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3.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1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72936488e6ab86ee/^N DA Projects/Project files/Excel Projects/Project Excdl 2 Portfolio Optimization/"/>
    </mc:Choice>
  </mc:AlternateContent>
  <xr:revisionPtr revIDLastSave="19769" documentId="8_{2BFC64B1-1435-487D-9788-5482B1B9753D}" xr6:coauthVersionLast="47" xr6:coauthVersionMax="47" xr10:uidLastSave="{00C19E1E-87BE-49E7-817D-CF7120DA833E}"/>
  <bookViews>
    <workbookView xWindow="-120" yWindow="-120" windowWidth="29040" windowHeight="15720" tabRatio="745" firstSheet="3" activeTab="4" xr2:uid="{45964A6A-F255-42D7-A678-42C91346B4BF}"/>
  </bookViews>
  <sheets>
    <sheet name="Schema" sheetId="6" r:id="rId1"/>
    <sheet name="Raw Long" sheetId="3" r:id="rId2"/>
    <sheet name="Raw Wide" sheetId="2" r:id="rId3"/>
    <sheet name="Returns &amp; Var-Cov Matrix" sheetId="7" r:id="rId4"/>
    <sheet name="Eff.Frontier w. Short Selling" sheetId="9" r:id="rId5"/>
    <sheet name="Eff.Frontier wo. Short Selling" sheetId="10" r:id="rId6"/>
    <sheet name="Eff.Frontier &amp; Risk-free asset" sheetId="12" r:id="rId7"/>
  </sheets>
  <definedNames>
    <definedName name="_xlnm._FilterDatabase" localSheetId="1" hidden="1">'Raw Long'!$A$2:$A$10137</definedName>
    <definedName name="_xlnm._FilterDatabase" localSheetId="2" hidden="1">'Raw Wide'!$A$1:$A$1268</definedName>
    <definedName name="c.A">'Eff.Frontier &amp; Risk-free asset'!$D$5</definedName>
    <definedName name="c.B">'Eff.Frontier &amp; Risk-free asset'!$D$6</definedName>
    <definedName name="c.C">'Eff.Frontier &amp; Risk-free asset'!$D$7</definedName>
    <definedName name="c.const">'Eff.Frontier w. Short Selling'!$D$12</definedName>
    <definedName name="c.first">'Eff.Frontier w. Short Selling'!$D$13</definedName>
    <definedName name="c.second">'Eff.Frontier w. Short Selling'!$D$14</definedName>
    <definedName name="ExternalData_1" localSheetId="1" hidden="1">'Raw Long'!$A$1:$C$10137</definedName>
    <definedName name="ExternalData_1" localSheetId="0" hidden="1">Schema!$A$1:$E$9</definedName>
    <definedName name="_xlnm.Extract" localSheetId="1">'Raw Wide'!#REF!</definedName>
    <definedName name="_xlnm.Extract" localSheetId="2">'Raw Wide'!#REF!</definedName>
    <definedName name="mu_P">'Eff.Frontier wo. Short Selling'!$D$18</definedName>
    <definedName name="mu_target">'Eff.Frontier wo. Short Selling'!$D$15</definedName>
    <definedName name="N">'Returns &amp; Var-Cov Matrix'!$N$1</definedName>
    <definedName name="plt.mu1">'Eff.Frontier w. Short Selling'!$H$24:$H$225</definedName>
    <definedName name="plt.mu2">'Eff.Frontier &amp; Risk-free asset'!$D$24:$D$487</definedName>
    <definedName name="plt.mu3">'Eff.Frontier &amp; Risk-free asset'!$G$24:$G$487</definedName>
    <definedName name="r_f">'Eff.Frontier &amp; Risk-free asset'!$D$10</definedName>
    <definedName name="solver_adj" localSheetId="5" hidden="1">'Eff.Frontier wo. Short Selling'!$D$6:$D$13</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lhs1" localSheetId="5" hidden="1">'Eff.Frontier wo. Short Selling'!$D$13</definedName>
    <definedName name="solver_lhs10" localSheetId="5" hidden="1">'Eff.Frontier wo. Short Selling'!$D$9</definedName>
    <definedName name="solver_lhs2" localSheetId="5" hidden="1">'Eff.Frontier wo. Short Selling'!$D$12</definedName>
    <definedName name="solver_lhs3" localSheetId="5" hidden="1">'Eff.Frontier wo. Short Selling'!$D$14</definedName>
    <definedName name="solver_lhs4" localSheetId="5" hidden="1">'Eff.Frontier wo. Short Selling'!$D$10</definedName>
    <definedName name="solver_lhs5" localSheetId="5" hidden="1">'Eff.Frontier wo. Short Selling'!$D$11</definedName>
    <definedName name="solver_lhs6" localSheetId="5" hidden="1">'Eff.Frontier wo. Short Selling'!$D$18</definedName>
    <definedName name="solver_lhs7" localSheetId="5" hidden="1">'Eff.Frontier wo. Short Selling'!$D$6</definedName>
    <definedName name="solver_lhs8" localSheetId="5" hidden="1">'Eff.Frontier wo. Short Selling'!$D$7</definedName>
    <definedName name="solver_lhs9" localSheetId="5" hidden="1">'Eff.Frontier wo. Short Selling'!$D$8</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2</definedName>
    <definedName name="solver_nod" localSheetId="5" hidden="1">2147483647</definedName>
    <definedName name="solver_num" localSheetId="5" hidden="1">10</definedName>
    <definedName name="solver_nwt" localSheetId="5" hidden="1">1</definedName>
    <definedName name="solver_opt" localSheetId="5" hidden="1">'Eff.Frontier wo. Short Selling'!$D$16</definedName>
    <definedName name="solver_pre" localSheetId="5" hidden="1">0.000001</definedName>
    <definedName name="solver_rbv" localSheetId="5" hidden="1">1</definedName>
    <definedName name="solver_rel1" localSheetId="5" hidden="1">3</definedName>
    <definedName name="solver_rel10" localSheetId="5" hidden="1">3</definedName>
    <definedName name="solver_rel2" localSheetId="5" hidden="1">3</definedName>
    <definedName name="solver_rel3" localSheetId="5" hidden="1">2</definedName>
    <definedName name="solver_rel4" localSheetId="5" hidden="1">3</definedName>
    <definedName name="solver_rel5" localSheetId="5" hidden="1">3</definedName>
    <definedName name="solver_rel6" localSheetId="5" hidden="1">2</definedName>
    <definedName name="solver_rel7" localSheetId="5" hidden="1">3</definedName>
    <definedName name="solver_rel8" localSheetId="5" hidden="1">3</definedName>
    <definedName name="solver_rel9" localSheetId="5" hidden="1">3</definedName>
    <definedName name="solver_rhs1" localSheetId="5" hidden="1">0</definedName>
    <definedName name="solver_rhs10" localSheetId="5" hidden="1">0</definedName>
    <definedName name="solver_rhs2" localSheetId="5" hidden="1">0</definedName>
    <definedName name="solver_rhs3" localSheetId="5" hidden="1">1</definedName>
    <definedName name="solver_rhs4" localSheetId="5" hidden="1">0</definedName>
    <definedName name="solver_rhs5" localSheetId="5" hidden="1">0</definedName>
    <definedName name="solver_rhs6" localSheetId="5" hidden="1">mu_target</definedName>
    <definedName name="solver_rhs7" localSheetId="5" hidden="1">0</definedName>
    <definedName name="solver_rhs8" localSheetId="5" hidden="1">0</definedName>
    <definedName name="solver_rhs9" localSheetId="5" hidden="1">0</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stddev">#REF!</definedName>
    <definedName name="T">'Returns &amp; Var-Cov Matrix'!$N$2</definedName>
    <definedName name="var_P">'Eff.Frontier wo. Short Selling'!$D$16</definedName>
    <definedName name="varcovar">#REF!</definedName>
    <definedName name="w_1COV.DE">'Eff.Frontier wo. Short Selling'!$D$6</definedName>
    <definedName name="w_ADS.DE">'Eff.Frontier wo. Short Selling'!$D$7</definedName>
    <definedName name="w_DB1.DE">'Eff.Frontier wo. Short Selling'!$D$8</definedName>
    <definedName name="w_FME.DE">'Eff.Frontier wo. Short Selling'!$D$9</definedName>
    <definedName name="w_MRK.DE">'Eff.Frontier wo. Short Selling'!$D$10</definedName>
    <definedName name="w_PUM.DE">'Eff.Frontier wo. Short Selling'!$D$11</definedName>
    <definedName name="w_SIE.DE">'Eff.Frontier wo. Short Selling'!$D$12</definedName>
    <definedName name="w_SUM">'Eff.Frontier wo. Short Selling'!$D$14</definedName>
    <definedName name="w_ZAL.DE">'Eff.Frontier wo. Short Selling'!$D$13</definedName>
    <definedName name="weight_vector">'Eff.Frontier wo. Short Selling'!$D$6:$D$13</definedName>
    <definedName name="X">actReturn[[1COV.DE]:[ZAL.DE]]</definedName>
    <definedName name="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9" i="9" l="1" a="1"/>
  <c r="H9" i="9" s="1"/>
  <c r="D7" i="9" a="1"/>
  <c r="D7" i="9" s="1"/>
  <c r="D6" i="9" a="1"/>
  <c r="D6" i="9" s="1"/>
  <c r="D5" i="9" a="1"/>
  <c r="D5" i="9" s="1"/>
  <c r="D5" i="12" a="1"/>
  <c r="D5" i="12" s="1"/>
  <c r="D6" i="12" a="1"/>
  <c r="D6" i="12" s="1"/>
  <c r="D7" i="12" a="1"/>
  <c r="D7" i="12" s="1"/>
  <c r="D10" i="12"/>
  <c r="P32" i="10" a="1"/>
  <c r="P32" i="10" s="1"/>
  <c r="E25" i="9" a="1"/>
  <c r="E25" i="9" s="1"/>
  <c r="M52" i="7"/>
  <c r="F24" i="12" l="1" a="1"/>
  <c r="F24" i="12" s="1"/>
  <c r="G9" i="12" a="1"/>
  <c r="G9" i="12" s="1"/>
  <c r="G18" i="12" l="1"/>
  <c r="D8" i="12"/>
  <c r="P31" i="10"/>
  <c r="O31" i="10"/>
  <c r="D15" i="10"/>
  <c r="D16" i="10" a="1"/>
  <c r="D16" i="10" s="1"/>
  <c r="D17" i="10" s="1"/>
  <c r="D18" i="10" a="1"/>
  <c r="D18" i="10" s="1"/>
  <c r="D14" i="10"/>
  <c r="H6" i="9"/>
  <c r="D24" i="9" s="1"/>
  <c r="G5" i="12" l="1" a="1"/>
  <c r="G5" i="12" s="1"/>
  <c r="G6" i="12" s="1"/>
  <c r="H5" i="9"/>
  <c r="H225" i="9"/>
  <c r="D8" i="9"/>
  <c r="D12" i="9" s="1"/>
  <c r="E24" i="9" l="1"/>
  <c r="D14" i="9"/>
  <c r="D13" i="9"/>
  <c r="C24" i="12" s="1" a="1"/>
  <c r="C24" i="12" s="1"/>
  <c r="G24" i="9" l="1" a="1"/>
  <c r="G24" i="9" s="1"/>
  <c r="H18" i="9"/>
  <c r="B3" i="2" l="1" a="1"/>
  <c r="B3" i="2" s="1"/>
  <c r="C3" i="2" a="1"/>
  <c r="C3" i="2" s="1"/>
  <c r="D3" i="2" a="1"/>
  <c r="D3" i="2" s="1"/>
  <c r="E3" i="2" a="1"/>
  <c r="E3" i="2" s="1"/>
  <c r="F3" i="2" a="1"/>
  <c r="F3" i="2" s="1"/>
  <c r="G3" i="2" a="1"/>
  <c r="G3" i="2" s="1"/>
  <c r="H3" i="2" a="1"/>
  <c r="H3" i="2" s="1"/>
  <c r="I3" i="2" a="1"/>
  <c r="I3" i="2" s="1"/>
  <c r="B4" i="2" a="1"/>
  <c r="B4" i="2" s="1"/>
  <c r="C4" i="2" a="1"/>
  <c r="C4" i="2" s="1"/>
  <c r="D4" i="2" a="1"/>
  <c r="D4" i="2" s="1"/>
  <c r="F5" i="7" s="1"/>
  <c r="E4" i="2" a="1"/>
  <c r="E4" i="2" s="1"/>
  <c r="G5" i="7" s="1"/>
  <c r="F4" i="2" a="1"/>
  <c r="F4" i="2" s="1"/>
  <c r="H5" i="7" s="1"/>
  <c r="G4" i="2" a="1"/>
  <c r="G4" i="2" s="1"/>
  <c r="I5" i="7" s="1"/>
  <c r="H4" i="2" a="1"/>
  <c r="H4" i="2" s="1"/>
  <c r="J5" i="7" s="1"/>
  <c r="I4" i="2" a="1"/>
  <c r="I4" i="2" s="1"/>
  <c r="B5" i="2" a="1"/>
  <c r="B5" i="2" s="1"/>
  <c r="D6" i="7" s="1"/>
  <c r="C5" i="2" a="1"/>
  <c r="C5" i="2" s="1"/>
  <c r="E6" i="7" s="1"/>
  <c r="D5" i="2" a="1"/>
  <c r="D5" i="2" s="1"/>
  <c r="E5" i="2" a="1"/>
  <c r="E5" i="2" s="1"/>
  <c r="G6" i="7" s="1"/>
  <c r="F5" i="2" a="1"/>
  <c r="F5" i="2" s="1"/>
  <c r="G5" i="2" a="1"/>
  <c r="G5" i="2" s="1"/>
  <c r="H5" i="2" a="1"/>
  <c r="H5" i="2" s="1"/>
  <c r="J6" i="7" s="1"/>
  <c r="I5" i="2" a="1"/>
  <c r="I5" i="2" s="1"/>
  <c r="K6" i="7" s="1"/>
  <c r="B6" i="2" a="1"/>
  <c r="B6" i="2" s="1"/>
  <c r="D7" i="7" s="1"/>
  <c r="C6" i="2" a="1"/>
  <c r="C6" i="2" s="1"/>
  <c r="E7" i="7" s="1"/>
  <c r="D6" i="2" a="1"/>
  <c r="D6" i="2" s="1"/>
  <c r="F7" i="7" s="1"/>
  <c r="E6" i="2" a="1"/>
  <c r="E6" i="2" s="1"/>
  <c r="G7" i="7" s="1"/>
  <c r="F6" i="2" a="1"/>
  <c r="F6" i="2" s="1"/>
  <c r="H7" i="7" s="1"/>
  <c r="G6" i="2" a="1"/>
  <c r="G6" i="2" s="1"/>
  <c r="I7" i="7" s="1"/>
  <c r="H6" i="2" a="1"/>
  <c r="H6" i="2" s="1"/>
  <c r="I6" i="2" a="1"/>
  <c r="I6" i="2" s="1"/>
  <c r="K7" i="7" s="1"/>
  <c r="B7" i="2" a="1"/>
  <c r="B7" i="2" s="1"/>
  <c r="C7" i="2" a="1"/>
  <c r="C7" i="2" s="1"/>
  <c r="D7" i="2" a="1"/>
  <c r="D7" i="2" s="1"/>
  <c r="F8" i="7" s="1"/>
  <c r="E7" i="2" a="1"/>
  <c r="E7" i="2" s="1"/>
  <c r="G8" i="7" s="1"/>
  <c r="F7" i="2" a="1"/>
  <c r="F7" i="2" s="1"/>
  <c r="H8" i="7" s="1"/>
  <c r="G7" i="2" a="1"/>
  <c r="G7" i="2" s="1"/>
  <c r="I8" i="7" s="1"/>
  <c r="H7" i="2" a="1"/>
  <c r="H7" i="2" s="1"/>
  <c r="J8" i="7" s="1"/>
  <c r="I7" i="2" a="1"/>
  <c r="I7" i="2" s="1"/>
  <c r="K8" i="7" s="1"/>
  <c r="B8" i="2" a="1"/>
  <c r="B8" i="2" s="1"/>
  <c r="D9" i="7" s="1"/>
  <c r="C8" i="2" a="1"/>
  <c r="C8" i="2" s="1"/>
  <c r="E9" i="7" s="1"/>
  <c r="D8" i="2" a="1"/>
  <c r="D8" i="2" s="1"/>
  <c r="E8" i="2" a="1"/>
  <c r="E8" i="2" s="1"/>
  <c r="G9" i="7" s="1"/>
  <c r="F8" i="2" a="1"/>
  <c r="F8" i="2" s="1"/>
  <c r="G8" i="2" a="1"/>
  <c r="G8" i="2" s="1"/>
  <c r="H8" i="2" a="1"/>
  <c r="H8" i="2" s="1"/>
  <c r="J9" i="7" s="1"/>
  <c r="I8" i="2" a="1"/>
  <c r="I8" i="2" s="1"/>
  <c r="K9" i="7" s="1"/>
  <c r="B9" i="2" a="1"/>
  <c r="B9" i="2" s="1"/>
  <c r="D10" i="7" s="1"/>
  <c r="C9" i="2" a="1"/>
  <c r="C9" i="2" s="1"/>
  <c r="E10" i="7" s="1"/>
  <c r="D9" i="2" a="1"/>
  <c r="D9" i="2" s="1"/>
  <c r="F10" i="7" s="1"/>
  <c r="E9" i="2" a="1"/>
  <c r="E9" i="2" s="1"/>
  <c r="G10" i="7" s="1"/>
  <c r="F9" i="2" a="1"/>
  <c r="F9" i="2" s="1"/>
  <c r="H10" i="7" s="1"/>
  <c r="G9" i="2" a="1"/>
  <c r="G9" i="2" s="1"/>
  <c r="I10" i="7" s="1"/>
  <c r="H9" i="2" a="1"/>
  <c r="H9" i="2" s="1"/>
  <c r="I9" i="2" a="1"/>
  <c r="I9" i="2" s="1"/>
  <c r="K10" i="7" s="1"/>
  <c r="B10" i="2" a="1"/>
  <c r="B10" i="2" s="1"/>
  <c r="C10" i="2" a="1"/>
  <c r="C10" i="2" s="1"/>
  <c r="D10" i="2" a="1"/>
  <c r="D10" i="2" s="1"/>
  <c r="F11" i="7" s="1"/>
  <c r="E10" i="2" a="1"/>
  <c r="E10" i="2" s="1"/>
  <c r="G11" i="7" s="1"/>
  <c r="F10" i="2" a="1"/>
  <c r="F10" i="2" s="1"/>
  <c r="H11" i="7" s="1"/>
  <c r="G10" i="2" a="1"/>
  <c r="G10" i="2" s="1"/>
  <c r="I11" i="7" s="1"/>
  <c r="H10" i="2" a="1"/>
  <c r="H10" i="2" s="1"/>
  <c r="J11" i="7" s="1"/>
  <c r="I10" i="2" a="1"/>
  <c r="I10" i="2" s="1"/>
  <c r="K11" i="7" s="1"/>
  <c r="B11" i="2" a="1"/>
  <c r="B11" i="2" s="1"/>
  <c r="D12" i="7" s="1"/>
  <c r="C11" i="2" a="1"/>
  <c r="C11" i="2" s="1"/>
  <c r="E12" i="7" s="1"/>
  <c r="D11" i="2" a="1"/>
  <c r="D11" i="2" s="1"/>
  <c r="E11" i="2" a="1"/>
  <c r="E11" i="2" s="1"/>
  <c r="G12" i="7" s="1"/>
  <c r="F11" i="2" a="1"/>
  <c r="F11" i="2" s="1"/>
  <c r="G11" i="2" a="1"/>
  <c r="G11" i="2" s="1"/>
  <c r="H11" i="2" a="1"/>
  <c r="H11" i="2" s="1"/>
  <c r="J12" i="7" s="1"/>
  <c r="I11" i="2" a="1"/>
  <c r="I11" i="2" s="1"/>
  <c r="K12" i="7" s="1"/>
  <c r="B12" i="2" a="1"/>
  <c r="B12" i="2" s="1"/>
  <c r="D13" i="7" s="1"/>
  <c r="C12" i="2" a="1"/>
  <c r="C12" i="2" s="1"/>
  <c r="E13" i="7" s="1"/>
  <c r="D12" i="2" a="1"/>
  <c r="D12" i="2" s="1"/>
  <c r="F13" i="7" s="1"/>
  <c r="E12" i="2" a="1"/>
  <c r="E12" i="2" s="1"/>
  <c r="G13" i="7" s="1"/>
  <c r="F12" i="2" a="1"/>
  <c r="F12" i="2" s="1"/>
  <c r="H13" i="7" s="1"/>
  <c r="G12" i="2" a="1"/>
  <c r="G12" i="2" s="1"/>
  <c r="I13" i="7" s="1"/>
  <c r="H12" i="2" a="1"/>
  <c r="H12" i="2" s="1"/>
  <c r="I12" i="2" a="1"/>
  <c r="I12" i="2" s="1"/>
  <c r="K13" i="7" s="1"/>
  <c r="B13" i="2" a="1"/>
  <c r="B13" i="2" s="1"/>
  <c r="D14" i="7" s="1"/>
  <c r="C13" i="2" a="1"/>
  <c r="C13" i="2" s="1"/>
  <c r="D13" i="2" a="1"/>
  <c r="D13" i="2" s="1"/>
  <c r="F14" i="7" s="1"/>
  <c r="E13" i="2" a="1"/>
  <c r="E13" i="2" s="1"/>
  <c r="G14" i="7" s="1"/>
  <c r="F13" i="2" a="1"/>
  <c r="F13" i="2" s="1"/>
  <c r="H14" i="7" s="1"/>
  <c r="G13" i="2" a="1"/>
  <c r="G13" i="2" s="1"/>
  <c r="I14" i="7" s="1"/>
  <c r="H13" i="2" a="1"/>
  <c r="H13" i="2" s="1"/>
  <c r="J14" i="7" s="1"/>
  <c r="I13" i="2" a="1"/>
  <c r="I13" i="2" s="1"/>
  <c r="K14" i="7" s="1"/>
  <c r="B14" i="2" a="1"/>
  <c r="B14" i="2" s="1"/>
  <c r="D15" i="7" s="1"/>
  <c r="C14" i="2" a="1"/>
  <c r="C14" i="2" s="1"/>
  <c r="E15" i="7" s="1"/>
  <c r="D14" i="2" a="1"/>
  <c r="D14" i="2" s="1"/>
  <c r="E14" i="2" a="1"/>
  <c r="E14" i="2" s="1"/>
  <c r="G15" i="7" s="1"/>
  <c r="F14" i="2" a="1"/>
  <c r="F14" i="2" s="1"/>
  <c r="H15" i="7" s="1"/>
  <c r="G14" i="2" a="1"/>
  <c r="G14" i="2" s="1"/>
  <c r="H14" i="2" a="1"/>
  <c r="H14" i="2" s="1"/>
  <c r="J15" i="7" s="1"/>
  <c r="I14" i="2" a="1"/>
  <c r="I14" i="2" s="1"/>
  <c r="K15" i="7" s="1"/>
  <c r="B15" i="2" a="1"/>
  <c r="B15" i="2" s="1"/>
  <c r="D16" i="7" s="1"/>
  <c r="C15" i="2" a="1"/>
  <c r="C15" i="2" s="1"/>
  <c r="E16" i="7" s="1"/>
  <c r="D15" i="2" a="1"/>
  <c r="D15" i="2" s="1"/>
  <c r="F16" i="7" s="1"/>
  <c r="E15" i="2" a="1"/>
  <c r="E15" i="2" s="1"/>
  <c r="G16" i="7" s="1"/>
  <c r="F15" i="2" a="1"/>
  <c r="F15" i="2" s="1"/>
  <c r="H16" i="7" s="1"/>
  <c r="G15" i="2" a="1"/>
  <c r="G15" i="2" s="1"/>
  <c r="I16" i="7" s="1"/>
  <c r="H15" i="2" a="1"/>
  <c r="H15" i="2" s="1"/>
  <c r="I15" i="2" a="1"/>
  <c r="I15" i="2" s="1"/>
  <c r="K16" i="7" s="1"/>
  <c r="B16" i="2" a="1"/>
  <c r="B16" i="2" s="1"/>
  <c r="C16" i="2" a="1"/>
  <c r="C16" i="2" s="1"/>
  <c r="D16" i="2" a="1"/>
  <c r="D16" i="2" s="1"/>
  <c r="F17" i="7" s="1"/>
  <c r="E16" i="2" a="1"/>
  <c r="E16" i="2" s="1"/>
  <c r="G17" i="7" s="1"/>
  <c r="F16" i="2" a="1"/>
  <c r="F16" i="2" s="1"/>
  <c r="H17" i="7" s="1"/>
  <c r="G16" i="2" a="1"/>
  <c r="G16" i="2" s="1"/>
  <c r="I17" i="7" s="1"/>
  <c r="H16" i="2" a="1"/>
  <c r="H16" i="2" s="1"/>
  <c r="J17" i="7" s="1"/>
  <c r="I16" i="2" a="1"/>
  <c r="I16" i="2" s="1"/>
  <c r="K17" i="7" s="1"/>
  <c r="B17" i="2" a="1"/>
  <c r="B17" i="2" s="1"/>
  <c r="D18" i="7" s="1"/>
  <c r="C17" i="2" a="1"/>
  <c r="C17" i="2" s="1"/>
  <c r="E18" i="7" s="1"/>
  <c r="D17" i="2" a="1"/>
  <c r="D17" i="2" s="1"/>
  <c r="E17" i="2" a="1"/>
  <c r="E17" i="2" s="1"/>
  <c r="G18" i="7" s="1"/>
  <c r="F17" i="2" a="1"/>
  <c r="F17" i="2" s="1"/>
  <c r="G17" i="2" a="1"/>
  <c r="G17" i="2" s="1"/>
  <c r="H17" i="2" a="1"/>
  <c r="H17" i="2" s="1"/>
  <c r="J18" i="7" s="1"/>
  <c r="I17" i="2" a="1"/>
  <c r="I17" i="2" s="1"/>
  <c r="K18" i="7" s="1"/>
  <c r="B18" i="2" a="1"/>
  <c r="B18" i="2" s="1"/>
  <c r="D19" i="7" s="1"/>
  <c r="C18" i="2" a="1"/>
  <c r="C18" i="2" s="1"/>
  <c r="E19" i="7" s="1"/>
  <c r="D18" i="2" a="1"/>
  <c r="D18" i="2" s="1"/>
  <c r="F19" i="7" s="1"/>
  <c r="E18" i="2" a="1"/>
  <c r="E18" i="2" s="1"/>
  <c r="G19" i="7" s="1"/>
  <c r="F18" i="2" a="1"/>
  <c r="F18" i="2" s="1"/>
  <c r="H19" i="7" s="1"/>
  <c r="G18" i="2" a="1"/>
  <c r="G18" i="2" s="1"/>
  <c r="I19" i="7" s="1"/>
  <c r="H18" i="2" a="1"/>
  <c r="H18" i="2" s="1"/>
  <c r="I18" i="2" a="1"/>
  <c r="I18" i="2" s="1"/>
  <c r="K19" i="7" s="1"/>
  <c r="B19" i="2" a="1"/>
  <c r="B19" i="2" s="1"/>
  <c r="C19" i="2" a="1"/>
  <c r="C19" i="2" s="1"/>
  <c r="D19" i="2" a="1"/>
  <c r="D19" i="2" s="1"/>
  <c r="F20" i="7" s="1"/>
  <c r="E19" i="2" a="1"/>
  <c r="E19" i="2" s="1"/>
  <c r="G20" i="7" s="1"/>
  <c r="F19" i="2" a="1"/>
  <c r="F19" i="2" s="1"/>
  <c r="H20" i="7" s="1"/>
  <c r="G19" i="2" a="1"/>
  <c r="G19" i="2" s="1"/>
  <c r="I20" i="7" s="1"/>
  <c r="H19" i="2" a="1"/>
  <c r="H19" i="2" s="1"/>
  <c r="J20" i="7" s="1"/>
  <c r="I19" i="2" a="1"/>
  <c r="I19" i="2" s="1"/>
  <c r="K20" i="7" s="1"/>
  <c r="B20" i="2" a="1"/>
  <c r="B20" i="2" s="1"/>
  <c r="D21" i="7" s="1"/>
  <c r="C20" i="2" a="1"/>
  <c r="C20" i="2" s="1"/>
  <c r="E21" i="7" s="1"/>
  <c r="D20" i="2" a="1"/>
  <c r="D20" i="2" s="1"/>
  <c r="E20" i="2" a="1"/>
  <c r="E20" i="2" s="1"/>
  <c r="G21" i="7" s="1"/>
  <c r="F20" i="2" a="1"/>
  <c r="F20" i="2" s="1"/>
  <c r="G20" i="2" a="1"/>
  <c r="G20" i="2" s="1"/>
  <c r="H20" i="2" a="1"/>
  <c r="H20" i="2" s="1"/>
  <c r="J21" i="7" s="1"/>
  <c r="I20" i="2" a="1"/>
  <c r="I20" i="2" s="1"/>
  <c r="K21" i="7" s="1"/>
  <c r="B21" i="2" a="1"/>
  <c r="B21" i="2" s="1"/>
  <c r="D22" i="7" s="1"/>
  <c r="C21" i="2" a="1"/>
  <c r="C21" i="2" s="1"/>
  <c r="E22" i="7" s="1"/>
  <c r="D21" i="2" a="1"/>
  <c r="D21" i="2" s="1"/>
  <c r="F22" i="7" s="1"/>
  <c r="E21" i="2" a="1"/>
  <c r="E21" i="2" s="1"/>
  <c r="G22" i="7" s="1"/>
  <c r="F21" i="2" a="1"/>
  <c r="F21" i="2" s="1"/>
  <c r="H22" i="7" s="1"/>
  <c r="G21" i="2" a="1"/>
  <c r="G21" i="2" s="1"/>
  <c r="I22" i="7" s="1"/>
  <c r="H21" i="2" a="1"/>
  <c r="H21" i="2" s="1"/>
  <c r="I21" i="2" a="1"/>
  <c r="I21" i="2" s="1"/>
  <c r="K22" i="7" s="1"/>
  <c r="B22" i="2" a="1"/>
  <c r="B22" i="2" s="1"/>
  <c r="C22" i="2" a="1"/>
  <c r="C22" i="2" s="1"/>
  <c r="D22" i="2" a="1"/>
  <c r="D22" i="2" s="1"/>
  <c r="F23" i="7" s="1"/>
  <c r="E22" i="2" a="1"/>
  <c r="E22" i="2" s="1"/>
  <c r="G23" i="7" s="1"/>
  <c r="F22" i="2" a="1"/>
  <c r="F22" i="2" s="1"/>
  <c r="H23" i="7" s="1"/>
  <c r="G22" i="2" a="1"/>
  <c r="G22" i="2" s="1"/>
  <c r="I23" i="7" s="1"/>
  <c r="H22" i="2" a="1"/>
  <c r="H22" i="2" s="1"/>
  <c r="J23" i="7" s="1"/>
  <c r="I22" i="2" a="1"/>
  <c r="I22" i="2" s="1"/>
  <c r="K23" i="7" s="1"/>
  <c r="B23" i="2" a="1"/>
  <c r="B23" i="2" s="1"/>
  <c r="D24" i="7" s="1"/>
  <c r="C23" i="2" a="1"/>
  <c r="C23" i="2" s="1"/>
  <c r="E24" i="7" s="1"/>
  <c r="D23" i="2" a="1"/>
  <c r="D23" i="2" s="1"/>
  <c r="E23" i="2" a="1"/>
  <c r="E23" i="2" s="1"/>
  <c r="G24" i="7" s="1"/>
  <c r="F23" i="2" a="1"/>
  <c r="F23" i="2" s="1"/>
  <c r="G23" i="2" a="1"/>
  <c r="G23" i="2" s="1"/>
  <c r="H23" i="2" a="1"/>
  <c r="H23" i="2" s="1"/>
  <c r="J24" i="7" s="1"/>
  <c r="I23" i="2" a="1"/>
  <c r="I23" i="2" s="1"/>
  <c r="K24" i="7" s="1"/>
  <c r="B24" i="2" a="1"/>
  <c r="B24" i="2" s="1"/>
  <c r="D25" i="7" s="1"/>
  <c r="C24" i="2" a="1"/>
  <c r="C24" i="2" s="1"/>
  <c r="E25" i="7" s="1"/>
  <c r="D24" i="2" a="1"/>
  <c r="D24" i="2" s="1"/>
  <c r="F25" i="7" s="1"/>
  <c r="E24" i="2" a="1"/>
  <c r="E24" i="2" s="1"/>
  <c r="G25" i="7" s="1"/>
  <c r="F24" i="2" a="1"/>
  <c r="F24" i="2" s="1"/>
  <c r="H25" i="7" s="1"/>
  <c r="G24" i="2" a="1"/>
  <c r="G24" i="2" s="1"/>
  <c r="I25" i="7" s="1"/>
  <c r="H24" i="2" a="1"/>
  <c r="H24" i="2" s="1"/>
  <c r="I24" i="2" a="1"/>
  <c r="I24" i="2" s="1"/>
  <c r="K25" i="7" s="1"/>
  <c r="B25" i="2" a="1"/>
  <c r="B25" i="2" s="1"/>
  <c r="C25" i="2" a="1"/>
  <c r="C25" i="2" s="1"/>
  <c r="D25" i="2" a="1"/>
  <c r="D25" i="2" s="1"/>
  <c r="F26" i="7" s="1"/>
  <c r="E25" i="2" a="1"/>
  <c r="E25" i="2" s="1"/>
  <c r="G26" i="7" s="1"/>
  <c r="F25" i="2" a="1"/>
  <c r="F25" i="2" s="1"/>
  <c r="H26" i="7" s="1"/>
  <c r="G25" i="2" a="1"/>
  <c r="G25" i="2" s="1"/>
  <c r="I26" i="7" s="1"/>
  <c r="H25" i="2" a="1"/>
  <c r="H25" i="2" s="1"/>
  <c r="J26" i="7" s="1"/>
  <c r="I25" i="2" a="1"/>
  <c r="I25" i="2" s="1"/>
  <c r="K26" i="7" s="1"/>
  <c r="B26" i="2" a="1"/>
  <c r="B26" i="2" s="1"/>
  <c r="D27" i="7" s="1"/>
  <c r="C26" i="2" a="1"/>
  <c r="C26" i="2" s="1"/>
  <c r="E27" i="7" s="1"/>
  <c r="D26" i="2" a="1"/>
  <c r="D26" i="2" s="1"/>
  <c r="E26" i="2" a="1"/>
  <c r="E26" i="2" s="1"/>
  <c r="G27" i="7" s="1"/>
  <c r="F26" i="2" a="1"/>
  <c r="F26" i="2" s="1"/>
  <c r="G26" i="2" a="1"/>
  <c r="G26" i="2" s="1"/>
  <c r="H26" i="2" a="1"/>
  <c r="H26" i="2" s="1"/>
  <c r="J27" i="7" s="1"/>
  <c r="I26" i="2" a="1"/>
  <c r="I26" i="2" s="1"/>
  <c r="K27" i="7" s="1"/>
  <c r="B27" i="2" a="1"/>
  <c r="B27" i="2" s="1"/>
  <c r="D28" i="7" s="1"/>
  <c r="C27" i="2" a="1"/>
  <c r="C27" i="2" s="1"/>
  <c r="E28" i="7" s="1"/>
  <c r="D27" i="2" a="1"/>
  <c r="D27" i="2" s="1"/>
  <c r="F28" i="7" s="1"/>
  <c r="E27" i="2" a="1"/>
  <c r="E27" i="2" s="1"/>
  <c r="G28" i="7" s="1"/>
  <c r="F27" i="2" a="1"/>
  <c r="F27" i="2" s="1"/>
  <c r="H28" i="7" s="1"/>
  <c r="G27" i="2" a="1"/>
  <c r="G27" i="2" s="1"/>
  <c r="I28" i="7" s="1"/>
  <c r="H27" i="2" a="1"/>
  <c r="H27" i="2" s="1"/>
  <c r="I27" i="2" a="1"/>
  <c r="I27" i="2" s="1"/>
  <c r="K28" i="7" s="1"/>
  <c r="B28" i="2" a="1"/>
  <c r="B28" i="2" s="1"/>
  <c r="C28" i="2" a="1"/>
  <c r="C28" i="2" s="1"/>
  <c r="D28" i="2" a="1"/>
  <c r="D28" i="2" s="1"/>
  <c r="F29" i="7" s="1"/>
  <c r="E28" i="2" a="1"/>
  <c r="E28" i="2" s="1"/>
  <c r="G29" i="7" s="1"/>
  <c r="F28" i="2" a="1"/>
  <c r="F28" i="2" s="1"/>
  <c r="H29" i="7" s="1"/>
  <c r="G28" i="2" a="1"/>
  <c r="G28" i="2" s="1"/>
  <c r="I29" i="7" s="1"/>
  <c r="H28" i="2" a="1"/>
  <c r="H28" i="2" s="1"/>
  <c r="J29" i="7" s="1"/>
  <c r="I28" i="2" a="1"/>
  <c r="I28" i="2" s="1"/>
  <c r="K29" i="7" s="1"/>
  <c r="B29" i="2" a="1"/>
  <c r="B29" i="2" s="1"/>
  <c r="D30" i="7" s="1"/>
  <c r="C29" i="2" a="1"/>
  <c r="C29" i="2" s="1"/>
  <c r="E30" i="7" s="1"/>
  <c r="D29" i="2" a="1"/>
  <c r="D29" i="2" s="1"/>
  <c r="E29" i="2" a="1"/>
  <c r="E29" i="2" s="1"/>
  <c r="G30" i="7" s="1"/>
  <c r="F29" i="2" a="1"/>
  <c r="F29" i="2" s="1"/>
  <c r="H30" i="7" s="1"/>
  <c r="G29" i="2" a="1"/>
  <c r="G29" i="2" s="1"/>
  <c r="H29" i="2" a="1"/>
  <c r="H29" i="2" s="1"/>
  <c r="J30" i="7" s="1"/>
  <c r="I29" i="2" a="1"/>
  <c r="I29" i="2" s="1"/>
  <c r="K30" i="7" s="1"/>
  <c r="B30" i="2" a="1"/>
  <c r="B30" i="2" s="1"/>
  <c r="D31" i="7" s="1"/>
  <c r="C30" i="2" a="1"/>
  <c r="C30" i="2" s="1"/>
  <c r="E31" i="7" s="1"/>
  <c r="D30" i="2" a="1"/>
  <c r="D30" i="2" s="1"/>
  <c r="F31" i="7" s="1"/>
  <c r="E30" i="2" a="1"/>
  <c r="E30" i="2" s="1"/>
  <c r="G31" i="7" s="1"/>
  <c r="F30" i="2" a="1"/>
  <c r="F30" i="2" s="1"/>
  <c r="H31" i="7" s="1"/>
  <c r="G30" i="2" a="1"/>
  <c r="G30" i="2" s="1"/>
  <c r="I31" i="7" s="1"/>
  <c r="H30" i="2" a="1"/>
  <c r="H30" i="2" s="1"/>
  <c r="I30" i="2" a="1"/>
  <c r="I30" i="2" s="1"/>
  <c r="K31" i="7" s="1"/>
  <c r="B31" i="2" a="1"/>
  <c r="B31" i="2" s="1"/>
  <c r="D32" i="7" s="1"/>
  <c r="C31" i="2" a="1"/>
  <c r="C31" i="2" s="1"/>
  <c r="D31" i="2" a="1"/>
  <c r="D31" i="2" s="1"/>
  <c r="F32" i="7" s="1"/>
  <c r="E31" i="2" a="1"/>
  <c r="E31" i="2" s="1"/>
  <c r="G32" i="7" s="1"/>
  <c r="F31" i="2" a="1"/>
  <c r="F31" i="2" s="1"/>
  <c r="H32" i="7" s="1"/>
  <c r="G31" i="2" a="1"/>
  <c r="G31" i="2" s="1"/>
  <c r="I32" i="7" s="1"/>
  <c r="H31" i="2" a="1"/>
  <c r="H31" i="2" s="1"/>
  <c r="J32" i="7" s="1"/>
  <c r="I31" i="2" a="1"/>
  <c r="I31" i="2" s="1"/>
  <c r="K32" i="7" s="1"/>
  <c r="B32" i="2" a="1"/>
  <c r="B32" i="2" s="1"/>
  <c r="D33" i="7" s="1"/>
  <c r="C32" i="2" a="1"/>
  <c r="C32" i="2" s="1"/>
  <c r="E33" i="7" s="1"/>
  <c r="D32" i="2" a="1"/>
  <c r="D32" i="2" s="1"/>
  <c r="E32" i="2" a="1"/>
  <c r="E32" i="2" s="1"/>
  <c r="G33" i="7" s="1"/>
  <c r="F32" i="2" a="1"/>
  <c r="F32" i="2" s="1"/>
  <c r="H33" i="7" s="1"/>
  <c r="G32" i="2" a="1"/>
  <c r="G32" i="2" s="1"/>
  <c r="H32" i="2" a="1"/>
  <c r="H32" i="2" s="1"/>
  <c r="J33" i="7" s="1"/>
  <c r="I32" i="2" a="1"/>
  <c r="I32" i="2" s="1"/>
  <c r="K33" i="7" s="1"/>
  <c r="B33" i="2" a="1"/>
  <c r="B33" i="2" s="1"/>
  <c r="D34" i="7" s="1"/>
  <c r="C33" i="2" a="1"/>
  <c r="C33" i="2" s="1"/>
  <c r="E34" i="7" s="1"/>
  <c r="D33" i="2" a="1"/>
  <c r="D33" i="2" s="1"/>
  <c r="F34" i="7" s="1"/>
  <c r="E33" i="2" a="1"/>
  <c r="E33" i="2" s="1"/>
  <c r="G34" i="7" s="1"/>
  <c r="F33" i="2" a="1"/>
  <c r="F33" i="2" s="1"/>
  <c r="H34" i="7" s="1"/>
  <c r="G33" i="2" a="1"/>
  <c r="G33" i="2" s="1"/>
  <c r="I34" i="7" s="1"/>
  <c r="H33" i="2" a="1"/>
  <c r="H33" i="2" s="1"/>
  <c r="I33" i="2" a="1"/>
  <c r="I33" i="2" s="1"/>
  <c r="K34" i="7" s="1"/>
  <c r="B34" i="2" a="1"/>
  <c r="B34" i="2" s="1"/>
  <c r="D35" i="7" s="1"/>
  <c r="C34" i="2" a="1"/>
  <c r="C34" i="2" s="1"/>
  <c r="D34" i="2" a="1"/>
  <c r="D34" i="2" s="1"/>
  <c r="F35" i="7" s="1"/>
  <c r="E34" i="2" a="1"/>
  <c r="E34" i="2" s="1"/>
  <c r="G35" i="7" s="1"/>
  <c r="F34" i="2" a="1"/>
  <c r="F34" i="2" s="1"/>
  <c r="H35" i="7" s="1"/>
  <c r="G34" i="2" a="1"/>
  <c r="G34" i="2" s="1"/>
  <c r="I35" i="7" s="1"/>
  <c r="H34" i="2" a="1"/>
  <c r="H34" i="2" s="1"/>
  <c r="J35" i="7" s="1"/>
  <c r="I34" i="2" a="1"/>
  <c r="I34" i="2" s="1"/>
  <c r="K35" i="7" s="1"/>
  <c r="B35" i="2" a="1"/>
  <c r="B35" i="2" s="1"/>
  <c r="D36" i="7" s="1"/>
  <c r="C35" i="2" a="1"/>
  <c r="C35" i="2" s="1"/>
  <c r="E36" i="7" s="1"/>
  <c r="D35" i="2" a="1"/>
  <c r="D35" i="2" s="1"/>
  <c r="E35" i="2" a="1"/>
  <c r="E35" i="2" s="1"/>
  <c r="G36" i="7" s="1"/>
  <c r="F35" i="2" a="1"/>
  <c r="F35" i="2" s="1"/>
  <c r="H36" i="7" s="1"/>
  <c r="G35" i="2" a="1"/>
  <c r="G35" i="2" s="1"/>
  <c r="H35" i="2" a="1"/>
  <c r="H35" i="2" s="1"/>
  <c r="J36" i="7" s="1"/>
  <c r="I35" i="2" a="1"/>
  <c r="I35" i="2" s="1"/>
  <c r="K36" i="7" s="1"/>
  <c r="B36" i="2" a="1"/>
  <c r="B36" i="2" s="1"/>
  <c r="D37" i="7" s="1"/>
  <c r="C36" i="2" a="1"/>
  <c r="C36" i="2" s="1"/>
  <c r="E37" i="7" s="1"/>
  <c r="D36" i="2" a="1"/>
  <c r="D36" i="2" s="1"/>
  <c r="F37" i="7" s="1"/>
  <c r="E36" i="2" a="1"/>
  <c r="E36" i="2" s="1"/>
  <c r="G37" i="7" s="1"/>
  <c r="F36" i="2" a="1"/>
  <c r="F36" i="2" s="1"/>
  <c r="H37" i="7" s="1"/>
  <c r="G36" i="2" a="1"/>
  <c r="G36" i="2" s="1"/>
  <c r="I37" i="7" s="1"/>
  <c r="H36" i="2" a="1"/>
  <c r="H36" i="2" s="1"/>
  <c r="I36" i="2" a="1"/>
  <c r="I36" i="2" s="1"/>
  <c r="K37" i="7" s="1"/>
  <c r="B37" i="2" a="1"/>
  <c r="B37" i="2" s="1"/>
  <c r="D38" i="7" s="1"/>
  <c r="C37" i="2" a="1"/>
  <c r="C37" i="2" s="1"/>
  <c r="D37" i="2" a="1"/>
  <c r="D37" i="2" s="1"/>
  <c r="F38" i="7" s="1"/>
  <c r="E37" i="2" a="1"/>
  <c r="E37" i="2" s="1"/>
  <c r="G38" i="7" s="1"/>
  <c r="F37" i="2" a="1"/>
  <c r="F37" i="2" s="1"/>
  <c r="H38" i="7" s="1"/>
  <c r="G37" i="2" a="1"/>
  <c r="G37" i="2" s="1"/>
  <c r="I38" i="7" s="1"/>
  <c r="H37" i="2" a="1"/>
  <c r="H37" i="2" s="1"/>
  <c r="J38" i="7" s="1"/>
  <c r="I37" i="2" a="1"/>
  <c r="I37" i="2" s="1"/>
  <c r="K38" i="7" s="1"/>
  <c r="B38" i="2" a="1"/>
  <c r="B38" i="2" s="1"/>
  <c r="C38" i="2" a="1"/>
  <c r="C38" i="2" s="1"/>
  <c r="E39" i="7" s="1"/>
  <c r="D38" i="2" a="1"/>
  <c r="D38" i="2" s="1"/>
  <c r="E38" i="2" a="1"/>
  <c r="E38" i="2" s="1"/>
  <c r="G39" i="7" s="1"/>
  <c r="F38" i="2" a="1"/>
  <c r="F38" i="2" s="1"/>
  <c r="H39" i="7" s="1"/>
  <c r="G38" i="2" a="1"/>
  <c r="G38" i="2" s="1"/>
  <c r="H38" i="2" a="1"/>
  <c r="H38" i="2" s="1"/>
  <c r="J39" i="7" s="1"/>
  <c r="I38" i="2" a="1"/>
  <c r="I38" i="2" s="1"/>
  <c r="K39" i="7" s="1"/>
  <c r="B39" i="2" a="1"/>
  <c r="B39" i="2" s="1"/>
  <c r="D40" i="7" s="1"/>
  <c r="C39" i="2" a="1"/>
  <c r="C39" i="2" s="1"/>
  <c r="E40" i="7" s="1"/>
  <c r="D39" i="2" a="1"/>
  <c r="D39" i="2" s="1"/>
  <c r="F40" i="7" s="1"/>
  <c r="E39" i="2" a="1"/>
  <c r="E39" i="2" s="1"/>
  <c r="G40" i="7" s="1"/>
  <c r="F39" i="2" a="1"/>
  <c r="F39" i="2" s="1"/>
  <c r="G39" i="2" a="1"/>
  <c r="G39" i="2" s="1"/>
  <c r="I40" i="7" s="1"/>
  <c r="H39" i="2" a="1"/>
  <c r="H39" i="2" s="1"/>
  <c r="I39" i="2" a="1"/>
  <c r="I39" i="2" s="1"/>
  <c r="K40" i="7" s="1"/>
  <c r="B40" i="2" a="1"/>
  <c r="B40" i="2" s="1"/>
  <c r="D41" i="7" s="1"/>
  <c r="C40" i="2" a="1"/>
  <c r="C40" i="2" s="1"/>
  <c r="D40" i="2" a="1"/>
  <c r="D40" i="2" s="1"/>
  <c r="F41" i="7" s="1"/>
  <c r="E40" i="2" a="1"/>
  <c r="E40" i="2" s="1"/>
  <c r="G41" i="7" s="1"/>
  <c r="F40" i="2" a="1"/>
  <c r="F40" i="2" s="1"/>
  <c r="H41" i="7" s="1"/>
  <c r="G40" i="2" a="1"/>
  <c r="G40" i="2" s="1"/>
  <c r="I41" i="7" s="1"/>
  <c r="H40" i="2" a="1"/>
  <c r="H40" i="2" s="1"/>
  <c r="J41" i="7" s="1"/>
  <c r="I40" i="2" a="1"/>
  <c r="I40" i="2" s="1"/>
  <c r="K41" i="7" s="1"/>
  <c r="B41" i="2" a="1"/>
  <c r="B41" i="2" s="1"/>
  <c r="C41" i="2" a="1"/>
  <c r="C41" i="2" s="1"/>
  <c r="E42" i="7" s="1"/>
  <c r="D41" i="2" a="1"/>
  <c r="D41" i="2" s="1"/>
  <c r="E41" i="2" a="1"/>
  <c r="E41" i="2" s="1"/>
  <c r="G42" i="7" s="1"/>
  <c r="F41" i="2" a="1"/>
  <c r="F41" i="2" s="1"/>
  <c r="H42" i="7" s="1"/>
  <c r="G41" i="2" a="1"/>
  <c r="G41" i="2" s="1"/>
  <c r="H41" i="2" a="1"/>
  <c r="H41" i="2" s="1"/>
  <c r="J42" i="7" s="1"/>
  <c r="I41" i="2" a="1"/>
  <c r="I41" i="2" s="1"/>
  <c r="K42" i="7" s="1"/>
  <c r="B42" i="2" a="1"/>
  <c r="B42" i="2" s="1"/>
  <c r="D43" i="7" s="1"/>
  <c r="C42" i="2" a="1"/>
  <c r="C42" i="2" s="1"/>
  <c r="E43" i="7" s="1"/>
  <c r="D42" i="2" a="1"/>
  <c r="D42" i="2" s="1"/>
  <c r="F43" i="7" s="1"/>
  <c r="E42" i="2" a="1"/>
  <c r="E42" i="2" s="1"/>
  <c r="G43" i="7" s="1"/>
  <c r="F42" i="2" a="1"/>
  <c r="F42" i="2" s="1"/>
  <c r="G42" i="2" a="1"/>
  <c r="G42" i="2" s="1"/>
  <c r="I43" i="7" s="1"/>
  <c r="H42" i="2" a="1"/>
  <c r="H42" i="2" s="1"/>
  <c r="I42" i="2" a="1"/>
  <c r="I42" i="2" s="1"/>
  <c r="K43" i="7" s="1"/>
  <c r="B43" i="2" a="1"/>
  <c r="B43" i="2" s="1"/>
  <c r="D44" i="7" s="1"/>
  <c r="C43" i="2" a="1"/>
  <c r="C43" i="2" s="1"/>
  <c r="D43" i="2" a="1"/>
  <c r="D43" i="2" s="1"/>
  <c r="F44" i="7" s="1"/>
  <c r="E43" i="2" a="1"/>
  <c r="E43" i="2" s="1"/>
  <c r="G44" i="7" s="1"/>
  <c r="F43" i="2" a="1"/>
  <c r="F43" i="2" s="1"/>
  <c r="H44" i="7" s="1"/>
  <c r="G43" i="2" a="1"/>
  <c r="G43" i="2" s="1"/>
  <c r="I44" i="7" s="1"/>
  <c r="H43" i="2" a="1"/>
  <c r="H43" i="2" s="1"/>
  <c r="J44" i="7" s="1"/>
  <c r="I43" i="2" a="1"/>
  <c r="I43" i="2" s="1"/>
  <c r="K44" i="7" s="1"/>
  <c r="B44" i="2" a="1"/>
  <c r="B44" i="2" s="1"/>
  <c r="C44" i="2" a="1"/>
  <c r="C44" i="2" s="1"/>
  <c r="E45" i="7" s="1"/>
  <c r="D44" i="2" a="1"/>
  <c r="D44" i="2" s="1"/>
  <c r="E44" i="2" a="1"/>
  <c r="E44" i="2" s="1"/>
  <c r="G45" i="7" s="1"/>
  <c r="F44" i="2" a="1"/>
  <c r="F44" i="2" s="1"/>
  <c r="H45" i="7" s="1"/>
  <c r="G44" i="2" a="1"/>
  <c r="G44" i="2" s="1"/>
  <c r="H44" i="2" a="1"/>
  <c r="H44" i="2" s="1"/>
  <c r="J45" i="7" s="1"/>
  <c r="I44" i="2" a="1"/>
  <c r="I44" i="2" s="1"/>
  <c r="K45" i="7" s="1"/>
  <c r="B45" i="2" a="1"/>
  <c r="B45" i="2" s="1"/>
  <c r="D46" i="7" s="1"/>
  <c r="C45" i="2" a="1"/>
  <c r="C45" i="2" s="1"/>
  <c r="E46" i="7" s="1"/>
  <c r="D45" i="2" a="1"/>
  <c r="D45" i="2" s="1"/>
  <c r="F46" i="7" s="1"/>
  <c r="E45" i="2" a="1"/>
  <c r="E45" i="2" s="1"/>
  <c r="G46" i="7" s="1"/>
  <c r="F45" i="2" a="1"/>
  <c r="F45" i="2" s="1"/>
  <c r="G45" i="2" a="1"/>
  <c r="G45" i="2" s="1"/>
  <c r="I46" i="7" s="1"/>
  <c r="H45" i="2" a="1"/>
  <c r="H45" i="2" s="1"/>
  <c r="I45" i="2" a="1"/>
  <c r="I45" i="2" s="1"/>
  <c r="K46" i="7" s="1"/>
  <c r="B46" i="2" a="1"/>
  <c r="B46" i="2" s="1"/>
  <c r="D47" i="7" s="1"/>
  <c r="C46" i="2" a="1"/>
  <c r="C46" i="2" s="1"/>
  <c r="D46" i="2" a="1"/>
  <c r="D46" i="2" s="1"/>
  <c r="F47" i="7" s="1"/>
  <c r="E46" i="2" a="1"/>
  <c r="E46" i="2" s="1"/>
  <c r="G47" i="7" s="1"/>
  <c r="F46" i="2" a="1"/>
  <c r="F46" i="2" s="1"/>
  <c r="H47" i="7" s="1"/>
  <c r="G46" i="2" a="1"/>
  <c r="G46" i="2" s="1"/>
  <c r="I47" i="7" s="1"/>
  <c r="H46" i="2" a="1"/>
  <c r="H46" i="2" s="1"/>
  <c r="J47" i="7" s="1"/>
  <c r="I46" i="2" a="1"/>
  <c r="I46" i="2" s="1"/>
  <c r="K47" i="7" s="1"/>
  <c r="B47" i="2" a="1"/>
  <c r="B47" i="2" s="1"/>
  <c r="C47" i="2" a="1"/>
  <c r="C47" i="2" s="1"/>
  <c r="E48" i="7" s="1"/>
  <c r="D47" i="2" a="1"/>
  <c r="D47" i="2" s="1"/>
  <c r="E47" i="2" a="1"/>
  <c r="E47" i="2" s="1"/>
  <c r="G48" i="7" s="1"/>
  <c r="F47" i="2" a="1"/>
  <c r="F47" i="2" s="1"/>
  <c r="H48" i="7" s="1"/>
  <c r="G47" i="2" a="1"/>
  <c r="G47" i="2" s="1"/>
  <c r="H47" i="2" a="1"/>
  <c r="H47" i="2" s="1"/>
  <c r="J48" i="7" s="1"/>
  <c r="I47" i="2" a="1"/>
  <c r="I47" i="2" s="1"/>
  <c r="K48" i="7" s="1"/>
  <c r="B48" i="2" a="1"/>
  <c r="B48" i="2" s="1"/>
  <c r="D49" i="7" s="1"/>
  <c r="C48" i="2" a="1"/>
  <c r="C48" i="2" s="1"/>
  <c r="E49" i="7" s="1"/>
  <c r="D48" i="2" a="1"/>
  <c r="D48" i="2" s="1"/>
  <c r="F49" i="7" s="1"/>
  <c r="E48" i="2" a="1"/>
  <c r="E48" i="2" s="1"/>
  <c r="G49" i="7" s="1"/>
  <c r="F48" i="2" a="1"/>
  <c r="F48" i="2" s="1"/>
  <c r="G48" i="2" a="1"/>
  <c r="G48" i="2" s="1"/>
  <c r="I49" i="7" s="1"/>
  <c r="H48" i="2" a="1"/>
  <c r="H48" i="2" s="1"/>
  <c r="I48" i="2" a="1"/>
  <c r="I48" i="2" s="1"/>
  <c r="K49" i="7" s="1"/>
  <c r="B49" i="2" a="1"/>
  <c r="B49" i="2" s="1"/>
  <c r="D50" i="7" s="1"/>
  <c r="C49" i="2" a="1"/>
  <c r="C49" i="2" s="1"/>
  <c r="D49" i="2" a="1"/>
  <c r="D49" i="2" s="1"/>
  <c r="F50" i="7" s="1"/>
  <c r="E49" i="2" a="1"/>
  <c r="E49" i="2" s="1"/>
  <c r="G50" i="7" s="1"/>
  <c r="F49" i="2" a="1"/>
  <c r="F49" i="2" s="1"/>
  <c r="H50" i="7" s="1"/>
  <c r="G49" i="2" a="1"/>
  <c r="G49" i="2" s="1"/>
  <c r="I50" i="7" s="1"/>
  <c r="H49" i="2" a="1"/>
  <c r="H49" i="2" s="1"/>
  <c r="J50" i="7" s="1"/>
  <c r="I49" i="2" a="1"/>
  <c r="I49" i="2" s="1"/>
  <c r="K50" i="7" s="1"/>
  <c r="B50" i="2" a="1"/>
  <c r="B50" i="2" s="1"/>
  <c r="C50" i="2" a="1"/>
  <c r="C50" i="2" s="1"/>
  <c r="E51" i="7" s="1"/>
  <c r="D50" i="2" a="1"/>
  <c r="D50" i="2" s="1"/>
  <c r="E50" i="2" a="1"/>
  <c r="E50" i="2" s="1"/>
  <c r="G51" i="7" s="1"/>
  <c r="F50" i="2" a="1"/>
  <c r="F50" i="2" s="1"/>
  <c r="H51" i="7" s="1"/>
  <c r="G50" i="2" a="1"/>
  <c r="G50" i="2" s="1"/>
  <c r="H50" i="2" a="1"/>
  <c r="H50" i="2" s="1"/>
  <c r="J51" i="7" s="1"/>
  <c r="I50" i="2" a="1"/>
  <c r="I50" i="2" s="1"/>
  <c r="K51" i="7" s="1"/>
  <c r="B51" i="2" a="1"/>
  <c r="B51" i="2" s="1"/>
  <c r="D52" i="7" s="1"/>
  <c r="C51" i="2" a="1"/>
  <c r="C51" i="2" s="1"/>
  <c r="E52" i="7" s="1"/>
  <c r="D51" i="2" a="1"/>
  <c r="D51" i="2" s="1"/>
  <c r="F52" i="7" s="1"/>
  <c r="E51" i="2" a="1"/>
  <c r="E51" i="2" s="1"/>
  <c r="G52" i="7" s="1"/>
  <c r="F51" i="2" a="1"/>
  <c r="F51" i="2" s="1"/>
  <c r="G51" i="2" a="1"/>
  <c r="G51" i="2" s="1"/>
  <c r="I52" i="7" s="1"/>
  <c r="H51" i="2" a="1"/>
  <c r="H51" i="2" s="1"/>
  <c r="I51" i="2" a="1"/>
  <c r="I51" i="2" s="1"/>
  <c r="K52" i="7" s="1"/>
  <c r="B52" i="2" a="1"/>
  <c r="B52" i="2" s="1"/>
  <c r="D53" i="7" s="1"/>
  <c r="C52" i="2" a="1"/>
  <c r="C52" i="2" s="1"/>
  <c r="D52" i="2" a="1"/>
  <c r="D52" i="2" s="1"/>
  <c r="F53" i="7" s="1"/>
  <c r="E52" i="2" a="1"/>
  <c r="E52" i="2" s="1"/>
  <c r="G53" i="7" s="1"/>
  <c r="F52" i="2" a="1"/>
  <c r="F52" i="2" s="1"/>
  <c r="H53" i="7" s="1"/>
  <c r="G52" i="2" a="1"/>
  <c r="G52" i="2" s="1"/>
  <c r="I53" i="7" s="1"/>
  <c r="H52" i="2" a="1"/>
  <c r="H52" i="2" s="1"/>
  <c r="J53" i="7" s="1"/>
  <c r="I52" i="2" a="1"/>
  <c r="I52" i="2" s="1"/>
  <c r="K53" i="7" s="1"/>
  <c r="B53" i="2" a="1"/>
  <c r="B53" i="2" s="1"/>
  <c r="C53" i="2" a="1"/>
  <c r="C53" i="2" s="1"/>
  <c r="E54" i="7" s="1"/>
  <c r="D53" i="2" a="1"/>
  <c r="D53" i="2" s="1"/>
  <c r="E53" i="2" a="1"/>
  <c r="E53" i="2" s="1"/>
  <c r="G54" i="7" s="1"/>
  <c r="F53" i="2" a="1"/>
  <c r="F53" i="2" s="1"/>
  <c r="H54" i="7" s="1"/>
  <c r="G53" i="2" a="1"/>
  <c r="G53" i="2" s="1"/>
  <c r="H53" i="2" a="1"/>
  <c r="H53" i="2" s="1"/>
  <c r="J54" i="7" s="1"/>
  <c r="I53" i="2" a="1"/>
  <c r="I53" i="2" s="1"/>
  <c r="K54" i="7" s="1"/>
  <c r="B54" i="2" a="1"/>
  <c r="B54" i="2" s="1"/>
  <c r="D55" i="7" s="1"/>
  <c r="C54" i="2" a="1"/>
  <c r="C54" i="2" s="1"/>
  <c r="E55" i="7" s="1"/>
  <c r="D54" i="2" a="1"/>
  <c r="D54" i="2" s="1"/>
  <c r="F55" i="7" s="1"/>
  <c r="E54" i="2" a="1"/>
  <c r="E54" i="2" s="1"/>
  <c r="G55" i="7" s="1"/>
  <c r="F54" i="2" a="1"/>
  <c r="F54" i="2" s="1"/>
  <c r="G54" i="2" a="1"/>
  <c r="G54" i="2" s="1"/>
  <c r="I55" i="7" s="1"/>
  <c r="H54" i="2" a="1"/>
  <c r="H54" i="2" s="1"/>
  <c r="I54" i="2" a="1"/>
  <c r="I54" i="2" s="1"/>
  <c r="K55" i="7" s="1"/>
  <c r="B55" i="2" a="1"/>
  <c r="B55" i="2" s="1"/>
  <c r="D56" i="7" s="1"/>
  <c r="C55" i="2" a="1"/>
  <c r="C55" i="2" s="1"/>
  <c r="D55" i="2" a="1"/>
  <c r="D55" i="2" s="1"/>
  <c r="F56" i="7" s="1"/>
  <c r="E55" i="2" a="1"/>
  <c r="E55" i="2" s="1"/>
  <c r="G56" i="7" s="1"/>
  <c r="F55" i="2" a="1"/>
  <c r="F55" i="2" s="1"/>
  <c r="H56" i="7" s="1"/>
  <c r="G55" i="2" a="1"/>
  <c r="G55" i="2" s="1"/>
  <c r="I56" i="7" s="1"/>
  <c r="H55" i="2" a="1"/>
  <c r="H55" i="2" s="1"/>
  <c r="J56" i="7" s="1"/>
  <c r="I55" i="2" a="1"/>
  <c r="I55" i="2" s="1"/>
  <c r="K56" i="7" s="1"/>
  <c r="B56" i="2" a="1"/>
  <c r="B56" i="2" s="1"/>
  <c r="C56" i="2" a="1"/>
  <c r="C56" i="2" s="1"/>
  <c r="E57" i="7" s="1"/>
  <c r="D56" i="2" a="1"/>
  <c r="D56" i="2" s="1"/>
  <c r="E56" i="2" a="1"/>
  <c r="E56" i="2" s="1"/>
  <c r="G57" i="7" s="1"/>
  <c r="F56" i="2" a="1"/>
  <c r="F56" i="2" s="1"/>
  <c r="H57" i="7" s="1"/>
  <c r="G56" i="2" a="1"/>
  <c r="G56" i="2" s="1"/>
  <c r="H56" i="2" a="1"/>
  <c r="H56" i="2" s="1"/>
  <c r="J57" i="7" s="1"/>
  <c r="I56" i="2" a="1"/>
  <c r="I56" i="2" s="1"/>
  <c r="K57" i="7" s="1"/>
  <c r="B57" i="2" a="1"/>
  <c r="B57" i="2" s="1"/>
  <c r="D58" i="7" s="1"/>
  <c r="C57" i="2" a="1"/>
  <c r="C57" i="2" s="1"/>
  <c r="E58" i="7" s="1"/>
  <c r="D57" i="2" a="1"/>
  <c r="D57" i="2" s="1"/>
  <c r="F58" i="7" s="1"/>
  <c r="E57" i="2" a="1"/>
  <c r="E57" i="2" s="1"/>
  <c r="G58" i="7" s="1"/>
  <c r="F57" i="2" a="1"/>
  <c r="F57" i="2" s="1"/>
  <c r="G57" i="2" a="1"/>
  <c r="G57" i="2" s="1"/>
  <c r="I58" i="7" s="1"/>
  <c r="H57" i="2" a="1"/>
  <c r="H57" i="2" s="1"/>
  <c r="I57" i="2" a="1"/>
  <c r="I57" i="2" s="1"/>
  <c r="K58" i="7" s="1"/>
  <c r="B58" i="2" a="1"/>
  <c r="B58" i="2" s="1"/>
  <c r="C58" i="2" a="1"/>
  <c r="C58" i="2" s="1"/>
  <c r="D58" i="2" a="1"/>
  <c r="D58" i="2" s="1"/>
  <c r="F59" i="7" s="1"/>
  <c r="E58" i="2" a="1"/>
  <c r="E58" i="2" s="1"/>
  <c r="G59" i="7" s="1"/>
  <c r="F58" i="2" a="1"/>
  <c r="F58" i="2" s="1"/>
  <c r="H59" i="7" s="1"/>
  <c r="G58" i="2" a="1"/>
  <c r="G58" i="2" s="1"/>
  <c r="I59" i="7" s="1"/>
  <c r="H58" i="2" a="1"/>
  <c r="H58" i="2" s="1"/>
  <c r="J59" i="7" s="1"/>
  <c r="I58" i="2" a="1"/>
  <c r="I58" i="2" s="1"/>
  <c r="K59" i="7" s="1"/>
  <c r="B59" i="2" a="1"/>
  <c r="B59" i="2" s="1"/>
  <c r="D60" i="7" s="1"/>
  <c r="C59" i="2" a="1"/>
  <c r="C59" i="2" s="1"/>
  <c r="E60" i="7" s="1"/>
  <c r="D59" i="2" a="1"/>
  <c r="D59" i="2" s="1"/>
  <c r="E59" i="2" a="1"/>
  <c r="E59" i="2" s="1"/>
  <c r="G60" i="7" s="1"/>
  <c r="F59" i="2" a="1"/>
  <c r="F59" i="2" s="1"/>
  <c r="H60" i="7" s="1"/>
  <c r="G59" i="2" a="1"/>
  <c r="G59" i="2" s="1"/>
  <c r="H59" i="2" a="1"/>
  <c r="H59" i="2" s="1"/>
  <c r="J60" i="7" s="1"/>
  <c r="I59" i="2" a="1"/>
  <c r="I59" i="2" s="1"/>
  <c r="K60" i="7" s="1"/>
  <c r="B60" i="2" a="1"/>
  <c r="B60" i="2" s="1"/>
  <c r="D61" i="7" s="1"/>
  <c r="C60" i="2" a="1"/>
  <c r="C60" i="2" s="1"/>
  <c r="E61" i="7" s="1"/>
  <c r="D60" i="2" a="1"/>
  <c r="D60" i="2" s="1"/>
  <c r="F61" i="7" s="1"/>
  <c r="E60" i="2" a="1"/>
  <c r="E60" i="2" s="1"/>
  <c r="G61" i="7" s="1"/>
  <c r="F60" i="2" a="1"/>
  <c r="F60" i="2" s="1"/>
  <c r="G60" i="2" a="1"/>
  <c r="G60" i="2" s="1"/>
  <c r="I61" i="7" s="1"/>
  <c r="H60" i="2" a="1"/>
  <c r="H60" i="2" s="1"/>
  <c r="I60" i="2" a="1"/>
  <c r="I60" i="2" s="1"/>
  <c r="K61" i="7" s="1"/>
  <c r="B61" i="2" a="1"/>
  <c r="B61" i="2" s="1"/>
  <c r="D62" i="7" s="1"/>
  <c r="C61" i="2" a="1"/>
  <c r="C61" i="2" s="1"/>
  <c r="D61" i="2" a="1"/>
  <c r="D61" i="2" s="1"/>
  <c r="F62" i="7" s="1"/>
  <c r="E61" i="2" a="1"/>
  <c r="E61" i="2" s="1"/>
  <c r="G62" i="7" s="1"/>
  <c r="F61" i="2" a="1"/>
  <c r="F61" i="2" s="1"/>
  <c r="H62" i="7" s="1"/>
  <c r="G61" i="2" a="1"/>
  <c r="G61" i="2" s="1"/>
  <c r="I62" i="7" s="1"/>
  <c r="H61" i="2" a="1"/>
  <c r="H61" i="2" s="1"/>
  <c r="J62" i="7" s="1"/>
  <c r="I61" i="2" a="1"/>
  <c r="I61" i="2" s="1"/>
  <c r="K62" i="7" s="1"/>
  <c r="B62" i="2" a="1"/>
  <c r="B62" i="2" s="1"/>
  <c r="C62" i="2" a="1"/>
  <c r="C62" i="2" s="1"/>
  <c r="E63" i="7" s="1"/>
  <c r="D62" i="2" a="1"/>
  <c r="D62" i="2" s="1"/>
  <c r="E62" i="2" a="1"/>
  <c r="E62" i="2" s="1"/>
  <c r="G63" i="7" s="1"/>
  <c r="F62" i="2" a="1"/>
  <c r="F62" i="2" s="1"/>
  <c r="H63" i="7" s="1"/>
  <c r="G62" i="2" a="1"/>
  <c r="G62" i="2" s="1"/>
  <c r="H62" i="2" a="1"/>
  <c r="H62" i="2" s="1"/>
  <c r="J63" i="7" s="1"/>
  <c r="I62" i="2" a="1"/>
  <c r="I62" i="2" s="1"/>
  <c r="K63" i="7" s="1"/>
  <c r="B63" i="2" a="1"/>
  <c r="B63" i="2" s="1"/>
  <c r="D64" i="7" s="1"/>
  <c r="C63" i="2" a="1"/>
  <c r="C63" i="2" s="1"/>
  <c r="E64" i="7" s="1"/>
  <c r="D63" i="2" a="1"/>
  <c r="D63" i="2" s="1"/>
  <c r="F64" i="7" s="1"/>
  <c r="E63" i="2" a="1"/>
  <c r="E63" i="2" s="1"/>
  <c r="G64" i="7" s="1"/>
  <c r="F63" i="2" a="1"/>
  <c r="F63" i="2" s="1"/>
  <c r="G63" i="2" a="1"/>
  <c r="G63" i="2" s="1"/>
  <c r="I64" i="7" s="1"/>
  <c r="H63" i="2" a="1"/>
  <c r="H63" i="2" s="1"/>
  <c r="I63" i="2" a="1"/>
  <c r="I63" i="2" s="1"/>
  <c r="K64" i="7" s="1"/>
  <c r="B64" i="2" a="1"/>
  <c r="B64" i="2" s="1"/>
  <c r="D65" i="7" s="1"/>
  <c r="C64" i="2" a="1"/>
  <c r="C64" i="2" s="1"/>
  <c r="D64" i="2" a="1"/>
  <c r="D64" i="2" s="1"/>
  <c r="F65" i="7" s="1"/>
  <c r="E64" i="2" a="1"/>
  <c r="E64" i="2" s="1"/>
  <c r="G65" i="7" s="1"/>
  <c r="F64" i="2" a="1"/>
  <c r="F64" i="2" s="1"/>
  <c r="H65" i="7" s="1"/>
  <c r="G64" i="2" a="1"/>
  <c r="G64" i="2" s="1"/>
  <c r="I65" i="7" s="1"/>
  <c r="H64" i="2" a="1"/>
  <c r="H64" i="2" s="1"/>
  <c r="J65" i="7" s="1"/>
  <c r="I64" i="2" a="1"/>
  <c r="I64" i="2" s="1"/>
  <c r="K65" i="7" s="1"/>
  <c r="B65" i="2" a="1"/>
  <c r="B65" i="2" s="1"/>
  <c r="C65" i="2" a="1"/>
  <c r="C65" i="2" s="1"/>
  <c r="E66" i="7" s="1"/>
  <c r="D65" i="2" a="1"/>
  <c r="D65" i="2" s="1"/>
  <c r="E65" i="2" a="1"/>
  <c r="E65" i="2" s="1"/>
  <c r="G66" i="7" s="1"/>
  <c r="F65" i="2" a="1"/>
  <c r="F65" i="2" s="1"/>
  <c r="H66" i="7" s="1"/>
  <c r="G65" i="2" a="1"/>
  <c r="G65" i="2" s="1"/>
  <c r="H65" i="2" a="1"/>
  <c r="H65" i="2" s="1"/>
  <c r="J66" i="7" s="1"/>
  <c r="I65" i="2" a="1"/>
  <c r="I65" i="2" s="1"/>
  <c r="K66" i="7" s="1"/>
  <c r="B66" i="2" a="1"/>
  <c r="B66" i="2" s="1"/>
  <c r="D67" i="7" s="1"/>
  <c r="C66" i="2" a="1"/>
  <c r="C66" i="2" s="1"/>
  <c r="E67" i="7" s="1"/>
  <c r="D66" i="2" a="1"/>
  <c r="D66" i="2" s="1"/>
  <c r="F67" i="7" s="1"/>
  <c r="E66" i="2" a="1"/>
  <c r="E66" i="2" s="1"/>
  <c r="G67" i="7" s="1"/>
  <c r="F66" i="2" a="1"/>
  <c r="F66" i="2" s="1"/>
  <c r="G66" i="2" a="1"/>
  <c r="G66" i="2" s="1"/>
  <c r="I67" i="7" s="1"/>
  <c r="H66" i="2" a="1"/>
  <c r="H66" i="2"/>
  <c r="I66" i="2" a="1"/>
  <c r="I66" i="2" s="1"/>
  <c r="K67" i="7" s="1"/>
  <c r="B67" i="2" a="1"/>
  <c r="B67" i="2" s="1"/>
  <c r="C67" i="2" a="1"/>
  <c r="C67" i="2" s="1"/>
  <c r="E68" i="7" s="1"/>
  <c r="D67" i="2" a="1"/>
  <c r="D67" i="2" s="1"/>
  <c r="F68" i="7" s="1"/>
  <c r="E67" i="2" a="1"/>
  <c r="E67" i="2" s="1"/>
  <c r="G68" i="7" s="1"/>
  <c r="F67" i="2" a="1"/>
  <c r="F67" i="2" s="1"/>
  <c r="G67" i="2" a="1"/>
  <c r="G67" i="2" s="1"/>
  <c r="I68" i="7" s="1"/>
  <c r="H67" i="2" a="1"/>
  <c r="H67" i="2" s="1"/>
  <c r="J68" i="7" s="1"/>
  <c r="I67" i="2" a="1"/>
  <c r="I67" i="2" s="1"/>
  <c r="B68" i="2" a="1"/>
  <c r="B68" i="2" s="1"/>
  <c r="D69" i="7" s="1"/>
  <c r="C68" i="2" a="1"/>
  <c r="C68" i="2" s="1"/>
  <c r="D68" i="2" a="1"/>
  <c r="D68" i="2" s="1"/>
  <c r="E68" i="2" a="1"/>
  <c r="E68" i="2" s="1"/>
  <c r="F68" i="2" a="1"/>
  <c r="F68" i="2" s="1"/>
  <c r="H69" i="7" s="1"/>
  <c r="G68" i="2" a="1"/>
  <c r="G68" i="2" s="1"/>
  <c r="I69" i="7" s="1"/>
  <c r="H68" i="2" a="1"/>
  <c r="H68" i="2" s="1"/>
  <c r="J69" i="7" s="1"/>
  <c r="I68" i="2" a="1"/>
  <c r="I68" i="2" s="1"/>
  <c r="K69" i="7" s="1"/>
  <c r="B69" i="2" a="1"/>
  <c r="B69" i="2" s="1"/>
  <c r="D70" i="7" s="1"/>
  <c r="C69" i="2" a="1"/>
  <c r="C69" i="2" s="1"/>
  <c r="E70" i="7" s="1"/>
  <c r="D69" i="2" a="1"/>
  <c r="D69" i="2" s="1"/>
  <c r="F70" i="7" s="1"/>
  <c r="E69" i="2" a="1"/>
  <c r="E69" i="2" s="1"/>
  <c r="G70" i="7" s="1"/>
  <c r="F69" i="2" a="1"/>
  <c r="F69" i="2" s="1"/>
  <c r="H70" i="7" s="1"/>
  <c r="G69" i="2" a="1"/>
  <c r="G69" i="2" s="1"/>
  <c r="H69" i="2" a="1"/>
  <c r="H69" i="2"/>
  <c r="J70" i="7" s="1"/>
  <c r="I69" i="2" a="1"/>
  <c r="I69" i="2" s="1"/>
  <c r="B70" i="2" a="1"/>
  <c r="B70" i="2" s="1"/>
  <c r="D71" i="7" s="1"/>
  <c r="C70" i="2" a="1"/>
  <c r="C70" i="2" s="1"/>
  <c r="E71" i="7" s="1"/>
  <c r="D70" i="2" a="1"/>
  <c r="D70" i="2" s="1"/>
  <c r="F71" i="7" s="1"/>
  <c r="E70" i="2" a="1"/>
  <c r="E70" i="2" s="1"/>
  <c r="F70" i="2" a="1"/>
  <c r="F70" i="2"/>
  <c r="H71" i="7" s="1"/>
  <c r="G70" i="2" a="1"/>
  <c r="G70" i="2" s="1"/>
  <c r="I71" i="7" s="1"/>
  <c r="H70" i="2" a="1"/>
  <c r="H70" i="2" s="1"/>
  <c r="J71" i="7" s="1"/>
  <c r="I70" i="2" a="1"/>
  <c r="I70" i="2" s="1"/>
  <c r="K71" i="7" s="1"/>
  <c r="B71" i="2" a="1"/>
  <c r="B71" i="2" s="1"/>
  <c r="D72" i="7" s="1"/>
  <c r="C71" i="2" a="1"/>
  <c r="C71" i="2" s="1"/>
  <c r="E72" i="7" s="1"/>
  <c r="D71" i="2" a="1"/>
  <c r="D71" i="2" s="1"/>
  <c r="F72" i="7" s="1"/>
  <c r="E71" i="2" a="1"/>
  <c r="E71" i="2" s="1"/>
  <c r="G72" i="7" s="1"/>
  <c r="F71" i="2" a="1"/>
  <c r="F71" i="2" s="1"/>
  <c r="H72" i="7" s="1"/>
  <c r="G71" i="2" a="1"/>
  <c r="G71" i="2" s="1"/>
  <c r="H71" i="2" a="1"/>
  <c r="H71" i="2" s="1"/>
  <c r="I71" i="2" a="1"/>
  <c r="I71" i="2" s="1"/>
  <c r="B72" i="2" a="1"/>
  <c r="B72" i="2" s="1"/>
  <c r="C72" i="2" a="1"/>
  <c r="C72" i="2" s="1"/>
  <c r="D72" i="2" a="1"/>
  <c r="D72" i="2" s="1"/>
  <c r="E72" i="2" a="1"/>
  <c r="E72" i="2" s="1"/>
  <c r="G73" i="7" s="1"/>
  <c r="F72" i="2" a="1"/>
  <c r="F72" i="2" s="1"/>
  <c r="H73" i="7" s="1"/>
  <c r="G72" i="2" a="1"/>
  <c r="G72" i="2" s="1"/>
  <c r="I73" i="7" s="1"/>
  <c r="H72" i="2" a="1"/>
  <c r="H72" i="2" s="1"/>
  <c r="I72" i="2" a="1"/>
  <c r="I72" i="2" s="1"/>
  <c r="K73" i="7" s="1"/>
  <c r="B73" i="2" a="1"/>
  <c r="B73" i="2" s="1"/>
  <c r="D74" i="7" s="1"/>
  <c r="C73" i="2" a="1"/>
  <c r="C73" i="2" s="1"/>
  <c r="E74" i="7" s="1"/>
  <c r="D73" i="2" a="1"/>
  <c r="D73" i="2" s="1"/>
  <c r="E73" i="2" a="1"/>
  <c r="E73" i="2" s="1"/>
  <c r="F73" i="2" a="1"/>
  <c r="F73" i="2" s="1"/>
  <c r="G73" i="2" a="1"/>
  <c r="G73" i="2" s="1"/>
  <c r="H73" i="2" a="1"/>
  <c r="H73" i="2" s="1"/>
  <c r="J74" i="7" s="1"/>
  <c r="I73" i="2" a="1"/>
  <c r="I73" i="2" s="1"/>
  <c r="K74" i="7" s="1"/>
  <c r="B74" i="2" a="1"/>
  <c r="B74" i="2" s="1"/>
  <c r="C74" i="2" a="1"/>
  <c r="C74" i="2" s="1"/>
  <c r="E75" i="7" s="1"/>
  <c r="D74" i="2" a="1"/>
  <c r="D74" i="2" s="1"/>
  <c r="F75" i="7" s="1"/>
  <c r="E74" i="2" a="1"/>
  <c r="E74" i="2"/>
  <c r="G75" i="7" s="1"/>
  <c r="F74" i="2" a="1"/>
  <c r="F74" i="2" s="1"/>
  <c r="H75" i="7" s="1"/>
  <c r="G74" i="2" a="1"/>
  <c r="G74" i="2" s="1"/>
  <c r="H74" i="2" a="1"/>
  <c r="H74" i="2" s="1"/>
  <c r="I74" i="2" a="1"/>
  <c r="I74" i="2" s="1"/>
  <c r="B75" i="2" a="1"/>
  <c r="B75" i="2" s="1"/>
  <c r="D76" i="7" s="1"/>
  <c r="C75" i="2" a="1"/>
  <c r="C75" i="2" s="1"/>
  <c r="D75" i="2" a="1"/>
  <c r="D75" i="2" s="1"/>
  <c r="F76" i="7" s="1"/>
  <c r="E75" i="2" a="1"/>
  <c r="E75" i="2" s="1"/>
  <c r="F75" i="2" a="1"/>
  <c r="F75" i="2" s="1"/>
  <c r="H76" i="7" s="1"/>
  <c r="G75" i="2" a="1"/>
  <c r="G75" i="2" s="1"/>
  <c r="I76" i="7" s="1"/>
  <c r="H75" i="2" a="1"/>
  <c r="H75" i="2" s="1"/>
  <c r="J76" i="7" s="1"/>
  <c r="I75" i="2" a="1"/>
  <c r="I75" i="2" s="1"/>
  <c r="K76" i="7" s="1"/>
  <c r="B76" i="2" a="1"/>
  <c r="B76" i="2" s="1"/>
  <c r="D77" i="7" s="1"/>
  <c r="C76" i="2" a="1"/>
  <c r="C76" i="2" s="1"/>
  <c r="D76" i="2" a="1"/>
  <c r="D76" i="2" s="1"/>
  <c r="E76" i="2" a="1"/>
  <c r="E76" i="2" s="1"/>
  <c r="F76" i="2" a="1"/>
  <c r="F76" i="2" s="1"/>
  <c r="G76" i="2" a="1"/>
  <c r="G76" i="2" s="1"/>
  <c r="I77" i="7" s="1"/>
  <c r="H76" i="2" a="1"/>
  <c r="H76" i="2" s="1"/>
  <c r="J77" i="7" s="1"/>
  <c r="I76" i="2" a="1"/>
  <c r="I76" i="2" s="1"/>
  <c r="B77" i="2" a="1"/>
  <c r="B77" i="2" s="1"/>
  <c r="D78" i="7" s="1"/>
  <c r="C77" i="2" a="1"/>
  <c r="C77" i="2" s="1"/>
  <c r="E78" i="7" s="1"/>
  <c r="D77" i="2" a="1"/>
  <c r="D77" i="2" s="1"/>
  <c r="F78" i="7" s="1"/>
  <c r="E77" i="2" a="1"/>
  <c r="E77" i="2" s="1"/>
  <c r="G78" i="7" s="1"/>
  <c r="F77" i="2" a="1"/>
  <c r="F77" i="2" s="1"/>
  <c r="H78" i="7" s="1"/>
  <c r="G77" i="2" a="1"/>
  <c r="G77" i="2" s="1"/>
  <c r="H77" i="2" a="1"/>
  <c r="H77" i="2" s="1"/>
  <c r="I77" i="2" a="1"/>
  <c r="I77" i="2" s="1"/>
  <c r="B78" i="2" a="1"/>
  <c r="B78" i="2" s="1"/>
  <c r="C78" i="2" a="1"/>
  <c r="C78" i="2" s="1"/>
  <c r="E79" i="7" s="1"/>
  <c r="D78" i="2" a="1"/>
  <c r="D78" i="2" s="1"/>
  <c r="F79" i="7" s="1"/>
  <c r="E78" i="2" a="1"/>
  <c r="E78" i="2" s="1"/>
  <c r="F78" i="2" a="1"/>
  <c r="F78" i="2" s="1"/>
  <c r="H79" i="7" s="1"/>
  <c r="G78" i="2" a="1"/>
  <c r="G78" i="2" s="1"/>
  <c r="I79" i="7" s="1"/>
  <c r="H78" i="2" a="1"/>
  <c r="H78" i="2" s="1"/>
  <c r="J79" i="7" s="1"/>
  <c r="I78" i="2" a="1"/>
  <c r="I78" i="2" s="1"/>
  <c r="K79" i="7" s="1"/>
  <c r="B79" i="2" a="1"/>
  <c r="B79" i="2" s="1"/>
  <c r="D80" i="7" s="1"/>
  <c r="C79" i="2" a="1"/>
  <c r="C79" i="2" s="1"/>
  <c r="D79" i="2" a="1"/>
  <c r="D79" i="2" s="1"/>
  <c r="E79" i="2" a="1"/>
  <c r="E79" i="2" s="1"/>
  <c r="F79" i="2" a="1"/>
  <c r="F79" i="2" s="1"/>
  <c r="G79" i="2" a="1"/>
  <c r="G79" i="2" s="1"/>
  <c r="I80" i="7" s="1"/>
  <c r="H79" i="2" a="1"/>
  <c r="H79" i="2" s="1"/>
  <c r="J80" i="7" s="1"/>
  <c r="I79" i="2" a="1"/>
  <c r="I79" i="2" s="1"/>
  <c r="B80" i="2" a="1"/>
  <c r="B80" i="2" s="1"/>
  <c r="D81" i="7" s="1"/>
  <c r="C80" i="2" a="1"/>
  <c r="C80" i="2" s="1"/>
  <c r="E81" i="7" s="1"/>
  <c r="D80" i="2" a="1"/>
  <c r="D80" i="2" s="1"/>
  <c r="F81" i="7" s="1"/>
  <c r="E80" i="2" a="1"/>
  <c r="E80" i="2" s="1"/>
  <c r="G81" i="7" s="1"/>
  <c r="F80" i="2" a="1"/>
  <c r="F80" i="2" s="1"/>
  <c r="H81" i="7" s="1"/>
  <c r="G80" i="2" a="1"/>
  <c r="G80" i="2" s="1"/>
  <c r="H80" i="2" a="1"/>
  <c r="H80" i="2" s="1"/>
  <c r="I80" i="2" a="1"/>
  <c r="I80" i="2" s="1"/>
  <c r="B81" i="2" a="1"/>
  <c r="B81" i="2" s="1"/>
  <c r="C81" i="2" a="1"/>
  <c r="C81" i="2" s="1"/>
  <c r="E82" i="7" s="1"/>
  <c r="D81" i="2" a="1"/>
  <c r="D81" i="2" s="1"/>
  <c r="F82" i="7" s="1"/>
  <c r="E81" i="2" a="1"/>
  <c r="E81" i="2" s="1"/>
  <c r="F81" i="2" a="1"/>
  <c r="F81" i="2" s="1"/>
  <c r="H82" i="7" s="1"/>
  <c r="G81" i="2" a="1"/>
  <c r="G81" i="2" s="1"/>
  <c r="I82" i="7" s="1"/>
  <c r="H81" i="2" a="1"/>
  <c r="H81" i="2" s="1"/>
  <c r="J82" i="7" s="1"/>
  <c r="I81" i="2" a="1"/>
  <c r="I81" i="2" s="1"/>
  <c r="K82" i="7" s="1"/>
  <c r="B82" i="2" a="1"/>
  <c r="B82" i="2" s="1"/>
  <c r="D83" i="7" s="1"/>
  <c r="C82" i="2" a="1"/>
  <c r="C82" i="2" s="1"/>
  <c r="D82" i="2" a="1"/>
  <c r="D82" i="2" s="1"/>
  <c r="F83" i="7" s="1"/>
  <c r="E82" i="2" a="1"/>
  <c r="E82" i="2" s="1"/>
  <c r="G83" i="7" s="1"/>
  <c r="F82" i="2" a="1"/>
  <c r="F82" i="2" s="1"/>
  <c r="G82" i="2" a="1"/>
  <c r="G82" i="2" s="1"/>
  <c r="H82" i="2" a="1"/>
  <c r="H82" i="2" s="1"/>
  <c r="I82" i="2" a="1"/>
  <c r="I82" i="2" s="1"/>
  <c r="K83" i="7" s="1"/>
  <c r="B83" i="2" a="1"/>
  <c r="B83" i="2" s="1"/>
  <c r="C83" i="2" a="1"/>
  <c r="C83" i="2" s="1"/>
  <c r="E84" i="7" s="1"/>
  <c r="D83" i="2" a="1"/>
  <c r="D83" i="2" s="1"/>
  <c r="E83" i="2" a="1"/>
  <c r="E83" i="2" s="1"/>
  <c r="G84" i="7" s="1"/>
  <c r="F83" i="2" a="1"/>
  <c r="F83" i="2" s="1"/>
  <c r="G83" i="2" a="1"/>
  <c r="G83" i="2" s="1"/>
  <c r="H83" i="2" a="1"/>
  <c r="H83" i="2" s="1"/>
  <c r="I83" i="2" a="1"/>
  <c r="I83" i="2" s="1"/>
  <c r="B84" i="2" a="1"/>
  <c r="B84" i="2" s="1"/>
  <c r="D85" i="7" s="1"/>
  <c r="C84" i="2" a="1"/>
  <c r="C84" i="2" s="1"/>
  <c r="E85" i="7" s="1"/>
  <c r="D84" i="2" a="1"/>
  <c r="D84" i="2" s="1"/>
  <c r="E84" i="2" a="1"/>
  <c r="E84" i="2" s="1"/>
  <c r="G85" i="7" s="1"/>
  <c r="F84" i="2" a="1"/>
  <c r="F84" i="2" s="1"/>
  <c r="H85" i="7" s="1"/>
  <c r="G84" i="2" a="1"/>
  <c r="G84" i="2" s="1"/>
  <c r="I85" i="7" s="1"/>
  <c r="H84" i="2" a="1"/>
  <c r="H84" i="2" s="1"/>
  <c r="J85" i="7" s="1"/>
  <c r="I84" i="2" a="1"/>
  <c r="I84" i="2" s="1"/>
  <c r="K85" i="7" s="1"/>
  <c r="B85" i="2" a="1"/>
  <c r="B85" i="2" s="1"/>
  <c r="C85" i="2" a="1"/>
  <c r="C85" i="2" s="1"/>
  <c r="D85" i="2" a="1"/>
  <c r="D85" i="2" s="1"/>
  <c r="E85" i="2" a="1"/>
  <c r="E85" i="2" s="1"/>
  <c r="F85" i="2" a="1"/>
  <c r="F85" i="2" s="1"/>
  <c r="H86" i="7" s="1"/>
  <c r="G85" i="2" a="1"/>
  <c r="G85" i="2" s="1"/>
  <c r="I86" i="7" s="1"/>
  <c r="H85" i="2" a="1"/>
  <c r="H85" i="2" s="1"/>
  <c r="I85" i="2" a="1"/>
  <c r="I85" i="2" s="1"/>
  <c r="K86" i="7" s="1"/>
  <c r="B86" i="2" a="1"/>
  <c r="B86" i="2" s="1"/>
  <c r="D87" i="7" s="1"/>
  <c r="C86" i="2" a="1"/>
  <c r="C86" i="2" s="1"/>
  <c r="E87" i="7" s="1"/>
  <c r="D86" i="2" a="1"/>
  <c r="D86" i="2" s="1"/>
  <c r="F87" i="7" s="1"/>
  <c r="E86" i="2" a="1"/>
  <c r="E86" i="2" s="1"/>
  <c r="G87" i="7" s="1"/>
  <c r="F86" i="2" a="1"/>
  <c r="F86" i="2" s="1"/>
  <c r="G86" i="2" a="1"/>
  <c r="G86" i="2" s="1"/>
  <c r="H86" i="2" a="1"/>
  <c r="H86" i="2" s="1"/>
  <c r="I86" i="2" a="1"/>
  <c r="I86" i="2" s="1"/>
  <c r="B87" i="2" a="1"/>
  <c r="B87" i="2" s="1"/>
  <c r="D88" i="7" s="1"/>
  <c r="C87" i="2" a="1"/>
  <c r="C87" i="2" s="1"/>
  <c r="E88" i="7" s="1"/>
  <c r="D87" i="2" a="1"/>
  <c r="D87" i="2" s="1"/>
  <c r="E87" i="2" a="1"/>
  <c r="E87" i="2" s="1"/>
  <c r="G88" i="7" s="1"/>
  <c r="F87" i="2" a="1"/>
  <c r="F87" i="2" s="1"/>
  <c r="H88" i="7" s="1"/>
  <c r="G87" i="2" a="1"/>
  <c r="G87" i="2" s="1"/>
  <c r="I88" i="7" s="1"/>
  <c r="H87" i="2" a="1"/>
  <c r="H87" i="2" s="1"/>
  <c r="J88" i="7" s="1"/>
  <c r="I87" i="2" a="1"/>
  <c r="I87" i="2" s="1"/>
  <c r="B88" i="2" a="1"/>
  <c r="B88" i="2" s="1"/>
  <c r="C88" i="2" a="1"/>
  <c r="C88" i="2" s="1"/>
  <c r="D88" i="2" a="1"/>
  <c r="D88" i="2" s="1"/>
  <c r="F89" i="7" s="1"/>
  <c r="E88" i="2" a="1"/>
  <c r="E88" i="2" s="1"/>
  <c r="F88" i="2" a="1"/>
  <c r="F88" i="2" s="1"/>
  <c r="G88" i="2" a="1"/>
  <c r="G88" i="2" s="1"/>
  <c r="H88" i="2" a="1"/>
  <c r="H88" i="2" s="1"/>
  <c r="J89" i="7" s="1"/>
  <c r="I88" i="2" a="1"/>
  <c r="I88" i="2" s="1"/>
  <c r="K89" i="7" s="1"/>
  <c r="B89" i="2" a="1"/>
  <c r="B89" i="2" s="1"/>
  <c r="D90" i="7" s="1"/>
  <c r="C89" i="2" a="1"/>
  <c r="C89" i="2" s="1"/>
  <c r="E90" i="7" s="1"/>
  <c r="D89" i="2" a="1"/>
  <c r="D89" i="2" s="1"/>
  <c r="E89" i="2" a="1"/>
  <c r="E89" i="2" s="1"/>
  <c r="F89" i="2" a="1"/>
  <c r="F89" i="2" s="1"/>
  <c r="H90" i="7" s="1"/>
  <c r="G89" i="2" a="1"/>
  <c r="G89" i="2" s="1"/>
  <c r="I90" i="7" s="1"/>
  <c r="H89" i="2" a="1"/>
  <c r="H89" i="2" s="1"/>
  <c r="I89" i="2" a="1"/>
  <c r="I89" i="2" s="1"/>
  <c r="K90" i="7" s="1"/>
  <c r="B90" i="2" a="1"/>
  <c r="B90" i="2" s="1"/>
  <c r="D91" i="7" s="1"/>
  <c r="C90" i="2" a="1"/>
  <c r="C90" i="2" s="1"/>
  <c r="D90" i="2" a="1"/>
  <c r="D90" i="2" s="1"/>
  <c r="F91" i="7" s="1"/>
  <c r="E90" i="2" a="1"/>
  <c r="E90" i="2" s="1"/>
  <c r="G91" i="7" s="1"/>
  <c r="F90" i="2" a="1"/>
  <c r="F90" i="2" s="1"/>
  <c r="H91" i="7" s="1"/>
  <c r="G90" i="2" a="1"/>
  <c r="G90" i="2" s="1"/>
  <c r="H90" i="2" a="1"/>
  <c r="H90" i="2" s="1"/>
  <c r="I90" i="2" a="1"/>
  <c r="I90" i="2" s="1"/>
  <c r="K91" i="7" s="1"/>
  <c r="B91" i="2" a="1"/>
  <c r="B91" i="2" s="1"/>
  <c r="C91" i="2" a="1"/>
  <c r="C91" i="2" s="1"/>
  <c r="E92" i="7" s="1"/>
  <c r="D91" i="2" a="1"/>
  <c r="D91" i="2" s="1"/>
  <c r="F92" i="7" s="1"/>
  <c r="E91" i="2" a="1"/>
  <c r="E91" i="2" s="1"/>
  <c r="G92" i="7" s="1"/>
  <c r="F91" i="2" a="1"/>
  <c r="F91" i="2" s="1"/>
  <c r="G91" i="2" a="1"/>
  <c r="G91" i="2" s="1"/>
  <c r="I92" i="7" s="1"/>
  <c r="H91" i="2" a="1"/>
  <c r="H91" i="2" s="1"/>
  <c r="J92" i="7" s="1"/>
  <c r="I91" i="2" a="1"/>
  <c r="I91" i="2" s="1"/>
  <c r="K92" i="7" s="1"/>
  <c r="B92" i="2" a="1"/>
  <c r="B92" i="2" s="1"/>
  <c r="C92" i="2" a="1"/>
  <c r="C92" i="2" s="1"/>
  <c r="D92" i="2" a="1"/>
  <c r="D92" i="2" s="1"/>
  <c r="E92" i="2" a="1"/>
  <c r="E92" i="2" s="1"/>
  <c r="F92" i="2" a="1"/>
  <c r="F92" i="2" s="1"/>
  <c r="H93" i="7" s="1"/>
  <c r="G92" i="2" a="1"/>
  <c r="G92" i="2" s="1"/>
  <c r="I93" i="7" s="1"/>
  <c r="H92" i="2" a="1"/>
  <c r="H92" i="2" s="1"/>
  <c r="I92" i="2" a="1"/>
  <c r="I92" i="2" s="1"/>
  <c r="K93" i="7" s="1"/>
  <c r="B93" i="2" a="1"/>
  <c r="B93" i="2" s="1"/>
  <c r="D94" i="7" s="1"/>
  <c r="C93" i="2" a="1"/>
  <c r="C93" i="2" s="1"/>
  <c r="E94" i="7" s="1"/>
  <c r="D93" i="2" a="1"/>
  <c r="D93" i="2" s="1"/>
  <c r="F94" i="7" s="1"/>
  <c r="E93" i="2" a="1"/>
  <c r="E93" i="2" s="1"/>
  <c r="G94" i="7" s="1"/>
  <c r="F93" i="2" a="1"/>
  <c r="F93" i="2" s="1"/>
  <c r="G93" i="2" a="1"/>
  <c r="G93" i="2" s="1"/>
  <c r="H93" i="2" a="1"/>
  <c r="H93" i="2" s="1"/>
  <c r="I93" i="2" a="1"/>
  <c r="I93" i="2" s="1"/>
  <c r="B94" i="2" a="1"/>
  <c r="B94" i="2" s="1"/>
  <c r="D95" i="7" s="1"/>
  <c r="C94" i="2" a="1"/>
  <c r="C94" i="2" s="1"/>
  <c r="E95" i="7" s="1"/>
  <c r="D94" i="2" a="1"/>
  <c r="D94" i="2" s="1"/>
  <c r="E94" i="2" a="1"/>
  <c r="E94" i="2" s="1"/>
  <c r="G95" i="7" s="1"/>
  <c r="F94" i="2" a="1"/>
  <c r="F94" i="2" s="1"/>
  <c r="H95" i="7" s="1"/>
  <c r="G94" i="2" a="1"/>
  <c r="G94" i="2" s="1"/>
  <c r="I95" i="7" s="1"/>
  <c r="H94" i="2" a="1"/>
  <c r="H94" i="2" s="1"/>
  <c r="J95" i="7" s="1"/>
  <c r="I94" i="2" a="1"/>
  <c r="I94" i="2" s="1"/>
  <c r="B95" i="2" a="1"/>
  <c r="B95" i="2" s="1"/>
  <c r="C95" i="2" a="1"/>
  <c r="C95" i="2" s="1"/>
  <c r="D95" i="2" a="1"/>
  <c r="D95" i="2" s="1"/>
  <c r="F96" i="7" s="1"/>
  <c r="E95" i="2" a="1"/>
  <c r="E95" i="2" s="1"/>
  <c r="F95" i="2" a="1"/>
  <c r="F95" i="2" s="1"/>
  <c r="G95" i="2" a="1"/>
  <c r="G95" i="2" s="1"/>
  <c r="H95" i="2" a="1"/>
  <c r="H95" i="2" s="1"/>
  <c r="J96" i="7" s="1"/>
  <c r="I95" i="2" a="1"/>
  <c r="I95" i="2" s="1"/>
  <c r="K96" i="7" s="1"/>
  <c r="B96" i="2" a="1"/>
  <c r="B96" i="2" s="1"/>
  <c r="C96" i="2" a="1"/>
  <c r="C96" i="2" s="1"/>
  <c r="E97" i="7" s="1"/>
  <c r="D96" i="2" a="1"/>
  <c r="D96" i="2" s="1"/>
  <c r="F97" i="7" s="1"/>
  <c r="E96" i="2" a="1"/>
  <c r="E96" i="2" s="1"/>
  <c r="F96" i="2" a="1"/>
  <c r="F96" i="2" s="1"/>
  <c r="G96" i="2" a="1"/>
  <c r="G96" i="2" s="1"/>
  <c r="H96" i="2" a="1"/>
  <c r="H96" i="2" s="1"/>
  <c r="I96" i="2" a="1"/>
  <c r="I96" i="2" s="1"/>
  <c r="K97" i="7" s="1"/>
  <c r="B97" i="2" a="1"/>
  <c r="B97" i="2" s="1"/>
  <c r="D98" i="7" s="1"/>
  <c r="C97" i="2" a="1"/>
  <c r="C97" i="2" s="1"/>
  <c r="D97" i="2" a="1"/>
  <c r="D97" i="2" s="1"/>
  <c r="F98" i="7" s="1"/>
  <c r="E97" i="2" a="1"/>
  <c r="E97" i="2" s="1"/>
  <c r="G98" i="7" s="1"/>
  <c r="F97" i="2" a="1"/>
  <c r="F97" i="2"/>
  <c r="H98" i="7" s="1"/>
  <c r="G97" i="2" a="1"/>
  <c r="G97" i="2" s="1"/>
  <c r="I98" i="7" s="1"/>
  <c r="H97" i="2" a="1"/>
  <c r="H97" i="2" s="1"/>
  <c r="I97" i="2" a="1"/>
  <c r="I97" i="2" s="1"/>
  <c r="B98" i="2" a="1"/>
  <c r="B98" i="2" s="1"/>
  <c r="C98" i="2" a="1"/>
  <c r="C98" i="2" s="1"/>
  <c r="E99" i="7" s="1"/>
  <c r="D98" i="2" a="1"/>
  <c r="D98" i="2" s="1"/>
  <c r="E98" i="2" a="1"/>
  <c r="E98" i="2" s="1"/>
  <c r="G99" i="7" s="1"/>
  <c r="F98" i="2" a="1"/>
  <c r="F98" i="2" s="1"/>
  <c r="H99" i="7" s="1"/>
  <c r="G98" i="2" a="1"/>
  <c r="G98" i="2" s="1"/>
  <c r="I99" i="7" s="1"/>
  <c r="H98" i="2" a="1"/>
  <c r="H98" i="2" s="1"/>
  <c r="J99" i="7" s="1"/>
  <c r="I98" i="2" a="1"/>
  <c r="I98" i="2" s="1"/>
  <c r="B99" i="2" a="1"/>
  <c r="B99" i="2" s="1"/>
  <c r="D100" i="7" s="1"/>
  <c r="C99" i="2" a="1"/>
  <c r="C99" i="2" s="1"/>
  <c r="E100" i="7" s="1"/>
  <c r="D99" i="2" a="1"/>
  <c r="D99" i="2"/>
  <c r="E99" i="2" a="1"/>
  <c r="E99" i="2" s="1"/>
  <c r="F99" i="2" a="1"/>
  <c r="F99" i="2" s="1"/>
  <c r="H100" i="7" s="1"/>
  <c r="G99" i="2" a="1"/>
  <c r="G99" i="2" s="1"/>
  <c r="H99" i="2" a="1"/>
  <c r="H99" i="2" s="1"/>
  <c r="J100" i="7" s="1"/>
  <c r="I99" i="2" a="1"/>
  <c r="I99" i="2" s="1"/>
  <c r="K100" i="7" s="1"/>
  <c r="B100" i="2" a="1"/>
  <c r="B100" i="2" s="1"/>
  <c r="D101" i="7" s="1"/>
  <c r="C100" i="2" a="1"/>
  <c r="C100" i="2" s="1"/>
  <c r="D100" i="2" a="1"/>
  <c r="D100" i="2" s="1"/>
  <c r="E100" i="2" a="1"/>
  <c r="E100" i="2" s="1"/>
  <c r="G101" i="7" s="1"/>
  <c r="F100" i="2" a="1"/>
  <c r="F100" i="2" s="1"/>
  <c r="H101" i="7" s="1"/>
  <c r="G100" i="2" a="1"/>
  <c r="G100" i="2" s="1"/>
  <c r="H100" i="2" a="1"/>
  <c r="H100" i="2" s="1"/>
  <c r="I100" i="2" a="1"/>
  <c r="I100" i="2" s="1"/>
  <c r="B101" i="2" a="1"/>
  <c r="B101" i="2" s="1"/>
  <c r="C101" i="2" a="1"/>
  <c r="C101" i="2" s="1"/>
  <c r="E102" i="7" s="1"/>
  <c r="D101" i="2" a="1"/>
  <c r="D101" i="2" s="1"/>
  <c r="F102" i="7" s="1"/>
  <c r="E101" i="2" a="1"/>
  <c r="E101" i="2" s="1"/>
  <c r="F101" i="2" a="1"/>
  <c r="F101" i="2" s="1"/>
  <c r="H102" i="7" s="1"/>
  <c r="G101" i="2" a="1"/>
  <c r="G101" i="2" s="1"/>
  <c r="I102" i="7" s="1"/>
  <c r="H101" i="2" a="1"/>
  <c r="H101" i="2" s="1"/>
  <c r="I101" i="2" a="1"/>
  <c r="I101" i="2" s="1"/>
  <c r="K102" i="7" s="1"/>
  <c r="B102" i="2" a="1"/>
  <c r="B102" i="2" s="1"/>
  <c r="D103" i="7" s="1"/>
  <c r="C102" i="2" a="1"/>
  <c r="C102" i="2" s="1"/>
  <c r="D102" i="2" a="1"/>
  <c r="D102" i="2" s="1"/>
  <c r="E102" i="2" a="1"/>
  <c r="E102" i="2" s="1"/>
  <c r="F102" i="2" a="1"/>
  <c r="F102" i="2" s="1"/>
  <c r="G102" i="2" a="1"/>
  <c r="G102" i="2" s="1"/>
  <c r="I103" i="7" s="1"/>
  <c r="H102" i="2" a="1"/>
  <c r="H102" i="2" s="1"/>
  <c r="J103" i="7" s="1"/>
  <c r="I102" i="2" a="1"/>
  <c r="I102" i="2" s="1"/>
  <c r="B103" i="2" a="1"/>
  <c r="B103" i="2" s="1"/>
  <c r="D104" i="7" s="1"/>
  <c r="C103" i="2" a="1"/>
  <c r="C103" i="2" s="1"/>
  <c r="E104" i="7" s="1"/>
  <c r="D103" i="2" a="1"/>
  <c r="D103" i="2" s="1"/>
  <c r="E103" i="2" a="1"/>
  <c r="E103" i="2" s="1"/>
  <c r="G104" i="7" s="1"/>
  <c r="F103" i="2" a="1"/>
  <c r="F103" i="2" s="1"/>
  <c r="H104" i="7" s="1"/>
  <c r="G103" i="2" a="1"/>
  <c r="G103" i="2" s="1"/>
  <c r="H103" i="2" a="1"/>
  <c r="H103" i="2" s="1"/>
  <c r="I103" i="2" a="1"/>
  <c r="I103" i="2" s="1"/>
  <c r="B104" i="2" a="1"/>
  <c r="B104" i="2" s="1"/>
  <c r="C104" i="2" a="1"/>
  <c r="C104" i="2" s="1"/>
  <c r="E105" i="7" s="1"/>
  <c r="D104" i="2" a="1"/>
  <c r="D104" i="2" s="1"/>
  <c r="F105" i="7" s="1"/>
  <c r="E104" i="2" a="1"/>
  <c r="E104" i="2" s="1"/>
  <c r="F104" i="2" a="1"/>
  <c r="F104" i="2" s="1"/>
  <c r="H105" i="7" s="1"/>
  <c r="G104" i="2" a="1"/>
  <c r="G104" i="2" s="1"/>
  <c r="I105" i="7" s="1"/>
  <c r="H104" i="2" a="1"/>
  <c r="H104" i="2" s="1"/>
  <c r="I104" i="2" a="1"/>
  <c r="I104" i="2" s="1"/>
  <c r="K105" i="7" s="1"/>
  <c r="B105" i="2" a="1"/>
  <c r="B105" i="2" s="1"/>
  <c r="D106" i="7" s="1"/>
  <c r="C105" i="2" a="1"/>
  <c r="C105" i="2" s="1"/>
  <c r="D105" i="2" a="1"/>
  <c r="D105" i="2" s="1"/>
  <c r="E105" i="2" a="1"/>
  <c r="E105" i="2" s="1"/>
  <c r="F105" i="2" a="1"/>
  <c r="F105" i="2" s="1"/>
  <c r="G105" i="2" a="1"/>
  <c r="G105" i="2" s="1"/>
  <c r="I106" i="7" s="1"/>
  <c r="H105" i="2" a="1"/>
  <c r="H105" i="2" s="1"/>
  <c r="J106" i="7" s="1"/>
  <c r="I105" i="2" a="1"/>
  <c r="I105" i="2" s="1"/>
  <c r="B106" i="2" a="1"/>
  <c r="B106" i="2" s="1"/>
  <c r="D107" i="7" s="1"/>
  <c r="C106" i="2" a="1"/>
  <c r="C106" i="2" s="1"/>
  <c r="E107" i="7" s="1"/>
  <c r="D106" i="2" a="1"/>
  <c r="D106" i="2" s="1"/>
  <c r="F107" i="7" s="1"/>
  <c r="E106" i="2" a="1"/>
  <c r="E106" i="2" s="1"/>
  <c r="G107" i="7" s="1"/>
  <c r="F106" i="2" a="1"/>
  <c r="F106" i="2" s="1"/>
  <c r="G106" i="2" a="1"/>
  <c r="G106" i="2"/>
  <c r="I107" i="7" s="1"/>
  <c r="H106" i="2" a="1"/>
  <c r="H106" i="2" s="1"/>
  <c r="I106" i="2" a="1"/>
  <c r="I106" i="2" s="1"/>
  <c r="K107" i="7" s="1"/>
  <c r="B107" i="2" a="1"/>
  <c r="B107" i="2" s="1"/>
  <c r="C107" i="2" a="1"/>
  <c r="C107" i="2" s="1"/>
  <c r="E108" i="7" s="1"/>
  <c r="D107" i="2" a="1"/>
  <c r="D107" i="2" s="1"/>
  <c r="F108" i="7" s="1"/>
  <c r="E107" i="2" a="1"/>
  <c r="E107" i="2" s="1"/>
  <c r="F107" i="2" a="1"/>
  <c r="F107" i="2" s="1"/>
  <c r="H108" i="7" s="1"/>
  <c r="G107" i="2" a="1"/>
  <c r="G107" i="2" s="1"/>
  <c r="I108" i="7" s="1"/>
  <c r="H107" i="2" a="1"/>
  <c r="H107" i="2" s="1"/>
  <c r="I107" i="2" a="1"/>
  <c r="I107" i="2" s="1"/>
  <c r="B108" i="2" a="1"/>
  <c r="B108" i="2" s="1"/>
  <c r="C108" i="2" a="1"/>
  <c r="C108" i="2" s="1"/>
  <c r="D108" i="2" a="1"/>
  <c r="D108" i="2" s="1"/>
  <c r="F109" i="7" s="1"/>
  <c r="E108" i="2" a="1"/>
  <c r="E108" i="2" s="1"/>
  <c r="G109" i="7" s="1"/>
  <c r="F108" i="2" a="1"/>
  <c r="F108" i="2" s="1"/>
  <c r="G108" i="2" a="1"/>
  <c r="G108" i="2" s="1"/>
  <c r="I109" i="7" s="1"/>
  <c r="H108" i="2" a="1"/>
  <c r="H108" i="2" s="1"/>
  <c r="J109" i="7" s="1"/>
  <c r="I108" i="2" a="1"/>
  <c r="I108" i="2" s="1"/>
  <c r="B109" i="2" a="1"/>
  <c r="B109" i="2" s="1"/>
  <c r="D110" i="7" s="1"/>
  <c r="C109" i="2" a="1"/>
  <c r="C109" i="2" s="1"/>
  <c r="E110" i="7" s="1"/>
  <c r="D109" i="2" a="1"/>
  <c r="D109" i="2" s="1"/>
  <c r="E109" i="2" a="1"/>
  <c r="E109" i="2" s="1"/>
  <c r="G110" i="7" s="1"/>
  <c r="F109" i="2" a="1"/>
  <c r="F109" i="2" s="1"/>
  <c r="H110" i="7" s="1"/>
  <c r="G109" i="2" a="1"/>
  <c r="G109" i="2" s="1"/>
  <c r="H109" i="2" a="1"/>
  <c r="H109" i="2" s="1"/>
  <c r="J110" i="7" s="1"/>
  <c r="I109" i="2" a="1"/>
  <c r="I109" i="2" s="1"/>
  <c r="K110" i="7" s="1"/>
  <c r="B110" i="2" a="1"/>
  <c r="B110" i="2" s="1"/>
  <c r="D111" i="7" s="1"/>
  <c r="C110" i="2" a="1"/>
  <c r="C110" i="2" s="1"/>
  <c r="D110" i="2" a="1"/>
  <c r="D110" i="2" s="1"/>
  <c r="F111" i="7" s="1"/>
  <c r="E110" i="2" a="1"/>
  <c r="E110" i="2"/>
  <c r="F110" i="2" a="1"/>
  <c r="F110" i="2" s="1"/>
  <c r="G110" i="2" a="1"/>
  <c r="G110" i="2" s="1"/>
  <c r="H110" i="2" a="1"/>
  <c r="H110" i="2"/>
  <c r="J111" i="7" s="1"/>
  <c r="I110" i="2" a="1"/>
  <c r="I110" i="2" s="1"/>
  <c r="K111" i="7" s="1"/>
  <c r="B111" i="2" a="1"/>
  <c r="B111" i="2" s="1"/>
  <c r="D112" i="7" s="1"/>
  <c r="C111" i="2" a="1"/>
  <c r="C111" i="2" s="1"/>
  <c r="E112" i="7" s="1"/>
  <c r="D111" i="2" a="1"/>
  <c r="D111" i="2" s="1"/>
  <c r="F112" i="7" s="1"/>
  <c r="E111" i="2" a="1"/>
  <c r="E111" i="2" s="1"/>
  <c r="F111" i="2" a="1"/>
  <c r="F111" i="2" s="1"/>
  <c r="H112" i="7" s="1"/>
  <c r="G111" i="2" a="1"/>
  <c r="G111" i="2" s="1"/>
  <c r="I112" i="7" s="1"/>
  <c r="H111" i="2" a="1"/>
  <c r="H111" i="2"/>
  <c r="I111" i="2" a="1"/>
  <c r="I111" i="2" s="1"/>
  <c r="B112" i="2" a="1"/>
  <c r="B112" i="2" s="1"/>
  <c r="C112" i="2" a="1"/>
  <c r="C112" i="2" s="1"/>
  <c r="D112" i="2" a="1"/>
  <c r="D112" i="2" s="1"/>
  <c r="F113" i="7" s="1"/>
  <c r="E112" i="2" a="1"/>
  <c r="E112" i="2" s="1"/>
  <c r="G113" i="7" s="1"/>
  <c r="F112" i="2" a="1"/>
  <c r="F112" i="2" s="1"/>
  <c r="H113" i="7" s="1"/>
  <c r="G112" i="2" a="1"/>
  <c r="G112" i="2" s="1"/>
  <c r="H112" i="2" a="1"/>
  <c r="H112" i="2" s="1"/>
  <c r="J113" i="7" s="1"/>
  <c r="I112" i="2" a="1"/>
  <c r="I112" i="2" s="1"/>
  <c r="K113" i="7" s="1"/>
  <c r="B113" i="2" a="1"/>
  <c r="B113" i="2" s="1"/>
  <c r="D114" i="7" s="1"/>
  <c r="C113" i="2" a="1"/>
  <c r="C113" i="2" s="1"/>
  <c r="D113" i="2" a="1"/>
  <c r="D113" i="2" s="1"/>
  <c r="E113" i="2" a="1"/>
  <c r="E113" i="2" s="1"/>
  <c r="F113" i="2" a="1"/>
  <c r="F113" i="2" s="1"/>
  <c r="G113" i="2" a="1"/>
  <c r="G113" i="2" s="1"/>
  <c r="I114" i="7" s="1"/>
  <c r="H113" i="2" a="1"/>
  <c r="H113" i="2" s="1"/>
  <c r="J114" i="7" s="1"/>
  <c r="I113" i="2" a="1"/>
  <c r="I113" i="2" s="1"/>
  <c r="B114" i="2" a="1"/>
  <c r="B114" i="2" s="1"/>
  <c r="D115" i="7" s="1"/>
  <c r="C114" i="2" a="1"/>
  <c r="C114" i="2" s="1"/>
  <c r="E115" i="7" s="1"/>
  <c r="D114" i="2" a="1"/>
  <c r="D114" i="2" s="1"/>
  <c r="F115" i="7" s="1"/>
  <c r="E114" i="2" a="1"/>
  <c r="E114" i="2" s="1"/>
  <c r="G115" i="7" s="1"/>
  <c r="F114" i="2" a="1"/>
  <c r="F114" i="2"/>
  <c r="G114" i="2" a="1"/>
  <c r="G114" i="2" s="1"/>
  <c r="H114" i="2" a="1"/>
  <c r="H114" i="2" s="1"/>
  <c r="J115" i="7" s="1"/>
  <c r="I114" i="2" a="1"/>
  <c r="I114" i="2" s="1"/>
  <c r="K115" i="7" s="1"/>
  <c r="B115" i="2" a="1"/>
  <c r="B115" i="2" s="1"/>
  <c r="C115" i="2" a="1"/>
  <c r="C115" i="2" s="1"/>
  <c r="E116" i="7" s="1"/>
  <c r="D115" i="2" a="1"/>
  <c r="D115" i="2" s="1"/>
  <c r="F116" i="7" s="1"/>
  <c r="E115" i="2" a="1"/>
  <c r="E115" i="2" s="1"/>
  <c r="F115" i="2" a="1"/>
  <c r="F115" i="2" s="1"/>
  <c r="H116" i="7" s="1"/>
  <c r="G115" i="2" a="1"/>
  <c r="G115" i="2" s="1"/>
  <c r="I116" i="7" s="1"/>
  <c r="H115" i="2" a="1"/>
  <c r="H115" i="2" s="1"/>
  <c r="J116" i="7" s="1"/>
  <c r="I115" i="2" a="1"/>
  <c r="I115" i="2" s="1"/>
  <c r="B116" i="2" a="1"/>
  <c r="B116" i="2" s="1"/>
  <c r="C116" i="2" a="1"/>
  <c r="C116" i="2" s="1"/>
  <c r="D116" i="2" a="1"/>
  <c r="D116" i="2" s="1"/>
  <c r="E116" i="2" a="1"/>
  <c r="E116" i="2" s="1"/>
  <c r="G117" i="7" s="1"/>
  <c r="F116" i="2" a="1"/>
  <c r="F116" i="2" s="1"/>
  <c r="H117" i="7" s="1"/>
  <c r="G116" i="2" a="1"/>
  <c r="G116" i="2" s="1"/>
  <c r="H116" i="2" a="1"/>
  <c r="H116" i="2" s="1"/>
  <c r="J117" i="7" s="1"/>
  <c r="I116" i="2" a="1"/>
  <c r="I116" i="2" s="1"/>
  <c r="K117" i="7" s="1"/>
  <c r="B117" i="2" a="1"/>
  <c r="B117" i="2"/>
  <c r="D118" i="7" s="1"/>
  <c r="C117" i="2" a="1"/>
  <c r="C117" i="2" s="1"/>
  <c r="E118" i="7" s="1"/>
  <c r="D117" i="2" a="1"/>
  <c r="D117" i="2" s="1"/>
  <c r="E117" i="2" a="1"/>
  <c r="E117" i="2" s="1"/>
  <c r="F117" i="2" a="1"/>
  <c r="F117" i="2" s="1"/>
  <c r="G117" i="2" a="1"/>
  <c r="G117" i="2" s="1"/>
  <c r="I118" i="7" s="1"/>
  <c r="H117" i="2" a="1"/>
  <c r="H117" i="2" s="1"/>
  <c r="I117" i="2" a="1"/>
  <c r="I117" i="2" s="1"/>
  <c r="B118" i="2" a="1"/>
  <c r="B118" i="2" s="1"/>
  <c r="D119" i="7" s="1"/>
  <c r="C118" i="2" a="1"/>
  <c r="C118" i="2" s="1"/>
  <c r="D118" i="2" a="1"/>
  <c r="D118" i="2" s="1"/>
  <c r="F119" i="7" s="1"/>
  <c r="E118" i="2" a="1"/>
  <c r="E118" i="2" s="1"/>
  <c r="G119" i="7" s="1"/>
  <c r="F118" i="2" a="1"/>
  <c r="F118" i="2" s="1"/>
  <c r="H119" i="7" s="1"/>
  <c r="G118" i="2" a="1"/>
  <c r="G118" i="2" s="1"/>
  <c r="H118" i="2" a="1"/>
  <c r="H118" i="2" s="1"/>
  <c r="I118" i="2" a="1"/>
  <c r="I118" i="2" s="1"/>
  <c r="B119" i="2" a="1"/>
  <c r="B119" i="2" s="1"/>
  <c r="C119" i="2" a="1"/>
  <c r="C119" i="2" s="1"/>
  <c r="E120" i="7" s="1"/>
  <c r="D119" i="2" a="1"/>
  <c r="D119" i="2" s="1"/>
  <c r="F120" i="7" s="1"/>
  <c r="E119" i="2" a="1"/>
  <c r="E119" i="2" s="1"/>
  <c r="F119" i="2" a="1"/>
  <c r="F119" i="2" s="1"/>
  <c r="H120" i="7" s="1"/>
  <c r="G119" i="2" a="1"/>
  <c r="G119" i="2" s="1"/>
  <c r="I120" i="7" s="1"/>
  <c r="H119" i="2" a="1"/>
  <c r="H119" i="2" s="1"/>
  <c r="J120" i="7" s="1"/>
  <c r="I119" i="2" a="1"/>
  <c r="I119" i="2" s="1"/>
  <c r="K120" i="7" s="1"/>
  <c r="B120" i="2" a="1"/>
  <c r="B120" i="2" s="1"/>
  <c r="D121" i="7" s="1"/>
  <c r="C120" i="2" a="1"/>
  <c r="C120" i="2" s="1"/>
  <c r="D120" i="2" a="1"/>
  <c r="D120" i="2" s="1"/>
  <c r="E120" i="2" a="1"/>
  <c r="E120" i="2" s="1"/>
  <c r="F120" i="2" a="1"/>
  <c r="F120" i="2" s="1"/>
  <c r="G120" i="2" a="1"/>
  <c r="G120" i="2" s="1"/>
  <c r="I121" i="7" s="1"/>
  <c r="H120" i="2" a="1"/>
  <c r="H120" i="2" s="1"/>
  <c r="J121" i="7" s="1"/>
  <c r="I120" i="2" a="1"/>
  <c r="I120" i="2" s="1"/>
  <c r="B121" i="2" a="1"/>
  <c r="B121" i="2" s="1"/>
  <c r="D122" i="7" s="1"/>
  <c r="C121" i="2" a="1"/>
  <c r="C121" i="2" s="1"/>
  <c r="E122" i="7" s="1"/>
  <c r="D121" i="2" a="1"/>
  <c r="D121" i="2" s="1"/>
  <c r="F122" i="7" s="1"/>
  <c r="E121" i="2" a="1"/>
  <c r="E121" i="2" s="1"/>
  <c r="G122" i="7" s="1"/>
  <c r="F121" i="2" a="1"/>
  <c r="F121" i="2" s="1"/>
  <c r="H122" i="7" s="1"/>
  <c r="G121" i="2" a="1"/>
  <c r="G121" i="2" s="1"/>
  <c r="H121" i="2" a="1"/>
  <c r="H121" i="2" s="1"/>
  <c r="I121" i="2" a="1"/>
  <c r="I121" i="2" s="1"/>
  <c r="B122" i="2" a="1"/>
  <c r="B122" i="2" s="1"/>
  <c r="C122" i="2" a="1"/>
  <c r="C122" i="2" s="1"/>
  <c r="E123" i="7" s="1"/>
  <c r="D122" i="2" a="1"/>
  <c r="D122" i="2" s="1"/>
  <c r="F123" i="7" s="1"/>
  <c r="E122" i="2" a="1"/>
  <c r="E122" i="2"/>
  <c r="G123" i="7" s="1"/>
  <c r="F122" i="2" a="1"/>
  <c r="F122" i="2" s="1"/>
  <c r="G122" i="2" a="1"/>
  <c r="G122" i="2" s="1"/>
  <c r="I123" i="7" s="1"/>
  <c r="H122" i="2" a="1"/>
  <c r="H122" i="2" s="1"/>
  <c r="J123" i="7" s="1"/>
  <c r="I122" i="2" a="1"/>
  <c r="I122" i="2" s="1"/>
  <c r="K123" i="7" s="1"/>
  <c r="B123" i="2" a="1"/>
  <c r="B123" i="2" s="1"/>
  <c r="C123" i="2" a="1"/>
  <c r="C123" i="2" s="1"/>
  <c r="D123" i="2" a="1"/>
  <c r="D123" i="2" s="1"/>
  <c r="E123" i="2" a="1"/>
  <c r="E123" i="2" s="1"/>
  <c r="F123" i="2" a="1"/>
  <c r="F123" i="2" s="1"/>
  <c r="H124" i="7" s="1"/>
  <c r="G123" i="2" a="1"/>
  <c r="G123" i="2" s="1"/>
  <c r="I124" i="7" s="1"/>
  <c r="H123" i="2" a="1"/>
  <c r="H123" i="2" s="1"/>
  <c r="I123" i="2" a="1"/>
  <c r="I123" i="2" s="1"/>
  <c r="K124" i="7" s="1"/>
  <c r="B124" i="2" a="1"/>
  <c r="B124" i="2" s="1"/>
  <c r="D125" i="7" s="1"/>
  <c r="C124" i="2" a="1"/>
  <c r="C124" i="2" s="1"/>
  <c r="E125" i="7" s="1"/>
  <c r="D124" i="2" a="1"/>
  <c r="D124" i="2" s="1"/>
  <c r="F125" i="7" s="1"/>
  <c r="E124" i="2" a="1"/>
  <c r="E124" i="2" s="1"/>
  <c r="G125" i="7" s="1"/>
  <c r="F124" i="2" a="1"/>
  <c r="F124" i="2" s="1"/>
  <c r="G124" i="2" a="1"/>
  <c r="G124" i="2" s="1"/>
  <c r="H124" i="2" a="1"/>
  <c r="H124" i="2" s="1"/>
  <c r="I124" i="2" a="1"/>
  <c r="I124" i="2" s="1"/>
  <c r="B125" i="2" a="1"/>
  <c r="B125" i="2" s="1"/>
  <c r="D126" i="7" s="1"/>
  <c r="C125" i="2" a="1"/>
  <c r="C125" i="2" s="1"/>
  <c r="E126" i="7" s="1"/>
  <c r="D125" i="2" a="1"/>
  <c r="D125" i="2" s="1"/>
  <c r="E125" i="2" a="1"/>
  <c r="E125" i="2" s="1"/>
  <c r="G126" i="7" s="1"/>
  <c r="F125" i="2" a="1"/>
  <c r="F125" i="2" s="1"/>
  <c r="H126" i="7" s="1"/>
  <c r="G125" i="2" a="1"/>
  <c r="G125" i="2" s="1"/>
  <c r="I126" i="7" s="1"/>
  <c r="H125" i="2" a="1"/>
  <c r="H125" i="2" s="1"/>
  <c r="J126" i="7" s="1"/>
  <c r="I125" i="2" a="1"/>
  <c r="I125" i="2" s="1"/>
  <c r="B126" i="2" a="1"/>
  <c r="B126" i="2" s="1"/>
  <c r="D127" i="7" s="1"/>
  <c r="C126" i="2" a="1"/>
  <c r="C126" i="2" s="1"/>
  <c r="E127" i="7" s="1"/>
  <c r="D126" i="2" a="1"/>
  <c r="D126" i="2" s="1"/>
  <c r="F127" i="7" s="1"/>
  <c r="E126" i="2" a="1"/>
  <c r="E126" i="2" s="1"/>
  <c r="F126" i="2" a="1"/>
  <c r="F126" i="2" s="1"/>
  <c r="G126" i="2" a="1"/>
  <c r="G126" i="2" s="1"/>
  <c r="I127" i="7" s="1"/>
  <c r="H126" i="2" a="1"/>
  <c r="H126" i="2" s="1"/>
  <c r="I126" i="2" a="1"/>
  <c r="I126" i="2" s="1"/>
  <c r="K127" i="7" s="1"/>
  <c r="B127" i="2" a="1"/>
  <c r="B127" i="2" s="1"/>
  <c r="C127" i="2" a="1"/>
  <c r="C127" i="2" s="1"/>
  <c r="E128" i="7" s="1"/>
  <c r="D127" i="2" a="1"/>
  <c r="D127" i="2" s="1"/>
  <c r="E127" i="2" a="1"/>
  <c r="E127" i="2" s="1"/>
  <c r="F127" i="2" a="1"/>
  <c r="F127" i="2" s="1"/>
  <c r="G127" i="2" a="1"/>
  <c r="G127" i="2" s="1"/>
  <c r="H127" i="2" a="1"/>
  <c r="H127" i="2" s="1"/>
  <c r="J128" i="7" s="1"/>
  <c r="I127" i="2" a="1"/>
  <c r="I127" i="2" s="1"/>
  <c r="K128" i="7" s="1"/>
  <c r="B128" i="2" a="1"/>
  <c r="B128" i="2" s="1"/>
  <c r="C128" i="2" a="1"/>
  <c r="C128" i="2" s="1"/>
  <c r="E129" i="7" s="1"/>
  <c r="D128" i="2" a="1"/>
  <c r="D128" i="2" s="1"/>
  <c r="F129" i="7" s="1"/>
  <c r="E128" i="2" a="1"/>
  <c r="E128" i="2" s="1"/>
  <c r="G129" i="7" s="1"/>
  <c r="F128" i="2" a="1"/>
  <c r="F128" i="2" s="1"/>
  <c r="H129" i="7" s="1"/>
  <c r="G128" i="2" a="1"/>
  <c r="G128" i="2" s="1"/>
  <c r="I129" i="7" s="1"/>
  <c r="H128" i="2" a="1"/>
  <c r="H128" i="2" s="1"/>
  <c r="I128" i="2" a="1"/>
  <c r="I128" i="2" s="1"/>
  <c r="B129" i="2" a="1"/>
  <c r="B129" i="2" s="1"/>
  <c r="C129" i="2" a="1"/>
  <c r="C129" i="2" s="1"/>
  <c r="D129" i="2" a="1"/>
  <c r="D129" i="2"/>
  <c r="F130" i="7" s="1"/>
  <c r="E129" i="2" a="1"/>
  <c r="E129" i="2" s="1"/>
  <c r="G130" i="7" s="1"/>
  <c r="F129" i="2" a="1"/>
  <c r="F129" i="2" s="1"/>
  <c r="H130" i="7" s="1"/>
  <c r="G129" i="2" a="1"/>
  <c r="G129" i="2" s="1"/>
  <c r="H129" i="2" a="1"/>
  <c r="H129" i="2" s="1"/>
  <c r="J130" i="7" s="1"/>
  <c r="I129" i="2" a="1"/>
  <c r="I129" i="2" s="1"/>
  <c r="K130" i="7" s="1"/>
  <c r="B130" i="2" a="1"/>
  <c r="B130" i="2" s="1"/>
  <c r="D131" i="7" s="1"/>
  <c r="C130" i="2" a="1"/>
  <c r="C130" i="2" s="1"/>
  <c r="D130" i="2" a="1"/>
  <c r="D130" i="2" s="1"/>
  <c r="E130" i="2" a="1"/>
  <c r="E130" i="2" s="1"/>
  <c r="F130" i="2" a="1"/>
  <c r="F130" i="2" s="1"/>
  <c r="G130" i="2" a="1"/>
  <c r="G130" i="2" s="1"/>
  <c r="I131" i="7" s="1"/>
  <c r="H130" i="2" a="1"/>
  <c r="H130" i="2" s="1"/>
  <c r="J131" i="7" s="1"/>
  <c r="I130" i="2" a="1"/>
  <c r="I130" i="2" s="1"/>
  <c r="B131" i="2" a="1"/>
  <c r="B131" i="2" s="1"/>
  <c r="D132" i="7" s="1"/>
  <c r="C131" i="2" a="1"/>
  <c r="C131" i="2" s="1"/>
  <c r="E132" i="7" s="1"/>
  <c r="D131" i="2" a="1"/>
  <c r="D131" i="2" s="1"/>
  <c r="F132" i="7" s="1"/>
  <c r="E131" i="2" a="1"/>
  <c r="E131" i="2" s="1"/>
  <c r="G132" i="7" s="1"/>
  <c r="F131" i="2" a="1"/>
  <c r="F131" i="2" s="1"/>
  <c r="H132" i="7" s="1"/>
  <c r="G131" i="2" a="1"/>
  <c r="G131" i="2" s="1"/>
  <c r="H131" i="2" a="1"/>
  <c r="H131" i="2" s="1"/>
  <c r="I131" i="2" a="1"/>
  <c r="I131" i="2" s="1"/>
  <c r="B132" i="2" a="1"/>
  <c r="B132" i="2" s="1"/>
  <c r="C132" i="2" a="1"/>
  <c r="C132" i="2" s="1"/>
  <c r="E133" i="7" s="1"/>
  <c r="D132" i="2" a="1"/>
  <c r="D132" i="2" s="1"/>
  <c r="F133" i="7" s="1"/>
  <c r="E132" i="2" a="1"/>
  <c r="E132" i="2" s="1"/>
  <c r="F132" i="2" a="1"/>
  <c r="F132" i="2" s="1"/>
  <c r="H133" i="7" s="1"/>
  <c r="G132" i="2" a="1"/>
  <c r="G132" i="2" s="1"/>
  <c r="I133" i="7" s="1"/>
  <c r="H132" i="2" a="1"/>
  <c r="H132" i="2" s="1"/>
  <c r="J133" i="7" s="1"/>
  <c r="I132" i="2" a="1"/>
  <c r="I132" i="2" s="1"/>
  <c r="K133" i="7" s="1"/>
  <c r="B133" i="2" a="1"/>
  <c r="B133" i="2" s="1"/>
  <c r="D134" i="7" s="1"/>
  <c r="C133" i="2" a="1"/>
  <c r="C133" i="2" s="1"/>
  <c r="D133" i="2" a="1"/>
  <c r="D133" i="2" s="1"/>
  <c r="E133" i="2" a="1"/>
  <c r="E133" i="2" s="1"/>
  <c r="F133" i="2" a="1"/>
  <c r="F133" i="2" s="1"/>
  <c r="G133" i="2" a="1"/>
  <c r="G133" i="2" s="1"/>
  <c r="I134" i="7" s="1"/>
  <c r="H133" i="2" a="1"/>
  <c r="H133" i="2" s="1"/>
  <c r="J134" i="7" s="1"/>
  <c r="I133" i="2" a="1"/>
  <c r="I133" i="2" s="1"/>
  <c r="B134" i="2" a="1"/>
  <c r="B134" i="2" s="1"/>
  <c r="D135" i="7" s="1"/>
  <c r="C134" i="2" a="1"/>
  <c r="C134" i="2" s="1"/>
  <c r="E135" i="7" s="1"/>
  <c r="D134" i="2" a="1"/>
  <c r="D134" i="2" s="1"/>
  <c r="E134" i="2" a="1"/>
  <c r="E134" i="2" s="1"/>
  <c r="G135" i="7" s="1"/>
  <c r="F134" i="2" a="1"/>
  <c r="F134" i="2" s="1"/>
  <c r="H135" i="7" s="1"/>
  <c r="G134" i="2" a="1"/>
  <c r="G134" i="2" s="1"/>
  <c r="H134" i="2" a="1"/>
  <c r="H134" i="2" s="1"/>
  <c r="I134" i="2" a="1"/>
  <c r="I134" i="2" s="1"/>
  <c r="B135" i="2" a="1"/>
  <c r="B135" i="2" s="1"/>
  <c r="C135" i="2" a="1"/>
  <c r="C135" i="2" s="1"/>
  <c r="E136" i="7" s="1"/>
  <c r="D135" i="2" a="1"/>
  <c r="D135" i="2" s="1"/>
  <c r="F136" i="7" s="1"/>
  <c r="E135" i="2" a="1"/>
  <c r="E135" i="2" s="1"/>
  <c r="F135" i="2" a="1"/>
  <c r="F135" i="2" s="1"/>
  <c r="H136" i="7" s="1"/>
  <c r="G135" i="2" a="1"/>
  <c r="G135" i="2" s="1"/>
  <c r="I136" i="7" s="1"/>
  <c r="H135" i="2" a="1"/>
  <c r="H135" i="2" s="1"/>
  <c r="I135" i="2" a="1"/>
  <c r="I135" i="2" s="1"/>
  <c r="K136" i="7" s="1"/>
  <c r="B136" i="2" a="1"/>
  <c r="B136" i="2" s="1"/>
  <c r="D137" i="7" s="1"/>
  <c r="C136" i="2" a="1"/>
  <c r="C136" i="2" s="1"/>
  <c r="D136" i="2" a="1"/>
  <c r="D136" i="2" s="1"/>
  <c r="E136" i="2" a="1"/>
  <c r="E136" i="2" s="1"/>
  <c r="F136" i="2" a="1"/>
  <c r="F136" i="2" s="1"/>
  <c r="G136" i="2" a="1"/>
  <c r="G136" i="2" s="1"/>
  <c r="I137" i="7" s="1"/>
  <c r="H136" i="2" a="1"/>
  <c r="H136" i="2" s="1"/>
  <c r="J137" i="7" s="1"/>
  <c r="I136" i="2" a="1"/>
  <c r="I136" i="2" s="1"/>
  <c r="B137" i="2" a="1"/>
  <c r="B137" i="2" s="1"/>
  <c r="D138" i="7" s="1"/>
  <c r="C137" i="2" a="1"/>
  <c r="C137" i="2" s="1"/>
  <c r="E138" i="7" s="1"/>
  <c r="D137" i="2" a="1"/>
  <c r="D137" i="2" s="1"/>
  <c r="E137" i="2" a="1"/>
  <c r="E137" i="2" s="1"/>
  <c r="G138" i="7" s="1"/>
  <c r="F137" i="2" a="1"/>
  <c r="F137" i="2" s="1"/>
  <c r="H138" i="7" s="1"/>
  <c r="G137" i="2" a="1"/>
  <c r="G137" i="2" s="1"/>
  <c r="H137" i="2" a="1"/>
  <c r="H137" i="2" s="1"/>
  <c r="I137" i="2" a="1"/>
  <c r="I137" i="2" s="1"/>
  <c r="B138" i="2" a="1"/>
  <c r="B138" i="2" s="1"/>
  <c r="D139" i="7" s="1"/>
  <c r="C138" i="2" a="1"/>
  <c r="C138" i="2" s="1"/>
  <c r="E139" i="7" s="1"/>
  <c r="D138" i="2" a="1"/>
  <c r="D138" i="2" s="1"/>
  <c r="F139" i="7" s="1"/>
  <c r="E138" i="2" a="1"/>
  <c r="E138" i="2" s="1"/>
  <c r="G139" i="7" s="1"/>
  <c r="F138" i="2" a="1"/>
  <c r="F138" i="2" s="1"/>
  <c r="G138" i="2" a="1"/>
  <c r="G138" i="2" s="1"/>
  <c r="I139" i="7" s="1"/>
  <c r="H138" i="2" a="1"/>
  <c r="H138" i="2" s="1"/>
  <c r="J139" i="7" s="1"/>
  <c r="I138" i="2" a="1"/>
  <c r="I138" i="2" s="1"/>
  <c r="K139" i="7" s="1"/>
  <c r="B139" i="2" a="1"/>
  <c r="B139" i="2" s="1"/>
  <c r="C139" i="2" a="1"/>
  <c r="C139" i="2" s="1"/>
  <c r="D139" i="2" a="1"/>
  <c r="D139" i="2" s="1"/>
  <c r="E139" i="2" a="1"/>
  <c r="E139" i="2" s="1"/>
  <c r="F139" i="2" a="1"/>
  <c r="F139" i="2" s="1"/>
  <c r="H140" i="7" s="1"/>
  <c r="G139" i="2" a="1"/>
  <c r="G139" i="2" s="1"/>
  <c r="I140" i="7" s="1"/>
  <c r="H139" i="2" a="1"/>
  <c r="H139" i="2" s="1"/>
  <c r="I139" i="2" a="1"/>
  <c r="I139" i="2" s="1"/>
  <c r="K140" i="7" s="1"/>
  <c r="B140" i="2" a="1"/>
  <c r="B140" i="2" s="1"/>
  <c r="D141" i="7" s="1"/>
  <c r="C140" i="2" a="1"/>
  <c r="C140" i="2" s="1"/>
  <c r="D140" i="2" a="1"/>
  <c r="D140" i="2" s="1"/>
  <c r="F141" i="7" s="1"/>
  <c r="E140" i="2" a="1"/>
  <c r="E140" i="2" s="1"/>
  <c r="G141" i="7" s="1"/>
  <c r="F140" i="2" a="1"/>
  <c r="F140" i="2" s="1"/>
  <c r="G140" i="2" a="1"/>
  <c r="G140" i="2" s="1"/>
  <c r="H140" i="2" a="1"/>
  <c r="H140" i="2" s="1"/>
  <c r="I140" i="2" a="1"/>
  <c r="I140" i="2" s="1"/>
  <c r="B141" i="2" a="1"/>
  <c r="B141" i="2" s="1"/>
  <c r="D142" i="7" s="1"/>
  <c r="C141" i="2" a="1"/>
  <c r="C141" i="2" s="1"/>
  <c r="E142" i="7" s="1"/>
  <c r="D141" i="2" a="1"/>
  <c r="D141" i="2" s="1"/>
  <c r="E141" i="2" a="1"/>
  <c r="E141" i="2" s="1"/>
  <c r="G142" i="7" s="1"/>
  <c r="F141" i="2" a="1"/>
  <c r="F141" i="2" s="1"/>
  <c r="H142" i="7" s="1"/>
  <c r="G141" i="2" a="1"/>
  <c r="G141" i="2" s="1"/>
  <c r="H141" i="2" a="1"/>
  <c r="H141" i="2" s="1"/>
  <c r="J142" i="7" s="1"/>
  <c r="I141" i="2" a="1"/>
  <c r="I141" i="2" s="1"/>
  <c r="K142" i="7" s="1"/>
  <c r="B142" i="2" a="1"/>
  <c r="B142" i="2" s="1"/>
  <c r="C142" i="2" a="1"/>
  <c r="C142" i="2" s="1"/>
  <c r="D142" i="2" a="1"/>
  <c r="D142" i="2" s="1"/>
  <c r="E142" i="2" a="1"/>
  <c r="E142" i="2" s="1"/>
  <c r="G143" i="7" s="1"/>
  <c r="F142" i="2" a="1"/>
  <c r="F142" i="2" s="1"/>
  <c r="H143" i="7" s="1"/>
  <c r="G142" i="2" a="1"/>
  <c r="G142" i="2" s="1"/>
  <c r="I143" i="7" s="1"/>
  <c r="H142" i="2" a="1"/>
  <c r="H142" i="2" s="1"/>
  <c r="J143" i="7" s="1"/>
  <c r="I142" i="2" a="1"/>
  <c r="I142" i="2" s="1"/>
  <c r="B143" i="2" a="1"/>
  <c r="B143" i="2" s="1"/>
  <c r="D144" i="7" s="1"/>
  <c r="C143" i="2" a="1"/>
  <c r="C143" i="2" s="1"/>
  <c r="E144" i="7" s="1"/>
  <c r="D143" i="2" a="1"/>
  <c r="D143" i="2" s="1"/>
  <c r="F144" i="7" s="1"/>
  <c r="E143" i="2" a="1"/>
  <c r="E143" i="2" s="1"/>
  <c r="F143" i="2" a="1"/>
  <c r="F143" i="2" s="1"/>
  <c r="G143" i="2" a="1"/>
  <c r="G143" i="2" s="1"/>
  <c r="H143" i="2" a="1"/>
  <c r="H143" i="2" s="1"/>
  <c r="I143" i="2" a="1"/>
  <c r="I143" i="2" s="1"/>
  <c r="K144" i="7" s="1"/>
  <c r="B144" i="2" a="1"/>
  <c r="B144" i="2" s="1"/>
  <c r="D145" i="7" s="1"/>
  <c r="C144" i="2" a="1"/>
  <c r="C144" i="2" s="1"/>
  <c r="D144" i="2" a="1"/>
  <c r="D144" i="2" s="1"/>
  <c r="F145" i="7" s="1"/>
  <c r="E144" i="2" a="1"/>
  <c r="E144" i="2" s="1"/>
  <c r="G145" i="7" s="1"/>
  <c r="F144" i="2" a="1"/>
  <c r="F144" i="2" s="1"/>
  <c r="G144" i="2" a="1"/>
  <c r="G144" i="2" s="1"/>
  <c r="I145" i="7" s="1"/>
  <c r="H144" i="2" a="1"/>
  <c r="H144" i="2" s="1"/>
  <c r="J145" i="7" s="1"/>
  <c r="I144" i="2" a="1"/>
  <c r="I144" i="2" s="1"/>
  <c r="B145" i="2" a="1"/>
  <c r="B145" i="2" s="1"/>
  <c r="C145" i="2" a="1"/>
  <c r="C145" i="2" s="1"/>
  <c r="D145" i="2" a="1"/>
  <c r="D145" i="2" s="1"/>
  <c r="E145" i="2" a="1"/>
  <c r="E145" i="2" s="1"/>
  <c r="G146" i="7" s="1"/>
  <c r="F145" i="2" a="1"/>
  <c r="F145" i="2" s="1"/>
  <c r="H146" i="7" s="1"/>
  <c r="G145" i="2" a="1"/>
  <c r="G145" i="2" s="1"/>
  <c r="H145" i="2" a="1"/>
  <c r="H145" i="2" s="1"/>
  <c r="J146" i="7" s="1"/>
  <c r="I145" i="2" a="1"/>
  <c r="I145" i="2" s="1"/>
  <c r="K146" i="7" s="1"/>
  <c r="B146" i="2" a="1"/>
  <c r="B146" i="2" s="1"/>
  <c r="C146" i="2" a="1"/>
  <c r="C146" i="2" s="1"/>
  <c r="E147" i="7" s="1"/>
  <c r="D146" i="2" a="1"/>
  <c r="D146" i="2" s="1"/>
  <c r="F147" i="7" s="1"/>
  <c r="E146" i="2" a="1"/>
  <c r="E146" i="2" s="1"/>
  <c r="F146" i="2" a="1"/>
  <c r="F146" i="2" s="1"/>
  <c r="G146" i="2" a="1"/>
  <c r="G146" i="2" s="1"/>
  <c r="H146" i="2" a="1"/>
  <c r="H146" i="2" s="1"/>
  <c r="J147" i="7" s="1"/>
  <c r="I146" i="2" a="1"/>
  <c r="I146" i="2" s="1"/>
  <c r="K147" i="7" s="1"/>
  <c r="B147" i="2" a="1"/>
  <c r="B147" i="2" s="1"/>
  <c r="D148" i="7" s="1"/>
  <c r="C147" i="2" a="1"/>
  <c r="C147" i="2" s="1"/>
  <c r="E148" i="7" s="1"/>
  <c r="D147" i="2" a="1"/>
  <c r="D147" i="2" s="1"/>
  <c r="E147" i="2" a="1"/>
  <c r="E147" i="2" s="1"/>
  <c r="G148" i="7" s="1"/>
  <c r="F147" i="2" a="1"/>
  <c r="F147" i="2" s="1"/>
  <c r="H148" i="7" s="1"/>
  <c r="G147" i="2" a="1"/>
  <c r="G147" i="2" s="1"/>
  <c r="I148" i="7" s="1"/>
  <c r="H147" i="2" a="1"/>
  <c r="H147" i="2" s="1"/>
  <c r="I147" i="2" a="1"/>
  <c r="I147" i="2" s="1"/>
  <c r="B148" i="2" a="1"/>
  <c r="B148" i="2" s="1"/>
  <c r="D149" i="7" s="1"/>
  <c r="C148" i="2" a="1"/>
  <c r="C148" i="2" s="1"/>
  <c r="D148" i="2" a="1"/>
  <c r="D148" i="2" s="1"/>
  <c r="F149" i="7" s="1"/>
  <c r="E148" i="2" a="1"/>
  <c r="E148" i="2" s="1"/>
  <c r="G149" i="7" s="1"/>
  <c r="F148" i="2" a="1"/>
  <c r="F148" i="2" s="1"/>
  <c r="H149" i="7" s="1"/>
  <c r="G148" i="2" a="1"/>
  <c r="G148" i="2" s="1"/>
  <c r="H148" i="2" a="1"/>
  <c r="H148" i="2" s="1"/>
  <c r="I148" i="2" a="1"/>
  <c r="I148" i="2" s="1"/>
  <c r="K149" i="7" s="1"/>
  <c r="B149" i="2" a="1"/>
  <c r="B149" i="2" s="1"/>
  <c r="D150" i="7" s="1"/>
  <c r="C149" i="2" a="1"/>
  <c r="C149" i="2" s="1"/>
  <c r="D149" i="2" a="1"/>
  <c r="D149" i="2" s="1"/>
  <c r="E149" i="2" a="1"/>
  <c r="E149" i="2" s="1"/>
  <c r="F149" i="2" a="1"/>
  <c r="F149" i="2" s="1"/>
  <c r="G149" i="2" a="1"/>
  <c r="G149" i="2" s="1"/>
  <c r="I150" i="7" s="1"/>
  <c r="H149" i="2" a="1"/>
  <c r="H149" i="2" s="1"/>
  <c r="J150" i="7" s="1"/>
  <c r="I149" i="2" a="1"/>
  <c r="I149" i="2"/>
  <c r="K150" i="7" s="1"/>
  <c r="B150" i="2" a="1"/>
  <c r="B150" i="2" s="1"/>
  <c r="C150" i="2" a="1"/>
  <c r="C150" i="2" s="1"/>
  <c r="E151" i="7" s="1"/>
  <c r="D150" i="2" a="1"/>
  <c r="D150" i="2"/>
  <c r="F151" i="7" s="1"/>
  <c r="E150" i="2" a="1"/>
  <c r="E150" i="2" s="1"/>
  <c r="F150" i="2" a="1"/>
  <c r="F150" i="2" s="1"/>
  <c r="G150" i="2" a="1"/>
  <c r="G150" i="2" s="1"/>
  <c r="H150" i="2" a="1"/>
  <c r="H150" i="2" s="1"/>
  <c r="J151" i="7" s="1"/>
  <c r="I150" i="2" a="1"/>
  <c r="I150" i="2"/>
  <c r="B151" i="2" a="1"/>
  <c r="B151" i="2" s="1"/>
  <c r="C151" i="2" a="1"/>
  <c r="C151" i="2" s="1"/>
  <c r="E152" i="7" s="1"/>
  <c r="D151" i="2" a="1"/>
  <c r="D151" i="2" s="1"/>
  <c r="E151" i="2" a="1"/>
  <c r="E151" i="2" s="1"/>
  <c r="G152" i="7" s="1"/>
  <c r="F151" i="2" a="1"/>
  <c r="F151" i="2"/>
  <c r="H152" i="7" s="1"/>
  <c r="G151" i="2" a="1"/>
  <c r="G151" i="2" s="1"/>
  <c r="H151" i="2" a="1"/>
  <c r="H151" i="2" s="1"/>
  <c r="I151" i="2" a="1"/>
  <c r="I151" i="2" s="1"/>
  <c r="B152" i="2" a="1"/>
  <c r="B152" i="2" s="1"/>
  <c r="D153" i="7" s="1"/>
  <c r="C152" i="2" a="1"/>
  <c r="C152" i="2" s="1"/>
  <c r="D152" i="2" a="1"/>
  <c r="D152" i="2" s="1"/>
  <c r="F153" i="7" s="1"/>
  <c r="E152" i="2" a="1"/>
  <c r="E152" i="2" s="1"/>
  <c r="G153" i="7" s="1"/>
  <c r="F152" i="2" a="1"/>
  <c r="F152" i="2" s="1"/>
  <c r="H153" i="7" s="1"/>
  <c r="G152" i="2" a="1"/>
  <c r="G152" i="2" s="1"/>
  <c r="I153" i="7" s="1"/>
  <c r="H152" i="2" a="1"/>
  <c r="H152" i="2" s="1"/>
  <c r="I152" i="2" a="1"/>
  <c r="I152" i="2"/>
  <c r="K153" i="7" s="1"/>
  <c r="B153" i="2" a="1"/>
  <c r="B153" i="2" s="1"/>
  <c r="C153" i="2" a="1"/>
  <c r="C153" i="2" s="1"/>
  <c r="D153" i="2" a="1"/>
  <c r="D153" i="2" s="1"/>
  <c r="E153" i="2" a="1"/>
  <c r="E153" i="2" s="1"/>
  <c r="G154" i="7" s="1"/>
  <c r="F153" i="2" a="1"/>
  <c r="F153" i="2" s="1"/>
  <c r="G153" i="2" a="1"/>
  <c r="G153" i="2" s="1"/>
  <c r="I154" i="7" s="1"/>
  <c r="H153" i="2" a="1"/>
  <c r="H153" i="2" s="1"/>
  <c r="J154" i="7" s="1"/>
  <c r="I153" i="2" a="1"/>
  <c r="I153" i="2" s="1"/>
  <c r="K154" i="7" s="1"/>
  <c r="B154" i="2" a="1"/>
  <c r="B154" i="2" s="1"/>
  <c r="D155" i="7" s="1"/>
  <c r="C154" i="2" a="1"/>
  <c r="C154" i="2" s="1"/>
  <c r="D154" i="2" a="1"/>
  <c r="D154" i="2" s="1"/>
  <c r="F155" i="7" s="1"/>
  <c r="E154" i="2" a="1"/>
  <c r="E154" i="2" s="1"/>
  <c r="F154" i="2" a="1"/>
  <c r="F154" i="2" s="1"/>
  <c r="G154" i="2" a="1"/>
  <c r="G154" i="2" s="1"/>
  <c r="H154" i="2" a="1"/>
  <c r="H154" i="2" s="1"/>
  <c r="I154" i="2" a="1"/>
  <c r="I154" i="2" s="1"/>
  <c r="B155" i="2" a="1"/>
  <c r="B155" i="2" s="1"/>
  <c r="D156" i="7" s="1"/>
  <c r="C155" i="2" a="1"/>
  <c r="C155" i="2" s="1"/>
  <c r="E156" i="7" s="1"/>
  <c r="D155" i="2" a="1"/>
  <c r="D155" i="2" s="1"/>
  <c r="F156" i="7" s="1"/>
  <c r="E155" i="2" a="1"/>
  <c r="E155" i="2" s="1"/>
  <c r="G156" i="7" s="1"/>
  <c r="F155" i="2" a="1"/>
  <c r="F155" i="2" s="1"/>
  <c r="H156" i="7" s="1"/>
  <c r="G155" i="2" a="1"/>
  <c r="G155" i="2" s="1"/>
  <c r="H155" i="2" a="1"/>
  <c r="H155" i="2" s="1"/>
  <c r="J156" i="7" s="1"/>
  <c r="I155" i="2" a="1"/>
  <c r="I155" i="2" s="1"/>
  <c r="B156" i="2" a="1"/>
  <c r="B156" i="2"/>
  <c r="C156" i="2" a="1"/>
  <c r="C156" i="2" s="1"/>
  <c r="D156" i="2" a="1"/>
  <c r="D156" i="2" s="1"/>
  <c r="F157" i="7" s="1"/>
  <c r="E156" i="2" a="1"/>
  <c r="E156" i="2" s="1"/>
  <c r="F156" i="2" a="1"/>
  <c r="F156" i="2" s="1"/>
  <c r="H157" i="7" s="1"/>
  <c r="G156" i="2" a="1"/>
  <c r="G156" i="2" s="1"/>
  <c r="I157" i="7" s="1"/>
  <c r="H156" i="2" a="1"/>
  <c r="H156" i="2" s="1"/>
  <c r="J157" i="7" s="1"/>
  <c r="I156" i="2" a="1"/>
  <c r="I156" i="2" s="1"/>
  <c r="B157" i="2" a="1"/>
  <c r="B157" i="2" s="1"/>
  <c r="D158" i="7" s="1"/>
  <c r="C157" i="2" a="1"/>
  <c r="C157" i="2" s="1"/>
  <c r="E158" i="7" s="1"/>
  <c r="D157" i="2" a="1"/>
  <c r="D157" i="2" s="1"/>
  <c r="E157" i="2" a="1"/>
  <c r="E157" i="2" s="1"/>
  <c r="F157" i="2" a="1"/>
  <c r="F157" i="2" s="1"/>
  <c r="G157" i="2" a="1"/>
  <c r="G157" i="2" s="1"/>
  <c r="H157" i="2" a="1"/>
  <c r="H157" i="2" s="1"/>
  <c r="I157" i="2" a="1"/>
  <c r="I157" i="2" s="1"/>
  <c r="K158" i="7" s="1"/>
  <c r="B158" i="2" a="1"/>
  <c r="B158" i="2" s="1"/>
  <c r="D159" i="7" s="1"/>
  <c r="C158" i="2" a="1"/>
  <c r="C158" i="2" s="1"/>
  <c r="E159" i="7" s="1"/>
  <c r="D158" i="2" a="1"/>
  <c r="D158" i="2" s="1"/>
  <c r="F159" i="7" s="1"/>
  <c r="E158" i="2" a="1"/>
  <c r="E158" i="2" s="1"/>
  <c r="G159" i="7" s="1"/>
  <c r="F158" i="2" a="1"/>
  <c r="F158" i="2" s="1"/>
  <c r="H159" i="7" s="1"/>
  <c r="G158" i="2" a="1"/>
  <c r="G158" i="2" s="1"/>
  <c r="I159" i="7" s="1"/>
  <c r="H158" i="2" a="1"/>
  <c r="H158" i="2" s="1"/>
  <c r="I158" i="2" a="1"/>
  <c r="I158" i="2" s="1"/>
  <c r="B159" i="2" a="1"/>
  <c r="B159" i="2" s="1"/>
  <c r="C159" i="2" a="1"/>
  <c r="C159" i="2" s="1"/>
  <c r="D159" i="2" a="1"/>
  <c r="D159" i="2" s="1"/>
  <c r="E159" i="2" a="1"/>
  <c r="E159" i="2" s="1"/>
  <c r="G160" i="7" s="1"/>
  <c r="F159" i="2" a="1"/>
  <c r="F159" i="2" s="1"/>
  <c r="H160" i="7" s="1"/>
  <c r="G159" i="2" a="1"/>
  <c r="G159" i="2" s="1"/>
  <c r="I160" i="7" s="1"/>
  <c r="H159" i="2" a="1"/>
  <c r="H159" i="2" s="1"/>
  <c r="J160" i="7" s="1"/>
  <c r="I159" i="2" a="1"/>
  <c r="I159" i="2" s="1"/>
  <c r="K160" i="7" s="1"/>
  <c r="B160" i="2" a="1"/>
  <c r="B160" i="2" s="1"/>
  <c r="D161" i="7" s="1"/>
  <c r="C160" i="2" a="1"/>
  <c r="C160" i="2" s="1"/>
  <c r="E161" i="7" s="1"/>
  <c r="D160" i="2" a="1"/>
  <c r="D160" i="2" s="1"/>
  <c r="E160" i="2" a="1"/>
  <c r="E160" i="2" s="1"/>
  <c r="F160" i="2" a="1"/>
  <c r="F160" i="2" s="1"/>
  <c r="H161" i="7" s="1"/>
  <c r="G160" i="2" a="1"/>
  <c r="G160" i="2" s="1"/>
  <c r="I161" i="7" s="1"/>
  <c r="H160" i="2" a="1"/>
  <c r="H160" i="2" s="1"/>
  <c r="I160" i="2" a="1"/>
  <c r="I160" i="2" s="1"/>
  <c r="B161" i="2" a="1"/>
  <c r="B161" i="2" s="1"/>
  <c r="D162" i="7" s="1"/>
  <c r="C161" i="2" a="1"/>
  <c r="C161" i="2" s="1"/>
  <c r="E162" i="7" s="1"/>
  <c r="D161" i="2" a="1"/>
  <c r="D161" i="2" s="1"/>
  <c r="E161" i="2" a="1"/>
  <c r="E161" i="2" s="1"/>
  <c r="G162" i="7" s="1"/>
  <c r="F161" i="2" a="1"/>
  <c r="F161" i="2" s="1"/>
  <c r="G161" i="2" a="1"/>
  <c r="G161" i="2" s="1"/>
  <c r="H161" i="2" a="1"/>
  <c r="H161" i="2" s="1"/>
  <c r="J162" i="7" s="1"/>
  <c r="I161" i="2" a="1"/>
  <c r="I161" i="2" s="1"/>
  <c r="K162" i="7" s="1"/>
  <c r="B162" i="2" a="1"/>
  <c r="B162" i="2" s="1"/>
  <c r="C162" i="2" a="1"/>
  <c r="C162" i="2" s="1"/>
  <c r="E163" i="7" s="1"/>
  <c r="D162" i="2" a="1"/>
  <c r="D162" i="2" s="1"/>
  <c r="F163" i="7" s="1"/>
  <c r="E162" i="2" a="1"/>
  <c r="E162" i="2" s="1"/>
  <c r="G163" i="7" s="1"/>
  <c r="F162" i="2" a="1"/>
  <c r="F162" i="2" s="1"/>
  <c r="G162" i="2" a="1"/>
  <c r="G162" i="2" s="1"/>
  <c r="I163" i="7" s="1"/>
  <c r="H162" i="2" a="1"/>
  <c r="H162" i="2" s="1"/>
  <c r="I162" i="2" a="1"/>
  <c r="I162" i="2" s="1"/>
  <c r="B163" i="2" a="1"/>
  <c r="B163" i="2" s="1"/>
  <c r="C163" i="2" a="1"/>
  <c r="C163" i="2" s="1"/>
  <c r="D163" i="2" a="1"/>
  <c r="D163" i="2" s="1"/>
  <c r="E163" i="2" a="1"/>
  <c r="E163" i="2" s="1"/>
  <c r="G164" i="7" s="1"/>
  <c r="F163" i="2" a="1"/>
  <c r="F163" i="2" s="1"/>
  <c r="H164" i="7" s="1"/>
  <c r="G163" i="2" a="1"/>
  <c r="G163" i="2" s="1"/>
  <c r="H163" i="2" a="1"/>
  <c r="H163" i="2" s="1"/>
  <c r="J164" i="7" s="1"/>
  <c r="I163" i="2" a="1"/>
  <c r="I163" i="2" s="1"/>
  <c r="K164" i="7" s="1"/>
  <c r="B164" i="2" a="1"/>
  <c r="B164" i="2" s="1"/>
  <c r="D165" i="7" s="1"/>
  <c r="C164" i="2" a="1"/>
  <c r="C164" i="2" s="1"/>
  <c r="E165" i="7" s="1"/>
  <c r="D164" i="2" a="1"/>
  <c r="D164" i="2" s="1"/>
  <c r="E164" i="2" a="1"/>
  <c r="E164" i="2" s="1"/>
  <c r="F164" i="2" a="1"/>
  <c r="F164" i="2" s="1"/>
  <c r="G164" i="2" a="1"/>
  <c r="G164" i="2" s="1"/>
  <c r="H164" i="2" a="1"/>
  <c r="H164" i="2" s="1"/>
  <c r="J165" i="7" s="1"/>
  <c r="I164" i="2" a="1"/>
  <c r="I164" i="2" s="1"/>
  <c r="K165" i="7" s="1"/>
  <c r="B165" i="2" a="1"/>
  <c r="B165" i="2" s="1"/>
  <c r="D166" i="7" s="1"/>
  <c r="C165" i="2" a="1"/>
  <c r="C165" i="2" s="1"/>
  <c r="E166" i="7" s="1"/>
  <c r="D165" i="2" a="1"/>
  <c r="D165" i="2" s="1"/>
  <c r="E165" i="2" a="1"/>
  <c r="E165" i="2" s="1"/>
  <c r="G166" i="7" s="1"/>
  <c r="F165" i="2" a="1"/>
  <c r="F165" i="2" s="1"/>
  <c r="H166" i="7" s="1"/>
  <c r="G165" i="2" a="1"/>
  <c r="G165" i="2"/>
  <c r="I166" i="7" s="1"/>
  <c r="H165" i="2" a="1"/>
  <c r="H165" i="2" s="1"/>
  <c r="I165" i="2" a="1"/>
  <c r="I165" i="2" s="1"/>
  <c r="K166" i="7" s="1"/>
  <c r="B166" i="2" a="1"/>
  <c r="B166" i="2" s="1"/>
  <c r="D167" i="7" s="1"/>
  <c r="C166" i="2" a="1"/>
  <c r="C166" i="2" s="1"/>
  <c r="D166" i="2" a="1"/>
  <c r="D166" i="2"/>
  <c r="F167" i="7" s="1"/>
  <c r="E166" i="2" a="1"/>
  <c r="E166" i="2" s="1"/>
  <c r="G167" i="7" s="1"/>
  <c r="F166" i="2" a="1"/>
  <c r="F166" i="2" s="1"/>
  <c r="G166" i="2" a="1"/>
  <c r="G166" i="2" s="1"/>
  <c r="I167" i="7" s="1"/>
  <c r="H166" i="2" a="1"/>
  <c r="H166" i="2" s="1"/>
  <c r="J167" i="7" s="1"/>
  <c r="I166" i="2" a="1"/>
  <c r="I166" i="2" s="1"/>
  <c r="B167" i="2" a="1"/>
  <c r="B167" i="2" s="1"/>
  <c r="C167" i="2" a="1"/>
  <c r="C167" i="2" s="1"/>
  <c r="E168" i="7" s="1"/>
  <c r="D167" i="2" a="1"/>
  <c r="D167" i="2" s="1"/>
  <c r="E167" i="2" a="1"/>
  <c r="E167" i="2" s="1"/>
  <c r="G168" i="7" s="1"/>
  <c r="F167" i="2" a="1"/>
  <c r="F167" i="2" s="1"/>
  <c r="H168" i="7" s="1"/>
  <c r="G167" i="2" a="1"/>
  <c r="G167" i="2" s="1"/>
  <c r="I168" i="7" s="1"/>
  <c r="H167" i="2" a="1"/>
  <c r="H167" i="2" s="1"/>
  <c r="I167" i="2" a="1"/>
  <c r="I167" i="2" s="1"/>
  <c r="K168" i="7" s="1"/>
  <c r="B168" i="2" a="1"/>
  <c r="B168" i="2" s="1"/>
  <c r="D169" i="7" s="1"/>
  <c r="C168" i="2" a="1"/>
  <c r="C168" i="2" s="1"/>
  <c r="D168" i="2" a="1"/>
  <c r="D168" i="2" s="1"/>
  <c r="F169" i="7" s="1"/>
  <c r="E168" i="2" a="1"/>
  <c r="E168" i="2" s="1"/>
  <c r="G169" i="7" s="1"/>
  <c r="F168" i="2" a="1"/>
  <c r="F168" i="2" s="1"/>
  <c r="H169" i="7" s="1"/>
  <c r="G168" i="2" a="1"/>
  <c r="G168" i="2" s="1"/>
  <c r="H168" i="2" a="1"/>
  <c r="H168" i="2" s="1"/>
  <c r="I168" i="2" a="1"/>
  <c r="I168" i="2" s="1"/>
  <c r="B169" i="2" a="1"/>
  <c r="B169" i="2" s="1"/>
  <c r="C169" i="2" a="1"/>
  <c r="C169" i="2" s="1"/>
  <c r="E170" i="7" s="1"/>
  <c r="D169" i="2" a="1"/>
  <c r="D169" i="2" s="1"/>
  <c r="E169" i="2" a="1"/>
  <c r="E169" i="2" s="1"/>
  <c r="F169" i="2" a="1"/>
  <c r="F169" i="2" s="1"/>
  <c r="G169" i="2" a="1"/>
  <c r="G169" i="2" s="1"/>
  <c r="H169" i="2" a="1"/>
  <c r="H169" i="2" s="1"/>
  <c r="I169" i="2" a="1"/>
  <c r="I169" i="2" s="1"/>
  <c r="B170" i="2" a="1"/>
  <c r="B170" i="2" s="1"/>
  <c r="D171" i="7" s="1"/>
  <c r="C170" i="2" a="1"/>
  <c r="C170" i="2" s="1"/>
  <c r="E171" i="7" s="1"/>
  <c r="D170" i="2" a="1"/>
  <c r="D170" i="2" s="1"/>
  <c r="F171" i="7" s="1"/>
  <c r="E170" i="2" a="1"/>
  <c r="E170" i="2" s="1"/>
  <c r="G171" i="7" s="1"/>
  <c r="F170" i="2" a="1"/>
  <c r="F170" i="2" s="1"/>
  <c r="H171" i="7" s="1"/>
  <c r="G170" i="2" a="1"/>
  <c r="G170" i="2" s="1"/>
  <c r="I171" i="7" s="1"/>
  <c r="H170" i="2" a="1"/>
  <c r="H170" i="2" s="1"/>
  <c r="J171" i="7" s="1"/>
  <c r="I170" i="2" a="1"/>
  <c r="I170" i="2" s="1"/>
  <c r="B171" i="2" a="1"/>
  <c r="B171" i="2" s="1"/>
  <c r="C171" i="2" a="1"/>
  <c r="C171" i="2" s="1"/>
  <c r="D171" i="2" a="1"/>
  <c r="D171" i="2" s="1"/>
  <c r="E171" i="2" a="1"/>
  <c r="E171" i="2" s="1"/>
  <c r="F171" i="2" a="1"/>
  <c r="F171" i="2" s="1"/>
  <c r="H172" i="7" s="1"/>
  <c r="G171" i="2" a="1"/>
  <c r="G171" i="2" s="1"/>
  <c r="I172" i="7" s="1"/>
  <c r="H171" i="2" a="1"/>
  <c r="H171" i="2" s="1"/>
  <c r="J172" i="7" s="1"/>
  <c r="I171" i="2" a="1"/>
  <c r="I171" i="2" s="1"/>
  <c r="K172" i="7" s="1"/>
  <c r="B172" i="2" a="1"/>
  <c r="B172" i="2" s="1"/>
  <c r="D173" i="7" s="1"/>
  <c r="C172" i="2" a="1"/>
  <c r="C172" i="2" s="1"/>
  <c r="E173" i="7" s="1"/>
  <c r="D172" i="2" a="1"/>
  <c r="D172" i="2" s="1"/>
  <c r="F173" i="7" s="1"/>
  <c r="E172" i="2" a="1"/>
  <c r="E172" i="2" s="1"/>
  <c r="F172" i="2" a="1"/>
  <c r="F172" i="2" s="1"/>
  <c r="G172" i="2" a="1"/>
  <c r="G172" i="2" s="1"/>
  <c r="H172" i="2" a="1"/>
  <c r="H172" i="2" s="1"/>
  <c r="I172" i="2" a="1"/>
  <c r="I172" i="2" s="1"/>
  <c r="B173" i="2" a="1"/>
  <c r="B173" i="2"/>
  <c r="D174" i="7" s="1"/>
  <c r="C173" i="2" a="1"/>
  <c r="C173" i="2" s="1"/>
  <c r="E174" i="7" s="1"/>
  <c r="D173" i="2" a="1"/>
  <c r="D173" i="2" s="1"/>
  <c r="F174" i="7" s="1"/>
  <c r="E173" i="2" a="1"/>
  <c r="E173" i="2" s="1"/>
  <c r="F173" i="2" a="1"/>
  <c r="F173" i="2" s="1"/>
  <c r="H174" i="7" s="1"/>
  <c r="G173" i="2" a="1"/>
  <c r="G173" i="2" s="1"/>
  <c r="I174" i="7" s="1"/>
  <c r="H173" i="2" a="1"/>
  <c r="H173" i="2" s="1"/>
  <c r="J174" i="7" s="1"/>
  <c r="I173" i="2" a="1"/>
  <c r="I173" i="2" s="1"/>
  <c r="B174" i="2" a="1"/>
  <c r="B174" i="2" s="1"/>
  <c r="C174" i="2" a="1"/>
  <c r="C174" i="2" s="1"/>
  <c r="D174" i="2" a="1"/>
  <c r="D174" i="2" s="1"/>
  <c r="E174" i="2" a="1"/>
  <c r="E174" i="2" s="1"/>
  <c r="G175" i="7" s="1"/>
  <c r="F174" i="2" a="1"/>
  <c r="F174" i="2" s="1"/>
  <c r="H175" i="7" s="1"/>
  <c r="G174" i="2" a="1"/>
  <c r="G174" i="2"/>
  <c r="I175" i="7" s="1"/>
  <c r="H174" i="2" a="1"/>
  <c r="H174" i="2" s="1"/>
  <c r="I174" i="2" a="1"/>
  <c r="I174" i="2" s="1"/>
  <c r="K175" i="7" s="1"/>
  <c r="B175" i="2" a="1"/>
  <c r="B175" i="2" s="1"/>
  <c r="D176" i="7" s="1"/>
  <c r="C175" i="2" a="1"/>
  <c r="C175" i="2" s="1"/>
  <c r="E176" i="7" s="1"/>
  <c r="D175" i="2" a="1"/>
  <c r="D175" i="2"/>
  <c r="E175" i="2" a="1"/>
  <c r="E175" i="2" s="1"/>
  <c r="F175" i="2" a="1"/>
  <c r="F175" i="2" s="1"/>
  <c r="H176" i="7" s="1"/>
  <c r="G175" i="2" a="1"/>
  <c r="G175" i="2" s="1"/>
  <c r="H175" i="2" a="1"/>
  <c r="H175" i="2" s="1"/>
  <c r="J176" i="7" s="1"/>
  <c r="I175" i="2" a="1"/>
  <c r="I175" i="2" s="1"/>
  <c r="K176" i="7" s="1"/>
  <c r="B176" i="2" a="1"/>
  <c r="B176" i="2" s="1"/>
  <c r="D177" i="7" s="1"/>
  <c r="C176" i="2" a="1"/>
  <c r="C176" i="2" s="1"/>
  <c r="D176" i="2" a="1"/>
  <c r="D176" i="2" s="1"/>
  <c r="F177" i="7" s="1"/>
  <c r="E176" i="2" a="1"/>
  <c r="E176" i="2" s="1"/>
  <c r="G177" i="7" s="1"/>
  <c r="F176" i="2" a="1"/>
  <c r="F176" i="2" s="1"/>
  <c r="G176" i="2" a="1"/>
  <c r="G176" i="2" s="1"/>
  <c r="H176" i="2" a="1"/>
  <c r="H176" i="2" s="1"/>
  <c r="I176" i="2" a="1"/>
  <c r="I176" i="2"/>
  <c r="K177" i="7" s="1"/>
  <c r="B177" i="2" a="1"/>
  <c r="B177" i="2" s="1"/>
  <c r="C177" i="2" a="1"/>
  <c r="C177" i="2" s="1"/>
  <c r="E178" i="7" s="1"/>
  <c r="D177" i="2" a="1"/>
  <c r="D177" i="2" s="1"/>
  <c r="F178" i="7" s="1"/>
  <c r="E177" i="2" a="1"/>
  <c r="E177" i="2" s="1"/>
  <c r="G178" i="7" s="1"/>
  <c r="F177" i="2" a="1"/>
  <c r="F177" i="2" s="1"/>
  <c r="H178" i="7" s="1"/>
  <c r="G177" i="2" a="1"/>
  <c r="G177" i="2" s="1"/>
  <c r="I178" i="7" s="1"/>
  <c r="H177" i="2" a="1"/>
  <c r="H177" i="2" s="1"/>
  <c r="J178" i="7" s="1"/>
  <c r="I177" i="2" a="1"/>
  <c r="I177" i="2" s="1"/>
  <c r="B178" i="2" a="1"/>
  <c r="B178" i="2" s="1"/>
  <c r="C178" i="2" a="1"/>
  <c r="C178" i="2" s="1"/>
  <c r="D178" i="2" a="1"/>
  <c r="D178" i="2" s="1"/>
  <c r="F179" i="7" s="1"/>
  <c r="E178" i="2" a="1"/>
  <c r="E178" i="2" s="1"/>
  <c r="F178" i="2" a="1"/>
  <c r="F178" i="2" s="1"/>
  <c r="G178" i="2" a="1"/>
  <c r="G178" i="2" s="1"/>
  <c r="I179" i="7" s="1"/>
  <c r="H178" i="2" a="1"/>
  <c r="H178" i="2" s="1"/>
  <c r="I178" i="2" a="1"/>
  <c r="I178" i="2" s="1"/>
  <c r="K179" i="7" s="1"/>
  <c r="B179" i="2" a="1"/>
  <c r="B179" i="2" s="1"/>
  <c r="D180" i="7" s="1"/>
  <c r="C179" i="2" a="1"/>
  <c r="C179" i="2" s="1"/>
  <c r="E180" i="7" s="1"/>
  <c r="D179" i="2" a="1"/>
  <c r="D179" i="2" s="1"/>
  <c r="E179" i="2" a="1"/>
  <c r="E179" i="2" s="1"/>
  <c r="F179" i="2" a="1"/>
  <c r="F179" i="2" s="1"/>
  <c r="G179" i="2" a="1"/>
  <c r="G179" i="2" s="1"/>
  <c r="H179" i="2" a="1"/>
  <c r="H179" i="2"/>
  <c r="J180" i="7" s="1"/>
  <c r="I179" i="2" a="1"/>
  <c r="I179" i="2" s="1"/>
  <c r="K180" i="7" s="1"/>
  <c r="B180" i="2" a="1"/>
  <c r="B180" i="2" s="1"/>
  <c r="D181" i="7" s="1"/>
  <c r="C180" i="2" a="1"/>
  <c r="C180" i="2" s="1"/>
  <c r="D180" i="2" a="1"/>
  <c r="D180" i="2" s="1"/>
  <c r="F181" i="7" s="1"/>
  <c r="E180" i="2" a="1"/>
  <c r="E180" i="2" s="1"/>
  <c r="G181" i="7" s="1"/>
  <c r="F180" i="2" a="1"/>
  <c r="F180" i="2" s="1"/>
  <c r="H181" i="7" s="1"/>
  <c r="G180" i="2" a="1"/>
  <c r="G180" i="2" s="1"/>
  <c r="H180" i="2" a="1"/>
  <c r="H180" i="2" s="1"/>
  <c r="I180" i="2" a="1"/>
  <c r="I180" i="2" s="1"/>
  <c r="B181" i="2" a="1"/>
  <c r="B181" i="2" s="1"/>
  <c r="C181" i="2" a="1"/>
  <c r="C181" i="2" s="1"/>
  <c r="D181" i="2" a="1"/>
  <c r="D181" i="2" s="1"/>
  <c r="F182" i="7" s="1"/>
  <c r="E181" i="2" a="1"/>
  <c r="E181" i="2" s="1"/>
  <c r="G182" i="7" s="1"/>
  <c r="F181" i="2" a="1"/>
  <c r="F181" i="2" s="1"/>
  <c r="H182" i="7" s="1"/>
  <c r="G181" i="2" a="1"/>
  <c r="G181" i="2" s="1"/>
  <c r="I182" i="7" s="1"/>
  <c r="H181" i="2" a="1"/>
  <c r="H181" i="2" s="1"/>
  <c r="J182" i="7" s="1"/>
  <c r="I181" i="2" a="1"/>
  <c r="I181" i="2" s="1"/>
  <c r="K182" i="7" s="1"/>
  <c r="B182" i="2" a="1"/>
  <c r="B182" i="2" s="1"/>
  <c r="D183" i="7" s="1"/>
  <c r="C182" i="2" a="1"/>
  <c r="C182" i="2" s="1"/>
  <c r="D182" i="2" a="1"/>
  <c r="D182" i="2" s="1"/>
  <c r="E182" i="2" a="1"/>
  <c r="E182" i="2"/>
  <c r="G183" i="7" s="1"/>
  <c r="F182" i="2" a="1"/>
  <c r="F182" i="2" s="1"/>
  <c r="G182" i="2" a="1"/>
  <c r="G182" i="2" s="1"/>
  <c r="I183" i="7" s="1"/>
  <c r="H182" i="2" a="1"/>
  <c r="H182" i="2" s="1"/>
  <c r="J183" i="7" s="1"/>
  <c r="I182" i="2" a="1"/>
  <c r="I182" i="2" s="1"/>
  <c r="K183" i="7" s="1"/>
  <c r="B183" i="2" a="1"/>
  <c r="B183" i="2" s="1"/>
  <c r="C183" i="2" a="1"/>
  <c r="C183" i="2" s="1"/>
  <c r="E184" i="7" s="1"/>
  <c r="D183" i="2" a="1"/>
  <c r="D183" i="2" s="1"/>
  <c r="F184" i="7" s="1"/>
  <c r="E183" i="2" a="1"/>
  <c r="E183" i="2" s="1"/>
  <c r="G184" i="7" s="1"/>
  <c r="F183" i="2" a="1"/>
  <c r="F183" i="2" s="1"/>
  <c r="G183" i="2" a="1"/>
  <c r="G183" i="2" s="1"/>
  <c r="H183" i="2" a="1"/>
  <c r="H183" i="2" s="1"/>
  <c r="I183" i="2" a="1"/>
  <c r="I183" i="2" s="1"/>
  <c r="B184" i="2" a="1"/>
  <c r="B184" i="2" s="1"/>
  <c r="C184" i="2" a="1"/>
  <c r="C184" i="2" s="1"/>
  <c r="E185" i="7" s="1"/>
  <c r="D184" i="2" a="1"/>
  <c r="D184" i="2"/>
  <c r="F185" i="7" s="1"/>
  <c r="E184" i="2" a="1"/>
  <c r="E184" i="2" s="1"/>
  <c r="F184" i="2" a="1"/>
  <c r="F184" i="2" s="1"/>
  <c r="H185" i="7" s="1"/>
  <c r="G184" i="2" a="1"/>
  <c r="G184" i="2"/>
  <c r="I185" i="7" s="1"/>
  <c r="H184" i="2" a="1"/>
  <c r="H184" i="2"/>
  <c r="J185" i="7" s="1"/>
  <c r="I184" i="2" a="1"/>
  <c r="I184" i="2" s="1"/>
  <c r="B185" i="2" a="1"/>
  <c r="B185" i="2" s="1"/>
  <c r="D186" i="7" s="1"/>
  <c r="C185" i="2" a="1"/>
  <c r="C185" i="2" s="1"/>
  <c r="D185" i="2" a="1"/>
  <c r="D185" i="2" s="1"/>
  <c r="E185" i="2" a="1"/>
  <c r="E185" i="2" s="1"/>
  <c r="F185" i="2" a="1"/>
  <c r="F185" i="2" s="1"/>
  <c r="H186" i="7" s="1"/>
  <c r="G185" i="2" a="1"/>
  <c r="G185" i="2" s="1"/>
  <c r="H185" i="2" a="1"/>
  <c r="H185" i="2" s="1"/>
  <c r="J186" i="7" s="1"/>
  <c r="I185" i="2" a="1"/>
  <c r="I185" i="2" s="1"/>
  <c r="K186" i="7" s="1"/>
  <c r="B186" i="2" a="1"/>
  <c r="B186" i="2" s="1"/>
  <c r="D187" i="7" s="1"/>
  <c r="C186" i="2" a="1"/>
  <c r="C186" i="2" s="1"/>
  <c r="D186" i="2" a="1"/>
  <c r="D186" i="2" s="1"/>
  <c r="E186" i="2" a="1"/>
  <c r="E186" i="2" s="1"/>
  <c r="F186" i="2" a="1"/>
  <c r="F186" i="2" s="1"/>
  <c r="G186" i="2" a="1"/>
  <c r="G186" i="2" s="1"/>
  <c r="H186" i="2" a="1"/>
  <c r="H186" i="2" s="1"/>
  <c r="J187" i="7" s="1"/>
  <c r="I186" i="2" a="1"/>
  <c r="I186" i="2" s="1"/>
  <c r="B187" i="2" a="1"/>
  <c r="B187" i="2" s="1"/>
  <c r="D188" i="7" s="1"/>
  <c r="C187" i="2" a="1"/>
  <c r="C187" i="2" s="1"/>
  <c r="E188" i="7" s="1"/>
  <c r="D187" i="2" a="1"/>
  <c r="D187" i="2"/>
  <c r="F188" i="7" s="1"/>
  <c r="E187" i="2" a="1"/>
  <c r="E187" i="2" s="1"/>
  <c r="G188" i="7" s="1"/>
  <c r="F187" i="2" a="1"/>
  <c r="F187" i="2" s="1"/>
  <c r="G187" i="2" a="1"/>
  <c r="G187" i="2" s="1"/>
  <c r="H187" i="2" a="1"/>
  <c r="H187" i="2"/>
  <c r="J188" i="7" s="1"/>
  <c r="I187" i="2" a="1"/>
  <c r="I187" i="2" s="1"/>
  <c r="K188" i="7" s="1"/>
  <c r="B188" i="2" a="1"/>
  <c r="B188" i="2" s="1"/>
  <c r="C188" i="2" a="1"/>
  <c r="C188" i="2"/>
  <c r="E189" i="7" s="1"/>
  <c r="D188" i="2" a="1"/>
  <c r="D188" i="2" s="1"/>
  <c r="F189" i="7" s="1"/>
  <c r="E188" i="2" a="1"/>
  <c r="E188" i="2" s="1"/>
  <c r="F188" i="2" a="1"/>
  <c r="F188" i="2" s="1"/>
  <c r="H189" i="7" s="1"/>
  <c r="G188" i="2" a="1"/>
  <c r="G188" i="2" s="1"/>
  <c r="I189" i="7" s="1"/>
  <c r="H188" i="2" a="1"/>
  <c r="H188" i="2" s="1"/>
  <c r="I188" i="2" a="1"/>
  <c r="I188" i="2" s="1"/>
  <c r="B189" i="2" a="1"/>
  <c r="B189" i="2"/>
  <c r="D190" i="7" s="1"/>
  <c r="C189" i="2" a="1"/>
  <c r="C189" i="2" s="1"/>
  <c r="D189" i="2" a="1"/>
  <c r="D189" i="2" s="1"/>
  <c r="F190" i="7" s="1"/>
  <c r="E189" i="2" a="1"/>
  <c r="E189" i="2" s="1"/>
  <c r="G190" i="7" s="1"/>
  <c r="F189" i="2" a="1"/>
  <c r="F189" i="2" s="1"/>
  <c r="H190" i="7" s="1"/>
  <c r="G189" i="2" a="1"/>
  <c r="G189" i="2" s="1"/>
  <c r="H189" i="2" a="1"/>
  <c r="H189" i="2" s="1"/>
  <c r="J190" i="7" s="1"/>
  <c r="I189" i="2" a="1"/>
  <c r="I189" i="2" s="1"/>
  <c r="K190" i="7" s="1"/>
  <c r="B190" i="2" a="1"/>
  <c r="B190" i="2" s="1"/>
  <c r="D191" i="7" s="1"/>
  <c r="C190" i="2" a="1"/>
  <c r="C190" i="2" s="1"/>
  <c r="D190" i="2" a="1"/>
  <c r="D190" i="2" s="1"/>
  <c r="E190" i="2" a="1"/>
  <c r="E190" i="2"/>
  <c r="G191" i="7" s="1"/>
  <c r="F190" i="2" a="1"/>
  <c r="F190" i="2" s="1"/>
  <c r="G190" i="2" a="1"/>
  <c r="G190" i="2" s="1"/>
  <c r="I191" i="7" s="1"/>
  <c r="H190" i="2" a="1"/>
  <c r="H190" i="2" s="1"/>
  <c r="J191" i="7" s="1"/>
  <c r="I190" i="2" a="1"/>
  <c r="I190" i="2" s="1"/>
  <c r="K191" i="7" s="1"/>
  <c r="B191" i="2" a="1"/>
  <c r="B191" i="2" s="1"/>
  <c r="C191" i="2" a="1"/>
  <c r="C191" i="2" s="1"/>
  <c r="E192" i="7" s="1"/>
  <c r="D191" i="2" a="1"/>
  <c r="D191" i="2" s="1"/>
  <c r="F192" i="7" s="1"/>
  <c r="E191" i="2" a="1"/>
  <c r="E191" i="2" s="1"/>
  <c r="G192" i="7" s="1"/>
  <c r="F191" i="2" a="1"/>
  <c r="F191" i="2" s="1"/>
  <c r="G191" i="2" a="1"/>
  <c r="G191" i="2" s="1"/>
  <c r="H191" i="2" a="1"/>
  <c r="H191" i="2" s="1"/>
  <c r="I191" i="2" a="1"/>
  <c r="I191" i="2" s="1"/>
  <c r="B192" i="2" a="1"/>
  <c r="B192" i="2" s="1"/>
  <c r="C192" i="2" a="1"/>
  <c r="C192" i="2" s="1"/>
  <c r="E193" i="7" s="1"/>
  <c r="D192" i="2" a="1"/>
  <c r="D192" i="2" s="1"/>
  <c r="F193" i="7" s="1"/>
  <c r="E192" i="2" a="1"/>
  <c r="E192" i="2" s="1"/>
  <c r="G193" i="7" s="1"/>
  <c r="F192" i="2" a="1"/>
  <c r="F192" i="2" s="1"/>
  <c r="H193" i="7" s="1"/>
  <c r="G192" i="2" a="1"/>
  <c r="G192" i="2" s="1"/>
  <c r="I193" i="7" s="1"/>
  <c r="H192" i="2" a="1"/>
  <c r="H192" i="2"/>
  <c r="J193" i="7" s="1"/>
  <c r="I192" i="2" a="1"/>
  <c r="I192" i="2" s="1"/>
  <c r="B193" i="2" a="1"/>
  <c r="B193" i="2" s="1"/>
  <c r="D194" i="7" s="1"/>
  <c r="C193" i="2" a="1"/>
  <c r="C193" i="2" s="1"/>
  <c r="E194" i="7" s="1"/>
  <c r="D193" i="2" a="1"/>
  <c r="D193" i="2" s="1"/>
  <c r="F194" i="7" s="1"/>
  <c r="E193" i="2" a="1"/>
  <c r="E193" i="2" s="1"/>
  <c r="F193" i="2" a="1"/>
  <c r="F193" i="2" s="1"/>
  <c r="G193" i="2" a="1"/>
  <c r="G193" i="2" s="1"/>
  <c r="I194" i="7" s="1"/>
  <c r="H193" i="2" a="1"/>
  <c r="H193" i="2" s="1"/>
  <c r="I193" i="2" a="1"/>
  <c r="I193" i="2" s="1"/>
  <c r="K194" i="7" s="1"/>
  <c r="B194" i="2" a="1"/>
  <c r="B194" i="2" s="1"/>
  <c r="C194" i="2" a="1"/>
  <c r="C194" i="2" s="1"/>
  <c r="E195" i="7" s="1"/>
  <c r="D194" i="2" a="1"/>
  <c r="D194" i="2" s="1"/>
  <c r="E194" i="2" a="1"/>
  <c r="E194" i="2" s="1"/>
  <c r="F194" i="2" a="1"/>
  <c r="F194" i="2" s="1"/>
  <c r="G194" i="2" a="1"/>
  <c r="G194" i="2" s="1"/>
  <c r="H194" i="2" a="1"/>
  <c r="H194" i="2" s="1"/>
  <c r="I194" i="2" a="1"/>
  <c r="I194" i="2" s="1"/>
  <c r="K195" i="7" s="1"/>
  <c r="B195" i="2" a="1"/>
  <c r="B195" i="2" s="1"/>
  <c r="D196" i="7" s="1"/>
  <c r="C195" i="2" a="1"/>
  <c r="C195" i="2" s="1"/>
  <c r="E196" i="7" s="1"/>
  <c r="D195" i="2" a="1"/>
  <c r="D195" i="2" s="1"/>
  <c r="F196" i="7" s="1"/>
  <c r="E195" i="2" a="1"/>
  <c r="E195" i="2" s="1"/>
  <c r="G196" i="7" s="1"/>
  <c r="F195" i="2" a="1"/>
  <c r="F195" i="2" s="1"/>
  <c r="H196" i="7" s="1"/>
  <c r="G195" i="2" a="1"/>
  <c r="G195" i="2" s="1"/>
  <c r="I196" i="7" s="1"/>
  <c r="H195" i="2" a="1"/>
  <c r="H195" i="2" s="1"/>
  <c r="I195" i="2" a="1"/>
  <c r="I195" i="2" s="1"/>
  <c r="K196" i="7" s="1"/>
  <c r="B196" i="2" a="1"/>
  <c r="B196" i="2" s="1"/>
  <c r="D197" i="7" s="1"/>
  <c r="C196" i="2" a="1"/>
  <c r="C196" i="2" s="1"/>
  <c r="D196" i="2" a="1"/>
  <c r="D196" i="2" s="1"/>
  <c r="F197" i="7" s="1"/>
  <c r="E196" i="2" a="1"/>
  <c r="E196" i="2" s="1"/>
  <c r="G197" i="7" s="1"/>
  <c r="F196" i="2" a="1"/>
  <c r="F196" i="2" s="1"/>
  <c r="H197" i="7" s="1"/>
  <c r="G196" i="2" a="1"/>
  <c r="G196" i="2" s="1"/>
  <c r="I197" i="7" s="1"/>
  <c r="H196" i="2" a="1"/>
  <c r="H196" i="2" s="1"/>
  <c r="J197" i="7" s="1"/>
  <c r="I196" i="2" a="1"/>
  <c r="I196" i="2" s="1"/>
  <c r="B197" i="2" a="1"/>
  <c r="B197" i="2" s="1"/>
  <c r="C197" i="2" a="1"/>
  <c r="C197" i="2" s="1"/>
  <c r="D197" i="2" a="1"/>
  <c r="D197" i="2" s="1"/>
  <c r="E197" i="2" a="1"/>
  <c r="E197" i="2" s="1"/>
  <c r="G198" i="7" s="1"/>
  <c r="F197" i="2" a="1"/>
  <c r="F197" i="2" s="1"/>
  <c r="G197" i="2" a="1"/>
  <c r="G197" i="2" s="1"/>
  <c r="H197" i="2" a="1"/>
  <c r="H197" i="2" s="1"/>
  <c r="J198" i="7" s="1"/>
  <c r="I197" i="2" a="1"/>
  <c r="I197" i="2" s="1"/>
  <c r="K198" i="7" s="1"/>
  <c r="B198" i="2" a="1"/>
  <c r="B198" i="2" s="1"/>
  <c r="D199" i="7" s="1"/>
  <c r="C198" i="2" a="1"/>
  <c r="C198" i="2" s="1"/>
  <c r="E199" i="7" s="1"/>
  <c r="D198" i="2" a="1"/>
  <c r="D198" i="2"/>
  <c r="F199" i="7" s="1"/>
  <c r="E198" i="2" a="1"/>
  <c r="E198" i="2" s="1"/>
  <c r="F198" i="2" a="1"/>
  <c r="F198" i="2" s="1"/>
  <c r="G198" i="2" a="1"/>
  <c r="G198" i="2" s="1"/>
  <c r="H198" i="2" a="1"/>
  <c r="H198" i="2" s="1"/>
  <c r="J199" i="7" s="1"/>
  <c r="I198" i="2" a="1"/>
  <c r="I198" i="2" s="1"/>
  <c r="B199" i="2" a="1"/>
  <c r="B199" i="2" s="1"/>
  <c r="D200" i="7" s="1"/>
  <c r="C199" i="2" a="1"/>
  <c r="C199" i="2" s="1"/>
  <c r="E200" i="7" s="1"/>
  <c r="D199" i="2" a="1"/>
  <c r="D199" i="2" s="1"/>
  <c r="F200" i="7" s="1"/>
  <c r="E199" i="2" a="1"/>
  <c r="E199" i="2" s="1"/>
  <c r="G200" i="7" s="1"/>
  <c r="F199" i="2" a="1"/>
  <c r="F199" i="2"/>
  <c r="H200" i="7" s="1"/>
  <c r="G199" i="2" a="1"/>
  <c r="G199" i="2"/>
  <c r="I200" i="7" s="1"/>
  <c r="H199" i="2" a="1"/>
  <c r="H199" i="2" s="1"/>
  <c r="I199" i="2" a="1"/>
  <c r="I199" i="2" s="1"/>
  <c r="K200" i="7" s="1"/>
  <c r="B200" i="2" a="1"/>
  <c r="B200" i="2" s="1"/>
  <c r="C200" i="2" a="1"/>
  <c r="C200" i="2" s="1"/>
  <c r="E201" i="7" s="1"/>
  <c r="D200" i="2" a="1"/>
  <c r="D200" i="2" s="1"/>
  <c r="E200" i="2" a="1"/>
  <c r="E200" i="2" s="1"/>
  <c r="F200" i="2" a="1"/>
  <c r="F200" i="2" s="1"/>
  <c r="H201" i="7" s="1"/>
  <c r="G200" i="2" a="1"/>
  <c r="G200" i="2"/>
  <c r="I201" i="7" s="1"/>
  <c r="H200" i="2" a="1"/>
  <c r="H200" i="2" s="1"/>
  <c r="J201" i="7" s="1"/>
  <c r="I200" i="2" a="1"/>
  <c r="I200" i="2" s="1"/>
  <c r="B201" i="2" a="1"/>
  <c r="B201" i="2" s="1"/>
  <c r="C201" i="2" a="1"/>
  <c r="C201" i="2" s="1"/>
  <c r="D201" i="2" a="1"/>
  <c r="D201" i="2" s="1"/>
  <c r="F202" i="7" s="1"/>
  <c r="E201" i="2" a="1"/>
  <c r="E201" i="2" s="1"/>
  <c r="F201" i="2" a="1"/>
  <c r="F201" i="2" s="1"/>
  <c r="H202" i="7" s="1"/>
  <c r="G201" i="2" a="1"/>
  <c r="G201" i="2"/>
  <c r="I202" i="7" s="1"/>
  <c r="H201" i="2" a="1"/>
  <c r="H201" i="2" s="1"/>
  <c r="J202" i="7" s="1"/>
  <c r="I201" i="2" a="1"/>
  <c r="I201" i="2" s="1"/>
  <c r="K202" i="7" s="1"/>
  <c r="B202" i="2" a="1"/>
  <c r="B202" i="2" s="1"/>
  <c r="D203" i="7" s="1"/>
  <c r="C202" i="2" a="1"/>
  <c r="C202" i="2" s="1"/>
  <c r="E203" i="7" s="1"/>
  <c r="D202" i="2" a="1"/>
  <c r="D202" i="2" s="1"/>
  <c r="E202" i="2" a="1"/>
  <c r="E202" i="2" s="1"/>
  <c r="G203" i="7" s="1"/>
  <c r="F202" i="2" a="1"/>
  <c r="F202" i="2" s="1"/>
  <c r="H203" i="7" s="1"/>
  <c r="G202" i="2" a="1"/>
  <c r="G202" i="2" s="1"/>
  <c r="H202" i="2" a="1"/>
  <c r="H202" i="2" s="1"/>
  <c r="J203" i="7" s="1"/>
  <c r="I202" i="2" a="1"/>
  <c r="I202" i="2" s="1"/>
  <c r="K203" i="7" s="1"/>
  <c r="B203" i="2" a="1"/>
  <c r="B203" i="2" s="1"/>
  <c r="D204" i="7" s="1"/>
  <c r="C203" i="2" a="1"/>
  <c r="C203" i="2"/>
  <c r="D203" i="2" a="1"/>
  <c r="D203" i="2" s="1"/>
  <c r="F204" i="7" s="1"/>
  <c r="E203" i="2" a="1"/>
  <c r="E203" i="2" s="1"/>
  <c r="F203" i="2" a="1"/>
  <c r="F203" i="2" s="1"/>
  <c r="G203" i="2" a="1"/>
  <c r="G203" i="2" s="1"/>
  <c r="I204" i="7" s="1"/>
  <c r="H203" i="2" a="1"/>
  <c r="H203" i="2" s="1"/>
  <c r="I203" i="2" a="1"/>
  <c r="I203" i="2" s="1"/>
  <c r="B204" i="2" a="1"/>
  <c r="B204" i="2" s="1"/>
  <c r="C204" i="2" a="1"/>
  <c r="C204" i="2" s="1"/>
  <c r="E205" i="7" s="1"/>
  <c r="D204" i="2" a="1"/>
  <c r="D204" i="2" s="1"/>
  <c r="E204" i="2" a="1"/>
  <c r="E204" i="2" s="1"/>
  <c r="G205" i="7" s="1"/>
  <c r="F204" i="2" a="1"/>
  <c r="F204" i="2" s="1"/>
  <c r="H205" i="7" s="1"/>
  <c r="G204" i="2" a="1"/>
  <c r="G204" i="2" s="1"/>
  <c r="I205" i="7" s="1"/>
  <c r="H204" i="2" a="1"/>
  <c r="H204" i="2" s="1"/>
  <c r="I204" i="2" a="1"/>
  <c r="I204" i="2" s="1"/>
  <c r="B205" i="2" a="1"/>
  <c r="B205" i="2" s="1"/>
  <c r="C205" i="2" a="1"/>
  <c r="C205" i="2" s="1"/>
  <c r="D205" i="2" a="1"/>
  <c r="D205" i="2" s="1"/>
  <c r="F206" i="7" s="1"/>
  <c r="E205" i="2" a="1"/>
  <c r="E205" i="2" s="1"/>
  <c r="G206" i="7" s="1"/>
  <c r="F205" i="2" a="1"/>
  <c r="F205" i="2" s="1"/>
  <c r="H206" i="7" s="1"/>
  <c r="G205" i="2" a="1"/>
  <c r="G205" i="2" s="1"/>
  <c r="I206" i="7" s="1"/>
  <c r="H205" i="2" a="1"/>
  <c r="H205" i="2" s="1"/>
  <c r="J206" i="7" s="1"/>
  <c r="I205" i="2" a="1"/>
  <c r="I205" i="2"/>
  <c r="K206" i="7" s="1"/>
  <c r="B206" i="2" a="1"/>
  <c r="B206" i="2" s="1"/>
  <c r="D207" i="7" s="1"/>
  <c r="C206" i="2" a="1"/>
  <c r="C206" i="2" s="1"/>
  <c r="D206" i="2" a="1"/>
  <c r="D206" i="2" s="1"/>
  <c r="E206" i="2" a="1"/>
  <c r="E206" i="2"/>
  <c r="F206" i="2" a="1"/>
  <c r="F206" i="2" s="1"/>
  <c r="H207" i="7" s="1"/>
  <c r="G206" i="2" a="1"/>
  <c r="G206" i="2" s="1"/>
  <c r="H206" i="2" a="1"/>
  <c r="H206" i="2" s="1"/>
  <c r="I206" i="2" a="1"/>
  <c r="I206" i="2" s="1"/>
  <c r="K207" i="7" s="1"/>
  <c r="B207" i="2" a="1"/>
  <c r="B207" i="2" s="1"/>
  <c r="D208" i="7" s="1"/>
  <c r="C207" i="2" a="1"/>
  <c r="C207" i="2" s="1"/>
  <c r="E208" i="7" s="1"/>
  <c r="D207" i="2" a="1"/>
  <c r="D207" i="2" s="1"/>
  <c r="F208" i="7" s="1"/>
  <c r="E207" i="2" a="1"/>
  <c r="E207" i="2" s="1"/>
  <c r="G208" i="7" s="1"/>
  <c r="F207" i="2" a="1"/>
  <c r="F207" i="2" s="1"/>
  <c r="G207" i="2" a="1"/>
  <c r="G207" i="2" s="1"/>
  <c r="H207" i="2" a="1"/>
  <c r="H207" i="2" s="1"/>
  <c r="I207" i="2" a="1"/>
  <c r="I207" i="2" s="1"/>
  <c r="B208" i="2" a="1"/>
  <c r="B208" i="2" s="1"/>
  <c r="D209" i="7" s="1"/>
  <c r="C208" i="2" a="1"/>
  <c r="C208" i="2" s="1"/>
  <c r="E209" i="7" s="1"/>
  <c r="D208" i="2" a="1"/>
  <c r="D208" i="2" s="1"/>
  <c r="F209" i="7" s="1"/>
  <c r="E208" i="2" a="1"/>
  <c r="E208" i="2" s="1"/>
  <c r="G209" i="7" s="1"/>
  <c r="F208" i="2" a="1"/>
  <c r="F208" i="2" s="1"/>
  <c r="H209" i="7" s="1"/>
  <c r="G208" i="2" a="1"/>
  <c r="G208" i="2" s="1"/>
  <c r="I209" i="7" s="1"/>
  <c r="H208" i="2" a="1"/>
  <c r="H208" i="2" s="1"/>
  <c r="J209" i="7" s="1"/>
  <c r="I208" i="2" a="1"/>
  <c r="I208" i="2" s="1"/>
  <c r="K209" i="7" s="1"/>
  <c r="B209" i="2" a="1"/>
  <c r="B209" i="2" s="1"/>
  <c r="C209" i="2" a="1"/>
  <c r="C209" i="2" s="1"/>
  <c r="D209" i="2" a="1"/>
  <c r="D209" i="2" s="1"/>
  <c r="E209" i="2" a="1"/>
  <c r="E209" i="2" s="1"/>
  <c r="F209" i="2" a="1"/>
  <c r="F209" i="2" s="1"/>
  <c r="H210" i="7" s="1"/>
  <c r="G209" i="2" a="1"/>
  <c r="G209" i="2" s="1"/>
  <c r="I210" i="7" s="1"/>
  <c r="H209" i="2" a="1"/>
  <c r="H209" i="2" s="1"/>
  <c r="J210" i="7" s="1"/>
  <c r="I209" i="2" a="1"/>
  <c r="I209" i="2" s="1"/>
  <c r="K210" i="7" s="1"/>
  <c r="B210" i="2" a="1"/>
  <c r="B210" i="2" s="1"/>
  <c r="D211" i="7" s="1"/>
  <c r="C210" i="2" a="1"/>
  <c r="C210" i="2"/>
  <c r="E211" i="7" s="1"/>
  <c r="D210" i="2" a="1"/>
  <c r="D210" i="2"/>
  <c r="F211" i="7" s="1"/>
  <c r="E210" i="2" a="1"/>
  <c r="E210" i="2" s="1"/>
  <c r="F210" i="2" a="1"/>
  <c r="F210" i="2" s="1"/>
  <c r="H211" i="7" s="1"/>
  <c r="G210" i="2" a="1"/>
  <c r="G210" i="2" s="1"/>
  <c r="H210" i="2" a="1"/>
  <c r="H210" i="2" s="1"/>
  <c r="J211" i="7" s="1"/>
  <c r="I210" i="2" a="1"/>
  <c r="I210" i="2" s="1"/>
  <c r="B211" i="2" a="1"/>
  <c r="B211" i="2" s="1"/>
  <c r="C211" i="2" a="1"/>
  <c r="C211" i="2" s="1"/>
  <c r="E212" i="7" s="1"/>
  <c r="D211" i="2" a="1"/>
  <c r="D211" i="2" s="1"/>
  <c r="F212" i="7" s="1"/>
  <c r="E211" i="2" a="1"/>
  <c r="E211" i="2" s="1"/>
  <c r="G212" i="7" s="1"/>
  <c r="F211" i="2" a="1"/>
  <c r="F211" i="2" s="1"/>
  <c r="H212" i="7" s="1"/>
  <c r="G211" i="2" a="1"/>
  <c r="G211" i="2" s="1"/>
  <c r="H211" i="2" a="1"/>
  <c r="H211" i="2" s="1"/>
  <c r="I211" i="2" a="1"/>
  <c r="I211" i="2" s="1"/>
  <c r="B212" i="2" a="1"/>
  <c r="B212" i="2" s="1"/>
  <c r="C212" i="2" a="1"/>
  <c r="C212" i="2" s="1"/>
  <c r="D212" i="2" a="1"/>
  <c r="D212" i="2" s="1"/>
  <c r="F213" i="7" s="1"/>
  <c r="E212" i="2" a="1"/>
  <c r="E212" i="2" s="1"/>
  <c r="G213" i="7" s="1"/>
  <c r="F212" i="2" a="1"/>
  <c r="F212" i="2" s="1"/>
  <c r="H213" i="7" s="1"/>
  <c r="G212" i="2" a="1"/>
  <c r="G212" i="2" s="1"/>
  <c r="I213" i="7" s="1"/>
  <c r="H212" i="2" a="1"/>
  <c r="H212" i="2" s="1"/>
  <c r="J213" i="7" s="1"/>
  <c r="I212" i="2" a="1"/>
  <c r="I212" i="2" s="1"/>
  <c r="K213" i="7" s="1"/>
  <c r="B213" i="2" a="1"/>
  <c r="B213" i="2" s="1"/>
  <c r="D214" i="7" s="1"/>
  <c r="C213" i="2" a="1"/>
  <c r="C213" i="2" s="1"/>
  <c r="D213" i="2" a="1"/>
  <c r="D213" i="2" s="1"/>
  <c r="E213" i="2" a="1"/>
  <c r="E213" i="2" s="1"/>
  <c r="F213" i="2" a="1"/>
  <c r="F213" i="2" s="1"/>
  <c r="G213" i="2" a="1"/>
  <c r="G213" i="2" s="1"/>
  <c r="H213" i="2" a="1"/>
  <c r="H213" i="2" s="1"/>
  <c r="J214" i="7" s="1"/>
  <c r="I213" i="2" a="1"/>
  <c r="I213" i="2" s="1"/>
  <c r="K214" i="7" s="1"/>
  <c r="B214" i="2" a="1"/>
  <c r="B214" i="2" s="1"/>
  <c r="D215" i="7" s="1"/>
  <c r="C214" i="2" a="1"/>
  <c r="C214" i="2" s="1"/>
  <c r="E215" i="7" s="1"/>
  <c r="D214" i="2" a="1"/>
  <c r="D214" i="2" s="1"/>
  <c r="F215" i="7" s="1"/>
  <c r="E214" i="2" a="1"/>
  <c r="E214" i="2"/>
  <c r="G215" i="7" s="1"/>
  <c r="F214" i="2" a="1"/>
  <c r="F214" i="2" s="1"/>
  <c r="G214" i="2" a="1"/>
  <c r="G214" i="2" s="1"/>
  <c r="H214" i="2" a="1"/>
  <c r="H214" i="2" s="1"/>
  <c r="I214" i="2" a="1"/>
  <c r="I214" i="2" s="1"/>
  <c r="K215" i="7" s="1"/>
  <c r="B215" i="2" a="1"/>
  <c r="B215" i="2" s="1"/>
  <c r="C215" i="2" a="1"/>
  <c r="C215" i="2" s="1"/>
  <c r="E216" i="7" s="1"/>
  <c r="D215" i="2" a="1"/>
  <c r="D215" i="2" s="1"/>
  <c r="F216" i="7" s="1"/>
  <c r="E215" i="2" a="1"/>
  <c r="E215" i="2" s="1"/>
  <c r="G216" i="7" s="1"/>
  <c r="F215" i="2" a="1"/>
  <c r="F215" i="2" s="1"/>
  <c r="H216" i="7" s="1"/>
  <c r="G215" i="2" a="1"/>
  <c r="G215" i="2" s="1"/>
  <c r="I216" i="7" s="1"/>
  <c r="H215" i="2" a="1"/>
  <c r="H215" i="2" s="1"/>
  <c r="J216" i="7" s="1"/>
  <c r="I215" i="2" a="1"/>
  <c r="I215" i="2" s="1"/>
  <c r="K216" i="7" s="1"/>
  <c r="B216" i="2" a="1"/>
  <c r="B216" i="2" s="1"/>
  <c r="D217" i="7" s="1"/>
  <c r="C216" i="2" a="1"/>
  <c r="C216" i="2" s="1"/>
  <c r="E217" i="7" s="1"/>
  <c r="D216" i="2" a="1"/>
  <c r="D216" i="2" s="1"/>
  <c r="F217" i="7" s="1"/>
  <c r="E216" i="2" a="1"/>
  <c r="E216" i="2" s="1"/>
  <c r="F216" i="2" a="1"/>
  <c r="F216" i="2" s="1"/>
  <c r="G216" i="2" a="1"/>
  <c r="G216" i="2" s="1"/>
  <c r="I217" i="7" s="1"/>
  <c r="H216" i="2" a="1"/>
  <c r="H216" i="2" s="1"/>
  <c r="J217" i="7" s="1"/>
  <c r="I216" i="2" a="1"/>
  <c r="I216" i="2" s="1"/>
  <c r="B217" i="2" a="1"/>
  <c r="B217" i="2"/>
  <c r="C217" i="2" a="1"/>
  <c r="C217" i="2"/>
  <c r="D217" i="2" a="1"/>
  <c r="D217" i="2" s="1"/>
  <c r="E217" i="2" a="1"/>
  <c r="E217" i="2" s="1"/>
  <c r="G218" i="7" s="1"/>
  <c r="F217" i="2" a="1"/>
  <c r="F217" i="2" s="1"/>
  <c r="H218" i="7" s="1"/>
  <c r="G217" i="2" a="1"/>
  <c r="G217" i="2" s="1"/>
  <c r="H217" i="2" a="1"/>
  <c r="H217" i="2" s="1"/>
  <c r="I217" i="2" a="1"/>
  <c r="I217" i="2" s="1"/>
  <c r="K218" i="7" s="1"/>
  <c r="B218" i="2" a="1"/>
  <c r="B218" i="2" s="1"/>
  <c r="C218" i="2" a="1"/>
  <c r="C218" i="2" s="1"/>
  <c r="E219" i="7" s="1"/>
  <c r="D218" i="2" a="1"/>
  <c r="D218" i="2" s="1"/>
  <c r="F219" i="7" s="1"/>
  <c r="E218" i="2" a="1"/>
  <c r="E218" i="2" s="1"/>
  <c r="F218" i="2" a="1"/>
  <c r="F218" i="2" s="1"/>
  <c r="G218" i="2" a="1"/>
  <c r="G218" i="2" s="1"/>
  <c r="H218" i="2" a="1"/>
  <c r="H218" i="2" s="1"/>
  <c r="J219" i="7" s="1"/>
  <c r="I218" i="2" a="1"/>
  <c r="I218" i="2" s="1"/>
  <c r="B219" i="2" a="1"/>
  <c r="B219" i="2" s="1"/>
  <c r="D220" i="7" s="1"/>
  <c r="C219" i="2" a="1"/>
  <c r="C219" i="2" s="1"/>
  <c r="E220" i="7" s="1"/>
  <c r="D219" i="2" a="1"/>
  <c r="D219" i="2" s="1"/>
  <c r="F220" i="7" s="1"/>
  <c r="E219" i="2" a="1"/>
  <c r="E219" i="2" s="1"/>
  <c r="G220" i="7" s="1"/>
  <c r="F219" i="2" a="1"/>
  <c r="F219" i="2" s="1"/>
  <c r="H220" i="7" s="1"/>
  <c r="G219" i="2" a="1"/>
  <c r="G219" i="2"/>
  <c r="I220" i="7" s="1"/>
  <c r="H219" i="2" a="1"/>
  <c r="H219" i="2" s="1"/>
  <c r="I219" i="2" a="1"/>
  <c r="I219" i="2" s="1"/>
  <c r="B220" i="2" a="1"/>
  <c r="B220" i="2" s="1"/>
  <c r="C220" i="2" a="1"/>
  <c r="C220" i="2" s="1"/>
  <c r="E221" i="7" s="1"/>
  <c r="D220" i="2" a="1"/>
  <c r="D220" i="2" s="1"/>
  <c r="E220" i="2" a="1"/>
  <c r="E220" i="2" s="1"/>
  <c r="G221" i="7" s="1"/>
  <c r="F220" i="2" a="1"/>
  <c r="F220" i="2" s="1"/>
  <c r="H221" i="7" s="1"/>
  <c r="G220" i="2" a="1"/>
  <c r="G220" i="2" s="1"/>
  <c r="I221" i="7" s="1"/>
  <c r="H220" i="2" a="1"/>
  <c r="H220" i="2"/>
  <c r="J221" i="7" s="1"/>
  <c r="I220" i="2" a="1"/>
  <c r="I220" i="2" s="1"/>
  <c r="K221" i="7" s="1"/>
  <c r="B221" i="2" a="1"/>
  <c r="B221" i="2" s="1"/>
  <c r="D222" i="7" s="1"/>
  <c r="C221" i="2" a="1"/>
  <c r="C221" i="2" s="1"/>
  <c r="E222" i="7" s="1"/>
  <c r="D221" i="2" a="1"/>
  <c r="D221" i="2"/>
  <c r="F222" i="7" s="1"/>
  <c r="E221" i="2" a="1"/>
  <c r="E221" i="2" s="1"/>
  <c r="F221" i="2" a="1"/>
  <c r="F221" i="2" s="1"/>
  <c r="H222" i="7" s="1"/>
  <c r="G221" i="2" a="1"/>
  <c r="G221" i="2" s="1"/>
  <c r="H221" i="2" a="1"/>
  <c r="H221" i="2" s="1"/>
  <c r="I221" i="2" a="1"/>
  <c r="I221" i="2" s="1"/>
  <c r="B222" i="2" a="1"/>
  <c r="B222" i="2" s="1"/>
  <c r="D223" i="7" s="1"/>
  <c r="C222" i="2" a="1"/>
  <c r="C222" i="2" s="1"/>
  <c r="D222" i="2" a="1"/>
  <c r="D222" i="2" s="1"/>
  <c r="E222" i="2" a="1"/>
  <c r="E222" i="2" s="1"/>
  <c r="G223" i="7" s="1"/>
  <c r="F222" i="2" a="1"/>
  <c r="F222" i="2" s="1"/>
  <c r="G222" i="2" a="1"/>
  <c r="G222" i="2" s="1"/>
  <c r="I223" i="7" s="1"/>
  <c r="H222" i="2" a="1"/>
  <c r="H222" i="2" s="1"/>
  <c r="J223" i="7" s="1"/>
  <c r="I222" i="2" a="1"/>
  <c r="I222" i="2" s="1"/>
  <c r="K223" i="7" s="1"/>
  <c r="B223" i="2" a="1"/>
  <c r="B223" i="2" s="1"/>
  <c r="C223" i="2" a="1"/>
  <c r="C223" i="2" s="1"/>
  <c r="E224" i="7" s="1"/>
  <c r="D223" i="2" a="1"/>
  <c r="D223" i="2" s="1"/>
  <c r="F224" i="7" s="1"/>
  <c r="E223" i="2" a="1"/>
  <c r="E223" i="2" s="1"/>
  <c r="F223" i="2" a="1"/>
  <c r="F223" i="2" s="1"/>
  <c r="G223" i="2" a="1"/>
  <c r="G223" i="2" s="1"/>
  <c r="H223" i="2" a="1"/>
  <c r="H223" i="2" s="1"/>
  <c r="I223" i="2" a="1"/>
  <c r="I223" i="2" s="1"/>
  <c r="K224" i="7" s="1"/>
  <c r="B224" i="2" a="1"/>
  <c r="B224" i="2" s="1"/>
  <c r="D225" i="7" s="1"/>
  <c r="C224" i="2" a="1"/>
  <c r="C224" i="2" s="1"/>
  <c r="E225" i="7" s="1"/>
  <c r="D224" i="2" a="1"/>
  <c r="D224" i="2" s="1"/>
  <c r="F225" i="7" s="1"/>
  <c r="E224" i="2" a="1"/>
  <c r="E224" i="2" s="1"/>
  <c r="G225" i="7" s="1"/>
  <c r="F224" i="2" a="1"/>
  <c r="F224" i="2"/>
  <c r="H225" i="7" s="1"/>
  <c r="G224" i="2" a="1"/>
  <c r="G224" i="2" s="1"/>
  <c r="I225" i="7" s="1"/>
  <c r="H224" i="2" a="1"/>
  <c r="H224" i="2" s="1"/>
  <c r="J225" i="7" s="1"/>
  <c r="I224" i="2" a="1"/>
  <c r="I224" i="2" s="1"/>
  <c r="B225" i="2" a="1"/>
  <c r="B225" i="2" s="1"/>
  <c r="C225" i="2" a="1"/>
  <c r="C225" i="2" s="1"/>
  <c r="E226" i="7" s="1"/>
  <c r="D225" i="2" a="1"/>
  <c r="D225" i="2" s="1"/>
  <c r="E225" i="2" a="1"/>
  <c r="E225" i="2" s="1"/>
  <c r="G226" i="7" s="1"/>
  <c r="F225" i="2" a="1"/>
  <c r="F225" i="2" s="1"/>
  <c r="H226" i="7" s="1"/>
  <c r="G225" i="2" a="1"/>
  <c r="G225" i="2" s="1"/>
  <c r="I226" i="7" s="1"/>
  <c r="H225" i="2" a="1"/>
  <c r="H225" i="2" s="1"/>
  <c r="J226" i="7" s="1"/>
  <c r="I225" i="2" a="1"/>
  <c r="I225" i="2" s="1"/>
  <c r="K226" i="7" s="1"/>
  <c r="B226" i="2" a="1"/>
  <c r="B226" i="2" s="1"/>
  <c r="D227" i="7" s="1"/>
  <c r="C226" i="2" a="1"/>
  <c r="C226" i="2" s="1"/>
  <c r="D226" i="2" a="1"/>
  <c r="D226" i="2" s="1"/>
  <c r="E226" i="2" a="1"/>
  <c r="E226" i="2" s="1"/>
  <c r="F226" i="2" a="1"/>
  <c r="F226" i="2" s="1"/>
  <c r="G226" i="2" a="1"/>
  <c r="G226" i="2" s="1"/>
  <c r="I227" i="7" s="1"/>
  <c r="H226" i="2" a="1"/>
  <c r="H226" i="2" s="1"/>
  <c r="J227" i="7" s="1"/>
  <c r="I226" i="2" a="1"/>
  <c r="I226" i="2" s="1"/>
  <c r="K227" i="7" s="1"/>
  <c r="B227" i="2" a="1"/>
  <c r="B227" i="2" s="1"/>
  <c r="D228" i="7" s="1"/>
  <c r="C227" i="2" a="1"/>
  <c r="C227" i="2" s="1"/>
  <c r="E228" i="7" s="1"/>
  <c r="D227" i="2" a="1"/>
  <c r="D227" i="2" s="1"/>
  <c r="F228" i="7" s="1"/>
  <c r="E227" i="2" a="1"/>
  <c r="E227" i="2" s="1"/>
  <c r="G228" i="7" s="1"/>
  <c r="F227" i="2" a="1"/>
  <c r="F227" i="2" s="1"/>
  <c r="H228" i="7" s="1"/>
  <c r="G227" i="2" a="1"/>
  <c r="G227" i="2" s="1"/>
  <c r="H227" i="2" a="1"/>
  <c r="H227" i="2" s="1"/>
  <c r="I227" i="2" a="1"/>
  <c r="I227" i="2" s="1"/>
  <c r="B228" i="2" a="1"/>
  <c r="B228" i="2" s="1"/>
  <c r="D229" i="7" s="1"/>
  <c r="C228" i="2" a="1"/>
  <c r="C228" i="2" s="1"/>
  <c r="E229" i="7" s="1"/>
  <c r="D228" i="2" a="1"/>
  <c r="D228" i="2" s="1"/>
  <c r="F229" i="7" s="1"/>
  <c r="E228" i="2" a="1"/>
  <c r="E228" i="2" s="1"/>
  <c r="F228" i="2" a="1"/>
  <c r="F228" i="2" s="1"/>
  <c r="G228" i="2" a="1"/>
  <c r="G228" i="2" s="1"/>
  <c r="I229" i="7" s="1"/>
  <c r="H228" i="2" a="1"/>
  <c r="H228" i="2" s="1"/>
  <c r="J229" i="7" s="1"/>
  <c r="I228" i="2" a="1"/>
  <c r="I228" i="2" s="1"/>
  <c r="K229" i="7" s="1"/>
  <c r="B229" i="2" a="1"/>
  <c r="B229" i="2" s="1"/>
  <c r="C229" i="2" a="1"/>
  <c r="C229" i="2" s="1"/>
  <c r="D229" i="2" a="1"/>
  <c r="D229" i="2" s="1"/>
  <c r="E229" i="2" a="1"/>
  <c r="E229" i="2" s="1"/>
  <c r="G230" i="7" s="1"/>
  <c r="F229" i="2" a="1"/>
  <c r="F229" i="2" s="1"/>
  <c r="H230" i="7" s="1"/>
  <c r="G229" i="2" a="1"/>
  <c r="G229" i="2" s="1"/>
  <c r="I230" i="7" s="1"/>
  <c r="H229" i="2" a="1"/>
  <c r="H229" i="2" s="1"/>
  <c r="J230" i="7" s="1"/>
  <c r="I229" i="2" a="1"/>
  <c r="I229" i="2" s="1"/>
  <c r="K230" i="7" s="1"/>
  <c r="B230" i="2" a="1"/>
  <c r="B230" i="2" s="1"/>
  <c r="D231" i="7" s="1"/>
  <c r="C230" i="2" a="1"/>
  <c r="C230" i="2" s="1"/>
  <c r="D230" i="2" a="1"/>
  <c r="D230" i="2" s="1"/>
  <c r="E230" i="2" a="1"/>
  <c r="E230" i="2" s="1"/>
  <c r="F230" i="2" a="1"/>
  <c r="F230" i="2" s="1"/>
  <c r="G230" i="2" a="1"/>
  <c r="G230" i="2" s="1"/>
  <c r="H230" i="2" a="1"/>
  <c r="H230" i="2" s="1"/>
  <c r="I230" i="2" a="1"/>
  <c r="I230" i="2" s="1"/>
  <c r="K231" i="7" s="1"/>
  <c r="B231" i="2" a="1"/>
  <c r="B231" i="2" s="1"/>
  <c r="D232" i="7" s="1"/>
  <c r="C231" i="2" a="1"/>
  <c r="C231" i="2" s="1"/>
  <c r="E232" i="7" s="1"/>
  <c r="D231" i="2" a="1"/>
  <c r="D231" i="2" s="1"/>
  <c r="F232" i="7" s="1"/>
  <c r="E231" i="2" a="1"/>
  <c r="E231" i="2" s="1"/>
  <c r="G232" i="7" s="1"/>
  <c r="F231" i="2" a="1"/>
  <c r="F231" i="2" s="1"/>
  <c r="H232" i="7" s="1"/>
  <c r="G231" i="2" a="1"/>
  <c r="G231" i="2" s="1"/>
  <c r="H231" i="2" a="1"/>
  <c r="H231" i="2" s="1"/>
  <c r="J232" i="7" s="1"/>
  <c r="I231" i="2" a="1"/>
  <c r="I231" i="2"/>
  <c r="B232" i="2" a="1"/>
  <c r="B232" i="2" s="1"/>
  <c r="D233" i="7" s="1"/>
  <c r="C232" i="2" a="1"/>
  <c r="C232" i="2" s="1"/>
  <c r="D232" i="2" a="1"/>
  <c r="D232" i="2" s="1"/>
  <c r="E232" i="2" a="1"/>
  <c r="E232" i="2" s="1"/>
  <c r="G233" i="7" s="1"/>
  <c r="F232" i="2" a="1"/>
  <c r="F232" i="2" s="1"/>
  <c r="H233" i="7" s="1"/>
  <c r="G232" i="2" a="1"/>
  <c r="G232" i="2"/>
  <c r="H232" i="2" a="1"/>
  <c r="H232" i="2" s="1"/>
  <c r="I232" i="2" a="1"/>
  <c r="I232" i="2" s="1"/>
  <c r="B233" i="2" a="1"/>
  <c r="B233" i="2" s="1"/>
  <c r="C233" i="2" a="1"/>
  <c r="C233" i="2" s="1"/>
  <c r="D233" i="2" a="1"/>
  <c r="D233" i="2" s="1"/>
  <c r="F234" i="7" s="1"/>
  <c r="E233" i="2" a="1"/>
  <c r="E233" i="2" s="1"/>
  <c r="F233" i="2" a="1"/>
  <c r="F233" i="2" s="1"/>
  <c r="H234" i="7" s="1"/>
  <c r="G233" i="2" a="1"/>
  <c r="G233" i="2" s="1"/>
  <c r="I234" i="7" s="1"/>
  <c r="H233" i="2" a="1"/>
  <c r="H233" i="2" s="1"/>
  <c r="J234" i="7" s="1"/>
  <c r="I233" i="2" a="1"/>
  <c r="I233" i="2" s="1"/>
  <c r="K234" i="7" s="1"/>
  <c r="B234" i="2" a="1"/>
  <c r="B234" i="2" s="1"/>
  <c r="D235" i="7" s="1"/>
  <c r="C234" i="2" a="1"/>
  <c r="C234" i="2" s="1"/>
  <c r="E235" i="7" s="1"/>
  <c r="D234" i="2" a="1"/>
  <c r="D234" i="2" s="1"/>
  <c r="F235" i="7" s="1"/>
  <c r="E234" i="2" a="1"/>
  <c r="E234" i="2" s="1"/>
  <c r="F234" i="2" a="1"/>
  <c r="F234" i="2" s="1"/>
  <c r="G234" i="2" a="1"/>
  <c r="G234" i="2" s="1"/>
  <c r="I235" i="7" s="1"/>
  <c r="H234" i="2" a="1"/>
  <c r="H234" i="2" s="1"/>
  <c r="I234" i="2" a="1"/>
  <c r="I234" i="2" s="1"/>
  <c r="K235" i="7" s="1"/>
  <c r="B235" i="2" a="1"/>
  <c r="B235" i="2" s="1"/>
  <c r="D236" i="7" s="1"/>
  <c r="C235" i="2" a="1"/>
  <c r="C235" i="2" s="1"/>
  <c r="E236" i="7" s="1"/>
  <c r="D235" i="2" a="1"/>
  <c r="D235" i="2" s="1"/>
  <c r="E235" i="2" a="1"/>
  <c r="E235" i="2" s="1"/>
  <c r="G236" i="7" s="1"/>
  <c r="F235" i="2" a="1"/>
  <c r="F235" i="2" s="1"/>
  <c r="H236" i="7" s="1"/>
  <c r="G235" i="2" a="1"/>
  <c r="G235" i="2" s="1"/>
  <c r="H235" i="2" a="1"/>
  <c r="H235" i="2" s="1"/>
  <c r="I235" i="2" a="1"/>
  <c r="I235" i="2" s="1"/>
  <c r="B236" i="2" a="1"/>
  <c r="B236" i="2" s="1"/>
  <c r="D237" i="7" s="1"/>
  <c r="C236" i="2" a="1"/>
  <c r="C236" i="2" s="1"/>
  <c r="D236" i="2" a="1"/>
  <c r="D236" i="2" s="1"/>
  <c r="F237" i="7" s="1"/>
  <c r="E236" i="2" a="1"/>
  <c r="E236" i="2" s="1"/>
  <c r="G237" i="7" s="1"/>
  <c r="F236" i="2" a="1"/>
  <c r="F236" i="2" s="1"/>
  <c r="G236" i="2" a="1"/>
  <c r="G236" i="2" s="1"/>
  <c r="I237" i="7" s="1"/>
  <c r="H236" i="2" a="1"/>
  <c r="H236" i="2" s="1"/>
  <c r="J237" i="7" s="1"/>
  <c r="I236" i="2" a="1"/>
  <c r="I236" i="2" s="1"/>
  <c r="B237" i="2" a="1"/>
  <c r="B237" i="2" s="1"/>
  <c r="C237" i="2" a="1"/>
  <c r="C237" i="2" s="1"/>
  <c r="D237" i="2" a="1"/>
  <c r="D237" i="2" s="1"/>
  <c r="F238" i="7" s="1"/>
  <c r="E237" i="2" a="1"/>
  <c r="E237" i="2" s="1"/>
  <c r="F237" i="2" a="1"/>
  <c r="F237" i="2" s="1"/>
  <c r="G237" i="2" a="1"/>
  <c r="G237" i="2" s="1"/>
  <c r="I238" i="7" s="1"/>
  <c r="H237" i="2" a="1"/>
  <c r="H237" i="2" s="1"/>
  <c r="J238" i="7" s="1"/>
  <c r="I237" i="2" a="1"/>
  <c r="I237" i="2" s="1"/>
  <c r="K238" i="7" s="1"/>
  <c r="B238" i="2" a="1"/>
  <c r="B238" i="2" s="1"/>
  <c r="D239" i="7" s="1"/>
  <c r="C238" i="2" a="1"/>
  <c r="C238" i="2" s="1"/>
  <c r="E239" i="7" s="1"/>
  <c r="D238" i="2" a="1"/>
  <c r="D238" i="2" s="1"/>
  <c r="E238" i="2" a="1"/>
  <c r="E238" i="2" s="1"/>
  <c r="F238" i="2" a="1"/>
  <c r="F238" i="2" s="1"/>
  <c r="G238" i="2" a="1"/>
  <c r="G238" i="2" s="1"/>
  <c r="H238" i="2" a="1"/>
  <c r="H238" i="2" s="1"/>
  <c r="I238" i="2" a="1"/>
  <c r="I238" i="2" s="1"/>
  <c r="K239" i="7" s="1"/>
  <c r="B239" i="2" a="1"/>
  <c r="B239" i="2" s="1"/>
  <c r="D240" i="7" s="1"/>
  <c r="C239" i="2" a="1"/>
  <c r="C239" i="2" s="1"/>
  <c r="E240" i="7" s="1"/>
  <c r="D239" i="2" a="1"/>
  <c r="D239" i="2" s="1"/>
  <c r="F240" i="7" s="1"/>
  <c r="E239" i="2" a="1"/>
  <c r="E239" i="2" s="1"/>
  <c r="G240" i="7" s="1"/>
  <c r="F239" i="2" a="1"/>
  <c r="F239" i="2" s="1"/>
  <c r="H240" i="7" s="1"/>
  <c r="G239" i="2" a="1"/>
  <c r="G239" i="2" s="1"/>
  <c r="H239" i="2" a="1"/>
  <c r="H239" i="2" s="1"/>
  <c r="I239" i="2" a="1"/>
  <c r="I239" i="2" s="1"/>
  <c r="B240" i="2" a="1"/>
  <c r="B240" i="2" s="1"/>
  <c r="C240" i="2" a="1"/>
  <c r="C240" i="2" s="1"/>
  <c r="D240" i="2" a="1"/>
  <c r="D240" i="2" s="1"/>
  <c r="E240" i="2" a="1"/>
  <c r="E240" i="2" s="1"/>
  <c r="G241" i="7" s="1"/>
  <c r="F240" i="2" a="1"/>
  <c r="F240" i="2" s="1"/>
  <c r="H241" i="7" s="1"/>
  <c r="G240" i="2" a="1"/>
  <c r="G240" i="2" s="1"/>
  <c r="I241" i="7" s="1"/>
  <c r="H240" i="2" a="1"/>
  <c r="H240" i="2" s="1"/>
  <c r="J241" i="7" s="1"/>
  <c r="I240" i="2" a="1"/>
  <c r="I240" i="2" s="1"/>
  <c r="K241" i="7" s="1"/>
  <c r="B241" i="2" a="1"/>
  <c r="B241" i="2" s="1"/>
  <c r="D242" i="7" s="1"/>
  <c r="C241" i="2" a="1"/>
  <c r="C241" i="2" s="1"/>
  <c r="D241" i="2" a="1"/>
  <c r="D241" i="2" s="1"/>
  <c r="E241" i="2" a="1"/>
  <c r="E241" i="2" s="1"/>
  <c r="F241" i="2" a="1"/>
  <c r="F241" i="2" s="1"/>
  <c r="G241" i="2" a="1"/>
  <c r="G241" i="2" s="1"/>
  <c r="H241" i="2" a="1"/>
  <c r="H241" i="2" s="1"/>
  <c r="I241" i="2" a="1"/>
  <c r="I241" i="2" s="1"/>
  <c r="K242" i="7" s="1"/>
  <c r="B242" i="2" a="1"/>
  <c r="B242" i="2" s="1"/>
  <c r="D243" i="7" s="1"/>
  <c r="C242" i="2" a="1"/>
  <c r="C242" i="2" s="1"/>
  <c r="E243" i="7" s="1"/>
  <c r="D242" i="2" a="1"/>
  <c r="D242" i="2" s="1"/>
  <c r="F243" i="7" s="1"/>
  <c r="E242" i="2" a="1"/>
  <c r="E242" i="2" s="1"/>
  <c r="G243" i="7" s="1"/>
  <c r="F242" i="2" a="1"/>
  <c r="F242" i="2" s="1"/>
  <c r="H243" i="7" s="1"/>
  <c r="G242" i="2" a="1"/>
  <c r="G242" i="2" s="1"/>
  <c r="H242" i="2" a="1"/>
  <c r="H242" i="2" s="1"/>
  <c r="I242" i="2" a="1"/>
  <c r="I242" i="2" s="1"/>
  <c r="B243" i="2" a="1"/>
  <c r="B243" i="2" s="1"/>
  <c r="D244" i="7" s="1"/>
  <c r="C243" i="2" a="1"/>
  <c r="C243" i="2" s="1"/>
  <c r="D243" i="2" a="1"/>
  <c r="D243" i="2" s="1"/>
  <c r="E243" i="2" a="1"/>
  <c r="E243" i="2" s="1"/>
  <c r="G244" i="7" s="1"/>
  <c r="F243" i="2" a="1"/>
  <c r="F243" i="2" s="1"/>
  <c r="H244" i="7" s="1"/>
  <c r="G243" i="2" a="1"/>
  <c r="G243" i="2" s="1"/>
  <c r="I244" i="7" s="1"/>
  <c r="H243" i="2" a="1"/>
  <c r="H243" i="2" s="1"/>
  <c r="J244" i="7" s="1"/>
  <c r="I243" i="2" a="1"/>
  <c r="I243" i="2" s="1"/>
  <c r="K244" i="7" s="1"/>
  <c r="B244" i="2" a="1"/>
  <c r="B244" i="2" s="1"/>
  <c r="C244" i="2" a="1"/>
  <c r="C244" i="2" s="1"/>
  <c r="D244" i="2" a="1"/>
  <c r="D244" i="2" s="1"/>
  <c r="E244" i="2" a="1"/>
  <c r="E244" i="2" s="1"/>
  <c r="F244" i="2" a="1"/>
  <c r="F244" i="2" s="1"/>
  <c r="G244" i="2" a="1"/>
  <c r="G244" i="2" s="1"/>
  <c r="I245" i="7" s="1"/>
  <c r="H244" i="2" a="1"/>
  <c r="H244" i="2" s="1"/>
  <c r="J245" i="7" s="1"/>
  <c r="I244" i="2" a="1"/>
  <c r="I244" i="2" s="1"/>
  <c r="K245" i="7" s="1"/>
  <c r="B245" i="2" a="1"/>
  <c r="B245" i="2" s="1"/>
  <c r="D246" i="7" s="1"/>
  <c r="C245" i="2" a="1"/>
  <c r="C245" i="2" s="1"/>
  <c r="E246" i="7" s="1"/>
  <c r="D245" i="2" a="1"/>
  <c r="D245" i="2" s="1"/>
  <c r="F246" i="7" s="1"/>
  <c r="E245" i="2" a="1"/>
  <c r="E245" i="2" s="1"/>
  <c r="F245" i="2" a="1"/>
  <c r="F245" i="2" s="1"/>
  <c r="G245" i="2" a="1"/>
  <c r="G245" i="2" s="1"/>
  <c r="H245" i="2" a="1"/>
  <c r="H245" i="2" s="1"/>
  <c r="J246" i="7" s="1"/>
  <c r="I245" i="2" a="1"/>
  <c r="I245" i="2" s="1"/>
  <c r="B246" i="2" a="1"/>
  <c r="B246" i="2" s="1"/>
  <c r="D247" i="7" s="1"/>
  <c r="C246" i="2" a="1"/>
  <c r="C246" i="2" s="1"/>
  <c r="E247" i="7" s="1"/>
  <c r="D246" i="2" a="1"/>
  <c r="D246" i="2" s="1"/>
  <c r="F247" i="7" s="1"/>
  <c r="E246" i="2" a="1"/>
  <c r="E246" i="2" s="1"/>
  <c r="G247" i="7" s="1"/>
  <c r="F246" i="2" a="1"/>
  <c r="F246" i="2" s="1"/>
  <c r="H247" i="7" s="1"/>
  <c r="G246" i="2" a="1"/>
  <c r="G246" i="2" s="1"/>
  <c r="H246" i="2" a="1"/>
  <c r="H246" i="2" s="1"/>
  <c r="I246" i="2" a="1"/>
  <c r="I246" i="2" s="1"/>
  <c r="B247" i="2" a="1"/>
  <c r="B247" i="2" s="1"/>
  <c r="C247" i="2" a="1"/>
  <c r="C247" i="2" s="1"/>
  <c r="D247" i="2" a="1"/>
  <c r="D247" i="2" s="1"/>
  <c r="F248" i="7" s="1"/>
  <c r="E247" i="2" a="1"/>
  <c r="E247" i="2"/>
  <c r="F247" i="2" a="1"/>
  <c r="F247" i="2" s="1"/>
  <c r="H248" i="7" s="1"/>
  <c r="G247" i="2" a="1"/>
  <c r="G247" i="2" s="1"/>
  <c r="I248" i="7" s="1"/>
  <c r="H247" i="2" a="1"/>
  <c r="H247" i="2" s="1"/>
  <c r="J248" i="7" s="1"/>
  <c r="I247" i="2" a="1"/>
  <c r="I247" i="2" s="1"/>
  <c r="K248" i="7" s="1"/>
  <c r="B248" i="2" a="1"/>
  <c r="B248" i="2" s="1"/>
  <c r="D249" i="7" s="1"/>
  <c r="C248" i="2" a="1"/>
  <c r="C248" i="2" s="1"/>
  <c r="E249" i="7" s="1"/>
  <c r="D248" i="2" a="1"/>
  <c r="D248" i="2" s="1"/>
  <c r="E248" i="2" a="1"/>
  <c r="E248" i="2" s="1"/>
  <c r="F248" i="2" a="1"/>
  <c r="F248" i="2" s="1"/>
  <c r="H249" i="7" s="1"/>
  <c r="G248" i="2" a="1"/>
  <c r="G248" i="2" s="1"/>
  <c r="I249" i="7" s="1"/>
  <c r="H248" i="2" a="1"/>
  <c r="H248" i="2" s="1"/>
  <c r="I248" i="2" a="1"/>
  <c r="I248" i="2" s="1"/>
  <c r="K249" i="7" s="1"/>
  <c r="B249" i="2" a="1"/>
  <c r="B249" i="2" s="1"/>
  <c r="C249" i="2" a="1"/>
  <c r="C249" i="2" s="1"/>
  <c r="E250" i="7" s="1"/>
  <c r="D249" i="2" a="1"/>
  <c r="D249" i="2" s="1"/>
  <c r="E249" i="2" a="1"/>
  <c r="E249" i="2" s="1"/>
  <c r="G250" i="7" s="1"/>
  <c r="F249" i="2" a="1"/>
  <c r="F249" i="2" s="1"/>
  <c r="G249" i="2" a="1"/>
  <c r="G249" i="2" s="1"/>
  <c r="H249" i="2" a="1"/>
  <c r="H249" i="2"/>
  <c r="J250" i="7" s="1"/>
  <c r="I249" i="2" a="1"/>
  <c r="I249" i="2"/>
  <c r="K250" i="7" s="1"/>
  <c r="B250" i="2" a="1"/>
  <c r="B250" i="2" s="1"/>
  <c r="C250" i="2" a="1"/>
  <c r="C250" i="2" s="1"/>
  <c r="E251" i="7" s="1"/>
  <c r="D250" i="2" a="1"/>
  <c r="D250" i="2" s="1"/>
  <c r="F251" i="7" s="1"/>
  <c r="E250" i="2" a="1"/>
  <c r="E250" i="2" s="1"/>
  <c r="F250" i="2" a="1"/>
  <c r="F250" i="2" s="1"/>
  <c r="H251" i="7" s="1"/>
  <c r="G250" i="2" a="1"/>
  <c r="G250" i="2" s="1"/>
  <c r="I251" i="7" s="1"/>
  <c r="H250" i="2" a="1"/>
  <c r="H250" i="2" s="1"/>
  <c r="I250" i="2" a="1"/>
  <c r="I250" i="2" s="1"/>
  <c r="B251" i="2" a="1"/>
  <c r="B251" i="2" s="1"/>
  <c r="C251" i="2" a="1"/>
  <c r="C251" i="2" s="1"/>
  <c r="D251" i="2" a="1"/>
  <c r="D251" i="2" s="1"/>
  <c r="E251" i="2" a="1"/>
  <c r="E251" i="2" s="1"/>
  <c r="G252" i="7" s="1"/>
  <c r="F251" i="2" a="1"/>
  <c r="F251" i="2" s="1"/>
  <c r="H252" i="7" s="1"/>
  <c r="G251" i="2" a="1"/>
  <c r="G251" i="2" s="1"/>
  <c r="I252" i="7" s="1"/>
  <c r="H251" i="2" a="1"/>
  <c r="H251" i="2" s="1"/>
  <c r="J252" i="7" s="1"/>
  <c r="I251" i="2" a="1"/>
  <c r="I251" i="2" s="1"/>
  <c r="K252" i="7" s="1"/>
  <c r="B252" i="2" a="1"/>
  <c r="B252" i="2" s="1"/>
  <c r="D253" i="7" s="1"/>
  <c r="C252" i="2" a="1"/>
  <c r="C252" i="2" s="1"/>
  <c r="E253" i="7" s="1"/>
  <c r="D252" i="2" a="1"/>
  <c r="D252" i="2"/>
  <c r="E252" i="2" a="1"/>
  <c r="E252" i="2" s="1"/>
  <c r="F252" i="2" a="1"/>
  <c r="F252" i="2" s="1"/>
  <c r="H253" i="7" s="1"/>
  <c r="G252" i="2" a="1"/>
  <c r="G252" i="2" s="1"/>
  <c r="I253" i="7" s="1"/>
  <c r="H252" i="2" a="1"/>
  <c r="H252" i="2" s="1"/>
  <c r="I252" i="2" a="1"/>
  <c r="I252" i="2" s="1"/>
  <c r="K253" i="7" s="1"/>
  <c r="B253" i="2" a="1"/>
  <c r="B253" i="2" s="1"/>
  <c r="D254" i="7" s="1"/>
  <c r="C253" i="2" a="1"/>
  <c r="C253" i="2" s="1"/>
  <c r="E254" i="7" s="1"/>
  <c r="D253" i="2" a="1"/>
  <c r="D253" i="2" s="1"/>
  <c r="F254" i="7" s="1"/>
  <c r="E253" i="2" a="1"/>
  <c r="E253" i="2" s="1"/>
  <c r="G254" i="7" s="1"/>
  <c r="F253" i="2" a="1"/>
  <c r="F253" i="2" s="1"/>
  <c r="H254" i="7" s="1"/>
  <c r="G253" i="2" a="1"/>
  <c r="G253" i="2" s="1"/>
  <c r="H253" i="2" a="1"/>
  <c r="H253" i="2" s="1"/>
  <c r="I253" i="2" a="1"/>
  <c r="I253" i="2" s="1"/>
  <c r="B254" i="2" a="1"/>
  <c r="B254" i="2" s="1"/>
  <c r="C254" i="2" a="1"/>
  <c r="C254" i="2" s="1"/>
  <c r="D254" i="2" a="1"/>
  <c r="D254" i="2" s="1"/>
  <c r="F255" i="7" s="1"/>
  <c r="E254" i="2" a="1"/>
  <c r="E254" i="2" s="1"/>
  <c r="G255" i="7" s="1"/>
  <c r="F254" i="2" a="1"/>
  <c r="F254" i="2" s="1"/>
  <c r="H255" i="7" s="1"/>
  <c r="G254" i="2" a="1"/>
  <c r="G254" i="2" s="1"/>
  <c r="I255" i="7" s="1"/>
  <c r="H254" i="2" a="1"/>
  <c r="H254" i="2" s="1"/>
  <c r="J255" i="7" s="1"/>
  <c r="I254" i="2" a="1"/>
  <c r="I254" i="2" s="1"/>
  <c r="B255" i="2" a="1"/>
  <c r="B255" i="2" s="1"/>
  <c r="C255" i="2" a="1"/>
  <c r="C255" i="2" s="1"/>
  <c r="D255" i="2" a="1"/>
  <c r="D255" i="2" s="1"/>
  <c r="E255" i="2" a="1"/>
  <c r="E255" i="2" s="1"/>
  <c r="F255" i="2" a="1"/>
  <c r="F255" i="2" s="1"/>
  <c r="G255" i="2" a="1"/>
  <c r="G255" i="2" s="1"/>
  <c r="I256" i="7" s="1"/>
  <c r="H255" i="2" a="1"/>
  <c r="H255" i="2" s="1"/>
  <c r="J256" i="7" s="1"/>
  <c r="I255" i="2" a="1"/>
  <c r="I255" i="2" s="1"/>
  <c r="K256" i="7" s="1"/>
  <c r="B256" i="2" a="1"/>
  <c r="B256" i="2" s="1"/>
  <c r="D257" i="7" s="1"/>
  <c r="C256" i="2" a="1"/>
  <c r="C256" i="2" s="1"/>
  <c r="E257" i="7" s="1"/>
  <c r="D256" i="2" a="1"/>
  <c r="D256" i="2" s="1"/>
  <c r="F257" i="7" s="1"/>
  <c r="E256" i="2" a="1"/>
  <c r="E256" i="2" s="1"/>
  <c r="F256" i="2" a="1"/>
  <c r="F256" i="2" s="1"/>
  <c r="G256" i="2" a="1"/>
  <c r="G256" i="2" s="1"/>
  <c r="H256" i="2" a="1"/>
  <c r="H256" i="2" s="1"/>
  <c r="I256" i="2" a="1"/>
  <c r="I256" i="2"/>
  <c r="K257" i="7" s="1"/>
  <c r="B257" i="2" a="1"/>
  <c r="B257" i="2" s="1"/>
  <c r="C257" i="2" a="1"/>
  <c r="C257" i="2" s="1"/>
  <c r="E258" i="7" s="1"/>
  <c r="D257" i="2" a="1"/>
  <c r="D257" i="2" s="1"/>
  <c r="F258" i="7" s="1"/>
  <c r="E257" i="2" a="1"/>
  <c r="E257" i="2" s="1"/>
  <c r="G258" i="7" s="1"/>
  <c r="F257" i="2" a="1"/>
  <c r="F257" i="2" s="1"/>
  <c r="H258" i="7" s="1"/>
  <c r="G257" i="2" a="1"/>
  <c r="G257" i="2" s="1"/>
  <c r="I258" i="7" s="1"/>
  <c r="H257" i="2" a="1"/>
  <c r="H257" i="2" s="1"/>
  <c r="I257" i="2" a="1"/>
  <c r="I257" i="2" s="1"/>
  <c r="B258" i="2" a="1"/>
  <c r="B258" i="2"/>
  <c r="C258" i="2" a="1"/>
  <c r="C258" i="2" s="1"/>
  <c r="D258" i="2" a="1"/>
  <c r="D258" i="2" s="1"/>
  <c r="F259" i="7" s="1"/>
  <c r="E258" i="2" a="1"/>
  <c r="E258" i="2" s="1"/>
  <c r="G259" i="7" s="1"/>
  <c r="F258" i="2" a="1"/>
  <c r="F258" i="2" s="1"/>
  <c r="H259" i="7" s="1"/>
  <c r="G258" i="2" a="1"/>
  <c r="G258" i="2" s="1"/>
  <c r="I259" i="7" s="1"/>
  <c r="H258" i="2" a="1"/>
  <c r="H258" i="2" s="1"/>
  <c r="J259" i="7" s="1"/>
  <c r="I258" i="2" a="1"/>
  <c r="I258" i="2" s="1"/>
  <c r="K259" i="7" s="1"/>
  <c r="B259" i="2" a="1"/>
  <c r="B259" i="2" s="1"/>
  <c r="C259" i="2" a="1"/>
  <c r="C259" i="2" s="1"/>
  <c r="E260" i="7" s="1"/>
  <c r="D259" i="2" a="1"/>
  <c r="D259" i="2" s="1"/>
  <c r="E259" i="2" a="1"/>
  <c r="E259" i="2" s="1"/>
  <c r="F259" i="2" a="1"/>
  <c r="F259" i="2" s="1"/>
  <c r="G259" i="2" a="1"/>
  <c r="G259" i="2" s="1"/>
  <c r="H259" i="2" a="1"/>
  <c r="H259" i="2" s="1"/>
  <c r="J260" i="7" s="1"/>
  <c r="I259" i="2" a="1"/>
  <c r="I259" i="2" s="1"/>
  <c r="K260" i="7" s="1"/>
  <c r="B260" i="2" a="1"/>
  <c r="B260" i="2" s="1"/>
  <c r="D261" i="7" s="1"/>
  <c r="C260" i="2" a="1"/>
  <c r="C260" i="2" s="1"/>
  <c r="E261" i="7" s="1"/>
  <c r="D260" i="2" a="1"/>
  <c r="D260" i="2" s="1"/>
  <c r="F261" i="7" s="1"/>
  <c r="E260" i="2" a="1"/>
  <c r="E260" i="2" s="1"/>
  <c r="G261" i="7" s="1"/>
  <c r="F260" i="2" a="1"/>
  <c r="F260" i="2" s="1"/>
  <c r="G260" i="2" a="1"/>
  <c r="G260" i="2" s="1"/>
  <c r="H260" i="2" a="1"/>
  <c r="H260" i="2" s="1"/>
  <c r="I260" i="2" a="1"/>
  <c r="I260" i="2" s="1"/>
  <c r="B261" i="2" a="1"/>
  <c r="B261" i="2" s="1"/>
  <c r="C261" i="2" a="1"/>
  <c r="C261" i="2" s="1"/>
  <c r="D261" i="2" a="1"/>
  <c r="D261" i="2" s="1"/>
  <c r="F262" i="7" s="1"/>
  <c r="E261" i="2" a="1"/>
  <c r="E261" i="2" s="1"/>
  <c r="G262" i="7" s="1"/>
  <c r="F261" i="2" a="1"/>
  <c r="F261" i="2" s="1"/>
  <c r="H262" i="7" s="1"/>
  <c r="G261" i="2" a="1"/>
  <c r="G261" i="2" s="1"/>
  <c r="I262" i="7" s="1"/>
  <c r="H261" i="2" a="1"/>
  <c r="H261" i="2" s="1"/>
  <c r="J262" i="7" s="1"/>
  <c r="I261" i="2" a="1"/>
  <c r="I261" i="2" s="1"/>
  <c r="K262" i="7" s="1"/>
  <c r="B262" i="2" a="1"/>
  <c r="B262" i="2" s="1"/>
  <c r="D263" i="7" s="1"/>
  <c r="C262" i="2" a="1"/>
  <c r="C262" i="2" s="1"/>
  <c r="D262" i="2" a="1"/>
  <c r="D262" i="2" s="1"/>
  <c r="E262" i="2" a="1"/>
  <c r="E262" i="2" s="1"/>
  <c r="F262" i="2" a="1"/>
  <c r="F262" i="2" s="1"/>
  <c r="G262" i="2" a="1"/>
  <c r="G262" i="2" s="1"/>
  <c r="I263" i="7" s="1"/>
  <c r="H262" i="2" a="1"/>
  <c r="H262" i="2" s="1"/>
  <c r="J263" i="7" s="1"/>
  <c r="I262" i="2" a="1"/>
  <c r="I262" i="2" s="1"/>
  <c r="K263" i="7" s="1"/>
  <c r="B263" i="2" a="1"/>
  <c r="B263" i="2" s="1"/>
  <c r="D264" i="7" s="1"/>
  <c r="C263" i="2" a="1"/>
  <c r="C263" i="2" s="1"/>
  <c r="E264" i="7" s="1"/>
  <c r="D263" i="2" a="1"/>
  <c r="D263" i="2" s="1"/>
  <c r="F264" i="7" s="1"/>
  <c r="E263" i="2" a="1"/>
  <c r="E263" i="2" s="1"/>
  <c r="F263" i="2" a="1"/>
  <c r="F263" i="2" s="1"/>
  <c r="H264" i="7" s="1"/>
  <c r="G263" i="2" a="1"/>
  <c r="G263" i="2" s="1"/>
  <c r="H263" i="2" a="1"/>
  <c r="H263" i="2" s="1"/>
  <c r="I263" i="2" a="1"/>
  <c r="I263" i="2" s="1"/>
  <c r="B264" i="2" a="1"/>
  <c r="B264" i="2" s="1"/>
  <c r="C264" i="2" a="1"/>
  <c r="C264" i="2" s="1"/>
  <c r="E265" i="7" s="1"/>
  <c r="D264" i="2" a="1"/>
  <c r="D264" i="2" s="1"/>
  <c r="F265" i="7" s="1"/>
  <c r="E264" i="2" a="1"/>
  <c r="E264" i="2" s="1"/>
  <c r="G265" i="7" s="1"/>
  <c r="F264" i="2" a="1"/>
  <c r="F264" i="2" s="1"/>
  <c r="H265" i="7" s="1"/>
  <c r="G264" i="2" a="1"/>
  <c r="G264" i="2" s="1"/>
  <c r="I265" i="7" s="1"/>
  <c r="H264" i="2" a="1"/>
  <c r="H264" i="2" s="1"/>
  <c r="J265" i="7" s="1"/>
  <c r="I264" i="2" a="1"/>
  <c r="I264" i="2" s="1"/>
  <c r="K265" i="7" s="1"/>
  <c r="B265" i="2" a="1"/>
  <c r="B265" i="2" s="1"/>
  <c r="C265" i="2" a="1"/>
  <c r="C265" i="2" s="1"/>
  <c r="D265" i="2" a="1"/>
  <c r="D265" i="2" s="1"/>
  <c r="E265" i="2" a="1"/>
  <c r="E265" i="2" s="1"/>
  <c r="G266" i="7" s="1"/>
  <c r="F265" i="2" a="1"/>
  <c r="F265" i="2" s="1"/>
  <c r="G265" i="2" a="1"/>
  <c r="G265" i="2" s="1"/>
  <c r="H265" i="2" a="1"/>
  <c r="H265" i="2" s="1"/>
  <c r="J266" i="7" s="1"/>
  <c r="I265" i="2" a="1"/>
  <c r="I265" i="2" s="1"/>
  <c r="K266" i="7" s="1"/>
  <c r="B266" i="2" a="1"/>
  <c r="B266" i="2" s="1"/>
  <c r="D267" i="7" s="1"/>
  <c r="C266" i="2" a="1"/>
  <c r="C266" i="2" s="1"/>
  <c r="E267" i="7" s="1"/>
  <c r="D266" i="2" a="1"/>
  <c r="D266" i="2" s="1"/>
  <c r="E266" i="2" a="1"/>
  <c r="E266" i="2" s="1"/>
  <c r="F266" i="2" a="1"/>
  <c r="F266" i="2" s="1"/>
  <c r="G266" i="2" a="1"/>
  <c r="G266" i="2" s="1"/>
  <c r="H266" i="2" a="1"/>
  <c r="H266" i="2" s="1"/>
  <c r="I266" i="2" a="1"/>
  <c r="I266" i="2" s="1"/>
  <c r="B267" i="2" a="1"/>
  <c r="B267" i="2" s="1"/>
  <c r="D268" i="7" s="1"/>
  <c r="C267" i="2" a="1"/>
  <c r="C267" i="2" s="1"/>
  <c r="E268" i="7" s="1"/>
  <c r="D267" i="2" a="1"/>
  <c r="D267" i="2" s="1"/>
  <c r="F268" i="7" s="1"/>
  <c r="E267" i="2" a="1"/>
  <c r="E267" i="2" s="1"/>
  <c r="G268" i="7" s="1"/>
  <c r="F267" i="2" a="1"/>
  <c r="F267" i="2" s="1"/>
  <c r="H268" i="7" s="1"/>
  <c r="G267" i="2" a="1"/>
  <c r="G267" i="2" s="1"/>
  <c r="I268" i="7" s="1"/>
  <c r="H267" i="2" a="1"/>
  <c r="H267" i="2"/>
  <c r="J268" i="7" s="1"/>
  <c r="I267" i="2" a="1"/>
  <c r="I267" i="2" s="1"/>
  <c r="B268" i="2" a="1"/>
  <c r="B268" i="2" s="1"/>
  <c r="C268" i="2" a="1"/>
  <c r="C268" i="2" s="1"/>
  <c r="D268" i="2" a="1"/>
  <c r="D268" i="2" s="1"/>
  <c r="F269" i="7" s="1"/>
  <c r="E268" i="2" a="1"/>
  <c r="E268" i="2" s="1"/>
  <c r="G269" i="7" s="1"/>
  <c r="F268" i="2" a="1"/>
  <c r="F268" i="2" s="1"/>
  <c r="H269" i="7" s="1"/>
  <c r="G268" i="2" a="1"/>
  <c r="G268" i="2" s="1"/>
  <c r="I269" i="7" s="1"/>
  <c r="H268" i="2" a="1"/>
  <c r="H268" i="2" s="1"/>
  <c r="J269" i="7" s="1"/>
  <c r="I268" i="2" a="1"/>
  <c r="I268" i="2" s="1"/>
  <c r="K269" i="7" s="1"/>
  <c r="B269" i="2" a="1"/>
  <c r="B269" i="2" s="1"/>
  <c r="D270" i="7" s="1"/>
  <c r="C269" i="2" a="1"/>
  <c r="C269" i="2" s="1"/>
  <c r="E270" i="7" s="1"/>
  <c r="D269" i="2" a="1"/>
  <c r="D269" i="2" s="1"/>
  <c r="E269" i="2" a="1"/>
  <c r="E269" i="2"/>
  <c r="F269" i="2" a="1"/>
  <c r="F269" i="2"/>
  <c r="H270" i="7" s="1"/>
  <c r="G269" i="2" a="1"/>
  <c r="G269" i="2" s="1"/>
  <c r="H269" i="2" a="1"/>
  <c r="H269" i="2" s="1"/>
  <c r="J270" i="7" s="1"/>
  <c r="I269" i="2" a="1"/>
  <c r="I269" i="2" s="1"/>
  <c r="K270" i="7" s="1"/>
  <c r="B270" i="2" a="1"/>
  <c r="B270" i="2" s="1"/>
  <c r="D271" i="7" s="1"/>
  <c r="C270" i="2" a="1"/>
  <c r="C270" i="2" s="1"/>
  <c r="E271" i="7" s="1"/>
  <c r="D270" i="2" a="1"/>
  <c r="D270" i="2" s="1"/>
  <c r="F271" i="7" s="1"/>
  <c r="E270" i="2" a="1"/>
  <c r="E270" i="2" s="1"/>
  <c r="G271" i="7" s="1"/>
  <c r="F270" i="2" a="1"/>
  <c r="F270" i="2" s="1"/>
  <c r="G270" i="2" a="1"/>
  <c r="G270" i="2" s="1"/>
  <c r="H270" i="2" a="1"/>
  <c r="H270" i="2" s="1"/>
  <c r="I270" i="2" a="1"/>
  <c r="I270" i="2" s="1"/>
  <c r="B271" i="2" a="1"/>
  <c r="B271" i="2" s="1"/>
  <c r="D272" i="7" s="1"/>
  <c r="C271" i="2" a="1"/>
  <c r="C271" i="2" s="1"/>
  <c r="E272" i="7" s="1"/>
  <c r="D271" i="2" a="1"/>
  <c r="D271" i="2" s="1"/>
  <c r="F272" i="7" s="1"/>
  <c r="E271" i="2" a="1"/>
  <c r="E271" i="2" s="1"/>
  <c r="G272" i="7" s="1"/>
  <c r="F271" i="2" a="1"/>
  <c r="F271" i="2" s="1"/>
  <c r="H272" i="7" s="1"/>
  <c r="G271" i="2" a="1"/>
  <c r="G271" i="2" s="1"/>
  <c r="I272" i="7" s="1"/>
  <c r="H271" i="2" a="1"/>
  <c r="H271" i="2" s="1"/>
  <c r="J272" i="7" s="1"/>
  <c r="I271" i="2" a="1"/>
  <c r="I271" i="2" s="1"/>
  <c r="K272" i="7" s="1"/>
  <c r="B272" i="2" a="1"/>
  <c r="B272" i="2" s="1"/>
  <c r="C272" i="2" a="1"/>
  <c r="C272" i="2" s="1"/>
  <c r="E273" i="7" s="1"/>
  <c r="D272" i="2" a="1"/>
  <c r="D272" i="2" s="1"/>
  <c r="F273" i="7" s="1"/>
  <c r="E272" i="2" a="1"/>
  <c r="E272" i="2" s="1"/>
  <c r="F272" i="2" a="1"/>
  <c r="F272" i="2" s="1"/>
  <c r="G272" i="2" a="1"/>
  <c r="G272" i="2" s="1"/>
  <c r="I273" i="7" s="1"/>
  <c r="H272" i="2" a="1"/>
  <c r="H272" i="2" s="1"/>
  <c r="J273" i="7" s="1"/>
  <c r="I272" i="2" a="1"/>
  <c r="I272" i="2" s="1"/>
  <c r="B273" i="2" a="1"/>
  <c r="B273" i="2" s="1"/>
  <c r="D274" i="7" s="1"/>
  <c r="C273" i="2" a="1"/>
  <c r="C273" i="2" s="1"/>
  <c r="D273" i="2" a="1"/>
  <c r="D273" i="2" s="1"/>
  <c r="E273" i="2" a="1"/>
  <c r="E273" i="2" s="1"/>
  <c r="F273" i="2" a="1"/>
  <c r="F273" i="2" s="1"/>
  <c r="G273" i="2" a="1"/>
  <c r="G273" i="2" s="1"/>
  <c r="H273" i="2" a="1"/>
  <c r="H273" i="2" s="1"/>
  <c r="J274" i="7" s="1"/>
  <c r="I273" i="2" a="1"/>
  <c r="I273" i="2" s="1"/>
  <c r="K274" i="7" s="1"/>
  <c r="B274" i="2" a="1"/>
  <c r="B274" i="2" s="1"/>
  <c r="D275" i="7" s="1"/>
  <c r="C274" i="2" a="1"/>
  <c r="C274" i="2" s="1"/>
  <c r="E275" i="7" s="1"/>
  <c r="D274" i="2" a="1"/>
  <c r="D274" i="2" s="1"/>
  <c r="F275" i="7" s="1"/>
  <c r="E274" i="2" a="1"/>
  <c r="E274" i="2" s="1"/>
  <c r="G275" i="7" s="1"/>
  <c r="F274" i="2" a="1"/>
  <c r="F274" i="2" s="1"/>
  <c r="H275" i="7" s="1"/>
  <c r="G274" i="2" a="1"/>
  <c r="G274" i="2" s="1"/>
  <c r="H274" i="2" a="1"/>
  <c r="H274" i="2" s="1"/>
  <c r="J275" i="7" s="1"/>
  <c r="I274" i="2" a="1"/>
  <c r="I274" i="2" s="1"/>
  <c r="B275" i="2" a="1"/>
  <c r="B275" i="2" s="1"/>
  <c r="D276" i="7" s="1"/>
  <c r="C275" i="2" a="1"/>
  <c r="C275" i="2" s="1"/>
  <c r="D275" i="2" a="1"/>
  <c r="D275" i="2"/>
  <c r="E275" i="2" a="1"/>
  <c r="E275" i="2" s="1"/>
  <c r="G276" i="7" s="1"/>
  <c r="F275" i="2" a="1"/>
  <c r="F275" i="2" s="1"/>
  <c r="H276" i="7" s="1"/>
  <c r="G275" i="2" a="1"/>
  <c r="G275" i="2" s="1"/>
  <c r="H275" i="2" a="1"/>
  <c r="H275" i="2" s="1"/>
  <c r="I275" i="2" a="1"/>
  <c r="I275" i="2" s="1"/>
  <c r="K276" i="7" s="1"/>
  <c r="B276" i="2" a="1"/>
  <c r="B276" i="2" s="1"/>
  <c r="C276" i="2" a="1"/>
  <c r="C276" i="2" s="1"/>
  <c r="D276" i="2" a="1"/>
  <c r="D276" i="2" s="1"/>
  <c r="E276" i="2" a="1"/>
  <c r="E276" i="2" s="1"/>
  <c r="F276" i="2" a="1"/>
  <c r="F276" i="2" s="1"/>
  <c r="H277" i="7" s="1"/>
  <c r="G276" i="2" a="1"/>
  <c r="G276" i="2" s="1"/>
  <c r="I277" i="7" s="1"/>
  <c r="H276" i="2" a="1"/>
  <c r="H276" i="2" s="1"/>
  <c r="J277" i="7" s="1"/>
  <c r="I276" i="2" a="1"/>
  <c r="I276" i="2" s="1"/>
  <c r="K277" i="7" s="1"/>
  <c r="B277" i="2" a="1"/>
  <c r="B277" i="2" s="1"/>
  <c r="D278" i="7" s="1"/>
  <c r="C277" i="2" a="1"/>
  <c r="C277" i="2" s="1"/>
  <c r="E278" i="7" s="1"/>
  <c r="D277" i="2" a="1"/>
  <c r="D277" i="2" s="1"/>
  <c r="F278" i="7" s="1"/>
  <c r="E277" i="2" a="1"/>
  <c r="E277" i="2" s="1"/>
  <c r="F277" i="2" a="1"/>
  <c r="F277" i="2" s="1"/>
  <c r="G277" i="2" a="1"/>
  <c r="G277" i="2" s="1"/>
  <c r="H277" i="2" a="1"/>
  <c r="H277" i="2" s="1"/>
  <c r="I277" i="2" a="1"/>
  <c r="I277" i="2" s="1"/>
  <c r="B278" i="2" a="1"/>
  <c r="B278" i="2" s="1"/>
  <c r="D279" i="7" s="1"/>
  <c r="C278" i="2" a="1"/>
  <c r="C278" i="2" s="1"/>
  <c r="E279" i="7" s="1"/>
  <c r="D278" i="2" a="1"/>
  <c r="D278" i="2" s="1"/>
  <c r="F279" i="7" s="1"/>
  <c r="E278" i="2" a="1"/>
  <c r="E278" i="2" s="1"/>
  <c r="G279" i="7" s="1"/>
  <c r="F278" i="2" a="1"/>
  <c r="F278" i="2" s="1"/>
  <c r="H279" i="7" s="1"/>
  <c r="G278" i="2" a="1"/>
  <c r="G278" i="2" s="1"/>
  <c r="I279" i="7" s="1"/>
  <c r="H278" i="2" a="1"/>
  <c r="H278" i="2" s="1"/>
  <c r="J279" i="7" s="1"/>
  <c r="I278" i="2" a="1"/>
  <c r="I278" i="2" s="1"/>
  <c r="B279" i="2" a="1"/>
  <c r="B279" i="2" s="1"/>
  <c r="C279" i="2" a="1"/>
  <c r="C279" i="2" s="1"/>
  <c r="D279" i="2" a="1"/>
  <c r="D279" i="2" s="1"/>
  <c r="F280" i="7" s="1"/>
  <c r="E279" i="2" a="1"/>
  <c r="E279" i="2" s="1"/>
  <c r="F279" i="2" a="1"/>
  <c r="F279" i="2" s="1"/>
  <c r="H280" i="7" s="1"/>
  <c r="G279" i="2" a="1"/>
  <c r="G279" i="2" s="1"/>
  <c r="I280" i="7" s="1"/>
  <c r="H279" i="2" a="1"/>
  <c r="H279" i="2" s="1"/>
  <c r="J280" i="7" s="1"/>
  <c r="I279" i="2" a="1"/>
  <c r="I279" i="2" s="1"/>
  <c r="K280" i="7" s="1"/>
  <c r="B280" i="2" a="1"/>
  <c r="B280" i="2" s="1"/>
  <c r="D281" i="7" s="1"/>
  <c r="C280" i="2" a="1"/>
  <c r="C280" i="2" s="1"/>
  <c r="E281" i="7" s="1"/>
  <c r="D280" i="2" a="1"/>
  <c r="D280" i="2" s="1"/>
  <c r="E280" i="2" a="1"/>
  <c r="E280" i="2" s="1"/>
  <c r="F280" i="2" a="1"/>
  <c r="F280" i="2" s="1"/>
  <c r="G280" i="2" a="1"/>
  <c r="G280" i="2" s="1"/>
  <c r="H280" i="2" a="1"/>
  <c r="H280" i="2" s="1"/>
  <c r="I280" i="2" a="1"/>
  <c r="I280" i="2" s="1"/>
  <c r="K281" i="7" s="1"/>
  <c r="B281" i="2" a="1"/>
  <c r="B281" i="2" s="1"/>
  <c r="D282" i="7" s="1"/>
  <c r="C281" i="2" a="1"/>
  <c r="C281" i="2" s="1"/>
  <c r="E282" i="7" s="1"/>
  <c r="D281" i="2" a="1"/>
  <c r="D281" i="2" s="1"/>
  <c r="F282" i="7" s="1"/>
  <c r="E281" i="2" a="1"/>
  <c r="E281" i="2" s="1"/>
  <c r="G282" i="7" s="1"/>
  <c r="F281" i="2" a="1"/>
  <c r="F281" i="2" s="1"/>
  <c r="H282" i="7" s="1"/>
  <c r="G281" i="2" a="1"/>
  <c r="G281" i="2"/>
  <c r="I282" i="7" s="1"/>
  <c r="H281" i="2" a="1"/>
  <c r="H281" i="2" s="1"/>
  <c r="I281" i="2" a="1"/>
  <c r="I281" i="2" s="1"/>
  <c r="B282" i="2" a="1"/>
  <c r="B282" i="2" s="1"/>
  <c r="C282" i="2" a="1"/>
  <c r="C282" i="2" s="1"/>
  <c r="E283" i="7" s="1"/>
  <c r="D282" i="2" a="1"/>
  <c r="D282" i="2" s="1"/>
  <c r="E282" i="2" a="1"/>
  <c r="E282" i="2" s="1"/>
  <c r="F282" i="2" a="1"/>
  <c r="F282" i="2" s="1"/>
  <c r="H283" i="7" s="1"/>
  <c r="G282" i="2" a="1"/>
  <c r="G282" i="2" s="1"/>
  <c r="I283" i="7" s="1"/>
  <c r="H282" i="2" a="1"/>
  <c r="H282" i="2" s="1"/>
  <c r="J283" i="7" s="1"/>
  <c r="I282" i="2" a="1"/>
  <c r="I282" i="2" s="1"/>
  <c r="K283" i="7" s="1"/>
  <c r="B283" i="2" a="1"/>
  <c r="B283" i="2" s="1"/>
  <c r="D284" i="7" s="1"/>
  <c r="C283" i="2" a="1"/>
  <c r="C283" i="2" s="1"/>
  <c r="D283" i="2" a="1"/>
  <c r="D283" i="2" s="1"/>
  <c r="E283" i="2" a="1"/>
  <c r="E283" i="2" s="1"/>
  <c r="F283" i="2" a="1"/>
  <c r="F283" i="2" s="1"/>
  <c r="G283" i="2" a="1"/>
  <c r="G283" i="2" s="1"/>
  <c r="H283" i="2" a="1"/>
  <c r="H283" i="2" s="1"/>
  <c r="J284" i="7" s="1"/>
  <c r="I283" i="2" a="1"/>
  <c r="I283" i="2" s="1"/>
  <c r="K284" i="7" s="1"/>
  <c r="B284" i="2" a="1"/>
  <c r="B284" i="2" s="1"/>
  <c r="D285" i="7" s="1"/>
  <c r="C284" i="2" a="1"/>
  <c r="C284" i="2" s="1"/>
  <c r="E285" i="7" s="1"/>
  <c r="D284" i="2" a="1"/>
  <c r="D284" i="2" s="1"/>
  <c r="F285" i="7" s="1"/>
  <c r="E284" i="2" a="1"/>
  <c r="E284" i="2" s="1"/>
  <c r="G285" i="7" s="1"/>
  <c r="F284" i="2" a="1"/>
  <c r="F284" i="2" s="1"/>
  <c r="H285" i="7" s="1"/>
  <c r="G284" i="2" a="1"/>
  <c r="G284" i="2" s="1"/>
  <c r="H284" i="2" a="1"/>
  <c r="H284" i="2" s="1"/>
  <c r="I284" i="2" a="1"/>
  <c r="I284" i="2" s="1"/>
  <c r="B285" i="2" a="1"/>
  <c r="B285" i="2" s="1"/>
  <c r="C285" i="2" a="1"/>
  <c r="C285" i="2" s="1"/>
  <c r="D285" i="2" a="1"/>
  <c r="D285" i="2" s="1"/>
  <c r="F286" i="7" s="1"/>
  <c r="E285" i="2" a="1"/>
  <c r="E285" i="2" s="1"/>
  <c r="G286" i="7" s="1"/>
  <c r="F285" i="2" a="1"/>
  <c r="F285" i="2" s="1"/>
  <c r="H286" i="7" s="1"/>
  <c r="G285" i="2" a="1"/>
  <c r="G285" i="2" s="1"/>
  <c r="I286" i="7" s="1"/>
  <c r="H285" i="2" a="1"/>
  <c r="H285" i="2" s="1"/>
  <c r="J286" i="7" s="1"/>
  <c r="I285" i="2" a="1"/>
  <c r="I285" i="2" s="1"/>
  <c r="K286" i="7" s="1"/>
  <c r="B286" i="2" a="1"/>
  <c r="B286" i="2" s="1"/>
  <c r="D287" i="7" s="1"/>
  <c r="C286" i="2" a="1"/>
  <c r="C286" i="2" s="1"/>
  <c r="D286" i="2" a="1"/>
  <c r="D286" i="2" s="1"/>
  <c r="E286" i="2" a="1"/>
  <c r="E286" i="2" s="1"/>
  <c r="F286" i="2" a="1"/>
  <c r="F286" i="2" s="1"/>
  <c r="G286" i="2" a="1"/>
  <c r="G286" i="2" s="1"/>
  <c r="H286" i="2" a="1"/>
  <c r="H286" i="2" s="1"/>
  <c r="I286" i="2" a="1"/>
  <c r="I286" i="2" s="1"/>
  <c r="K287" i="7" s="1"/>
  <c r="B287" i="2" a="1"/>
  <c r="B287" i="2" s="1"/>
  <c r="D288" i="7" s="1"/>
  <c r="C287" i="2" a="1"/>
  <c r="C287" i="2" s="1"/>
  <c r="E288" i="7" s="1"/>
  <c r="D287" i="2" a="1"/>
  <c r="D287" i="2" s="1"/>
  <c r="E287" i="2" a="1"/>
  <c r="E287" i="2" s="1"/>
  <c r="G288" i="7" s="1"/>
  <c r="F287" i="2" a="1"/>
  <c r="F287" i="2"/>
  <c r="G287" i="2" a="1"/>
  <c r="G287" i="2" s="1"/>
  <c r="I288" i="7" s="1"/>
  <c r="H287" i="2" a="1"/>
  <c r="H287" i="2" s="1"/>
  <c r="J288" i="7" s="1"/>
  <c r="I287" i="2" a="1"/>
  <c r="I287" i="2" s="1"/>
  <c r="B288" i="2" a="1"/>
  <c r="B288" i="2" s="1"/>
  <c r="C288" i="2" a="1"/>
  <c r="C288" i="2" s="1"/>
  <c r="E289" i="7" s="1"/>
  <c r="D288" i="2" a="1"/>
  <c r="D288" i="2" s="1"/>
  <c r="F289" i="7" s="1"/>
  <c r="E288" i="2" a="1"/>
  <c r="E288" i="2" s="1"/>
  <c r="F288" i="2" a="1"/>
  <c r="F288" i="2" s="1"/>
  <c r="G288" i="2" a="1"/>
  <c r="G288" i="2" s="1"/>
  <c r="H288" i="2" a="1"/>
  <c r="H288" i="2" s="1"/>
  <c r="I288" i="2" a="1"/>
  <c r="I288" i="2" s="1"/>
  <c r="B289" i="2" a="1"/>
  <c r="B289" i="2"/>
  <c r="D290" i="7" s="1"/>
  <c r="C289" i="2" a="1"/>
  <c r="C289" i="2" s="1"/>
  <c r="D289" i="2" a="1"/>
  <c r="D289" i="2" s="1"/>
  <c r="E289" i="2" a="1"/>
  <c r="E289" i="2" s="1"/>
  <c r="G290" i="7" s="1"/>
  <c r="F289" i="2" a="1"/>
  <c r="F289" i="2" s="1"/>
  <c r="H290" i="7" s="1"/>
  <c r="G289" i="2" a="1"/>
  <c r="G289" i="2" s="1"/>
  <c r="I290" i="7" s="1"/>
  <c r="H289" i="2" a="1"/>
  <c r="H289" i="2" s="1"/>
  <c r="J290" i="7" s="1"/>
  <c r="I289" i="2" a="1"/>
  <c r="I289" i="2" s="1"/>
  <c r="K290" i="7" s="1"/>
  <c r="B290" i="2" a="1"/>
  <c r="B290" i="2" s="1"/>
  <c r="C290" i="2" a="1"/>
  <c r="C290" i="2" s="1"/>
  <c r="D290" i="2" a="1"/>
  <c r="D290" i="2" s="1"/>
  <c r="E290" i="2" a="1"/>
  <c r="E290" i="2" s="1"/>
  <c r="F290" i="2" a="1"/>
  <c r="F290" i="2" s="1"/>
  <c r="G290" i="2" a="1"/>
  <c r="G290" i="2" s="1"/>
  <c r="I291" i="7" s="1"/>
  <c r="H290" i="2" a="1"/>
  <c r="H290" i="2" s="1"/>
  <c r="J291" i="7" s="1"/>
  <c r="I290" i="2" a="1"/>
  <c r="I290" i="2" s="1"/>
  <c r="K291" i="7" s="1"/>
  <c r="B291" i="2" a="1"/>
  <c r="B291" i="2" s="1"/>
  <c r="D292" i="7" s="1"/>
  <c r="C291" i="2" a="1"/>
  <c r="C291" i="2" s="1"/>
  <c r="E292" i="7" s="1"/>
  <c r="D291" i="2" a="1"/>
  <c r="D291" i="2" s="1"/>
  <c r="F292" i="7" s="1"/>
  <c r="E291" i="2" a="1"/>
  <c r="E291" i="2" s="1"/>
  <c r="F291" i="2" a="1"/>
  <c r="F291" i="2" s="1"/>
  <c r="G291" i="2" a="1"/>
  <c r="G291" i="2" s="1"/>
  <c r="H291" i="2" a="1"/>
  <c r="H291" i="2" s="1"/>
  <c r="I291" i="2" a="1"/>
  <c r="I291" i="2" s="1"/>
  <c r="B292" i="2" a="1"/>
  <c r="B292" i="2" s="1"/>
  <c r="C292" i="2" a="1"/>
  <c r="C292" i="2" s="1"/>
  <c r="E293" i="7" s="1"/>
  <c r="D292" i="2" a="1"/>
  <c r="D292" i="2" s="1"/>
  <c r="F293" i="7" s="1"/>
  <c r="E292" i="2" a="1"/>
  <c r="E292" i="2" s="1"/>
  <c r="G293" i="7" s="1"/>
  <c r="F292" i="2" a="1"/>
  <c r="F292" i="2" s="1"/>
  <c r="H293" i="7" s="1"/>
  <c r="G292" i="2" a="1"/>
  <c r="G292" i="2" s="1"/>
  <c r="I293" i="7" s="1"/>
  <c r="H292" i="2" a="1"/>
  <c r="H292" i="2" s="1"/>
  <c r="J293" i="7" s="1"/>
  <c r="I292" i="2" a="1"/>
  <c r="I292" i="2" s="1"/>
  <c r="B293" i="2" a="1"/>
  <c r="B293" i="2" s="1"/>
  <c r="C293" i="2" a="1"/>
  <c r="C293" i="2" s="1"/>
  <c r="D293" i="2" a="1"/>
  <c r="D293" i="2" s="1"/>
  <c r="E293" i="2" a="1"/>
  <c r="E293" i="2" s="1"/>
  <c r="F293" i="2" a="1"/>
  <c r="F293" i="2" s="1"/>
  <c r="G293" i="2" a="1"/>
  <c r="G293" i="2" s="1"/>
  <c r="I294" i="7" s="1"/>
  <c r="H293" i="2" a="1"/>
  <c r="H293" i="2" s="1"/>
  <c r="J294" i="7" s="1"/>
  <c r="I293" i="2" a="1"/>
  <c r="I293" i="2" s="1"/>
  <c r="K294" i="7" s="1"/>
  <c r="B294" i="2" a="1"/>
  <c r="B294" i="2" s="1"/>
  <c r="D295" i="7" s="1"/>
  <c r="C294" i="2" a="1"/>
  <c r="C294" i="2" s="1"/>
  <c r="E295" i="7" s="1"/>
  <c r="D294" i="2" a="1"/>
  <c r="D294" i="2" s="1"/>
  <c r="F295" i="7" s="1"/>
  <c r="E294" i="2" a="1"/>
  <c r="E294" i="2"/>
  <c r="G295" i="7" s="1"/>
  <c r="F294" i="2" a="1"/>
  <c r="F294" i="2" s="1"/>
  <c r="G294" i="2" a="1"/>
  <c r="G294" i="2" s="1"/>
  <c r="H294" i="2" a="1"/>
  <c r="H294" i="2" s="1"/>
  <c r="I294" i="2" a="1"/>
  <c r="I294" i="2" s="1"/>
  <c r="K295" i="7" s="1"/>
  <c r="B295" i="2" a="1"/>
  <c r="B295" i="2" s="1"/>
  <c r="C295" i="2" a="1"/>
  <c r="C295" i="2" s="1"/>
  <c r="D295" i="2" a="1"/>
  <c r="D295" i="2" s="1"/>
  <c r="F296" i="7" s="1"/>
  <c r="E295" i="2" a="1"/>
  <c r="E295" i="2" s="1"/>
  <c r="G296" i="7" s="1"/>
  <c r="F295" i="2" a="1"/>
  <c r="F295" i="2" s="1"/>
  <c r="H296" i="7" s="1"/>
  <c r="G295" i="2" a="1"/>
  <c r="G295" i="2" s="1"/>
  <c r="I296" i="7" s="1"/>
  <c r="H295" i="2" a="1"/>
  <c r="H295" i="2" s="1"/>
  <c r="I295" i="2" a="1"/>
  <c r="I295" i="2" s="1"/>
  <c r="B296" i="2" a="1"/>
  <c r="B296" i="2" s="1"/>
  <c r="C296" i="2" a="1"/>
  <c r="C296" i="2" s="1"/>
  <c r="D296" i="2" a="1"/>
  <c r="D296" i="2" s="1"/>
  <c r="E296" i="2" a="1"/>
  <c r="E296" i="2" s="1"/>
  <c r="F296" i="2" a="1"/>
  <c r="F296" i="2" s="1"/>
  <c r="H297" i="7" s="1"/>
  <c r="G296" i="2" a="1"/>
  <c r="G296" i="2" s="1"/>
  <c r="I297" i="7" s="1"/>
  <c r="H296" i="2" a="1"/>
  <c r="H296" i="2" s="1"/>
  <c r="J297" i="7" s="1"/>
  <c r="I296" i="2" a="1"/>
  <c r="I296" i="2" s="1"/>
  <c r="K297" i="7" s="1"/>
  <c r="B297" i="2" a="1"/>
  <c r="B297" i="2" s="1"/>
  <c r="D298" i="7" s="1"/>
  <c r="C297" i="2" a="1"/>
  <c r="C297" i="2" s="1"/>
  <c r="E298" i="7" s="1"/>
  <c r="D297" i="2" a="1"/>
  <c r="D297" i="2" s="1"/>
  <c r="E297" i="2" a="1"/>
  <c r="E297" i="2" s="1"/>
  <c r="F297" i="2" a="1"/>
  <c r="F297" i="2" s="1"/>
  <c r="G297" i="2" a="1"/>
  <c r="G297" i="2" s="1"/>
  <c r="H297" i="2" a="1"/>
  <c r="H297" i="2" s="1"/>
  <c r="I297" i="2" a="1"/>
  <c r="I297" i="2"/>
  <c r="B298" i="2" a="1"/>
  <c r="B298" i="2" s="1"/>
  <c r="C298" i="2" a="1"/>
  <c r="C298" i="2" s="1"/>
  <c r="E299" i="7" s="1"/>
  <c r="D298" i="2" a="1"/>
  <c r="D298" i="2" s="1"/>
  <c r="F299" i="7" s="1"/>
  <c r="E298" i="2" a="1"/>
  <c r="E298" i="2" s="1"/>
  <c r="G299" i="7" s="1"/>
  <c r="F298" i="2" a="1"/>
  <c r="F298" i="2" s="1"/>
  <c r="H299" i="7" s="1"/>
  <c r="G298" i="2" a="1"/>
  <c r="G298" i="2" s="1"/>
  <c r="I299" i="7" s="1"/>
  <c r="H298" i="2" a="1"/>
  <c r="H298" i="2" s="1"/>
  <c r="J299" i="7" s="1"/>
  <c r="I298" i="2" a="1"/>
  <c r="I298" i="2" s="1"/>
  <c r="B299" i="2" a="1"/>
  <c r="B299" i="2" s="1"/>
  <c r="C299" i="2" a="1"/>
  <c r="C299" i="2" s="1"/>
  <c r="D299" i="2" a="1"/>
  <c r="D299" i="2" s="1"/>
  <c r="E299" i="2" a="1"/>
  <c r="E299" i="2" s="1"/>
  <c r="G300" i="7" s="1"/>
  <c r="F299" i="2" a="1"/>
  <c r="F299" i="2" s="1"/>
  <c r="H300" i="7" s="1"/>
  <c r="G299" i="2" a="1"/>
  <c r="G299" i="2" s="1"/>
  <c r="I300" i="7" s="1"/>
  <c r="H299" i="2" a="1"/>
  <c r="H299" i="2" s="1"/>
  <c r="J300" i="7" s="1"/>
  <c r="I299" i="2" a="1"/>
  <c r="I299" i="2" s="1"/>
  <c r="K300" i="7" s="1"/>
  <c r="B300" i="2" a="1"/>
  <c r="B300" i="2" s="1"/>
  <c r="D301" i="7" s="1"/>
  <c r="C300" i="2" a="1"/>
  <c r="C300" i="2" s="1"/>
  <c r="D300" i="2" a="1"/>
  <c r="D300" i="2" s="1"/>
  <c r="E300" i="2" a="1"/>
  <c r="E300" i="2" s="1"/>
  <c r="F300" i="2" a="1"/>
  <c r="F300" i="2" s="1"/>
  <c r="G300" i="2" a="1"/>
  <c r="G300" i="2" s="1"/>
  <c r="H300" i="2" a="1"/>
  <c r="H300" i="2" s="1"/>
  <c r="I300" i="2" a="1"/>
  <c r="I300" i="2" s="1"/>
  <c r="K301" i="7" s="1"/>
  <c r="B301" i="2" a="1"/>
  <c r="B301" i="2" s="1"/>
  <c r="D302" i="7" s="1"/>
  <c r="C301" i="2" a="1"/>
  <c r="C301" i="2" s="1"/>
  <c r="E302" i="7" s="1"/>
  <c r="D301" i="2" a="1"/>
  <c r="D301" i="2" s="1"/>
  <c r="F302" i="7" s="1"/>
  <c r="E301" i="2" a="1"/>
  <c r="E301" i="2" s="1"/>
  <c r="G302" i="7" s="1"/>
  <c r="F301" i="2" a="1"/>
  <c r="F301" i="2" s="1"/>
  <c r="H302" i="7" s="1"/>
  <c r="G301" i="2" a="1"/>
  <c r="G301" i="2" s="1"/>
  <c r="H301" i="2" a="1"/>
  <c r="H301" i="2" s="1"/>
  <c r="I301" i="2" a="1"/>
  <c r="I301" i="2" s="1"/>
  <c r="B302" i="2" a="1"/>
  <c r="B302" i="2" s="1"/>
  <c r="C302" i="2" a="1"/>
  <c r="C302" i="2" s="1"/>
  <c r="D302" i="2" a="1"/>
  <c r="D302" i="2" s="1"/>
  <c r="E302" i="2" a="1"/>
  <c r="E302" i="2" s="1"/>
  <c r="G303" i="7" s="1"/>
  <c r="F302" i="2" a="1"/>
  <c r="F302" i="2" s="1"/>
  <c r="H303" i="7" s="1"/>
  <c r="G302" i="2" a="1"/>
  <c r="G302" i="2" s="1"/>
  <c r="I303" i="7" s="1"/>
  <c r="H302" i="2" a="1"/>
  <c r="H302" i="2" s="1"/>
  <c r="J303" i="7" s="1"/>
  <c r="I302" i="2" a="1"/>
  <c r="I302" i="2" s="1"/>
  <c r="K303" i="7" s="1"/>
  <c r="B303" i="2" a="1"/>
  <c r="B303" i="2" s="1"/>
  <c r="D304" i="7" s="1"/>
  <c r="C303" i="2" a="1"/>
  <c r="C303" i="2" s="1"/>
  <c r="D303" i="2" a="1"/>
  <c r="D303" i="2" s="1"/>
  <c r="E303" i="2" a="1"/>
  <c r="E303" i="2" s="1"/>
  <c r="G304" i="7" s="1"/>
  <c r="F303" i="2" a="1"/>
  <c r="F303" i="2" s="1"/>
  <c r="G303" i="2" a="1"/>
  <c r="G303" i="2" s="1"/>
  <c r="I304" i="7" s="1"/>
  <c r="H303" i="2" a="1"/>
  <c r="H303" i="2" s="1"/>
  <c r="J304" i="7" s="1"/>
  <c r="I303" i="2" a="1"/>
  <c r="I303" i="2" s="1"/>
  <c r="B304" i="2" a="1"/>
  <c r="B304" i="2" s="1"/>
  <c r="D305" i="7" s="1"/>
  <c r="C304" i="2" a="1"/>
  <c r="C304" i="2" s="1"/>
  <c r="E305" i="7" s="1"/>
  <c r="D304" i="2" a="1"/>
  <c r="D304" i="2" s="1"/>
  <c r="F305" i="7" s="1"/>
  <c r="E304" i="2" a="1"/>
  <c r="E304" i="2" s="1"/>
  <c r="F304" i="2" a="1"/>
  <c r="F304" i="2" s="1"/>
  <c r="H305" i="7" s="1"/>
  <c r="G304" i="2" a="1"/>
  <c r="G304" i="2" s="1"/>
  <c r="H304" i="2" a="1"/>
  <c r="H304" i="2" s="1"/>
  <c r="I304" i="2" a="1"/>
  <c r="I304" i="2" s="1"/>
  <c r="B305" i="2" a="1"/>
  <c r="B305" i="2" s="1"/>
  <c r="C305" i="2" a="1"/>
  <c r="C305" i="2" s="1"/>
  <c r="E306" i="7" s="1"/>
  <c r="D305" i="2" a="1"/>
  <c r="D305" i="2" s="1"/>
  <c r="F306" i="7" s="1"/>
  <c r="E305" i="2" a="1"/>
  <c r="E305" i="2" s="1"/>
  <c r="G306" i="7" s="1"/>
  <c r="F305" i="2" a="1"/>
  <c r="F305" i="2" s="1"/>
  <c r="H306" i="7" s="1"/>
  <c r="G305" i="2" a="1"/>
  <c r="G305" i="2" s="1"/>
  <c r="I306" i="7" s="1"/>
  <c r="H305" i="2" a="1"/>
  <c r="H305" i="2" s="1"/>
  <c r="J306" i="7" s="1"/>
  <c r="I305" i="2" a="1"/>
  <c r="I305" i="2" s="1"/>
  <c r="B306" i="2" a="1"/>
  <c r="B306" i="2" s="1"/>
  <c r="C306" i="2" a="1"/>
  <c r="C306" i="2" s="1"/>
  <c r="D306" i="2" a="1"/>
  <c r="D306" i="2" s="1"/>
  <c r="E306" i="2" a="1"/>
  <c r="E306" i="2" s="1"/>
  <c r="F306" i="2" a="1"/>
  <c r="F306" i="2" s="1"/>
  <c r="G306" i="2" a="1"/>
  <c r="G306" i="2" s="1"/>
  <c r="I307" i="7" s="1"/>
  <c r="H306" i="2" a="1"/>
  <c r="H306" i="2" s="1"/>
  <c r="J307" i="7" s="1"/>
  <c r="I306" i="2" a="1"/>
  <c r="I306" i="2"/>
  <c r="K307" i="7" s="1"/>
  <c r="B307" i="2" a="1"/>
  <c r="B307" i="2" s="1"/>
  <c r="D308" i="7" s="1"/>
  <c r="C307" i="2" a="1"/>
  <c r="C307" i="2" s="1"/>
  <c r="E308" i="7" s="1"/>
  <c r="D307" i="2" a="1"/>
  <c r="D307" i="2" s="1"/>
  <c r="F308" i="7" s="1"/>
  <c r="E307" i="2" a="1"/>
  <c r="E307" i="2" s="1"/>
  <c r="G308" i="7" s="1"/>
  <c r="F307" i="2" a="1"/>
  <c r="F307" i="2" s="1"/>
  <c r="G307" i="2" a="1"/>
  <c r="G307" i="2" s="1"/>
  <c r="H307" i="2" a="1"/>
  <c r="H307" i="2" s="1"/>
  <c r="I307" i="2" a="1"/>
  <c r="I307" i="2" s="1"/>
  <c r="B308" i="2" a="1"/>
  <c r="B308" i="2" s="1"/>
  <c r="D309" i="7" s="1"/>
  <c r="C308" i="2" a="1"/>
  <c r="C308" i="2" s="1"/>
  <c r="E309" i="7" s="1"/>
  <c r="D308" i="2" a="1"/>
  <c r="D308" i="2" s="1"/>
  <c r="F309" i="7" s="1"/>
  <c r="E308" i="2" a="1"/>
  <c r="E308" i="2" s="1"/>
  <c r="G309" i="7" s="1"/>
  <c r="F308" i="2" a="1"/>
  <c r="F308" i="2" s="1"/>
  <c r="H309" i="7" s="1"/>
  <c r="G308" i="2" a="1"/>
  <c r="G308" i="2" s="1"/>
  <c r="I309" i="7" s="1"/>
  <c r="H308" i="2" a="1"/>
  <c r="H308" i="2" s="1"/>
  <c r="J309" i="7" s="1"/>
  <c r="I308" i="2" a="1"/>
  <c r="I308" i="2" s="1"/>
  <c r="B309" i="2" a="1"/>
  <c r="B309" i="2" s="1"/>
  <c r="C309" i="2" a="1"/>
  <c r="C309" i="2"/>
  <c r="E310" i="7" s="1"/>
  <c r="D309" i="2" a="1"/>
  <c r="D309" i="2" s="1"/>
  <c r="F310" i="7" s="1"/>
  <c r="E309" i="2" a="1"/>
  <c r="E309" i="2" s="1"/>
  <c r="F309" i="2" a="1"/>
  <c r="F309" i="2" s="1"/>
  <c r="G309" i="2" a="1"/>
  <c r="G309" i="2" s="1"/>
  <c r="I310" i="7" s="1"/>
  <c r="H309" i="2" a="1"/>
  <c r="H309" i="2" s="1"/>
  <c r="J310" i="7" s="1"/>
  <c r="I309" i="2" a="1"/>
  <c r="I309" i="2" s="1"/>
  <c r="K310" i="7" s="1"/>
  <c r="B310" i="2" a="1"/>
  <c r="B310" i="2" s="1"/>
  <c r="D311" i="7" s="1"/>
  <c r="C310" i="2" a="1"/>
  <c r="C310" i="2" s="1"/>
  <c r="E311" i="7" s="1"/>
  <c r="D310" i="2" a="1"/>
  <c r="D310" i="2" s="1"/>
  <c r="E310" i="2" a="1"/>
  <c r="E310" i="2" s="1"/>
  <c r="F310" i="2" a="1"/>
  <c r="F310" i="2" s="1"/>
  <c r="H311" i="7" s="1"/>
  <c r="G310" i="2" a="1"/>
  <c r="G310" i="2" s="1"/>
  <c r="H310" i="2" a="1"/>
  <c r="H310" i="2" s="1"/>
  <c r="J311" i="7" s="1"/>
  <c r="I310" i="2" a="1"/>
  <c r="I310" i="2" s="1"/>
  <c r="K311" i="7" s="1"/>
  <c r="B311" i="2" a="1"/>
  <c r="B311" i="2" s="1"/>
  <c r="D312" i="7" s="1"/>
  <c r="C311" i="2" a="1"/>
  <c r="C311" i="2" s="1"/>
  <c r="E312" i="7" s="1"/>
  <c r="D311" i="2" a="1"/>
  <c r="D311" i="2" s="1"/>
  <c r="F312" i="7" s="1"/>
  <c r="E311" i="2" a="1"/>
  <c r="E311" i="2" s="1"/>
  <c r="F311" i="2" a="1"/>
  <c r="F311" i="2" s="1"/>
  <c r="G311" i="2" a="1"/>
  <c r="G311" i="2" s="1"/>
  <c r="H311" i="2" a="1"/>
  <c r="H311" i="2" s="1"/>
  <c r="I311" i="2" a="1"/>
  <c r="I311" i="2" s="1"/>
  <c r="B312" i="2" a="1"/>
  <c r="B312" i="2" s="1"/>
  <c r="C312" i="2" a="1"/>
  <c r="C312" i="2" s="1"/>
  <c r="D312" i="2" a="1"/>
  <c r="D312" i="2" s="1"/>
  <c r="E312" i="2" a="1"/>
  <c r="E312" i="2" s="1"/>
  <c r="G313" i="7" s="1"/>
  <c r="F312" i="2" a="1"/>
  <c r="F312" i="2" s="1"/>
  <c r="H313" i="7" s="1"/>
  <c r="G312" i="2" a="1"/>
  <c r="G312" i="2" s="1"/>
  <c r="H312" i="2" a="1"/>
  <c r="H312" i="2" s="1"/>
  <c r="I312" i="2" a="1"/>
  <c r="I312" i="2" s="1"/>
  <c r="B313" i="2" a="1"/>
  <c r="B313" i="2" s="1"/>
  <c r="D314" i="7" s="1"/>
  <c r="C313" i="2" a="1"/>
  <c r="C313" i="2" s="1"/>
  <c r="D313" i="2" a="1"/>
  <c r="D313" i="2" s="1"/>
  <c r="E313" i="2" a="1"/>
  <c r="E313" i="2" s="1"/>
  <c r="F313" i="2" a="1"/>
  <c r="F313" i="2" s="1"/>
  <c r="H314" i="7" s="1"/>
  <c r="G313" i="2" a="1"/>
  <c r="G313" i="2" s="1"/>
  <c r="I314" i="7" s="1"/>
  <c r="H313" i="2" a="1"/>
  <c r="H313" i="2" s="1"/>
  <c r="J314" i="7" s="1"/>
  <c r="I313" i="2" a="1"/>
  <c r="I313" i="2" s="1"/>
  <c r="B314" i="2" a="1"/>
  <c r="B314" i="2" s="1"/>
  <c r="C314" i="2" a="1"/>
  <c r="C314" i="2" s="1"/>
  <c r="D314" i="2" a="1"/>
  <c r="D314" i="2" s="1"/>
  <c r="E314" i="2" a="1"/>
  <c r="E314" i="2"/>
  <c r="G315" i="7" s="1"/>
  <c r="F314" i="2" a="1"/>
  <c r="F314" i="2" s="1"/>
  <c r="G314" i="2" a="1"/>
  <c r="G314" i="2" s="1"/>
  <c r="H314" i="2" a="1"/>
  <c r="H314" i="2" s="1"/>
  <c r="J315" i="7" s="1"/>
  <c r="I314" i="2" a="1"/>
  <c r="I314" i="2" s="1"/>
  <c r="K315" i="7" s="1"/>
  <c r="B315" i="2" a="1"/>
  <c r="B315" i="2" s="1"/>
  <c r="D316" i="7" s="1"/>
  <c r="C315" i="2" a="1"/>
  <c r="C315" i="2" s="1"/>
  <c r="E316" i="7" s="1"/>
  <c r="D315" i="2" a="1"/>
  <c r="D315" i="2" s="1"/>
  <c r="F316" i="7" s="1"/>
  <c r="E315" i="2" a="1"/>
  <c r="E315" i="2" s="1"/>
  <c r="F315" i="2" a="1"/>
  <c r="F315" i="2" s="1"/>
  <c r="G315" i="2" a="1"/>
  <c r="G315" i="2" s="1"/>
  <c r="H315" i="2" a="1"/>
  <c r="H315" i="2" s="1"/>
  <c r="I315" i="2" a="1"/>
  <c r="I315" i="2" s="1"/>
  <c r="B316" i="2" a="1"/>
  <c r="B316" i="2" s="1"/>
  <c r="D317" i="7" s="1"/>
  <c r="C316" i="2" a="1"/>
  <c r="C316" i="2" s="1"/>
  <c r="E317" i="7" s="1"/>
  <c r="D316" i="2" a="1"/>
  <c r="D316" i="2" s="1"/>
  <c r="F317" i="7" s="1"/>
  <c r="E316" i="2" a="1"/>
  <c r="E316" i="2" s="1"/>
  <c r="G317" i="7" s="1"/>
  <c r="F316" i="2" a="1"/>
  <c r="F316" i="2" s="1"/>
  <c r="H317" i="7" s="1"/>
  <c r="G316" i="2" a="1"/>
  <c r="G316" i="2" s="1"/>
  <c r="I317" i="7" s="1"/>
  <c r="H316" i="2" a="1"/>
  <c r="H316" i="2" s="1"/>
  <c r="I316" i="2" a="1"/>
  <c r="I316" i="2" s="1"/>
  <c r="B317" i="2" a="1"/>
  <c r="B317" i="2" s="1"/>
  <c r="C317" i="2" a="1"/>
  <c r="C317" i="2" s="1"/>
  <c r="D317" i="2" a="1"/>
  <c r="D317" i="2" s="1"/>
  <c r="E317" i="2" a="1"/>
  <c r="E317" i="2" s="1"/>
  <c r="F317" i="2" a="1"/>
  <c r="F317" i="2" s="1"/>
  <c r="H318" i="7" s="1"/>
  <c r="G317" i="2" a="1"/>
  <c r="G317" i="2" s="1"/>
  <c r="I318" i="7" s="1"/>
  <c r="H317" i="2" a="1"/>
  <c r="H317" i="2" s="1"/>
  <c r="J318" i="7" s="1"/>
  <c r="I317" i="2" a="1"/>
  <c r="I317" i="2" s="1"/>
  <c r="K318" i="7" s="1"/>
  <c r="B318" i="2" a="1"/>
  <c r="B318" i="2" s="1"/>
  <c r="D319" i="7" s="1"/>
  <c r="C318" i="2" a="1"/>
  <c r="C318" i="2" s="1"/>
  <c r="E319" i="7" s="1"/>
  <c r="D318" i="2" a="1"/>
  <c r="D318" i="2" s="1"/>
  <c r="F319" i="7" s="1"/>
  <c r="E318" i="2" a="1"/>
  <c r="E318" i="2" s="1"/>
  <c r="F318" i="2" a="1"/>
  <c r="F318" i="2" s="1"/>
  <c r="G318" i="2" a="1"/>
  <c r="G318" i="2" s="1"/>
  <c r="H318" i="2" a="1"/>
  <c r="H318" i="2" s="1"/>
  <c r="I318" i="2" a="1"/>
  <c r="I318" i="2" s="1"/>
  <c r="K319" i="7" s="1"/>
  <c r="B319" i="2" a="1"/>
  <c r="B319" i="2" s="1"/>
  <c r="D320" i="7" s="1"/>
  <c r="C319" i="2" a="1"/>
  <c r="C319" i="2" s="1"/>
  <c r="E320" i="7" s="1"/>
  <c r="D319" i="2" a="1"/>
  <c r="D319" i="2" s="1"/>
  <c r="F320" i="7" s="1"/>
  <c r="E319" i="2" a="1"/>
  <c r="E319" i="2" s="1"/>
  <c r="G320" i="7" s="1"/>
  <c r="F319" i="2" a="1"/>
  <c r="F319" i="2" s="1"/>
  <c r="H320" i="7" s="1"/>
  <c r="G319" i="2" a="1"/>
  <c r="G319" i="2" s="1"/>
  <c r="H319" i="2" a="1"/>
  <c r="H319" i="2" s="1"/>
  <c r="I319" i="2" a="1"/>
  <c r="I319" i="2" s="1"/>
  <c r="B320" i="2" a="1"/>
  <c r="B320" i="2" s="1"/>
  <c r="C320" i="2" a="1"/>
  <c r="C320" i="2" s="1"/>
  <c r="D320" i="2" a="1"/>
  <c r="D320" i="2" s="1"/>
  <c r="E320" i="2" a="1"/>
  <c r="E320" i="2" s="1"/>
  <c r="G321" i="7" s="1"/>
  <c r="F320" i="2" a="1"/>
  <c r="F320" i="2" s="1"/>
  <c r="H321" i="7" s="1"/>
  <c r="G320" i="2" a="1"/>
  <c r="G320" i="2" s="1"/>
  <c r="I321" i="7" s="1"/>
  <c r="H320" i="2" a="1"/>
  <c r="H320" i="2" s="1"/>
  <c r="J321" i="7" s="1"/>
  <c r="I320" i="2" a="1"/>
  <c r="I320" i="2" s="1"/>
  <c r="K321" i="7" s="1"/>
  <c r="B321" i="2" a="1"/>
  <c r="B321" i="2" s="1"/>
  <c r="D322" i="7" s="1"/>
  <c r="C321" i="2" a="1"/>
  <c r="C321" i="2" s="1"/>
  <c r="D321" i="2" a="1"/>
  <c r="D321" i="2" s="1"/>
  <c r="E321" i="2" a="1"/>
  <c r="E321" i="2" s="1"/>
  <c r="F321" i="2" a="1"/>
  <c r="F321" i="2" s="1"/>
  <c r="G321" i="2" a="1"/>
  <c r="G321" i="2" s="1"/>
  <c r="H321" i="2" a="1"/>
  <c r="H321" i="2" s="1"/>
  <c r="I321" i="2" a="1"/>
  <c r="I321" i="2" s="1"/>
  <c r="K322" i="7" s="1"/>
  <c r="B322" i="2" a="1"/>
  <c r="B322" i="2" s="1"/>
  <c r="D323" i="7" s="1"/>
  <c r="C322" i="2" a="1"/>
  <c r="C322" i="2" s="1"/>
  <c r="E323" i="7" s="1"/>
  <c r="D322" i="2" a="1"/>
  <c r="D322" i="2" s="1"/>
  <c r="F323" i="7" s="1"/>
  <c r="E322" i="2" a="1"/>
  <c r="E322" i="2" s="1"/>
  <c r="G323" i="7" s="1"/>
  <c r="F322" i="2" a="1"/>
  <c r="F322" i="2" s="1"/>
  <c r="G322" i="2" a="1"/>
  <c r="G322" i="2" s="1"/>
  <c r="I323" i="7" s="1"/>
  <c r="H322" i="2" a="1"/>
  <c r="H322" i="2" s="1"/>
  <c r="I322" i="2" a="1"/>
  <c r="I322" i="2" s="1"/>
  <c r="B323" i="2" a="1"/>
  <c r="B323" i="2" s="1"/>
  <c r="C323" i="2" a="1"/>
  <c r="C323" i="2" s="1"/>
  <c r="D323" i="2" a="1"/>
  <c r="D323" i="2" s="1"/>
  <c r="F324" i="7" s="1"/>
  <c r="E323" i="2" a="1"/>
  <c r="E323" i="2" s="1"/>
  <c r="G324" i="7" s="1"/>
  <c r="F323" i="2" a="1"/>
  <c r="F323" i="2" s="1"/>
  <c r="H324" i="7" s="1"/>
  <c r="G323" i="2" a="1"/>
  <c r="G323" i="2" s="1"/>
  <c r="I324" i="7" s="1"/>
  <c r="H323" i="2" a="1"/>
  <c r="H323" i="2" s="1"/>
  <c r="J324" i="7" s="1"/>
  <c r="I323" i="2" a="1"/>
  <c r="I323" i="2" s="1"/>
  <c r="K324" i="7" s="1"/>
  <c r="B324" i="2" a="1"/>
  <c r="B324" i="2" s="1"/>
  <c r="D325" i="7" s="1"/>
  <c r="C324" i="2" a="1"/>
  <c r="C324" i="2" s="1"/>
  <c r="D324" i="2" a="1"/>
  <c r="D324" i="2" s="1"/>
  <c r="E324" i="2" a="1"/>
  <c r="E324" i="2"/>
  <c r="G325" i="7" s="1"/>
  <c r="F324" i="2" a="1"/>
  <c r="F324" i="2" s="1"/>
  <c r="G324" i="2" a="1"/>
  <c r="G324" i="2" s="1"/>
  <c r="H324" i="2" a="1"/>
  <c r="H324" i="2" s="1"/>
  <c r="J325" i="7" s="1"/>
  <c r="I324" i="2" a="1"/>
  <c r="I324" i="2" s="1"/>
  <c r="B325" i="2" a="1"/>
  <c r="B325" i="2" s="1"/>
  <c r="D326" i="7" s="1"/>
  <c r="C325" i="2" a="1"/>
  <c r="C325" i="2" s="1"/>
  <c r="E326" i="7" s="1"/>
  <c r="D325" i="2" a="1"/>
  <c r="D325" i="2" s="1"/>
  <c r="E325" i="2" a="1"/>
  <c r="E325" i="2" s="1"/>
  <c r="F325" i="2" a="1"/>
  <c r="F325" i="2" s="1"/>
  <c r="H326" i="7" s="1"/>
  <c r="G325" i="2" a="1"/>
  <c r="G325" i="2"/>
  <c r="I326" i="7" s="1"/>
  <c r="H325" i="2" a="1"/>
  <c r="H325" i="2" s="1"/>
  <c r="I325" i="2" a="1"/>
  <c r="I325" i="2" s="1"/>
  <c r="B326" i="2" a="1"/>
  <c r="B326" i="2" s="1"/>
  <c r="C326" i="2" a="1"/>
  <c r="C326" i="2" s="1"/>
  <c r="E327" i="7" s="1"/>
  <c r="D326" i="2" a="1"/>
  <c r="D326" i="2" s="1"/>
  <c r="F327" i="7" s="1"/>
  <c r="E326" i="2" a="1"/>
  <c r="E326" i="2" s="1"/>
  <c r="F326" i="2" a="1"/>
  <c r="F326" i="2" s="1"/>
  <c r="H327" i="7" s="1"/>
  <c r="G326" i="2" a="1"/>
  <c r="G326" i="2" s="1"/>
  <c r="H326" i="2" a="1"/>
  <c r="H326" i="2" s="1"/>
  <c r="I326" i="2" a="1"/>
  <c r="I326" i="2" s="1"/>
  <c r="B327" i="2" a="1"/>
  <c r="B327" i="2" s="1"/>
  <c r="C327" i="2" a="1"/>
  <c r="C327" i="2" s="1"/>
  <c r="D327" i="2" a="1"/>
  <c r="D327" i="2" s="1"/>
  <c r="F328" i="7" s="1"/>
  <c r="E327" i="2" a="1"/>
  <c r="E327" i="2" s="1"/>
  <c r="G328" i="7" s="1"/>
  <c r="F327" i="2" a="1"/>
  <c r="F327" i="2" s="1"/>
  <c r="H328" i="7" s="1"/>
  <c r="G327" i="2" a="1"/>
  <c r="G327" i="2" s="1"/>
  <c r="I328" i="7" s="1"/>
  <c r="H327" i="2" a="1"/>
  <c r="H327" i="2" s="1"/>
  <c r="J328" i="7" s="1"/>
  <c r="I327" i="2" a="1"/>
  <c r="I327" i="2" s="1"/>
  <c r="B328" i="2" a="1"/>
  <c r="B328" i="2" s="1"/>
  <c r="C328" i="2" a="1"/>
  <c r="C328" i="2" s="1"/>
  <c r="D328" i="2" a="1"/>
  <c r="D328" i="2" s="1"/>
  <c r="E328" i="2" a="1"/>
  <c r="E328" i="2" s="1"/>
  <c r="F328" i="2" a="1"/>
  <c r="F328" i="2" s="1"/>
  <c r="G328" i="2" a="1"/>
  <c r="G328" i="2" s="1"/>
  <c r="H328" i="2" a="1"/>
  <c r="H328" i="2" s="1"/>
  <c r="J329" i="7" s="1"/>
  <c r="I328" i="2" a="1"/>
  <c r="I328" i="2"/>
  <c r="K329" i="7" s="1"/>
  <c r="B329" i="2" a="1"/>
  <c r="B329" i="2" s="1"/>
  <c r="D330" i="7" s="1"/>
  <c r="C329" i="2" a="1"/>
  <c r="C329" i="2" s="1"/>
  <c r="E330" i="7" s="1"/>
  <c r="D329" i="2" a="1"/>
  <c r="D329" i="2" s="1"/>
  <c r="E329" i="2" a="1"/>
  <c r="E329" i="2" s="1"/>
  <c r="G330" i="7" s="1"/>
  <c r="F329" i="2" a="1"/>
  <c r="F329" i="2" s="1"/>
  <c r="G329" i="2" a="1"/>
  <c r="G329" i="2" s="1"/>
  <c r="H329" i="2" a="1"/>
  <c r="H329" i="2" s="1"/>
  <c r="J330" i="7" s="1"/>
  <c r="I329" i="2" a="1"/>
  <c r="I329" i="2" s="1"/>
  <c r="B330" i="2" a="1"/>
  <c r="B330" i="2" s="1"/>
  <c r="C330" i="2" a="1"/>
  <c r="C330" i="2" s="1"/>
  <c r="E331" i="7" s="1"/>
  <c r="D330" i="2" a="1"/>
  <c r="D330" i="2" s="1"/>
  <c r="F331" i="7" s="1"/>
  <c r="E330" i="2" a="1"/>
  <c r="E330" i="2" s="1"/>
  <c r="G331" i="7" s="1"/>
  <c r="F330" i="2" a="1"/>
  <c r="F330" i="2" s="1"/>
  <c r="H331" i="7" s="1"/>
  <c r="G330" i="2" a="1"/>
  <c r="G330" i="2" s="1"/>
  <c r="I331" i="7" s="1"/>
  <c r="H330" i="2" a="1"/>
  <c r="H330" i="2" s="1"/>
  <c r="I330" i="2" a="1"/>
  <c r="I330" i="2" s="1"/>
  <c r="K331" i="7" s="1"/>
  <c r="B331" i="2" a="1"/>
  <c r="B331" i="2"/>
  <c r="C331" i="2" a="1"/>
  <c r="C331" i="2" s="1"/>
  <c r="E332" i="7" s="1"/>
  <c r="D331" i="2" a="1"/>
  <c r="D331" i="2" s="1"/>
  <c r="F332" i="7" s="1"/>
  <c r="E331" i="2" a="1"/>
  <c r="E331" i="2"/>
  <c r="F331" i="2" a="1"/>
  <c r="F331" i="2" s="1"/>
  <c r="H332" i="7" s="1"/>
  <c r="G331" i="2" a="1"/>
  <c r="G331" i="2" s="1"/>
  <c r="I332" i="7" s="1"/>
  <c r="H331" i="2" a="1"/>
  <c r="H331" i="2" s="1"/>
  <c r="J332" i="7" s="1"/>
  <c r="I331" i="2" a="1"/>
  <c r="I331" i="2" s="1"/>
  <c r="B332" i="2" a="1"/>
  <c r="B332" i="2" s="1"/>
  <c r="D333" i="7" s="1"/>
  <c r="C332" i="2" a="1"/>
  <c r="C332" i="2" s="1"/>
  <c r="D332" i="2" a="1"/>
  <c r="D332" i="2" s="1"/>
  <c r="E332" i="2" a="1"/>
  <c r="E332" i="2" s="1"/>
  <c r="F332" i="2" a="1"/>
  <c r="F332" i="2"/>
  <c r="G332" i="2" a="1"/>
  <c r="G332" i="2" s="1"/>
  <c r="H332" i="2" a="1"/>
  <c r="H332" i="2" s="1"/>
  <c r="J333" i="7" s="1"/>
  <c r="I332" i="2" a="1"/>
  <c r="I332" i="2" s="1"/>
  <c r="K333" i="7" s="1"/>
  <c r="B333" i="2" a="1"/>
  <c r="B333" i="2" s="1"/>
  <c r="D334" i="7" s="1"/>
  <c r="C333" i="2" a="1"/>
  <c r="C333" i="2" s="1"/>
  <c r="E334" i="7" s="1"/>
  <c r="D333" i="2" a="1"/>
  <c r="D333" i="2" s="1"/>
  <c r="E333" i="2" a="1"/>
  <c r="E333" i="2" s="1"/>
  <c r="G334" i="7" s="1"/>
  <c r="F333" i="2" a="1"/>
  <c r="F333" i="2" s="1"/>
  <c r="G333" i="2" a="1"/>
  <c r="G333" i="2"/>
  <c r="H333" i="2" a="1"/>
  <c r="H333" i="2" s="1"/>
  <c r="J334" i="7" s="1"/>
  <c r="I333" i="2" a="1"/>
  <c r="I333" i="2" s="1"/>
  <c r="B334" i="2" a="1"/>
  <c r="B334" i="2" s="1"/>
  <c r="C334" i="2" a="1"/>
  <c r="C334" i="2" s="1"/>
  <c r="E335" i="7" s="1"/>
  <c r="D334" i="2" a="1"/>
  <c r="D334" i="2" s="1"/>
  <c r="F335" i="7" s="1"/>
  <c r="E334" i="2" a="1"/>
  <c r="E334" i="2" s="1"/>
  <c r="G335" i="7" s="1"/>
  <c r="F334" i="2" a="1"/>
  <c r="F334" i="2" s="1"/>
  <c r="H335" i="7" s="1"/>
  <c r="G334" i="2" a="1"/>
  <c r="G334" i="2" s="1"/>
  <c r="H334" i="2" a="1"/>
  <c r="H334" i="2" s="1"/>
  <c r="I334" i="2" a="1"/>
  <c r="I334" i="2" s="1"/>
  <c r="B335" i="2" a="1"/>
  <c r="B335" i="2" s="1"/>
  <c r="C335" i="2" a="1"/>
  <c r="C335" i="2" s="1"/>
  <c r="D335" i="2" a="1"/>
  <c r="D335" i="2" s="1"/>
  <c r="E335" i="2" a="1"/>
  <c r="E335" i="2" s="1"/>
  <c r="F335" i="2" a="1"/>
  <c r="F335" i="2" s="1"/>
  <c r="H336" i="7" s="1"/>
  <c r="G335" i="2" a="1"/>
  <c r="G335" i="2" s="1"/>
  <c r="I336" i="7" s="1"/>
  <c r="H335" i="2" a="1"/>
  <c r="H335" i="2" s="1"/>
  <c r="J336" i="7" s="1"/>
  <c r="I335" i="2" a="1"/>
  <c r="I335" i="2" s="1"/>
  <c r="K336" i="7" s="1"/>
  <c r="B336" i="2" a="1"/>
  <c r="B336" i="2" s="1"/>
  <c r="D337" i="7" s="1"/>
  <c r="C336" i="2" a="1"/>
  <c r="C336" i="2" s="1"/>
  <c r="D336" i="2" a="1"/>
  <c r="D336" i="2" s="1"/>
  <c r="E336" i="2" a="1"/>
  <c r="E336" i="2" s="1"/>
  <c r="F336" i="2" a="1"/>
  <c r="F336" i="2" s="1"/>
  <c r="G336" i="2" a="1"/>
  <c r="G336" i="2" s="1"/>
  <c r="H336" i="2" a="1"/>
  <c r="H336" i="2"/>
  <c r="I336" i="2" a="1"/>
  <c r="I336" i="2" s="1"/>
  <c r="B337" i="2" a="1"/>
  <c r="B337" i="2" s="1"/>
  <c r="C337" i="2" a="1"/>
  <c r="C337" i="2" s="1"/>
  <c r="E338" i="7" s="1"/>
  <c r="D337" i="2" a="1"/>
  <c r="D337" i="2" s="1"/>
  <c r="F338" i="7" s="1"/>
  <c r="E337" i="2" a="1"/>
  <c r="E337" i="2" s="1"/>
  <c r="G338" i="7" s="1"/>
  <c r="F337" i="2" a="1"/>
  <c r="F337" i="2" s="1"/>
  <c r="G337" i="2" a="1"/>
  <c r="G337" i="2" s="1"/>
  <c r="I338" i="7" s="1"/>
  <c r="H337" i="2" a="1"/>
  <c r="H337" i="2" s="1"/>
  <c r="I337" i="2" a="1"/>
  <c r="I337" i="2" s="1"/>
  <c r="B338" i="2" a="1"/>
  <c r="B338" i="2" s="1"/>
  <c r="C338" i="2" a="1"/>
  <c r="C338" i="2" s="1"/>
  <c r="D338" i="2" a="1"/>
  <c r="D338" i="2" s="1"/>
  <c r="E338" i="2" a="1"/>
  <c r="E338" i="2" s="1"/>
  <c r="F338" i="2" a="1"/>
  <c r="F338" i="2" s="1"/>
  <c r="H339" i="7" s="1"/>
  <c r="G338" i="2" a="1"/>
  <c r="G338" i="2" s="1"/>
  <c r="I339" i="7" s="1"/>
  <c r="H338" i="2" a="1"/>
  <c r="H338" i="2" s="1"/>
  <c r="J339" i="7" s="1"/>
  <c r="I338" i="2" a="1"/>
  <c r="I338" i="2" s="1"/>
  <c r="K339" i="7" s="1"/>
  <c r="B339" i="2" a="1"/>
  <c r="B339" i="2" s="1"/>
  <c r="D340" i="7" s="1"/>
  <c r="C339" i="2" a="1"/>
  <c r="C339" i="2" s="1"/>
  <c r="D339" i="2" a="1"/>
  <c r="D339" i="2" s="1"/>
  <c r="E339" i="2" a="1"/>
  <c r="E339" i="2" s="1"/>
  <c r="F339" i="2" a="1"/>
  <c r="F339" i="2" s="1"/>
  <c r="H340" i="7" s="1"/>
  <c r="G339" i="2" a="1"/>
  <c r="G339" i="2" s="1"/>
  <c r="H339" i="2" a="1"/>
  <c r="H339" i="2" s="1"/>
  <c r="I339" i="2" a="1"/>
  <c r="I339" i="2"/>
  <c r="B340" i="2" a="1"/>
  <c r="B340" i="2" s="1"/>
  <c r="D341" i="7" s="1"/>
  <c r="C340" i="2" a="1"/>
  <c r="C340" i="2" s="1"/>
  <c r="D340" i="2" a="1"/>
  <c r="D340" i="2" s="1"/>
  <c r="F341" i="7" s="1"/>
  <c r="E340" i="2" a="1"/>
  <c r="E340" i="2" s="1"/>
  <c r="F340" i="2" a="1"/>
  <c r="F340" i="2" s="1"/>
  <c r="H341" i="7" s="1"/>
  <c r="G340" i="2" a="1"/>
  <c r="G340" i="2" s="1"/>
  <c r="I341" i="7" s="1"/>
  <c r="H340" i="2" a="1"/>
  <c r="H340" i="2" s="1"/>
  <c r="J341" i="7" s="1"/>
  <c r="I340" i="2" a="1"/>
  <c r="I340" i="2" s="1"/>
  <c r="B341" i="2" a="1"/>
  <c r="B341" i="2" s="1"/>
  <c r="C341" i="2" a="1"/>
  <c r="C341" i="2" s="1"/>
  <c r="E342" i="7" s="1"/>
  <c r="D341" i="2" a="1"/>
  <c r="D341" i="2" s="1"/>
  <c r="F342" i="7" s="1"/>
  <c r="E341" i="2" a="1"/>
  <c r="E341" i="2" s="1"/>
  <c r="G342" i="7" s="1"/>
  <c r="F341" i="2" a="1"/>
  <c r="F341" i="2" s="1"/>
  <c r="G341" i="2" a="1"/>
  <c r="G341" i="2" s="1"/>
  <c r="I342" i="7" s="1"/>
  <c r="H341" i="2" a="1"/>
  <c r="H341" i="2" s="1"/>
  <c r="I341" i="2" a="1"/>
  <c r="I341" i="2" s="1"/>
  <c r="B342" i="2" a="1"/>
  <c r="B342" i="2" s="1"/>
  <c r="C342" i="2" a="1"/>
  <c r="C342" i="2" s="1"/>
  <c r="D342" i="2" a="1"/>
  <c r="D342" i="2" s="1"/>
  <c r="E342" i="2" a="1"/>
  <c r="E342" i="2" s="1"/>
  <c r="G343" i="7" s="1"/>
  <c r="F342" i="2" a="1"/>
  <c r="F342" i="2" s="1"/>
  <c r="H343" i="7" s="1"/>
  <c r="G342" i="2" a="1"/>
  <c r="G342" i="2" s="1"/>
  <c r="I343" i="7" s="1"/>
  <c r="H342" i="2" a="1"/>
  <c r="H342" i="2" s="1"/>
  <c r="J343" i="7" s="1"/>
  <c r="I342" i="2" a="1"/>
  <c r="I342" i="2" s="1"/>
  <c r="K343" i="7" s="1"/>
  <c r="B343" i="2" a="1"/>
  <c r="B343" i="2" s="1"/>
  <c r="C343" i="2" a="1"/>
  <c r="C343" i="2" s="1"/>
  <c r="E344" i="7" s="1"/>
  <c r="D343" i="2" a="1"/>
  <c r="D343" i="2" s="1"/>
  <c r="E343" i="2" a="1"/>
  <c r="E343" i="2" s="1"/>
  <c r="F343" i="2" a="1"/>
  <c r="F343" i="2" s="1"/>
  <c r="G343" i="2" a="1"/>
  <c r="G343" i="2" s="1"/>
  <c r="H343" i="2" a="1"/>
  <c r="H343" i="2" s="1"/>
  <c r="I343" i="2" a="1"/>
  <c r="I343" i="2" s="1"/>
  <c r="K344" i="7" s="1"/>
  <c r="B344" i="2" a="1"/>
  <c r="B344" i="2" s="1"/>
  <c r="D345" i="7" s="1"/>
  <c r="C344" i="2" a="1"/>
  <c r="C344" i="2" s="1"/>
  <c r="E345" i="7" s="1"/>
  <c r="D344" i="2" a="1"/>
  <c r="D344" i="2" s="1"/>
  <c r="F345" i="7" s="1"/>
  <c r="E344" i="2" a="1"/>
  <c r="E344" i="2" s="1"/>
  <c r="G345" i="7" s="1"/>
  <c r="F344" i="2" a="1"/>
  <c r="F344" i="2"/>
  <c r="H345" i="7" s="1"/>
  <c r="G344" i="2" a="1"/>
  <c r="G344" i="2" s="1"/>
  <c r="H344" i="2" a="1"/>
  <c r="H344" i="2" s="1"/>
  <c r="I344" i="2" a="1"/>
  <c r="I344" i="2" s="1"/>
  <c r="B345" i="2" a="1"/>
  <c r="B345" i="2" s="1"/>
  <c r="D346" i="7" s="1"/>
  <c r="C345" i="2" a="1"/>
  <c r="C345" i="2" s="1"/>
  <c r="D345" i="2" a="1"/>
  <c r="D345" i="2" s="1"/>
  <c r="E345" i="2" a="1"/>
  <c r="E345" i="2" s="1"/>
  <c r="G346" i="7" s="1"/>
  <c r="F345" i="2" a="1"/>
  <c r="F345" i="2" s="1"/>
  <c r="H346" i="7" s="1"/>
  <c r="G345" i="2" a="1"/>
  <c r="G345" i="2" s="1"/>
  <c r="I346" i="7" s="1"/>
  <c r="H345" i="2" a="1"/>
  <c r="H345" i="2" s="1"/>
  <c r="I345" i="2" a="1"/>
  <c r="I345" i="2" s="1"/>
  <c r="K346" i="7" s="1"/>
  <c r="B346" i="2" a="1"/>
  <c r="B346" i="2" s="1"/>
  <c r="C346" i="2" a="1"/>
  <c r="C346" i="2" s="1"/>
  <c r="D346" i="2" a="1"/>
  <c r="D346" i="2" s="1"/>
  <c r="F347" i="7" s="1"/>
  <c r="E346" i="2" a="1"/>
  <c r="E346" i="2" s="1"/>
  <c r="G347" i="7" s="1"/>
  <c r="F346" i="2" a="1"/>
  <c r="F346" i="2" s="1"/>
  <c r="G346" i="2" a="1"/>
  <c r="G346" i="2" s="1"/>
  <c r="H346" i="2" a="1"/>
  <c r="H346" i="2" s="1"/>
  <c r="J347" i="7" s="1"/>
  <c r="I346" i="2" a="1"/>
  <c r="I346" i="2" s="1"/>
  <c r="B347" i="2" a="1"/>
  <c r="B347" i="2" s="1"/>
  <c r="D348" i="7" s="1"/>
  <c r="C347" i="2" a="1"/>
  <c r="C347" i="2" s="1"/>
  <c r="D347" i="2" a="1"/>
  <c r="D347" i="2" s="1"/>
  <c r="F348" i="7" s="1"/>
  <c r="E347" i="2" a="1"/>
  <c r="E347" i="2" s="1"/>
  <c r="F347" i="2" a="1"/>
  <c r="F347" i="2" s="1"/>
  <c r="G347" i="2" a="1"/>
  <c r="G347" i="2" s="1"/>
  <c r="I348" i="7" s="1"/>
  <c r="H347" i="2" a="1"/>
  <c r="H347" i="2" s="1"/>
  <c r="I347" i="2" a="1"/>
  <c r="I347" i="2" s="1"/>
  <c r="K348" i="7" s="1"/>
  <c r="B348" i="2" a="1"/>
  <c r="B348" i="2" s="1"/>
  <c r="D349" i="7" s="1"/>
  <c r="C348" i="2" a="1"/>
  <c r="C348" i="2" s="1"/>
  <c r="E349" i="7" s="1"/>
  <c r="D348" i="2" a="1"/>
  <c r="D348" i="2" s="1"/>
  <c r="E348" i="2" a="1"/>
  <c r="E348" i="2" s="1"/>
  <c r="F348" i="2" a="1"/>
  <c r="F348" i="2" s="1"/>
  <c r="H349" i="7" s="1"/>
  <c r="G348" i="2" a="1"/>
  <c r="G348" i="2" s="1"/>
  <c r="H348" i="2" a="1"/>
  <c r="H348" i="2" s="1"/>
  <c r="I348" i="2" a="1"/>
  <c r="I348" i="2" s="1"/>
  <c r="B349" i="2" a="1"/>
  <c r="B349" i="2" s="1"/>
  <c r="C349" i="2" a="1"/>
  <c r="C349" i="2" s="1"/>
  <c r="D349" i="2" a="1"/>
  <c r="D349" i="2" s="1"/>
  <c r="F350" i="7" s="1"/>
  <c r="E349" i="2" a="1"/>
  <c r="E349" i="2" s="1"/>
  <c r="G350" i="7" s="1"/>
  <c r="F349" i="2" a="1"/>
  <c r="F349" i="2" s="1"/>
  <c r="H350" i="7" s="1"/>
  <c r="G349" i="2" a="1"/>
  <c r="G349" i="2" s="1"/>
  <c r="I350" i="7" s="1"/>
  <c r="H349" i="2" a="1"/>
  <c r="H349" i="2" s="1"/>
  <c r="J350" i="7" s="1"/>
  <c r="I349" i="2" a="1"/>
  <c r="I349" i="2" s="1"/>
  <c r="B350" i="2" a="1"/>
  <c r="B350" i="2" s="1"/>
  <c r="C350" i="2" a="1"/>
  <c r="C350" i="2" s="1"/>
  <c r="D350" i="2" a="1"/>
  <c r="D350" i="2" s="1"/>
  <c r="E350" i="2" a="1"/>
  <c r="E350" i="2" s="1"/>
  <c r="F350" i="2" a="1"/>
  <c r="F350" i="2" s="1"/>
  <c r="H351" i="7" s="1"/>
  <c r="G350" i="2" a="1"/>
  <c r="G350" i="2" s="1"/>
  <c r="H350" i="2" a="1"/>
  <c r="H350" i="2" s="1"/>
  <c r="J351" i="7" s="1"/>
  <c r="I350" i="2" a="1"/>
  <c r="I350" i="2" s="1"/>
  <c r="K351" i="7" s="1"/>
  <c r="B351" i="2" a="1"/>
  <c r="B351" i="2" s="1"/>
  <c r="D352" i="7" s="1"/>
  <c r="C351" i="2" a="1"/>
  <c r="C351" i="2" s="1"/>
  <c r="E352" i="7" s="1"/>
  <c r="D351" i="2" a="1"/>
  <c r="D351" i="2" s="1"/>
  <c r="F352" i="7" s="1"/>
  <c r="E351" i="2" a="1"/>
  <c r="E351" i="2" s="1"/>
  <c r="F351" i="2" a="1"/>
  <c r="F351" i="2" s="1"/>
  <c r="G351" i="2" a="1"/>
  <c r="G351" i="2" s="1"/>
  <c r="H351" i="2" a="1"/>
  <c r="H351" i="2" s="1"/>
  <c r="J352" i="7" s="1"/>
  <c r="I351" i="2" a="1"/>
  <c r="I351" i="2" s="1"/>
  <c r="B352" i="2" a="1"/>
  <c r="B352" i="2" s="1"/>
  <c r="C352" i="2" a="1"/>
  <c r="C352" i="2"/>
  <c r="D352" i="2" a="1"/>
  <c r="D352" i="2" s="1"/>
  <c r="F353" i="7" s="1"/>
  <c r="E352" i="2" a="1"/>
  <c r="E352" i="2" s="1"/>
  <c r="G353" i="7" s="1"/>
  <c r="F352" i="2" a="1"/>
  <c r="F352" i="2" s="1"/>
  <c r="G352" i="2" a="1"/>
  <c r="G352" i="2" s="1"/>
  <c r="I353" i="7" s="1"/>
  <c r="H352" i="2" a="1"/>
  <c r="H352" i="2" s="1"/>
  <c r="I352" i="2" a="1"/>
  <c r="I352" i="2" s="1"/>
  <c r="B353" i="2" a="1"/>
  <c r="B353" i="2" s="1"/>
  <c r="C353" i="2" a="1"/>
  <c r="C353" i="2" s="1"/>
  <c r="D353" i="2" a="1"/>
  <c r="D353" i="2" s="1"/>
  <c r="E353" i="2" a="1"/>
  <c r="E353" i="2" s="1"/>
  <c r="G354" i="7" s="1"/>
  <c r="F353" i="2" a="1"/>
  <c r="F353" i="2"/>
  <c r="H354" i="7" s="1"/>
  <c r="G353" i="2" a="1"/>
  <c r="G353" i="2" s="1"/>
  <c r="I354" i="7" s="1"/>
  <c r="H353" i="2" a="1"/>
  <c r="H353" i="2" s="1"/>
  <c r="J354" i="7" s="1"/>
  <c r="I353" i="2" a="1"/>
  <c r="I353" i="2" s="1"/>
  <c r="B354" i="2" a="1"/>
  <c r="B354" i="2" s="1"/>
  <c r="D355" i="7" s="1"/>
  <c r="C354" i="2" a="1"/>
  <c r="C354" i="2" s="1"/>
  <c r="D354" i="2" a="1"/>
  <c r="D354" i="2" s="1"/>
  <c r="E354" i="2" a="1"/>
  <c r="E354" i="2" s="1"/>
  <c r="F354" i="2" a="1"/>
  <c r="F354" i="2" s="1"/>
  <c r="G354" i="2" a="1"/>
  <c r="G354" i="2" s="1"/>
  <c r="H354" i="2" a="1"/>
  <c r="H354" i="2" s="1"/>
  <c r="J355" i="7" s="1"/>
  <c r="I354" i="2" a="1"/>
  <c r="I354" i="2" s="1"/>
  <c r="K355" i="7" s="1"/>
  <c r="B355" i="2" a="1"/>
  <c r="B355" i="2" s="1"/>
  <c r="D356" i="7" s="1"/>
  <c r="C355" i="2" a="1"/>
  <c r="C355" i="2" s="1"/>
  <c r="E356" i="7" s="1"/>
  <c r="D355" i="2" a="1"/>
  <c r="D355" i="2" s="1"/>
  <c r="F356" i="7" s="1"/>
  <c r="E355" i="2" a="1"/>
  <c r="E355" i="2" s="1"/>
  <c r="F355" i="2" a="1"/>
  <c r="F355" i="2" s="1"/>
  <c r="G355" i="2" a="1"/>
  <c r="G355" i="2" s="1"/>
  <c r="H355" i="2" a="1"/>
  <c r="H355" i="2" s="1"/>
  <c r="I355" i="2" a="1"/>
  <c r="I355" i="2" s="1"/>
  <c r="B356" i="2" a="1"/>
  <c r="B356" i="2" s="1"/>
  <c r="C356" i="2" a="1"/>
  <c r="C356" i="2" s="1"/>
  <c r="D356" i="2" a="1"/>
  <c r="D356" i="2"/>
  <c r="F357" i="7" s="1"/>
  <c r="E356" i="2" a="1"/>
  <c r="E356" i="2" s="1"/>
  <c r="G357" i="7" s="1"/>
  <c r="F356" i="2" a="1"/>
  <c r="F356" i="2" s="1"/>
  <c r="H357" i="7" s="1"/>
  <c r="G356" i="2" a="1"/>
  <c r="G356" i="2" s="1"/>
  <c r="I357" i="7" s="1"/>
  <c r="H356" i="2" a="1"/>
  <c r="H356" i="2" s="1"/>
  <c r="I356" i="2" a="1"/>
  <c r="I356" i="2" s="1"/>
  <c r="K357" i="7" s="1"/>
  <c r="B357" i="2" a="1"/>
  <c r="B357" i="2" s="1"/>
  <c r="D358" i="7" s="1"/>
  <c r="C357" i="2" a="1"/>
  <c r="C357" i="2" s="1"/>
  <c r="E358" i="7" s="1"/>
  <c r="D357" i="2" a="1"/>
  <c r="D357" i="2" s="1"/>
  <c r="E357" i="2" a="1"/>
  <c r="E357" i="2" s="1"/>
  <c r="F357" i="2" a="1"/>
  <c r="F357" i="2" s="1"/>
  <c r="G357" i="2" a="1"/>
  <c r="G357" i="2" s="1"/>
  <c r="H357" i="2" a="1"/>
  <c r="H357" i="2" s="1"/>
  <c r="J358" i="7" s="1"/>
  <c r="I357" i="2" a="1"/>
  <c r="I357" i="2" s="1"/>
  <c r="B358" i="2" a="1"/>
  <c r="B358" i="2" s="1"/>
  <c r="C358" i="2" a="1"/>
  <c r="C358" i="2" s="1"/>
  <c r="D358" i="2" a="1"/>
  <c r="D358" i="2" s="1"/>
  <c r="E358" i="2" a="1"/>
  <c r="E358" i="2" s="1"/>
  <c r="F358" i="2" a="1"/>
  <c r="F358" i="2" s="1"/>
  <c r="H359" i="7" s="1"/>
  <c r="G358" i="2" a="1"/>
  <c r="G358" i="2" s="1"/>
  <c r="I359" i="7" s="1"/>
  <c r="H358" i="2" a="1"/>
  <c r="H358" i="2" s="1"/>
  <c r="J359" i="7" s="1"/>
  <c r="I358" i="2" a="1"/>
  <c r="I358" i="2" s="1"/>
  <c r="K359" i="7" s="1"/>
  <c r="B359" i="2" a="1"/>
  <c r="B359" i="2" s="1"/>
  <c r="C359" i="2" a="1"/>
  <c r="C359" i="2" s="1"/>
  <c r="E360" i="7" s="1"/>
  <c r="D359" i="2" a="1"/>
  <c r="D359" i="2"/>
  <c r="E359" i="2" a="1"/>
  <c r="E359" i="2" s="1"/>
  <c r="F359" i="2" a="1"/>
  <c r="F359" i="2" s="1"/>
  <c r="H360" i="7" s="1"/>
  <c r="G359" i="2" a="1"/>
  <c r="G359" i="2" s="1"/>
  <c r="I360" i="7" s="1"/>
  <c r="H359" i="2" a="1"/>
  <c r="H359" i="2" s="1"/>
  <c r="I359" i="2" a="1"/>
  <c r="I359" i="2" s="1"/>
  <c r="K360" i="7" s="1"/>
  <c r="B360" i="2" a="1"/>
  <c r="B360" i="2" s="1"/>
  <c r="D361" i="7" s="1"/>
  <c r="C360" i="2" a="1"/>
  <c r="C360" i="2" s="1"/>
  <c r="D360" i="2" a="1"/>
  <c r="D360" i="2" s="1"/>
  <c r="F361" i="7" s="1"/>
  <c r="E360" i="2" a="1"/>
  <c r="E360" i="2" s="1"/>
  <c r="F360" i="2" a="1"/>
  <c r="F360" i="2" s="1"/>
  <c r="G360" i="2" a="1"/>
  <c r="G360" i="2"/>
  <c r="H360" i="2" a="1"/>
  <c r="H360" i="2" s="1"/>
  <c r="I360" i="2" a="1"/>
  <c r="I360" i="2" s="1"/>
  <c r="B361" i="2" a="1"/>
  <c r="B361" i="2" s="1"/>
  <c r="C361" i="2" a="1"/>
  <c r="C361" i="2" s="1"/>
  <c r="E362" i="7" s="1"/>
  <c r="D361" i="2" a="1"/>
  <c r="D361" i="2" s="1"/>
  <c r="F362" i="7" s="1"/>
  <c r="E361" i="2" a="1"/>
  <c r="E361" i="2" s="1"/>
  <c r="G362" i="7" s="1"/>
  <c r="F361" i="2" a="1"/>
  <c r="F361" i="2" s="1"/>
  <c r="G361" i="2" a="1"/>
  <c r="G361" i="2" s="1"/>
  <c r="I362" i="7" s="1"/>
  <c r="H361" i="2" a="1"/>
  <c r="H361" i="2" s="1"/>
  <c r="I361" i="2" a="1"/>
  <c r="I361" i="2" s="1"/>
  <c r="B362" i="2" a="1"/>
  <c r="B362" i="2" s="1"/>
  <c r="D363" i="7" s="1"/>
  <c r="C362" i="2" a="1"/>
  <c r="C362" i="2" s="1"/>
  <c r="E363" i="7" s="1"/>
  <c r="D362" i="2" a="1"/>
  <c r="D362" i="2" s="1"/>
  <c r="E362" i="2" a="1"/>
  <c r="E362" i="2" s="1"/>
  <c r="F362" i="2" a="1"/>
  <c r="F362" i="2" s="1"/>
  <c r="H363" i="7" s="1"/>
  <c r="G362" i="2" a="1"/>
  <c r="G362" i="2" s="1"/>
  <c r="I363" i="7" s="1"/>
  <c r="H362" i="2" a="1"/>
  <c r="H362" i="2" s="1"/>
  <c r="J363" i="7" s="1"/>
  <c r="I362" i="2" a="1"/>
  <c r="I362" i="2" s="1"/>
  <c r="B363" i="2" a="1"/>
  <c r="B363" i="2" s="1"/>
  <c r="D364" i="7" s="1"/>
  <c r="C363" i="2" a="1"/>
  <c r="C363" i="2" s="1"/>
  <c r="D363" i="2" a="1"/>
  <c r="D363" i="2" s="1"/>
  <c r="E363" i="2" a="1"/>
  <c r="E363" i="2" s="1"/>
  <c r="G364" i="7" s="1"/>
  <c r="F363" i="2" a="1"/>
  <c r="F363" i="2" s="1"/>
  <c r="G363" i="2" a="1"/>
  <c r="G363" i="2"/>
  <c r="H363" i="2" a="1"/>
  <c r="H363" i="2"/>
  <c r="J364" i="7" s="1"/>
  <c r="I363" i="2" a="1"/>
  <c r="I363" i="2" s="1"/>
  <c r="K364" i="7" s="1"/>
  <c r="B364" i="2" a="1"/>
  <c r="B364" i="2" s="1"/>
  <c r="D365" i="7" s="1"/>
  <c r="C364" i="2" a="1"/>
  <c r="C364" i="2" s="1"/>
  <c r="E365" i="7" s="1"/>
  <c r="D364" i="2" a="1"/>
  <c r="D364" i="2" s="1"/>
  <c r="F365" i="7" s="1"/>
  <c r="E364" i="2" a="1"/>
  <c r="E364" i="2" s="1"/>
  <c r="F364" i="2" a="1"/>
  <c r="F364" i="2" s="1"/>
  <c r="G364" i="2" a="1"/>
  <c r="G364" i="2" s="1"/>
  <c r="H364" i="2" a="1"/>
  <c r="H364" i="2" s="1"/>
  <c r="I364" i="2" a="1"/>
  <c r="I364" i="2" s="1"/>
  <c r="B365" i="2" a="1"/>
  <c r="B365" i="2" s="1"/>
  <c r="D366" i="7" s="1"/>
  <c r="C365" i="2" a="1"/>
  <c r="C365" i="2" s="1"/>
  <c r="E366" i="7" s="1"/>
  <c r="D365" i="2" a="1"/>
  <c r="D365" i="2" s="1"/>
  <c r="F366" i="7" s="1"/>
  <c r="E365" i="2" a="1"/>
  <c r="E365" i="2" s="1"/>
  <c r="G366" i="7" s="1"/>
  <c r="F365" i="2" a="1"/>
  <c r="F365" i="2" s="1"/>
  <c r="H366" i="7" s="1"/>
  <c r="G365" i="2" a="1"/>
  <c r="G365" i="2" s="1"/>
  <c r="H365" i="2" a="1"/>
  <c r="H365" i="2" s="1"/>
  <c r="J366" i="7" s="1"/>
  <c r="I365" i="2" a="1"/>
  <c r="I365" i="2" s="1"/>
  <c r="B366" i="2" a="1"/>
  <c r="B366" i="2" s="1"/>
  <c r="C366" i="2" a="1"/>
  <c r="C366" i="2" s="1"/>
  <c r="E367" i="7" s="1"/>
  <c r="D366" i="2" a="1"/>
  <c r="D366" i="2" s="1"/>
  <c r="E366" i="2" a="1"/>
  <c r="E366" i="2" s="1"/>
  <c r="F366" i="2" a="1"/>
  <c r="F366" i="2" s="1"/>
  <c r="H367" i="7" s="1"/>
  <c r="G366" i="2" a="1"/>
  <c r="G366" i="2" s="1"/>
  <c r="I367" i="7" s="1"/>
  <c r="H366" i="2" a="1"/>
  <c r="H366" i="2" s="1"/>
  <c r="J367" i="7" s="1"/>
  <c r="I366" i="2" a="1"/>
  <c r="I366" i="2" s="1"/>
  <c r="K367" i="7" s="1"/>
  <c r="B367" i="2" a="1"/>
  <c r="B367" i="2" s="1"/>
  <c r="D368" i="7" s="1"/>
  <c r="C367" i="2" a="1"/>
  <c r="C367" i="2" s="1"/>
  <c r="D367" i="2" a="1"/>
  <c r="D367" i="2" s="1"/>
  <c r="F368" i="7" s="1"/>
  <c r="E367" i="2" a="1"/>
  <c r="E367" i="2" s="1"/>
  <c r="F367" i="2" a="1"/>
  <c r="F367" i="2" s="1"/>
  <c r="G367" i="2" a="1"/>
  <c r="G367" i="2" s="1"/>
  <c r="I368" i="7" s="1"/>
  <c r="H367" i="2" a="1"/>
  <c r="H367" i="2" s="1"/>
  <c r="I367" i="2" a="1"/>
  <c r="I367" i="2" s="1"/>
  <c r="B368" i="2" a="1"/>
  <c r="B368" i="2" s="1"/>
  <c r="D369" i="7" s="1"/>
  <c r="C368" i="2" a="1"/>
  <c r="C368" i="2" s="1"/>
  <c r="E369" i="7" s="1"/>
  <c r="D368" i="2" a="1"/>
  <c r="D368" i="2" s="1"/>
  <c r="F369" i="7" s="1"/>
  <c r="E368" i="2" a="1"/>
  <c r="E368" i="2" s="1"/>
  <c r="G369" i="7" s="1"/>
  <c r="F368" i="2" a="1"/>
  <c r="F368" i="2" s="1"/>
  <c r="H369" i="7" s="1"/>
  <c r="G368" i="2" a="1"/>
  <c r="G368" i="2" s="1"/>
  <c r="H368" i="2" a="1"/>
  <c r="H368" i="2" s="1"/>
  <c r="J369" i="7" s="1"/>
  <c r="I368" i="2" a="1"/>
  <c r="I368" i="2" s="1"/>
  <c r="B369" i="2" a="1"/>
  <c r="B369" i="2" s="1"/>
  <c r="C369" i="2" a="1"/>
  <c r="C369" i="2" s="1"/>
  <c r="E370" i="7" s="1"/>
  <c r="D369" i="2" a="1"/>
  <c r="D369" i="2" s="1"/>
  <c r="E369" i="2" a="1"/>
  <c r="E369" i="2" s="1"/>
  <c r="F369" i="2" a="1"/>
  <c r="F369" i="2" s="1"/>
  <c r="H370" i="7" s="1"/>
  <c r="G369" i="2" a="1"/>
  <c r="G369" i="2" s="1"/>
  <c r="I370" i="7" s="1"/>
  <c r="H369" i="2" a="1"/>
  <c r="H369" i="2" s="1"/>
  <c r="J370" i="7" s="1"/>
  <c r="I369" i="2" a="1"/>
  <c r="I369" i="2" s="1"/>
  <c r="K370" i="7" s="1"/>
  <c r="B370" i="2" a="1"/>
  <c r="B370" i="2" s="1"/>
  <c r="D371" i="7" s="1"/>
  <c r="C370" i="2" a="1"/>
  <c r="C370" i="2" s="1"/>
  <c r="D370" i="2" a="1"/>
  <c r="D370" i="2" s="1"/>
  <c r="F371" i="7" s="1"/>
  <c r="E370" i="2" a="1"/>
  <c r="E370" i="2" s="1"/>
  <c r="F370" i="2" a="1"/>
  <c r="F370" i="2" s="1"/>
  <c r="G370" i="2" a="1"/>
  <c r="G370" i="2" s="1"/>
  <c r="I371" i="7" s="1"/>
  <c r="H370" i="2" a="1"/>
  <c r="H370" i="2" s="1"/>
  <c r="I370" i="2" a="1"/>
  <c r="I370" i="2" s="1"/>
  <c r="B371" i="2" a="1"/>
  <c r="B371" i="2" s="1"/>
  <c r="D372" i="7" s="1"/>
  <c r="C371" i="2" a="1"/>
  <c r="C371" i="2"/>
  <c r="E372" i="7" s="1"/>
  <c r="D371" i="2" a="1"/>
  <c r="D371" i="2" s="1"/>
  <c r="F372" i="7" s="1"/>
  <c r="E371" i="2" a="1"/>
  <c r="E371" i="2" s="1"/>
  <c r="G372" i="7" s="1"/>
  <c r="F371" i="2" a="1"/>
  <c r="F371" i="2" s="1"/>
  <c r="G371" i="2" a="1"/>
  <c r="G371" i="2" s="1"/>
  <c r="I372" i="7" s="1"/>
  <c r="H371" i="2" a="1"/>
  <c r="H371" i="2" s="1"/>
  <c r="I371" i="2" a="1"/>
  <c r="I371" i="2" s="1"/>
  <c r="K372" i="7" s="1"/>
  <c r="B372" i="2" a="1"/>
  <c r="B372" i="2" s="1"/>
  <c r="C372" i="2" a="1"/>
  <c r="C372" i="2" s="1"/>
  <c r="E373" i="7" s="1"/>
  <c r="D372" i="2" a="1"/>
  <c r="D372" i="2" s="1"/>
  <c r="E372" i="2" a="1"/>
  <c r="E372" i="2" s="1"/>
  <c r="G373" i="7" s="1"/>
  <c r="F372" i="2" a="1"/>
  <c r="F372" i="2" s="1"/>
  <c r="H373" i="7" s="1"/>
  <c r="G372" i="2" a="1"/>
  <c r="G372" i="2"/>
  <c r="I373" i="7" s="1"/>
  <c r="H372" i="2" a="1"/>
  <c r="H372" i="2" s="1"/>
  <c r="J373" i="7" s="1"/>
  <c r="I372" i="2" a="1"/>
  <c r="I372" i="2" s="1"/>
  <c r="K373" i="7" s="1"/>
  <c r="B373" i="2" a="1"/>
  <c r="B373" i="2" s="1"/>
  <c r="D374" i="7" s="1"/>
  <c r="C373" i="2" a="1"/>
  <c r="C373" i="2" s="1"/>
  <c r="D373" i="2" a="1"/>
  <c r="D373" i="2" s="1"/>
  <c r="F374" i="7" s="1"/>
  <c r="E373" i="2" a="1"/>
  <c r="E373" i="2" s="1"/>
  <c r="F373" i="2" a="1"/>
  <c r="F373" i="2" s="1"/>
  <c r="H374" i="7" s="1"/>
  <c r="G373" i="2" a="1"/>
  <c r="G373" i="2" s="1"/>
  <c r="H373" i="2" a="1"/>
  <c r="H373" i="2" s="1"/>
  <c r="I373" i="2" a="1"/>
  <c r="I373" i="2" s="1"/>
  <c r="B374" i="2" a="1"/>
  <c r="B374" i="2" s="1"/>
  <c r="D375" i="7" s="1"/>
  <c r="C374" i="2" a="1"/>
  <c r="C374" i="2" s="1"/>
  <c r="D374" i="2" a="1"/>
  <c r="D374" i="2" s="1"/>
  <c r="F375" i="7" s="1"/>
  <c r="E374" i="2" a="1"/>
  <c r="E374" i="2" s="1"/>
  <c r="G375" i="7" s="1"/>
  <c r="F374" i="2" a="1"/>
  <c r="F374" i="2" s="1"/>
  <c r="G374" i="2" a="1"/>
  <c r="G374" i="2" s="1"/>
  <c r="I375" i="7" s="1"/>
  <c r="H374" i="2" a="1"/>
  <c r="H374" i="2" s="1"/>
  <c r="I374" i="2" a="1"/>
  <c r="I374" i="2" s="1"/>
  <c r="B375" i="2" a="1"/>
  <c r="B375" i="2" s="1"/>
  <c r="C375" i="2" a="1"/>
  <c r="C375" i="2" s="1"/>
  <c r="E376" i="7" s="1"/>
  <c r="D375" i="2" a="1"/>
  <c r="D375" i="2" s="1"/>
  <c r="E375" i="2" a="1"/>
  <c r="E375" i="2" s="1"/>
  <c r="G376" i="7" s="1"/>
  <c r="F375" i="2" a="1"/>
  <c r="F375" i="2" s="1"/>
  <c r="G375" i="2" a="1"/>
  <c r="G375" i="2" s="1"/>
  <c r="I376" i="7" s="1"/>
  <c r="H375" i="2" a="1"/>
  <c r="H375" i="2" s="1"/>
  <c r="J376" i="7" s="1"/>
  <c r="I375" i="2" a="1"/>
  <c r="I375" i="2" s="1"/>
  <c r="B376" i="2" a="1"/>
  <c r="B376" i="2" s="1"/>
  <c r="D377" i="7" s="1"/>
  <c r="C376" i="2" a="1"/>
  <c r="C376" i="2"/>
  <c r="E377" i="7" s="1"/>
  <c r="D376" i="2" a="1"/>
  <c r="D376" i="2" s="1"/>
  <c r="E376" i="2" a="1"/>
  <c r="E376" i="2" s="1"/>
  <c r="F376" i="2" a="1"/>
  <c r="F376" i="2" s="1"/>
  <c r="H377" i="7" s="1"/>
  <c r="G376" i="2" a="1"/>
  <c r="G376" i="2" s="1"/>
  <c r="H376" i="2" a="1"/>
  <c r="H376" i="2" s="1"/>
  <c r="I376" i="2" a="1"/>
  <c r="I376" i="2" s="1"/>
  <c r="K377" i="7" s="1"/>
  <c r="B377" i="2" a="1"/>
  <c r="B377" i="2" s="1"/>
  <c r="C377" i="2" a="1"/>
  <c r="C377" i="2" s="1"/>
  <c r="D377" i="2" a="1"/>
  <c r="D377" i="2" s="1"/>
  <c r="F378" i="7" s="1"/>
  <c r="E377" i="2" a="1"/>
  <c r="E377" i="2" s="1"/>
  <c r="G378" i="7" s="1"/>
  <c r="F377" i="2" a="1"/>
  <c r="F377" i="2" s="1"/>
  <c r="G377" i="2" a="1"/>
  <c r="G377" i="2" s="1"/>
  <c r="I378" i="7" s="1"/>
  <c r="H377" i="2" a="1"/>
  <c r="H377" i="2" s="1"/>
  <c r="J378" i="7" s="1"/>
  <c r="I377" i="2" a="1"/>
  <c r="I377" i="2" s="1"/>
  <c r="K378" i="7" s="1"/>
  <c r="B378" i="2" a="1"/>
  <c r="B378" i="2" s="1"/>
  <c r="D379" i="7" s="1"/>
  <c r="C378" i="2" a="1"/>
  <c r="C378" i="2" s="1"/>
  <c r="E379" i="7" s="1"/>
  <c r="D378" i="2" a="1"/>
  <c r="D378" i="2" s="1"/>
  <c r="E378" i="2" a="1"/>
  <c r="E378" i="2" s="1"/>
  <c r="G379" i="7" s="1"/>
  <c r="F378" i="2" a="1"/>
  <c r="F378" i="2" s="1"/>
  <c r="G378" i="2" a="1"/>
  <c r="G378" i="2" s="1"/>
  <c r="H378" i="2" a="1"/>
  <c r="H378" i="2" s="1"/>
  <c r="J379" i="7" s="1"/>
  <c r="I378" i="2" a="1"/>
  <c r="I378" i="2" s="1"/>
  <c r="K379" i="7" s="1"/>
  <c r="B379" i="2" a="1"/>
  <c r="B379" i="2" s="1"/>
  <c r="C379" i="2" a="1"/>
  <c r="C379" i="2"/>
  <c r="D379" i="2" a="1"/>
  <c r="D379" i="2" s="1"/>
  <c r="F380" i="7" s="1"/>
  <c r="E379" i="2" a="1"/>
  <c r="E379" i="2" s="1"/>
  <c r="G380" i="7" s="1"/>
  <c r="F379" i="2" a="1"/>
  <c r="F379" i="2" s="1"/>
  <c r="H380" i="7" s="1"/>
  <c r="G379" i="2" a="1"/>
  <c r="G379" i="2" s="1"/>
  <c r="I380" i="7" s="1"/>
  <c r="H379" i="2" a="1"/>
  <c r="H379" i="2" s="1"/>
  <c r="I379" i="2" a="1"/>
  <c r="I379" i="2" s="1"/>
  <c r="B380" i="2" a="1"/>
  <c r="B380" i="2" s="1"/>
  <c r="C380" i="2" a="1"/>
  <c r="C380" i="2" s="1"/>
  <c r="E381" i="7" s="1"/>
  <c r="D380" i="2" a="1"/>
  <c r="D380" i="2" s="1"/>
  <c r="E380" i="2" a="1"/>
  <c r="E380" i="2" s="1"/>
  <c r="F380" i="2" a="1"/>
  <c r="F380" i="2" s="1"/>
  <c r="H381" i="7" s="1"/>
  <c r="G380" i="2" a="1"/>
  <c r="G380" i="2" s="1"/>
  <c r="I381" i="7" s="1"/>
  <c r="H380" i="2" a="1"/>
  <c r="H380" i="2" s="1"/>
  <c r="J381" i="7" s="1"/>
  <c r="I380" i="2" a="1"/>
  <c r="I380" i="2" s="1"/>
  <c r="B381" i="2" a="1"/>
  <c r="B381" i="2" s="1"/>
  <c r="D382" i="7" s="1"/>
  <c r="C381" i="2" a="1"/>
  <c r="C381" i="2" s="1"/>
  <c r="D381" i="2" a="1"/>
  <c r="D381" i="2" s="1"/>
  <c r="E381" i="2" a="1"/>
  <c r="E381" i="2" s="1"/>
  <c r="G382" i="7" s="1"/>
  <c r="F381" i="2" a="1"/>
  <c r="F381" i="2" s="1"/>
  <c r="H382" i="7" s="1"/>
  <c r="G381" i="2" a="1"/>
  <c r="G381" i="2" s="1"/>
  <c r="H381" i="2" a="1"/>
  <c r="H381" i="2" s="1"/>
  <c r="J382" i="7" s="1"/>
  <c r="I381" i="2" a="1"/>
  <c r="I381" i="2"/>
  <c r="K382" i="7" s="1"/>
  <c r="B382" i="2" a="1"/>
  <c r="B382" i="2" s="1"/>
  <c r="D383" i="7" s="1"/>
  <c r="C382" i="2" a="1"/>
  <c r="C382" i="2" s="1"/>
  <c r="E383" i="7" s="1"/>
  <c r="D382" i="2" a="1"/>
  <c r="D382" i="2" s="1"/>
  <c r="E382" i="2" a="1"/>
  <c r="E382" i="2" s="1"/>
  <c r="G383" i="7" s="1"/>
  <c r="F382" i="2" a="1"/>
  <c r="F382" i="2" s="1"/>
  <c r="G382" i="2" a="1"/>
  <c r="G382" i="2" s="1"/>
  <c r="I383" i="7" s="1"/>
  <c r="H382" i="2" a="1"/>
  <c r="H382" i="2" s="1"/>
  <c r="I382" i="2" a="1"/>
  <c r="I382" i="2" s="1"/>
  <c r="K383" i="7" s="1"/>
  <c r="B383" i="2" a="1"/>
  <c r="B383" i="2" s="1"/>
  <c r="C383" i="2" a="1"/>
  <c r="C383" i="2" s="1"/>
  <c r="E384" i="7" s="1"/>
  <c r="D383" i="2" a="1"/>
  <c r="D383" i="2" s="1"/>
  <c r="F384" i="7" s="1"/>
  <c r="E383" i="2" a="1"/>
  <c r="E383" i="2" s="1"/>
  <c r="F383" i="2" a="1"/>
  <c r="F383" i="2" s="1"/>
  <c r="H384" i="7" s="1"/>
  <c r="G383" i="2" a="1"/>
  <c r="G383" i="2" s="1"/>
  <c r="I384" i="7" s="1"/>
  <c r="H383" i="2" a="1"/>
  <c r="H383" i="2" s="1"/>
  <c r="I383" i="2" a="1"/>
  <c r="I383" i="2" s="1"/>
  <c r="K384" i="7" s="1"/>
  <c r="B384" i="2" a="1"/>
  <c r="B384" i="2" s="1"/>
  <c r="C384" i="2" a="1"/>
  <c r="C384" i="2" s="1"/>
  <c r="D384" i="2" a="1"/>
  <c r="D384" i="2" s="1"/>
  <c r="F385" i="7" s="1"/>
  <c r="E384" i="2" a="1"/>
  <c r="E384" i="2" s="1"/>
  <c r="G385" i="7" s="1"/>
  <c r="F384" i="2" a="1"/>
  <c r="F384" i="2" s="1"/>
  <c r="G384" i="2" a="1"/>
  <c r="G384" i="2" s="1"/>
  <c r="I385" i="7" s="1"/>
  <c r="H384" i="2" a="1"/>
  <c r="H384" i="2" s="1"/>
  <c r="J385" i="7" s="1"/>
  <c r="I384" i="2" a="1"/>
  <c r="I384" i="2" s="1"/>
  <c r="K385" i="7" s="1"/>
  <c r="B385" i="2" a="1"/>
  <c r="B385" i="2" s="1"/>
  <c r="D386" i="7" s="1"/>
  <c r="C385" i="2" a="1"/>
  <c r="C385" i="2" s="1"/>
  <c r="D385" i="2" a="1"/>
  <c r="D385" i="2" s="1"/>
  <c r="F386" i="7" s="1"/>
  <c r="E385" i="2" a="1"/>
  <c r="E385" i="2" s="1"/>
  <c r="F385" i="2" a="1"/>
  <c r="F385" i="2" s="1"/>
  <c r="H386" i="7" s="1"/>
  <c r="G385" i="2" a="1"/>
  <c r="G385" i="2" s="1"/>
  <c r="H385" i="2" a="1"/>
  <c r="H385" i="2" s="1"/>
  <c r="J386" i="7" s="1"/>
  <c r="I385" i="2" a="1"/>
  <c r="I385" i="2" s="1"/>
  <c r="B386" i="2" a="1"/>
  <c r="B386" i="2" s="1"/>
  <c r="D387" i="7" s="1"/>
  <c r="C386" i="2" a="1"/>
  <c r="C386" i="2" s="1"/>
  <c r="E387" i="7" s="1"/>
  <c r="D386" i="2" a="1"/>
  <c r="D386" i="2"/>
  <c r="F387" i="7" s="1"/>
  <c r="E386" i="2" a="1"/>
  <c r="E386" i="2" s="1"/>
  <c r="G387" i="7" s="1"/>
  <c r="F386" i="2" a="1"/>
  <c r="F386" i="2" s="1"/>
  <c r="G386" i="2" a="1"/>
  <c r="G386" i="2" s="1"/>
  <c r="I387" i="7" s="1"/>
  <c r="H386" i="2" a="1"/>
  <c r="H386" i="2" s="1"/>
  <c r="I386" i="2" a="1"/>
  <c r="I386" i="2" s="1"/>
  <c r="K387" i="7" s="1"/>
  <c r="B387" i="2" a="1"/>
  <c r="B387" i="2" s="1"/>
  <c r="C387" i="2" a="1"/>
  <c r="C387" i="2" s="1"/>
  <c r="E388" i="7" s="1"/>
  <c r="D387" i="2" a="1"/>
  <c r="D387" i="2" s="1"/>
  <c r="E387" i="2" a="1"/>
  <c r="E387" i="2" s="1"/>
  <c r="F387" i="2" a="1"/>
  <c r="F387" i="2" s="1"/>
  <c r="H388" i="7" s="1"/>
  <c r="G387" i="2" a="1"/>
  <c r="G387" i="2" s="1"/>
  <c r="I388" i="7" s="1"/>
  <c r="H387" i="2" a="1"/>
  <c r="H387" i="2" s="1"/>
  <c r="J388" i="7" s="1"/>
  <c r="I387" i="2" a="1"/>
  <c r="I387" i="2" s="1"/>
  <c r="B388" i="2" a="1"/>
  <c r="B388" i="2" s="1"/>
  <c r="D389" i="7" s="1"/>
  <c r="C388" i="2" a="1"/>
  <c r="C388" i="2"/>
  <c r="D388" i="2" a="1"/>
  <c r="D388" i="2" s="1"/>
  <c r="E388" i="2" a="1"/>
  <c r="E388" i="2" s="1"/>
  <c r="G389" i="7" s="1"/>
  <c r="F388" i="2" a="1"/>
  <c r="F388" i="2" s="1"/>
  <c r="G388" i="2" a="1"/>
  <c r="G388" i="2" s="1"/>
  <c r="H388" i="2" a="1"/>
  <c r="H388" i="2" s="1"/>
  <c r="I388" i="2" a="1"/>
  <c r="I388" i="2" s="1"/>
  <c r="K389" i="7" s="1"/>
  <c r="B389" i="2" a="1"/>
  <c r="B389" i="2" s="1"/>
  <c r="D390" i="7" s="1"/>
  <c r="C389" i="2" a="1"/>
  <c r="C389" i="2" s="1"/>
  <c r="E390" i="7" s="1"/>
  <c r="D389" i="2" a="1"/>
  <c r="D389" i="2" s="1"/>
  <c r="E389" i="2" a="1"/>
  <c r="E389" i="2" s="1"/>
  <c r="G390" i="7" s="1"/>
  <c r="F389" i="2" a="1"/>
  <c r="F389" i="2" s="1"/>
  <c r="H390" i="7" s="1"/>
  <c r="G389" i="2" a="1"/>
  <c r="G389" i="2" s="1"/>
  <c r="H389" i="2" a="1"/>
  <c r="H389" i="2" s="1"/>
  <c r="J390" i="7" s="1"/>
  <c r="I389" i="2" a="1"/>
  <c r="I389" i="2" s="1"/>
  <c r="B390" i="2" a="1"/>
  <c r="B390" i="2" s="1"/>
  <c r="C390" i="2" a="1"/>
  <c r="C390" i="2" s="1"/>
  <c r="D390" i="2" a="1"/>
  <c r="D390" i="2" s="1"/>
  <c r="F391" i="7" s="1"/>
  <c r="E390" i="2" a="1"/>
  <c r="E390" i="2" s="1"/>
  <c r="F390" i="2" a="1"/>
  <c r="F390" i="2" s="1"/>
  <c r="H391" i="7" s="1"/>
  <c r="G390" i="2" a="1"/>
  <c r="G390" i="2" s="1"/>
  <c r="H390" i="2" a="1"/>
  <c r="H390" i="2" s="1"/>
  <c r="J391" i="7" s="1"/>
  <c r="I390" i="2" a="1"/>
  <c r="I390" i="2" s="1"/>
  <c r="B391" i="2" a="1"/>
  <c r="B391" i="2" s="1"/>
  <c r="C391" i="2" a="1"/>
  <c r="C391" i="2" s="1"/>
  <c r="E392" i="7" s="1"/>
  <c r="D391" i="2" a="1"/>
  <c r="D391" i="2" s="1"/>
  <c r="F392" i="7" s="1"/>
  <c r="E391" i="2" a="1"/>
  <c r="E391" i="2" s="1"/>
  <c r="F391" i="2" a="1"/>
  <c r="F391" i="2" s="1"/>
  <c r="H392" i="7" s="1"/>
  <c r="G391" i="2" a="1"/>
  <c r="G391" i="2" s="1"/>
  <c r="I392" i="7" s="1"/>
  <c r="H391" i="2" a="1"/>
  <c r="H391" i="2" s="1"/>
  <c r="I391" i="2" a="1"/>
  <c r="I391" i="2" s="1"/>
  <c r="K392" i="7" s="1"/>
  <c r="B392" i="2" a="1"/>
  <c r="B392" i="2" s="1"/>
  <c r="D393" i="7" s="1"/>
  <c r="C392" i="2" a="1"/>
  <c r="C392" i="2" s="1"/>
  <c r="D392" i="2" a="1"/>
  <c r="D392" i="2" s="1"/>
  <c r="F393" i="7" s="1"/>
  <c r="E392" i="2" a="1"/>
  <c r="E392" i="2" s="1"/>
  <c r="F392" i="2" a="1"/>
  <c r="F392" i="2" s="1"/>
  <c r="G392" i="2" a="1"/>
  <c r="G392" i="2" s="1"/>
  <c r="I393" i="7" s="1"/>
  <c r="H392" i="2" a="1"/>
  <c r="H392" i="2" s="1"/>
  <c r="J393" i="7" s="1"/>
  <c r="I392" i="2" a="1"/>
  <c r="I392" i="2" s="1"/>
  <c r="B393" i="2" a="1"/>
  <c r="B393" i="2" s="1"/>
  <c r="D394" i="7" s="1"/>
  <c r="C393" i="2" a="1"/>
  <c r="C393" i="2" s="1"/>
  <c r="E394" i="7" s="1"/>
  <c r="D393" i="2" a="1"/>
  <c r="D393" i="2" s="1"/>
  <c r="E393" i="2" a="1"/>
  <c r="E393" i="2" s="1"/>
  <c r="G394" i="7" s="1"/>
  <c r="F393" i="2" a="1"/>
  <c r="F393" i="2" s="1"/>
  <c r="H394" i="7" s="1"/>
  <c r="G393" i="2" a="1"/>
  <c r="G393" i="2" s="1"/>
  <c r="H393" i="2" a="1"/>
  <c r="H393" i="2" s="1"/>
  <c r="J394" i="7" s="1"/>
  <c r="I393" i="2" a="1"/>
  <c r="I393" i="2" s="1"/>
  <c r="B394" i="2" a="1"/>
  <c r="B394" i="2" s="1"/>
  <c r="C394" i="2" a="1"/>
  <c r="C394" i="2" s="1"/>
  <c r="E395" i="7" s="1"/>
  <c r="D394" i="2" a="1"/>
  <c r="D394" i="2" s="1"/>
  <c r="F395" i="7" s="1"/>
  <c r="E394" i="2" a="1"/>
  <c r="E394" i="2" s="1"/>
  <c r="F394" i="2" a="1"/>
  <c r="F394" i="2" s="1"/>
  <c r="H395" i="7" s="1"/>
  <c r="G394" i="2" a="1"/>
  <c r="G394" i="2" s="1"/>
  <c r="I395" i="7" s="1"/>
  <c r="H394" i="2" a="1"/>
  <c r="H394" i="2" s="1"/>
  <c r="J395" i="7" s="1"/>
  <c r="I394" i="2" a="1"/>
  <c r="I394" i="2" s="1"/>
  <c r="K395" i="7" s="1"/>
  <c r="B395" i="2" a="1"/>
  <c r="B395" i="2" s="1"/>
  <c r="C395" i="2" a="1"/>
  <c r="C395" i="2" s="1"/>
  <c r="E396" i="7" s="1"/>
  <c r="D395" i="2" a="1"/>
  <c r="D395" i="2" s="1"/>
  <c r="E395" i="2" a="1"/>
  <c r="E395" i="2" s="1"/>
  <c r="G396" i="7" s="1"/>
  <c r="F395" i="2" a="1"/>
  <c r="F395" i="2"/>
  <c r="G395" i="2" a="1"/>
  <c r="G395" i="2"/>
  <c r="I396" i="7" s="1"/>
  <c r="H395" i="2" a="1"/>
  <c r="H395" i="2" s="1"/>
  <c r="I395" i="2" a="1"/>
  <c r="I395" i="2" s="1"/>
  <c r="B396" i="2" a="1"/>
  <c r="B396" i="2" s="1"/>
  <c r="D397" i="7" s="1"/>
  <c r="C396" i="2" a="1"/>
  <c r="C396" i="2" s="1"/>
  <c r="E397" i="7" s="1"/>
  <c r="D396" i="2" a="1"/>
  <c r="D396" i="2" s="1"/>
  <c r="F397" i="7" s="1"/>
  <c r="E396" i="2" a="1"/>
  <c r="E396" i="2" s="1"/>
  <c r="G397" i="7" s="1"/>
  <c r="F396" i="2" a="1"/>
  <c r="F396" i="2" s="1"/>
  <c r="G396" i="2" a="1"/>
  <c r="G396" i="2" s="1"/>
  <c r="H396" i="2" a="1"/>
  <c r="H396" i="2" s="1"/>
  <c r="J397" i="7" s="1"/>
  <c r="I396" i="2" a="1"/>
  <c r="I396" i="2" s="1"/>
  <c r="K397" i="7" s="1"/>
  <c r="B397" i="2" a="1"/>
  <c r="B397" i="2" s="1"/>
  <c r="C397" i="2" a="1"/>
  <c r="C397" i="2" s="1"/>
  <c r="E398" i="7" s="1"/>
  <c r="D397" i="2" a="1"/>
  <c r="D397" i="2" s="1"/>
  <c r="F398" i="7" s="1"/>
  <c r="E397" i="2" a="1"/>
  <c r="E397" i="2" s="1"/>
  <c r="F397" i="2" a="1"/>
  <c r="F397" i="2" s="1"/>
  <c r="H398" i="7" s="1"/>
  <c r="G397" i="2" a="1"/>
  <c r="G397" i="2" s="1"/>
  <c r="I398" i="7" s="1"/>
  <c r="H397" i="2" a="1"/>
  <c r="H397" i="2" s="1"/>
  <c r="I397" i="2" a="1"/>
  <c r="I397" i="2" s="1"/>
  <c r="K398" i="7" s="1"/>
  <c r="B398" i="2" a="1"/>
  <c r="B398" i="2"/>
  <c r="D399" i="7" s="1"/>
  <c r="C398" i="2" a="1"/>
  <c r="C398" i="2"/>
  <c r="D398" i="2" a="1"/>
  <c r="D398" i="2" s="1"/>
  <c r="F399" i="7" s="1"/>
  <c r="E398" i="2" a="1"/>
  <c r="E398" i="2" s="1"/>
  <c r="G399" i="7" s="1"/>
  <c r="F398" i="2" a="1"/>
  <c r="F398" i="2" s="1"/>
  <c r="G398" i="2" a="1"/>
  <c r="G398" i="2" s="1"/>
  <c r="H398" i="2" a="1"/>
  <c r="H398" i="2" s="1"/>
  <c r="J399" i="7" s="1"/>
  <c r="I398" i="2" a="1"/>
  <c r="I398" i="2" s="1"/>
  <c r="K399" i="7" s="1"/>
  <c r="B399" i="2" a="1"/>
  <c r="B399" i="2" s="1"/>
  <c r="C399" i="2" a="1"/>
  <c r="C399" i="2" s="1"/>
  <c r="E400" i="7" s="1"/>
  <c r="D399" i="2" a="1"/>
  <c r="D399" i="2" s="1"/>
  <c r="E399" i="2" a="1"/>
  <c r="E399" i="2" s="1"/>
  <c r="F399" i="2" a="1"/>
  <c r="F399" i="2" s="1"/>
  <c r="H400" i="7" s="1"/>
  <c r="G399" i="2" a="1"/>
  <c r="G399" i="2" s="1"/>
  <c r="I400" i="7" s="1"/>
  <c r="H399" i="2" a="1"/>
  <c r="H399" i="2" s="1"/>
  <c r="I399" i="2" a="1"/>
  <c r="I399" i="2" s="1"/>
  <c r="B400" i="2" a="1"/>
  <c r="B400" i="2" s="1"/>
  <c r="D401" i="7" s="1"/>
  <c r="C400" i="2" a="1"/>
  <c r="C400" i="2" s="1"/>
  <c r="D400" i="2" a="1"/>
  <c r="D400" i="2" s="1"/>
  <c r="F401" i="7" s="1"/>
  <c r="E400" i="2" a="1"/>
  <c r="E400" i="2" s="1"/>
  <c r="G401" i="7" s="1"/>
  <c r="F400" i="2" a="1"/>
  <c r="F400" i="2" s="1"/>
  <c r="G400" i="2" a="1"/>
  <c r="G400" i="2" s="1"/>
  <c r="I401" i="7" s="1"/>
  <c r="H400" i="2" a="1"/>
  <c r="H400" i="2" s="1"/>
  <c r="I400" i="2" a="1"/>
  <c r="I400" i="2" s="1"/>
  <c r="B401" i="2" a="1"/>
  <c r="B401" i="2" s="1"/>
  <c r="D402" i="7" s="1"/>
  <c r="C401" i="2" a="1"/>
  <c r="C401" i="2" s="1"/>
  <c r="E402" i="7" s="1"/>
  <c r="D401" i="2" a="1"/>
  <c r="D401" i="2" s="1"/>
  <c r="E401" i="2" a="1"/>
  <c r="E401" i="2" s="1"/>
  <c r="F401" i="2" a="1"/>
  <c r="F401" i="2" s="1"/>
  <c r="H402" i="7" s="1"/>
  <c r="G401" i="2" a="1"/>
  <c r="G401" i="2" s="1"/>
  <c r="H401" i="2" a="1"/>
  <c r="H401" i="2" s="1"/>
  <c r="J402" i="7" s="1"/>
  <c r="I401" i="2" a="1"/>
  <c r="I401" i="2" s="1"/>
  <c r="K402" i="7" s="1"/>
  <c r="B402" i="2" a="1"/>
  <c r="B402" i="2" s="1"/>
  <c r="C402" i="2" a="1"/>
  <c r="C402" i="2" s="1"/>
  <c r="E403" i="7" s="1"/>
  <c r="D402" i="2" a="1"/>
  <c r="D402" i="2" s="1"/>
  <c r="E402" i="2" a="1"/>
  <c r="E402" i="2" s="1"/>
  <c r="F402" i="2" a="1"/>
  <c r="F402" i="2" s="1"/>
  <c r="H403" i="7" s="1"/>
  <c r="G402" i="2" a="1"/>
  <c r="G402" i="2" s="1"/>
  <c r="I403" i="7" s="1"/>
  <c r="H402" i="2" a="1"/>
  <c r="H402" i="2" s="1"/>
  <c r="I402" i="2" a="1"/>
  <c r="I402" i="2" s="1"/>
  <c r="B403" i="2" a="1"/>
  <c r="B403" i="2" s="1"/>
  <c r="D404" i="7" s="1"/>
  <c r="C403" i="2" a="1"/>
  <c r="C403" i="2" s="1"/>
  <c r="D403" i="2" a="1"/>
  <c r="D403" i="2" s="1"/>
  <c r="F404" i="7" s="1"/>
  <c r="E403" i="2" a="1"/>
  <c r="E403" i="2" s="1"/>
  <c r="G404" i="7" s="1"/>
  <c r="F403" i="2" a="1"/>
  <c r="F403" i="2" s="1"/>
  <c r="G403" i="2" a="1"/>
  <c r="G403" i="2" s="1"/>
  <c r="I404" i="7" s="1"/>
  <c r="H403" i="2" a="1"/>
  <c r="H403" i="2" s="1"/>
  <c r="I403" i="2" a="1"/>
  <c r="I403" i="2" s="1"/>
  <c r="B404" i="2" a="1"/>
  <c r="B404" i="2" s="1"/>
  <c r="D405" i="7" s="1"/>
  <c r="C404" i="2" a="1"/>
  <c r="C404" i="2" s="1"/>
  <c r="E405" i="7" s="1"/>
  <c r="D404" i="2" a="1"/>
  <c r="D404" i="2" s="1"/>
  <c r="E404" i="2" a="1"/>
  <c r="E404" i="2" s="1"/>
  <c r="F404" i="2" a="1"/>
  <c r="F404" i="2" s="1"/>
  <c r="H405" i="7" s="1"/>
  <c r="G404" i="2" a="1"/>
  <c r="G404" i="2" s="1"/>
  <c r="H404" i="2" a="1"/>
  <c r="H404" i="2" s="1"/>
  <c r="J405" i="7" s="1"/>
  <c r="I404" i="2" a="1"/>
  <c r="I404" i="2" s="1"/>
  <c r="K405" i="7" s="1"/>
  <c r="B405" i="2" a="1"/>
  <c r="B405" i="2" s="1"/>
  <c r="C405" i="2" a="1"/>
  <c r="C405" i="2" s="1"/>
  <c r="E406" i="7" s="1"/>
  <c r="D405" i="2" a="1"/>
  <c r="D405" i="2" s="1"/>
  <c r="E405" i="2" a="1"/>
  <c r="E405" i="2" s="1"/>
  <c r="G406" i="7" s="1"/>
  <c r="F405" i="2" a="1"/>
  <c r="F405" i="2" s="1"/>
  <c r="H406" i="7" s="1"/>
  <c r="G405" i="2" a="1"/>
  <c r="G405" i="2" s="1"/>
  <c r="H405" i="2" a="1"/>
  <c r="H405" i="2" s="1"/>
  <c r="I405" i="2" a="1"/>
  <c r="I405" i="2" s="1"/>
  <c r="B406" i="2" a="1"/>
  <c r="B406" i="2" s="1"/>
  <c r="D407" i="7" s="1"/>
  <c r="C406" i="2" a="1"/>
  <c r="C406" i="2" s="1"/>
  <c r="E407" i="7" s="1"/>
  <c r="D406" i="2" a="1"/>
  <c r="D406" i="2" s="1"/>
  <c r="F407" i="7" s="1"/>
  <c r="E406" i="2" a="1"/>
  <c r="E406" i="2" s="1"/>
  <c r="F406" i="2" a="1"/>
  <c r="F406" i="2" s="1"/>
  <c r="H407" i="7" s="1"/>
  <c r="G406" i="2" a="1"/>
  <c r="G406" i="2" s="1"/>
  <c r="H406" i="2" a="1"/>
  <c r="H406" i="2" s="1"/>
  <c r="I406" i="2" a="1"/>
  <c r="I406" i="2" s="1"/>
  <c r="K407" i="7" s="1"/>
  <c r="B407" i="2" a="1"/>
  <c r="B407" i="2" s="1"/>
  <c r="D408" i="7" s="1"/>
  <c r="C407" i="2" a="1"/>
  <c r="C407" i="2" s="1"/>
  <c r="D407" i="2" a="1"/>
  <c r="D407" i="2" s="1"/>
  <c r="F408" i="7" s="1"/>
  <c r="E407" i="2" a="1"/>
  <c r="E407" i="2" s="1"/>
  <c r="G408" i="7" s="1"/>
  <c r="F407" i="2" a="1"/>
  <c r="F407" i="2" s="1"/>
  <c r="G407" i="2" a="1"/>
  <c r="G407" i="2" s="1"/>
  <c r="I408" i="7" s="1"/>
  <c r="H407" i="2" a="1"/>
  <c r="H407" i="2" s="1"/>
  <c r="I407" i="2" a="1"/>
  <c r="I407" i="2" s="1"/>
  <c r="K408" i="7" s="1"/>
  <c r="B408" i="2" a="1"/>
  <c r="B408" i="2" s="1"/>
  <c r="C408" i="2" a="1"/>
  <c r="C408" i="2" s="1"/>
  <c r="E409" i="7" s="1"/>
  <c r="D408" i="2" a="1"/>
  <c r="D408" i="2" s="1"/>
  <c r="E408" i="2" a="1"/>
  <c r="E408" i="2" s="1"/>
  <c r="G409" i="7" s="1"/>
  <c r="F408" i="2" a="1"/>
  <c r="F408" i="2" s="1"/>
  <c r="G408" i="2" a="1"/>
  <c r="G408" i="2" s="1"/>
  <c r="I409" i="7" s="1"/>
  <c r="H408" i="2" a="1"/>
  <c r="H408" i="2" s="1"/>
  <c r="J409" i="7" s="1"/>
  <c r="I408" i="2" a="1"/>
  <c r="I408" i="2" s="1"/>
  <c r="K409" i="7" s="1"/>
  <c r="B409" i="2" a="1"/>
  <c r="B409" i="2" s="1"/>
  <c r="D410" i="7" s="1"/>
  <c r="C409" i="2" a="1"/>
  <c r="C409" i="2"/>
  <c r="E410" i="7" s="1"/>
  <c r="D409" i="2" a="1"/>
  <c r="D409" i="2"/>
  <c r="F410" i="7" s="1"/>
  <c r="E409" i="2" a="1"/>
  <c r="E409" i="2" s="1"/>
  <c r="F409" i="2" a="1"/>
  <c r="F409" i="2" s="1"/>
  <c r="H410" i="7" s="1"/>
  <c r="G409" i="2" a="1"/>
  <c r="G409" i="2" s="1"/>
  <c r="H409" i="2" a="1"/>
  <c r="H409" i="2" s="1"/>
  <c r="J410" i="7" s="1"/>
  <c r="I409" i="2" a="1"/>
  <c r="I409" i="2" s="1"/>
  <c r="B410" i="2" a="1"/>
  <c r="B410" i="2" s="1"/>
  <c r="C410" i="2" a="1"/>
  <c r="C410" i="2" s="1"/>
  <c r="E411" i="7" s="1"/>
  <c r="D410" i="2" a="1"/>
  <c r="D410" i="2" s="1"/>
  <c r="F411" i="7" s="1"/>
  <c r="E410" i="2" a="1"/>
  <c r="E410" i="2" s="1"/>
  <c r="F410" i="2" a="1"/>
  <c r="F410" i="2" s="1"/>
  <c r="H411" i="7" s="1"/>
  <c r="G410" i="2" a="1"/>
  <c r="G410" i="2" s="1"/>
  <c r="H410" i="2" a="1"/>
  <c r="H410" i="2" s="1"/>
  <c r="I410" i="2" a="1"/>
  <c r="I410" i="2" s="1"/>
  <c r="K411" i="7" s="1"/>
  <c r="B411" i="2" a="1"/>
  <c r="B411" i="2" s="1"/>
  <c r="D412" i="7" s="1"/>
  <c r="C411" i="2" a="1"/>
  <c r="C411" i="2" s="1"/>
  <c r="D411" i="2" a="1"/>
  <c r="D411" i="2" s="1"/>
  <c r="F412" i="7" s="1"/>
  <c r="E411" i="2" a="1"/>
  <c r="E411" i="2" s="1"/>
  <c r="G412" i="7" s="1"/>
  <c r="F411" i="2" a="1"/>
  <c r="F411" i="2" s="1"/>
  <c r="G411" i="2" a="1"/>
  <c r="G411" i="2" s="1"/>
  <c r="I412" i="7" s="1"/>
  <c r="H411" i="2" a="1"/>
  <c r="H411" i="2" s="1"/>
  <c r="J412" i="7" s="1"/>
  <c r="I411" i="2" a="1"/>
  <c r="I411" i="2" s="1"/>
  <c r="B412" i="2" a="1"/>
  <c r="B412" i="2" s="1"/>
  <c r="D413" i="7" s="1"/>
  <c r="C412" i="2" a="1"/>
  <c r="C412" i="2" s="1"/>
  <c r="D412" i="2" a="1"/>
  <c r="D412" i="2" s="1"/>
  <c r="E412" i="2" a="1"/>
  <c r="E412" i="2" s="1"/>
  <c r="G413" i="7" s="1"/>
  <c r="F412" i="2" a="1"/>
  <c r="F412" i="2" s="1"/>
  <c r="H413" i="7" s="1"/>
  <c r="G412" i="2" a="1"/>
  <c r="G412" i="2" s="1"/>
  <c r="H412" i="2" a="1"/>
  <c r="H412" i="2" s="1"/>
  <c r="J413" i="7" s="1"/>
  <c r="I412" i="2" a="1"/>
  <c r="I412" i="2" s="1"/>
  <c r="K413" i="7" s="1"/>
  <c r="B413" i="2" a="1"/>
  <c r="B413" i="2" s="1"/>
  <c r="C413" i="2" a="1"/>
  <c r="C413" i="2" s="1"/>
  <c r="E414" i="7" s="1"/>
  <c r="D413" i="2" a="1"/>
  <c r="D413" i="2" s="1"/>
  <c r="F414" i="7" s="1"/>
  <c r="E413" i="2" a="1"/>
  <c r="E413" i="2" s="1"/>
  <c r="F413" i="2" a="1"/>
  <c r="F413" i="2" s="1"/>
  <c r="H414" i="7" s="1"/>
  <c r="G413" i="2" a="1"/>
  <c r="G413" i="2" s="1"/>
  <c r="H413" i="2" a="1"/>
  <c r="H413" i="2" s="1"/>
  <c r="I413" i="2" a="1"/>
  <c r="I413" i="2"/>
  <c r="K414" i="7" s="1"/>
  <c r="B414" i="2" a="1"/>
  <c r="B414" i="2" s="1"/>
  <c r="C414" i="2" a="1"/>
  <c r="C414" i="2" s="1"/>
  <c r="E415" i="7" s="1"/>
  <c r="D414" i="2" a="1"/>
  <c r="D414" i="2" s="1"/>
  <c r="E414" i="2" a="1"/>
  <c r="E414" i="2" s="1"/>
  <c r="G415" i="7" s="1"/>
  <c r="F414" i="2" a="1"/>
  <c r="F414" i="2" s="1"/>
  <c r="H415" i="7" s="1"/>
  <c r="G414" i="2" a="1"/>
  <c r="G414" i="2" s="1"/>
  <c r="I415" i="7" s="1"/>
  <c r="H414" i="2" a="1"/>
  <c r="H414" i="2" s="1"/>
  <c r="J415" i="7" s="1"/>
  <c r="I414" i="2" a="1"/>
  <c r="I414" i="2" s="1"/>
  <c r="B415" i="2" a="1"/>
  <c r="B415" i="2" s="1"/>
  <c r="D416" i="7" s="1"/>
  <c r="C415" i="2" a="1"/>
  <c r="C415" i="2" s="1"/>
  <c r="D415" i="2" a="1"/>
  <c r="D415" i="2" s="1"/>
  <c r="E415" i="2" a="1"/>
  <c r="E415" i="2" s="1"/>
  <c r="F415" i="2" a="1"/>
  <c r="F415" i="2" s="1"/>
  <c r="H416" i="7" s="1"/>
  <c r="G415" i="2" a="1"/>
  <c r="G415" i="2" s="1"/>
  <c r="I416" i="7" s="1"/>
  <c r="H415" i="2" a="1"/>
  <c r="H415" i="2" s="1"/>
  <c r="J416" i="7" s="1"/>
  <c r="I415" i="2" a="1"/>
  <c r="I415" i="2" s="1"/>
  <c r="K416" i="7" s="1"/>
  <c r="B416" i="2" a="1"/>
  <c r="B416" i="2"/>
  <c r="D417" i="7" s="1"/>
  <c r="C416" i="2" a="1"/>
  <c r="C416" i="2" s="1"/>
  <c r="D416" i="2" a="1"/>
  <c r="D416" i="2" s="1"/>
  <c r="E416" i="2" a="1"/>
  <c r="E416" i="2" s="1"/>
  <c r="G417" i="7" s="1"/>
  <c r="F416" i="2" a="1"/>
  <c r="F416" i="2" s="1"/>
  <c r="G416" i="2" a="1"/>
  <c r="G416" i="2" s="1"/>
  <c r="H416" i="2" a="1"/>
  <c r="H416" i="2" s="1"/>
  <c r="I416" i="2" a="1"/>
  <c r="I416" i="2" s="1"/>
  <c r="B417" i="2" a="1"/>
  <c r="B417" i="2" s="1"/>
  <c r="D418" i="7" s="1"/>
  <c r="C417" i="2" a="1"/>
  <c r="C417" i="2" s="1"/>
  <c r="E418" i="7" s="1"/>
  <c r="D417" i="2" a="1"/>
  <c r="D417" i="2" s="1"/>
  <c r="E417" i="2" a="1"/>
  <c r="E417" i="2" s="1"/>
  <c r="G418" i="7" s="1"/>
  <c r="F417" i="2" a="1"/>
  <c r="F417" i="2" s="1"/>
  <c r="G417" i="2" a="1"/>
  <c r="G417" i="2" s="1"/>
  <c r="I418" i="7" s="1"/>
  <c r="H417" i="2" a="1"/>
  <c r="H417" i="2" s="1"/>
  <c r="I417" i="2" a="1"/>
  <c r="I417" i="2" s="1"/>
  <c r="K418" i="7" s="1"/>
  <c r="B418" i="2" a="1"/>
  <c r="B418" i="2" s="1"/>
  <c r="C418" i="2" a="1"/>
  <c r="C418" i="2" s="1"/>
  <c r="D418" i="2" a="1"/>
  <c r="D418" i="2" s="1"/>
  <c r="F419" i="7" s="1"/>
  <c r="E418" i="2" a="1"/>
  <c r="E418" i="2" s="1"/>
  <c r="G419" i="7" s="1"/>
  <c r="F418" i="2" a="1"/>
  <c r="F418" i="2" s="1"/>
  <c r="H419" i="7" s="1"/>
  <c r="G418" i="2" a="1"/>
  <c r="G418" i="2" s="1"/>
  <c r="I419" i="7" s="1"/>
  <c r="H418" i="2" a="1"/>
  <c r="H418" i="2" s="1"/>
  <c r="I418" i="2" a="1"/>
  <c r="I418" i="2" s="1"/>
  <c r="K419" i="7" s="1"/>
  <c r="B419" i="2" a="1"/>
  <c r="B419" i="2" s="1"/>
  <c r="C419" i="2" a="1"/>
  <c r="C419" i="2" s="1"/>
  <c r="D419" i="2" a="1"/>
  <c r="D419" i="2" s="1"/>
  <c r="F420" i="7" s="1"/>
  <c r="E419" i="2" a="1"/>
  <c r="E419" i="2" s="1"/>
  <c r="F419" i="2" a="1"/>
  <c r="F419" i="2" s="1"/>
  <c r="G419" i="2" a="1"/>
  <c r="G419" i="2" s="1"/>
  <c r="H419" i="2" a="1"/>
  <c r="H419" i="2" s="1"/>
  <c r="J420" i="7" s="1"/>
  <c r="I419" i="2" a="1"/>
  <c r="I419" i="2" s="1"/>
  <c r="K420" i="7" s="1"/>
  <c r="B420" i="2" a="1"/>
  <c r="B420" i="2" s="1"/>
  <c r="D421" i="7" s="1"/>
  <c r="C420" i="2" a="1"/>
  <c r="C420" i="2" s="1"/>
  <c r="D420" i="2" a="1"/>
  <c r="D420" i="2" s="1"/>
  <c r="E420" i="2" a="1"/>
  <c r="E420" i="2" s="1"/>
  <c r="F420" i="2" a="1"/>
  <c r="F420" i="2" s="1"/>
  <c r="G420" i="2" a="1"/>
  <c r="G420" i="2" s="1"/>
  <c r="I421" i="7" s="1"/>
  <c r="H420" i="2" a="1"/>
  <c r="H420" i="2" s="1"/>
  <c r="I420" i="2" a="1"/>
  <c r="I420" i="2"/>
  <c r="B421" i="2" a="1"/>
  <c r="B421" i="2" s="1"/>
  <c r="C421" i="2" a="1"/>
  <c r="C421" i="2" s="1"/>
  <c r="E422" i="7" s="1"/>
  <c r="D421" i="2" a="1"/>
  <c r="D421" i="2" s="1"/>
  <c r="F422" i="7" s="1"/>
  <c r="E421" i="2" a="1"/>
  <c r="E421" i="2" s="1"/>
  <c r="G422" i="7" s="1"/>
  <c r="F421" i="2" a="1"/>
  <c r="F421" i="2" s="1"/>
  <c r="H422" i="7" s="1"/>
  <c r="G421" i="2" a="1"/>
  <c r="G421" i="2" s="1"/>
  <c r="I422" i="7" s="1"/>
  <c r="H421" i="2" a="1"/>
  <c r="H421" i="2" s="1"/>
  <c r="J422" i="7" s="1"/>
  <c r="I421" i="2" a="1"/>
  <c r="I421" i="2" s="1"/>
  <c r="B422" i="2" a="1"/>
  <c r="B422" i="2" s="1"/>
  <c r="D423" i="7" s="1"/>
  <c r="C422" i="2" a="1"/>
  <c r="C422" i="2" s="1"/>
  <c r="E423" i="7" s="1"/>
  <c r="D422" i="2" a="1"/>
  <c r="D422" i="2" s="1"/>
  <c r="E422" i="2" a="1"/>
  <c r="E422" i="2" s="1"/>
  <c r="F422" i="2" a="1"/>
  <c r="F422" i="2" s="1"/>
  <c r="G422" i="2" a="1"/>
  <c r="G422" i="2" s="1"/>
  <c r="I423" i="7" s="1"/>
  <c r="H422" i="2" a="1"/>
  <c r="H422" i="2" s="1"/>
  <c r="I422" i="2" a="1"/>
  <c r="I422" i="2" s="1"/>
  <c r="K423" i="7" s="1"/>
  <c r="B423" i="2" a="1"/>
  <c r="B423" i="2" s="1"/>
  <c r="C423" i="2" a="1"/>
  <c r="C423" i="2" s="1"/>
  <c r="D423" i="2" a="1"/>
  <c r="D423" i="2" s="1"/>
  <c r="F424" i="7" s="1"/>
  <c r="E423" i="2" a="1"/>
  <c r="E423" i="2" s="1"/>
  <c r="F423" i="2" a="1"/>
  <c r="F423" i="2"/>
  <c r="G423" i="2" a="1"/>
  <c r="G423" i="2" s="1"/>
  <c r="H423" i="2" a="1"/>
  <c r="H423" i="2" s="1"/>
  <c r="J424" i="7" s="1"/>
  <c r="I423" i="2" a="1"/>
  <c r="I423" i="2" s="1"/>
  <c r="K424" i="7" s="1"/>
  <c r="B424" i="2" a="1"/>
  <c r="B424" i="2" s="1"/>
  <c r="D425" i="7" s="1"/>
  <c r="C424" i="2" a="1"/>
  <c r="C424" i="2" s="1"/>
  <c r="D424" i="2" a="1"/>
  <c r="D424" i="2" s="1"/>
  <c r="F425" i="7" s="1"/>
  <c r="E424" i="2" a="1"/>
  <c r="E424" i="2" s="1"/>
  <c r="F424" i="2" a="1"/>
  <c r="F424" i="2" s="1"/>
  <c r="G424" i="2" a="1"/>
  <c r="G424" i="2" s="1"/>
  <c r="I425" i="7" s="1"/>
  <c r="H424" i="2" a="1"/>
  <c r="H424" i="2" s="1"/>
  <c r="I424" i="2" a="1"/>
  <c r="I424" i="2" s="1"/>
  <c r="B425" i="2" a="1"/>
  <c r="B425" i="2" s="1"/>
  <c r="C425" i="2" a="1"/>
  <c r="C425" i="2" s="1"/>
  <c r="E426" i="7" s="1"/>
  <c r="D425" i="2" a="1"/>
  <c r="D425" i="2" s="1"/>
  <c r="F426" i="7" s="1"/>
  <c r="E425" i="2" a="1"/>
  <c r="E425" i="2" s="1"/>
  <c r="G426" i="7" s="1"/>
  <c r="F425" i="2" a="1"/>
  <c r="F425" i="2" s="1"/>
  <c r="H426" i="7" s="1"/>
  <c r="G425" i="2" a="1"/>
  <c r="G425" i="2" s="1"/>
  <c r="H425" i="2" a="1"/>
  <c r="H425" i="2" s="1"/>
  <c r="J426" i="7" s="1"/>
  <c r="I425" i="2" a="1"/>
  <c r="I425" i="2" s="1"/>
  <c r="B426" i="2" a="1"/>
  <c r="B426" i="2" s="1"/>
  <c r="C426" i="2" a="1"/>
  <c r="C426" i="2" s="1"/>
  <c r="E427" i="7" s="1"/>
  <c r="D426" i="2" a="1"/>
  <c r="D426" i="2" s="1"/>
  <c r="E426" i="2" a="1"/>
  <c r="E426" i="2" s="1"/>
  <c r="F426" i="2" a="1"/>
  <c r="F426" i="2" s="1"/>
  <c r="G426" i="2" a="1"/>
  <c r="G426" i="2" s="1"/>
  <c r="I427" i="7" s="1"/>
  <c r="H426" i="2" a="1"/>
  <c r="H426" i="2"/>
  <c r="J427" i="7" s="1"/>
  <c r="I426" i="2" a="1"/>
  <c r="I426" i="2" s="1"/>
  <c r="K427" i="7" s="1"/>
  <c r="B427" i="2" a="1"/>
  <c r="B427" i="2" s="1"/>
  <c r="C427" i="2" a="1"/>
  <c r="C427" i="2" s="1"/>
  <c r="E428" i="7" s="1"/>
  <c r="D427" i="2" a="1"/>
  <c r="D427" i="2" s="1"/>
  <c r="F428" i="7" s="1"/>
  <c r="E427" i="2" a="1"/>
  <c r="E427" i="2" s="1"/>
  <c r="G428" i="7" s="1"/>
  <c r="F427" i="2" a="1"/>
  <c r="F427" i="2" s="1"/>
  <c r="G427" i="2" a="1"/>
  <c r="G427" i="2" s="1"/>
  <c r="I428" i="7" s="1"/>
  <c r="H427" i="2" a="1"/>
  <c r="H427" i="2" s="1"/>
  <c r="I427" i="2" a="1"/>
  <c r="I427" i="2"/>
  <c r="K428" i="7" s="1"/>
  <c r="B428" i="2" a="1"/>
  <c r="B428" i="2" s="1"/>
  <c r="D429" i="7" s="1"/>
  <c r="C428" i="2" a="1"/>
  <c r="C428" i="2" s="1"/>
  <c r="D428" i="2" a="1"/>
  <c r="D428" i="2" s="1"/>
  <c r="E428" i="2" a="1"/>
  <c r="E428" i="2" s="1"/>
  <c r="G429" i="7" s="1"/>
  <c r="F428" i="2" a="1"/>
  <c r="F428" i="2" s="1"/>
  <c r="G428" i="2" a="1"/>
  <c r="G428" i="2" s="1"/>
  <c r="I429" i="7" s="1"/>
  <c r="H428" i="2" a="1"/>
  <c r="H428" i="2" s="1"/>
  <c r="I428" i="2" a="1"/>
  <c r="I428" i="2" s="1"/>
  <c r="B429" i="2" a="1"/>
  <c r="B429" i="2" s="1"/>
  <c r="C429" i="2" a="1"/>
  <c r="C429" i="2" s="1"/>
  <c r="D429" i="2" a="1"/>
  <c r="D429" i="2" s="1"/>
  <c r="F430" i="7" s="1"/>
  <c r="E429" i="2" a="1"/>
  <c r="E429" i="2" s="1"/>
  <c r="G430" i="7" s="1"/>
  <c r="F429" i="2" a="1"/>
  <c r="F429" i="2" s="1"/>
  <c r="H430" i="7" s="1"/>
  <c r="G429" i="2" a="1"/>
  <c r="G429" i="2" s="1"/>
  <c r="H429" i="2" a="1"/>
  <c r="H429" i="2" s="1"/>
  <c r="J430" i="7" s="1"/>
  <c r="I429" i="2" a="1"/>
  <c r="I429" i="2" s="1"/>
  <c r="B430" i="2" a="1"/>
  <c r="B430" i="2" s="1"/>
  <c r="D431" i="7" s="1"/>
  <c r="C430" i="2" a="1"/>
  <c r="C430" i="2" s="1"/>
  <c r="D430" i="2" a="1"/>
  <c r="D430" i="2" s="1"/>
  <c r="F431" i="7" s="1"/>
  <c r="E430" i="2" a="1"/>
  <c r="E430" i="2" s="1"/>
  <c r="F430" i="2" a="1"/>
  <c r="F430" i="2" s="1"/>
  <c r="H431" i="7" s="1"/>
  <c r="G430" i="2" a="1"/>
  <c r="G430" i="2" s="1"/>
  <c r="I431" i="7" s="1"/>
  <c r="H430" i="2" a="1"/>
  <c r="H430" i="2" s="1"/>
  <c r="J431" i="7" s="1"/>
  <c r="I430" i="2" a="1"/>
  <c r="I430" i="2" s="1"/>
  <c r="K431" i="7" s="1"/>
  <c r="B431" i="2" a="1"/>
  <c r="B431" i="2" s="1"/>
  <c r="C431" i="2" a="1"/>
  <c r="C431" i="2" s="1"/>
  <c r="E432" i="7" s="1"/>
  <c r="D431" i="2" a="1"/>
  <c r="D431" i="2" s="1"/>
  <c r="E431" i="2" a="1"/>
  <c r="E431" i="2" s="1"/>
  <c r="G432" i="7" s="1"/>
  <c r="F431" i="2" a="1"/>
  <c r="F431" i="2" s="1"/>
  <c r="G431" i="2" a="1"/>
  <c r="G431" i="2" s="1"/>
  <c r="H431" i="2" a="1"/>
  <c r="H431" i="2" s="1"/>
  <c r="I431" i="2" a="1"/>
  <c r="I431" i="2" s="1"/>
  <c r="K432" i="7" s="1"/>
  <c r="B432" i="2" a="1"/>
  <c r="B432" i="2" s="1"/>
  <c r="D433" i="7" s="1"/>
  <c r="C432" i="2" a="1"/>
  <c r="C432" i="2" s="1"/>
  <c r="E433" i="7" s="1"/>
  <c r="D432" i="2" a="1"/>
  <c r="D432" i="2" s="1"/>
  <c r="F433" i="7" s="1"/>
  <c r="E432" i="2" a="1"/>
  <c r="E432" i="2" s="1"/>
  <c r="G433" i="7" s="1"/>
  <c r="F432" i="2" a="1"/>
  <c r="F432" i="2" s="1"/>
  <c r="G432" i="2" a="1"/>
  <c r="G432" i="2" s="1"/>
  <c r="I433" i="7" s="1"/>
  <c r="H432" i="2" a="1"/>
  <c r="H432" i="2" s="1"/>
  <c r="I432" i="2" a="1"/>
  <c r="I432" i="2" s="1"/>
  <c r="B433" i="2" a="1"/>
  <c r="B433" i="2" s="1"/>
  <c r="D434" i="7" s="1"/>
  <c r="C433" i="2" a="1"/>
  <c r="C433" i="2" s="1"/>
  <c r="D433" i="2" a="1"/>
  <c r="D433" i="2" s="1"/>
  <c r="E433" i="2" a="1"/>
  <c r="E433" i="2" s="1"/>
  <c r="F433" i="2" a="1"/>
  <c r="F433" i="2" s="1"/>
  <c r="H434" i="7" s="1"/>
  <c r="G433" i="2" a="1"/>
  <c r="G433" i="2" s="1"/>
  <c r="I434" i="7" s="1"/>
  <c r="H433" i="2" a="1"/>
  <c r="H433" i="2" s="1"/>
  <c r="J434" i="7" s="1"/>
  <c r="I433" i="2" a="1"/>
  <c r="I433" i="2" s="1"/>
  <c r="K434" i="7" s="1"/>
  <c r="B434" i="2" a="1"/>
  <c r="B434" i="2" s="1"/>
  <c r="C434" i="2" a="1"/>
  <c r="C434" i="2" s="1"/>
  <c r="E435" i="7" s="1"/>
  <c r="D434" i="2" a="1"/>
  <c r="D434" i="2" s="1"/>
  <c r="E434" i="2" a="1"/>
  <c r="E434" i="2" s="1"/>
  <c r="F434" i="2" a="1"/>
  <c r="F434" i="2" s="1"/>
  <c r="H435" i="7" s="1"/>
  <c r="G434" i="2" a="1"/>
  <c r="G434" i="2" s="1"/>
  <c r="H434" i="2" a="1"/>
  <c r="H434" i="2"/>
  <c r="I434" i="2" a="1"/>
  <c r="I434" i="2" s="1"/>
  <c r="B435" i="2" a="1"/>
  <c r="B435" i="2" s="1"/>
  <c r="D436" i="7" s="1"/>
  <c r="C435" i="2" a="1"/>
  <c r="C435" i="2" s="1"/>
  <c r="E436" i="7" s="1"/>
  <c r="D435" i="2" a="1"/>
  <c r="D435" i="2" s="1"/>
  <c r="F436" i="7" s="1"/>
  <c r="E435" i="2" a="1"/>
  <c r="E435" i="2" s="1"/>
  <c r="F435" i="2" a="1"/>
  <c r="F435" i="2" s="1"/>
  <c r="H436" i="7" s="1"/>
  <c r="G435" i="2" a="1"/>
  <c r="G435" i="2" s="1"/>
  <c r="H435" i="2" a="1"/>
  <c r="H435" i="2" s="1"/>
  <c r="I435" i="2" a="1"/>
  <c r="I435" i="2" s="1"/>
  <c r="K436" i="7" s="1"/>
  <c r="B436" i="2" a="1"/>
  <c r="B436" i="2" s="1"/>
  <c r="C436" i="2" a="1"/>
  <c r="C436" i="2" s="1"/>
  <c r="D436" i="2" a="1"/>
  <c r="D436" i="2" s="1"/>
  <c r="E436" i="2" a="1"/>
  <c r="E436" i="2" s="1"/>
  <c r="G437" i="7" s="1"/>
  <c r="F436" i="2" a="1"/>
  <c r="F436" i="2" s="1"/>
  <c r="H437" i="7" s="1"/>
  <c r="G436" i="2" a="1"/>
  <c r="G436" i="2" s="1"/>
  <c r="I437" i="7" s="1"/>
  <c r="H436" i="2" a="1"/>
  <c r="H436" i="2" s="1"/>
  <c r="J437" i="7" s="1"/>
  <c r="I436" i="2" a="1"/>
  <c r="I436" i="2" s="1"/>
  <c r="B437" i="2" a="1"/>
  <c r="B437" i="2" s="1"/>
  <c r="D438" i="7" s="1"/>
  <c r="C437" i="2" a="1"/>
  <c r="C437" i="2" s="1"/>
  <c r="E438" i="7" s="1"/>
  <c r="D437" i="2" a="1"/>
  <c r="D437" i="2" s="1"/>
  <c r="E437" i="2" a="1"/>
  <c r="E437" i="2" s="1"/>
  <c r="G438" i="7" s="1"/>
  <c r="F437" i="2" a="1"/>
  <c r="F437" i="2" s="1"/>
  <c r="G437" i="2" a="1"/>
  <c r="G437" i="2" s="1"/>
  <c r="H437" i="2" a="1"/>
  <c r="H437" i="2" s="1"/>
  <c r="I437" i="2" a="1"/>
  <c r="I437" i="2" s="1"/>
  <c r="K438" i="7" s="1"/>
  <c r="B438" i="2" a="1"/>
  <c r="B438" i="2" s="1"/>
  <c r="C438" i="2" a="1"/>
  <c r="C438" i="2" s="1"/>
  <c r="E439" i="7" s="1"/>
  <c r="D438" i="2" a="1"/>
  <c r="D438" i="2" s="1"/>
  <c r="E438" i="2" a="1"/>
  <c r="E438" i="2" s="1"/>
  <c r="G439" i="7" s="1"/>
  <c r="F438" i="2" a="1"/>
  <c r="F438" i="2" s="1"/>
  <c r="G438" i="2" a="1"/>
  <c r="G438" i="2" s="1"/>
  <c r="H438" i="2" a="1"/>
  <c r="H438" i="2" s="1"/>
  <c r="J439" i="7" s="1"/>
  <c r="I438" i="2" a="1"/>
  <c r="I438" i="2" s="1"/>
  <c r="B439" i="2" a="1"/>
  <c r="B439" i="2" s="1"/>
  <c r="C439" i="2" a="1"/>
  <c r="C439" i="2" s="1"/>
  <c r="D439" i="2" a="1"/>
  <c r="D439" i="2" s="1"/>
  <c r="F440" i="7" s="1"/>
  <c r="E439" i="2" a="1"/>
  <c r="E439" i="2" s="1"/>
  <c r="G440" i="7" s="1"/>
  <c r="F439" i="2" a="1"/>
  <c r="F439" i="2" s="1"/>
  <c r="H440" i="7" s="1"/>
  <c r="G439" i="2" a="1"/>
  <c r="G439" i="2" s="1"/>
  <c r="I440" i="7" s="1"/>
  <c r="H439" i="2" a="1"/>
  <c r="H439" i="2" s="1"/>
  <c r="I439" i="2" a="1"/>
  <c r="I439" i="2" s="1"/>
  <c r="K440" i="7" s="1"/>
  <c r="B440" i="2" a="1"/>
  <c r="B440" i="2"/>
  <c r="C440" i="2" a="1"/>
  <c r="C440" i="2" s="1"/>
  <c r="D440" i="2" a="1"/>
  <c r="D440" i="2" s="1"/>
  <c r="F441" i="7" s="1"/>
  <c r="E440" i="2" a="1"/>
  <c r="E440" i="2" s="1"/>
  <c r="F440" i="2" a="1"/>
  <c r="F440" i="2" s="1"/>
  <c r="G440" i="2" a="1"/>
  <c r="G440" i="2" s="1"/>
  <c r="H440" i="2" a="1"/>
  <c r="H440" i="2" s="1"/>
  <c r="J441" i="7" s="1"/>
  <c r="I440" i="2" a="1"/>
  <c r="I440" i="2" s="1"/>
  <c r="K441" i="7" s="1"/>
  <c r="B441" i="2" a="1"/>
  <c r="B441" i="2" s="1"/>
  <c r="D442" i="7" s="1"/>
  <c r="C441" i="2" a="1"/>
  <c r="C441" i="2" s="1"/>
  <c r="D441" i="2" a="1"/>
  <c r="D441" i="2" s="1"/>
  <c r="F442" i="7" s="1"/>
  <c r="E441" i="2" a="1"/>
  <c r="E441" i="2" s="1"/>
  <c r="F441" i="2" a="1"/>
  <c r="F441" i="2"/>
  <c r="G441" i="2" a="1"/>
  <c r="G441" i="2" s="1"/>
  <c r="I442" i="7" s="1"/>
  <c r="H441" i="2" a="1"/>
  <c r="H441" i="2" s="1"/>
  <c r="I441" i="2" a="1"/>
  <c r="I441" i="2" s="1"/>
  <c r="B442" i="2" a="1"/>
  <c r="B442" i="2" s="1"/>
  <c r="C442" i="2" a="1"/>
  <c r="C442" i="2" s="1"/>
  <c r="E443" i="7" s="1"/>
  <c r="D442" i="2" a="1"/>
  <c r="D442" i="2" s="1"/>
  <c r="F443" i="7" s="1"/>
  <c r="E442" i="2" a="1"/>
  <c r="E442" i="2" s="1"/>
  <c r="G443" i="7" s="1"/>
  <c r="F442" i="2" a="1"/>
  <c r="F442" i="2" s="1"/>
  <c r="G442" i="2" a="1"/>
  <c r="G442" i="2" s="1"/>
  <c r="I443" i="7" s="1"/>
  <c r="H442" i="2" a="1"/>
  <c r="H442" i="2" s="1"/>
  <c r="I442" i="2" a="1"/>
  <c r="I442" i="2" s="1"/>
  <c r="B443" i="2" a="1"/>
  <c r="B443" i="2" s="1"/>
  <c r="D444" i="7" s="1"/>
  <c r="C443" i="2" a="1"/>
  <c r="C443" i="2" s="1"/>
  <c r="D443" i="2" a="1"/>
  <c r="D443" i="2" s="1"/>
  <c r="E443" i="2" a="1"/>
  <c r="E443" i="2" s="1"/>
  <c r="F443" i="2" a="1"/>
  <c r="F443" i="2" s="1"/>
  <c r="H444" i="7" s="1"/>
  <c r="G443" i="2" a="1"/>
  <c r="G443" i="2" s="1"/>
  <c r="I444" i="7" s="1"/>
  <c r="H443" i="2" a="1"/>
  <c r="H443" i="2" s="1"/>
  <c r="J444" i="7" s="1"/>
  <c r="I443" i="2" a="1"/>
  <c r="I443" i="2" s="1"/>
  <c r="K444" i="7" s="1"/>
  <c r="B444" i="2" a="1"/>
  <c r="B444" i="2" s="1"/>
  <c r="C444" i="2" a="1"/>
  <c r="C444" i="2" s="1"/>
  <c r="E445" i="7" s="1"/>
  <c r="D444" i="2" a="1"/>
  <c r="D444" i="2" s="1"/>
  <c r="E444" i="2" a="1"/>
  <c r="E444" i="2" s="1"/>
  <c r="F444" i="2" a="1"/>
  <c r="F444" i="2" s="1"/>
  <c r="H445" i="7" s="1"/>
  <c r="G444" i="2" a="1"/>
  <c r="G444" i="2" s="1"/>
  <c r="H444" i="2" a="1"/>
  <c r="H444" i="2" s="1"/>
  <c r="I444" i="2" a="1"/>
  <c r="I444" i="2" s="1"/>
  <c r="B445" i="2" a="1"/>
  <c r="B445" i="2" s="1"/>
  <c r="D446" i="7" s="1"/>
  <c r="C445" i="2" a="1"/>
  <c r="C445" i="2" s="1"/>
  <c r="E446" i="7" s="1"/>
  <c r="D445" i="2" a="1"/>
  <c r="D445" i="2" s="1"/>
  <c r="F446" i="7" s="1"/>
  <c r="E445" i="2" a="1"/>
  <c r="E445" i="2" s="1"/>
  <c r="F445" i="2" a="1"/>
  <c r="F445" i="2" s="1"/>
  <c r="G445" i="2" a="1"/>
  <c r="G445" i="2" s="1"/>
  <c r="H445" i="2" a="1"/>
  <c r="H445" i="2" s="1"/>
  <c r="I445" i="2" a="1"/>
  <c r="I445" i="2" s="1"/>
  <c r="K446" i="7" s="1"/>
  <c r="B446" i="2" a="1"/>
  <c r="B446" i="2" s="1"/>
  <c r="C446" i="2" a="1"/>
  <c r="C446" i="2" s="1"/>
  <c r="D446" i="2" a="1"/>
  <c r="D446" i="2" s="1"/>
  <c r="F447" i="7" s="1"/>
  <c r="E446" i="2" a="1"/>
  <c r="E446" i="2" s="1"/>
  <c r="G447" i="7" s="1"/>
  <c r="F446" i="2" a="1"/>
  <c r="F446" i="2" s="1"/>
  <c r="H447" i="7" s="1"/>
  <c r="G446" i="2" a="1"/>
  <c r="G446" i="2" s="1"/>
  <c r="I447" i="7" s="1"/>
  <c r="H446" i="2" a="1"/>
  <c r="H446" i="2" s="1"/>
  <c r="J447" i="7" s="1"/>
  <c r="I446" i="2" a="1"/>
  <c r="I446" i="2" s="1"/>
  <c r="B447" i="2" a="1"/>
  <c r="B447" i="2" s="1"/>
  <c r="D448" i="7" s="1"/>
  <c r="C447" i="2" a="1"/>
  <c r="C447" i="2" s="1"/>
  <c r="D447" i="2" a="1"/>
  <c r="D447" i="2" s="1"/>
  <c r="E447" i="2" a="1"/>
  <c r="E447" i="2" s="1"/>
  <c r="G448" i="7" s="1"/>
  <c r="F447" i="2" a="1"/>
  <c r="F447" i="2" s="1"/>
  <c r="G447" i="2" a="1"/>
  <c r="G447" i="2" s="1"/>
  <c r="H447" i="2" a="1"/>
  <c r="H447" i="2" s="1"/>
  <c r="J448" i="7" s="1"/>
  <c r="I447" i="2" a="1"/>
  <c r="I447" i="2" s="1"/>
  <c r="K448" i="7" s="1"/>
  <c r="B448" i="2" a="1"/>
  <c r="B448" i="2" s="1"/>
  <c r="D449" i="7" s="1"/>
  <c r="C448" i="2" a="1"/>
  <c r="C448" i="2" s="1"/>
  <c r="E449" i="7" s="1"/>
  <c r="D448" i="2" a="1"/>
  <c r="D448" i="2" s="1"/>
  <c r="F449" i="7" s="1"/>
  <c r="E448" i="2" a="1"/>
  <c r="E448" i="2" s="1"/>
  <c r="F448" i="2" a="1"/>
  <c r="F448" i="2" s="1"/>
  <c r="H449" i="7" s="1"/>
  <c r="G448" i="2" a="1"/>
  <c r="G448" i="2" s="1"/>
  <c r="H448" i="2" a="1"/>
  <c r="H448" i="2" s="1"/>
  <c r="I448" i="2" a="1"/>
  <c r="I448" i="2" s="1"/>
  <c r="K449" i="7" s="1"/>
  <c r="B449" i="2" a="1"/>
  <c r="B449" i="2" s="1"/>
  <c r="D450" i="7" s="1"/>
  <c r="C449" i="2" a="1"/>
  <c r="C449" i="2" s="1"/>
  <c r="D449" i="2" a="1"/>
  <c r="D449" i="2" s="1"/>
  <c r="E449" i="2" a="1"/>
  <c r="E449" i="2" s="1"/>
  <c r="G450" i="7" s="1"/>
  <c r="F449" i="2" a="1"/>
  <c r="F449" i="2" s="1"/>
  <c r="H450" i="7" s="1"/>
  <c r="G449" i="2" a="1"/>
  <c r="G449" i="2" s="1"/>
  <c r="I450" i="7" s="1"/>
  <c r="H449" i="2" a="1"/>
  <c r="H449" i="2" s="1"/>
  <c r="I449" i="2" a="1"/>
  <c r="I449" i="2" s="1"/>
  <c r="K450" i="7" s="1"/>
  <c r="B450" i="2" a="1"/>
  <c r="B450" i="2" s="1"/>
  <c r="C450" i="2" a="1"/>
  <c r="C450" i="2" s="1"/>
  <c r="D450" i="2" a="1"/>
  <c r="D450" i="2" s="1"/>
  <c r="F451" i="7" s="1"/>
  <c r="E450" i="2" a="1"/>
  <c r="E450" i="2" s="1"/>
  <c r="F450" i="2" a="1"/>
  <c r="F450" i="2" s="1"/>
  <c r="G450" i="2" a="1"/>
  <c r="G450" i="2" s="1"/>
  <c r="I451" i="7" s="1"/>
  <c r="H450" i="2" a="1"/>
  <c r="H450" i="2" s="1"/>
  <c r="J451" i="7" s="1"/>
  <c r="I450" i="2" a="1"/>
  <c r="I450" i="2" s="1"/>
  <c r="K451" i="7" s="1"/>
  <c r="B451" i="2" a="1"/>
  <c r="B451" i="2" s="1"/>
  <c r="D452" i="7" s="1"/>
  <c r="C451" i="2" a="1"/>
  <c r="C451" i="2" s="1"/>
  <c r="E452" i="7" s="1"/>
  <c r="D451" i="2" a="1"/>
  <c r="D451" i="2" s="1"/>
  <c r="E451" i="2" a="1"/>
  <c r="E451" i="2" s="1"/>
  <c r="G452" i="7" s="1"/>
  <c r="F451" i="2" a="1"/>
  <c r="F451" i="2" s="1"/>
  <c r="G451" i="2" a="1"/>
  <c r="G451" i="2" s="1"/>
  <c r="H451" i="2" a="1"/>
  <c r="H451" i="2" s="1"/>
  <c r="J452" i="7" s="1"/>
  <c r="I451" i="2" a="1"/>
  <c r="I451" i="2" s="1"/>
  <c r="B452" i="2" a="1"/>
  <c r="B452" i="2" s="1"/>
  <c r="C452" i="2" a="1"/>
  <c r="C452" i="2" s="1"/>
  <c r="E453" i="7" s="1"/>
  <c r="D452" i="2" a="1"/>
  <c r="D452" i="2" s="1"/>
  <c r="F453" i="7" s="1"/>
  <c r="E452" i="2" a="1"/>
  <c r="E452" i="2" s="1"/>
  <c r="G453" i="7" s="1"/>
  <c r="F452" i="2" a="1"/>
  <c r="F452" i="2" s="1"/>
  <c r="H453" i="7" s="1"/>
  <c r="G452" i="2" a="1"/>
  <c r="G452" i="2" s="1"/>
  <c r="I453" i="7" s="1"/>
  <c r="H452" i="2" a="1"/>
  <c r="H452" i="2" s="1"/>
  <c r="I452" i="2" a="1"/>
  <c r="I452" i="2" s="1"/>
  <c r="K453" i="7" s="1"/>
  <c r="B453" i="2" a="1"/>
  <c r="B453" i="2" s="1"/>
  <c r="C453" i="2" a="1"/>
  <c r="C453" i="2" s="1"/>
  <c r="D453" i="2" a="1"/>
  <c r="D453" i="2" s="1"/>
  <c r="F454" i="7" s="1"/>
  <c r="E453" i="2" a="1"/>
  <c r="E453" i="2" s="1"/>
  <c r="F453" i="2" a="1"/>
  <c r="F453" i="2"/>
  <c r="G453" i="2" a="1"/>
  <c r="G453" i="2" s="1"/>
  <c r="H453" i="2" a="1"/>
  <c r="H453" i="2" s="1"/>
  <c r="J454" i="7" s="1"/>
  <c r="I453" i="2" a="1"/>
  <c r="I453" i="2" s="1"/>
  <c r="K454" i="7" s="1"/>
  <c r="B454" i="2" a="1"/>
  <c r="B454" i="2" s="1"/>
  <c r="D455" i="7" s="1"/>
  <c r="C454" i="2" a="1"/>
  <c r="C454" i="2" s="1"/>
  <c r="D454" i="2" a="1"/>
  <c r="D454" i="2" s="1"/>
  <c r="F455" i="7" s="1"/>
  <c r="E454" i="2" a="1"/>
  <c r="E454" i="2" s="1"/>
  <c r="F454" i="2" a="1"/>
  <c r="F454" i="2" s="1"/>
  <c r="G454" i="2" a="1"/>
  <c r="G454" i="2" s="1"/>
  <c r="I455" i="7" s="1"/>
  <c r="H454" i="2" a="1"/>
  <c r="H454" i="2" s="1"/>
  <c r="I454" i="2" a="1"/>
  <c r="I454" i="2" s="1"/>
  <c r="B455" i="2" a="1"/>
  <c r="B455" i="2" s="1"/>
  <c r="D456" i="7" s="1"/>
  <c r="C455" i="2" a="1"/>
  <c r="C455" i="2" s="1"/>
  <c r="E456" i="7" s="1"/>
  <c r="D455" i="2" a="1"/>
  <c r="D455" i="2" s="1"/>
  <c r="F456" i="7" s="1"/>
  <c r="E455" i="2" a="1"/>
  <c r="E455" i="2" s="1"/>
  <c r="G456" i="7" s="1"/>
  <c r="F455" i="2" a="1"/>
  <c r="F455" i="2" s="1"/>
  <c r="G455" i="2" a="1"/>
  <c r="G455" i="2" s="1"/>
  <c r="I456" i="7" s="1"/>
  <c r="H455" i="2" a="1"/>
  <c r="H455" i="2" s="1"/>
  <c r="I455" i="2" a="1"/>
  <c r="I455" i="2" s="1"/>
  <c r="K456" i="7" s="1"/>
  <c r="B456" i="2" a="1"/>
  <c r="B456" i="2" s="1"/>
  <c r="C456" i="2" a="1"/>
  <c r="C456" i="2" s="1"/>
  <c r="D456" i="2" a="1"/>
  <c r="D456" i="2" s="1"/>
  <c r="E456" i="2" a="1"/>
  <c r="E456" i="2" s="1"/>
  <c r="F456" i="2" a="1"/>
  <c r="F456" i="2" s="1"/>
  <c r="H457" i="7" s="1"/>
  <c r="G456" i="2" a="1"/>
  <c r="G456" i="2" s="1"/>
  <c r="I457" i="7" s="1"/>
  <c r="H456" i="2" a="1"/>
  <c r="H456" i="2" s="1"/>
  <c r="J457" i="7" s="1"/>
  <c r="I456" i="2" a="1"/>
  <c r="I456" i="2" s="1"/>
  <c r="K457" i="7" s="1"/>
  <c r="B457" i="2" a="1"/>
  <c r="B457" i="2" s="1"/>
  <c r="C457" i="2" a="1"/>
  <c r="C457" i="2" s="1"/>
  <c r="E458" i="7" s="1"/>
  <c r="D457" i="2" a="1"/>
  <c r="D457" i="2" s="1"/>
  <c r="E457" i="2" a="1"/>
  <c r="E457" i="2" s="1"/>
  <c r="F457" i="2" a="1"/>
  <c r="F457" i="2" s="1"/>
  <c r="H458" i="7" s="1"/>
  <c r="G457" i="2" a="1"/>
  <c r="G457" i="2" s="1"/>
  <c r="H457" i="2" a="1"/>
  <c r="H457" i="2" s="1"/>
  <c r="I457" i="2" a="1"/>
  <c r="I457" i="2" s="1"/>
  <c r="B458" i="2" a="1"/>
  <c r="B458" i="2"/>
  <c r="D459" i="7" s="1"/>
  <c r="C458" i="2" a="1"/>
  <c r="C458" i="2" s="1"/>
  <c r="E459" i="7" s="1"/>
  <c r="D458" i="2" a="1"/>
  <c r="D458" i="2" s="1"/>
  <c r="F459" i="7" s="1"/>
  <c r="E458" i="2" a="1"/>
  <c r="E458" i="2" s="1"/>
  <c r="F458" i="2" a="1"/>
  <c r="F458" i="2" s="1"/>
  <c r="H459" i="7" s="1"/>
  <c r="G458" i="2" a="1"/>
  <c r="G458" i="2" s="1"/>
  <c r="H458" i="2" a="1"/>
  <c r="H458" i="2" s="1"/>
  <c r="J459" i="7" s="1"/>
  <c r="I458" i="2" a="1"/>
  <c r="I458" i="2" s="1"/>
  <c r="B459" i="2" a="1"/>
  <c r="B459" i="2" s="1"/>
  <c r="C459" i="2" a="1"/>
  <c r="C459" i="2" s="1"/>
  <c r="D459" i="2" a="1"/>
  <c r="D459" i="2" s="1"/>
  <c r="E459" i="2" a="1"/>
  <c r="E459" i="2" s="1"/>
  <c r="G460" i="7" s="1"/>
  <c r="F459" i="2" a="1"/>
  <c r="F459" i="2" s="1"/>
  <c r="H460" i="7" s="1"/>
  <c r="G459" i="2" a="1"/>
  <c r="G459" i="2" s="1"/>
  <c r="I460" i="7" s="1"/>
  <c r="H459" i="2" a="1"/>
  <c r="H459" i="2" s="1"/>
  <c r="J460" i="7" s="1"/>
  <c r="I459" i="2" a="1"/>
  <c r="I459" i="2" s="1"/>
  <c r="B460" i="2" a="1"/>
  <c r="B460" i="2" s="1"/>
  <c r="D461" i="7" s="1"/>
  <c r="C460" i="2" a="1"/>
  <c r="C460" i="2" s="1"/>
  <c r="D460" i="2" a="1"/>
  <c r="D460" i="2" s="1"/>
  <c r="E460" i="2" a="1"/>
  <c r="E460" i="2" s="1"/>
  <c r="G461" i="7" s="1"/>
  <c r="F460" i="2" a="1"/>
  <c r="F460" i="2" s="1"/>
  <c r="G460" i="2" a="1"/>
  <c r="G460" i="2" s="1"/>
  <c r="H460" i="2" a="1"/>
  <c r="H460" i="2" s="1"/>
  <c r="I460" i="2" a="1"/>
  <c r="I460" i="2" s="1"/>
  <c r="K461" i="7" s="1"/>
  <c r="B461" i="2" a="1"/>
  <c r="B461" i="2" s="1"/>
  <c r="D462" i="7" s="1"/>
  <c r="C461" i="2" a="1"/>
  <c r="C461" i="2" s="1"/>
  <c r="E462" i="7" s="1"/>
  <c r="D461" i="2" a="1"/>
  <c r="D461" i="2" s="1"/>
  <c r="F462" i="7" s="1"/>
  <c r="E461" i="2" a="1"/>
  <c r="E461" i="2" s="1"/>
  <c r="F461" i="2" a="1"/>
  <c r="F461" i="2" s="1"/>
  <c r="H462" i="7" s="1"/>
  <c r="G461" i="2" a="1"/>
  <c r="G461" i="2" s="1"/>
  <c r="H461" i="2" a="1"/>
  <c r="H461" i="2" s="1"/>
  <c r="I461" i="2" a="1"/>
  <c r="I461" i="2" s="1"/>
  <c r="K462" i="7" s="1"/>
  <c r="B462" i="2" a="1"/>
  <c r="B462" i="2" s="1"/>
  <c r="C462" i="2" a="1"/>
  <c r="C462" i="2" s="1"/>
  <c r="D462" i="2" a="1"/>
  <c r="D462" i="2" s="1"/>
  <c r="E462" i="2" a="1"/>
  <c r="E462" i="2" s="1"/>
  <c r="G463" i="7" s="1"/>
  <c r="F462" i="2" a="1"/>
  <c r="F462" i="2" s="1"/>
  <c r="H463" i="7" s="1"/>
  <c r="G462" i="2" a="1"/>
  <c r="G462" i="2" s="1"/>
  <c r="I463" i="7" s="1"/>
  <c r="H462" i="2" a="1"/>
  <c r="H462" i="2" s="1"/>
  <c r="J463" i="7" s="1"/>
  <c r="I462" i="2" a="1"/>
  <c r="I462" i="2" s="1"/>
  <c r="B463" i="2" a="1"/>
  <c r="B463" i="2" s="1"/>
  <c r="D464" i="7" s="1"/>
  <c r="C463" i="2" a="1"/>
  <c r="C463" i="2" s="1"/>
  <c r="D463" i="2" a="1"/>
  <c r="D463" i="2" s="1"/>
  <c r="E463" i="2" a="1"/>
  <c r="E463" i="2" s="1"/>
  <c r="G464" i="7" s="1"/>
  <c r="F463" i="2" a="1"/>
  <c r="F463" i="2" s="1"/>
  <c r="G463" i="2" a="1"/>
  <c r="G463" i="2" s="1"/>
  <c r="H463" i="2" a="1"/>
  <c r="H463" i="2" s="1"/>
  <c r="I463" i="2" a="1"/>
  <c r="I463" i="2" s="1"/>
  <c r="K464" i="7" s="1"/>
  <c r="B464" i="2" a="1"/>
  <c r="B464" i="2"/>
  <c r="D465" i="7" s="1"/>
  <c r="C464" i="2" a="1"/>
  <c r="C464" i="2" s="1"/>
  <c r="E465" i="7" s="1"/>
  <c r="D464" i="2" a="1"/>
  <c r="D464" i="2" s="1"/>
  <c r="E464" i="2" a="1"/>
  <c r="E464" i="2" s="1"/>
  <c r="G465" i="7" s="1"/>
  <c r="F464" i="2" a="1"/>
  <c r="F464" i="2" s="1"/>
  <c r="G464" i="2" a="1"/>
  <c r="G464" i="2" s="1"/>
  <c r="I465" i="7" s="1"/>
  <c r="H464" i="2" a="1"/>
  <c r="H464" i="2" s="1"/>
  <c r="I464" i="2" a="1"/>
  <c r="I464" i="2" s="1"/>
  <c r="K465" i="7" s="1"/>
  <c r="B465" i="2" a="1"/>
  <c r="B465" i="2" s="1"/>
  <c r="C465" i="2" a="1"/>
  <c r="C465" i="2" s="1"/>
  <c r="D465" i="2" a="1"/>
  <c r="D465" i="2" s="1"/>
  <c r="F466" i="7" s="1"/>
  <c r="E465" i="2" a="1"/>
  <c r="E465" i="2" s="1"/>
  <c r="G466" i="7" s="1"/>
  <c r="F465" i="2" a="1"/>
  <c r="F465" i="2" s="1"/>
  <c r="H466" i="7" s="1"/>
  <c r="G465" i="2" a="1"/>
  <c r="G465" i="2" s="1"/>
  <c r="I466" i="7" s="1"/>
  <c r="H465" i="2" a="1"/>
  <c r="H465" i="2" s="1"/>
  <c r="I465" i="2" a="1"/>
  <c r="I465" i="2" s="1"/>
  <c r="K466" i="7" s="1"/>
  <c r="B466" i="2" a="1"/>
  <c r="B466" i="2" s="1"/>
  <c r="C466" i="2" a="1"/>
  <c r="C466" i="2" s="1"/>
  <c r="D466" i="2" a="1"/>
  <c r="D466" i="2" s="1"/>
  <c r="F467" i="7" s="1"/>
  <c r="E466" i="2" a="1"/>
  <c r="E466" i="2" s="1"/>
  <c r="F466" i="2" a="1"/>
  <c r="F466" i="2" s="1"/>
  <c r="G466" i="2" a="1"/>
  <c r="G466" i="2" s="1"/>
  <c r="H466" i="2" a="1"/>
  <c r="H466" i="2" s="1"/>
  <c r="J467" i="7" s="1"/>
  <c r="I466" i="2" a="1"/>
  <c r="I466" i="2" s="1"/>
  <c r="K467" i="7" s="1"/>
  <c r="B467" i="2" a="1"/>
  <c r="B467" i="2" s="1"/>
  <c r="D468" i="7" s="1"/>
  <c r="C467" i="2" a="1"/>
  <c r="C467" i="2" s="1"/>
  <c r="D467" i="2" a="1"/>
  <c r="D467" i="2" s="1"/>
  <c r="F468" i="7" s="1"/>
  <c r="E467" i="2" a="1"/>
  <c r="E467" i="2" s="1"/>
  <c r="F467" i="2" a="1"/>
  <c r="F467" i="2" s="1"/>
  <c r="G467" i="2" a="1"/>
  <c r="G467" i="2" s="1"/>
  <c r="H467" i="2" a="1"/>
  <c r="H467" i="2" s="1"/>
  <c r="J468" i="7" s="1"/>
  <c r="I467" i="2" a="1"/>
  <c r="I467" i="2" s="1"/>
  <c r="B468" i="2" a="1"/>
  <c r="B468" i="2" s="1"/>
  <c r="C468" i="2" a="1"/>
  <c r="C468" i="2" s="1"/>
  <c r="E469" i="7" s="1"/>
  <c r="D468" i="2" a="1"/>
  <c r="D468" i="2" s="1"/>
  <c r="F469" i="7" s="1"/>
  <c r="E468" i="2" a="1"/>
  <c r="E468" i="2" s="1"/>
  <c r="G469" i="7" s="1"/>
  <c r="F468" i="2" a="1"/>
  <c r="F468" i="2" s="1"/>
  <c r="H469" i="7" s="1"/>
  <c r="G468" i="2" a="1"/>
  <c r="G468" i="2" s="1"/>
  <c r="I469" i="7" s="1"/>
  <c r="H468" i="2" a="1"/>
  <c r="H468" i="2" s="1"/>
  <c r="I468" i="2" a="1"/>
  <c r="I468" i="2" s="1"/>
  <c r="K469" i="7" s="1"/>
  <c r="B469" i="2" a="1"/>
  <c r="B469" i="2" s="1"/>
  <c r="C469" i="2" a="1"/>
  <c r="C469" i="2" s="1"/>
  <c r="E470" i="7" s="1"/>
  <c r="D469" i="2" a="1"/>
  <c r="D469" i="2" s="1"/>
  <c r="E469" i="2" a="1"/>
  <c r="E469" i="2" s="1"/>
  <c r="F469" i="2" a="1"/>
  <c r="F469" i="2" s="1"/>
  <c r="G469" i="2" a="1"/>
  <c r="G469" i="2" s="1"/>
  <c r="I470" i="7" s="1"/>
  <c r="H469" i="2" a="1"/>
  <c r="H469" i="2" s="1"/>
  <c r="J470" i="7" s="1"/>
  <c r="I469" i="2" a="1"/>
  <c r="I469" i="2" s="1"/>
  <c r="K470" i="7" s="1"/>
  <c r="B470" i="2" a="1"/>
  <c r="B470" i="2" s="1"/>
  <c r="C470" i="2" a="1"/>
  <c r="C470" i="2" s="1"/>
  <c r="E471" i="7" s="1"/>
  <c r="D470" i="2" a="1"/>
  <c r="D470" i="2" s="1"/>
  <c r="E470" i="2" a="1"/>
  <c r="E470" i="2" s="1"/>
  <c r="F470" i="2" a="1"/>
  <c r="F470" i="2" s="1"/>
  <c r="H471" i="7" s="1"/>
  <c r="G470" i="2" a="1"/>
  <c r="G470" i="2" s="1"/>
  <c r="H470" i="2" a="1"/>
  <c r="H470" i="2" s="1"/>
  <c r="I470" i="2" a="1"/>
  <c r="I470" i="2" s="1"/>
  <c r="K471" i="7" s="1"/>
  <c r="B471" i="2" a="1"/>
  <c r="B471" i="2" s="1"/>
  <c r="D472" i="7" s="1"/>
  <c r="C471" i="2" a="1"/>
  <c r="C471" i="2" s="1"/>
  <c r="E472" i="7" s="1"/>
  <c r="D471" i="2" a="1"/>
  <c r="D471" i="2" s="1"/>
  <c r="F472" i="7" s="1"/>
  <c r="E471" i="2" a="1"/>
  <c r="E471" i="2" s="1"/>
  <c r="G472" i="7" s="1"/>
  <c r="F471" i="2" a="1"/>
  <c r="F471" i="2"/>
  <c r="H472" i="7" s="1"/>
  <c r="G471" i="2" a="1"/>
  <c r="G471" i="2" s="1"/>
  <c r="H471" i="2" a="1"/>
  <c r="H471" i="2" s="1"/>
  <c r="J472" i="7" s="1"/>
  <c r="I471" i="2" a="1"/>
  <c r="I471" i="2" s="1"/>
  <c r="B472" i="2" a="1"/>
  <c r="B472" i="2" s="1"/>
  <c r="D473" i="7" s="1"/>
  <c r="C472" i="2" a="1"/>
  <c r="C472" i="2" s="1"/>
  <c r="D472" i="2" a="1"/>
  <c r="D472" i="2" s="1"/>
  <c r="E472" i="2" a="1"/>
  <c r="E472" i="2" s="1"/>
  <c r="F472" i="2" a="1"/>
  <c r="F472" i="2" s="1"/>
  <c r="H473" i="7" s="1"/>
  <c r="G472" i="2" a="1"/>
  <c r="G472" i="2" s="1"/>
  <c r="I473" i="7" s="1"/>
  <c r="H472" i="2" a="1"/>
  <c r="H472" i="2" s="1"/>
  <c r="J473" i="7" s="1"/>
  <c r="I472" i="2" a="1"/>
  <c r="I472" i="2" s="1"/>
  <c r="B473" i="2" a="1"/>
  <c r="B473" i="2" s="1"/>
  <c r="D474" i="7" s="1"/>
  <c r="C473" i="2" a="1"/>
  <c r="C473" i="2" s="1"/>
  <c r="D473" i="2" a="1"/>
  <c r="D473" i="2" s="1"/>
  <c r="E473" i="2" a="1"/>
  <c r="E473" i="2" s="1"/>
  <c r="G474" i="7" s="1"/>
  <c r="F473" i="2" a="1"/>
  <c r="F473" i="2" s="1"/>
  <c r="G473" i="2" a="1"/>
  <c r="G473" i="2" s="1"/>
  <c r="H473" i="2" a="1"/>
  <c r="H473" i="2" s="1"/>
  <c r="J474" i="7" s="1"/>
  <c r="I473" i="2" a="1"/>
  <c r="I473" i="2" s="1"/>
  <c r="K474" i="7" s="1"/>
  <c r="B474" i="2" a="1"/>
  <c r="B474" i="2" s="1"/>
  <c r="D475" i="7" s="1"/>
  <c r="C474" i="2" a="1"/>
  <c r="C474" i="2" s="1"/>
  <c r="E475" i="7" s="1"/>
  <c r="D474" i="2" a="1"/>
  <c r="D474" i="2" s="1"/>
  <c r="F475" i="7" s="1"/>
  <c r="E474" i="2" a="1"/>
  <c r="E474" i="2" s="1"/>
  <c r="F474" i="2" a="1"/>
  <c r="F474" i="2" s="1"/>
  <c r="H475" i="7" s="1"/>
  <c r="G474" i="2" a="1"/>
  <c r="G474" i="2" s="1"/>
  <c r="H474" i="2" a="1"/>
  <c r="H474" i="2" s="1"/>
  <c r="I474" i="2" a="1"/>
  <c r="I474" i="2" s="1"/>
  <c r="K475" i="7" s="1"/>
  <c r="B475" i="2" a="1"/>
  <c r="B475" i="2" s="1"/>
  <c r="C475" i="2" a="1"/>
  <c r="C475" i="2" s="1"/>
  <c r="D475" i="2" a="1"/>
  <c r="D475" i="2" s="1"/>
  <c r="F476" i="7" s="1"/>
  <c r="E475" i="2" a="1"/>
  <c r="E475" i="2" s="1"/>
  <c r="G476" i="7" s="1"/>
  <c r="F475" i="2" a="1"/>
  <c r="F475" i="2" s="1"/>
  <c r="H476" i="7" s="1"/>
  <c r="G475" i="2" a="1"/>
  <c r="G475" i="2" s="1"/>
  <c r="I476" i="7" s="1"/>
  <c r="H475" i="2" a="1"/>
  <c r="H475" i="2" s="1"/>
  <c r="J476" i="7" s="1"/>
  <c r="I475" i="2" a="1"/>
  <c r="I475" i="2" s="1"/>
  <c r="B476" i="2" a="1"/>
  <c r="B476" i="2" s="1"/>
  <c r="D477" i="7" s="1"/>
  <c r="C476" i="2" a="1"/>
  <c r="C476" i="2" s="1"/>
  <c r="E477" i="7" s="1"/>
  <c r="D476" i="2" a="1"/>
  <c r="D476" i="2" s="1"/>
  <c r="E476" i="2" a="1"/>
  <c r="E476" i="2" s="1"/>
  <c r="G477" i="7" s="1"/>
  <c r="F476" i="2" a="1"/>
  <c r="F476" i="2" s="1"/>
  <c r="G476" i="2" a="1"/>
  <c r="G476" i="2" s="1"/>
  <c r="H476" i="2" a="1"/>
  <c r="H476" i="2" s="1"/>
  <c r="I476" i="2" a="1"/>
  <c r="I476" i="2" s="1"/>
  <c r="K477" i="7" s="1"/>
  <c r="B477" i="2" a="1"/>
  <c r="B477" i="2" s="1"/>
  <c r="C477" i="2" a="1"/>
  <c r="C477" i="2" s="1"/>
  <c r="E478" i="7" s="1"/>
  <c r="D477" i="2" a="1"/>
  <c r="D477" i="2" s="1"/>
  <c r="E477" i="2" a="1"/>
  <c r="E477" i="2" s="1"/>
  <c r="G478" i="7" s="1"/>
  <c r="F477" i="2" a="1"/>
  <c r="F477" i="2" s="1"/>
  <c r="G477" i="2" a="1"/>
  <c r="G477" i="2" s="1"/>
  <c r="H477" i="2" a="1"/>
  <c r="H477" i="2" s="1"/>
  <c r="J478" i="7" s="1"/>
  <c r="I477" i="2" a="1"/>
  <c r="I477" i="2" s="1"/>
  <c r="B478" i="2" a="1"/>
  <c r="B478" i="2" s="1"/>
  <c r="C478" i="2" a="1"/>
  <c r="C478" i="2" s="1"/>
  <c r="E479" i="7" s="1"/>
  <c r="D478" i="2" a="1"/>
  <c r="D478" i="2" s="1"/>
  <c r="F479" i="7" s="1"/>
  <c r="E478" i="2" a="1"/>
  <c r="E478" i="2" s="1"/>
  <c r="G479" i="7" s="1"/>
  <c r="F478" i="2" a="1"/>
  <c r="F478" i="2" s="1"/>
  <c r="H479" i="7" s="1"/>
  <c r="G478" i="2" a="1"/>
  <c r="G478" i="2" s="1"/>
  <c r="I479" i="7" s="1"/>
  <c r="H478" i="2" a="1"/>
  <c r="H478" i="2" s="1"/>
  <c r="I478" i="2" a="1"/>
  <c r="I478" i="2" s="1"/>
  <c r="K479" i="7" s="1"/>
  <c r="B479" i="2" a="1"/>
  <c r="B479" i="2" s="1"/>
  <c r="C479" i="2" a="1"/>
  <c r="C479" i="2" s="1"/>
  <c r="D479" i="2" a="1"/>
  <c r="D479" i="2" s="1"/>
  <c r="F480" i="7" s="1"/>
  <c r="E479" i="2" a="1"/>
  <c r="E479" i="2" s="1"/>
  <c r="F479" i="2" a="1"/>
  <c r="F479" i="2" s="1"/>
  <c r="G479" i="2" a="1"/>
  <c r="G479" i="2" s="1"/>
  <c r="I480" i="7" s="1"/>
  <c r="H479" i="2" a="1"/>
  <c r="H479" i="2" s="1"/>
  <c r="J480" i="7" s="1"/>
  <c r="I479" i="2" a="1"/>
  <c r="I479" i="2" s="1"/>
  <c r="K480" i="7" s="1"/>
  <c r="B480" i="2" a="1"/>
  <c r="B480" i="2" s="1"/>
  <c r="D481" i="7" s="1"/>
  <c r="C480" i="2" a="1"/>
  <c r="C480" i="2" s="1"/>
  <c r="E481" i="7" s="1"/>
  <c r="D480" i="2" a="1"/>
  <c r="D480" i="2" s="1"/>
  <c r="E480" i="2" a="1"/>
  <c r="E480" i="2" s="1"/>
  <c r="G481" i="7" s="1"/>
  <c r="F480" i="2" a="1"/>
  <c r="F480" i="2" s="1"/>
  <c r="G480" i="2" a="1"/>
  <c r="G480" i="2" s="1"/>
  <c r="H480" i="2" a="1"/>
  <c r="H480" i="2"/>
  <c r="J481" i="7" s="1"/>
  <c r="I480" i="2" a="1"/>
  <c r="I480" i="2" s="1"/>
  <c r="B481" i="2" a="1"/>
  <c r="B481" i="2" s="1"/>
  <c r="D482" i="7" s="1"/>
  <c r="C481" i="2" a="1"/>
  <c r="C481" i="2" s="1"/>
  <c r="E482" i="7" s="1"/>
  <c r="D481" i="2" a="1"/>
  <c r="D481" i="2" s="1"/>
  <c r="F482" i="7" s="1"/>
  <c r="E481" i="2" a="1"/>
  <c r="E481" i="2" s="1"/>
  <c r="F481" i="2" a="1"/>
  <c r="F481" i="2" s="1"/>
  <c r="H482" i="7" s="1"/>
  <c r="G481" i="2" a="1"/>
  <c r="G481" i="2" s="1"/>
  <c r="H481" i="2" a="1"/>
  <c r="H481" i="2" s="1"/>
  <c r="J482" i="7" s="1"/>
  <c r="I481" i="2" a="1"/>
  <c r="I481" i="2" s="1"/>
  <c r="B482" i="2" a="1"/>
  <c r="B482" i="2" s="1"/>
  <c r="C482" i="2" a="1"/>
  <c r="C482" i="2" s="1"/>
  <c r="D482" i="2" a="1"/>
  <c r="D482" i="2" s="1"/>
  <c r="F483" i="7" s="1"/>
  <c r="E482" i="2" a="1"/>
  <c r="E482" i="2" s="1"/>
  <c r="G483" i="7" s="1"/>
  <c r="F482" i="2" a="1"/>
  <c r="F482" i="2" s="1"/>
  <c r="H483" i="7" s="1"/>
  <c r="G482" i="2" a="1"/>
  <c r="G482" i="2" s="1"/>
  <c r="I483" i="7" s="1"/>
  <c r="H482" i="2" a="1"/>
  <c r="H482" i="2" s="1"/>
  <c r="J483" i="7" s="1"/>
  <c r="I482" i="2" a="1"/>
  <c r="I482" i="2" s="1"/>
  <c r="B483" i="2" a="1"/>
  <c r="B483" i="2" s="1"/>
  <c r="D484" i="7" s="1"/>
  <c r="C483" i="2" a="1"/>
  <c r="C483" i="2" s="1"/>
  <c r="D483" i="2" a="1"/>
  <c r="D483" i="2" s="1"/>
  <c r="E483" i="2" a="1"/>
  <c r="E483" i="2" s="1"/>
  <c r="G484" i="7" s="1"/>
  <c r="F483" i="2" a="1"/>
  <c r="F483" i="2" s="1"/>
  <c r="G483" i="2" a="1"/>
  <c r="G483" i="2" s="1"/>
  <c r="H483" i="2" a="1"/>
  <c r="H483" i="2" s="1"/>
  <c r="J484" i="7" s="1"/>
  <c r="I483" i="2" a="1"/>
  <c r="I483" i="2" s="1"/>
  <c r="K484" i="7" s="1"/>
  <c r="B484" i="2" a="1"/>
  <c r="B484" i="2" s="1"/>
  <c r="D485" i="7" s="1"/>
  <c r="C484" i="2" a="1"/>
  <c r="C484" i="2"/>
  <c r="E485" i="7" s="1"/>
  <c r="D484" i="2" a="1"/>
  <c r="D484" i="2"/>
  <c r="F485" i="7" s="1"/>
  <c r="E484" i="2" a="1"/>
  <c r="E484" i="2" s="1"/>
  <c r="G485" i="7" s="1"/>
  <c r="F484" i="2" a="1"/>
  <c r="F484" i="2" s="1"/>
  <c r="H485" i="7" s="1"/>
  <c r="G484" i="2" a="1"/>
  <c r="G484" i="2"/>
  <c r="I485" i="7" s="1"/>
  <c r="H484" i="2" a="1"/>
  <c r="H484" i="2" s="1"/>
  <c r="I484" i="2" a="1"/>
  <c r="I484" i="2" s="1"/>
  <c r="K485" i="7" s="1"/>
  <c r="B485" i="2" a="1"/>
  <c r="B485" i="2" s="1"/>
  <c r="D486" i="7" s="1"/>
  <c r="C485" i="2" a="1"/>
  <c r="C485" i="2" s="1"/>
  <c r="E486" i="7" s="1"/>
  <c r="D485" i="2" a="1"/>
  <c r="D485" i="2"/>
  <c r="F486" i="7" s="1"/>
  <c r="E485" i="2" a="1"/>
  <c r="E485" i="2" s="1"/>
  <c r="G486" i="7" s="1"/>
  <c r="F485" i="2" a="1"/>
  <c r="F485" i="2" s="1"/>
  <c r="H486" i="7" s="1"/>
  <c r="G485" i="2" a="1"/>
  <c r="G485" i="2"/>
  <c r="I486" i="7" s="1"/>
  <c r="H485" i="2" a="1"/>
  <c r="H485" i="2"/>
  <c r="J486" i="7" s="1"/>
  <c r="I485" i="2" a="1"/>
  <c r="I485" i="2" s="1"/>
  <c r="B486" i="2" a="1"/>
  <c r="B486" i="2" s="1"/>
  <c r="C486" i="2" a="1"/>
  <c r="C486" i="2"/>
  <c r="E487" i="7" s="1"/>
  <c r="D486" i="2" a="1"/>
  <c r="D486" i="2" s="1"/>
  <c r="E486" i="2" a="1"/>
  <c r="E486" i="2" s="1"/>
  <c r="G487" i="7" s="1"/>
  <c r="F486" i="2" a="1"/>
  <c r="F486" i="2"/>
  <c r="H487" i="7" s="1"/>
  <c r="G486" i="2" a="1"/>
  <c r="G486" i="2" s="1"/>
  <c r="I487" i="7" s="1"/>
  <c r="H486" i="2" a="1"/>
  <c r="H486" i="2" s="1"/>
  <c r="I486" i="2" a="1"/>
  <c r="I486" i="2" s="1"/>
  <c r="B487" i="2" a="1"/>
  <c r="B487" i="2" s="1"/>
  <c r="D488" i="7" s="1"/>
  <c r="C487" i="2" a="1"/>
  <c r="C487" i="2"/>
  <c r="E488" i="7" s="1"/>
  <c r="D487" i="2" a="1"/>
  <c r="D487" i="2" s="1"/>
  <c r="F488" i="7" s="1"/>
  <c r="E487" i="2" a="1"/>
  <c r="E487" i="2" s="1"/>
  <c r="G488" i="7" s="1"/>
  <c r="F487" i="2" a="1"/>
  <c r="F487" i="2"/>
  <c r="G487" i="2" a="1"/>
  <c r="G487" i="2" s="1"/>
  <c r="H487" i="2" a="1"/>
  <c r="H487" i="2" s="1"/>
  <c r="I487" i="2" a="1"/>
  <c r="I487" i="2" s="1"/>
  <c r="K488" i="7" s="1"/>
  <c r="B488" i="2" a="1"/>
  <c r="B488" i="2"/>
  <c r="D489" i="7" s="1"/>
  <c r="C488" i="2" a="1"/>
  <c r="C488" i="2" s="1"/>
  <c r="E489" i="7" s="1"/>
  <c r="D488" i="2" a="1"/>
  <c r="D488" i="2" s="1"/>
  <c r="F489" i="7" s="1"/>
  <c r="E488" i="2" a="1"/>
  <c r="E488" i="2" s="1"/>
  <c r="G489" i="7" s="1"/>
  <c r="F488" i="2" a="1"/>
  <c r="F488" i="2" s="1"/>
  <c r="H489" i="7" s="1"/>
  <c r="G488" i="2" a="1"/>
  <c r="G488" i="2" s="1"/>
  <c r="I489" i="7" s="1"/>
  <c r="H488" i="2" a="1"/>
  <c r="H488" i="2" s="1"/>
  <c r="J489" i="7" s="1"/>
  <c r="I488" i="2" a="1"/>
  <c r="I488" i="2" s="1"/>
  <c r="B489" i="2" a="1"/>
  <c r="B489" i="2" s="1"/>
  <c r="D490" i="7" s="1"/>
  <c r="C489" i="2" a="1"/>
  <c r="C489" i="2" s="1"/>
  <c r="E490" i="7" s="1"/>
  <c r="D489" i="2" a="1"/>
  <c r="D489" i="2" s="1"/>
  <c r="E489" i="2" a="1"/>
  <c r="E489" i="2" s="1"/>
  <c r="F489" i="2" a="1"/>
  <c r="F489" i="2"/>
  <c r="H490" i="7" s="1"/>
  <c r="G489" i="2" a="1"/>
  <c r="G489" i="2" s="1"/>
  <c r="H489" i="2" a="1"/>
  <c r="H489" i="2" s="1"/>
  <c r="I489" i="2" a="1"/>
  <c r="I489" i="2" s="1"/>
  <c r="B490" i="2" a="1"/>
  <c r="B490" i="2" s="1"/>
  <c r="C490" i="2" a="1"/>
  <c r="C490" i="2" s="1"/>
  <c r="D490" i="2" a="1"/>
  <c r="D490" i="2" s="1"/>
  <c r="E490" i="2" a="1"/>
  <c r="E490" i="2" s="1"/>
  <c r="F490" i="2" a="1"/>
  <c r="F490" i="2" s="1"/>
  <c r="H491" i="7" s="1"/>
  <c r="G490" i="2" a="1"/>
  <c r="G490" i="2" s="1"/>
  <c r="I491" i="7" s="1"/>
  <c r="H490" i="2" a="1"/>
  <c r="H490" i="2" s="1"/>
  <c r="J491" i="7" s="1"/>
  <c r="I490" i="2" a="1"/>
  <c r="I490" i="2" s="1"/>
  <c r="B491" i="2" a="1"/>
  <c r="B491" i="2" s="1"/>
  <c r="C491" i="2" a="1"/>
  <c r="C491" i="2" s="1"/>
  <c r="D491" i="2" a="1"/>
  <c r="D491" i="2" s="1"/>
  <c r="E491" i="2" a="1"/>
  <c r="E491" i="2" s="1"/>
  <c r="G492" i="7" s="1"/>
  <c r="F491" i="2" a="1"/>
  <c r="F491" i="2" s="1"/>
  <c r="G491" i="2" a="1"/>
  <c r="G491" i="2" s="1"/>
  <c r="H491" i="2" a="1"/>
  <c r="H491" i="2" s="1"/>
  <c r="J492" i="7" s="1"/>
  <c r="I491" i="2" a="1"/>
  <c r="I491" i="2" s="1"/>
  <c r="K492" i="7" s="1"/>
  <c r="B492" i="2" a="1"/>
  <c r="B492" i="2" s="1"/>
  <c r="D493" i="7" s="1"/>
  <c r="C492" i="2" a="1"/>
  <c r="C492" i="2" s="1"/>
  <c r="E493" i="7" s="1"/>
  <c r="D492" i="2" a="1"/>
  <c r="D492" i="2" s="1"/>
  <c r="E492" i="2" a="1"/>
  <c r="E492" i="2" s="1"/>
  <c r="G493" i="7" s="1"/>
  <c r="F492" i="2" a="1"/>
  <c r="F492" i="2"/>
  <c r="G492" i="2" a="1"/>
  <c r="G492" i="2" s="1"/>
  <c r="H492" i="2" a="1"/>
  <c r="H492" i="2" s="1"/>
  <c r="I492" i="2" a="1"/>
  <c r="I492" i="2" s="1"/>
  <c r="B493" i="2" a="1"/>
  <c r="B493" i="2" s="1"/>
  <c r="C493" i="2" a="1"/>
  <c r="C493" i="2" s="1"/>
  <c r="D493" i="2" a="1"/>
  <c r="D493" i="2" s="1"/>
  <c r="F494" i="7" s="1"/>
  <c r="E493" i="2" a="1"/>
  <c r="E493" i="2" s="1"/>
  <c r="G494" i="7" s="1"/>
  <c r="F493" i="2" a="1"/>
  <c r="F493" i="2" s="1"/>
  <c r="H494" i="7" s="1"/>
  <c r="G493" i="2" a="1"/>
  <c r="G493" i="2" s="1"/>
  <c r="H493" i="2" a="1"/>
  <c r="H493" i="2" s="1"/>
  <c r="I493" i="2" a="1"/>
  <c r="I493" i="2" s="1"/>
  <c r="B494" i="2" a="1"/>
  <c r="B494" i="2" s="1"/>
  <c r="C494" i="2" a="1"/>
  <c r="C494" i="2" s="1"/>
  <c r="E495" i="7" s="1"/>
  <c r="D494" i="2" a="1"/>
  <c r="D494" i="2" s="1"/>
  <c r="E494" i="2" a="1"/>
  <c r="E494" i="2" s="1"/>
  <c r="F494" i="2" a="1"/>
  <c r="F494" i="2" s="1"/>
  <c r="G494" i="2" a="1"/>
  <c r="G494" i="2" s="1"/>
  <c r="I495" i="7" s="1"/>
  <c r="H494" i="2" a="1"/>
  <c r="H494" i="2" s="1"/>
  <c r="J495" i="7" s="1"/>
  <c r="I494" i="2" a="1"/>
  <c r="I494" i="2" s="1"/>
  <c r="K495" i="7" s="1"/>
  <c r="B495" i="2" a="1"/>
  <c r="B495" i="2" s="1"/>
  <c r="D496" i="7" s="1"/>
  <c r="C495" i="2" a="1"/>
  <c r="C495" i="2" s="1"/>
  <c r="D495" i="2" a="1"/>
  <c r="D495" i="2" s="1"/>
  <c r="E495" i="2" a="1"/>
  <c r="E495" i="2" s="1"/>
  <c r="F495" i="2" a="1"/>
  <c r="F495" i="2" s="1"/>
  <c r="G495" i="2" a="1"/>
  <c r="G495" i="2" s="1"/>
  <c r="I496" i="7" s="1"/>
  <c r="H495" i="2" a="1"/>
  <c r="H495" i="2" s="1"/>
  <c r="I495" i="2" a="1"/>
  <c r="I495" i="2" s="1"/>
  <c r="B496" i="2" a="1"/>
  <c r="B496" i="2" s="1"/>
  <c r="C496" i="2" a="1"/>
  <c r="C496" i="2" s="1"/>
  <c r="E497" i="7" s="1"/>
  <c r="D496" i="2" a="1"/>
  <c r="D496" i="2" s="1"/>
  <c r="F497" i="7" s="1"/>
  <c r="E496" i="2" a="1"/>
  <c r="E496" i="2" s="1"/>
  <c r="G497" i="7" s="1"/>
  <c r="F496" i="2" a="1"/>
  <c r="F496" i="2" s="1"/>
  <c r="H497" i="7" s="1"/>
  <c r="G496" i="2" a="1"/>
  <c r="G496" i="2" s="1"/>
  <c r="H496" i="2" a="1"/>
  <c r="H496" i="2" s="1"/>
  <c r="I496" i="2" a="1"/>
  <c r="I496" i="2" s="1"/>
  <c r="B497" i="2" a="1"/>
  <c r="B497" i="2" s="1"/>
  <c r="C497" i="2" a="1"/>
  <c r="C497" i="2" s="1"/>
  <c r="E498" i="7" s="1"/>
  <c r="D497" i="2" a="1"/>
  <c r="D497" i="2" s="1"/>
  <c r="E497" i="2" a="1"/>
  <c r="E497" i="2" s="1"/>
  <c r="F497" i="2" a="1"/>
  <c r="F497" i="2" s="1"/>
  <c r="G497" i="2" a="1"/>
  <c r="G497" i="2" s="1"/>
  <c r="I498" i="7" s="1"/>
  <c r="H497" i="2" a="1"/>
  <c r="H497" i="2" s="1"/>
  <c r="J498" i="7" s="1"/>
  <c r="I497" i="2" a="1"/>
  <c r="I497" i="2" s="1"/>
  <c r="K498" i="7" s="1"/>
  <c r="B498" i="2" a="1"/>
  <c r="B498" i="2" s="1"/>
  <c r="D499" i="7" s="1"/>
  <c r="C498" i="2" a="1"/>
  <c r="C498" i="2" s="1"/>
  <c r="D498" i="2" a="1"/>
  <c r="D498" i="2" s="1"/>
  <c r="E498" i="2" a="1"/>
  <c r="E498" i="2" s="1"/>
  <c r="F498" i="2" a="1"/>
  <c r="F498" i="2" s="1"/>
  <c r="G498" i="2" a="1"/>
  <c r="G498" i="2" s="1"/>
  <c r="I499" i="7" s="1"/>
  <c r="H498" i="2" a="1"/>
  <c r="H498" i="2" s="1"/>
  <c r="I498" i="2" a="1"/>
  <c r="I498" i="2" s="1"/>
  <c r="B499" i="2" a="1"/>
  <c r="B499" i="2" s="1"/>
  <c r="C499" i="2" a="1"/>
  <c r="C499" i="2" s="1"/>
  <c r="E500" i="7" s="1"/>
  <c r="D499" i="2" a="1"/>
  <c r="D499" i="2" s="1"/>
  <c r="F500" i="7" s="1"/>
  <c r="E499" i="2" a="1"/>
  <c r="E499" i="2" s="1"/>
  <c r="G500" i="7" s="1"/>
  <c r="F499" i="2" a="1"/>
  <c r="F499" i="2" s="1"/>
  <c r="H500" i="7" s="1"/>
  <c r="G499" i="2" a="1"/>
  <c r="G499" i="2" s="1"/>
  <c r="H499" i="2" a="1"/>
  <c r="H499" i="2" s="1"/>
  <c r="I499" i="2" a="1"/>
  <c r="I499" i="2" s="1"/>
  <c r="B500" i="2" a="1"/>
  <c r="B500" i="2" s="1"/>
  <c r="C500" i="2" a="1"/>
  <c r="C500" i="2" s="1"/>
  <c r="E501" i="7" s="1"/>
  <c r="D500" i="2" a="1"/>
  <c r="D500" i="2" s="1"/>
  <c r="E500" i="2" a="1"/>
  <c r="E500" i="2" s="1"/>
  <c r="G501" i="7" s="1"/>
  <c r="F500" i="2" a="1"/>
  <c r="F500" i="2"/>
  <c r="H501" i="7" s="1"/>
  <c r="G500" i="2" a="1"/>
  <c r="G500" i="2" s="1"/>
  <c r="I501" i="7" s="1"/>
  <c r="H500" i="2" a="1"/>
  <c r="H500" i="2"/>
  <c r="J501" i="7" s="1"/>
  <c r="I500" i="2" a="1"/>
  <c r="I500" i="2"/>
  <c r="K501" i="7" s="1"/>
  <c r="B501" i="2" a="1"/>
  <c r="B501" i="2" s="1"/>
  <c r="D502" i="7" s="1"/>
  <c r="C501" i="2" a="1"/>
  <c r="C501" i="2" s="1"/>
  <c r="E502" i="7" s="1"/>
  <c r="D501" i="2" a="1"/>
  <c r="D501" i="2" s="1"/>
  <c r="F502" i="7" s="1"/>
  <c r="E501" i="2" a="1"/>
  <c r="E501" i="2" s="1"/>
  <c r="F501" i="2" a="1"/>
  <c r="F501" i="2" s="1"/>
  <c r="G501" i="2" a="1"/>
  <c r="G501" i="2" s="1"/>
  <c r="H501" i="2" a="1"/>
  <c r="H501" i="2" s="1"/>
  <c r="J502" i="7" s="1"/>
  <c r="I501" i="2" a="1"/>
  <c r="I501" i="2" s="1"/>
  <c r="K502" i="7" s="1"/>
  <c r="B502" i="2" a="1"/>
  <c r="B502" i="2"/>
  <c r="C502" i="2" a="1"/>
  <c r="C502" i="2" s="1"/>
  <c r="D502" i="2" a="1"/>
  <c r="D502" i="2"/>
  <c r="E502" i="2" a="1"/>
  <c r="E502" i="2"/>
  <c r="G503" i="7" s="1"/>
  <c r="F502" i="2" a="1"/>
  <c r="F502" i="2" s="1"/>
  <c r="H503" i="7" s="1"/>
  <c r="G502" i="2" a="1"/>
  <c r="G502" i="2" s="1"/>
  <c r="H502" i="2" a="1"/>
  <c r="H502" i="2" s="1"/>
  <c r="J503" i="7" s="1"/>
  <c r="I502" i="2" a="1"/>
  <c r="I502" i="2" s="1"/>
  <c r="K503" i="7" s="1"/>
  <c r="B503" i="2" a="1"/>
  <c r="B503" i="2" s="1"/>
  <c r="D504" i="7" s="1"/>
  <c r="C503" i="2" a="1"/>
  <c r="C503" i="2"/>
  <c r="E504" i="7" s="1"/>
  <c r="D503" i="2" a="1"/>
  <c r="D503" i="2" s="1"/>
  <c r="E503" i="2" a="1"/>
  <c r="E503" i="2" s="1"/>
  <c r="F503" i="2" a="1"/>
  <c r="F503" i="2" s="1"/>
  <c r="G503" i="2" a="1"/>
  <c r="G503" i="2" s="1"/>
  <c r="I504" i="7" s="1"/>
  <c r="H503" i="2" a="1"/>
  <c r="H503" i="2" s="1"/>
  <c r="I503" i="2" a="1"/>
  <c r="I503" i="2" s="1"/>
  <c r="B504" i="2" a="1"/>
  <c r="B504" i="2" s="1"/>
  <c r="C504" i="2" a="1"/>
  <c r="C504" i="2" s="1"/>
  <c r="E505" i="7" s="1"/>
  <c r="D504" i="2" a="1"/>
  <c r="D504" i="2" s="1"/>
  <c r="F505" i="7" s="1"/>
  <c r="E504" i="2" a="1"/>
  <c r="E504" i="2" s="1"/>
  <c r="G505" i="7" s="1"/>
  <c r="F504" i="2" a="1"/>
  <c r="F504" i="2" s="1"/>
  <c r="G504" i="2" a="1"/>
  <c r="G504" i="2" s="1"/>
  <c r="H504" i="2" a="1"/>
  <c r="H504" i="2" s="1"/>
  <c r="I504" i="2" a="1"/>
  <c r="I504" i="2"/>
  <c r="B505" i="2" a="1"/>
  <c r="B505" i="2" s="1"/>
  <c r="D506" i="7" s="1"/>
  <c r="C505" i="2" a="1"/>
  <c r="C505" i="2" s="1"/>
  <c r="D505" i="2" a="1"/>
  <c r="D505" i="2" s="1"/>
  <c r="E505" i="2" a="1"/>
  <c r="E505" i="2" s="1"/>
  <c r="G506" i="7" s="1"/>
  <c r="F505" i="2" a="1"/>
  <c r="F505" i="2" s="1"/>
  <c r="H506" i="7" s="1"/>
  <c r="G505" i="2" a="1"/>
  <c r="G505" i="2" s="1"/>
  <c r="H505" i="2" a="1"/>
  <c r="H505" i="2" s="1"/>
  <c r="J506" i="7" s="1"/>
  <c r="I505" i="2" a="1"/>
  <c r="I505" i="2" s="1"/>
  <c r="B506" i="2" a="1"/>
  <c r="B506" i="2" s="1"/>
  <c r="C506" i="2" a="1"/>
  <c r="C506" i="2" s="1"/>
  <c r="D506" i="2" a="1"/>
  <c r="D506" i="2" s="1"/>
  <c r="F507" i="7" s="1"/>
  <c r="E506" i="2" a="1"/>
  <c r="E506" i="2" s="1"/>
  <c r="F506" i="2" a="1"/>
  <c r="F506" i="2" s="1"/>
  <c r="G506" i="2" a="1"/>
  <c r="G506" i="2" s="1"/>
  <c r="I507" i="7" s="1"/>
  <c r="H506" i="2" a="1"/>
  <c r="H506" i="2" s="1"/>
  <c r="J507" i="7" s="1"/>
  <c r="I506" i="2" a="1"/>
  <c r="I506" i="2" s="1"/>
  <c r="K507" i="7" s="1"/>
  <c r="B507" i="2" a="1"/>
  <c r="B507" i="2" s="1"/>
  <c r="D508" i="7" s="1"/>
  <c r="C507" i="2" a="1"/>
  <c r="C507" i="2" s="1"/>
  <c r="D507" i="2" a="1"/>
  <c r="D507" i="2" s="1"/>
  <c r="E507" i="2" a="1"/>
  <c r="E507" i="2" s="1"/>
  <c r="F507" i="2" a="1"/>
  <c r="F507" i="2" s="1"/>
  <c r="G507" i="2" a="1"/>
  <c r="G507" i="2" s="1"/>
  <c r="I508" i="7" s="1"/>
  <c r="H507" i="2" a="1"/>
  <c r="H507" i="2" s="1"/>
  <c r="I507" i="2" a="1"/>
  <c r="I507" i="2" s="1"/>
  <c r="K508" i="7" s="1"/>
  <c r="B508" i="2" a="1"/>
  <c r="B508" i="2" s="1"/>
  <c r="C508" i="2" a="1"/>
  <c r="C508" i="2" s="1"/>
  <c r="E509" i="7" s="1"/>
  <c r="D508" i="2" a="1"/>
  <c r="D508" i="2" s="1"/>
  <c r="F509" i="7" s="1"/>
  <c r="E508" i="2" a="1"/>
  <c r="E508" i="2" s="1"/>
  <c r="G509" i="7" s="1"/>
  <c r="F508" i="2" a="1"/>
  <c r="F508" i="2" s="1"/>
  <c r="G508" i="2" a="1"/>
  <c r="G508" i="2" s="1"/>
  <c r="H508" i="2" a="1"/>
  <c r="H508" i="2" s="1"/>
  <c r="I508" i="2" a="1"/>
  <c r="I508" i="2" s="1"/>
  <c r="B509" i="2" a="1"/>
  <c r="B509" i="2" s="1"/>
  <c r="D510" i="7" s="1"/>
  <c r="C509" i="2" a="1"/>
  <c r="C509" i="2" s="1"/>
  <c r="D509" i="2" a="1"/>
  <c r="D509" i="2" s="1"/>
  <c r="E509" i="2" a="1"/>
  <c r="E509" i="2" s="1"/>
  <c r="F509" i="2" a="1"/>
  <c r="F509" i="2"/>
  <c r="H510" i="7" s="1"/>
  <c r="G509" i="2" a="1"/>
  <c r="G509" i="2" s="1"/>
  <c r="I510" i="7" s="1"/>
  <c r="H509" i="2" a="1"/>
  <c r="H509" i="2" s="1"/>
  <c r="J510" i="7" s="1"/>
  <c r="I509" i="2" a="1"/>
  <c r="I509" i="2" s="1"/>
  <c r="B510" i="2" a="1"/>
  <c r="B510" i="2" s="1"/>
  <c r="D511" i="7" s="1"/>
  <c r="C510" i="2" a="1"/>
  <c r="C510" i="2" s="1"/>
  <c r="D510" i="2" a="1"/>
  <c r="D510" i="2" s="1"/>
  <c r="E510" i="2" a="1"/>
  <c r="E510" i="2" s="1"/>
  <c r="F510" i="2" a="1"/>
  <c r="F510" i="2" s="1"/>
  <c r="H511" i="7" s="1"/>
  <c r="G510" i="2" a="1"/>
  <c r="G510" i="2" s="1"/>
  <c r="H510" i="2" a="1"/>
  <c r="H510" i="2" s="1"/>
  <c r="I510" i="2" a="1"/>
  <c r="I510" i="2" s="1"/>
  <c r="K511" i="7" s="1"/>
  <c r="B511" i="2" a="1"/>
  <c r="B511" i="2" s="1"/>
  <c r="D512" i="7" s="1"/>
  <c r="C511" i="2" a="1"/>
  <c r="C511" i="2" s="1"/>
  <c r="D511" i="2" a="1"/>
  <c r="D511" i="2" s="1"/>
  <c r="F512" i="7" s="1"/>
  <c r="E511" i="2" a="1"/>
  <c r="E511" i="2" s="1"/>
  <c r="F511" i="2" a="1"/>
  <c r="F511" i="2" s="1"/>
  <c r="G511" i="2" a="1"/>
  <c r="G511" i="2"/>
  <c r="I512" i="7" s="1"/>
  <c r="H511" i="2" a="1"/>
  <c r="H511" i="2" s="1"/>
  <c r="I511" i="2" a="1"/>
  <c r="I511" i="2" s="1"/>
  <c r="K512" i="7" s="1"/>
  <c r="B512" i="2" a="1"/>
  <c r="B512" i="2" s="1"/>
  <c r="C512" i="2" a="1"/>
  <c r="C512" i="2" s="1"/>
  <c r="E513" i="7" s="1"/>
  <c r="D512" i="2" a="1"/>
  <c r="D512" i="2" s="1"/>
  <c r="E512" i="2" a="1"/>
  <c r="E512" i="2" s="1"/>
  <c r="G513" i="7" s="1"/>
  <c r="F512" i="2" a="1"/>
  <c r="F512" i="2" s="1"/>
  <c r="G512" i="2" a="1"/>
  <c r="G512" i="2" s="1"/>
  <c r="I513" i="7" s="1"/>
  <c r="H512" i="2" a="1"/>
  <c r="H512" i="2" s="1"/>
  <c r="I512" i="2" a="1"/>
  <c r="I512" i="2" s="1"/>
  <c r="B513" i="2" a="1"/>
  <c r="B513" i="2" s="1"/>
  <c r="C513" i="2" a="1"/>
  <c r="C513" i="2" s="1"/>
  <c r="D513" i="2" a="1"/>
  <c r="D513" i="2" s="1"/>
  <c r="F514" i="7" s="1"/>
  <c r="E513" i="2" a="1"/>
  <c r="E513" i="2" s="1"/>
  <c r="G514" i="7" s="1"/>
  <c r="F513" i="2" a="1"/>
  <c r="F513" i="2" s="1"/>
  <c r="H514" i="7" s="1"/>
  <c r="G513" i="2" a="1"/>
  <c r="G513" i="2" s="1"/>
  <c r="H513" i="2" a="1"/>
  <c r="H513" i="2" s="1"/>
  <c r="J514" i="7" s="1"/>
  <c r="I513" i="2" a="1"/>
  <c r="I513" i="2" s="1"/>
  <c r="K514" i="7" s="1"/>
  <c r="B514" i="2" a="1"/>
  <c r="B514" i="2" s="1"/>
  <c r="C514" i="2" a="1"/>
  <c r="C514" i="2" s="1"/>
  <c r="E515" i="7" s="1"/>
  <c r="D514" i="2" a="1"/>
  <c r="D514" i="2" s="1"/>
  <c r="E514" i="2" a="1"/>
  <c r="E514" i="2" s="1"/>
  <c r="F514" i="2" a="1"/>
  <c r="F514" i="2" s="1"/>
  <c r="G514" i="2" a="1"/>
  <c r="G514" i="2" s="1"/>
  <c r="H514" i="2" a="1"/>
  <c r="H514" i="2" s="1"/>
  <c r="J515" i="7" s="1"/>
  <c r="I514" i="2" a="1"/>
  <c r="I514" i="2" s="1"/>
  <c r="K515" i="7" s="1"/>
  <c r="B515" i="2" a="1"/>
  <c r="B515" i="2" s="1"/>
  <c r="D516" i="7" s="1"/>
  <c r="C515" i="2" a="1"/>
  <c r="C515" i="2" s="1"/>
  <c r="D515" i="2" a="1"/>
  <c r="D515" i="2" s="1"/>
  <c r="F516" i="7" s="1"/>
  <c r="E515" i="2" a="1"/>
  <c r="E515" i="2" s="1"/>
  <c r="G516" i="7" s="1"/>
  <c r="F515" i="2" a="1"/>
  <c r="F515" i="2" s="1"/>
  <c r="H516" i="7" s="1"/>
  <c r="G515" i="2" a="1"/>
  <c r="G515" i="2" s="1"/>
  <c r="H515" i="2" a="1"/>
  <c r="H515" i="2" s="1"/>
  <c r="J516" i="7" s="1"/>
  <c r="I515" i="2" a="1"/>
  <c r="I515" i="2" s="1"/>
  <c r="B516" i="2" a="1"/>
  <c r="B516" i="2" s="1"/>
  <c r="C516" i="2" a="1"/>
  <c r="C516" i="2" s="1"/>
  <c r="E517" i="7" s="1"/>
  <c r="D516" i="2" a="1"/>
  <c r="D516" i="2" s="1"/>
  <c r="F517" i="7" s="1"/>
  <c r="E516" i="2" a="1"/>
  <c r="E516" i="2" s="1"/>
  <c r="F516" i="2" a="1"/>
  <c r="F516" i="2" s="1"/>
  <c r="G516" i="2" a="1"/>
  <c r="G516" i="2" s="1"/>
  <c r="I517" i="7" s="1"/>
  <c r="H516" i="2" a="1"/>
  <c r="H516" i="2" s="1"/>
  <c r="J517" i="7" s="1"/>
  <c r="I516" i="2" a="1"/>
  <c r="I516" i="2" s="1"/>
  <c r="K517" i="7" s="1"/>
  <c r="B517" i="2" a="1"/>
  <c r="B517" i="2" s="1"/>
  <c r="D518" i="7" s="1"/>
  <c r="C517" i="2" a="1"/>
  <c r="C517" i="2"/>
  <c r="D517" i="2" a="1"/>
  <c r="D517" i="2"/>
  <c r="E517" i="2" a="1"/>
  <c r="E517" i="2"/>
  <c r="G518" i="7" s="1"/>
  <c r="F517" i="2" a="1"/>
  <c r="F517" i="2" s="1"/>
  <c r="G517" i="2" a="1"/>
  <c r="G517" i="2" s="1"/>
  <c r="I518" i="7" s="1"/>
  <c r="H517" i="2" a="1"/>
  <c r="H517" i="2" s="1"/>
  <c r="I517" i="2" a="1"/>
  <c r="I517" i="2" s="1"/>
  <c r="K518" i="7" s="1"/>
  <c r="B518" i="2" a="1"/>
  <c r="B518" i="2" s="1"/>
  <c r="C518" i="2" a="1"/>
  <c r="C518" i="2" s="1"/>
  <c r="E519" i="7" s="1"/>
  <c r="D518" i="2" a="1"/>
  <c r="D518" i="2" s="1"/>
  <c r="E518" i="2" a="1"/>
  <c r="E518" i="2" s="1"/>
  <c r="F518" i="2" a="1"/>
  <c r="F518" i="2" s="1"/>
  <c r="G518" i="2" a="1"/>
  <c r="G518" i="2"/>
  <c r="H518" i="2" a="1"/>
  <c r="H518" i="2" s="1"/>
  <c r="J519" i="7" s="1"/>
  <c r="I518" i="2" a="1"/>
  <c r="I518" i="2"/>
  <c r="B519" i="2" a="1"/>
  <c r="B519" i="2" s="1"/>
  <c r="C519" i="2" a="1"/>
  <c r="C519" i="2" s="1"/>
  <c r="E520" i="7" s="1"/>
  <c r="D519" i="2" a="1"/>
  <c r="D519" i="2" s="1"/>
  <c r="F520" i="7" s="1"/>
  <c r="E519" i="2" a="1"/>
  <c r="E519" i="2" s="1"/>
  <c r="G520" i="7" s="1"/>
  <c r="F519" i="2" a="1"/>
  <c r="F519" i="2" s="1"/>
  <c r="G519" i="2" a="1"/>
  <c r="G519" i="2" s="1"/>
  <c r="I520" i="7" s="1"/>
  <c r="H519" i="2" a="1"/>
  <c r="H519" i="2" s="1"/>
  <c r="I519" i="2" a="1"/>
  <c r="I519" i="2" s="1"/>
  <c r="B520" i="2" a="1"/>
  <c r="B520" i="2"/>
  <c r="D521" i="7" s="1"/>
  <c r="C520" i="2" a="1"/>
  <c r="C520" i="2" s="1"/>
  <c r="D520" i="2" a="1"/>
  <c r="D520" i="2" s="1"/>
  <c r="F521" i="7" s="1"/>
  <c r="E520" i="2" a="1"/>
  <c r="E520" i="2" s="1"/>
  <c r="F520" i="2" a="1"/>
  <c r="F520" i="2" s="1"/>
  <c r="H521" i="7" s="1"/>
  <c r="G520" i="2" a="1"/>
  <c r="G520" i="2" s="1"/>
  <c r="I521" i="7" s="1"/>
  <c r="H520" i="2" a="1"/>
  <c r="H520" i="2" s="1"/>
  <c r="J521" i="7" s="1"/>
  <c r="I520" i="2" a="1"/>
  <c r="I520" i="2" s="1"/>
  <c r="B521" i="2" a="1"/>
  <c r="B521" i="2" s="1"/>
  <c r="C521" i="2" a="1"/>
  <c r="C521" i="2"/>
  <c r="D521" i="2" a="1"/>
  <c r="D521" i="2" s="1"/>
  <c r="E521" i="2" a="1"/>
  <c r="E521" i="2" s="1"/>
  <c r="G522" i="7" s="1"/>
  <c r="F521" i="2" a="1"/>
  <c r="F521" i="2" s="1"/>
  <c r="G521" i="2" a="1"/>
  <c r="G521" i="2" s="1"/>
  <c r="I522" i="7" s="1"/>
  <c r="H521" i="2" a="1"/>
  <c r="H521" i="2" s="1"/>
  <c r="I521" i="2" a="1"/>
  <c r="I521" i="2" s="1"/>
  <c r="K522" i="7" s="1"/>
  <c r="B522" i="2" a="1"/>
  <c r="B522" i="2" s="1"/>
  <c r="D523" i="7" s="1"/>
  <c r="C522" i="2" a="1"/>
  <c r="C522" i="2" s="1"/>
  <c r="E523" i="7" s="1"/>
  <c r="D522" i="2" a="1"/>
  <c r="D522" i="2" s="1"/>
  <c r="E522" i="2" a="1"/>
  <c r="E522" i="2" s="1"/>
  <c r="F522" i="2" a="1"/>
  <c r="F522" i="2" s="1"/>
  <c r="G522" i="2" a="1"/>
  <c r="G522" i="2" s="1"/>
  <c r="H522" i="2" a="1"/>
  <c r="H522" i="2" s="1"/>
  <c r="J523" i="7" s="1"/>
  <c r="I522" i="2" a="1"/>
  <c r="I522" i="2" s="1"/>
  <c r="B523" i="2" a="1"/>
  <c r="B523" i="2" s="1"/>
  <c r="C523" i="2" a="1"/>
  <c r="C523" i="2" s="1"/>
  <c r="D523" i="2" a="1"/>
  <c r="D523" i="2" s="1"/>
  <c r="F524" i="7" s="1"/>
  <c r="E523" i="2" a="1"/>
  <c r="E523" i="2" s="1"/>
  <c r="G524" i="7" s="1"/>
  <c r="F523" i="2" a="1"/>
  <c r="F523" i="2" s="1"/>
  <c r="H524" i="7" s="1"/>
  <c r="G523" i="2" a="1"/>
  <c r="G523" i="2" s="1"/>
  <c r="I524" i="7" s="1"/>
  <c r="H523" i="2" a="1"/>
  <c r="H523" i="2" s="1"/>
  <c r="I523" i="2" a="1"/>
  <c r="I523" i="2" s="1"/>
  <c r="B524" i="2" a="1"/>
  <c r="B524" i="2" s="1"/>
  <c r="C524" i="2" a="1"/>
  <c r="C524" i="2" s="1"/>
  <c r="D524" i="2" a="1"/>
  <c r="D524" i="2" s="1"/>
  <c r="F525" i="7" s="1"/>
  <c r="E524" i="2" a="1"/>
  <c r="E524" i="2" s="1"/>
  <c r="G525" i="7" s="1"/>
  <c r="F524" i="2" a="1"/>
  <c r="F524" i="2" s="1"/>
  <c r="H525" i="7" s="1"/>
  <c r="G524" i="2" a="1"/>
  <c r="G524" i="2" s="1"/>
  <c r="I525" i="7" s="1"/>
  <c r="H524" i="2" a="1"/>
  <c r="H524" i="2" s="1"/>
  <c r="J525" i="7" s="1"/>
  <c r="I524" i="2" a="1"/>
  <c r="I524" i="2"/>
  <c r="K525" i="7" s="1"/>
  <c r="B525" i="2" a="1"/>
  <c r="B525" i="2" s="1"/>
  <c r="D526" i="7" s="1"/>
  <c r="C525" i="2" a="1"/>
  <c r="C525" i="2" s="1"/>
  <c r="E526" i="7" s="1"/>
  <c r="D525" i="2" a="1"/>
  <c r="D525" i="2"/>
  <c r="F526" i="7" s="1"/>
  <c r="E525" i="2" a="1"/>
  <c r="E525" i="2" s="1"/>
  <c r="F525" i="2" a="1"/>
  <c r="F525" i="2" s="1"/>
  <c r="G525" i="2" a="1"/>
  <c r="G525" i="2" s="1"/>
  <c r="H525" i="2" a="1"/>
  <c r="H525" i="2" s="1"/>
  <c r="J526" i="7" s="1"/>
  <c r="I525" i="2" a="1"/>
  <c r="I525" i="2" s="1"/>
  <c r="K526" i="7" s="1"/>
  <c r="B526" i="2" a="1"/>
  <c r="B526" i="2" s="1"/>
  <c r="D527" i="7" s="1"/>
  <c r="C526" i="2" a="1"/>
  <c r="C526" i="2" s="1"/>
  <c r="D526" i="2" a="1"/>
  <c r="D526" i="2" s="1"/>
  <c r="E526" i="2" a="1"/>
  <c r="E526" i="2" s="1"/>
  <c r="F526" i="2" a="1"/>
  <c r="F526" i="2" s="1"/>
  <c r="G526" i="2" a="1"/>
  <c r="G526" i="2" s="1"/>
  <c r="I527" i="7" s="1"/>
  <c r="H526" i="2" a="1"/>
  <c r="H526" i="2" s="1"/>
  <c r="I526" i="2" a="1"/>
  <c r="I526" i="2"/>
  <c r="K527" i="7" s="1"/>
  <c r="B527" i="2" a="1"/>
  <c r="B527" i="2" s="1"/>
  <c r="C527" i="2" a="1"/>
  <c r="C527" i="2" s="1"/>
  <c r="E528" i="7" s="1"/>
  <c r="D527" i="2" a="1"/>
  <c r="D527" i="2" s="1"/>
  <c r="F528" i="7" s="1"/>
  <c r="E527" i="2" a="1"/>
  <c r="E527" i="2" s="1"/>
  <c r="G528" i="7" s="1"/>
  <c r="F527" i="2" a="1"/>
  <c r="F527" i="2"/>
  <c r="H528" i="7" s="1"/>
  <c r="G527" i="2" a="1"/>
  <c r="G527" i="2" s="1"/>
  <c r="H527" i="2" a="1"/>
  <c r="H527" i="2" s="1"/>
  <c r="I527" i="2" a="1"/>
  <c r="I527" i="2"/>
  <c r="K528" i="7" s="1"/>
  <c r="B528" i="2" a="1"/>
  <c r="B528" i="2" s="1"/>
  <c r="D529" i="7" s="1"/>
  <c r="C528" i="2" a="1"/>
  <c r="C528" i="2" s="1"/>
  <c r="D528" i="2" a="1"/>
  <c r="D528" i="2" s="1"/>
  <c r="E528" i="2" a="1"/>
  <c r="E528" i="2" s="1"/>
  <c r="F528" i="2" a="1"/>
  <c r="F528" i="2" s="1"/>
  <c r="H529" i="7" s="1"/>
  <c r="G528" i="2" a="1"/>
  <c r="G528" i="2" s="1"/>
  <c r="I529" i="7" s="1"/>
  <c r="H528" i="2" a="1"/>
  <c r="H528" i="2" s="1"/>
  <c r="I528" i="2" a="1"/>
  <c r="I528" i="2" s="1"/>
  <c r="B529" i="2" a="1"/>
  <c r="B529" i="2" s="1"/>
  <c r="D530" i="7" s="1"/>
  <c r="C529" i="2" a="1"/>
  <c r="C529" i="2" s="1"/>
  <c r="E530" i="7" s="1"/>
  <c r="D529" i="2" a="1"/>
  <c r="D529" i="2" s="1"/>
  <c r="F530" i="7" s="1"/>
  <c r="E529" i="2" a="1"/>
  <c r="E529" i="2" s="1"/>
  <c r="F529" i="2" a="1"/>
  <c r="F529" i="2" s="1"/>
  <c r="H530" i="7" s="1"/>
  <c r="G529" i="2" a="1"/>
  <c r="G529" i="2" s="1"/>
  <c r="H529" i="2" a="1"/>
  <c r="H529" i="2" s="1"/>
  <c r="J530" i="7" s="1"/>
  <c r="I529" i="2" a="1"/>
  <c r="I529" i="2" s="1"/>
  <c r="K530" i="7" s="1"/>
  <c r="B530" i="2" a="1"/>
  <c r="B530" i="2" s="1"/>
  <c r="C530" i="2" a="1"/>
  <c r="C530" i="2"/>
  <c r="D530" i="2" a="1"/>
  <c r="D530" i="2" s="1"/>
  <c r="E530" i="2" a="1"/>
  <c r="E530" i="2" s="1"/>
  <c r="F530" i="2" a="1"/>
  <c r="F530" i="2" s="1"/>
  <c r="H531" i="7" s="1"/>
  <c r="G530" i="2" a="1"/>
  <c r="G530" i="2" s="1"/>
  <c r="I531" i="7" s="1"/>
  <c r="H530" i="2" a="1"/>
  <c r="H530" i="2" s="1"/>
  <c r="I530" i="2" a="1"/>
  <c r="I530" i="2" s="1"/>
  <c r="K531" i="7" s="1"/>
  <c r="B531" i="2" a="1"/>
  <c r="B531" i="2" s="1"/>
  <c r="C531" i="2" a="1"/>
  <c r="C531" i="2" s="1"/>
  <c r="E532" i="7" s="1"/>
  <c r="D531" i="2" a="1"/>
  <c r="D531" i="2" s="1"/>
  <c r="F532" i="7" s="1"/>
  <c r="E531" i="2" a="1"/>
  <c r="E531" i="2" s="1"/>
  <c r="G532" i="7" s="1"/>
  <c r="F531" i="2" a="1"/>
  <c r="F531" i="2" s="1"/>
  <c r="G531" i="2" a="1"/>
  <c r="G531" i="2" s="1"/>
  <c r="H531" i="2" a="1"/>
  <c r="H531" i="2" s="1"/>
  <c r="J532" i="7" s="1"/>
  <c r="I531" i="2" a="1"/>
  <c r="I531" i="2" s="1"/>
  <c r="B532" i="2" a="1"/>
  <c r="B532" i="2" s="1"/>
  <c r="D533" i="7" s="1"/>
  <c r="C532" i="2" a="1"/>
  <c r="C532" i="2" s="1"/>
  <c r="D532" i="2" a="1"/>
  <c r="D532" i="2" s="1"/>
  <c r="E532" i="2" a="1"/>
  <c r="E532" i="2" s="1"/>
  <c r="F532" i="2" a="1"/>
  <c r="F532" i="2" s="1"/>
  <c r="H533" i="7" s="1"/>
  <c r="G532" i="2" a="1"/>
  <c r="G532" i="2" s="1"/>
  <c r="I533" i="7" s="1"/>
  <c r="H532" i="2" a="1"/>
  <c r="H532" i="2" s="1"/>
  <c r="J533" i="7" s="1"/>
  <c r="I532" i="2" a="1"/>
  <c r="I532" i="2" s="1"/>
  <c r="K533" i="7" s="1"/>
  <c r="B533" i="2" a="1"/>
  <c r="B533" i="2" s="1"/>
  <c r="C533" i="2" a="1"/>
  <c r="C533" i="2" s="1"/>
  <c r="D533" i="2" a="1"/>
  <c r="D533" i="2" s="1"/>
  <c r="F534" i="7" s="1"/>
  <c r="E533" i="2" a="1"/>
  <c r="E533" i="2" s="1"/>
  <c r="F533" i="2" a="1"/>
  <c r="F533" i="2"/>
  <c r="H534" i="7" s="1"/>
  <c r="G533" i="2" a="1"/>
  <c r="G533" i="2" s="1"/>
  <c r="H533" i="2" a="1"/>
  <c r="H533" i="2" s="1"/>
  <c r="J534" i="7" s="1"/>
  <c r="I533" i="2" a="1"/>
  <c r="I533" i="2" s="1"/>
  <c r="B534" i="2" a="1"/>
  <c r="B534" i="2" s="1"/>
  <c r="D535" i="7" s="1"/>
  <c r="C534" i="2" a="1"/>
  <c r="C534" i="2" s="1"/>
  <c r="E535" i="7" s="1"/>
  <c r="D534" i="2" a="1"/>
  <c r="D534" i="2" s="1"/>
  <c r="F535" i="7" s="1"/>
  <c r="E534" i="2" a="1"/>
  <c r="E534" i="2" s="1"/>
  <c r="F534" i="2" a="1"/>
  <c r="F534" i="2" s="1"/>
  <c r="G534" i="2" a="1"/>
  <c r="G534" i="2" s="1"/>
  <c r="I535" i="7" s="1"/>
  <c r="H534" i="2" a="1"/>
  <c r="H534" i="2" s="1"/>
  <c r="I534" i="2" a="1"/>
  <c r="I534" i="2" s="1"/>
  <c r="K535" i="7" s="1"/>
  <c r="B535" i="2" a="1"/>
  <c r="B535" i="2" s="1"/>
  <c r="C535" i="2" a="1"/>
  <c r="C535" i="2" s="1"/>
  <c r="D535" i="2" a="1"/>
  <c r="D535" i="2" s="1"/>
  <c r="E535" i="2" a="1"/>
  <c r="E535" i="2" s="1"/>
  <c r="G536" i="7" s="1"/>
  <c r="F535" i="2" a="1"/>
  <c r="F535" i="2" s="1"/>
  <c r="H536" i="7" s="1"/>
  <c r="G535" i="2" a="1"/>
  <c r="G535" i="2" s="1"/>
  <c r="I536" i="7" s="1"/>
  <c r="H535" i="2" a="1"/>
  <c r="H535" i="2" s="1"/>
  <c r="J536" i="7" s="1"/>
  <c r="I535" i="2" a="1"/>
  <c r="I535" i="2" s="1"/>
  <c r="B536" i="2" a="1"/>
  <c r="B536" i="2" s="1"/>
  <c r="C536" i="2" a="1"/>
  <c r="C536" i="2" s="1"/>
  <c r="E537" i="7" s="1"/>
  <c r="D536" i="2" a="1"/>
  <c r="D536" i="2" s="1"/>
  <c r="E536" i="2" a="1"/>
  <c r="E536" i="2" s="1"/>
  <c r="G537" i="7" s="1"/>
  <c r="F536" i="2" a="1"/>
  <c r="F536" i="2" s="1"/>
  <c r="G536" i="2" a="1"/>
  <c r="G536" i="2" s="1"/>
  <c r="H536" i="2" a="1"/>
  <c r="H536" i="2" s="1"/>
  <c r="J537" i="7" s="1"/>
  <c r="I536" i="2" a="1"/>
  <c r="I536" i="2" s="1"/>
  <c r="K537" i="7" s="1"/>
  <c r="B537" i="2" a="1"/>
  <c r="B537" i="2" s="1"/>
  <c r="D538" i="7" s="1"/>
  <c r="C537" i="2" a="1"/>
  <c r="C537" i="2" s="1"/>
  <c r="E538" i="7" s="1"/>
  <c r="D537" i="2" a="1"/>
  <c r="D537" i="2" s="1"/>
  <c r="E537" i="2" a="1"/>
  <c r="E537" i="2" s="1"/>
  <c r="F537" i="2" a="1"/>
  <c r="F537" i="2" s="1"/>
  <c r="G537" i="2" a="1"/>
  <c r="G537" i="2" s="1"/>
  <c r="H537" i="2" a="1"/>
  <c r="H537" i="2" s="1"/>
  <c r="I537" i="2" a="1"/>
  <c r="I537" i="2" s="1"/>
  <c r="B538" i="2" a="1"/>
  <c r="B538" i="2" s="1"/>
  <c r="C538" i="2" a="1"/>
  <c r="C538" i="2" s="1"/>
  <c r="D538" i="2" a="1"/>
  <c r="D538" i="2" s="1"/>
  <c r="F539" i="7" s="1"/>
  <c r="E538" i="2" a="1"/>
  <c r="E538" i="2" s="1"/>
  <c r="G539" i="7" s="1"/>
  <c r="F538" i="2" a="1"/>
  <c r="F538" i="2" s="1"/>
  <c r="H539" i="7" s="1"/>
  <c r="G538" i="2" a="1"/>
  <c r="G538" i="2" s="1"/>
  <c r="I539" i="7" s="1"/>
  <c r="H538" i="2" a="1"/>
  <c r="H538" i="2" s="1"/>
  <c r="I538" i="2" a="1"/>
  <c r="I538" i="2" s="1"/>
  <c r="B539" i="2" a="1"/>
  <c r="B539" i="2" s="1"/>
  <c r="C539" i="2" a="1"/>
  <c r="C539" i="2" s="1"/>
  <c r="E540" i="7" s="1"/>
  <c r="D539" i="2" a="1"/>
  <c r="D539" i="2" s="1"/>
  <c r="F540" i="7" s="1"/>
  <c r="E539" i="2" a="1"/>
  <c r="E539" i="2" s="1"/>
  <c r="F539" i="2" a="1"/>
  <c r="F539" i="2" s="1"/>
  <c r="H540" i="7" s="1"/>
  <c r="G539" i="2" a="1"/>
  <c r="G539" i="2" s="1"/>
  <c r="H539" i="2" a="1"/>
  <c r="H539" i="2" s="1"/>
  <c r="J540" i="7" s="1"/>
  <c r="I539" i="2" a="1"/>
  <c r="I539" i="2" s="1"/>
  <c r="K540" i="7" s="1"/>
  <c r="B540" i="2" a="1"/>
  <c r="B540" i="2" s="1"/>
  <c r="C540" i="2" a="1"/>
  <c r="C540" i="2" s="1"/>
  <c r="D540" i="2" a="1"/>
  <c r="D540" i="2" s="1"/>
  <c r="E540" i="2" a="1"/>
  <c r="E540" i="2" s="1"/>
  <c r="F540" i="2" a="1"/>
  <c r="F540" i="2" s="1"/>
  <c r="H541" i="7" s="1"/>
  <c r="G540" i="2" a="1"/>
  <c r="G540" i="2" s="1"/>
  <c r="I541" i="7" s="1"/>
  <c r="H540" i="2" a="1"/>
  <c r="H540" i="2" s="1"/>
  <c r="I540" i="2" a="1"/>
  <c r="I540" i="2" s="1"/>
  <c r="B541" i="2" a="1"/>
  <c r="B541" i="2" s="1"/>
  <c r="D542" i="7" s="1"/>
  <c r="C541" i="2" a="1"/>
  <c r="C541" i="2" s="1"/>
  <c r="E542" i="7" s="1"/>
  <c r="D541" i="2" a="1"/>
  <c r="D541" i="2" s="1"/>
  <c r="F542" i="7" s="1"/>
  <c r="E541" i="2" a="1"/>
  <c r="E541" i="2" s="1"/>
  <c r="F541" i="2" a="1"/>
  <c r="F541" i="2" s="1"/>
  <c r="G541" i="2" a="1"/>
  <c r="G541" i="2" s="1"/>
  <c r="H541" i="2" a="1"/>
  <c r="H541" i="2" s="1"/>
  <c r="I541" i="2" a="1"/>
  <c r="I541" i="2" s="1"/>
  <c r="K542" i="7" s="1"/>
  <c r="B542" i="2" a="1"/>
  <c r="B542" i="2" s="1"/>
  <c r="D543" i="7" s="1"/>
  <c r="C542" i="2" a="1"/>
  <c r="C542" i="2" s="1"/>
  <c r="D542" i="2" a="1"/>
  <c r="D542" i="2" s="1"/>
  <c r="E542" i="2" a="1"/>
  <c r="E542" i="2" s="1"/>
  <c r="G543" i="7" s="1"/>
  <c r="F542" i="2" a="1"/>
  <c r="F542" i="2" s="1"/>
  <c r="H543" i="7" s="1"/>
  <c r="G542" i="2" a="1"/>
  <c r="G542" i="2" s="1"/>
  <c r="I543" i="7" s="1"/>
  <c r="H542" i="2" a="1"/>
  <c r="H542" i="2" s="1"/>
  <c r="J543" i="7" s="1"/>
  <c r="I542" i="2" a="1"/>
  <c r="I542" i="2" s="1"/>
  <c r="B543" i="2" a="1"/>
  <c r="B543" i="2" s="1"/>
  <c r="C543" i="2" a="1"/>
  <c r="C543" i="2" s="1"/>
  <c r="E544" i="7" s="1"/>
  <c r="D543" i="2" a="1"/>
  <c r="D543" i="2" s="1"/>
  <c r="E543" i="2" a="1"/>
  <c r="E543" i="2" s="1"/>
  <c r="G544" i="7" s="1"/>
  <c r="F543" i="2" a="1"/>
  <c r="F543" i="2" s="1"/>
  <c r="H544" i="7" s="1"/>
  <c r="G543" i="2" a="1"/>
  <c r="G543" i="2" s="1"/>
  <c r="I544" i="7" s="1"/>
  <c r="H543" i="2" a="1"/>
  <c r="H543" i="2" s="1"/>
  <c r="I543" i="2" a="1"/>
  <c r="I543" i="2" s="1"/>
  <c r="K544" i="7" s="1"/>
  <c r="B544" i="2" a="1"/>
  <c r="B544" i="2" s="1"/>
  <c r="D545" i="7" s="1"/>
  <c r="C544" i="2" a="1"/>
  <c r="C544" i="2" s="1"/>
  <c r="D544" i="2" a="1"/>
  <c r="D544" i="2" s="1"/>
  <c r="F545" i="7" s="1"/>
  <c r="E544" i="2" a="1"/>
  <c r="E544" i="2" s="1"/>
  <c r="F544" i="2" a="1"/>
  <c r="F544" i="2" s="1"/>
  <c r="G544" i="2" a="1"/>
  <c r="G544" i="2" s="1"/>
  <c r="I545" i="7" s="1"/>
  <c r="H544" i="2" a="1"/>
  <c r="H544" i="2" s="1"/>
  <c r="J545" i="7" s="1"/>
  <c r="I544" i="2" a="1"/>
  <c r="I544" i="2" s="1"/>
  <c r="B545" i="2" a="1"/>
  <c r="B545" i="2" s="1"/>
  <c r="C545" i="2" a="1"/>
  <c r="C545" i="2"/>
  <c r="E546" i="7" s="1"/>
  <c r="D545" i="2" a="1"/>
  <c r="D545" i="2" s="1"/>
  <c r="F546" i="7" s="1"/>
  <c r="E545" i="2" a="1"/>
  <c r="E545" i="2" s="1"/>
  <c r="G546" i="7" s="1"/>
  <c r="F545" i="2" a="1"/>
  <c r="F545" i="2"/>
  <c r="H546" i="7" s="1"/>
  <c r="G545" i="2" a="1"/>
  <c r="G545" i="2" s="1"/>
  <c r="H545" i="2" a="1"/>
  <c r="H545" i="2" s="1"/>
  <c r="I545" i="2" a="1"/>
  <c r="I545" i="2" s="1"/>
  <c r="K546" i="7" s="1"/>
  <c r="B546" i="2" a="1"/>
  <c r="B546" i="2" s="1"/>
  <c r="D547" i="7" s="1"/>
  <c r="C546" i="2" a="1"/>
  <c r="C546" i="2" s="1"/>
  <c r="D546" i="2" a="1"/>
  <c r="D546" i="2" s="1"/>
  <c r="F547" i="7" s="1"/>
  <c r="E546" i="2" a="1"/>
  <c r="E546" i="2" s="1"/>
  <c r="F546" i="2" a="1"/>
  <c r="F546" i="2" s="1"/>
  <c r="H547" i="7" s="1"/>
  <c r="G546" i="2" a="1"/>
  <c r="G546" i="2" s="1"/>
  <c r="H546" i="2" a="1"/>
  <c r="H546" i="2" s="1"/>
  <c r="J547" i="7" s="1"/>
  <c r="I546" i="2" a="1"/>
  <c r="I546" i="2" s="1"/>
  <c r="B547" i="2" a="1"/>
  <c r="B547" i="2" s="1"/>
  <c r="C547" i="2" a="1"/>
  <c r="C547" i="2" s="1"/>
  <c r="E548" i="7" s="1"/>
  <c r="D547" i="2" a="1"/>
  <c r="D547" i="2" s="1"/>
  <c r="E547" i="2" a="1"/>
  <c r="E547" i="2"/>
  <c r="G548" i="7" s="1"/>
  <c r="F547" i="2" a="1"/>
  <c r="F547" i="2" s="1"/>
  <c r="G547" i="2" a="1"/>
  <c r="G547" i="2" s="1"/>
  <c r="I548" i="7" s="1"/>
  <c r="H547" i="2" a="1"/>
  <c r="H547" i="2" s="1"/>
  <c r="I547" i="2" a="1"/>
  <c r="I547" i="2" s="1"/>
  <c r="K548" i="7" s="1"/>
  <c r="B548" i="2" a="1"/>
  <c r="B548" i="2" s="1"/>
  <c r="D549" i="7" s="1"/>
  <c r="C548" i="2" a="1"/>
  <c r="C548" i="2" s="1"/>
  <c r="E549" i="7" s="1"/>
  <c r="D548" i="2" a="1"/>
  <c r="D548" i="2" s="1"/>
  <c r="E548" i="2" a="1"/>
  <c r="E548" i="2" s="1"/>
  <c r="F548" i="2" a="1"/>
  <c r="F548" i="2" s="1"/>
  <c r="H549" i="7" s="1"/>
  <c r="G548" i="2" a="1"/>
  <c r="G548" i="2" s="1"/>
  <c r="H548" i="2" a="1"/>
  <c r="H548" i="2" s="1"/>
  <c r="J549" i="7" s="1"/>
  <c r="I548" i="2" a="1"/>
  <c r="I548" i="2" s="1"/>
  <c r="B549" i="2" a="1"/>
  <c r="B549" i="2" s="1"/>
  <c r="D550" i="7" s="1"/>
  <c r="C549" i="2" a="1"/>
  <c r="C549" i="2" s="1"/>
  <c r="D549" i="2" a="1"/>
  <c r="D549" i="2"/>
  <c r="F550" i="7" s="1"/>
  <c r="E549" i="2" a="1"/>
  <c r="E549" i="2" s="1"/>
  <c r="G550" i="7" s="1"/>
  <c r="F549" i="2" a="1"/>
  <c r="F549" i="2" s="1"/>
  <c r="H550" i="7" s="1"/>
  <c r="G549" i="2" a="1"/>
  <c r="G549" i="2" s="1"/>
  <c r="H549" i="2" a="1"/>
  <c r="H549" i="2" s="1"/>
  <c r="I549" i="2" a="1"/>
  <c r="I549" i="2" s="1"/>
  <c r="K550" i="7" s="1"/>
  <c r="B550" i="2" a="1"/>
  <c r="B550" i="2" s="1"/>
  <c r="D551" i="7" s="1"/>
  <c r="C550" i="2" a="1"/>
  <c r="C550" i="2" s="1"/>
  <c r="E551" i="7" s="1"/>
  <c r="D550" i="2" a="1"/>
  <c r="D550" i="2" s="1"/>
  <c r="E550" i="2" a="1"/>
  <c r="E550" i="2" s="1"/>
  <c r="G551" i="7" s="1"/>
  <c r="F550" i="2" a="1"/>
  <c r="F550" i="2" s="1"/>
  <c r="G550" i="2" a="1"/>
  <c r="G550" i="2" s="1"/>
  <c r="I551" i="7" s="1"/>
  <c r="H550" i="2" a="1"/>
  <c r="H550" i="2" s="1"/>
  <c r="J551" i="7" s="1"/>
  <c r="I550" i="2" a="1"/>
  <c r="I550" i="2" s="1"/>
  <c r="K551" i="7" s="1"/>
  <c r="B551" i="2" a="1"/>
  <c r="B551" i="2" s="1"/>
  <c r="C551" i="2" a="1"/>
  <c r="C551" i="2" s="1"/>
  <c r="D551" i="2" a="1"/>
  <c r="D551" i="2" s="1"/>
  <c r="E551" i="2" a="1"/>
  <c r="E551" i="2" s="1"/>
  <c r="G552" i="7" s="1"/>
  <c r="F551" i="2" a="1"/>
  <c r="F551" i="2" s="1"/>
  <c r="H552" i="7" s="1"/>
  <c r="G551" i="2" a="1"/>
  <c r="G551" i="2" s="1"/>
  <c r="H551" i="2" a="1"/>
  <c r="H551" i="2" s="1"/>
  <c r="I551" i="2" a="1"/>
  <c r="I551" i="2" s="1"/>
  <c r="B552" i="2" a="1"/>
  <c r="B552" i="2" s="1"/>
  <c r="D553" i="7" s="1"/>
  <c r="C552" i="2" a="1"/>
  <c r="C552" i="2" s="1"/>
  <c r="E553" i="7" s="1"/>
  <c r="D552" i="2" a="1"/>
  <c r="D552" i="2" s="1"/>
  <c r="E552" i="2" a="1"/>
  <c r="E552" i="2" s="1"/>
  <c r="F552" i="2" a="1"/>
  <c r="F552" i="2" s="1"/>
  <c r="G552" i="2" a="1"/>
  <c r="G552" i="2" s="1"/>
  <c r="H552" i="2" a="1"/>
  <c r="H552" i="2" s="1"/>
  <c r="J553" i="7" s="1"/>
  <c r="I552" i="2" a="1"/>
  <c r="I552" i="2" s="1"/>
  <c r="B553" i="2" a="1"/>
  <c r="B553" i="2" s="1"/>
  <c r="D554" i="7" s="1"/>
  <c r="C553" i="2" a="1"/>
  <c r="C553" i="2" s="1"/>
  <c r="D553" i="2" a="1"/>
  <c r="D553" i="2" s="1"/>
  <c r="F554" i="7" s="1"/>
  <c r="E553" i="2" a="1"/>
  <c r="E553" i="2" s="1"/>
  <c r="G554" i="7" s="1"/>
  <c r="F553" i="2" a="1"/>
  <c r="F553" i="2" s="1"/>
  <c r="H554" i="7" s="1"/>
  <c r="G553" i="2" a="1"/>
  <c r="G553" i="2" s="1"/>
  <c r="I554" i="7" s="1"/>
  <c r="H553" i="2" a="1"/>
  <c r="H553" i="2" s="1"/>
  <c r="I553" i="2" a="1"/>
  <c r="I553" i="2" s="1"/>
  <c r="B554" i="2" a="1"/>
  <c r="B554" i="2" s="1"/>
  <c r="C554" i="2" a="1"/>
  <c r="C554" i="2" s="1"/>
  <c r="E555" i="7" s="1"/>
  <c r="D554" i="2" a="1"/>
  <c r="D554" i="2" s="1"/>
  <c r="F555" i="7" s="1"/>
  <c r="E554" i="2" a="1"/>
  <c r="E554" i="2" s="1"/>
  <c r="F554" i="2" a="1"/>
  <c r="F554" i="2" s="1"/>
  <c r="H555" i="7" s="1"/>
  <c r="G554" i="2" a="1"/>
  <c r="G554" i="2" s="1"/>
  <c r="H554" i="2" a="1"/>
  <c r="H554" i="2" s="1"/>
  <c r="J555" i="7" s="1"/>
  <c r="I554" i="2" a="1"/>
  <c r="I554" i="2" s="1"/>
  <c r="B555" i="2" a="1"/>
  <c r="B555" i="2" s="1"/>
  <c r="D556" i="7" s="1"/>
  <c r="C555" i="2" a="1"/>
  <c r="C555" i="2" s="1"/>
  <c r="D555" i="2" a="1"/>
  <c r="D555" i="2" s="1"/>
  <c r="F556" i="7" s="1"/>
  <c r="E555" i="2" a="1"/>
  <c r="E555" i="2" s="1"/>
  <c r="F555" i="2" a="1"/>
  <c r="F555" i="2" s="1"/>
  <c r="H556" i="7" s="1"/>
  <c r="G555" i="2" a="1"/>
  <c r="G555" i="2" s="1"/>
  <c r="I556" i="7" s="1"/>
  <c r="H555" i="2" a="1"/>
  <c r="H555" i="2" s="1"/>
  <c r="I555" i="2" a="1"/>
  <c r="I555" i="2" s="1"/>
  <c r="K556" i="7" s="1"/>
  <c r="B556" i="2" a="1"/>
  <c r="B556" i="2" s="1"/>
  <c r="C556" i="2" a="1"/>
  <c r="C556" i="2" s="1"/>
  <c r="E557" i="7" s="1"/>
  <c r="D556" i="2" a="1"/>
  <c r="D556" i="2" s="1"/>
  <c r="E556" i="2" a="1"/>
  <c r="E556" i="2" s="1"/>
  <c r="F556" i="2" a="1"/>
  <c r="F556" i="2" s="1"/>
  <c r="G556" i="2" a="1"/>
  <c r="G556" i="2" s="1"/>
  <c r="H556" i="2" a="1"/>
  <c r="H556" i="2" s="1"/>
  <c r="I556" i="2" a="1"/>
  <c r="I556" i="2" s="1"/>
  <c r="K557" i="7" s="1"/>
  <c r="B557" i="2" a="1"/>
  <c r="B557" i="2" s="1"/>
  <c r="D558" i="7" s="1"/>
  <c r="C557" i="2" a="1"/>
  <c r="C557" i="2"/>
  <c r="D557" i="2" a="1"/>
  <c r="D557" i="2" s="1"/>
  <c r="E557" i="2" a="1"/>
  <c r="E557" i="2" s="1"/>
  <c r="G558" i="7" s="1"/>
  <c r="F557" i="2" a="1"/>
  <c r="F557" i="2"/>
  <c r="H558" i="7" s="1"/>
  <c r="G557" i="2" a="1"/>
  <c r="G557" i="2" s="1"/>
  <c r="H557" i="2" a="1"/>
  <c r="H557" i="2" s="1"/>
  <c r="J558" i="7" s="1"/>
  <c r="I557" i="2" a="1"/>
  <c r="I557" i="2" s="1"/>
  <c r="B558" i="2" a="1"/>
  <c r="B558" i="2" s="1"/>
  <c r="C558" i="2" a="1"/>
  <c r="C558" i="2" s="1"/>
  <c r="E559" i="7" s="1"/>
  <c r="D558" i="2" a="1"/>
  <c r="D558" i="2" s="1"/>
  <c r="F559" i="7" s="1"/>
  <c r="E558" i="2" a="1"/>
  <c r="E558" i="2" s="1"/>
  <c r="F558" i="2" a="1"/>
  <c r="F558" i="2" s="1"/>
  <c r="G558" i="2" a="1"/>
  <c r="G558" i="2" s="1"/>
  <c r="I559" i="7" s="1"/>
  <c r="H558" i="2" a="1"/>
  <c r="H558" i="2" s="1"/>
  <c r="J559" i="7" s="1"/>
  <c r="I558" i="2" a="1"/>
  <c r="I558" i="2" s="1"/>
  <c r="B559" i="2" a="1"/>
  <c r="B559" i="2" s="1"/>
  <c r="D560" i="7" s="1"/>
  <c r="C559" i="2" a="1"/>
  <c r="C559" i="2" s="1"/>
  <c r="D559" i="2" a="1"/>
  <c r="D559" i="2" s="1"/>
  <c r="E559" i="2" a="1"/>
  <c r="E559" i="2" s="1"/>
  <c r="G560" i="7" s="1"/>
  <c r="F559" i="2" a="1"/>
  <c r="F559" i="2" s="1"/>
  <c r="G559" i="2" a="1"/>
  <c r="G559" i="2" s="1"/>
  <c r="I560" i="7" s="1"/>
  <c r="H559" i="2" a="1"/>
  <c r="H559" i="2" s="1"/>
  <c r="I559" i="2" a="1"/>
  <c r="I559" i="2" s="1"/>
  <c r="K560" i="7" s="1"/>
  <c r="B560" i="2" a="1"/>
  <c r="B560" i="2" s="1"/>
  <c r="C560" i="2" a="1"/>
  <c r="C560" i="2" s="1"/>
  <c r="E561" i="7" s="1"/>
  <c r="D560" i="2" a="1"/>
  <c r="D560" i="2" s="1"/>
  <c r="E560" i="2" a="1"/>
  <c r="E560" i="2" s="1"/>
  <c r="G561" i="7" s="1"/>
  <c r="F560" i="2" a="1"/>
  <c r="F560" i="2" s="1"/>
  <c r="G560" i="2" a="1"/>
  <c r="G560" i="2" s="1"/>
  <c r="H560" i="2" a="1"/>
  <c r="H560" i="2" s="1"/>
  <c r="J561" i="7" s="1"/>
  <c r="I560" i="2" a="1"/>
  <c r="I560" i="2" s="1"/>
  <c r="B561" i="2" a="1"/>
  <c r="B561" i="2" s="1"/>
  <c r="D562" i="7" s="1"/>
  <c r="C561" i="2" a="1"/>
  <c r="C561" i="2" s="1"/>
  <c r="D561" i="2" a="1"/>
  <c r="D561" i="2"/>
  <c r="F562" i="7" s="1"/>
  <c r="E561" i="2" a="1"/>
  <c r="E561" i="2" s="1"/>
  <c r="F561" i="2" a="1"/>
  <c r="F561" i="2" s="1"/>
  <c r="H562" i="7" s="1"/>
  <c r="G561" i="2" a="1"/>
  <c r="G561" i="2" s="1"/>
  <c r="I562" i="7" s="1"/>
  <c r="H561" i="2" a="1"/>
  <c r="H561" i="2" s="1"/>
  <c r="J562" i="7" s="1"/>
  <c r="I561" i="2" a="1"/>
  <c r="I561" i="2" s="1"/>
  <c r="B562" i="2" a="1"/>
  <c r="B562" i="2" s="1"/>
  <c r="C562" i="2" a="1"/>
  <c r="C562" i="2" s="1"/>
  <c r="E563" i="7" s="1"/>
  <c r="D562" i="2" a="1"/>
  <c r="D562" i="2" s="1"/>
  <c r="F563" i="7" s="1"/>
  <c r="E562" i="2" a="1"/>
  <c r="E562" i="2" s="1"/>
  <c r="G563" i="7" s="1"/>
  <c r="F562" i="2" a="1"/>
  <c r="F562" i="2" s="1"/>
  <c r="G562" i="2" a="1"/>
  <c r="G562" i="2" s="1"/>
  <c r="I563" i="7" s="1"/>
  <c r="H562" i="2" a="1"/>
  <c r="H562" i="2" s="1"/>
  <c r="I562" i="2" a="1"/>
  <c r="I562" i="2" s="1"/>
  <c r="K563" i="7" s="1"/>
  <c r="B563" i="2" a="1"/>
  <c r="B563" i="2" s="1"/>
  <c r="D564" i="7" s="1"/>
  <c r="C563" i="2" a="1"/>
  <c r="C563" i="2" s="1"/>
  <c r="D563" i="2" a="1"/>
  <c r="D563" i="2" s="1"/>
  <c r="E563" i="2" a="1"/>
  <c r="E563" i="2" s="1"/>
  <c r="F563" i="2" a="1"/>
  <c r="F563" i="2" s="1"/>
  <c r="H564" i="7" s="1"/>
  <c r="G563" i="2" a="1"/>
  <c r="G563" i="2" s="1"/>
  <c r="I564" i="7" s="1"/>
  <c r="H563" i="2" a="1"/>
  <c r="H563" i="2" s="1"/>
  <c r="J564" i="7" s="1"/>
  <c r="I563" i="2" a="1"/>
  <c r="I563" i="2" s="1"/>
  <c r="B564" i="2" a="1"/>
  <c r="B564" i="2" s="1"/>
  <c r="D565" i="7" s="1"/>
  <c r="C564" i="2" a="1"/>
  <c r="C564" i="2" s="1"/>
  <c r="D564" i="2" a="1"/>
  <c r="D564" i="2" s="1"/>
  <c r="F565" i="7" s="1"/>
  <c r="E564" i="2" a="1"/>
  <c r="E564" i="2" s="1"/>
  <c r="G565" i="7" s="1"/>
  <c r="F564" i="2" a="1"/>
  <c r="F564" i="2" s="1"/>
  <c r="G564" i="2" a="1"/>
  <c r="G564" i="2" s="1"/>
  <c r="H564" i="2" a="1"/>
  <c r="H564" i="2" s="1"/>
  <c r="I564" i="2" a="1"/>
  <c r="I564" i="2" s="1"/>
  <c r="K565" i="7" s="1"/>
  <c r="B565" i="2" a="1"/>
  <c r="B565" i="2" s="1"/>
  <c r="C565" i="2" a="1"/>
  <c r="C565" i="2" s="1"/>
  <c r="E566" i="7" s="1"/>
  <c r="D565" i="2" a="1"/>
  <c r="D565" i="2" s="1"/>
  <c r="E565" i="2" a="1"/>
  <c r="E565" i="2" s="1"/>
  <c r="G566" i="7" s="1"/>
  <c r="F565" i="2" a="1"/>
  <c r="F565" i="2" s="1"/>
  <c r="G565" i="2" a="1"/>
  <c r="G565" i="2" s="1"/>
  <c r="I566" i="7" s="1"/>
  <c r="H565" i="2" a="1"/>
  <c r="H565" i="2" s="1"/>
  <c r="J566" i="7" s="1"/>
  <c r="I565" i="2" a="1"/>
  <c r="I565" i="2" s="1"/>
  <c r="K566" i="7" s="1"/>
  <c r="B566" i="2" a="1"/>
  <c r="B566" i="2" s="1"/>
  <c r="D567" i="7" s="1"/>
  <c r="C566" i="2" a="1"/>
  <c r="C566" i="2" s="1"/>
  <c r="D566" i="2" a="1"/>
  <c r="D566" i="2" s="1"/>
  <c r="E566" i="2" a="1"/>
  <c r="E566" i="2" s="1"/>
  <c r="G567" i="7" s="1"/>
  <c r="F566" i="2" a="1"/>
  <c r="F566" i="2" s="1"/>
  <c r="G566" i="2" a="1"/>
  <c r="G566" i="2" s="1"/>
  <c r="I567" i="7" s="1"/>
  <c r="H566" i="2" a="1"/>
  <c r="H566" i="2" s="1"/>
  <c r="I566" i="2" a="1"/>
  <c r="I566" i="2" s="1"/>
  <c r="K567" i="7" s="1"/>
  <c r="B567" i="2" a="1"/>
  <c r="B567" i="2" s="1"/>
  <c r="C567" i="2" a="1"/>
  <c r="C567" i="2" s="1"/>
  <c r="E568" i="7" s="1"/>
  <c r="D567" i="2" a="1"/>
  <c r="D567" i="2" s="1"/>
  <c r="F568" i="7" s="1"/>
  <c r="E567" i="2" a="1"/>
  <c r="E567" i="2" s="1"/>
  <c r="G568" i="7" s="1"/>
  <c r="F567" i="2" a="1"/>
  <c r="F567" i="2" s="1"/>
  <c r="G567" i="2" a="1"/>
  <c r="G567" i="2" s="1"/>
  <c r="H567" i="2" a="1"/>
  <c r="H567" i="2" s="1"/>
  <c r="I567" i="2" a="1"/>
  <c r="I567" i="2" s="1"/>
  <c r="B568" i="2" a="1"/>
  <c r="B568" i="2" s="1"/>
  <c r="D569" i="7" s="1"/>
  <c r="C568" i="2" a="1"/>
  <c r="C568" i="2" s="1"/>
  <c r="E569" i="7" s="1"/>
  <c r="D568" i="2" a="1"/>
  <c r="D568" i="2" s="1"/>
  <c r="E568" i="2" a="1"/>
  <c r="E568" i="2" s="1"/>
  <c r="F568" i="2" a="1"/>
  <c r="F568" i="2" s="1"/>
  <c r="H569" i="7" s="1"/>
  <c r="G568" i="2" a="1"/>
  <c r="G568" i="2" s="1"/>
  <c r="I569" i="7" s="1"/>
  <c r="H568" i="2" a="1"/>
  <c r="H568" i="2" s="1"/>
  <c r="I568" i="2" a="1"/>
  <c r="I568" i="2" s="1"/>
  <c r="K569" i="7" s="1"/>
  <c r="B569" i="2" a="1"/>
  <c r="B569" i="2" s="1"/>
  <c r="C569" i="2" a="1"/>
  <c r="C569" i="2" s="1"/>
  <c r="E570" i="7" s="1"/>
  <c r="D569" i="2" a="1"/>
  <c r="D569" i="2" s="1"/>
  <c r="E569" i="2" a="1"/>
  <c r="E569" i="2" s="1"/>
  <c r="G570" i="7" s="1"/>
  <c r="F569" i="2" a="1"/>
  <c r="F569" i="2" s="1"/>
  <c r="H570" i="7" s="1"/>
  <c r="G569" i="2" a="1"/>
  <c r="G569" i="2" s="1"/>
  <c r="H569" i="2" a="1"/>
  <c r="H569" i="2" s="1"/>
  <c r="J570" i="7" s="1"/>
  <c r="I569" i="2" a="1"/>
  <c r="I569" i="2" s="1"/>
  <c r="B570" i="2" a="1"/>
  <c r="B570" i="2" s="1"/>
  <c r="D571" i="7" s="1"/>
  <c r="C570" i="2" a="1"/>
  <c r="C570" i="2" s="1"/>
  <c r="D570" i="2" a="1"/>
  <c r="D570" i="2" s="1"/>
  <c r="E570" i="2" a="1"/>
  <c r="E570" i="2" s="1"/>
  <c r="F570" i="2" a="1"/>
  <c r="F570" i="2" s="1"/>
  <c r="G570" i="2" a="1"/>
  <c r="G570" i="2" s="1"/>
  <c r="H570" i="2" a="1"/>
  <c r="H570" i="2" s="1"/>
  <c r="J571" i="7" s="1"/>
  <c r="I570" i="2" a="1"/>
  <c r="I570" i="2" s="1"/>
  <c r="B571" i="2" a="1"/>
  <c r="B571" i="2" s="1"/>
  <c r="D572" i="7" s="1"/>
  <c r="C571" i="2" a="1"/>
  <c r="C571" i="2" s="1"/>
  <c r="D571" i="2" a="1"/>
  <c r="D571" i="2" s="1"/>
  <c r="F572" i="7" s="1"/>
  <c r="E571" i="2" a="1"/>
  <c r="E571" i="2" s="1"/>
  <c r="G572" i="7" s="1"/>
  <c r="F571" i="2" a="1"/>
  <c r="F571" i="2" s="1"/>
  <c r="H572" i="7" s="1"/>
  <c r="G571" i="2" a="1"/>
  <c r="G571" i="2" s="1"/>
  <c r="I572" i="7" s="1"/>
  <c r="H571" i="2" a="1"/>
  <c r="H571" i="2" s="1"/>
  <c r="I571" i="2" a="1"/>
  <c r="I571" i="2" s="1"/>
  <c r="B572" i="2" a="1"/>
  <c r="B572" i="2" s="1"/>
  <c r="C572" i="2" a="1"/>
  <c r="C572" i="2" s="1"/>
  <c r="E573" i="7" s="1"/>
  <c r="D572" i="2" a="1"/>
  <c r="D572" i="2" s="1"/>
  <c r="F573" i="7" s="1"/>
  <c r="E572" i="2" a="1"/>
  <c r="E572" i="2" s="1"/>
  <c r="F572" i="2" a="1"/>
  <c r="F572" i="2" s="1"/>
  <c r="G572" i="2" a="1"/>
  <c r="G572" i="2" s="1"/>
  <c r="H572" i="2" a="1"/>
  <c r="H572" i="2" s="1"/>
  <c r="J573" i="7" s="1"/>
  <c r="I572" i="2" a="1"/>
  <c r="I572" i="2" s="1"/>
  <c r="K573" i="7" s="1"/>
  <c r="B573" i="2" a="1"/>
  <c r="B573" i="2" s="1"/>
  <c r="C573" i="2" a="1"/>
  <c r="C573" i="2" s="1"/>
  <c r="D573" i="2" a="1"/>
  <c r="D573" i="2" s="1"/>
  <c r="F574" i="7" s="1"/>
  <c r="E573" i="2" a="1"/>
  <c r="E573" i="2" s="1"/>
  <c r="G574" i="7" s="1"/>
  <c r="F573" i="2" a="1"/>
  <c r="F573" i="2" s="1"/>
  <c r="H574" i="7" s="1"/>
  <c r="G573" i="2" a="1"/>
  <c r="G573" i="2" s="1"/>
  <c r="H573" i="2" a="1"/>
  <c r="H573" i="2" s="1"/>
  <c r="J574" i="7" s="1"/>
  <c r="I573" i="2" a="1"/>
  <c r="I573" i="2" s="1"/>
  <c r="B574" i="2" a="1"/>
  <c r="B574" i="2" s="1"/>
  <c r="D575" i="7" s="1"/>
  <c r="C574" i="2" a="1"/>
  <c r="C574" i="2"/>
  <c r="E575" i="7" s="1"/>
  <c r="D574" i="2" a="1"/>
  <c r="D574" i="2" s="1"/>
  <c r="E574" i="2" a="1"/>
  <c r="E574" i="2" s="1"/>
  <c r="F574" i="2" a="1"/>
  <c r="F574" i="2" s="1"/>
  <c r="G574" i="2" a="1"/>
  <c r="G574" i="2"/>
  <c r="I575" i="7" s="1"/>
  <c r="H574" i="2" a="1"/>
  <c r="H574" i="2" s="1"/>
  <c r="J575" i="7" s="1"/>
  <c r="I574" i="2" a="1"/>
  <c r="I574" i="2" s="1"/>
  <c r="K575" i="7" s="1"/>
  <c r="B575" i="2" a="1"/>
  <c r="B575" i="2" s="1"/>
  <c r="C575" i="2" a="1"/>
  <c r="C575" i="2"/>
  <c r="D575" i="2" a="1"/>
  <c r="D575" i="2" s="1"/>
  <c r="F576" i="7" s="1"/>
  <c r="E575" i="2" a="1"/>
  <c r="E575" i="2" s="1"/>
  <c r="G576" i="7" s="1"/>
  <c r="F575" i="2" a="1"/>
  <c r="F575" i="2" s="1"/>
  <c r="G575" i="2" a="1"/>
  <c r="G575" i="2" s="1"/>
  <c r="H575" i="2" a="1"/>
  <c r="H575" i="2" s="1"/>
  <c r="I575" i="2" a="1"/>
  <c r="I575" i="2" s="1"/>
  <c r="B576" i="2" a="1"/>
  <c r="B576" i="2" s="1"/>
  <c r="D577" i="7" s="1"/>
  <c r="C576" i="2" a="1"/>
  <c r="C576" i="2" s="1"/>
  <c r="D576" i="2" a="1"/>
  <c r="D576" i="2" s="1"/>
  <c r="E576" i="2" a="1"/>
  <c r="E576" i="2" s="1"/>
  <c r="F576" i="2" a="1"/>
  <c r="F576" i="2" s="1"/>
  <c r="H577" i="7" s="1"/>
  <c r="G576" i="2" a="1"/>
  <c r="G576" i="2" s="1"/>
  <c r="I577" i="7" s="1"/>
  <c r="H576" i="2" a="1"/>
  <c r="H576" i="2" s="1"/>
  <c r="J577" i="7" s="1"/>
  <c r="I576" i="2" a="1"/>
  <c r="I576" i="2" s="1"/>
  <c r="K577" i="7" s="1"/>
  <c r="B577" i="2" a="1"/>
  <c r="B577" i="2" s="1"/>
  <c r="C577" i="2" a="1"/>
  <c r="C577" i="2" s="1"/>
  <c r="E578" i="7" s="1"/>
  <c r="D577" i="2" a="1"/>
  <c r="D577" i="2" s="1"/>
  <c r="F578" i="7" s="1"/>
  <c r="E577" i="2" a="1"/>
  <c r="E577" i="2" s="1"/>
  <c r="F577" i="2" a="1"/>
  <c r="F577" i="2" s="1"/>
  <c r="H578" i="7" s="1"/>
  <c r="G577" i="2" a="1"/>
  <c r="G577" i="2" s="1"/>
  <c r="I578" i="7" s="1"/>
  <c r="H577" i="2" a="1"/>
  <c r="H577" i="2" s="1"/>
  <c r="J578" i="7" s="1"/>
  <c r="I577" i="2" a="1"/>
  <c r="I577" i="2" s="1"/>
  <c r="B578" i="2" a="1"/>
  <c r="B578" i="2" s="1"/>
  <c r="D579" i="7" s="1"/>
  <c r="C578" i="2" a="1"/>
  <c r="C578" i="2" s="1"/>
  <c r="E579" i="7" s="1"/>
  <c r="D578" i="2" a="1"/>
  <c r="D578" i="2" s="1"/>
  <c r="F579" i="7" s="1"/>
  <c r="E578" i="2" a="1"/>
  <c r="E578" i="2" s="1"/>
  <c r="F578" i="2" a="1"/>
  <c r="F578" i="2" s="1"/>
  <c r="G578" i="2" a="1"/>
  <c r="G578" i="2" s="1"/>
  <c r="H578" i="2" a="1"/>
  <c r="H578" i="2" s="1"/>
  <c r="I578" i="2" a="1"/>
  <c r="I578" i="2" s="1"/>
  <c r="K579" i="7" s="1"/>
  <c r="B579" i="2" a="1"/>
  <c r="B579" i="2" s="1"/>
  <c r="C579" i="2" a="1"/>
  <c r="C579" i="2" s="1"/>
  <c r="D579" i="2" a="1"/>
  <c r="D579" i="2" s="1"/>
  <c r="E579" i="2" a="1"/>
  <c r="E579" i="2" s="1"/>
  <c r="G580" i="7" s="1"/>
  <c r="F579" i="2" a="1"/>
  <c r="F579" i="2" s="1"/>
  <c r="H580" i="7" s="1"/>
  <c r="G579" i="2" a="1"/>
  <c r="G579" i="2" s="1"/>
  <c r="I580" i="7" s="1"/>
  <c r="H579" i="2" a="1"/>
  <c r="H579" i="2" s="1"/>
  <c r="J580" i="7" s="1"/>
  <c r="I579" i="2" a="1"/>
  <c r="I579" i="2" s="1"/>
  <c r="B580" i="2" a="1"/>
  <c r="B580" i="2" s="1"/>
  <c r="D581" i="7" s="1"/>
  <c r="C580" i="2" a="1"/>
  <c r="C580" i="2" s="1"/>
  <c r="E581" i="7" s="1"/>
  <c r="D580" i="2" a="1"/>
  <c r="D580" i="2" s="1"/>
  <c r="F581" i="7" s="1"/>
  <c r="E580" i="2" a="1"/>
  <c r="E580" i="2" s="1"/>
  <c r="G581" i="7" s="1"/>
  <c r="F580" i="2" a="1"/>
  <c r="F580" i="2" s="1"/>
  <c r="G580" i="2" a="1"/>
  <c r="G580" i="2" s="1"/>
  <c r="I581" i="7" s="1"/>
  <c r="H580" i="2" a="1"/>
  <c r="H580" i="2" s="1"/>
  <c r="I580" i="2" a="1"/>
  <c r="I580" i="2" s="1"/>
  <c r="K581" i="7" s="1"/>
  <c r="B581" i="2" a="1"/>
  <c r="B581" i="2" s="1"/>
  <c r="D582" i="7" s="1"/>
  <c r="C581" i="2" a="1"/>
  <c r="C581" i="2" s="1"/>
  <c r="D581" i="2" a="1"/>
  <c r="D581" i="2" s="1"/>
  <c r="E581" i="2" a="1"/>
  <c r="E581" i="2" s="1"/>
  <c r="F581" i="2" a="1"/>
  <c r="F581" i="2"/>
  <c r="H582" i="7" s="1"/>
  <c r="G581" i="2" a="1"/>
  <c r="G581" i="2" s="1"/>
  <c r="I582" i="7" s="1"/>
  <c r="H581" i="2" a="1"/>
  <c r="H581" i="2" s="1"/>
  <c r="I581" i="2" a="1"/>
  <c r="I581" i="2" s="1"/>
  <c r="B582" i="2" a="1"/>
  <c r="B582" i="2" s="1"/>
  <c r="D583" i="7" s="1"/>
  <c r="C582" i="2" a="1"/>
  <c r="C582" i="2" s="1"/>
  <c r="D582" i="2" a="1"/>
  <c r="D582" i="2" s="1"/>
  <c r="F583" i="7" s="1"/>
  <c r="E582" i="2" a="1"/>
  <c r="E582" i="2" s="1"/>
  <c r="G583" i="7" s="1"/>
  <c r="F582" i="2" a="1"/>
  <c r="F582" i="2" s="1"/>
  <c r="G582" i="2" a="1"/>
  <c r="G582" i="2" s="1"/>
  <c r="I583" i="7" s="1"/>
  <c r="H582" i="2" a="1"/>
  <c r="H582" i="2" s="1"/>
  <c r="J583" i="7" s="1"/>
  <c r="I582" i="2" a="1"/>
  <c r="I582" i="2" s="1"/>
  <c r="B583" i="2" a="1"/>
  <c r="B583" i="2" s="1"/>
  <c r="D584" i="7" s="1"/>
  <c r="C583" i="2" a="1"/>
  <c r="C583" i="2" s="1"/>
  <c r="D583" i="2" a="1"/>
  <c r="D583" i="2" s="1"/>
  <c r="E583" i="2" a="1"/>
  <c r="E583" i="2" s="1"/>
  <c r="F583" i="2" a="1"/>
  <c r="F583" i="2" s="1"/>
  <c r="H584" i="7" s="1"/>
  <c r="G583" i="2" a="1"/>
  <c r="G583" i="2" s="1"/>
  <c r="I584" i="7" s="1"/>
  <c r="H583" i="2" a="1"/>
  <c r="H583" i="2" s="1"/>
  <c r="J584" i="7" s="1"/>
  <c r="I583" i="2" a="1"/>
  <c r="I583" i="2" s="1"/>
  <c r="B584" i="2" a="1"/>
  <c r="B584" i="2" s="1"/>
  <c r="D585" i="7" s="1"/>
  <c r="C584" i="2" a="1"/>
  <c r="C584" i="2" s="1"/>
  <c r="D584" i="2" a="1"/>
  <c r="D584" i="2" s="1"/>
  <c r="E584" i="2" a="1"/>
  <c r="E584" i="2" s="1"/>
  <c r="G585" i="7" s="1"/>
  <c r="F584" i="2" a="1"/>
  <c r="F584" i="2" s="1"/>
  <c r="H585" i="7" s="1"/>
  <c r="G584" i="2" a="1"/>
  <c r="G584" i="2" s="1"/>
  <c r="H584" i="2" a="1"/>
  <c r="H584" i="2" s="1"/>
  <c r="I584" i="2" a="1"/>
  <c r="I584" i="2" s="1"/>
  <c r="K585" i="7" s="1"/>
  <c r="B585" i="2" a="1"/>
  <c r="B585" i="2" s="1"/>
  <c r="D586" i="7" s="1"/>
  <c r="C585" i="2" a="1"/>
  <c r="C585" i="2" s="1"/>
  <c r="E586" i="7" s="1"/>
  <c r="D585" i="2" a="1"/>
  <c r="D585" i="2" s="1"/>
  <c r="F586" i="7" s="1"/>
  <c r="E585" i="2" a="1"/>
  <c r="E585" i="2" s="1"/>
  <c r="G586" i="7" s="1"/>
  <c r="F585" i="2" a="1"/>
  <c r="F585" i="2" s="1"/>
  <c r="G585" i="2" a="1"/>
  <c r="G585" i="2" s="1"/>
  <c r="H585" i="2" a="1"/>
  <c r="H585" i="2" s="1"/>
  <c r="J586" i="7" s="1"/>
  <c r="I585" i="2" a="1"/>
  <c r="I585" i="2" s="1"/>
  <c r="K586" i="7" s="1"/>
  <c r="B586" i="2" a="1"/>
  <c r="B586" i="2" s="1"/>
  <c r="C586" i="2" a="1"/>
  <c r="C586" i="2" s="1"/>
  <c r="E587" i="7" s="1"/>
  <c r="D586" i="2" a="1"/>
  <c r="D586" i="2" s="1"/>
  <c r="E586" i="2" a="1"/>
  <c r="E586" i="2" s="1"/>
  <c r="F586" i="2" a="1"/>
  <c r="F586" i="2" s="1"/>
  <c r="H587" i="7" s="1"/>
  <c r="G586" i="2" a="1"/>
  <c r="G586" i="2" s="1"/>
  <c r="H586" i="2" a="1"/>
  <c r="H586" i="2" s="1"/>
  <c r="J587" i="7" s="1"/>
  <c r="I586" i="2" a="1"/>
  <c r="I586" i="2" s="1"/>
  <c r="B587" i="2" a="1"/>
  <c r="B587" i="2" s="1"/>
  <c r="C587" i="2" a="1"/>
  <c r="C587" i="2" s="1"/>
  <c r="E588" i="7" s="1"/>
  <c r="D587" i="2" a="1"/>
  <c r="D587" i="2" s="1"/>
  <c r="E587" i="2" a="1"/>
  <c r="E587" i="2" s="1"/>
  <c r="G588" i="7" s="1"/>
  <c r="F587" i="2" a="1"/>
  <c r="F587" i="2"/>
  <c r="G587" i="2" a="1"/>
  <c r="G587" i="2" s="1"/>
  <c r="I588" i="7" s="1"/>
  <c r="H587" i="2" a="1"/>
  <c r="H587" i="2" s="1"/>
  <c r="J588" i="7" s="1"/>
  <c r="I587" i="2" a="1"/>
  <c r="I587" i="2" s="1"/>
  <c r="B588" i="2" a="1"/>
  <c r="B588" i="2" s="1"/>
  <c r="D589" i="7" s="1"/>
  <c r="C588" i="2" a="1"/>
  <c r="C588" i="2" s="1"/>
  <c r="D588" i="2" a="1"/>
  <c r="D588" i="2" s="1"/>
  <c r="E588" i="2" a="1"/>
  <c r="E588" i="2" s="1"/>
  <c r="G589" i="7" s="1"/>
  <c r="F588" i="2" a="1"/>
  <c r="F588" i="2" s="1"/>
  <c r="G588" i="2" a="1"/>
  <c r="G588" i="2" s="1"/>
  <c r="H588" i="2" a="1"/>
  <c r="H588" i="2" s="1"/>
  <c r="I588" i="2" a="1"/>
  <c r="I588" i="2" s="1"/>
  <c r="K589" i="7" s="1"/>
  <c r="B589" i="2" a="1"/>
  <c r="B589" i="2" s="1"/>
  <c r="D590" i="7" s="1"/>
  <c r="C589" i="2" a="1"/>
  <c r="C589" i="2" s="1"/>
  <c r="E590" i="7" s="1"/>
  <c r="D589" i="2" a="1"/>
  <c r="D589" i="2" s="1"/>
  <c r="F590" i="7" s="1"/>
  <c r="E589" i="2" a="1"/>
  <c r="E589" i="2" s="1"/>
  <c r="F589" i="2" a="1"/>
  <c r="F589" i="2" s="1"/>
  <c r="H590" i="7" s="1"/>
  <c r="G589" i="2" a="1"/>
  <c r="G589" i="2" s="1"/>
  <c r="I590" i="7" s="1"/>
  <c r="H589" i="2" a="1"/>
  <c r="H589" i="2" s="1"/>
  <c r="J590" i="7" s="1"/>
  <c r="I589" i="2" a="1"/>
  <c r="I589" i="2" s="1"/>
  <c r="K590" i="7" s="1"/>
  <c r="B590" i="2" a="1"/>
  <c r="B590" i="2" s="1"/>
  <c r="C590" i="2" a="1"/>
  <c r="C590" i="2" s="1"/>
  <c r="E591" i="7" s="1"/>
  <c r="D590" i="2" a="1"/>
  <c r="D590" i="2" s="1"/>
  <c r="E590" i="2" a="1"/>
  <c r="E590" i="2" s="1"/>
  <c r="G591" i="7" s="1"/>
  <c r="F590" i="2" a="1"/>
  <c r="F590" i="2" s="1"/>
  <c r="G590" i="2" a="1"/>
  <c r="G590" i="2" s="1"/>
  <c r="H590" i="2" a="1"/>
  <c r="H590" i="2" s="1"/>
  <c r="I590" i="2" a="1"/>
  <c r="I590" i="2" s="1"/>
  <c r="K591" i="7" s="1"/>
  <c r="B591" i="2" a="1"/>
  <c r="B591" i="2" s="1"/>
  <c r="D592" i="7" s="1"/>
  <c r="C591" i="2" a="1"/>
  <c r="C591" i="2" s="1"/>
  <c r="D591" i="2" a="1"/>
  <c r="D591" i="2" s="1"/>
  <c r="F592" i="7" s="1"/>
  <c r="E591" i="2" a="1"/>
  <c r="E591" i="2" s="1"/>
  <c r="F591" i="2" a="1"/>
  <c r="F591" i="2" s="1"/>
  <c r="H592" i="7" s="1"/>
  <c r="G591" i="2" a="1"/>
  <c r="G591" i="2" s="1"/>
  <c r="H591" i="2" a="1"/>
  <c r="H591" i="2" s="1"/>
  <c r="J592" i="7" s="1"/>
  <c r="I591" i="2" a="1"/>
  <c r="I591" i="2" s="1"/>
  <c r="B592" i="2" a="1"/>
  <c r="B592" i="2" s="1"/>
  <c r="D593" i="7" s="1"/>
  <c r="C592" i="2" a="1"/>
  <c r="C592" i="2"/>
  <c r="E593" i="7" s="1"/>
  <c r="D592" i="2" a="1"/>
  <c r="D592" i="2" s="1"/>
  <c r="E592" i="2" a="1"/>
  <c r="E592" i="2" s="1"/>
  <c r="F592" i="2" a="1"/>
  <c r="F592" i="2" s="1"/>
  <c r="G592" i="2" a="1"/>
  <c r="G592" i="2" s="1"/>
  <c r="I593" i="7" s="1"/>
  <c r="H592" i="2" a="1"/>
  <c r="H592" i="2" s="1"/>
  <c r="I592" i="2" a="1"/>
  <c r="I592" i="2" s="1"/>
  <c r="K593" i="7" s="1"/>
  <c r="B593" i="2" a="1"/>
  <c r="B593" i="2" s="1"/>
  <c r="C593" i="2" a="1"/>
  <c r="C593" i="2" s="1"/>
  <c r="E594" i="7" s="1"/>
  <c r="D593" i="2" a="1"/>
  <c r="D593" i="2" s="1"/>
  <c r="F594" i="7" s="1"/>
  <c r="E593" i="2" a="1"/>
  <c r="E593" i="2" s="1"/>
  <c r="F593" i="2" a="1"/>
  <c r="F593" i="2" s="1"/>
  <c r="H594" i="7" s="1"/>
  <c r="G593" i="2" a="1"/>
  <c r="G593" i="2" s="1"/>
  <c r="H593" i="2" a="1"/>
  <c r="H593" i="2" s="1"/>
  <c r="J594" i="7" s="1"/>
  <c r="I593" i="2" a="1"/>
  <c r="I593" i="2" s="1"/>
  <c r="B594" i="2" a="1"/>
  <c r="B594" i="2" s="1"/>
  <c r="C594" i="2" a="1"/>
  <c r="C594" i="2" s="1"/>
  <c r="D594" i="2" a="1"/>
  <c r="D594" i="2" s="1"/>
  <c r="E594" i="2" a="1"/>
  <c r="E594" i="2" s="1"/>
  <c r="G595" i="7" s="1"/>
  <c r="F594" i="2" a="1"/>
  <c r="F594" i="2" s="1"/>
  <c r="G594" i="2" a="1"/>
  <c r="G594" i="2" s="1"/>
  <c r="I595" i="7" s="1"/>
  <c r="H594" i="2" a="1"/>
  <c r="H594" i="2" s="1"/>
  <c r="I594" i="2" a="1"/>
  <c r="I594" i="2" s="1"/>
  <c r="K595" i="7" s="1"/>
  <c r="B595" i="2" a="1"/>
  <c r="B595" i="2" s="1"/>
  <c r="D596" i="7" s="1"/>
  <c r="C595" i="2" a="1"/>
  <c r="C595" i="2" s="1"/>
  <c r="D595" i="2" a="1"/>
  <c r="D595" i="2" s="1"/>
  <c r="F596" i="7" s="1"/>
  <c r="E595" i="2" a="1"/>
  <c r="E595" i="2" s="1"/>
  <c r="F595" i="2" a="1"/>
  <c r="F595" i="2" s="1"/>
  <c r="H596" i="7" s="1"/>
  <c r="G595" i="2" a="1"/>
  <c r="G595" i="2" s="1"/>
  <c r="I596" i="7" s="1"/>
  <c r="H595" i="2" a="1"/>
  <c r="H595" i="2" s="1"/>
  <c r="J596" i="7" s="1"/>
  <c r="I595" i="2" a="1"/>
  <c r="I595" i="2" s="1"/>
  <c r="B596" i="2" a="1"/>
  <c r="B596" i="2" s="1"/>
  <c r="D597" i="7" s="1"/>
  <c r="C596" i="2" a="1"/>
  <c r="C596" i="2" s="1"/>
  <c r="D596" i="2" a="1"/>
  <c r="D596" i="2" s="1"/>
  <c r="E596" i="2" a="1"/>
  <c r="E596" i="2" s="1"/>
  <c r="G597" i="7" s="1"/>
  <c r="F596" i="2" a="1"/>
  <c r="F596" i="2" s="1"/>
  <c r="G596" i="2" a="1"/>
  <c r="G596" i="2" s="1"/>
  <c r="H596" i="2" a="1"/>
  <c r="H596" i="2" s="1"/>
  <c r="I596" i="2" a="1"/>
  <c r="I596" i="2" s="1"/>
  <c r="K597" i="7" s="1"/>
  <c r="B597" i="2" a="1"/>
  <c r="B597" i="2" s="1"/>
  <c r="C597" i="2" a="1"/>
  <c r="C597" i="2" s="1"/>
  <c r="E598" i="7" s="1"/>
  <c r="D597" i="2" a="1"/>
  <c r="D597" i="2" s="1"/>
  <c r="F598" i="7" s="1"/>
  <c r="E597" i="2" a="1"/>
  <c r="E597" i="2" s="1"/>
  <c r="G598" i="7" s="1"/>
  <c r="F597" i="2" a="1"/>
  <c r="F597" i="2" s="1"/>
  <c r="G597" i="2" a="1"/>
  <c r="G597" i="2" s="1"/>
  <c r="H597" i="2" a="1"/>
  <c r="H597" i="2" s="1"/>
  <c r="J598" i="7" s="1"/>
  <c r="I597" i="2" a="1"/>
  <c r="I597" i="2" s="1"/>
  <c r="B598" i="2" a="1"/>
  <c r="B598" i="2" s="1"/>
  <c r="C598" i="2" a="1"/>
  <c r="C598" i="2" s="1"/>
  <c r="E599" i="7" s="1"/>
  <c r="D598" i="2" a="1"/>
  <c r="D598" i="2" s="1"/>
  <c r="E598" i="2" a="1"/>
  <c r="E598" i="2" s="1"/>
  <c r="F598" i="2" a="1"/>
  <c r="F598" i="2" s="1"/>
  <c r="H599" i="7" s="1"/>
  <c r="G598" i="2" a="1"/>
  <c r="G598" i="2" s="1"/>
  <c r="I599" i="7" s="1"/>
  <c r="H598" i="2" a="1"/>
  <c r="H598" i="2" s="1"/>
  <c r="J599" i="7" s="1"/>
  <c r="I598" i="2" a="1"/>
  <c r="I598" i="2" s="1"/>
  <c r="B599" i="2" a="1"/>
  <c r="B599" i="2" s="1"/>
  <c r="C599" i="2" a="1"/>
  <c r="C599" i="2" s="1"/>
  <c r="E600" i="7" s="1"/>
  <c r="D599" i="2" a="1"/>
  <c r="D599" i="2" s="1"/>
  <c r="E599" i="2" a="1"/>
  <c r="E599" i="2" s="1"/>
  <c r="F599" i="2" a="1"/>
  <c r="F599" i="2" s="1"/>
  <c r="H600" i="7" s="1"/>
  <c r="G599" i="2" a="1"/>
  <c r="G599" i="2" s="1"/>
  <c r="H599" i="2" a="1"/>
  <c r="H599" i="2" s="1"/>
  <c r="J600" i="7" s="1"/>
  <c r="I599" i="2" a="1"/>
  <c r="I599" i="2" s="1"/>
  <c r="K600" i="7" s="1"/>
  <c r="B600" i="2" a="1"/>
  <c r="B600" i="2" s="1"/>
  <c r="C600" i="2" a="1"/>
  <c r="C600" i="2" s="1"/>
  <c r="E601" i="7" s="1"/>
  <c r="D600" i="2" a="1"/>
  <c r="D600" i="2" s="1"/>
  <c r="E600" i="2" a="1"/>
  <c r="E600" i="2" s="1"/>
  <c r="F600" i="2" a="1"/>
  <c r="F600" i="2" s="1"/>
  <c r="H601" i="7" s="1"/>
  <c r="G600" i="2" a="1"/>
  <c r="G600" i="2" s="1"/>
  <c r="H600" i="2" a="1"/>
  <c r="H600" i="2" s="1"/>
  <c r="I600" i="2" a="1"/>
  <c r="I600" i="2" s="1"/>
  <c r="B601" i="2" a="1"/>
  <c r="B601" i="2" s="1"/>
  <c r="D602" i="7" s="1"/>
  <c r="C601" i="2" a="1"/>
  <c r="C601" i="2" s="1"/>
  <c r="D601" i="2" a="1"/>
  <c r="D601" i="2" s="1"/>
  <c r="F602" i="7" s="1"/>
  <c r="E601" i="2" a="1"/>
  <c r="E601" i="2" s="1"/>
  <c r="G602" i="7" s="1"/>
  <c r="F601" i="2" a="1"/>
  <c r="F601" i="2" s="1"/>
  <c r="G601" i="2" a="1"/>
  <c r="G601" i="2" s="1"/>
  <c r="I602" i="7" s="1"/>
  <c r="H601" i="2" a="1"/>
  <c r="H601" i="2" s="1"/>
  <c r="I601" i="2" a="1"/>
  <c r="I601" i="2" s="1"/>
  <c r="K602" i="7" s="1"/>
  <c r="B602" i="2" a="1"/>
  <c r="B602" i="2" s="1"/>
  <c r="C602" i="2" a="1"/>
  <c r="C602" i="2" s="1"/>
  <c r="D602" i="2" a="1"/>
  <c r="D602" i="2" s="1"/>
  <c r="F603" i="7" s="1"/>
  <c r="E602" i="2" a="1"/>
  <c r="E602" i="2" s="1"/>
  <c r="F602" i="2" a="1"/>
  <c r="F602" i="2" s="1"/>
  <c r="H603" i="7" s="1"/>
  <c r="G602" i="2" a="1"/>
  <c r="G602" i="2" s="1"/>
  <c r="H602" i="2" a="1"/>
  <c r="H602" i="2" s="1"/>
  <c r="J603" i="7" s="1"/>
  <c r="I602" i="2" a="1"/>
  <c r="I602" i="2" s="1"/>
  <c r="B603" i="2" a="1"/>
  <c r="B603" i="2" s="1"/>
  <c r="C603" i="2" a="1"/>
  <c r="C603" i="2" s="1"/>
  <c r="D603" i="2" a="1"/>
  <c r="D603" i="2" s="1"/>
  <c r="E603" i="2" a="1"/>
  <c r="E603" i="2" s="1"/>
  <c r="F603" i="2" a="1"/>
  <c r="F603" i="2" s="1"/>
  <c r="H604" i="7" s="1"/>
  <c r="G603" i="2" a="1"/>
  <c r="G603" i="2" s="1"/>
  <c r="H603" i="2" a="1"/>
  <c r="H603" i="2" s="1"/>
  <c r="J604" i="7" s="1"/>
  <c r="I603" i="2" a="1"/>
  <c r="I603" i="2" s="1"/>
  <c r="B604" i="2" a="1"/>
  <c r="B604" i="2" s="1"/>
  <c r="D605" i="7" s="1"/>
  <c r="C604" i="2" a="1"/>
  <c r="C604" i="2" s="1"/>
  <c r="D604" i="2" a="1"/>
  <c r="D604" i="2" s="1"/>
  <c r="F605" i="7" s="1"/>
  <c r="E604" i="2" a="1"/>
  <c r="E604" i="2" s="1"/>
  <c r="F604" i="2" a="1"/>
  <c r="F604" i="2" s="1"/>
  <c r="G604" i="2" a="1"/>
  <c r="G604" i="2" s="1"/>
  <c r="H604" i="2" a="1"/>
  <c r="H604" i="2" s="1"/>
  <c r="I604" i="2" a="1"/>
  <c r="I604" i="2" s="1"/>
  <c r="K605" i="7" s="1"/>
  <c r="B605" i="2" a="1"/>
  <c r="B605" i="2" s="1"/>
  <c r="C605" i="2" a="1"/>
  <c r="C605" i="2" s="1"/>
  <c r="E606" i="7" s="1"/>
  <c r="D605" i="2" a="1"/>
  <c r="D605" i="2" s="1"/>
  <c r="E605" i="2" a="1"/>
  <c r="E605" i="2" s="1"/>
  <c r="G606" i="7" s="1"/>
  <c r="F605" i="2" a="1"/>
  <c r="F605" i="2" s="1"/>
  <c r="H606" i="7" s="1"/>
  <c r="G605" i="2" a="1"/>
  <c r="G605" i="2" s="1"/>
  <c r="H605" i="2" a="1"/>
  <c r="H605" i="2" s="1"/>
  <c r="J606" i="7" s="1"/>
  <c r="I605" i="2" a="1"/>
  <c r="I605" i="2" s="1"/>
  <c r="B606" i="2" a="1"/>
  <c r="B606" i="2" s="1"/>
  <c r="D607" i="7" s="1"/>
  <c r="C606" i="2" a="1"/>
  <c r="C606" i="2" s="1"/>
  <c r="D606" i="2" a="1"/>
  <c r="D606" i="2" s="1"/>
  <c r="E606" i="2" a="1"/>
  <c r="E606" i="2" s="1"/>
  <c r="G607" i="7" s="1"/>
  <c r="F606" i="2" a="1"/>
  <c r="F606" i="2" s="1"/>
  <c r="G606" i="2" a="1"/>
  <c r="G606" i="2" s="1"/>
  <c r="I607" i="7" s="1"/>
  <c r="H606" i="2" a="1"/>
  <c r="H606" i="2" s="1"/>
  <c r="I606" i="2" a="1"/>
  <c r="I606" i="2" s="1"/>
  <c r="K607" i="7" s="1"/>
  <c r="B607" i="2" a="1"/>
  <c r="B607" i="2" s="1"/>
  <c r="D608" i="7" s="1"/>
  <c r="C607" i="2" a="1"/>
  <c r="C607" i="2" s="1"/>
  <c r="D607" i="2" a="1"/>
  <c r="D607" i="2" s="1"/>
  <c r="F608" i="7" s="1"/>
  <c r="E607" i="2" a="1"/>
  <c r="E607" i="2" s="1"/>
  <c r="F607" i="2" a="1"/>
  <c r="F607" i="2" s="1"/>
  <c r="H608" i="7" s="1"/>
  <c r="G607" i="2" a="1"/>
  <c r="G607" i="2" s="1"/>
  <c r="I608" i="7" s="1"/>
  <c r="H607" i="2" a="1"/>
  <c r="H607" i="2" s="1"/>
  <c r="I607" i="2" a="1"/>
  <c r="I607" i="2" s="1"/>
  <c r="K608" i="7" s="1"/>
  <c r="B608" i="2" a="1"/>
  <c r="B608" i="2" s="1"/>
  <c r="C608" i="2" a="1"/>
  <c r="C608" i="2" s="1"/>
  <c r="E609" i="7" s="1"/>
  <c r="D608" i="2" a="1"/>
  <c r="D608" i="2" s="1"/>
  <c r="E608" i="2" a="1"/>
  <c r="E608" i="2" s="1"/>
  <c r="G609" i="7" s="1"/>
  <c r="F608" i="2" a="1"/>
  <c r="F608" i="2" s="1"/>
  <c r="G608" i="2" a="1"/>
  <c r="G608" i="2" s="1"/>
  <c r="H608" i="2" a="1"/>
  <c r="H608" i="2" s="1"/>
  <c r="I608" i="2" a="1"/>
  <c r="I608" i="2" s="1"/>
  <c r="K609" i="7" s="1"/>
  <c r="B609" i="2" a="1"/>
  <c r="B609" i="2" s="1"/>
  <c r="C609" i="2" a="1"/>
  <c r="C609" i="2" s="1"/>
  <c r="D609" i="2" a="1"/>
  <c r="D609" i="2" s="1"/>
  <c r="F610" i="7" s="1"/>
  <c r="E609" i="2" a="1"/>
  <c r="E609" i="2" s="1"/>
  <c r="F609" i="2" a="1"/>
  <c r="F609" i="2" s="1"/>
  <c r="H610" i="7" s="1"/>
  <c r="G609" i="2" a="1"/>
  <c r="G609" i="2" s="1"/>
  <c r="H609" i="2" a="1"/>
  <c r="H609" i="2" s="1"/>
  <c r="J610" i="7" s="1"/>
  <c r="I609" i="2" a="1"/>
  <c r="I609" i="2" s="1"/>
  <c r="K610" i="7" s="1"/>
  <c r="B610" i="2" a="1"/>
  <c r="B610" i="2" s="1"/>
  <c r="D611" i="7" s="1"/>
  <c r="C610" i="2" a="1"/>
  <c r="C610" i="2" s="1"/>
  <c r="D610" i="2" a="1"/>
  <c r="D610" i="2" s="1"/>
  <c r="F611" i="7" s="1"/>
  <c r="E610" i="2" a="1"/>
  <c r="E610" i="2" s="1"/>
  <c r="G611" i="7" s="1"/>
  <c r="F610" i="2" a="1"/>
  <c r="F610" i="2" s="1"/>
  <c r="G610" i="2" a="1"/>
  <c r="G610" i="2" s="1"/>
  <c r="H610" i="2" a="1"/>
  <c r="H610" i="2" s="1"/>
  <c r="J611" i="7" s="1"/>
  <c r="I610" i="2" a="1"/>
  <c r="I610" i="2" s="1"/>
  <c r="B611" i="2" a="1"/>
  <c r="B611" i="2" s="1"/>
  <c r="C611" i="2" a="1"/>
  <c r="C611" i="2" s="1"/>
  <c r="E612" i="7" s="1"/>
  <c r="D611" i="2" a="1"/>
  <c r="D611" i="2" s="1"/>
  <c r="F612" i="7" s="1"/>
  <c r="E611" i="2" a="1"/>
  <c r="E611" i="2" s="1"/>
  <c r="F611" i="2" a="1"/>
  <c r="F611" i="2" s="1"/>
  <c r="H612" i="7" s="1"/>
  <c r="G611" i="2" a="1"/>
  <c r="G611" i="2" s="1"/>
  <c r="I612" i="7" s="1"/>
  <c r="H611" i="2" a="1"/>
  <c r="H611" i="2" s="1"/>
  <c r="J612" i="7" s="1"/>
  <c r="I611" i="2" a="1"/>
  <c r="I611" i="2" s="1"/>
  <c r="B612" i="2" a="1"/>
  <c r="B612" i="2" s="1"/>
  <c r="C612" i="2" a="1"/>
  <c r="C612" i="2" s="1"/>
  <c r="E613" i="7" s="1"/>
  <c r="D612" i="2" a="1"/>
  <c r="D612" i="2" s="1"/>
  <c r="E612" i="2" a="1"/>
  <c r="E612" i="2" s="1"/>
  <c r="G613" i="7" s="1"/>
  <c r="F612" i="2" a="1"/>
  <c r="F612" i="2" s="1"/>
  <c r="G612" i="2" a="1"/>
  <c r="G612" i="2" s="1"/>
  <c r="I613" i="7" s="1"/>
  <c r="H612" i="2" a="1"/>
  <c r="H612" i="2" s="1"/>
  <c r="I612" i="2" a="1"/>
  <c r="I612" i="2" s="1"/>
  <c r="K613" i="7" s="1"/>
  <c r="B613" i="2" a="1"/>
  <c r="B613" i="2" s="1"/>
  <c r="C613" i="2" a="1"/>
  <c r="C613" i="2" s="1"/>
  <c r="E614" i="7" s="1"/>
  <c r="D613" i="2" a="1"/>
  <c r="D613" i="2" s="1"/>
  <c r="E613" i="2" a="1"/>
  <c r="E613" i="2" s="1"/>
  <c r="F613" i="2" a="1"/>
  <c r="F613" i="2" s="1"/>
  <c r="H614" i="7" s="1"/>
  <c r="G613" i="2" a="1"/>
  <c r="G613" i="2" s="1"/>
  <c r="I614" i="7" s="1"/>
  <c r="H613" i="2" a="1"/>
  <c r="H613" i="2" s="1"/>
  <c r="J614" i="7" s="1"/>
  <c r="I613" i="2" a="1"/>
  <c r="I613" i="2" s="1"/>
  <c r="B614" i="2" a="1"/>
  <c r="B614" i="2" s="1"/>
  <c r="D615" i="7" s="1"/>
  <c r="C614" i="2" a="1"/>
  <c r="C614" i="2" s="1"/>
  <c r="D614" i="2" a="1"/>
  <c r="D614" i="2" s="1"/>
  <c r="F615" i="7" s="1"/>
  <c r="E614" i="2" a="1"/>
  <c r="E614" i="2" s="1"/>
  <c r="F614" i="2" a="1"/>
  <c r="F614" i="2" s="1"/>
  <c r="G614" i="2" a="1"/>
  <c r="G614" i="2" s="1"/>
  <c r="H614" i="2" a="1"/>
  <c r="H614" i="2" s="1"/>
  <c r="I614" i="2" a="1"/>
  <c r="I614" i="2" s="1"/>
  <c r="K615" i="7" s="1"/>
  <c r="B615" i="2" a="1"/>
  <c r="B615" i="2" s="1"/>
  <c r="C615" i="2" a="1"/>
  <c r="C615" i="2" s="1"/>
  <c r="E616" i="7" s="1"/>
  <c r="D615" i="2" a="1"/>
  <c r="D615" i="2" s="1"/>
  <c r="E615" i="2" a="1"/>
  <c r="E615" i="2" s="1"/>
  <c r="G616" i="7" s="1"/>
  <c r="F615" i="2" a="1"/>
  <c r="F615" i="2" s="1"/>
  <c r="H616" i="7" s="1"/>
  <c r="G615" i="2" a="1"/>
  <c r="G615" i="2" s="1"/>
  <c r="H615" i="2" a="1"/>
  <c r="H615" i="2" s="1"/>
  <c r="J616" i="7" s="1"/>
  <c r="I615" i="2" a="1"/>
  <c r="I615" i="2" s="1"/>
  <c r="B616" i="2" a="1"/>
  <c r="B616" i="2" s="1"/>
  <c r="D617" i="7" s="1"/>
  <c r="C616" i="2" a="1"/>
  <c r="C616" i="2" s="1"/>
  <c r="E617" i="7" s="1"/>
  <c r="D616" i="2" a="1"/>
  <c r="D616" i="2" s="1"/>
  <c r="E616" i="2" a="1"/>
  <c r="E616" i="2" s="1"/>
  <c r="G617" i="7" s="1"/>
  <c r="F616" i="2" a="1"/>
  <c r="F616" i="2" s="1"/>
  <c r="G616" i="2" a="1"/>
  <c r="G616" i="2"/>
  <c r="I617" i="7" s="1"/>
  <c r="H616" i="2" a="1"/>
  <c r="H616" i="2" s="1"/>
  <c r="I616" i="2" a="1"/>
  <c r="I616" i="2" s="1"/>
  <c r="K617" i="7" s="1"/>
  <c r="B617" i="2" a="1"/>
  <c r="B617" i="2" s="1"/>
  <c r="C617" i="2" a="1"/>
  <c r="C617" i="2" s="1"/>
  <c r="E618" i="7" s="1"/>
  <c r="D617" i="2" a="1"/>
  <c r="D617" i="2" s="1"/>
  <c r="E617" i="2" a="1"/>
  <c r="E617" i="2" s="1"/>
  <c r="G618" i="7" s="1"/>
  <c r="F617" i="2" a="1"/>
  <c r="F617" i="2" s="1"/>
  <c r="H618" i="7" s="1"/>
  <c r="G617" i="2" a="1"/>
  <c r="G617" i="2" s="1"/>
  <c r="H617" i="2" a="1"/>
  <c r="H617" i="2" s="1"/>
  <c r="J618" i="7" s="1"/>
  <c r="I617" i="2" a="1"/>
  <c r="I617" i="2" s="1"/>
  <c r="B618" i="2" a="1"/>
  <c r="B618" i="2" s="1"/>
  <c r="D619" i="7" s="1"/>
  <c r="C618" i="2" a="1"/>
  <c r="C618" i="2" s="1"/>
  <c r="D618" i="2" a="1"/>
  <c r="D618" i="2" s="1"/>
  <c r="F619" i="7" s="1"/>
  <c r="E618" i="2" a="1"/>
  <c r="E618" i="2" s="1"/>
  <c r="G619" i="7" s="1"/>
  <c r="F618" i="2" a="1"/>
  <c r="F618" i="2" s="1"/>
  <c r="G618" i="2" a="1"/>
  <c r="G618" i="2" s="1"/>
  <c r="I619" i="7" s="1"/>
  <c r="H618" i="2" a="1"/>
  <c r="H618" i="2" s="1"/>
  <c r="I618" i="2" a="1"/>
  <c r="I618" i="2" s="1"/>
  <c r="K619" i="7" s="1"/>
  <c r="B619" i="2" a="1"/>
  <c r="B619" i="2" s="1"/>
  <c r="C619" i="2" a="1"/>
  <c r="C619" i="2" s="1"/>
  <c r="E620" i="7" s="1"/>
  <c r="D619" i="2" a="1"/>
  <c r="D619" i="2" s="1"/>
  <c r="F620" i="7" s="1"/>
  <c r="E619" i="2" a="1"/>
  <c r="E619" i="2" s="1"/>
  <c r="F619" i="2" a="1"/>
  <c r="F619" i="2" s="1"/>
  <c r="H620" i="7" s="1"/>
  <c r="G619" i="2" a="1"/>
  <c r="G619" i="2" s="1"/>
  <c r="H619" i="2" a="1"/>
  <c r="H619" i="2" s="1"/>
  <c r="J620" i="7" s="1"/>
  <c r="I619" i="2" a="1"/>
  <c r="I619" i="2" s="1"/>
  <c r="B620" i="2" a="1"/>
  <c r="B620" i="2" s="1"/>
  <c r="C620" i="2" a="1"/>
  <c r="C620" i="2" s="1"/>
  <c r="E621" i="7" s="1"/>
  <c r="D620" i="2" a="1"/>
  <c r="D620" i="2" s="1"/>
  <c r="E620" i="2" a="1"/>
  <c r="E620" i="2" s="1"/>
  <c r="G621" i="7" s="1"/>
  <c r="F620" i="2" a="1"/>
  <c r="F620" i="2" s="1"/>
  <c r="H621" i="7" s="1"/>
  <c r="G620" i="2" a="1"/>
  <c r="G620" i="2" s="1"/>
  <c r="H620" i="2" a="1"/>
  <c r="H620" i="2" s="1"/>
  <c r="J621" i="7" s="1"/>
  <c r="I620" i="2" a="1"/>
  <c r="I620" i="2" s="1"/>
  <c r="B621" i="2" a="1"/>
  <c r="B621" i="2" s="1"/>
  <c r="D622" i="7" s="1"/>
  <c r="C621" i="2" a="1"/>
  <c r="C621" i="2" s="1"/>
  <c r="D621" i="2" a="1"/>
  <c r="D621" i="2" s="1"/>
  <c r="E621" i="2" a="1"/>
  <c r="E621" i="2" s="1"/>
  <c r="G622" i="7" s="1"/>
  <c r="F621" i="2" a="1"/>
  <c r="F621" i="2" s="1"/>
  <c r="H622" i="7" s="1"/>
  <c r="G621" i="2" a="1"/>
  <c r="G621" i="2" s="1"/>
  <c r="I622" i="7" s="1"/>
  <c r="H621" i="2" a="1"/>
  <c r="H621" i="2" s="1"/>
  <c r="I621" i="2" a="1"/>
  <c r="I621" i="2"/>
  <c r="B622" i="2" a="1"/>
  <c r="B622" i="2" s="1"/>
  <c r="D623" i="7" s="1"/>
  <c r="C622" i="2" a="1"/>
  <c r="C622" i="2" s="1"/>
  <c r="D622" i="2" a="1"/>
  <c r="D622" i="2" s="1"/>
  <c r="F623" i="7" s="1"/>
  <c r="E622" i="2" a="1"/>
  <c r="E622" i="2" s="1"/>
  <c r="G623" i="7" s="1"/>
  <c r="F622" i="2" a="1"/>
  <c r="F622" i="2" s="1"/>
  <c r="G622" i="2" a="1"/>
  <c r="G622" i="2" s="1"/>
  <c r="I623" i="7" s="1"/>
  <c r="H622" i="2" a="1"/>
  <c r="H622" i="2" s="1"/>
  <c r="I622" i="2" a="1"/>
  <c r="I622" i="2" s="1"/>
  <c r="K623" i="7" s="1"/>
  <c r="B623" i="2" a="1"/>
  <c r="B623" i="2" s="1"/>
  <c r="D624" i="7" s="1"/>
  <c r="C623" i="2" a="1"/>
  <c r="C623" i="2"/>
  <c r="D623" i="2" a="1"/>
  <c r="D623" i="2" s="1"/>
  <c r="F624" i="7" s="1"/>
  <c r="E623" i="2" a="1"/>
  <c r="E623" i="2" s="1"/>
  <c r="F623" i="2" a="1"/>
  <c r="F623" i="2"/>
  <c r="H624" i="7" s="1"/>
  <c r="G623" i="2" a="1"/>
  <c r="G623" i="2" s="1"/>
  <c r="H623" i="2" a="1"/>
  <c r="H623" i="2" s="1"/>
  <c r="J624" i="7" s="1"/>
  <c r="I623" i="2" a="1"/>
  <c r="I623" i="2" s="1"/>
  <c r="B624" i="2" a="1"/>
  <c r="B624" i="2" s="1"/>
  <c r="C624" i="2" a="1"/>
  <c r="C624" i="2" s="1"/>
  <c r="E625" i="7" s="1"/>
  <c r="D624" i="2" a="1"/>
  <c r="D624" i="2" s="1"/>
  <c r="F625" i="7" s="1"/>
  <c r="E624" i="2" a="1"/>
  <c r="E624" i="2" s="1"/>
  <c r="F624" i="2" a="1"/>
  <c r="F624" i="2" s="1"/>
  <c r="G624" i="2" a="1"/>
  <c r="G624" i="2" s="1"/>
  <c r="I625" i="7" s="1"/>
  <c r="H624" i="2" a="1"/>
  <c r="H624" i="2" s="1"/>
  <c r="J625" i="7" s="1"/>
  <c r="I624" i="2" a="1"/>
  <c r="I624" i="2" s="1"/>
  <c r="K625" i="7" s="1"/>
  <c r="B625" i="2" a="1"/>
  <c r="B625" i="2" s="1"/>
  <c r="D626" i="7" s="1"/>
  <c r="C625" i="2" a="1"/>
  <c r="C625" i="2" s="1"/>
  <c r="D625" i="2" a="1"/>
  <c r="D625" i="2" s="1"/>
  <c r="F626" i="7" s="1"/>
  <c r="E625" i="2" a="1"/>
  <c r="E625" i="2" s="1"/>
  <c r="F625" i="2" a="1"/>
  <c r="F625" i="2" s="1"/>
  <c r="G625" i="2" a="1"/>
  <c r="G625" i="2" s="1"/>
  <c r="I626" i="7" s="1"/>
  <c r="H625" i="2" a="1"/>
  <c r="H625" i="2" s="1"/>
  <c r="I625" i="2" a="1"/>
  <c r="I625" i="2" s="1"/>
  <c r="K626" i="7" s="1"/>
  <c r="B626" i="2" a="1"/>
  <c r="B626" i="2" s="1"/>
  <c r="C626" i="2" a="1"/>
  <c r="C626" i="2" s="1"/>
  <c r="E627" i="7" s="1"/>
  <c r="D626" i="2" a="1"/>
  <c r="D626" i="2" s="1"/>
  <c r="F627" i="7" s="1"/>
  <c r="E626" i="2" a="1"/>
  <c r="E626" i="2" s="1"/>
  <c r="G627" i="7" s="1"/>
  <c r="F626" i="2" a="1"/>
  <c r="F626" i="2" s="1"/>
  <c r="H627" i="7" s="1"/>
  <c r="G626" i="2" a="1"/>
  <c r="G626" i="2" s="1"/>
  <c r="H626" i="2" a="1"/>
  <c r="H626" i="2" s="1"/>
  <c r="J627" i="7" s="1"/>
  <c r="I626" i="2" a="1"/>
  <c r="I626" i="2" s="1"/>
  <c r="B627" i="2" a="1"/>
  <c r="B627" i="2" s="1"/>
  <c r="C627" i="2" a="1"/>
  <c r="C627" i="2" s="1"/>
  <c r="E628" i="7" s="1"/>
  <c r="D627" i="2" a="1"/>
  <c r="D627" i="2" s="1"/>
  <c r="E627" i="2" a="1"/>
  <c r="E627" i="2" s="1"/>
  <c r="G628" i="7" s="1"/>
  <c r="F627" i="2" a="1"/>
  <c r="F627" i="2" s="1"/>
  <c r="G627" i="2" a="1"/>
  <c r="G627" i="2" s="1"/>
  <c r="I628" i="7" s="1"/>
  <c r="H627" i="2" a="1"/>
  <c r="H627" i="2" s="1"/>
  <c r="J628" i="7" s="1"/>
  <c r="I627" i="2" a="1"/>
  <c r="I627" i="2"/>
  <c r="K628" i="7" s="1"/>
  <c r="B628" i="2" a="1"/>
  <c r="B628" i="2" s="1"/>
  <c r="C628" i="2" a="1"/>
  <c r="C628" i="2" s="1"/>
  <c r="D628" i="2" a="1"/>
  <c r="D628" i="2" s="1"/>
  <c r="E628" i="2" a="1"/>
  <c r="E628" i="2"/>
  <c r="G629" i="7" s="1"/>
  <c r="F628" i="2" a="1"/>
  <c r="F628" i="2" s="1"/>
  <c r="G628" i="2" a="1"/>
  <c r="G628" i="2" s="1"/>
  <c r="I629" i="7" s="1"/>
  <c r="H628" i="2" a="1"/>
  <c r="H628" i="2" s="1"/>
  <c r="I628" i="2" a="1"/>
  <c r="I628" i="2" s="1"/>
  <c r="B629" i="2" a="1"/>
  <c r="B629" i="2" s="1"/>
  <c r="D630" i="7" s="1"/>
  <c r="C629" i="2" a="1"/>
  <c r="C629" i="2" s="1"/>
  <c r="D629" i="2" a="1"/>
  <c r="D629" i="2" s="1"/>
  <c r="F630" i="7" s="1"/>
  <c r="E629" i="2" a="1"/>
  <c r="E629" i="2" s="1"/>
  <c r="F629" i="2" a="1"/>
  <c r="F629" i="2" s="1"/>
  <c r="H630" i="7" s="1"/>
  <c r="G629" i="2" a="1"/>
  <c r="G629" i="2" s="1"/>
  <c r="H629" i="2" a="1"/>
  <c r="H629" i="2" s="1"/>
  <c r="I629" i="2" a="1"/>
  <c r="I629" i="2" s="1"/>
  <c r="K630" i="7" s="1"/>
  <c r="B630" i="2" a="1"/>
  <c r="B630" i="2" s="1"/>
  <c r="C630" i="2" a="1"/>
  <c r="C630" i="2" s="1"/>
  <c r="E631" i="7" s="1"/>
  <c r="D630" i="2" a="1"/>
  <c r="D630" i="2" s="1"/>
  <c r="E630" i="2" a="1"/>
  <c r="E630" i="2" s="1"/>
  <c r="G631" i="7" s="1"/>
  <c r="F630" i="2" a="1"/>
  <c r="F630" i="2" s="1"/>
  <c r="H631" i="7" s="1"/>
  <c r="G630" i="2" a="1"/>
  <c r="G630" i="2" s="1"/>
  <c r="I631" i="7" s="1"/>
  <c r="H630" i="2" a="1"/>
  <c r="H630" i="2" s="1"/>
  <c r="J631" i="7" s="1"/>
  <c r="I630" i="2" a="1"/>
  <c r="I630" i="2" s="1"/>
  <c r="B631" i="2" a="1"/>
  <c r="B631" i="2" s="1"/>
  <c r="D632" i="7" s="1"/>
  <c r="C631" i="2" a="1"/>
  <c r="C631" i="2" s="1"/>
  <c r="D631" i="2" a="1"/>
  <c r="D631" i="2" s="1"/>
  <c r="E631" i="2" a="1"/>
  <c r="E631" i="2" s="1"/>
  <c r="G632" i="7" s="1"/>
  <c r="F631" i="2" a="1"/>
  <c r="F631" i="2" s="1"/>
  <c r="G631" i="2" a="1"/>
  <c r="G631" i="2" s="1"/>
  <c r="I632" i="7" s="1"/>
  <c r="H631" i="2" a="1"/>
  <c r="H631" i="2" s="1"/>
  <c r="I631" i="2" a="1"/>
  <c r="I631" i="2" s="1"/>
  <c r="K632" i="7" s="1"/>
  <c r="B632" i="2" a="1"/>
  <c r="B632" i="2" s="1"/>
  <c r="C632" i="2" a="1"/>
  <c r="C632" i="2" s="1"/>
  <c r="E633" i="7" s="1"/>
  <c r="D632" i="2" a="1"/>
  <c r="D632" i="2" s="1"/>
  <c r="F633" i="7" s="1"/>
  <c r="E632" i="2" a="1"/>
  <c r="E632" i="2" s="1"/>
  <c r="F632" i="2" a="1"/>
  <c r="F632" i="2" s="1"/>
  <c r="G632" i="2" a="1"/>
  <c r="G632" i="2" s="1"/>
  <c r="I633" i="7" s="1"/>
  <c r="H632" i="2" a="1"/>
  <c r="H632" i="2" s="1"/>
  <c r="J633" i="7" s="1"/>
  <c r="I632" i="2" a="1"/>
  <c r="I632" i="2" s="1"/>
  <c r="B633" i="2" a="1"/>
  <c r="B633" i="2" s="1"/>
  <c r="D634" i="7" s="1"/>
  <c r="C633" i="2" a="1"/>
  <c r="C633" i="2" s="1"/>
  <c r="D633" i="2" a="1"/>
  <c r="D633" i="2" s="1"/>
  <c r="F634" i="7" s="1"/>
  <c r="E633" i="2" a="1"/>
  <c r="E633" i="2" s="1"/>
  <c r="G634" i="7" s="1"/>
  <c r="F633" i="2" a="1"/>
  <c r="F633" i="2" s="1"/>
  <c r="H634" i="7" s="1"/>
  <c r="G633" i="2" a="1"/>
  <c r="G633" i="2" s="1"/>
  <c r="H633" i="2" a="1"/>
  <c r="H633" i="2" s="1"/>
  <c r="J634" i="7" s="1"/>
  <c r="I633" i="2" a="1"/>
  <c r="I633" i="2" s="1"/>
  <c r="B634" i="2" a="1"/>
  <c r="B634" i="2" s="1"/>
  <c r="C634" i="2" a="1"/>
  <c r="C634" i="2" s="1"/>
  <c r="E635" i="7" s="1"/>
  <c r="D634" i="2" a="1"/>
  <c r="D634" i="2" s="1"/>
  <c r="E634" i="2" a="1"/>
  <c r="E634" i="2"/>
  <c r="G635" i="7" s="1"/>
  <c r="F634" i="2" a="1"/>
  <c r="F634" i="2" s="1"/>
  <c r="G634" i="2" a="1"/>
  <c r="G634" i="2" s="1"/>
  <c r="I635" i="7" s="1"/>
  <c r="H634" i="2" a="1"/>
  <c r="H634" i="2" s="1"/>
  <c r="I634" i="2" a="1"/>
  <c r="I634" i="2" s="1"/>
  <c r="K635" i="7" s="1"/>
  <c r="B635" i="2" a="1"/>
  <c r="B635" i="2" s="1"/>
  <c r="C635" i="2" a="1"/>
  <c r="C635" i="2" s="1"/>
  <c r="E636" i="7" s="1"/>
  <c r="D635" i="2" a="1"/>
  <c r="D635" i="2" s="1"/>
  <c r="E635" i="2" a="1"/>
  <c r="E635" i="2" s="1"/>
  <c r="F635" i="2" a="1"/>
  <c r="F635" i="2" s="1"/>
  <c r="H636" i="7" s="1"/>
  <c r="G635" i="2" a="1"/>
  <c r="G635" i="2" s="1"/>
  <c r="H635" i="2" a="1"/>
  <c r="H635" i="2" s="1"/>
  <c r="J636" i="7" s="1"/>
  <c r="I635" i="2" a="1"/>
  <c r="I635" i="2" s="1"/>
  <c r="B636" i="2" a="1"/>
  <c r="B636" i="2" s="1"/>
  <c r="D637" i="7" s="1"/>
  <c r="C636" i="2" a="1"/>
  <c r="C636" i="2" s="1"/>
  <c r="E637" i="7" s="1"/>
  <c r="D636" i="2" a="1"/>
  <c r="D636" i="2" s="1"/>
  <c r="F637" i="7" s="1"/>
  <c r="E636" i="2" a="1"/>
  <c r="E636" i="2" s="1"/>
  <c r="G637" i="7" s="1"/>
  <c r="F636" i="2" a="1"/>
  <c r="F636" i="2" s="1"/>
  <c r="G636" i="2" a="1"/>
  <c r="G636" i="2" s="1"/>
  <c r="I637" i="7" s="1"/>
  <c r="H636" i="2" a="1"/>
  <c r="H636" i="2" s="1"/>
  <c r="I636" i="2" a="1"/>
  <c r="I636" i="2" s="1"/>
  <c r="B637" i="2" a="1"/>
  <c r="B637" i="2" s="1"/>
  <c r="D638" i="7" s="1"/>
  <c r="C637" i="2" a="1"/>
  <c r="C637" i="2" s="1"/>
  <c r="D637" i="2" a="1"/>
  <c r="D637" i="2" s="1"/>
  <c r="F638" i="7" s="1"/>
  <c r="E637" i="2" a="1"/>
  <c r="E637" i="2" s="1"/>
  <c r="F637" i="2" a="1"/>
  <c r="F637" i="2" s="1"/>
  <c r="H638" i="7" s="1"/>
  <c r="G637" i="2" a="1"/>
  <c r="G637" i="2" s="1"/>
  <c r="I638" i="7" s="1"/>
  <c r="H637" i="2" a="1"/>
  <c r="H637" i="2" s="1"/>
  <c r="J638" i="7" s="1"/>
  <c r="I637" i="2" a="1"/>
  <c r="I637" i="2" s="1"/>
  <c r="K638" i="7" s="1"/>
  <c r="B638" i="2" a="1"/>
  <c r="B638" i="2" s="1"/>
  <c r="C638" i="2" a="1"/>
  <c r="C638" i="2" s="1"/>
  <c r="E639" i="7" s="1"/>
  <c r="D638" i="2" a="1"/>
  <c r="D638" i="2" s="1"/>
  <c r="E638" i="2" a="1"/>
  <c r="E638" i="2" s="1"/>
  <c r="G639" i="7" s="1"/>
  <c r="F638" i="2" a="1"/>
  <c r="F638" i="2" s="1"/>
  <c r="H639" i="7" s="1"/>
  <c r="G638" i="2" a="1"/>
  <c r="G638" i="2" s="1"/>
  <c r="H638" i="2" a="1"/>
  <c r="H638" i="2" s="1"/>
  <c r="J639" i="7" s="1"/>
  <c r="I638" i="2" a="1"/>
  <c r="I638" i="2" s="1"/>
  <c r="B639" i="2" a="1"/>
  <c r="B639" i="2" s="1"/>
  <c r="D640" i="7" s="1"/>
  <c r="C639" i="2" a="1"/>
  <c r="C639" i="2" s="1"/>
  <c r="D639" i="2" a="1"/>
  <c r="D639" i="2" s="1"/>
  <c r="F640" i="7" s="1"/>
  <c r="E639" i="2" a="1"/>
  <c r="E639" i="2" s="1"/>
  <c r="F639" i="2" a="1"/>
  <c r="F639" i="2" s="1"/>
  <c r="H640" i="7" s="1"/>
  <c r="G639" i="2" a="1"/>
  <c r="G639" i="2" s="1"/>
  <c r="H639" i="2" a="1"/>
  <c r="H639" i="2" s="1"/>
  <c r="I639" i="2" a="1"/>
  <c r="I639" i="2" s="1"/>
  <c r="K640" i="7" s="1"/>
  <c r="B640" i="2" a="1"/>
  <c r="B640" i="2" s="1"/>
  <c r="C640" i="2" a="1"/>
  <c r="C640" i="2" s="1"/>
  <c r="E641" i="7" s="1"/>
  <c r="D640" i="2" a="1"/>
  <c r="D640" i="2" s="1"/>
  <c r="E640" i="2" a="1"/>
  <c r="E640" i="2"/>
  <c r="G641" i="7" s="1"/>
  <c r="F640" i="2" a="1"/>
  <c r="F640" i="2" s="1"/>
  <c r="G640" i="2" a="1"/>
  <c r="G640" i="2" s="1"/>
  <c r="I641" i="7" s="1"/>
  <c r="H640" i="2" a="1"/>
  <c r="H640" i="2" s="1"/>
  <c r="I640" i="2" a="1"/>
  <c r="I640" i="2" s="1"/>
  <c r="K641" i="7" s="1"/>
  <c r="B641" i="2" a="1"/>
  <c r="B641" i="2" s="1"/>
  <c r="C641" i="2" a="1"/>
  <c r="C641" i="2" s="1"/>
  <c r="D641" i="2" a="1"/>
  <c r="D641" i="2" s="1"/>
  <c r="F642" i="7" s="1"/>
  <c r="E641" i="2" a="1"/>
  <c r="E641" i="2" s="1"/>
  <c r="F641" i="2" a="1"/>
  <c r="F641" i="2" s="1"/>
  <c r="H642" i="7" s="1"/>
  <c r="G641" i="2" a="1"/>
  <c r="G641" i="2" s="1"/>
  <c r="H641" i="2" a="1"/>
  <c r="H641" i="2" s="1"/>
  <c r="J642" i="7" s="1"/>
  <c r="I641" i="2" a="1"/>
  <c r="I641" i="2" s="1"/>
  <c r="K642" i="7" s="1"/>
  <c r="B642" i="2" a="1"/>
  <c r="B642" i="2" s="1"/>
  <c r="D643" i="7" s="1"/>
  <c r="C642" i="2" a="1"/>
  <c r="C642" i="2" s="1"/>
  <c r="E643" i="7" s="1"/>
  <c r="D642" i="2" a="1"/>
  <c r="D642" i="2" s="1"/>
  <c r="E642" i="2" a="1"/>
  <c r="E642" i="2" s="1"/>
  <c r="G643" i="7" s="1"/>
  <c r="F642" i="2" a="1"/>
  <c r="F642" i="2" s="1"/>
  <c r="G642" i="2" a="1"/>
  <c r="G642" i="2" s="1"/>
  <c r="H642" i="2" a="1"/>
  <c r="H642" i="2" s="1"/>
  <c r="J643" i="7" s="1"/>
  <c r="I642" i="2" a="1"/>
  <c r="I642" i="2" s="1"/>
  <c r="B643" i="2" a="1"/>
  <c r="B643" i="2" s="1"/>
  <c r="D644" i="7" s="1"/>
  <c r="C643" i="2" a="1"/>
  <c r="C643" i="2" s="1"/>
  <c r="D643" i="2" a="1"/>
  <c r="D643" i="2" s="1"/>
  <c r="F644" i="7" s="1"/>
  <c r="E643" i="2" a="1"/>
  <c r="E643" i="2" s="1"/>
  <c r="G644" i="7" s="1"/>
  <c r="F643" i="2" a="1"/>
  <c r="F643" i="2" s="1"/>
  <c r="H644" i="7" s="1"/>
  <c r="G643" i="2" a="1"/>
  <c r="G643" i="2" s="1"/>
  <c r="I644" i="7" s="1"/>
  <c r="H643" i="2" a="1"/>
  <c r="H643" i="2" s="1"/>
  <c r="J644" i="7" s="1"/>
  <c r="I643" i="2" a="1"/>
  <c r="I643" i="2" s="1"/>
  <c r="B644" i="2" a="1"/>
  <c r="B644" i="2" s="1"/>
  <c r="C644" i="2" a="1"/>
  <c r="C644" i="2" s="1"/>
  <c r="E645" i="7" s="1"/>
  <c r="D644" i="2" a="1"/>
  <c r="D644" i="2" s="1"/>
  <c r="F645" i="7" s="1"/>
  <c r="E644" i="2" a="1"/>
  <c r="E644" i="2" s="1"/>
  <c r="F644" i="2" a="1"/>
  <c r="F644" i="2" s="1"/>
  <c r="H645" i="7" s="1"/>
  <c r="G644" i="2" a="1"/>
  <c r="G644" i="2" s="1"/>
  <c r="H644" i="2" a="1"/>
  <c r="H644" i="2" s="1"/>
  <c r="J645" i="7" s="1"/>
  <c r="I644" i="2" a="1"/>
  <c r="I644" i="2" s="1"/>
  <c r="K645" i="7" s="1"/>
  <c r="B645" i="2" a="1"/>
  <c r="B645" i="2" s="1"/>
  <c r="C645" i="2" a="1"/>
  <c r="C645" i="2" s="1"/>
  <c r="E646" i="7" s="1"/>
  <c r="D645" i="2" a="1"/>
  <c r="D645" i="2" s="1"/>
  <c r="E645" i="2" a="1"/>
  <c r="E645" i="2" s="1"/>
  <c r="F645" i="2" a="1"/>
  <c r="F645" i="2" s="1"/>
  <c r="H646" i="7" s="1"/>
  <c r="G645" i="2" a="1"/>
  <c r="G645" i="2" s="1"/>
  <c r="I646" i="7" s="1"/>
  <c r="H645" i="2" a="1"/>
  <c r="H645" i="2" s="1"/>
  <c r="I645" i="2" a="1"/>
  <c r="I645" i="2"/>
  <c r="B646" i="2" a="1"/>
  <c r="B646" i="2" s="1"/>
  <c r="D647" i="7" s="1"/>
  <c r="C646" i="2" a="1"/>
  <c r="C646" i="2" s="1"/>
  <c r="E647" i="7" s="1"/>
  <c r="D646" i="2" a="1"/>
  <c r="D646" i="2" s="1"/>
  <c r="E646" i="2" a="1"/>
  <c r="E646" i="2" s="1"/>
  <c r="G647" i="7" s="1"/>
  <c r="F646" i="2" a="1"/>
  <c r="F646" i="2" s="1"/>
  <c r="G646" i="2" a="1"/>
  <c r="G646" i="2" s="1"/>
  <c r="H646" i="2" a="1"/>
  <c r="H646" i="2" s="1"/>
  <c r="J647" i="7" s="1"/>
  <c r="I646" i="2" a="1"/>
  <c r="I646" i="2" s="1"/>
  <c r="B647" i="2" a="1"/>
  <c r="B647" i="2" s="1"/>
  <c r="D648" i="7" s="1"/>
  <c r="C647" i="2" a="1"/>
  <c r="C647" i="2" s="1"/>
  <c r="E648" i="7" s="1"/>
  <c r="D647" i="2" a="1"/>
  <c r="D647" i="2" s="1"/>
  <c r="F648" i="7" s="1"/>
  <c r="E647" i="2" a="1"/>
  <c r="E647" i="2" s="1"/>
  <c r="F647" i="2" a="1"/>
  <c r="F647" i="2" s="1"/>
  <c r="H648" i="7" s="1"/>
  <c r="G647" i="2" a="1"/>
  <c r="G647" i="2" s="1"/>
  <c r="H647" i="2" a="1"/>
  <c r="H647" i="2" s="1"/>
  <c r="J648" i="7" s="1"/>
  <c r="I647" i="2" a="1"/>
  <c r="I647" i="2" s="1"/>
  <c r="B648" i="2" a="1"/>
  <c r="B648" i="2" s="1"/>
  <c r="C648" i="2" a="1"/>
  <c r="C648" i="2" s="1"/>
  <c r="D648" i="2" a="1"/>
  <c r="D648" i="2"/>
  <c r="E648" i="2" a="1"/>
  <c r="E648" i="2" s="1"/>
  <c r="G649" i="7" s="1"/>
  <c r="F648" i="2" a="1"/>
  <c r="F648" i="2" s="1"/>
  <c r="G648" i="2" a="1"/>
  <c r="G648" i="2" s="1"/>
  <c r="I649" i="7" s="1"/>
  <c r="H648" i="2" a="1"/>
  <c r="H648" i="2" s="1"/>
  <c r="I648" i="2" a="1"/>
  <c r="I648" i="2" s="1"/>
  <c r="K649" i="7" s="1"/>
  <c r="B649" i="2" a="1"/>
  <c r="B649" i="2" s="1"/>
  <c r="D650" i="7" s="1"/>
  <c r="C649" i="2" a="1"/>
  <c r="C649" i="2" s="1"/>
  <c r="D649" i="2" a="1"/>
  <c r="D649" i="2" s="1"/>
  <c r="E649" i="2" a="1"/>
  <c r="E649" i="2" s="1"/>
  <c r="G650" i="7" s="1"/>
  <c r="F649" i="2" a="1"/>
  <c r="F649" i="2" s="1"/>
  <c r="H650" i="7" s="1"/>
  <c r="G649" i="2" a="1"/>
  <c r="G649" i="2" s="1"/>
  <c r="I650" i="7" s="1"/>
  <c r="H649" i="2" a="1"/>
  <c r="H649" i="2" s="1"/>
  <c r="I649" i="2" a="1"/>
  <c r="I649" i="2" s="1"/>
  <c r="B650" i="2" a="1"/>
  <c r="B650" i="2" s="1"/>
  <c r="C650" i="2" a="1"/>
  <c r="C650" i="2" s="1"/>
  <c r="E651" i="7" s="1"/>
  <c r="D650" i="2" a="1"/>
  <c r="D650" i="2" s="1"/>
  <c r="F651" i="7" s="1"/>
  <c r="E650" i="2" a="1"/>
  <c r="E650" i="2" s="1"/>
  <c r="F650" i="2" a="1"/>
  <c r="F650" i="2" s="1"/>
  <c r="G650" i="2" a="1"/>
  <c r="G650" i="2" s="1"/>
  <c r="H650" i="2" a="1"/>
  <c r="H650" i="2" s="1"/>
  <c r="J651" i="7" s="1"/>
  <c r="I650" i="2" a="1"/>
  <c r="I650" i="2" s="1"/>
  <c r="B651" i="2" a="1"/>
  <c r="B651" i="2" s="1"/>
  <c r="D652" i="7" s="1"/>
  <c r="C651" i="2" a="1"/>
  <c r="C651" i="2" s="1"/>
  <c r="D651" i="2" a="1"/>
  <c r="D651" i="2" s="1"/>
  <c r="F652" i="7" s="1"/>
  <c r="E651" i="2" a="1"/>
  <c r="E651" i="2" s="1"/>
  <c r="G652" i="7" s="1"/>
  <c r="F651" i="2" a="1"/>
  <c r="F651" i="2" s="1"/>
  <c r="H652" i="7" s="1"/>
  <c r="G651" i="2" a="1"/>
  <c r="G651" i="2" s="1"/>
  <c r="I652" i="7" s="1"/>
  <c r="H651" i="2" a="1"/>
  <c r="H651" i="2" s="1"/>
  <c r="J652" i="7" s="1"/>
  <c r="I651" i="2" a="1"/>
  <c r="I651" i="2" s="1"/>
  <c r="B652" i="2" a="1"/>
  <c r="B652" i="2" s="1"/>
  <c r="D653" i="7" s="1"/>
  <c r="C652" i="2" a="1"/>
  <c r="C652" i="2"/>
  <c r="E653" i="7" s="1"/>
  <c r="D652" i="2" a="1"/>
  <c r="D652" i="2" s="1"/>
  <c r="E652" i="2" a="1"/>
  <c r="E652" i="2" s="1"/>
  <c r="F652" i="2" a="1"/>
  <c r="F652" i="2" s="1"/>
  <c r="G652" i="2" a="1"/>
  <c r="G652" i="2" s="1"/>
  <c r="H652" i="2" a="1"/>
  <c r="H652" i="2" s="1"/>
  <c r="J653" i="7" s="1"/>
  <c r="I652" i="2" a="1"/>
  <c r="I652" i="2" s="1"/>
  <c r="B653" i="2" a="1"/>
  <c r="B653" i="2" s="1"/>
  <c r="D654" i="7" s="1"/>
  <c r="C653" i="2" a="1"/>
  <c r="C653" i="2" s="1"/>
  <c r="D653" i="2" a="1"/>
  <c r="D653" i="2" s="1"/>
  <c r="E653" i="2" a="1"/>
  <c r="E653" i="2" s="1"/>
  <c r="G654" i="7" s="1"/>
  <c r="F653" i="2" a="1"/>
  <c r="F653" i="2" s="1"/>
  <c r="G653" i="2" a="1"/>
  <c r="G653" i="2" s="1"/>
  <c r="I654" i="7" s="1"/>
  <c r="H653" i="2" a="1"/>
  <c r="H653" i="2" s="1"/>
  <c r="I653" i="2" a="1"/>
  <c r="I653" i="2" s="1"/>
  <c r="K654" i="7" s="1"/>
  <c r="B654" i="2" a="1"/>
  <c r="B654" i="2" s="1"/>
  <c r="D655" i="7" s="1"/>
  <c r="C654" i="2" a="1"/>
  <c r="C654" i="2" s="1"/>
  <c r="E655" i="7" s="1"/>
  <c r="D654" i="2" a="1"/>
  <c r="D654" i="2" s="1"/>
  <c r="F655" i="7" s="1"/>
  <c r="E654" i="2" a="1"/>
  <c r="E654" i="2" s="1"/>
  <c r="F654" i="2" a="1"/>
  <c r="F654" i="2" s="1"/>
  <c r="H655" i="7" s="1"/>
  <c r="G654" i="2" a="1"/>
  <c r="G654" i="2" s="1"/>
  <c r="H654" i="2" a="1"/>
  <c r="H654" i="2" s="1"/>
  <c r="I654" i="2" a="1"/>
  <c r="I654" i="2" s="1"/>
  <c r="K655" i="7" s="1"/>
  <c r="B655" i="2" a="1"/>
  <c r="B655" i="2" s="1"/>
  <c r="C655" i="2" a="1"/>
  <c r="C655" i="2" s="1"/>
  <c r="E656" i="7" s="1"/>
  <c r="D655" i="2" a="1"/>
  <c r="D655" i="2" s="1"/>
  <c r="E655" i="2" a="1"/>
  <c r="E655" i="2" s="1"/>
  <c r="G656" i="7" s="1"/>
  <c r="F655" i="2" a="1"/>
  <c r="F655" i="2" s="1"/>
  <c r="H656" i="7" s="1"/>
  <c r="G655" i="2" a="1"/>
  <c r="G655" i="2" s="1"/>
  <c r="I656" i="7" s="1"/>
  <c r="H655" i="2" a="1"/>
  <c r="H655" i="2" s="1"/>
  <c r="J656" i="7" s="1"/>
  <c r="I655" i="2" a="1"/>
  <c r="I655" i="2"/>
  <c r="K656" i="7" s="1"/>
  <c r="B656" i="2" a="1"/>
  <c r="B656" i="2" s="1"/>
  <c r="D657" i="7" s="1"/>
  <c r="C656" i="2" a="1"/>
  <c r="C656" i="2" s="1"/>
  <c r="D656" i="2" a="1"/>
  <c r="D656" i="2" s="1"/>
  <c r="F657" i="7" s="1"/>
  <c r="E656" i="2" a="1"/>
  <c r="E656" i="2" s="1"/>
  <c r="G657" i="7" s="1"/>
  <c r="F656" i="2" a="1"/>
  <c r="F656" i="2" s="1"/>
  <c r="G656" i="2" a="1"/>
  <c r="G656" i="2" s="1"/>
  <c r="I657" i="7" s="1"/>
  <c r="H656" i="2" a="1"/>
  <c r="H656" i="2" s="1"/>
  <c r="I656" i="2" a="1"/>
  <c r="I656" i="2" s="1"/>
  <c r="K657" i="7" s="1"/>
  <c r="B657" i="2" a="1"/>
  <c r="B657" i="2" s="1"/>
  <c r="D658" i="7" s="1"/>
  <c r="C657" i="2" a="1"/>
  <c r="C657" i="2" s="1"/>
  <c r="E658" i="7" s="1"/>
  <c r="D657" i="2" a="1"/>
  <c r="D657" i="2" s="1"/>
  <c r="E657" i="2" a="1"/>
  <c r="E657" i="2" s="1"/>
  <c r="G658" i="7" s="1"/>
  <c r="F657" i="2" a="1"/>
  <c r="F657" i="2" s="1"/>
  <c r="H658" i="7" s="1"/>
  <c r="G657" i="2" a="1"/>
  <c r="G657" i="2" s="1"/>
  <c r="H657" i="2" a="1"/>
  <c r="H657" i="2" s="1"/>
  <c r="J658" i="7" s="1"/>
  <c r="I657" i="2" a="1"/>
  <c r="I657" i="2" s="1"/>
  <c r="B658" i="2" a="1"/>
  <c r="B658" i="2" s="1"/>
  <c r="D659" i="7" s="1"/>
  <c r="C658" i="2" a="1"/>
  <c r="C658" i="2" s="1"/>
  <c r="D658" i="2" a="1"/>
  <c r="D658" i="2" s="1"/>
  <c r="F659" i="7" s="1"/>
  <c r="E658" i="2" a="1"/>
  <c r="E658" i="2" s="1"/>
  <c r="G659" i="7" s="1"/>
  <c r="F658" i="2" a="1"/>
  <c r="F658" i="2" s="1"/>
  <c r="H659" i="7" s="1"/>
  <c r="G658" i="2" a="1"/>
  <c r="G658" i="2" s="1"/>
  <c r="I659" i="7" s="1"/>
  <c r="H658" i="2" a="1"/>
  <c r="H658" i="2" s="1"/>
  <c r="I658" i="2" a="1"/>
  <c r="I658" i="2" s="1"/>
  <c r="K659" i="7" s="1"/>
  <c r="B659" i="2" a="1"/>
  <c r="B659" i="2" s="1"/>
  <c r="D660" i="7" s="1"/>
  <c r="C659" i="2" a="1"/>
  <c r="C659" i="2"/>
  <c r="E660" i="7" s="1"/>
  <c r="D659" i="2" a="1"/>
  <c r="D659" i="2" s="1"/>
  <c r="E659" i="2" a="1"/>
  <c r="E659" i="2" s="1"/>
  <c r="F659" i="2" a="1"/>
  <c r="F659" i="2" s="1"/>
  <c r="H660" i="7" s="1"/>
  <c r="G659" i="2" a="1"/>
  <c r="G659" i="2" s="1"/>
  <c r="H659" i="2" a="1"/>
  <c r="H659" i="2" s="1"/>
  <c r="J660" i="7" s="1"/>
  <c r="I659" i="2" a="1"/>
  <c r="I659" i="2" s="1"/>
  <c r="K660" i="7" s="1"/>
  <c r="B660" i="2" a="1"/>
  <c r="B660" i="2" s="1"/>
  <c r="D661" i="7" s="1"/>
  <c r="C660" i="2" a="1"/>
  <c r="C660" i="2" s="1"/>
  <c r="D660" i="2" a="1"/>
  <c r="D660" i="2" s="1"/>
  <c r="E660" i="2" a="1"/>
  <c r="E660" i="2" s="1"/>
  <c r="G661" i="7" s="1"/>
  <c r="F660" i="2" a="1"/>
  <c r="F660" i="2" s="1"/>
  <c r="H661" i="7" s="1"/>
  <c r="G660" i="2" a="1"/>
  <c r="G660" i="2" s="1"/>
  <c r="H660" i="2" a="1"/>
  <c r="H660" i="2" s="1"/>
  <c r="I660" i="2" a="1"/>
  <c r="I660" i="2" s="1"/>
  <c r="B661" i="2" a="1"/>
  <c r="B661" i="2" s="1"/>
  <c r="D662" i="7" s="1"/>
  <c r="C661" i="2" a="1"/>
  <c r="C661" i="2" s="1"/>
  <c r="E662" i="7" s="1"/>
  <c r="D661" i="2" a="1"/>
  <c r="D661" i="2" s="1"/>
  <c r="E661" i="2" a="1"/>
  <c r="E661" i="2" s="1"/>
  <c r="G662" i="7" s="1"/>
  <c r="F661" i="2" a="1"/>
  <c r="F661" i="2" s="1"/>
  <c r="H662" i="7" s="1"/>
  <c r="G661" i="2" a="1"/>
  <c r="G661" i="2" s="1"/>
  <c r="H661" i="2" a="1"/>
  <c r="H661" i="2" s="1"/>
  <c r="J662" i="7" s="1"/>
  <c r="I661" i="2" a="1"/>
  <c r="I661" i="2" s="1"/>
  <c r="B662" i="2" a="1"/>
  <c r="B662" i="2" s="1"/>
  <c r="C662" i="2" a="1"/>
  <c r="C662" i="2" s="1"/>
  <c r="D662" i="2" a="1"/>
  <c r="D662" i="2" s="1"/>
  <c r="F663" i="7" s="1"/>
  <c r="E662" i="2" a="1"/>
  <c r="E662" i="2" s="1"/>
  <c r="G663" i="7" s="1"/>
  <c r="F662" i="2" a="1"/>
  <c r="F662" i="2" s="1"/>
  <c r="H663" i="7" s="1"/>
  <c r="G662" i="2" a="1"/>
  <c r="G662" i="2" s="1"/>
  <c r="H662" i="2" a="1"/>
  <c r="H662" i="2" s="1"/>
  <c r="J663" i="7" s="1"/>
  <c r="I662" i="2" a="1"/>
  <c r="I662" i="2" s="1"/>
  <c r="K663" i="7" s="1"/>
  <c r="B663" i="2" a="1"/>
  <c r="B663" i="2" s="1"/>
  <c r="C663" i="2" a="1"/>
  <c r="C663" i="2" s="1"/>
  <c r="E664" i="7" s="1"/>
  <c r="D663" i="2" a="1"/>
  <c r="D663" i="2" s="1"/>
  <c r="E663" i="2" a="1"/>
  <c r="E663" i="2" s="1"/>
  <c r="F663" i="2" a="1"/>
  <c r="F663" i="2" s="1"/>
  <c r="G663" i="2" a="1"/>
  <c r="G663" i="2"/>
  <c r="I664" i="7" s="1"/>
  <c r="H663" i="2" a="1"/>
  <c r="H663" i="2" s="1"/>
  <c r="I663" i="2" a="1"/>
  <c r="I663" i="2" s="1"/>
  <c r="K664" i="7" s="1"/>
  <c r="B664" i="2" a="1"/>
  <c r="B664" i="2"/>
  <c r="D665" i="7" s="1"/>
  <c r="C664" i="2" a="1"/>
  <c r="C664" i="2" s="1"/>
  <c r="D664" i="2" a="1"/>
  <c r="D664" i="2" s="1"/>
  <c r="E664" i="2" a="1"/>
  <c r="E664" i="2" s="1"/>
  <c r="G665" i="7" s="1"/>
  <c r="F664" i="2" a="1"/>
  <c r="F664" i="2" s="1"/>
  <c r="H665" i="7" s="1"/>
  <c r="G664" i="2" a="1"/>
  <c r="G664" i="2" s="1"/>
  <c r="I665" i="7" s="1"/>
  <c r="H664" i="2" a="1"/>
  <c r="H664" i="2" s="1"/>
  <c r="J665" i="7" s="1"/>
  <c r="I664" i="2" a="1"/>
  <c r="I664" i="2" s="1"/>
  <c r="B665" i="2" a="1"/>
  <c r="B665" i="2" s="1"/>
  <c r="C665" i="2" a="1"/>
  <c r="C665" i="2" s="1"/>
  <c r="E666" i="7" s="1"/>
  <c r="D665" i="2" a="1"/>
  <c r="D665" i="2" s="1"/>
  <c r="E665" i="2" a="1"/>
  <c r="E665" i="2" s="1"/>
  <c r="G666" i="7" s="1"/>
  <c r="F665" i="2" a="1"/>
  <c r="F665" i="2" s="1"/>
  <c r="H666" i="7" s="1"/>
  <c r="G665" i="2" a="1"/>
  <c r="G665" i="2"/>
  <c r="H665" i="2" a="1"/>
  <c r="H665" i="2" s="1"/>
  <c r="I665" i="2" a="1"/>
  <c r="I665" i="2" s="1"/>
  <c r="B666" i="2" a="1"/>
  <c r="B666" i="2" s="1"/>
  <c r="D667" i="7" s="1"/>
  <c r="C666" i="2" a="1"/>
  <c r="C666" i="2" s="1"/>
  <c r="D666" i="2" a="1"/>
  <c r="D666" i="2" s="1"/>
  <c r="F667" i="7" s="1"/>
  <c r="E666" i="2" a="1"/>
  <c r="E666" i="2" s="1"/>
  <c r="F666" i="2" a="1"/>
  <c r="F666" i="2" s="1"/>
  <c r="H667" i="7" s="1"/>
  <c r="G666" i="2" a="1"/>
  <c r="G666" i="2" s="1"/>
  <c r="H666" i="2" a="1"/>
  <c r="H666" i="2" s="1"/>
  <c r="J667" i="7" s="1"/>
  <c r="I666" i="2" a="1"/>
  <c r="I666" i="2" s="1"/>
  <c r="B667" i="2" a="1"/>
  <c r="B667" i="2" s="1"/>
  <c r="C667" i="2" a="1"/>
  <c r="C667" i="2" s="1"/>
  <c r="E668" i="7" s="1"/>
  <c r="D667" i="2" a="1"/>
  <c r="D667" i="2" s="1"/>
  <c r="E667" i="2" a="1"/>
  <c r="E667" i="2" s="1"/>
  <c r="G668" i="7" s="1"/>
  <c r="F667" i="2" a="1"/>
  <c r="F667" i="2" s="1"/>
  <c r="G667" i="2" a="1"/>
  <c r="G667" i="2" s="1"/>
  <c r="I668" i="7" s="1"/>
  <c r="H667" i="2" a="1"/>
  <c r="H667" i="2"/>
  <c r="J668" i="7" s="1"/>
  <c r="I667" i="2" a="1"/>
  <c r="I667" i="2" s="1"/>
  <c r="B668" i="2" a="1"/>
  <c r="B668" i="2" s="1"/>
  <c r="D669" i="7" s="1"/>
  <c r="C668" i="2" a="1"/>
  <c r="C668" i="2" s="1"/>
  <c r="E669" i="7" s="1"/>
  <c r="D668" i="2" a="1"/>
  <c r="D668" i="2" s="1"/>
  <c r="F669" i="7" s="1"/>
  <c r="E668" i="2" a="1"/>
  <c r="E668" i="2" s="1"/>
  <c r="F668" i="2" a="1"/>
  <c r="F668" i="2" s="1"/>
  <c r="G668" i="2" a="1"/>
  <c r="G668" i="2" s="1"/>
  <c r="H668" i="2" a="1"/>
  <c r="H668" i="2"/>
  <c r="I668" i="2" a="1"/>
  <c r="I668" i="2" s="1"/>
  <c r="K669" i="7" s="1"/>
  <c r="B669" i="2" a="1"/>
  <c r="B669" i="2" s="1"/>
  <c r="D670" i="7" s="1"/>
  <c r="C669" i="2" a="1"/>
  <c r="C669" i="2" s="1"/>
  <c r="D669" i="2" a="1"/>
  <c r="D669" i="2" s="1"/>
  <c r="F670" i="7" s="1"/>
  <c r="E669" i="2" a="1"/>
  <c r="E669" i="2" s="1"/>
  <c r="G670" i="7" s="1"/>
  <c r="F669" i="2" a="1"/>
  <c r="F669" i="2" s="1"/>
  <c r="H670" i="7" s="1"/>
  <c r="G669" i="2" a="1"/>
  <c r="G669" i="2" s="1"/>
  <c r="H669" i="2" a="1"/>
  <c r="H669" i="2" s="1"/>
  <c r="I669" i="2" a="1"/>
  <c r="I669" i="2" s="1"/>
  <c r="K670" i="7" s="1"/>
  <c r="B670" i="2" a="1"/>
  <c r="B670" i="2" s="1"/>
  <c r="C670" i="2" a="1"/>
  <c r="C670" i="2" s="1"/>
  <c r="E671" i="7" s="1"/>
  <c r="D670" i="2" a="1"/>
  <c r="D670" i="2" s="1"/>
  <c r="E670" i="2" a="1"/>
  <c r="E670" i="2" s="1"/>
  <c r="F670" i="2" a="1"/>
  <c r="F670" i="2" s="1"/>
  <c r="G670" i="2" a="1"/>
  <c r="G670" i="2" s="1"/>
  <c r="I671" i="7" s="1"/>
  <c r="H670" i="2" a="1"/>
  <c r="H670" i="2" s="1"/>
  <c r="I670" i="2" a="1"/>
  <c r="I670" i="2" s="1"/>
  <c r="B671" i="2" a="1"/>
  <c r="B671" i="2" s="1"/>
  <c r="C671" i="2" a="1"/>
  <c r="C671" i="2" s="1"/>
  <c r="D671" i="2" a="1"/>
  <c r="D671" i="2" s="1"/>
  <c r="F672" i="7" s="1"/>
  <c r="E671" i="2" a="1"/>
  <c r="E671" i="2" s="1"/>
  <c r="F671" i="2" a="1"/>
  <c r="F671" i="2" s="1"/>
  <c r="H672" i="7" s="1"/>
  <c r="G671" i="2" a="1"/>
  <c r="G671" i="2" s="1"/>
  <c r="I672" i="7" s="1"/>
  <c r="H671" i="2" a="1"/>
  <c r="H671" i="2" s="1"/>
  <c r="I671" i="2" a="1"/>
  <c r="I671" i="2" s="1"/>
  <c r="K672" i="7" s="1"/>
  <c r="B672" i="2" a="1"/>
  <c r="B672" i="2" s="1"/>
  <c r="C672" i="2" a="1"/>
  <c r="C672" i="2" s="1"/>
  <c r="E673" i="7" s="1"/>
  <c r="D672" i="2" a="1"/>
  <c r="D672" i="2" s="1"/>
  <c r="E672" i="2" a="1"/>
  <c r="E672" i="2" s="1"/>
  <c r="F672" i="2" a="1"/>
  <c r="F672" i="2" s="1"/>
  <c r="G672" i="2" a="1"/>
  <c r="G672" i="2"/>
  <c r="H672" i="2" a="1"/>
  <c r="H672" i="2" s="1"/>
  <c r="J673" i="7" s="1"/>
  <c r="I672" i="2" a="1"/>
  <c r="I672" i="2" s="1"/>
  <c r="B673" i="2" a="1"/>
  <c r="B673" i="2" s="1"/>
  <c r="D674" i="7" s="1"/>
  <c r="C673" i="2" a="1"/>
  <c r="C673" i="2" s="1"/>
  <c r="E674" i="7" s="1"/>
  <c r="D673" i="2" a="1"/>
  <c r="D673" i="2" s="1"/>
  <c r="E673" i="2" a="1"/>
  <c r="E673" i="2" s="1"/>
  <c r="G674" i="7" s="1"/>
  <c r="F673" i="2" a="1"/>
  <c r="F673" i="2" s="1"/>
  <c r="G673" i="2" a="1"/>
  <c r="G673" i="2" s="1"/>
  <c r="H673" i="2" a="1"/>
  <c r="H673" i="2" s="1"/>
  <c r="J674" i="7" s="1"/>
  <c r="I673" i="2" a="1"/>
  <c r="I673" i="2" s="1"/>
  <c r="B674" i="2" a="1"/>
  <c r="B674" i="2" s="1"/>
  <c r="C674" i="2" a="1"/>
  <c r="C674" i="2" s="1"/>
  <c r="D674" i="2" a="1"/>
  <c r="D674" i="2" s="1"/>
  <c r="F675" i="7" s="1"/>
  <c r="E674" i="2" a="1"/>
  <c r="E674" i="2" s="1"/>
  <c r="G675" i="7" s="1"/>
  <c r="F674" i="2" a="1"/>
  <c r="F674" i="2"/>
  <c r="H675" i="7" s="1"/>
  <c r="G674" i="2" a="1"/>
  <c r="G674" i="2"/>
  <c r="I675" i="7" s="1"/>
  <c r="H674" i="2" a="1"/>
  <c r="H674" i="2" s="1"/>
  <c r="I674" i="2" a="1"/>
  <c r="I674" i="2" s="1"/>
  <c r="B675" i="2" a="1"/>
  <c r="B675" i="2" s="1"/>
  <c r="D676" i="7" s="1"/>
  <c r="C675" i="2" a="1"/>
  <c r="C675" i="2" s="1"/>
  <c r="D675" i="2" a="1"/>
  <c r="D675" i="2" s="1"/>
  <c r="E675" i="2" a="1"/>
  <c r="E675" i="2" s="1"/>
  <c r="F675" i="2" a="1"/>
  <c r="F675" i="2" s="1"/>
  <c r="G675" i="2" a="1"/>
  <c r="G675" i="2" s="1"/>
  <c r="I676" i="7" s="1"/>
  <c r="H675" i="2" a="1"/>
  <c r="H675" i="2" s="1"/>
  <c r="I675" i="2" a="1"/>
  <c r="I675" i="2" s="1"/>
  <c r="K676" i="7" s="1"/>
  <c r="B676" i="2" a="1"/>
  <c r="B676" i="2" s="1"/>
  <c r="C676" i="2" a="1"/>
  <c r="C676" i="2" s="1"/>
  <c r="E677" i="7" s="1"/>
  <c r="D676" i="2" a="1"/>
  <c r="D676" i="2" s="1"/>
  <c r="F677" i="7" s="1"/>
  <c r="E676" i="2" a="1"/>
  <c r="E676" i="2" s="1"/>
  <c r="F676" i="2" a="1"/>
  <c r="F676" i="2" s="1"/>
  <c r="G676" i="2" a="1"/>
  <c r="G676" i="2" s="1"/>
  <c r="H676" i="2" a="1"/>
  <c r="H676" i="2" s="1"/>
  <c r="J677" i="7" s="1"/>
  <c r="I676" i="2" a="1"/>
  <c r="I676" i="2" s="1"/>
  <c r="B677" i="2" a="1"/>
  <c r="B677" i="2" s="1"/>
  <c r="D678" i="7" s="1"/>
  <c r="C677" i="2" a="1"/>
  <c r="C677" i="2" s="1"/>
  <c r="D677" i="2" a="1"/>
  <c r="D677" i="2" s="1"/>
  <c r="F678" i="7" s="1"/>
  <c r="E677" i="2" a="1"/>
  <c r="E677" i="2" s="1"/>
  <c r="F677" i="2" a="1"/>
  <c r="F677" i="2" s="1"/>
  <c r="H678" i="7" s="1"/>
  <c r="G677" i="2" a="1"/>
  <c r="G677" i="2" s="1"/>
  <c r="I678" i="7" s="1"/>
  <c r="H677" i="2" a="1"/>
  <c r="H677" i="2"/>
  <c r="I677" i="2" a="1"/>
  <c r="I677" i="2" s="1"/>
  <c r="B678" i="2" a="1"/>
  <c r="B678" i="2" s="1"/>
  <c r="C678" i="2" a="1"/>
  <c r="C678" i="2" s="1"/>
  <c r="E679" i="7" s="1"/>
  <c r="D678" i="2" a="1"/>
  <c r="D678" i="2" s="1"/>
  <c r="E678" i="2" a="1"/>
  <c r="E678" i="2" s="1"/>
  <c r="G679" i="7" s="1"/>
  <c r="F678" i="2" a="1"/>
  <c r="F678" i="2" s="1"/>
  <c r="G678" i="2" a="1"/>
  <c r="G678" i="2" s="1"/>
  <c r="I679" i="7" s="1"/>
  <c r="H678" i="2" a="1"/>
  <c r="H678" i="2" s="1"/>
  <c r="I678" i="2" a="1"/>
  <c r="I678" i="2" s="1"/>
  <c r="K679" i="7" s="1"/>
  <c r="B679" i="2" a="1"/>
  <c r="B679" i="2" s="1"/>
  <c r="D680" i="7" s="1"/>
  <c r="C679" i="2" a="1"/>
  <c r="C679" i="2" s="1"/>
  <c r="D679" i="2" a="1"/>
  <c r="D679" i="2" s="1"/>
  <c r="E679" i="2" a="1"/>
  <c r="E679" i="2"/>
  <c r="F679" i="2" a="1"/>
  <c r="F679" i="2" s="1"/>
  <c r="H680" i="7" s="1"/>
  <c r="G679" i="2" a="1"/>
  <c r="G679" i="2" s="1"/>
  <c r="H679" i="2" a="1"/>
  <c r="H679" i="2" s="1"/>
  <c r="J680" i="7" s="1"/>
  <c r="I679" i="2" a="1"/>
  <c r="I679" i="2" s="1"/>
  <c r="B680" i="2" a="1"/>
  <c r="B680" i="2" s="1"/>
  <c r="D681" i="7" s="1"/>
  <c r="C680" i="2" a="1"/>
  <c r="C680" i="2" s="1"/>
  <c r="D680" i="2" a="1"/>
  <c r="D680" i="2" s="1"/>
  <c r="F681" i="7" s="1"/>
  <c r="E680" i="2" a="1"/>
  <c r="E680" i="2" s="1"/>
  <c r="G681" i="7" s="1"/>
  <c r="F680" i="2" a="1"/>
  <c r="F680" i="2" s="1"/>
  <c r="G680" i="2" a="1"/>
  <c r="G680" i="2" s="1"/>
  <c r="H680" i="2" a="1"/>
  <c r="H680" i="2" s="1"/>
  <c r="I680" i="2" a="1"/>
  <c r="I680" i="2" s="1"/>
  <c r="K681" i="7" s="1"/>
  <c r="B681" i="2" a="1"/>
  <c r="B681" i="2" s="1"/>
  <c r="C681" i="2" a="1"/>
  <c r="C681" i="2" s="1"/>
  <c r="E682" i="7" s="1"/>
  <c r="D681" i="2" a="1"/>
  <c r="D681" i="2" s="1"/>
  <c r="F682" i="7" s="1"/>
  <c r="E681" i="2" a="1"/>
  <c r="E681" i="2" s="1"/>
  <c r="F681" i="2" a="1"/>
  <c r="F681" i="2" s="1"/>
  <c r="H682" i="7" s="1"/>
  <c r="G681" i="2" a="1"/>
  <c r="G681" i="2"/>
  <c r="I682" i="7" s="1"/>
  <c r="H681" i="2" a="1"/>
  <c r="H681" i="2" s="1"/>
  <c r="J682" i="7" s="1"/>
  <c r="I681" i="2" a="1"/>
  <c r="I681" i="2"/>
  <c r="K682" i="7" s="1"/>
  <c r="B682" i="2" a="1"/>
  <c r="B682" i="2" s="1"/>
  <c r="D683" i="7" s="1"/>
  <c r="C682" i="2" a="1"/>
  <c r="C682" i="2" s="1"/>
  <c r="D682" i="2" a="1"/>
  <c r="D682" i="2" s="1"/>
  <c r="E682" i="2" a="1"/>
  <c r="E682" i="2" s="1"/>
  <c r="G683" i="7" s="1"/>
  <c r="F682" i="2" a="1"/>
  <c r="F682" i="2" s="1"/>
  <c r="G682" i="2" a="1"/>
  <c r="G682" i="2" s="1"/>
  <c r="H682" i="2" a="1"/>
  <c r="H682" i="2" s="1"/>
  <c r="J683" i="7" s="1"/>
  <c r="I682" i="2" a="1"/>
  <c r="I682" i="2"/>
  <c r="K683" i="7" s="1"/>
  <c r="B683" i="2" a="1"/>
  <c r="B683" i="2" s="1"/>
  <c r="D684" i="7" s="1"/>
  <c r="C683" i="2" a="1"/>
  <c r="C683" i="2" s="1"/>
  <c r="D683" i="2" a="1"/>
  <c r="D683" i="2" s="1"/>
  <c r="F684" i="7" s="1"/>
  <c r="E683" i="2" a="1"/>
  <c r="E683" i="2" s="1"/>
  <c r="F683" i="2" a="1"/>
  <c r="F683" i="2" s="1"/>
  <c r="G683" i="2" a="1"/>
  <c r="G683" i="2" s="1"/>
  <c r="I684" i="7" s="1"/>
  <c r="H683" i="2" a="1"/>
  <c r="H683" i="2" s="1"/>
  <c r="I683" i="2" a="1"/>
  <c r="I683" i="2" s="1"/>
  <c r="K684" i="7" s="1"/>
  <c r="B684" i="2" a="1"/>
  <c r="B684" i="2" s="1"/>
  <c r="C684" i="2" a="1"/>
  <c r="C684" i="2" s="1"/>
  <c r="E685" i="7" s="1"/>
  <c r="D684" i="2" a="1"/>
  <c r="D684" i="2" s="1"/>
  <c r="F685" i="7" s="1"/>
  <c r="E684" i="2" a="1"/>
  <c r="E684" i="2" s="1"/>
  <c r="G685" i="7" s="1"/>
  <c r="F684" i="2" a="1"/>
  <c r="F684" i="2" s="1"/>
  <c r="G684" i="2" a="1"/>
  <c r="G684" i="2" s="1"/>
  <c r="I685" i="7" s="1"/>
  <c r="H684" i="2" a="1"/>
  <c r="H684" i="2" s="1"/>
  <c r="I684" i="2" a="1"/>
  <c r="I684" i="2" s="1"/>
  <c r="B685" i="2" a="1"/>
  <c r="B685" i="2" s="1"/>
  <c r="D686" i="7" s="1"/>
  <c r="C685" i="2" a="1"/>
  <c r="C685" i="2"/>
  <c r="D685" i="2" a="1"/>
  <c r="D685" i="2"/>
  <c r="F686" i="7" s="1"/>
  <c r="E685" i="2" a="1"/>
  <c r="E685" i="2" s="1"/>
  <c r="F685" i="2" a="1"/>
  <c r="F685" i="2" s="1"/>
  <c r="H686" i="7" s="1"/>
  <c r="G685" i="2" a="1"/>
  <c r="G685" i="2" s="1"/>
  <c r="I686" i="7" s="1"/>
  <c r="H685" i="2" a="1"/>
  <c r="H685" i="2"/>
  <c r="J686" i="7" s="1"/>
  <c r="I685" i="2" a="1"/>
  <c r="I685" i="2" s="1"/>
  <c r="K686" i="7" s="1"/>
  <c r="B686" i="2" a="1"/>
  <c r="B686" i="2" s="1"/>
  <c r="D687" i="7" s="1"/>
  <c r="C686" i="2" a="1"/>
  <c r="C686" i="2"/>
  <c r="D686" i="2" a="1"/>
  <c r="D686" i="2" s="1"/>
  <c r="E686" i="2" a="1"/>
  <c r="E686" i="2" s="1"/>
  <c r="G687" i="7" s="1"/>
  <c r="F686" i="2" a="1"/>
  <c r="F686" i="2" s="1"/>
  <c r="H687" i="7" s="1"/>
  <c r="G686" i="2" a="1"/>
  <c r="G686" i="2" s="1"/>
  <c r="H686" i="2" a="1"/>
  <c r="H686" i="2" s="1"/>
  <c r="J687" i="7" s="1"/>
  <c r="I686" i="2" a="1"/>
  <c r="I686" i="2" s="1"/>
  <c r="K687" i="7" s="1"/>
  <c r="B687" i="2" a="1"/>
  <c r="B687" i="2" s="1"/>
  <c r="C687" i="2" a="1"/>
  <c r="C687" i="2" s="1"/>
  <c r="D687" i="2" a="1"/>
  <c r="D687" i="2" s="1"/>
  <c r="E687" i="2" a="1"/>
  <c r="E687" i="2" s="1"/>
  <c r="G688" i="7" s="1"/>
  <c r="F687" i="2" a="1"/>
  <c r="F687" i="2"/>
  <c r="G687" i="2" a="1"/>
  <c r="G687" i="2" s="1"/>
  <c r="I688" i="7" s="1"/>
  <c r="H687" i="2" a="1"/>
  <c r="H687" i="2" s="1"/>
  <c r="I687" i="2" a="1"/>
  <c r="I687" i="2" s="1"/>
  <c r="K688" i="7" s="1"/>
  <c r="B688" i="2" a="1"/>
  <c r="B688" i="2"/>
  <c r="D689" i="7" s="1"/>
  <c r="C688" i="2" a="1"/>
  <c r="C688" i="2" s="1"/>
  <c r="E689" i="7" s="1"/>
  <c r="D688" i="2" a="1"/>
  <c r="D688" i="2" s="1"/>
  <c r="E688" i="2" a="1"/>
  <c r="E688" i="2" s="1"/>
  <c r="G689" i="7" s="1"/>
  <c r="F688" i="2" a="1"/>
  <c r="F688" i="2" s="1"/>
  <c r="G688" i="2" a="1"/>
  <c r="G688" i="2" s="1"/>
  <c r="H688" i="2" a="1"/>
  <c r="H688" i="2" s="1"/>
  <c r="J689" i="7" s="1"/>
  <c r="I688" i="2" a="1"/>
  <c r="I688" i="2" s="1"/>
  <c r="B689" i="2" a="1"/>
  <c r="B689" i="2" s="1"/>
  <c r="D690" i="7" s="1"/>
  <c r="C689" i="2" a="1"/>
  <c r="C689" i="2" s="1"/>
  <c r="E690" i="7" s="1"/>
  <c r="D689" i="2" a="1"/>
  <c r="D689" i="2" s="1"/>
  <c r="E689" i="2" a="1"/>
  <c r="E689" i="2" s="1"/>
  <c r="G690" i="7" s="1"/>
  <c r="F689" i="2" a="1"/>
  <c r="F689" i="2" s="1"/>
  <c r="H690" i="7" s="1"/>
  <c r="G689" i="2" a="1"/>
  <c r="G689" i="2" s="1"/>
  <c r="H689" i="2" a="1"/>
  <c r="H689" i="2" s="1"/>
  <c r="J690" i="7" s="1"/>
  <c r="I689" i="2" a="1"/>
  <c r="I689" i="2" s="1"/>
  <c r="B690" i="2" a="1"/>
  <c r="B690" i="2" s="1"/>
  <c r="C690" i="2" a="1"/>
  <c r="C690" i="2" s="1"/>
  <c r="D690" i="2" a="1"/>
  <c r="D690" i="2" s="1"/>
  <c r="F691" i="7" s="1"/>
  <c r="E690" i="2" a="1"/>
  <c r="E690" i="2" s="1"/>
  <c r="G691" i="7" s="1"/>
  <c r="F690" i="2" a="1"/>
  <c r="F690" i="2" s="1"/>
  <c r="G690" i="2" a="1"/>
  <c r="G690" i="2" s="1"/>
  <c r="I691" i="7" s="1"/>
  <c r="H690" i="2" a="1"/>
  <c r="H690" i="2" s="1"/>
  <c r="I690" i="2" a="1"/>
  <c r="I690" i="2" s="1"/>
  <c r="K691" i="7" s="1"/>
  <c r="B691" i="2" a="1"/>
  <c r="B691" i="2" s="1"/>
  <c r="D692" i="7" s="1"/>
  <c r="C691" i="2" a="1"/>
  <c r="C691" i="2" s="1"/>
  <c r="E692" i="7" s="1"/>
  <c r="D691" i="2" a="1"/>
  <c r="D691" i="2" s="1"/>
  <c r="F692" i="7" s="1"/>
  <c r="E691" i="2" a="1"/>
  <c r="E691" i="2" s="1"/>
  <c r="F691" i="2" a="1"/>
  <c r="F691" i="2" s="1"/>
  <c r="H692" i="7" s="1"/>
  <c r="G691" i="2" a="1"/>
  <c r="G691" i="2" s="1"/>
  <c r="H691" i="2" a="1"/>
  <c r="H691" i="2" s="1"/>
  <c r="J692" i="7" s="1"/>
  <c r="I691" i="2" a="1"/>
  <c r="I691" i="2" s="1"/>
  <c r="K692" i="7" s="1"/>
  <c r="B692" i="2" a="1"/>
  <c r="B692" i="2" s="1"/>
  <c r="C692" i="2" a="1"/>
  <c r="C692" i="2" s="1"/>
  <c r="E693" i="7" s="1"/>
  <c r="D692" i="2" a="1"/>
  <c r="D692" i="2" s="1"/>
  <c r="E692" i="2" a="1"/>
  <c r="E692" i="2" s="1"/>
  <c r="F692" i="2" a="1"/>
  <c r="F692" i="2" s="1"/>
  <c r="G692" i="2" a="1"/>
  <c r="G692" i="2" s="1"/>
  <c r="H692" i="2" a="1"/>
  <c r="H692" i="2" s="1"/>
  <c r="J693" i="7" s="1"/>
  <c r="I692" i="2" a="1"/>
  <c r="I692" i="2" s="1"/>
  <c r="B693" i="2" a="1"/>
  <c r="B693" i="2" s="1"/>
  <c r="D694" i="7" s="1"/>
  <c r="C693" i="2" a="1"/>
  <c r="C693" i="2" s="1"/>
  <c r="E694" i="7" s="1"/>
  <c r="D693" i="2" a="1"/>
  <c r="D693" i="2" s="1"/>
  <c r="F694" i="7" s="1"/>
  <c r="E693" i="2" a="1"/>
  <c r="E693" i="2" s="1"/>
  <c r="G694" i="7" s="1"/>
  <c r="F693" i="2" a="1"/>
  <c r="F693" i="2" s="1"/>
  <c r="H694" i="7" s="1"/>
  <c r="G693" i="2" a="1"/>
  <c r="G693" i="2" s="1"/>
  <c r="H693" i="2" a="1"/>
  <c r="H693" i="2" s="1"/>
  <c r="J694" i="7" s="1"/>
  <c r="I693" i="2" a="1"/>
  <c r="I693" i="2" s="1"/>
  <c r="K694" i="7" s="1"/>
  <c r="B694" i="2" a="1"/>
  <c r="B694" i="2" s="1"/>
  <c r="C694" i="2" a="1"/>
  <c r="C694" i="2"/>
  <c r="D694" i="2" a="1"/>
  <c r="D694" i="2" s="1"/>
  <c r="E694" i="2" a="1"/>
  <c r="E694" i="2" s="1"/>
  <c r="F694" i="2" a="1"/>
  <c r="F694" i="2" s="1"/>
  <c r="H695" i="7" s="1"/>
  <c r="G694" i="2" a="1"/>
  <c r="G694" i="2" s="1"/>
  <c r="H694" i="2" a="1"/>
  <c r="H694" i="2"/>
  <c r="J695" i="7" s="1"/>
  <c r="I694" i="2" a="1"/>
  <c r="I694" i="2" s="1"/>
  <c r="B695" i="2" a="1"/>
  <c r="B695" i="2" s="1"/>
  <c r="D696" i="7" s="1"/>
  <c r="C695" i="2" a="1"/>
  <c r="C695" i="2" s="1"/>
  <c r="D695" i="2" a="1"/>
  <c r="D695" i="2" s="1"/>
  <c r="E695" i="2" a="1"/>
  <c r="E695" i="2" s="1"/>
  <c r="G696" i="7" s="1"/>
  <c r="F695" i="2" a="1"/>
  <c r="F695" i="2" s="1"/>
  <c r="G695" i="2" a="1"/>
  <c r="G695" i="2" s="1"/>
  <c r="I696" i="7" s="1"/>
  <c r="H695" i="2" a="1"/>
  <c r="H695" i="2" s="1"/>
  <c r="I695" i="2" a="1"/>
  <c r="I695" i="2" s="1"/>
  <c r="K696" i="7" s="1"/>
  <c r="B696" i="2" a="1"/>
  <c r="B696" i="2" s="1"/>
  <c r="C696" i="2" a="1"/>
  <c r="C696" i="2" s="1"/>
  <c r="E697" i="7" s="1"/>
  <c r="D696" i="2" a="1"/>
  <c r="D696" i="2" s="1"/>
  <c r="F697" i="7" s="1"/>
  <c r="E696" i="2" a="1"/>
  <c r="E696" i="2" s="1"/>
  <c r="F696" i="2" a="1"/>
  <c r="F696" i="2" s="1"/>
  <c r="G696" i="2" a="1"/>
  <c r="G696" i="2" s="1"/>
  <c r="H696" i="2" a="1"/>
  <c r="H696" i="2" s="1"/>
  <c r="J697" i="7" s="1"/>
  <c r="I696" i="2" a="1"/>
  <c r="I696" i="2" s="1"/>
  <c r="B697" i="2" a="1"/>
  <c r="B697" i="2" s="1"/>
  <c r="D698" i="7" s="1"/>
  <c r="C697" i="2" a="1"/>
  <c r="C697" i="2" s="1"/>
  <c r="E698" i="7" s="1"/>
  <c r="D697" i="2" a="1"/>
  <c r="D697" i="2" s="1"/>
  <c r="E697" i="2" a="1"/>
  <c r="E697" i="2" s="1"/>
  <c r="G698" i="7" s="1"/>
  <c r="F697" i="2" a="1"/>
  <c r="F697" i="2" s="1"/>
  <c r="G697" i="2" a="1"/>
  <c r="G697" i="2" s="1"/>
  <c r="I698" i="7" s="1"/>
  <c r="H697" i="2" a="1"/>
  <c r="H697" i="2" s="1"/>
  <c r="I697" i="2" a="1"/>
  <c r="I697" i="2" s="1"/>
  <c r="K698" i="7" s="1"/>
  <c r="B698" i="2" a="1"/>
  <c r="B698" i="2" s="1"/>
  <c r="C698" i="2" a="1"/>
  <c r="C698" i="2"/>
  <c r="D698" i="2" a="1"/>
  <c r="D698" i="2" s="1"/>
  <c r="F699" i="7" s="1"/>
  <c r="E698" i="2" a="1"/>
  <c r="E698" i="2" s="1"/>
  <c r="F698" i="2" a="1"/>
  <c r="F698" i="2" s="1"/>
  <c r="H699" i="7" s="1"/>
  <c r="G698" i="2" a="1"/>
  <c r="G698" i="2" s="1"/>
  <c r="H698" i="2" a="1"/>
  <c r="H698" i="2" s="1"/>
  <c r="I698" i="2" a="1"/>
  <c r="I698" i="2" s="1"/>
  <c r="B699" i="2" a="1"/>
  <c r="B699" i="2" s="1"/>
  <c r="D700" i="7" s="1"/>
  <c r="C699" i="2" a="1"/>
  <c r="C699" i="2" s="1"/>
  <c r="D699" i="2" a="1"/>
  <c r="D699" i="2" s="1"/>
  <c r="F700" i="7" s="1"/>
  <c r="E699" i="2" a="1"/>
  <c r="E699" i="2" s="1"/>
  <c r="F699" i="2" a="1"/>
  <c r="F699" i="2" s="1"/>
  <c r="H700" i="7" s="1"/>
  <c r="G699" i="2" a="1"/>
  <c r="G699" i="2" s="1"/>
  <c r="H699" i="2" a="1"/>
  <c r="H699" i="2" s="1"/>
  <c r="J700" i="7" s="1"/>
  <c r="I699" i="2" a="1"/>
  <c r="I699" i="2" s="1"/>
  <c r="B700" i="2" a="1"/>
  <c r="B700" i="2" s="1"/>
  <c r="D701" i="7" s="1"/>
  <c r="C700" i="2" a="1"/>
  <c r="C700" i="2" s="1"/>
  <c r="D700" i="2" a="1"/>
  <c r="D700" i="2" s="1"/>
  <c r="F701" i="7" s="1"/>
  <c r="E700" i="2" a="1"/>
  <c r="E700" i="2" s="1"/>
  <c r="F700" i="2" a="1"/>
  <c r="F700" i="2" s="1"/>
  <c r="H701" i="7" s="1"/>
  <c r="G700" i="2" a="1"/>
  <c r="G700" i="2" s="1"/>
  <c r="H700" i="2" a="1"/>
  <c r="H700" i="2" s="1"/>
  <c r="I700" i="2" a="1"/>
  <c r="I700" i="2"/>
  <c r="K701" i="7" s="1"/>
  <c r="B701" i="2" a="1"/>
  <c r="B701" i="2" s="1"/>
  <c r="C701" i="2" a="1"/>
  <c r="C701" i="2"/>
  <c r="E702" i="7" s="1"/>
  <c r="D701" i="2" a="1"/>
  <c r="D701" i="2" s="1"/>
  <c r="E701" i="2" a="1"/>
  <c r="E701" i="2" s="1"/>
  <c r="G702" i="7" s="1"/>
  <c r="F701" i="2" a="1"/>
  <c r="F701" i="2" s="1"/>
  <c r="G701" i="2" a="1"/>
  <c r="G701" i="2" s="1"/>
  <c r="H701" i="2" a="1"/>
  <c r="H701" i="2" s="1"/>
  <c r="J702" i="7" s="1"/>
  <c r="I701" i="2" a="1"/>
  <c r="I701" i="2" s="1"/>
  <c r="K702" i="7" s="1"/>
  <c r="B702" i="2" a="1"/>
  <c r="B702" i="2" s="1"/>
  <c r="C702" i="2" a="1"/>
  <c r="C702" i="2" s="1"/>
  <c r="D702" i="2" a="1"/>
  <c r="D702" i="2" s="1"/>
  <c r="F703" i="7" s="1"/>
  <c r="E702" i="2" a="1"/>
  <c r="E702" i="2" s="1"/>
  <c r="F702" i="2" a="1"/>
  <c r="F702" i="2" s="1"/>
  <c r="H703" i="7" s="1"/>
  <c r="G702" i="2" a="1"/>
  <c r="G702" i="2" s="1"/>
  <c r="H702" i="2" a="1"/>
  <c r="H702" i="2" s="1"/>
  <c r="J703" i="7" s="1"/>
  <c r="I702" i="2" a="1"/>
  <c r="I702" i="2" s="1"/>
  <c r="B703" i="2" a="1"/>
  <c r="B703" i="2" s="1"/>
  <c r="C703" i="2" a="1"/>
  <c r="C703" i="2" s="1"/>
  <c r="E704" i="7" s="1"/>
  <c r="D703" i="2" a="1"/>
  <c r="D703" i="2" s="1"/>
  <c r="F704" i="7" s="1"/>
  <c r="E703" i="2" a="1"/>
  <c r="E703" i="2" s="1"/>
  <c r="G704" i="7" s="1"/>
  <c r="F703" i="2" a="1"/>
  <c r="F703" i="2" s="1"/>
  <c r="G703" i="2" a="1"/>
  <c r="G703" i="2" s="1"/>
  <c r="I704" i="7" s="1"/>
  <c r="H703" i="2" a="1"/>
  <c r="H703" i="2" s="1"/>
  <c r="I703" i="2" a="1"/>
  <c r="I703" i="2" s="1"/>
  <c r="K704" i="7" s="1"/>
  <c r="B704" i="2" a="1"/>
  <c r="B704" i="2" s="1"/>
  <c r="C704" i="2" a="1"/>
  <c r="C704" i="2" s="1"/>
  <c r="E705" i="7" s="1"/>
  <c r="D704" i="2" a="1"/>
  <c r="D704" i="2" s="1"/>
  <c r="E704" i="2" a="1"/>
  <c r="E704" i="2" s="1"/>
  <c r="G705" i="7" s="1"/>
  <c r="F704" i="2" a="1"/>
  <c r="F704" i="2" s="1"/>
  <c r="G704" i="2" a="1"/>
  <c r="G704" i="2" s="1"/>
  <c r="H704" i="2" a="1"/>
  <c r="H704" i="2" s="1"/>
  <c r="J705" i="7" s="1"/>
  <c r="I704" i="2" a="1"/>
  <c r="I704" i="2" s="1"/>
  <c r="B705" i="2" a="1"/>
  <c r="B705" i="2" s="1"/>
  <c r="D706" i="7" s="1"/>
  <c r="C705" i="2" a="1"/>
  <c r="C705" i="2" s="1"/>
  <c r="D705" i="2" a="1"/>
  <c r="D705" i="2" s="1"/>
  <c r="F706" i="7" s="1"/>
  <c r="E705" i="2" a="1"/>
  <c r="E705" i="2" s="1"/>
  <c r="G706" i="7" s="1"/>
  <c r="F705" i="2" a="1"/>
  <c r="F705" i="2" s="1"/>
  <c r="G705" i="2" a="1"/>
  <c r="G705" i="2" s="1"/>
  <c r="I706" i="7" s="1"/>
  <c r="H705" i="2" a="1"/>
  <c r="H705" i="2" s="1"/>
  <c r="J706" i="7" s="1"/>
  <c r="I705" i="2" a="1"/>
  <c r="I705" i="2" s="1"/>
  <c r="B706" i="2" a="1"/>
  <c r="B706" i="2" s="1"/>
  <c r="C706" i="2" a="1"/>
  <c r="C706" i="2" s="1"/>
  <c r="E707" i="7" s="1"/>
  <c r="D706" i="2" a="1"/>
  <c r="D706" i="2" s="1"/>
  <c r="E706" i="2" a="1"/>
  <c r="E706" i="2" s="1"/>
  <c r="G707" i="7" s="1"/>
  <c r="F706" i="2" a="1"/>
  <c r="F706" i="2" s="1"/>
  <c r="H707" i="7" s="1"/>
  <c r="G706" i="2" a="1"/>
  <c r="G706" i="2" s="1"/>
  <c r="H706" i="2" a="1"/>
  <c r="H706" i="2" s="1"/>
  <c r="J707" i="7" s="1"/>
  <c r="I706" i="2" a="1"/>
  <c r="I706" i="2" s="1"/>
  <c r="B707" i="2" a="1"/>
  <c r="B707" i="2" s="1"/>
  <c r="D708" i="7" s="1"/>
  <c r="C707" i="2" a="1"/>
  <c r="C707" i="2" s="1"/>
  <c r="E708" i="7" s="1"/>
  <c r="D707" i="2" a="1"/>
  <c r="D707" i="2" s="1"/>
  <c r="E707" i="2" a="1"/>
  <c r="E707" i="2" s="1"/>
  <c r="F707" i="2" a="1"/>
  <c r="F707" i="2" s="1"/>
  <c r="G707" i="2" a="1"/>
  <c r="G707" i="2" s="1"/>
  <c r="I708" i="7" s="1"/>
  <c r="H707" i="2" a="1"/>
  <c r="H707" i="2" s="1"/>
  <c r="J708" i="7" s="1"/>
  <c r="I707" i="2" a="1"/>
  <c r="I707" i="2" s="1"/>
  <c r="B708" i="2" a="1"/>
  <c r="B708" i="2" s="1"/>
  <c r="D709" i="7" s="1"/>
  <c r="C708" i="2" a="1"/>
  <c r="C708" i="2" s="1"/>
  <c r="D708" i="2" a="1"/>
  <c r="D708" i="2" s="1"/>
  <c r="F709" i="7" s="1"/>
  <c r="E708" i="2" a="1"/>
  <c r="E708" i="2" s="1"/>
  <c r="G709" i="7" s="1"/>
  <c r="F708" i="2" a="1"/>
  <c r="F708" i="2" s="1"/>
  <c r="H709" i="7" s="1"/>
  <c r="G708" i="2" a="1"/>
  <c r="G708" i="2" s="1"/>
  <c r="H708" i="2" a="1"/>
  <c r="H708" i="2" s="1"/>
  <c r="I708" i="2" a="1"/>
  <c r="I708" i="2" s="1"/>
  <c r="K709" i="7" s="1"/>
  <c r="B709" i="2" a="1"/>
  <c r="B709" i="2" s="1"/>
  <c r="D710" i="7" s="1"/>
  <c r="C709" i="2" a="1"/>
  <c r="C709" i="2" s="1"/>
  <c r="D709" i="2" a="1"/>
  <c r="D709" i="2" s="1"/>
  <c r="F710" i="7" s="1"/>
  <c r="E709" i="2" a="1"/>
  <c r="E709" i="2" s="1"/>
  <c r="F709" i="2" a="1"/>
  <c r="F709" i="2" s="1"/>
  <c r="G709" i="2" a="1"/>
  <c r="G709" i="2" s="1"/>
  <c r="H709" i="2" a="1"/>
  <c r="H709" i="2" s="1"/>
  <c r="I709" i="2" a="1"/>
  <c r="I709" i="2"/>
  <c r="B710" i="2" a="1"/>
  <c r="B710" i="2" s="1"/>
  <c r="D711" i="7" s="1"/>
  <c r="C710" i="2" a="1"/>
  <c r="C710" i="2" s="1"/>
  <c r="E711" i="7" s="1"/>
  <c r="D710" i="2" a="1"/>
  <c r="D710" i="2" s="1"/>
  <c r="E710" i="2" a="1"/>
  <c r="E710" i="2" s="1"/>
  <c r="F710" i="2" a="1"/>
  <c r="F710" i="2" s="1"/>
  <c r="H711" i="7" s="1"/>
  <c r="G710" i="2" a="1"/>
  <c r="G710" i="2" s="1"/>
  <c r="H710" i="2" a="1"/>
  <c r="H710" i="2" s="1"/>
  <c r="J711" i="7" s="1"/>
  <c r="I710" i="2" a="1"/>
  <c r="I710" i="2" s="1"/>
  <c r="K711" i="7" s="1"/>
  <c r="B711" i="2" a="1"/>
  <c r="B711" i="2" s="1"/>
  <c r="C711" i="2" a="1"/>
  <c r="C711" i="2" s="1"/>
  <c r="E712" i="7" s="1"/>
  <c r="D711" i="2" a="1"/>
  <c r="D711" i="2" s="1"/>
  <c r="F712" i="7" s="1"/>
  <c r="E711" i="2" a="1"/>
  <c r="E711" i="2" s="1"/>
  <c r="G712" i="7" s="1"/>
  <c r="F711" i="2" a="1"/>
  <c r="F711" i="2" s="1"/>
  <c r="G711" i="2" a="1"/>
  <c r="G711" i="2" s="1"/>
  <c r="I712" i="7" s="1"/>
  <c r="H711" i="2" a="1"/>
  <c r="H711" i="2" s="1"/>
  <c r="I711" i="2" a="1"/>
  <c r="I711" i="2" s="1"/>
  <c r="B712" i="2" a="1"/>
  <c r="B712" i="2" s="1"/>
  <c r="D713" i="7" s="1"/>
  <c r="C712" i="2" a="1"/>
  <c r="C712" i="2" s="1"/>
  <c r="D712" i="2" a="1"/>
  <c r="D712" i="2" s="1"/>
  <c r="E712" i="2" a="1"/>
  <c r="E712" i="2" s="1"/>
  <c r="F712" i="2" a="1"/>
  <c r="F712" i="2" s="1"/>
  <c r="H713" i="7" s="1"/>
  <c r="G712" i="2" a="1"/>
  <c r="G712" i="2" s="1"/>
  <c r="I713" i="7" s="1"/>
  <c r="H712" i="2" a="1"/>
  <c r="H712" i="2" s="1"/>
  <c r="I712" i="2" a="1"/>
  <c r="I712" i="2" s="1"/>
  <c r="K713" i="7" s="1"/>
  <c r="B713" i="2" a="1"/>
  <c r="B713" i="2" s="1"/>
  <c r="D714" i="7" s="1"/>
  <c r="C713" i="2" a="1"/>
  <c r="C713" i="2" s="1"/>
  <c r="D713" i="2" a="1"/>
  <c r="D713" i="2" s="1"/>
  <c r="F714" i="7" s="1"/>
  <c r="E713" i="2" a="1"/>
  <c r="E713" i="2" s="1"/>
  <c r="G714" i="7" s="1"/>
  <c r="F713" i="2" a="1"/>
  <c r="F713" i="2" s="1"/>
  <c r="G713" i="2" a="1"/>
  <c r="G713" i="2" s="1"/>
  <c r="H713" i="2" a="1"/>
  <c r="H713" i="2" s="1"/>
  <c r="J714" i="7" s="1"/>
  <c r="I713" i="2" a="1"/>
  <c r="I713" i="2" s="1"/>
  <c r="B714" i="2" a="1"/>
  <c r="B714" i="2" s="1"/>
  <c r="D715" i="7" s="1"/>
  <c r="C714" i="2" a="1"/>
  <c r="C714" i="2" s="1"/>
  <c r="D714" i="2" a="1"/>
  <c r="D714" i="2" s="1"/>
  <c r="F715" i="7" s="1"/>
  <c r="E714" i="2" a="1"/>
  <c r="E714" i="2" s="1"/>
  <c r="F714" i="2" a="1"/>
  <c r="F714" i="2" s="1"/>
  <c r="H715" i="7" s="1"/>
  <c r="G714" i="2" a="1"/>
  <c r="G714" i="2" s="1"/>
  <c r="I715" i="7" s="1"/>
  <c r="H714" i="2" a="1"/>
  <c r="H714" i="2" s="1"/>
  <c r="I714" i="2" a="1"/>
  <c r="I714" i="2" s="1"/>
  <c r="K715" i="7" s="1"/>
  <c r="B715" i="2" a="1"/>
  <c r="B715" i="2" s="1"/>
  <c r="C715" i="2" a="1"/>
  <c r="C715" i="2" s="1"/>
  <c r="E716" i="7" s="1"/>
  <c r="D715" i="2" a="1"/>
  <c r="D715" i="2" s="1"/>
  <c r="E715" i="2" a="1"/>
  <c r="E715" i="2" s="1"/>
  <c r="G716" i="7" s="1"/>
  <c r="F715" i="2" a="1"/>
  <c r="F715" i="2" s="1"/>
  <c r="H716" i="7" s="1"/>
  <c r="G715" i="2" a="1"/>
  <c r="G715" i="2" s="1"/>
  <c r="H715" i="2" a="1"/>
  <c r="H715" i="2" s="1"/>
  <c r="J716" i="7" s="1"/>
  <c r="I715" i="2" a="1"/>
  <c r="I715" i="2"/>
  <c r="B716" i="2" a="1"/>
  <c r="B716" i="2" s="1"/>
  <c r="C716" i="2" a="1"/>
  <c r="C716" i="2" s="1"/>
  <c r="E717" i="7" s="1"/>
  <c r="D716" i="2" a="1"/>
  <c r="D716" i="2" s="1"/>
  <c r="F717" i="7" s="1"/>
  <c r="E716" i="2" a="1"/>
  <c r="E716" i="2" s="1"/>
  <c r="G717" i="7" s="1"/>
  <c r="F716" i="2" a="1"/>
  <c r="F716" i="2" s="1"/>
  <c r="G716" i="2" a="1"/>
  <c r="G716" i="2" s="1"/>
  <c r="I717" i="7" s="1"/>
  <c r="H716" i="2" a="1"/>
  <c r="H716" i="2" s="1"/>
  <c r="J717" i="7" s="1"/>
  <c r="I716" i="2" a="1"/>
  <c r="I716" i="2" s="1"/>
  <c r="B717" i="2" a="1"/>
  <c r="B717" i="2" s="1"/>
  <c r="D718" i="7" s="1"/>
  <c r="C717" i="2" a="1"/>
  <c r="C717" i="2" s="1"/>
  <c r="D717" i="2" a="1"/>
  <c r="D717" i="2" s="1"/>
  <c r="E717" i="2" a="1"/>
  <c r="E717" i="2" s="1"/>
  <c r="F717" i="2" a="1"/>
  <c r="F717" i="2"/>
  <c r="H718" i="7" s="1"/>
  <c r="G717" i="2" a="1"/>
  <c r="G717" i="2" s="1"/>
  <c r="H717" i="2" a="1"/>
  <c r="H717" i="2" s="1"/>
  <c r="I717" i="2" a="1"/>
  <c r="I717" i="2" s="1"/>
  <c r="K718" i="7" s="1"/>
  <c r="B718" i="2" a="1"/>
  <c r="B718" i="2" s="1"/>
  <c r="D719" i="7" s="1"/>
  <c r="C718" i="2" a="1"/>
  <c r="C718" i="2" s="1"/>
  <c r="E719" i="7" s="1"/>
  <c r="D718" i="2" a="1"/>
  <c r="D718" i="2" s="1"/>
  <c r="E718" i="2" a="1"/>
  <c r="E718" i="2" s="1"/>
  <c r="G719" i="7" s="1"/>
  <c r="F718" i="2" a="1"/>
  <c r="F718" i="2" s="1"/>
  <c r="G718" i="2" a="1"/>
  <c r="G718" i="2" s="1"/>
  <c r="H718" i="2" a="1"/>
  <c r="H718" i="2" s="1"/>
  <c r="J719" i="7" s="1"/>
  <c r="I718" i="2" a="1"/>
  <c r="I718" i="2" s="1"/>
  <c r="B719" i="2" a="1"/>
  <c r="B719" i="2" s="1"/>
  <c r="C719" i="2" a="1"/>
  <c r="C719" i="2" s="1"/>
  <c r="D719" i="2" a="1"/>
  <c r="D719" i="2" s="1"/>
  <c r="F720" i="7" s="1"/>
  <c r="E719" i="2" a="1"/>
  <c r="E719" i="2" s="1"/>
  <c r="G720" i="7" s="1"/>
  <c r="F719" i="2" a="1"/>
  <c r="F719" i="2"/>
  <c r="H720" i="7" s="1"/>
  <c r="G719" i="2" a="1"/>
  <c r="G719" i="2" s="1"/>
  <c r="H719" i="2" a="1"/>
  <c r="H719" i="2" s="1"/>
  <c r="J720" i="7" s="1"/>
  <c r="I719" i="2" a="1"/>
  <c r="I719" i="2" s="1"/>
  <c r="B720" i="2" a="1"/>
  <c r="B720" i="2" s="1"/>
  <c r="D721" i="7" s="1"/>
  <c r="C720" i="2" a="1"/>
  <c r="C720" i="2" s="1"/>
  <c r="E721" i="7" s="1"/>
  <c r="D720" i="2" a="1"/>
  <c r="D720" i="2" s="1"/>
  <c r="F721" i="7" s="1"/>
  <c r="E720" i="2" a="1"/>
  <c r="E720" i="2" s="1"/>
  <c r="F720" i="2" a="1"/>
  <c r="F720" i="2" s="1"/>
  <c r="G720" i="2" a="1"/>
  <c r="G720" i="2" s="1"/>
  <c r="I721" i="7" s="1"/>
  <c r="H720" i="2" a="1"/>
  <c r="H720" i="2" s="1"/>
  <c r="J721" i="7" s="1"/>
  <c r="I720" i="2" a="1"/>
  <c r="I720" i="2" s="1"/>
  <c r="B721" i="2" a="1"/>
  <c r="B721" i="2" s="1"/>
  <c r="D722" i="7" s="1"/>
  <c r="C721" i="2" a="1"/>
  <c r="C721" i="2" s="1"/>
  <c r="D721" i="2" a="1"/>
  <c r="D721" i="2" s="1"/>
  <c r="F722" i="7" s="1"/>
  <c r="E721" i="2" a="1"/>
  <c r="E721" i="2" s="1"/>
  <c r="G722" i="7" s="1"/>
  <c r="F721" i="2" a="1"/>
  <c r="F721" i="2" s="1"/>
  <c r="G721" i="2" a="1"/>
  <c r="G721" i="2" s="1"/>
  <c r="I722" i="7" s="1"/>
  <c r="H721" i="2" a="1"/>
  <c r="H721" i="2" s="1"/>
  <c r="I721" i="2" a="1"/>
  <c r="I721" i="2" s="1"/>
  <c r="K722" i="7" s="1"/>
  <c r="B722" i="2" a="1"/>
  <c r="B722" i="2" s="1"/>
  <c r="C722" i="2" a="1"/>
  <c r="C722" i="2" s="1"/>
  <c r="E723" i="7" s="1"/>
  <c r="D722" i="2" a="1"/>
  <c r="D722" i="2" s="1"/>
  <c r="F723" i="7" s="1"/>
  <c r="E722" i="2" a="1"/>
  <c r="E722" i="2"/>
  <c r="G723" i="7" s="1"/>
  <c r="F722" i="2" a="1"/>
  <c r="F722" i="2" s="1"/>
  <c r="G722" i="2" a="1"/>
  <c r="G722" i="2" s="1"/>
  <c r="I723" i="7" s="1"/>
  <c r="H722" i="2" a="1"/>
  <c r="H722" i="2" s="1"/>
  <c r="I722" i="2" a="1"/>
  <c r="I722" i="2" s="1"/>
  <c r="K723" i="7" s="1"/>
  <c r="B723" i="2" a="1"/>
  <c r="B723" i="2" s="1"/>
  <c r="D724" i="7" s="1"/>
  <c r="C723" i="2" a="1"/>
  <c r="C723" i="2" s="1"/>
  <c r="E724" i="7" s="1"/>
  <c r="D723" i="2" a="1"/>
  <c r="D723" i="2" s="1"/>
  <c r="E723" i="2" a="1"/>
  <c r="E723" i="2" s="1"/>
  <c r="F723" i="2" a="1"/>
  <c r="F723" i="2" s="1"/>
  <c r="H724" i="7" s="1"/>
  <c r="G723" i="2" a="1"/>
  <c r="G723" i="2" s="1"/>
  <c r="I724" i="7" s="1"/>
  <c r="H723" i="2" a="1"/>
  <c r="H723" i="2" s="1"/>
  <c r="I723" i="2" a="1"/>
  <c r="I723" i="2" s="1"/>
  <c r="K724" i="7" s="1"/>
  <c r="B724" i="2" a="1"/>
  <c r="B724" i="2" s="1"/>
  <c r="C724" i="2" a="1"/>
  <c r="C724" i="2" s="1"/>
  <c r="E725" i="7" s="1"/>
  <c r="D724" i="2" a="1"/>
  <c r="D724" i="2" s="1"/>
  <c r="F725" i="7" s="1"/>
  <c r="E724" i="2" a="1"/>
  <c r="E724" i="2" s="1"/>
  <c r="F724" i="2" a="1"/>
  <c r="F724" i="2" s="1"/>
  <c r="H725" i="7" s="1"/>
  <c r="G724" i="2" a="1"/>
  <c r="G724" i="2" s="1"/>
  <c r="I725" i="7" s="1"/>
  <c r="H724" i="2" a="1"/>
  <c r="H724" i="2" s="1"/>
  <c r="J725" i="7" s="1"/>
  <c r="I724" i="2" a="1"/>
  <c r="I724" i="2" s="1"/>
  <c r="B725" i="2" a="1"/>
  <c r="B725" i="2" s="1"/>
  <c r="D726" i="7" s="1"/>
  <c r="C725" i="2" a="1"/>
  <c r="C725" i="2" s="1"/>
  <c r="D725" i="2" a="1"/>
  <c r="D725" i="2" s="1"/>
  <c r="F726" i="7" s="1"/>
  <c r="E725" i="2" a="1"/>
  <c r="E725" i="2" s="1"/>
  <c r="F725" i="2" a="1"/>
  <c r="F725" i="2" s="1"/>
  <c r="H726" i="7" s="1"/>
  <c r="G725" i="2" a="1"/>
  <c r="G725" i="2" s="1"/>
  <c r="H725" i="2" a="1"/>
  <c r="H725" i="2" s="1"/>
  <c r="I725" i="2" a="1"/>
  <c r="I725" i="2" s="1"/>
  <c r="K726" i="7" s="1"/>
  <c r="B726" i="2" a="1"/>
  <c r="B726" i="2" s="1"/>
  <c r="C726" i="2" a="1"/>
  <c r="C726" i="2" s="1"/>
  <c r="E727" i="7" s="1"/>
  <c r="D726" i="2" a="1"/>
  <c r="D726" i="2" s="1"/>
  <c r="F727" i="7" s="1"/>
  <c r="E726" i="2" a="1"/>
  <c r="E726" i="2" s="1"/>
  <c r="G727" i="7" s="1"/>
  <c r="F726" i="2" a="1"/>
  <c r="F726" i="2" s="1"/>
  <c r="G726" i="2" a="1"/>
  <c r="G726" i="2" s="1"/>
  <c r="I727" i="7" s="1"/>
  <c r="H726" i="2" a="1"/>
  <c r="H726" i="2" s="1"/>
  <c r="I726" i="2" a="1"/>
  <c r="I726" i="2" s="1"/>
  <c r="K727" i="7" s="1"/>
  <c r="B727" i="2" a="1"/>
  <c r="B727" i="2" s="1"/>
  <c r="C727" i="2" a="1"/>
  <c r="C727" i="2" s="1"/>
  <c r="E728" i="7" s="1"/>
  <c r="D727" i="2" a="1"/>
  <c r="D727" i="2" s="1"/>
  <c r="E727" i="2" a="1"/>
  <c r="E727" i="2" s="1"/>
  <c r="F727" i="2" a="1"/>
  <c r="F727" i="2" s="1"/>
  <c r="H728" i="7" s="1"/>
  <c r="G727" i="2" a="1"/>
  <c r="G727" i="2" s="1"/>
  <c r="H727" i="2" a="1"/>
  <c r="H727" i="2" s="1"/>
  <c r="J728" i="7" s="1"/>
  <c r="I727" i="2" a="1"/>
  <c r="I727" i="2" s="1"/>
  <c r="K728" i="7" s="1"/>
  <c r="B728" i="2" a="1"/>
  <c r="B728" i="2" s="1"/>
  <c r="C728" i="2" a="1"/>
  <c r="C728" i="2" s="1"/>
  <c r="E729" i="7" s="1"/>
  <c r="D728" i="2" a="1"/>
  <c r="D728" i="2" s="1"/>
  <c r="F729" i="7" s="1"/>
  <c r="E728" i="2" a="1"/>
  <c r="E728" i="2" s="1"/>
  <c r="F728" i="2" a="1"/>
  <c r="F728" i="2" s="1"/>
  <c r="H729" i="7" s="1"/>
  <c r="G728" i="2" a="1"/>
  <c r="G728" i="2" s="1"/>
  <c r="I729" i="7" s="1"/>
  <c r="H728" i="2" a="1"/>
  <c r="H728" i="2" s="1"/>
  <c r="J729" i="7" s="1"/>
  <c r="I728" i="2" a="1"/>
  <c r="I728" i="2" s="1"/>
  <c r="B729" i="2" a="1"/>
  <c r="B729" i="2" s="1"/>
  <c r="D730" i="7" s="1"/>
  <c r="C729" i="2" a="1"/>
  <c r="C729" i="2" s="1"/>
  <c r="D729" i="2" a="1"/>
  <c r="D729" i="2" s="1"/>
  <c r="F730" i="7" s="1"/>
  <c r="E729" i="2" a="1"/>
  <c r="E729" i="2" s="1"/>
  <c r="F729" i="2" a="1"/>
  <c r="F729" i="2" s="1"/>
  <c r="H730" i="7" s="1"/>
  <c r="G729" i="2" a="1"/>
  <c r="G729" i="2" s="1"/>
  <c r="H729" i="2" a="1"/>
  <c r="H729" i="2" s="1"/>
  <c r="J730" i="7" s="1"/>
  <c r="I729" i="2" a="1"/>
  <c r="I729" i="2" s="1"/>
  <c r="K730" i="7" s="1"/>
  <c r="B730" i="2" a="1"/>
  <c r="B730" i="2" s="1"/>
  <c r="C730" i="2" a="1"/>
  <c r="C730" i="2" s="1"/>
  <c r="E731" i="7" s="1"/>
  <c r="D730" i="2" a="1"/>
  <c r="D730" i="2" s="1"/>
  <c r="E730" i="2" a="1"/>
  <c r="E730" i="2" s="1"/>
  <c r="G731" i="7" s="1"/>
  <c r="F730" i="2" a="1"/>
  <c r="F730" i="2" s="1"/>
  <c r="G730" i="2" a="1"/>
  <c r="G730" i="2" s="1"/>
  <c r="I731" i="7" s="1"/>
  <c r="H730" i="2" a="1"/>
  <c r="H730" i="2" s="1"/>
  <c r="I730" i="2" a="1"/>
  <c r="I730" i="2" s="1"/>
  <c r="K731" i="7" s="1"/>
  <c r="B731" i="2" a="1"/>
  <c r="B731" i="2" s="1"/>
  <c r="D732" i="7" s="1"/>
  <c r="C731" i="2" a="1"/>
  <c r="C731" i="2" s="1"/>
  <c r="D731" i="2" a="1"/>
  <c r="D731" i="2" s="1"/>
  <c r="E731" i="2" a="1"/>
  <c r="E731" i="2" s="1"/>
  <c r="G732" i="7" s="1"/>
  <c r="F731" i="2" a="1"/>
  <c r="F731" i="2" s="1"/>
  <c r="H732" i="7" s="1"/>
  <c r="G731" i="2" a="1"/>
  <c r="G731" i="2" s="1"/>
  <c r="H731" i="2" a="1"/>
  <c r="H731" i="2" s="1"/>
  <c r="J732" i="7" s="1"/>
  <c r="I731" i="2" a="1"/>
  <c r="I731" i="2" s="1"/>
  <c r="B732" i="2" a="1"/>
  <c r="B732" i="2" s="1"/>
  <c r="D733" i="7" s="1"/>
  <c r="C732" i="2" a="1"/>
  <c r="C732" i="2" s="1"/>
  <c r="D732" i="2" a="1"/>
  <c r="D732" i="2" s="1"/>
  <c r="F733" i="7" s="1"/>
  <c r="E732" i="2" a="1"/>
  <c r="E732" i="2" s="1"/>
  <c r="F732" i="2" a="1"/>
  <c r="F732" i="2" s="1"/>
  <c r="H733" i="7" s="1"/>
  <c r="G732" i="2" a="1"/>
  <c r="G732" i="2" s="1"/>
  <c r="I733" i="7" s="1"/>
  <c r="H732" i="2" a="1"/>
  <c r="H732" i="2" s="1"/>
  <c r="I732" i="2" a="1"/>
  <c r="I732" i="2" s="1"/>
  <c r="K733" i="7" s="1"/>
  <c r="B733" i="2" a="1"/>
  <c r="B733" i="2" s="1"/>
  <c r="C733" i="2" a="1"/>
  <c r="C733" i="2" s="1"/>
  <c r="E734" i="7" s="1"/>
  <c r="D733" i="2" a="1"/>
  <c r="D733" i="2" s="1"/>
  <c r="E733" i="2" a="1"/>
  <c r="E733" i="2" s="1"/>
  <c r="G734" i="7" s="1"/>
  <c r="F733" i="2" a="1"/>
  <c r="F733" i="2" s="1"/>
  <c r="H734" i="7" s="1"/>
  <c r="G733" i="2" a="1"/>
  <c r="G733" i="2" s="1"/>
  <c r="H733" i="2" a="1"/>
  <c r="H733" i="2" s="1"/>
  <c r="J734" i="7" s="1"/>
  <c r="I733" i="2" a="1"/>
  <c r="I733" i="2" s="1"/>
  <c r="B734" i="2" a="1"/>
  <c r="B734" i="2" s="1"/>
  <c r="D735" i="7" s="1"/>
  <c r="C734" i="2" a="1"/>
  <c r="C734" i="2" s="1"/>
  <c r="E735" i="7" s="1"/>
  <c r="D734" i="2" a="1"/>
  <c r="D734" i="2" s="1"/>
  <c r="F735" i="7" s="1"/>
  <c r="E734" i="2" a="1"/>
  <c r="E734" i="2" s="1"/>
  <c r="G735" i="7" s="1"/>
  <c r="F734" i="2" a="1"/>
  <c r="F734" i="2" s="1"/>
  <c r="G734" i="2" a="1"/>
  <c r="G734" i="2" s="1"/>
  <c r="I735" i="7" s="1"/>
  <c r="H734" i="2" a="1"/>
  <c r="H734" i="2" s="1"/>
  <c r="I734" i="2" a="1"/>
  <c r="I734" i="2" s="1"/>
  <c r="K735" i="7" s="1"/>
  <c r="B735" i="2" a="1"/>
  <c r="B735" i="2" s="1"/>
  <c r="D736" i="7" s="1"/>
  <c r="C735" i="2" a="1"/>
  <c r="C735" i="2" s="1"/>
  <c r="D735" i="2" a="1"/>
  <c r="D735" i="2" s="1"/>
  <c r="F736" i="7" s="1"/>
  <c r="E735" i="2" a="1"/>
  <c r="E735" i="2" s="1"/>
  <c r="F735" i="2" a="1"/>
  <c r="F735" i="2" s="1"/>
  <c r="H736" i="7" s="1"/>
  <c r="G735" i="2" a="1"/>
  <c r="G735" i="2" s="1"/>
  <c r="I736" i="7" s="1"/>
  <c r="H735" i="2" a="1"/>
  <c r="H735" i="2" s="1"/>
  <c r="I735" i="2" a="1"/>
  <c r="I735" i="2" s="1"/>
  <c r="K736" i="7" s="1"/>
  <c r="B736" i="2" a="1"/>
  <c r="B736" i="2" s="1"/>
  <c r="C736" i="2" a="1"/>
  <c r="C736" i="2" s="1"/>
  <c r="E737" i="7" s="1"/>
  <c r="D736" i="2" a="1"/>
  <c r="D736" i="2" s="1"/>
  <c r="E736" i="2" a="1"/>
  <c r="E736" i="2" s="1"/>
  <c r="G737" i="7" s="1"/>
  <c r="F736" i="2" a="1"/>
  <c r="F736" i="2" s="1"/>
  <c r="G736" i="2" a="1"/>
  <c r="G736" i="2" s="1"/>
  <c r="I737" i="7" s="1"/>
  <c r="H736" i="2" a="1"/>
  <c r="H736" i="2" s="1"/>
  <c r="J737" i="7" s="1"/>
  <c r="I736" i="2" a="1"/>
  <c r="I736" i="2" s="1"/>
  <c r="B737" i="2" a="1"/>
  <c r="B737" i="2" s="1"/>
  <c r="D738" i="7" s="1"/>
  <c r="C737" i="2" a="1"/>
  <c r="C737" i="2" s="1"/>
  <c r="D737" i="2" a="1"/>
  <c r="D737" i="2" s="1"/>
  <c r="F738" i="7" s="1"/>
  <c r="E737" i="2" a="1"/>
  <c r="E737" i="2" s="1"/>
  <c r="F737" i="2" a="1"/>
  <c r="F737" i="2"/>
  <c r="H738" i="7" s="1"/>
  <c r="G737" i="2" a="1"/>
  <c r="G737" i="2" s="1"/>
  <c r="H737" i="2" a="1"/>
  <c r="H737" i="2" s="1"/>
  <c r="J738" i="7" s="1"/>
  <c r="I737" i="2" a="1"/>
  <c r="I737" i="2" s="1"/>
  <c r="B738" i="2" a="1"/>
  <c r="B738" i="2" s="1"/>
  <c r="D739" i="7" s="1"/>
  <c r="C738" i="2" a="1"/>
  <c r="C738" i="2" s="1"/>
  <c r="D738" i="2" a="1"/>
  <c r="D738" i="2" s="1"/>
  <c r="F739" i="7" s="1"/>
  <c r="E738" i="2" a="1"/>
  <c r="E738" i="2" s="1"/>
  <c r="G739" i="7" s="1"/>
  <c r="F738" i="2" a="1"/>
  <c r="F738" i="2" s="1"/>
  <c r="G738" i="2" a="1"/>
  <c r="G738" i="2" s="1"/>
  <c r="I739" i="7" s="1"/>
  <c r="H738" i="2" a="1"/>
  <c r="H738" i="2" s="1"/>
  <c r="I738" i="2" a="1"/>
  <c r="I738" i="2" s="1"/>
  <c r="K739" i="7" s="1"/>
  <c r="B739" i="2" a="1"/>
  <c r="B739" i="2" s="1"/>
  <c r="C739" i="2" a="1"/>
  <c r="C739" i="2" s="1"/>
  <c r="E740" i="7" s="1"/>
  <c r="D739" i="2" a="1"/>
  <c r="D739" i="2" s="1"/>
  <c r="F740" i="7" s="1"/>
  <c r="E739" i="2" a="1"/>
  <c r="E739" i="2" s="1"/>
  <c r="F739" i="2" a="1"/>
  <c r="F739" i="2" s="1"/>
  <c r="G739" i="2" a="1"/>
  <c r="G739" i="2" s="1"/>
  <c r="I740" i="7" s="1"/>
  <c r="H739" i="2" a="1"/>
  <c r="H739" i="2" s="1"/>
  <c r="J740" i="7" s="1"/>
  <c r="I739" i="2" a="1"/>
  <c r="I739" i="2" s="1"/>
  <c r="B740" i="2" a="1"/>
  <c r="B740" i="2" s="1"/>
  <c r="D741" i="7" s="1"/>
  <c r="C740" i="2" a="1"/>
  <c r="C740" i="2"/>
  <c r="D740" i="2" a="1"/>
  <c r="D740" i="2" s="1"/>
  <c r="E740" i="2" a="1"/>
  <c r="E740" i="2" s="1"/>
  <c r="G741" i="7" s="1"/>
  <c r="F740" i="2" a="1"/>
  <c r="F740" i="2" s="1"/>
  <c r="G740" i="2" a="1"/>
  <c r="G740" i="2" s="1"/>
  <c r="I741" i="7" s="1"/>
  <c r="H740" i="2" a="1"/>
  <c r="H740" i="2" s="1"/>
  <c r="I740" i="2" a="1"/>
  <c r="I740" i="2" s="1"/>
  <c r="K741" i="7" s="1"/>
  <c r="B741" i="2" a="1"/>
  <c r="B741" i="2" s="1"/>
  <c r="D742" i="7" s="1"/>
  <c r="C741" i="2" a="1"/>
  <c r="C741" i="2" s="1"/>
  <c r="D741" i="2" a="1"/>
  <c r="D741" i="2" s="1"/>
  <c r="E741" i="2" a="1"/>
  <c r="E741" i="2" s="1"/>
  <c r="F741" i="2" a="1"/>
  <c r="F741" i="2" s="1"/>
  <c r="H742" i="7" s="1"/>
  <c r="G741" i="2" a="1"/>
  <c r="G741" i="2" s="1"/>
  <c r="H741" i="2" a="1"/>
  <c r="H741" i="2" s="1"/>
  <c r="J742" i="7" s="1"/>
  <c r="I741" i="2" a="1"/>
  <c r="I741" i="2" s="1"/>
  <c r="B742" i="2" a="1"/>
  <c r="B742" i="2" s="1"/>
  <c r="D743" i="7" s="1"/>
  <c r="C742" i="2" a="1"/>
  <c r="C742" i="2" s="1"/>
  <c r="D742" i="2" a="1"/>
  <c r="D742" i="2" s="1"/>
  <c r="F743" i="7" s="1"/>
  <c r="E742" i="2" a="1"/>
  <c r="E742" i="2" s="1"/>
  <c r="G743" i="7" s="1"/>
  <c r="F742" i="2" a="1"/>
  <c r="F742" i="2" s="1"/>
  <c r="H743" i="7" s="1"/>
  <c r="G742" i="2" a="1"/>
  <c r="G742" i="2" s="1"/>
  <c r="H742" i="2" a="1"/>
  <c r="H742" i="2" s="1"/>
  <c r="I742" i="2" a="1"/>
  <c r="I742" i="2"/>
  <c r="K743" i="7" s="1"/>
  <c r="B743" i="2" a="1"/>
  <c r="B743" i="2" s="1"/>
  <c r="C743" i="2" a="1"/>
  <c r="C743" i="2" s="1"/>
  <c r="E744" i="7" s="1"/>
  <c r="D743" i="2" a="1"/>
  <c r="D743" i="2" s="1"/>
  <c r="E743" i="2" a="1"/>
  <c r="E743" i="2" s="1"/>
  <c r="G744" i="7" s="1"/>
  <c r="F743" i="2" a="1"/>
  <c r="F743" i="2" s="1"/>
  <c r="G743" i="2" a="1"/>
  <c r="G743" i="2" s="1"/>
  <c r="I744" i="7" s="1"/>
  <c r="H743" i="2" a="1"/>
  <c r="H743" i="2" s="1"/>
  <c r="J744" i="7" s="1"/>
  <c r="I743" i="2" a="1"/>
  <c r="I743" i="2" s="1"/>
  <c r="K744" i="7" s="1"/>
  <c r="B744" i="2" a="1"/>
  <c r="B744" i="2" s="1"/>
  <c r="C744" i="2" a="1"/>
  <c r="C744" i="2" s="1"/>
  <c r="D744" i="2" a="1"/>
  <c r="D744" i="2" s="1"/>
  <c r="F745" i="7" s="1"/>
  <c r="E744" i="2" a="1"/>
  <c r="E744" i="2" s="1"/>
  <c r="F744" i="2" a="1"/>
  <c r="F744" i="2"/>
  <c r="H745" i="7" s="1"/>
  <c r="G744" i="2" a="1"/>
  <c r="G744" i="2"/>
  <c r="H744" i="2" a="1"/>
  <c r="H744" i="2" s="1"/>
  <c r="I744" i="2" a="1"/>
  <c r="I744" i="2" s="1"/>
  <c r="K745" i="7" s="1"/>
  <c r="B745" i="2" a="1"/>
  <c r="B745" i="2" s="1"/>
  <c r="D746" i="7" s="1"/>
  <c r="C745" i="2" a="1"/>
  <c r="C745" i="2" s="1"/>
  <c r="E746" i="7" s="1"/>
  <c r="D745" i="2" a="1"/>
  <c r="D745" i="2" s="1"/>
  <c r="E745" i="2" a="1"/>
  <c r="E745" i="2" s="1"/>
  <c r="G746" i="7" s="1"/>
  <c r="F745" i="2" a="1"/>
  <c r="F745" i="2" s="1"/>
  <c r="G745" i="2" a="1"/>
  <c r="G745" i="2" s="1"/>
  <c r="H745" i="2" a="1"/>
  <c r="H745" i="2" s="1"/>
  <c r="I745" i="2" a="1"/>
  <c r="I745" i="2" s="1"/>
  <c r="B746" i="2" a="1"/>
  <c r="B746" i="2" s="1"/>
  <c r="C746" i="2" a="1"/>
  <c r="C746" i="2" s="1"/>
  <c r="D746" i="2" a="1"/>
  <c r="D746" i="2" s="1"/>
  <c r="F747" i="7" s="1"/>
  <c r="E746" i="2" a="1"/>
  <c r="E746" i="2" s="1"/>
  <c r="G747" i="7" s="1"/>
  <c r="F746" i="2" a="1"/>
  <c r="F746" i="2" s="1"/>
  <c r="H747" i="7" s="1"/>
  <c r="G746" i="2" a="1"/>
  <c r="G746" i="2" s="1"/>
  <c r="H746" i="2" a="1"/>
  <c r="H746" i="2" s="1"/>
  <c r="J747" i="7" s="1"/>
  <c r="I746" i="2" a="1"/>
  <c r="I746" i="2" s="1"/>
  <c r="B747" i="2" a="1"/>
  <c r="B747" i="2" s="1"/>
  <c r="C747" i="2" a="1"/>
  <c r="C747" i="2" s="1"/>
  <c r="D747" i="2" a="1"/>
  <c r="D747" i="2" s="1"/>
  <c r="E747" i="2" a="1"/>
  <c r="E747" i="2" s="1"/>
  <c r="F747" i="2" a="1"/>
  <c r="F747" i="2"/>
  <c r="G747" i="2" a="1"/>
  <c r="G747" i="2" s="1"/>
  <c r="I748" i="7" s="1"/>
  <c r="H747" i="2" a="1"/>
  <c r="H747" i="2" s="1"/>
  <c r="J748" i="7" s="1"/>
  <c r="I747" i="2" a="1"/>
  <c r="I747" i="2" s="1"/>
  <c r="K748" i="7" s="1"/>
  <c r="B748" i="2" a="1"/>
  <c r="B748" i="2" s="1"/>
  <c r="C748" i="2" a="1"/>
  <c r="C748" i="2" s="1"/>
  <c r="E749" i="7" s="1"/>
  <c r="D748" i="2" a="1"/>
  <c r="D748" i="2" s="1"/>
  <c r="F749" i="7" s="1"/>
  <c r="E748" i="2" a="1"/>
  <c r="E748" i="2" s="1"/>
  <c r="G749" i="7" s="1"/>
  <c r="F748" i="2" a="1"/>
  <c r="F748" i="2" s="1"/>
  <c r="G748" i="2" a="1"/>
  <c r="G748" i="2" s="1"/>
  <c r="H748" i="2" a="1"/>
  <c r="H748" i="2" s="1"/>
  <c r="I748" i="2" a="1"/>
  <c r="I748" i="2" s="1"/>
  <c r="K749" i="7" s="1"/>
  <c r="B749" i="2" a="1"/>
  <c r="B749" i="2" s="1"/>
  <c r="D750" i="7" s="1"/>
  <c r="C749" i="2" a="1"/>
  <c r="C749" i="2" s="1"/>
  <c r="E750" i="7" s="1"/>
  <c r="D749" i="2" a="1"/>
  <c r="D749" i="2" s="1"/>
  <c r="F750" i="7" s="1"/>
  <c r="E749" i="2" a="1"/>
  <c r="E749" i="2" s="1"/>
  <c r="F749" i="2" a="1"/>
  <c r="F749" i="2" s="1"/>
  <c r="H750" i="7" s="1"/>
  <c r="G749" i="2" a="1"/>
  <c r="G749" i="2" s="1"/>
  <c r="I750" i="7" s="1"/>
  <c r="H749" i="2" a="1"/>
  <c r="H749" i="2" s="1"/>
  <c r="J750" i="7" s="1"/>
  <c r="I749" i="2" a="1"/>
  <c r="I749" i="2" s="1"/>
  <c r="B750" i="2" a="1"/>
  <c r="B750" i="2" s="1"/>
  <c r="C750" i="2" a="1"/>
  <c r="C750" i="2" s="1"/>
  <c r="D750" i="2" a="1"/>
  <c r="D750" i="2" s="1"/>
  <c r="F751" i="7" s="1"/>
  <c r="E750" i="2" a="1"/>
  <c r="E750" i="2" s="1"/>
  <c r="G751" i="7" s="1"/>
  <c r="F750" i="2" a="1"/>
  <c r="F750" i="2" s="1"/>
  <c r="H751" i="7" s="1"/>
  <c r="G750" i="2" a="1"/>
  <c r="G750" i="2" s="1"/>
  <c r="I751" i="7" s="1"/>
  <c r="H750" i="2" a="1"/>
  <c r="H750" i="2" s="1"/>
  <c r="I750" i="2" a="1"/>
  <c r="I750" i="2" s="1"/>
  <c r="K751" i="7" s="1"/>
  <c r="B751" i="2" a="1"/>
  <c r="B751" i="2" s="1"/>
  <c r="D752" i="7" s="1"/>
  <c r="C751" i="2" a="1"/>
  <c r="C751" i="2" s="1"/>
  <c r="E752" i="7" s="1"/>
  <c r="D751" i="2" a="1"/>
  <c r="D751" i="2" s="1"/>
  <c r="E751" i="2" a="1"/>
  <c r="E751" i="2" s="1"/>
  <c r="F751" i="2" a="1"/>
  <c r="F751" i="2" s="1"/>
  <c r="G751" i="2" a="1"/>
  <c r="G751" i="2" s="1"/>
  <c r="H751" i="2" a="1"/>
  <c r="H751" i="2" s="1"/>
  <c r="J752" i="7" s="1"/>
  <c r="I751" i="2" a="1"/>
  <c r="I751" i="2" s="1"/>
  <c r="K752" i="7" s="1"/>
  <c r="B752" i="2" a="1"/>
  <c r="B752" i="2" s="1"/>
  <c r="D753" i="7" s="1"/>
  <c r="C752" i="2" a="1"/>
  <c r="C752" i="2"/>
  <c r="D752" i="2" a="1"/>
  <c r="D752" i="2" s="1"/>
  <c r="F753" i="7" s="1"/>
  <c r="E752" i="2" a="1"/>
  <c r="E752" i="2" s="1"/>
  <c r="G753" i="7" s="1"/>
  <c r="F752" i="2" a="1"/>
  <c r="F752" i="2" s="1"/>
  <c r="H753" i="7" s="1"/>
  <c r="G752" i="2" a="1"/>
  <c r="G752" i="2" s="1"/>
  <c r="H752" i="2" a="1"/>
  <c r="H752" i="2" s="1"/>
  <c r="I752" i="2" a="1"/>
  <c r="I752" i="2" s="1"/>
  <c r="B753" i="2" a="1"/>
  <c r="B753" i="2" s="1"/>
  <c r="C753" i="2" a="1"/>
  <c r="C753" i="2" s="1"/>
  <c r="E754" i="7" s="1"/>
  <c r="D753" i="2" a="1"/>
  <c r="D753" i="2" s="1"/>
  <c r="F754" i="7" s="1"/>
  <c r="E753" i="2" a="1"/>
  <c r="E753" i="2" s="1"/>
  <c r="G754" i="7" s="1"/>
  <c r="F753" i="2" a="1"/>
  <c r="F753" i="2" s="1"/>
  <c r="H754" i="7" s="1"/>
  <c r="G753" i="2" a="1"/>
  <c r="G753" i="2" s="1"/>
  <c r="I754" i="7" s="1"/>
  <c r="H753" i="2" a="1"/>
  <c r="H753" i="2" s="1"/>
  <c r="J754" i="7" s="1"/>
  <c r="I753" i="2" a="1"/>
  <c r="I753" i="2" s="1"/>
  <c r="K754" i="7" s="1"/>
  <c r="B754" i="2" a="1"/>
  <c r="B754" i="2" s="1"/>
  <c r="C754" i="2" a="1"/>
  <c r="C754" i="2" s="1"/>
  <c r="D754" i="2" a="1"/>
  <c r="D754" i="2" s="1"/>
  <c r="E754" i="2" a="1"/>
  <c r="E754" i="2" s="1"/>
  <c r="F754" i="2" a="1"/>
  <c r="F754" i="2" s="1"/>
  <c r="H755" i="7" s="1"/>
  <c r="G754" i="2" a="1"/>
  <c r="G754" i="2" s="1"/>
  <c r="I755" i="7" s="1"/>
  <c r="H754" i="2" a="1"/>
  <c r="H754" i="2" s="1"/>
  <c r="J755" i="7" s="1"/>
  <c r="I754" i="2" a="1"/>
  <c r="I754" i="2" s="1"/>
  <c r="K755" i="7" s="1"/>
  <c r="B755" i="2" a="1"/>
  <c r="B755" i="2" s="1"/>
  <c r="D756" i="7" s="1"/>
  <c r="C755" i="2" a="1"/>
  <c r="C755" i="2" s="1"/>
  <c r="E756" i="7" s="1"/>
  <c r="D755" i="2" a="1"/>
  <c r="D755" i="2" s="1"/>
  <c r="F756" i="7" s="1"/>
  <c r="E755" i="2" a="1"/>
  <c r="E755" i="2" s="1"/>
  <c r="G756" i="7" s="1"/>
  <c r="F755" i="2" a="1"/>
  <c r="F755" i="2" s="1"/>
  <c r="G755" i="2" a="1"/>
  <c r="G755" i="2" s="1"/>
  <c r="H755" i="2" a="1"/>
  <c r="H755" i="2" s="1"/>
  <c r="I755" i="2" a="1"/>
  <c r="I755" i="2" s="1"/>
  <c r="B756" i="2" a="1"/>
  <c r="B756" i="2" s="1"/>
  <c r="C756" i="2" a="1"/>
  <c r="C756" i="2" s="1"/>
  <c r="D756" i="2" a="1"/>
  <c r="D756" i="2" s="1"/>
  <c r="F757" i="7" s="1"/>
  <c r="E756" i="2" a="1"/>
  <c r="E756" i="2" s="1"/>
  <c r="F756" i="2" a="1"/>
  <c r="F756" i="2" s="1"/>
  <c r="H757" i="7" s="1"/>
  <c r="G756" i="2" a="1"/>
  <c r="G756" i="2" s="1"/>
  <c r="I757" i="7" s="1"/>
  <c r="H756" i="2" a="1"/>
  <c r="H756" i="2" s="1"/>
  <c r="J757" i="7" s="1"/>
  <c r="I756" i="2" a="1"/>
  <c r="I756" i="2" s="1"/>
  <c r="B757" i="2" a="1"/>
  <c r="B757" i="2" s="1"/>
  <c r="C757" i="2" a="1"/>
  <c r="C757" i="2" s="1"/>
  <c r="D757" i="2" a="1"/>
  <c r="D757" i="2" s="1"/>
  <c r="E757" i="2" a="1"/>
  <c r="E757" i="2" s="1"/>
  <c r="G758" i="7" s="1"/>
  <c r="F757" i="2" a="1"/>
  <c r="F757" i="2" s="1"/>
  <c r="H758" i="7" s="1"/>
  <c r="G757" i="2" a="1"/>
  <c r="G757" i="2" s="1"/>
  <c r="I758" i="7" s="1"/>
  <c r="H757" i="2" a="1"/>
  <c r="H757" i="2" s="1"/>
  <c r="I757" i="2" a="1"/>
  <c r="I757" i="2" s="1"/>
  <c r="K758" i="7" s="1"/>
  <c r="B758" i="2" a="1"/>
  <c r="B758" i="2" s="1"/>
  <c r="D759" i="7" s="1"/>
  <c r="C758" i="2" a="1"/>
  <c r="C758" i="2" s="1"/>
  <c r="E759" i="7" s="1"/>
  <c r="D758" i="2" a="1"/>
  <c r="D758" i="2" s="1"/>
  <c r="E758" i="2" a="1"/>
  <c r="E758" i="2" s="1"/>
  <c r="F758" i="2" a="1"/>
  <c r="F758" i="2" s="1"/>
  <c r="G758" i="2" a="1"/>
  <c r="G758" i="2" s="1"/>
  <c r="H758" i="2" a="1"/>
  <c r="H758" i="2" s="1"/>
  <c r="J759" i="7" s="1"/>
  <c r="I758" i="2" a="1"/>
  <c r="I758" i="2" s="1"/>
  <c r="K759" i="7" s="1"/>
  <c r="B759" i="2" a="1"/>
  <c r="B759" i="2" s="1"/>
  <c r="D760" i="7" s="1"/>
  <c r="C759" i="2" a="1"/>
  <c r="C759" i="2" s="1"/>
  <c r="D759" i="2" a="1"/>
  <c r="D759" i="2" s="1"/>
  <c r="F760" i="7" s="1"/>
  <c r="E759" i="2" a="1"/>
  <c r="E759" i="2" s="1"/>
  <c r="G760" i="7" s="1"/>
  <c r="F759" i="2" a="1"/>
  <c r="F759" i="2" s="1"/>
  <c r="H760" i="7" s="1"/>
  <c r="G759" i="2" a="1"/>
  <c r="G759" i="2" s="1"/>
  <c r="H759" i="2" a="1"/>
  <c r="H759" i="2" s="1"/>
  <c r="J760" i="7" s="1"/>
  <c r="I759" i="2" a="1"/>
  <c r="I759" i="2" s="1"/>
  <c r="K760" i="7" s="1"/>
  <c r="B760" i="2" a="1"/>
  <c r="B760" i="2" s="1"/>
  <c r="C760" i="2" a="1"/>
  <c r="C760" i="2" s="1"/>
  <c r="E761" i="7" s="1"/>
  <c r="D760" i="2" a="1"/>
  <c r="D760" i="2" s="1"/>
  <c r="E760" i="2" a="1"/>
  <c r="E760" i="2" s="1"/>
  <c r="F760" i="2" a="1"/>
  <c r="F760" i="2" s="1"/>
  <c r="G760" i="2" a="1"/>
  <c r="G760" i="2" s="1"/>
  <c r="I761" i="7" s="1"/>
  <c r="H760" i="2" a="1"/>
  <c r="H760" i="2" s="1"/>
  <c r="J761" i="7" s="1"/>
  <c r="I760" i="2" a="1"/>
  <c r="I760" i="2" s="1"/>
  <c r="B761" i="2" a="1"/>
  <c r="B761" i="2" s="1"/>
  <c r="C761" i="2" a="1"/>
  <c r="C761" i="2" s="1"/>
  <c r="D761" i="2" a="1"/>
  <c r="D761" i="2" s="1"/>
  <c r="E761" i="2" a="1"/>
  <c r="E761" i="2" s="1"/>
  <c r="G762" i="7" s="1"/>
  <c r="F761" i="2" a="1"/>
  <c r="F761" i="2" s="1"/>
  <c r="H762" i="7" s="1"/>
  <c r="G761" i="2" a="1"/>
  <c r="G761" i="2" s="1"/>
  <c r="I762" i="7" s="1"/>
  <c r="H761" i="2" a="1"/>
  <c r="H761" i="2" s="1"/>
  <c r="J762" i="7" s="1"/>
  <c r="I761" i="2" a="1"/>
  <c r="I761" i="2" s="1"/>
  <c r="B762" i="2" a="1"/>
  <c r="B762" i="2" s="1"/>
  <c r="D763" i="7" s="1"/>
  <c r="C762" i="2" a="1"/>
  <c r="C762" i="2" s="1"/>
  <c r="E763" i="7" s="1"/>
  <c r="D762" i="2" a="1"/>
  <c r="D762" i="2" s="1"/>
  <c r="F763" i="7" s="1"/>
  <c r="E762" i="2" a="1"/>
  <c r="E762" i="2" s="1"/>
  <c r="F762" i="2" a="1"/>
  <c r="F762" i="2" s="1"/>
  <c r="G762" i="2" a="1"/>
  <c r="G762" i="2" s="1"/>
  <c r="H762" i="2" a="1"/>
  <c r="H762" i="2" s="1"/>
  <c r="I762" i="2" a="1"/>
  <c r="I762" i="2" s="1"/>
  <c r="K763" i="7" s="1"/>
  <c r="B763" i="2" a="1"/>
  <c r="B763" i="2" s="1"/>
  <c r="D764" i="7" s="1"/>
  <c r="C763" i="2" a="1"/>
  <c r="C763" i="2" s="1"/>
  <c r="E764" i="7" s="1"/>
  <c r="D763" i="2" a="1"/>
  <c r="D763" i="2" s="1"/>
  <c r="E763" i="2" a="1"/>
  <c r="E763" i="2" s="1"/>
  <c r="F763" i="2" a="1"/>
  <c r="F763" i="2" s="1"/>
  <c r="H764" i="7" s="1"/>
  <c r="G763" i="2" a="1"/>
  <c r="G763" i="2" s="1"/>
  <c r="I764" i="7" s="1"/>
  <c r="H763" i="2" a="1"/>
  <c r="H763" i="2" s="1"/>
  <c r="J764" i="7" s="1"/>
  <c r="I763" i="2" a="1"/>
  <c r="I763" i="2" s="1"/>
  <c r="B764" i="2" a="1"/>
  <c r="B764" i="2" s="1"/>
  <c r="C764" i="2" a="1"/>
  <c r="C764" i="2" s="1"/>
  <c r="D764" i="2" a="1"/>
  <c r="D764" i="2" s="1"/>
  <c r="F765" i="7" s="1"/>
  <c r="E764" i="2" a="1"/>
  <c r="E764" i="2" s="1"/>
  <c r="G765" i="7" s="1"/>
  <c r="F764" i="2" a="1"/>
  <c r="F764" i="2" s="1"/>
  <c r="H765" i="7" s="1"/>
  <c r="G764" i="2" a="1"/>
  <c r="G764" i="2" s="1"/>
  <c r="I765" i="7" s="1"/>
  <c r="H764" i="2" a="1"/>
  <c r="H764" i="2" s="1"/>
  <c r="I764" i="2" a="1"/>
  <c r="I764" i="2" s="1"/>
  <c r="K765" i="7" s="1"/>
  <c r="B765" i="2" a="1"/>
  <c r="B765" i="2" s="1"/>
  <c r="D766" i="7" s="1"/>
  <c r="C765" i="2" a="1"/>
  <c r="C765" i="2" s="1"/>
  <c r="E766" i="7" s="1"/>
  <c r="D765" i="2" a="1"/>
  <c r="D765" i="2" s="1"/>
  <c r="F766" i="7" s="1"/>
  <c r="E765" i="2" a="1"/>
  <c r="E765" i="2" s="1"/>
  <c r="F765" i="2" a="1"/>
  <c r="F765" i="2" s="1"/>
  <c r="G765" i="2" a="1"/>
  <c r="G765" i="2" s="1"/>
  <c r="H765" i="2" a="1"/>
  <c r="H765" i="2" s="1"/>
  <c r="J766" i="7" s="1"/>
  <c r="I765" i="2" a="1"/>
  <c r="I765" i="2" s="1"/>
  <c r="K766" i="7" s="1"/>
  <c r="B766" i="2" a="1"/>
  <c r="B766" i="2" s="1"/>
  <c r="D767" i="7" s="1"/>
  <c r="C766" i="2" a="1"/>
  <c r="C766" i="2" s="1"/>
  <c r="D766" i="2" a="1"/>
  <c r="D766" i="2" s="1"/>
  <c r="E766" i="2" a="1"/>
  <c r="E766" i="2" s="1"/>
  <c r="G767" i="7" s="1"/>
  <c r="F766" i="2" a="1"/>
  <c r="F766" i="2" s="1"/>
  <c r="H767" i="7" s="1"/>
  <c r="G766" i="2" a="1"/>
  <c r="G766" i="2" s="1"/>
  <c r="H766" i="2" a="1"/>
  <c r="H766" i="2" s="1"/>
  <c r="J767" i="7" s="1"/>
  <c r="I766" i="2" a="1"/>
  <c r="I766" i="2" s="1"/>
  <c r="B767" i="2" a="1"/>
  <c r="B767" i="2" s="1"/>
  <c r="C767" i="2" a="1"/>
  <c r="C767" i="2" s="1"/>
  <c r="E768" i="7" s="1"/>
  <c r="D767" i="2" a="1"/>
  <c r="D767" i="2" s="1"/>
  <c r="F768" i="7" s="1"/>
  <c r="E767" i="2" a="1"/>
  <c r="E767" i="2" s="1"/>
  <c r="G768" i="7" s="1"/>
  <c r="F767" i="2" a="1"/>
  <c r="F767" i="2" s="1"/>
  <c r="G767" i="2" a="1"/>
  <c r="G767" i="2" s="1"/>
  <c r="H767" i="2" a="1"/>
  <c r="H767" i="2" s="1"/>
  <c r="I767" i="2" a="1"/>
  <c r="I767" i="2" s="1"/>
  <c r="K768" i="7" s="1"/>
  <c r="B768" i="2" a="1"/>
  <c r="B768" i="2" s="1"/>
  <c r="C768" i="2" a="1"/>
  <c r="C768" i="2" s="1"/>
  <c r="D768" i="2" a="1"/>
  <c r="D768" i="2" s="1"/>
  <c r="E768" i="2" a="1"/>
  <c r="E768" i="2" s="1"/>
  <c r="F768" i="2" a="1"/>
  <c r="F768" i="2" s="1"/>
  <c r="H769" i="7" s="1"/>
  <c r="G768" i="2" a="1"/>
  <c r="G768" i="2" s="1"/>
  <c r="I769" i="7" s="1"/>
  <c r="H768" i="2" a="1"/>
  <c r="H768" i="2" s="1"/>
  <c r="J769" i="7" s="1"/>
  <c r="I768" i="2" a="1"/>
  <c r="I768" i="2" s="1"/>
  <c r="K769" i="7" s="1"/>
  <c r="B769" i="2" a="1"/>
  <c r="B769" i="2" s="1"/>
  <c r="C769" i="2" a="1"/>
  <c r="C769" i="2" s="1"/>
  <c r="E770" i="7" s="1"/>
  <c r="D769" i="2" a="1"/>
  <c r="D769" i="2" s="1"/>
  <c r="F770" i="7" s="1"/>
  <c r="E769" i="2" a="1"/>
  <c r="E769" i="2" s="1"/>
  <c r="G770" i="7" s="1"/>
  <c r="F769" i="2" a="1"/>
  <c r="F769" i="2" s="1"/>
  <c r="G769" i="2" a="1"/>
  <c r="G769" i="2" s="1"/>
  <c r="H769" i="2" a="1"/>
  <c r="H769" i="2" s="1"/>
  <c r="I769" i="2" a="1"/>
  <c r="I769" i="2" s="1"/>
  <c r="B770" i="2" a="1"/>
  <c r="B770" i="2" s="1"/>
  <c r="D771" i="7" s="1"/>
  <c r="C770" i="2" a="1"/>
  <c r="C770" i="2"/>
  <c r="E771" i="7" s="1"/>
  <c r="D770" i="2" a="1"/>
  <c r="D770" i="2" s="1"/>
  <c r="F771" i="7" s="1"/>
  <c r="E770" i="2" a="1"/>
  <c r="E770" i="2" s="1"/>
  <c r="F770" i="2" a="1"/>
  <c r="F770" i="2" s="1"/>
  <c r="G770" i="2" a="1"/>
  <c r="G770" i="2" s="1"/>
  <c r="I771" i="7" s="1"/>
  <c r="H770" i="2" a="1"/>
  <c r="H770" i="2" s="1"/>
  <c r="J771" i="7" s="1"/>
  <c r="I770" i="2" a="1"/>
  <c r="I770" i="2" s="1"/>
  <c r="B771" i="2" a="1"/>
  <c r="B771" i="2" s="1"/>
  <c r="C771" i="2" a="1"/>
  <c r="C771" i="2" s="1"/>
  <c r="D771" i="2" a="1"/>
  <c r="D771" i="2" s="1"/>
  <c r="F772" i="7" s="1"/>
  <c r="E771" i="2" a="1"/>
  <c r="E771" i="2" s="1"/>
  <c r="G772" i="7" s="1"/>
  <c r="F771" i="2" a="1"/>
  <c r="F771" i="2" s="1"/>
  <c r="H772" i="7" s="1"/>
  <c r="G771" i="2" a="1"/>
  <c r="G771" i="2" s="1"/>
  <c r="H771" i="2" a="1"/>
  <c r="H771" i="2" s="1"/>
  <c r="I771" i="2" a="1"/>
  <c r="I771" i="2"/>
  <c r="K772" i="7" s="1"/>
  <c r="B772" i="2" a="1"/>
  <c r="B772" i="2" s="1"/>
  <c r="D773" i="7" s="1"/>
  <c r="C772" i="2" a="1"/>
  <c r="C772" i="2" s="1"/>
  <c r="D772" i="2" a="1"/>
  <c r="D772" i="2" s="1"/>
  <c r="E772" i="2" a="1"/>
  <c r="E772" i="2" s="1"/>
  <c r="F772" i="2" a="1"/>
  <c r="F772" i="2" s="1"/>
  <c r="G772" i="2" a="1"/>
  <c r="G772" i="2"/>
  <c r="I773" i="7" s="1"/>
  <c r="H772" i="2" a="1"/>
  <c r="H772" i="2" s="1"/>
  <c r="J773" i="7" s="1"/>
  <c r="I772" i="2" a="1"/>
  <c r="I772" i="2" s="1"/>
  <c r="B773" i="2" a="1"/>
  <c r="B773" i="2" s="1"/>
  <c r="C773" i="2" a="1"/>
  <c r="C773" i="2"/>
  <c r="E774" i="7" s="1"/>
  <c r="D773" i="2" a="1"/>
  <c r="D773" i="2" s="1"/>
  <c r="F774" i="7" s="1"/>
  <c r="E773" i="2" a="1"/>
  <c r="E773" i="2" s="1"/>
  <c r="F773" i="2" a="1"/>
  <c r="F773" i="2" s="1"/>
  <c r="G773" i="2" a="1"/>
  <c r="G773" i="2" s="1"/>
  <c r="H773" i="2" a="1"/>
  <c r="H773" i="2" s="1"/>
  <c r="I773" i="2" a="1"/>
  <c r="I773" i="2" s="1"/>
  <c r="B774" i="2" a="1"/>
  <c r="B774" i="2" s="1"/>
  <c r="D775" i="7" s="1"/>
  <c r="C774" i="2" a="1"/>
  <c r="C774" i="2" s="1"/>
  <c r="E775" i="7" s="1"/>
  <c r="D774" i="2" a="1"/>
  <c r="D774" i="2" s="1"/>
  <c r="E774" i="2" a="1"/>
  <c r="E774" i="2" s="1"/>
  <c r="G775" i="7" s="1"/>
  <c r="F774" i="2" a="1"/>
  <c r="F774" i="2" s="1"/>
  <c r="H775" i="7" s="1"/>
  <c r="G774" i="2" a="1"/>
  <c r="G774" i="2" s="1"/>
  <c r="I775" i="7" s="1"/>
  <c r="H774" i="2" a="1"/>
  <c r="H774" i="2" s="1"/>
  <c r="I774" i="2" a="1"/>
  <c r="I774" i="2" s="1"/>
  <c r="B775" i="2" a="1"/>
  <c r="B775" i="2" s="1"/>
  <c r="C775" i="2" a="1"/>
  <c r="C775" i="2" s="1"/>
  <c r="D775" i="2" a="1"/>
  <c r="D775" i="2" s="1"/>
  <c r="F776" i="7" s="1"/>
  <c r="E775" i="2" a="1"/>
  <c r="E775" i="2" s="1"/>
  <c r="F775" i="2" a="1"/>
  <c r="F775" i="2" s="1"/>
  <c r="H776" i="7" s="1"/>
  <c r="G775" i="2" a="1"/>
  <c r="G775" i="2" s="1"/>
  <c r="I776" i="7" s="1"/>
  <c r="H775" i="2" a="1"/>
  <c r="H775" i="2" s="1"/>
  <c r="I775" i="2" a="1"/>
  <c r="I775" i="2" s="1"/>
  <c r="K776" i="7" s="1"/>
  <c r="B776" i="2" a="1"/>
  <c r="B776" i="2" s="1"/>
  <c r="D777" i="7" s="1"/>
  <c r="C776" i="2" a="1"/>
  <c r="C776" i="2" s="1"/>
  <c r="E777" i="7" s="1"/>
  <c r="D776" i="2" a="1"/>
  <c r="D776" i="2" s="1"/>
  <c r="E776" i="2" a="1"/>
  <c r="E776" i="2" s="1"/>
  <c r="F776" i="2" a="1"/>
  <c r="F776" i="2" s="1"/>
  <c r="G776" i="2" a="1"/>
  <c r="G776" i="2" s="1"/>
  <c r="H776" i="2" a="1"/>
  <c r="H776" i="2" s="1"/>
  <c r="J777" i="7" s="1"/>
  <c r="I776" i="2" a="1"/>
  <c r="I776" i="2" s="1"/>
  <c r="K777" i="7" s="1"/>
  <c r="B777" i="2" a="1"/>
  <c r="B777" i="2" s="1"/>
  <c r="D778" i="7" s="1"/>
  <c r="C777" i="2" a="1"/>
  <c r="C777" i="2" s="1"/>
  <c r="E778" i="7" s="1"/>
  <c r="D777" i="2" a="1"/>
  <c r="D777" i="2" s="1"/>
  <c r="E777" i="2" a="1"/>
  <c r="E777" i="2" s="1"/>
  <c r="G778" i="7" s="1"/>
  <c r="F777" i="2" a="1"/>
  <c r="F777" i="2" s="1"/>
  <c r="H778" i="7" s="1"/>
  <c r="G777" i="2" a="1"/>
  <c r="G777" i="2" s="1"/>
  <c r="I778" i="7" s="1"/>
  <c r="H777" i="2" a="1"/>
  <c r="H777" i="2" s="1"/>
  <c r="I777" i="2" a="1"/>
  <c r="I777" i="2" s="1"/>
  <c r="B778" i="2" a="1"/>
  <c r="B778" i="2" s="1"/>
  <c r="C778" i="2" a="1"/>
  <c r="C778" i="2" s="1"/>
  <c r="E779" i="7" s="1"/>
  <c r="D778" i="2" a="1"/>
  <c r="D778" i="2" s="1"/>
  <c r="E778" i="2" a="1"/>
  <c r="E778" i="2" s="1"/>
  <c r="G779" i="7" s="1"/>
  <c r="F778" i="2" a="1"/>
  <c r="F778" i="2" s="1"/>
  <c r="H779" i="7" s="1"/>
  <c r="G778" i="2" a="1"/>
  <c r="G778" i="2" s="1"/>
  <c r="H778" i="2" a="1"/>
  <c r="H778" i="2" s="1"/>
  <c r="J779" i="7" s="1"/>
  <c r="I778" i="2" a="1"/>
  <c r="I778" i="2" s="1"/>
  <c r="K779" i="7" s="1"/>
  <c r="B779" i="2" a="1"/>
  <c r="B779" i="2" s="1"/>
  <c r="D780" i="7" s="1"/>
  <c r="C779" i="2" a="1"/>
  <c r="C779" i="2" s="1"/>
  <c r="D779" i="2" a="1"/>
  <c r="D779" i="2" s="1"/>
  <c r="E779" i="2" a="1"/>
  <c r="E779" i="2" s="1"/>
  <c r="F779" i="2" a="1"/>
  <c r="F779" i="2" s="1"/>
  <c r="G779" i="2" a="1"/>
  <c r="G779" i="2" s="1"/>
  <c r="I780" i="7" s="1"/>
  <c r="H779" i="2" a="1"/>
  <c r="H779" i="2" s="1"/>
  <c r="I779" i="2" a="1"/>
  <c r="I779" i="2" s="1"/>
  <c r="K780" i="7" s="1"/>
  <c r="B780" i="2" a="1"/>
  <c r="B780" i="2" s="1"/>
  <c r="D781" i="7" s="1"/>
  <c r="C780" i="2" a="1"/>
  <c r="C780" i="2" s="1"/>
  <c r="D780" i="2" a="1"/>
  <c r="D780" i="2" s="1"/>
  <c r="F781" i="7" s="1"/>
  <c r="E780" i="2" a="1"/>
  <c r="E780" i="2" s="1"/>
  <c r="G781" i="7" s="1"/>
  <c r="F780" i="2" a="1"/>
  <c r="F780" i="2" s="1"/>
  <c r="H781" i="7" s="1"/>
  <c r="G780" i="2" a="1"/>
  <c r="G780" i="2" s="1"/>
  <c r="H780" i="2" a="1"/>
  <c r="H780" i="2" s="1"/>
  <c r="I780" i="2" a="1"/>
  <c r="I780" i="2" s="1"/>
  <c r="B781" i="2" a="1"/>
  <c r="B781" i="2" s="1"/>
  <c r="C781" i="2" a="1"/>
  <c r="C781" i="2" s="1"/>
  <c r="E782" i="7" s="1"/>
  <c r="D781" i="2" a="1"/>
  <c r="D781" i="2" s="1"/>
  <c r="E781" i="2" a="1"/>
  <c r="E781" i="2" s="1"/>
  <c r="G782" i="7" s="1"/>
  <c r="F781" i="2" a="1"/>
  <c r="F781" i="2" s="1"/>
  <c r="H782" i="7" s="1"/>
  <c r="G781" i="2" a="1"/>
  <c r="G781" i="2" s="1"/>
  <c r="H781" i="2" a="1"/>
  <c r="H781" i="2" s="1"/>
  <c r="J782" i="7" s="1"/>
  <c r="I781" i="2" a="1"/>
  <c r="I781" i="2"/>
  <c r="K782" i="7" s="1"/>
  <c r="B782" i="2" a="1"/>
  <c r="B782" i="2" s="1"/>
  <c r="D783" i="7" s="1"/>
  <c r="C782" i="2" a="1"/>
  <c r="C782" i="2" s="1"/>
  <c r="D782" i="2" a="1"/>
  <c r="D782" i="2" s="1"/>
  <c r="E782" i="2" a="1"/>
  <c r="E782" i="2" s="1"/>
  <c r="F782" i="2" a="1"/>
  <c r="F782" i="2" s="1"/>
  <c r="H783" i="7" s="1"/>
  <c r="G782" i="2" a="1"/>
  <c r="G782" i="2" s="1"/>
  <c r="I783" i="7" s="1"/>
  <c r="H782" i="2" a="1"/>
  <c r="H782" i="2" s="1"/>
  <c r="J783" i="7" s="1"/>
  <c r="I782" i="2" a="1"/>
  <c r="I782" i="2" s="1"/>
  <c r="K783" i="7" s="1"/>
  <c r="B783" i="2" a="1"/>
  <c r="B783" i="2" s="1"/>
  <c r="C783" i="2" a="1"/>
  <c r="C783" i="2"/>
  <c r="E784" i="7" s="1"/>
  <c r="D783" i="2" a="1"/>
  <c r="D783" i="2" s="1"/>
  <c r="F784" i="7" s="1"/>
  <c r="E783" i="2" a="1"/>
  <c r="E783" i="2" s="1"/>
  <c r="F783" i="2" a="1"/>
  <c r="F783" i="2" s="1"/>
  <c r="G783" i="2" a="1"/>
  <c r="G783" i="2" s="1"/>
  <c r="H783" i="2" a="1"/>
  <c r="H783" i="2" s="1"/>
  <c r="I783" i="2" a="1"/>
  <c r="I783" i="2" s="1"/>
  <c r="B784" i="2" a="1"/>
  <c r="B784" i="2" s="1"/>
  <c r="D785" i="7" s="1"/>
  <c r="C784" i="2" a="1"/>
  <c r="C784" i="2" s="1"/>
  <c r="E785" i="7" s="1"/>
  <c r="D784" i="2" a="1"/>
  <c r="D784" i="2" s="1"/>
  <c r="E784" i="2" a="1"/>
  <c r="E784" i="2" s="1"/>
  <c r="G785" i="7" s="1"/>
  <c r="F784" i="2" a="1"/>
  <c r="F784" i="2" s="1"/>
  <c r="H785" i="7" s="1"/>
  <c r="G784" i="2" a="1"/>
  <c r="G784" i="2" s="1"/>
  <c r="H784" i="2" a="1"/>
  <c r="H784" i="2" s="1"/>
  <c r="I784" i="2" a="1"/>
  <c r="I784" i="2" s="1"/>
  <c r="K785" i="7" s="1"/>
  <c r="B785" i="2" a="1"/>
  <c r="B785" i="2" s="1"/>
  <c r="C785" i="2" a="1"/>
  <c r="C785" i="2" s="1"/>
  <c r="D785" i="2" a="1"/>
  <c r="D785" i="2" s="1"/>
  <c r="F786" i="7" s="1"/>
  <c r="E785" i="2" a="1"/>
  <c r="E785" i="2" s="1"/>
  <c r="F785" i="2" a="1"/>
  <c r="F785" i="2" s="1"/>
  <c r="H786" i="7" s="1"/>
  <c r="G785" i="2" a="1"/>
  <c r="G785" i="2" s="1"/>
  <c r="I786" i="7" s="1"/>
  <c r="H785" i="2" a="1"/>
  <c r="H785" i="2" s="1"/>
  <c r="I785" i="2" a="1"/>
  <c r="I785" i="2" s="1"/>
  <c r="K786" i="7" s="1"/>
  <c r="B786" i="2" a="1"/>
  <c r="B786" i="2" s="1"/>
  <c r="D787" i="7" s="1"/>
  <c r="C786" i="2" a="1"/>
  <c r="C786" i="2" s="1"/>
  <c r="D786" i="2" a="1"/>
  <c r="D786" i="2" s="1"/>
  <c r="E786" i="2" a="1"/>
  <c r="E786" i="2" s="1"/>
  <c r="G787" i="7" s="1"/>
  <c r="F786" i="2" a="1"/>
  <c r="F786" i="2" s="1"/>
  <c r="G786" i="2" a="1"/>
  <c r="G786" i="2" s="1"/>
  <c r="H786" i="2" a="1"/>
  <c r="H786" i="2" s="1"/>
  <c r="J787" i="7" s="1"/>
  <c r="I786" i="2" a="1"/>
  <c r="I786" i="2" s="1"/>
  <c r="B787" i="2" a="1"/>
  <c r="B787" i="2" s="1"/>
  <c r="D788" i="7" s="1"/>
  <c r="C787" i="2" a="1"/>
  <c r="C787" i="2" s="1"/>
  <c r="E788" i="7" s="1"/>
  <c r="D787" i="2" a="1"/>
  <c r="D787" i="2" s="1"/>
  <c r="E787" i="2" a="1"/>
  <c r="E787" i="2" s="1"/>
  <c r="G788" i="7" s="1"/>
  <c r="F787" i="2" a="1"/>
  <c r="F787" i="2" s="1"/>
  <c r="H788" i="7" s="1"/>
  <c r="G787" i="2" a="1"/>
  <c r="G787" i="2" s="1"/>
  <c r="H787" i="2" a="1"/>
  <c r="H787" i="2" s="1"/>
  <c r="I787" i="2" a="1"/>
  <c r="I787" i="2" s="1"/>
  <c r="K788" i="7" s="1"/>
  <c r="B788" i="2" a="1"/>
  <c r="B788" i="2"/>
  <c r="C788" i="2" a="1"/>
  <c r="C788" i="2" s="1"/>
  <c r="D788" i="2" a="1"/>
  <c r="D788" i="2" s="1"/>
  <c r="E788" i="2" a="1"/>
  <c r="E788" i="2" s="1"/>
  <c r="G789" i="7" s="1"/>
  <c r="F788" i="2" a="1"/>
  <c r="F788" i="2" s="1"/>
  <c r="H789" i="7" s="1"/>
  <c r="G788" i="2" a="1"/>
  <c r="G788" i="2" s="1"/>
  <c r="I789" i="7" s="1"/>
  <c r="H788" i="2" a="1"/>
  <c r="H788" i="2" s="1"/>
  <c r="I788" i="2" a="1"/>
  <c r="I788" i="2" s="1"/>
  <c r="K789" i="7" s="1"/>
  <c r="B789" i="2" a="1"/>
  <c r="B789" i="2" s="1"/>
  <c r="D790" i="7" s="1"/>
  <c r="C789" i="2" a="1"/>
  <c r="C789" i="2" s="1"/>
  <c r="D789" i="2" a="1"/>
  <c r="D789" i="2" s="1"/>
  <c r="F790" i="7" s="1"/>
  <c r="E789" i="2" a="1"/>
  <c r="E789" i="2" s="1"/>
  <c r="F789" i="2" a="1"/>
  <c r="F789" i="2" s="1"/>
  <c r="H790" i="7" s="1"/>
  <c r="G789" i="2" a="1"/>
  <c r="G789" i="2" s="1"/>
  <c r="I790" i="7" s="1"/>
  <c r="H789" i="2" a="1"/>
  <c r="H789" i="2" s="1"/>
  <c r="J790" i="7" s="1"/>
  <c r="I789" i="2" a="1"/>
  <c r="I789" i="2" s="1"/>
  <c r="K790" i="7" s="1"/>
  <c r="B790" i="2" a="1"/>
  <c r="B790" i="2" s="1"/>
  <c r="D791" i="7" s="1"/>
  <c r="C790" i="2" a="1"/>
  <c r="C790" i="2" s="1"/>
  <c r="D790" i="2" a="1"/>
  <c r="D790" i="2" s="1"/>
  <c r="E790" i="2" a="1"/>
  <c r="E790" i="2" s="1"/>
  <c r="G791" i="7" s="1"/>
  <c r="F790" i="2" a="1"/>
  <c r="F790" i="2" s="1"/>
  <c r="G790" i="2" a="1"/>
  <c r="G790" i="2" s="1"/>
  <c r="H790" i="2" a="1"/>
  <c r="H790" i="2" s="1"/>
  <c r="I790" i="2" a="1"/>
  <c r="I790" i="2" s="1"/>
  <c r="K791" i="7" s="1"/>
  <c r="B791" i="2" a="1"/>
  <c r="B791" i="2" s="1"/>
  <c r="C791" i="2" a="1"/>
  <c r="C791" i="2" s="1"/>
  <c r="E792" i="7" s="1"/>
  <c r="D791" i="2" a="1"/>
  <c r="D791" i="2" s="1"/>
  <c r="F792" i="7" s="1"/>
  <c r="E791" i="2" a="1"/>
  <c r="E791" i="2" s="1"/>
  <c r="F791" i="2" a="1"/>
  <c r="F791" i="2" s="1"/>
  <c r="H792" i="7" s="1"/>
  <c r="G791" i="2" a="1"/>
  <c r="G791" i="2" s="1"/>
  <c r="I792" i="7" s="1"/>
  <c r="H791" i="2" a="1"/>
  <c r="H791" i="2" s="1"/>
  <c r="J792" i="7" s="1"/>
  <c r="I791" i="2" a="1"/>
  <c r="I791" i="2" s="1"/>
  <c r="B792" i="2" a="1"/>
  <c r="B792" i="2" s="1"/>
  <c r="D793" i="7" s="1"/>
  <c r="C792" i="2" a="1"/>
  <c r="C792" i="2" s="1"/>
  <c r="D792" i="2" a="1"/>
  <c r="D792" i="2" s="1"/>
  <c r="E792" i="2" a="1"/>
  <c r="E792" i="2" s="1"/>
  <c r="G793" i="7" s="1"/>
  <c r="F792" i="2" a="1"/>
  <c r="F792" i="2" s="1"/>
  <c r="G792" i="2" a="1"/>
  <c r="G792" i="2" s="1"/>
  <c r="I793" i="7" s="1"/>
  <c r="H792" i="2" a="1"/>
  <c r="H792" i="2" s="1"/>
  <c r="J793" i="7" s="1"/>
  <c r="I792" i="2" a="1"/>
  <c r="I792" i="2" s="1"/>
  <c r="B793" i="2" a="1"/>
  <c r="B793" i="2" s="1"/>
  <c r="D794" i="7" s="1"/>
  <c r="C793" i="2" a="1"/>
  <c r="C793" i="2"/>
  <c r="E794" i="7" s="1"/>
  <c r="D793" i="2" a="1"/>
  <c r="D793" i="2" s="1"/>
  <c r="F794" i="7" s="1"/>
  <c r="E793" i="2" a="1"/>
  <c r="E793" i="2" s="1"/>
  <c r="F793" i="2" a="1"/>
  <c r="F793" i="2" s="1"/>
  <c r="G793" i="2" a="1"/>
  <c r="G793" i="2"/>
  <c r="I794" i="7" s="1"/>
  <c r="H793" i="2" a="1"/>
  <c r="H793" i="2"/>
  <c r="I793" i="2" a="1"/>
  <c r="I793" i="2" s="1"/>
  <c r="K794" i="7" s="1"/>
  <c r="B794" i="2" a="1"/>
  <c r="B794" i="2" s="1"/>
  <c r="D795" i="7" s="1"/>
  <c r="C794" i="2" a="1"/>
  <c r="C794" i="2" s="1"/>
  <c r="E795" i="7" s="1"/>
  <c r="D794" i="2" a="1"/>
  <c r="D794" i="2" s="1"/>
  <c r="E794" i="2" a="1"/>
  <c r="E794" i="2" s="1"/>
  <c r="G795" i="7" s="1"/>
  <c r="F794" i="2" a="1"/>
  <c r="F794" i="2" s="1"/>
  <c r="H795" i="7" s="1"/>
  <c r="G794" i="2" a="1"/>
  <c r="G794" i="2" s="1"/>
  <c r="H794" i="2" a="1"/>
  <c r="H794" i="2" s="1"/>
  <c r="I794" i="2" a="1"/>
  <c r="I794" i="2" s="1"/>
  <c r="B795" i="2" a="1"/>
  <c r="B795" i="2" s="1"/>
  <c r="D796" i="7" s="1"/>
  <c r="C795" i="2" a="1"/>
  <c r="C795" i="2" s="1"/>
  <c r="D795" i="2" a="1"/>
  <c r="D795" i="2" s="1"/>
  <c r="F796" i="7" s="1"/>
  <c r="E795" i="2" a="1"/>
  <c r="E795" i="2" s="1"/>
  <c r="G796" i="7" s="1"/>
  <c r="F795" i="2" a="1"/>
  <c r="F795" i="2" s="1"/>
  <c r="G795" i="2" a="1"/>
  <c r="G795" i="2" s="1"/>
  <c r="I796" i="7" s="1"/>
  <c r="H795" i="2" a="1"/>
  <c r="H795" i="2" s="1"/>
  <c r="J796" i="7" s="1"/>
  <c r="I795" i="2" a="1"/>
  <c r="I795" i="2" s="1"/>
  <c r="K796" i="7" s="1"/>
  <c r="B796" i="2" a="1"/>
  <c r="B796" i="2" s="1"/>
  <c r="C796" i="2" a="1"/>
  <c r="C796" i="2" s="1"/>
  <c r="D796" i="2" a="1"/>
  <c r="D796" i="2" s="1"/>
  <c r="E796" i="2" a="1"/>
  <c r="E796" i="2" s="1"/>
  <c r="F796" i="2" a="1"/>
  <c r="F796" i="2" s="1"/>
  <c r="G796" i="2" a="1"/>
  <c r="G796" i="2" s="1"/>
  <c r="I797" i="7" s="1"/>
  <c r="H796" i="2" a="1"/>
  <c r="H796" i="2" s="1"/>
  <c r="J797" i="7" s="1"/>
  <c r="I796" i="2" a="1"/>
  <c r="I796" i="2" s="1"/>
  <c r="B797" i="2" a="1"/>
  <c r="B797" i="2" s="1"/>
  <c r="D798" i="7" s="1"/>
  <c r="C797" i="2" a="1"/>
  <c r="C797" i="2" s="1"/>
  <c r="E798" i="7" s="1"/>
  <c r="D797" i="2" a="1"/>
  <c r="D797" i="2" s="1"/>
  <c r="F798" i="7" s="1"/>
  <c r="E797" i="2" a="1"/>
  <c r="E797" i="2" s="1"/>
  <c r="F797" i="2" a="1"/>
  <c r="F797" i="2" s="1"/>
  <c r="G797" i="2" a="1"/>
  <c r="G797" i="2" s="1"/>
  <c r="H797" i="2" a="1"/>
  <c r="H797" i="2" s="1"/>
  <c r="I797" i="2" a="1"/>
  <c r="I797" i="2" s="1"/>
  <c r="B798" i="2" a="1"/>
  <c r="B798" i="2" s="1"/>
  <c r="C798" i="2" a="1"/>
  <c r="C798" i="2" s="1"/>
  <c r="E799" i="7" s="1"/>
  <c r="D798" i="2" a="1"/>
  <c r="D798" i="2" s="1"/>
  <c r="E798" i="2" a="1"/>
  <c r="E798" i="2" s="1"/>
  <c r="G799" i="7" s="1"/>
  <c r="F798" i="2" a="1"/>
  <c r="F798" i="2" s="1"/>
  <c r="H799" i="7" s="1"/>
  <c r="G798" i="2" a="1"/>
  <c r="G798" i="2" s="1"/>
  <c r="H798" i="2" a="1"/>
  <c r="H798" i="2" s="1"/>
  <c r="J799" i="7" s="1"/>
  <c r="I798" i="2" a="1"/>
  <c r="I798" i="2" s="1"/>
  <c r="K799" i="7" s="1"/>
  <c r="B799" i="2" a="1"/>
  <c r="B799" i="2" s="1"/>
  <c r="C799" i="2" a="1"/>
  <c r="C799" i="2" s="1"/>
  <c r="D799" i="2" a="1"/>
  <c r="D799" i="2" s="1"/>
  <c r="E799" i="2" a="1"/>
  <c r="E799" i="2" s="1"/>
  <c r="G800" i="7" s="1"/>
  <c r="F799" i="2" a="1"/>
  <c r="F799" i="2" s="1"/>
  <c r="H800" i="7" s="1"/>
  <c r="G799" i="2" a="1"/>
  <c r="G799" i="2" s="1"/>
  <c r="I800" i="7" s="1"/>
  <c r="H799" i="2" a="1"/>
  <c r="H799" i="2" s="1"/>
  <c r="I799" i="2" a="1"/>
  <c r="I799" i="2"/>
  <c r="B800" i="2" a="1"/>
  <c r="B800" i="2" s="1"/>
  <c r="D801" i="7" s="1"/>
  <c r="C800" i="2" a="1"/>
  <c r="C800" i="2" s="1"/>
  <c r="E801" i="7" s="1"/>
  <c r="D800" i="2" a="1"/>
  <c r="D800" i="2" s="1"/>
  <c r="F801" i="7" s="1"/>
  <c r="E800" i="2" a="1"/>
  <c r="E800" i="2" s="1"/>
  <c r="G801" i="7" s="1"/>
  <c r="F800" i="2" a="1"/>
  <c r="F800" i="2"/>
  <c r="G800" i="2" a="1"/>
  <c r="G800" i="2" s="1"/>
  <c r="I801" i="7" s="1"/>
  <c r="H800" i="2" a="1"/>
  <c r="H800" i="2" s="1"/>
  <c r="I800" i="2" a="1"/>
  <c r="I800" i="2" s="1"/>
  <c r="K801" i="7" s="1"/>
  <c r="B801" i="2" a="1"/>
  <c r="B801" i="2" s="1"/>
  <c r="C801" i="2" a="1"/>
  <c r="C801" i="2" s="1"/>
  <c r="D801" i="2" a="1"/>
  <c r="D801" i="2" s="1"/>
  <c r="F802" i="7" s="1"/>
  <c r="E801" i="2" a="1"/>
  <c r="E801" i="2" s="1"/>
  <c r="F801" i="2" a="1"/>
  <c r="F801" i="2" s="1"/>
  <c r="G801" i="2" a="1"/>
  <c r="G801" i="2" s="1"/>
  <c r="H801" i="2" a="1"/>
  <c r="H801" i="2" s="1"/>
  <c r="I801" i="2" a="1"/>
  <c r="I801" i="2" s="1"/>
  <c r="K802" i="7" s="1"/>
  <c r="B802" i="2" a="1"/>
  <c r="B802" i="2" s="1"/>
  <c r="D803" i="7" s="1"/>
  <c r="C802" i="2" a="1"/>
  <c r="C802" i="2" s="1"/>
  <c r="E803" i="7" s="1"/>
  <c r="D802" i="2" a="1"/>
  <c r="D802" i="2" s="1"/>
  <c r="E802" i="2" a="1"/>
  <c r="E802" i="2" s="1"/>
  <c r="G803" i="7" s="1"/>
  <c r="F802" i="2" a="1"/>
  <c r="F802" i="2" s="1"/>
  <c r="G802" i="2" a="1"/>
  <c r="G802" i="2" s="1"/>
  <c r="I803" i="7" s="1"/>
  <c r="H802" i="2" a="1"/>
  <c r="H802" i="2" s="1"/>
  <c r="J803" i="7" s="1"/>
  <c r="I802" i="2" a="1"/>
  <c r="I802" i="2" s="1"/>
  <c r="B803" i="2" a="1"/>
  <c r="B803" i="2" s="1"/>
  <c r="C803" i="2" a="1"/>
  <c r="C803" i="2" s="1"/>
  <c r="E804" i="7" s="1"/>
  <c r="D803" i="2" a="1"/>
  <c r="D803" i="2" s="1"/>
  <c r="E803" i="2" a="1"/>
  <c r="E803" i="2" s="1"/>
  <c r="G804" i="7" s="1"/>
  <c r="F803" i="2" a="1"/>
  <c r="F803" i="2" s="1"/>
  <c r="H804" i="7" s="1"/>
  <c r="G803" i="2" a="1"/>
  <c r="G803" i="2" s="1"/>
  <c r="H803" i="2" a="1"/>
  <c r="H803" i="2" s="1"/>
  <c r="J804" i="7" s="1"/>
  <c r="I803" i="2" a="1"/>
  <c r="I803" i="2" s="1"/>
  <c r="K804" i="7" s="1"/>
  <c r="B804" i="2" a="1"/>
  <c r="B804" i="2" s="1"/>
  <c r="C804" i="2" a="1"/>
  <c r="C804" i="2" s="1"/>
  <c r="E805" i="7" s="1"/>
  <c r="D804" i="2" a="1"/>
  <c r="D804" i="2" s="1"/>
  <c r="F805" i="7" s="1"/>
  <c r="E804" i="2" a="1"/>
  <c r="E804" i="2" s="1"/>
  <c r="F804" i="2" a="1"/>
  <c r="F804" i="2" s="1"/>
  <c r="G804" i="2" a="1"/>
  <c r="G804" i="2" s="1"/>
  <c r="I805" i="7" s="1"/>
  <c r="H804" i="2" a="1"/>
  <c r="H804" i="2" s="1"/>
  <c r="I804" i="2" a="1"/>
  <c r="I804" i="2" s="1"/>
  <c r="K805" i="7" s="1"/>
  <c r="B805" i="2" a="1"/>
  <c r="B805" i="2" s="1"/>
  <c r="D806" i="7" s="1"/>
  <c r="C805" i="2" a="1"/>
  <c r="C805" i="2" s="1"/>
  <c r="D805" i="2" a="1"/>
  <c r="D805" i="2" s="1"/>
  <c r="F806" i="7" s="1"/>
  <c r="E805" i="2" a="1"/>
  <c r="E805" i="2" s="1"/>
  <c r="G806" i="7" s="1"/>
  <c r="F805" i="2" a="1"/>
  <c r="F805" i="2" s="1"/>
  <c r="G805" i="2" a="1"/>
  <c r="G805" i="2" s="1"/>
  <c r="I806" i="7" s="1"/>
  <c r="H805" i="2" a="1"/>
  <c r="H805" i="2" s="1"/>
  <c r="J806" i="7" s="1"/>
  <c r="I805" i="2" a="1"/>
  <c r="I805" i="2" s="1"/>
  <c r="B806" i="2" a="1"/>
  <c r="B806" i="2" s="1"/>
  <c r="C806" i="2" a="1"/>
  <c r="C806" i="2" s="1"/>
  <c r="E807" i="7" s="1"/>
  <c r="D806" i="2" a="1"/>
  <c r="D806" i="2" s="1"/>
  <c r="E806" i="2" a="1"/>
  <c r="E806" i="2" s="1"/>
  <c r="G807" i="7" s="1"/>
  <c r="F806" i="2" a="1"/>
  <c r="F806" i="2" s="1"/>
  <c r="H807" i="7" s="1"/>
  <c r="G806" i="2" a="1"/>
  <c r="G806" i="2" s="1"/>
  <c r="H806" i="2" a="1"/>
  <c r="H806" i="2" s="1"/>
  <c r="J807" i="7" s="1"/>
  <c r="I806" i="2" a="1"/>
  <c r="I806" i="2" s="1"/>
  <c r="K807" i="7" s="1"/>
  <c r="B807" i="2" a="1"/>
  <c r="B807" i="2" s="1"/>
  <c r="C807" i="2" a="1"/>
  <c r="C807" i="2" s="1"/>
  <c r="E808" i="7" s="1"/>
  <c r="D807" i="2" a="1"/>
  <c r="D807" i="2" s="1"/>
  <c r="F808" i="7" s="1"/>
  <c r="E807" i="2" a="1"/>
  <c r="E807" i="2" s="1"/>
  <c r="F807" i="2" a="1"/>
  <c r="F807" i="2" s="1"/>
  <c r="G807" i="2" a="1"/>
  <c r="G807" i="2" s="1"/>
  <c r="I808" i="7" s="1"/>
  <c r="H807" i="2" a="1"/>
  <c r="H807" i="2" s="1"/>
  <c r="I807" i="2" a="1"/>
  <c r="I807" i="2" s="1"/>
  <c r="K808" i="7" s="1"/>
  <c r="B808" i="2" a="1"/>
  <c r="B808" i="2" s="1"/>
  <c r="D809" i="7" s="1"/>
  <c r="C808" i="2" a="1"/>
  <c r="C808" i="2" s="1"/>
  <c r="D808" i="2" a="1"/>
  <c r="D808" i="2" s="1"/>
  <c r="F809" i="7" s="1"/>
  <c r="E808" i="2" a="1"/>
  <c r="E808" i="2" s="1"/>
  <c r="G809" i="7" s="1"/>
  <c r="F808" i="2" a="1"/>
  <c r="F808" i="2" s="1"/>
  <c r="G808" i="2" a="1"/>
  <c r="G808" i="2" s="1"/>
  <c r="I809" i="7" s="1"/>
  <c r="H808" i="2" a="1"/>
  <c r="H808" i="2" s="1"/>
  <c r="J809" i="7" s="1"/>
  <c r="I808" i="2" a="1"/>
  <c r="I808" i="2" s="1"/>
  <c r="B809" i="2" a="1"/>
  <c r="B809" i="2" s="1"/>
  <c r="C809" i="2" a="1"/>
  <c r="C809" i="2" s="1"/>
  <c r="E810" i="7" s="1"/>
  <c r="D809" i="2" a="1"/>
  <c r="D809" i="2" s="1"/>
  <c r="E809" i="2" a="1"/>
  <c r="E809" i="2" s="1"/>
  <c r="G810" i="7" s="1"/>
  <c r="F809" i="2" a="1"/>
  <c r="F809" i="2" s="1"/>
  <c r="H810" i="7" s="1"/>
  <c r="G809" i="2" a="1"/>
  <c r="G809" i="2" s="1"/>
  <c r="H809" i="2" a="1"/>
  <c r="H809" i="2" s="1"/>
  <c r="J810" i="7" s="1"/>
  <c r="I809" i="2" a="1"/>
  <c r="I809" i="2" s="1"/>
  <c r="K810" i="7" s="1"/>
  <c r="B810" i="2" a="1"/>
  <c r="B810" i="2" s="1"/>
  <c r="C810" i="2" a="1"/>
  <c r="C810" i="2" s="1"/>
  <c r="E811" i="7" s="1"/>
  <c r="D810" i="2" a="1"/>
  <c r="D810" i="2" s="1"/>
  <c r="F811" i="7" s="1"/>
  <c r="E810" i="2" a="1"/>
  <c r="E810" i="2" s="1"/>
  <c r="G811" i="7" s="1"/>
  <c r="F810" i="2" a="1"/>
  <c r="F810" i="2" s="1"/>
  <c r="G810" i="2" a="1"/>
  <c r="G810" i="2" s="1"/>
  <c r="H810" i="2" a="1"/>
  <c r="H810" i="2" s="1"/>
  <c r="J811" i="7" s="1"/>
  <c r="I810" i="2" a="1"/>
  <c r="I810" i="2" s="1"/>
  <c r="K811" i="7" s="1"/>
  <c r="B811" i="2" a="1"/>
  <c r="B811" i="2" s="1"/>
  <c r="D812" i="7" s="1"/>
  <c r="C811" i="2" a="1"/>
  <c r="C811" i="2" s="1"/>
  <c r="D811" i="2" a="1"/>
  <c r="D811" i="2" s="1"/>
  <c r="E811" i="2" a="1"/>
  <c r="E811" i="2" s="1"/>
  <c r="F811" i="2" a="1"/>
  <c r="F811" i="2" s="1"/>
  <c r="H812" i="7" s="1"/>
  <c r="G811" i="2" a="1"/>
  <c r="G811" i="2" s="1"/>
  <c r="I812" i="7" s="1"/>
  <c r="H811" i="2" a="1"/>
  <c r="H811" i="2" s="1"/>
  <c r="I811" i="2" a="1"/>
  <c r="I811" i="2" s="1"/>
  <c r="B812" i="2" a="1"/>
  <c r="B812" i="2" s="1"/>
  <c r="D813" i="7" s="1"/>
  <c r="C812" i="2" a="1"/>
  <c r="C812" i="2" s="1"/>
  <c r="D812" i="2" a="1"/>
  <c r="D812" i="2" s="1"/>
  <c r="F813" i="7" s="1"/>
  <c r="E812" i="2" a="1"/>
  <c r="E812" i="2" s="1"/>
  <c r="G813" i="7" s="1"/>
  <c r="F812" i="2" a="1"/>
  <c r="F812" i="2" s="1"/>
  <c r="G812" i="2" a="1"/>
  <c r="G812" i="2" s="1"/>
  <c r="I813" i="7" s="1"/>
  <c r="H812" i="2" a="1"/>
  <c r="H812" i="2" s="1"/>
  <c r="J813" i="7" s="1"/>
  <c r="I812" i="2" a="1"/>
  <c r="I812" i="2" s="1"/>
  <c r="B813" i="2" a="1"/>
  <c r="B813" i="2" s="1"/>
  <c r="D814" i="7" s="1"/>
  <c r="C813" i="2" a="1"/>
  <c r="C813" i="2" s="1"/>
  <c r="E814" i="7" s="1"/>
  <c r="D813" i="2" a="1"/>
  <c r="D813" i="2" s="1"/>
  <c r="E813" i="2" a="1"/>
  <c r="E813" i="2" s="1"/>
  <c r="F813" i="2" a="1"/>
  <c r="F813" i="2" s="1"/>
  <c r="H814" i="7" s="1"/>
  <c r="G813" i="2" a="1"/>
  <c r="G813" i="2" s="1"/>
  <c r="H813" i="2" a="1"/>
  <c r="H813" i="2" s="1"/>
  <c r="J814" i="7" s="1"/>
  <c r="I813" i="2" a="1"/>
  <c r="I813" i="2" s="1"/>
  <c r="K814" i="7" s="1"/>
  <c r="B814" i="2" a="1"/>
  <c r="B814" i="2" s="1"/>
  <c r="C814" i="2" a="1"/>
  <c r="C814" i="2" s="1"/>
  <c r="E815" i="7" s="1"/>
  <c r="D814" i="2" a="1"/>
  <c r="D814" i="2" s="1"/>
  <c r="F815" i="7" s="1"/>
  <c r="E814" i="2" a="1"/>
  <c r="E814" i="2" s="1"/>
  <c r="F814" i="2" a="1"/>
  <c r="F814" i="2" s="1"/>
  <c r="H815" i="7" s="1"/>
  <c r="G814" i="2" a="1"/>
  <c r="G814" i="2" s="1"/>
  <c r="I815" i="7" s="1"/>
  <c r="H814" i="2" a="1"/>
  <c r="H814" i="2" s="1"/>
  <c r="I814" i="2" a="1"/>
  <c r="I814" i="2" s="1"/>
  <c r="B815" i="2" a="1"/>
  <c r="B815" i="2" s="1"/>
  <c r="D816" i="7" s="1"/>
  <c r="C815" i="2" a="1"/>
  <c r="C815" i="2" s="1"/>
  <c r="D815" i="2" a="1"/>
  <c r="D815" i="2" s="1"/>
  <c r="F816" i="7" s="1"/>
  <c r="E815" i="2" a="1"/>
  <c r="E815" i="2" s="1"/>
  <c r="G816" i="7" s="1"/>
  <c r="F815" i="2" a="1"/>
  <c r="F815" i="2" s="1"/>
  <c r="G815" i="2" a="1"/>
  <c r="G815" i="2" s="1"/>
  <c r="I816" i="7" s="1"/>
  <c r="H815" i="2" a="1"/>
  <c r="H815" i="2" s="1"/>
  <c r="J816" i="7" s="1"/>
  <c r="I815" i="2" a="1"/>
  <c r="I815" i="2" s="1"/>
  <c r="B816" i="2" a="1"/>
  <c r="B816" i="2" s="1"/>
  <c r="D817" i="7" s="1"/>
  <c r="C816" i="2" a="1"/>
  <c r="C816" i="2" s="1"/>
  <c r="E817" i="7" s="1"/>
  <c r="D816" i="2" a="1"/>
  <c r="D816" i="2" s="1"/>
  <c r="E816" i="2" a="1"/>
  <c r="E816" i="2" s="1"/>
  <c r="F816" i="2" a="1"/>
  <c r="F816" i="2" s="1"/>
  <c r="H817" i="7" s="1"/>
  <c r="G816" i="2" a="1"/>
  <c r="G816" i="2" s="1"/>
  <c r="H816" i="2" a="1"/>
  <c r="H816" i="2" s="1"/>
  <c r="J817" i="7" s="1"/>
  <c r="I816" i="2" a="1"/>
  <c r="I816" i="2" s="1"/>
  <c r="K817" i="7" s="1"/>
  <c r="B817" i="2" a="1"/>
  <c r="B817" i="2" s="1"/>
  <c r="C817" i="2" a="1"/>
  <c r="C817" i="2" s="1"/>
  <c r="E818" i="7" s="1"/>
  <c r="D817" i="2" a="1"/>
  <c r="D817" i="2" s="1"/>
  <c r="F818" i="7" s="1"/>
  <c r="E817" i="2" a="1"/>
  <c r="E817" i="2" s="1"/>
  <c r="F817" i="2" a="1"/>
  <c r="F817" i="2" s="1"/>
  <c r="H818" i="7" s="1"/>
  <c r="G817" i="2" a="1"/>
  <c r="G817" i="2" s="1"/>
  <c r="I818" i="7" s="1"/>
  <c r="H817" i="2" a="1"/>
  <c r="H817" i="2"/>
  <c r="I817" i="2" a="1"/>
  <c r="I817" i="2" s="1"/>
  <c r="B818" i="2" a="1"/>
  <c r="B818" i="2" s="1"/>
  <c r="C818" i="2" a="1"/>
  <c r="C818" i="2" s="1"/>
  <c r="E819" i="7" s="1"/>
  <c r="D818" i="2" a="1"/>
  <c r="D818" i="2" s="1"/>
  <c r="F819" i="7" s="1"/>
  <c r="E818" i="2" a="1"/>
  <c r="E818" i="2" s="1"/>
  <c r="G819" i="7" s="1"/>
  <c r="F818" i="2" a="1"/>
  <c r="F818" i="2" s="1"/>
  <c r="G818" i="2" a="1"/>
  <c r="G818" i="2" s="1"/>
  <c r="I819" i="7" s="1"/>
  <c r="H818" i="2" a="1"/>
  <c r="H818" i="2"/>
  <c r="J819" i="7" s="1"/>
  <c r="I818" i="2" a="1"/>
  <c r="I818" i="2" s="1"/>
  <c r="B819" i="2" a="1"/>
  <c r="B819" i="2" s="1"/>
  <c r="C819" i="2" a="1"/>
  <c r="C819" i="2" s="1"/>
  <c r="D819" i="2" a="1"/>
  <c r="D819" i="2" s="1"/>
  <c r="E819" i="2" a="1"/>
  <c r="E819" i="2"/>
  <c r="G820" i="7" s="1"/>
  <c r="F819" i="2" a="1"/>
  <c r="F819" i="2" s="1"/>
  <c r="H820" i="7" s="1"/>
  <c r="G819" i="2" a="1"/>
  <c r="G819" i="2" s="1"/>
  <c r="I820" i="7" s="1"/>
  <c r="H819" i="2" a="1"/>
  <c r="H819" i="2" s="1"/>
  <c r="J820" i="7" s="1"/>
  <c r="I819" i="2" a="1"/>
  <c r="I819" i="2" s="1"/>
  <c r="K820" i="7" s="1"/>
  <c r="B820" i="2" a="1"/>
  <c r="B820" i="2" s="1"/>
  <c r="D821" i="7" s="1"/>
  <c r="C820" i="2" a="1"/>
  <c r="C820" i="2" s="1"/>
  <c r="E821" i="7" s="1"/>
  <c r="D820" i="2" a="1"/>
  <c r="D820" i="2" s="1"/>
  <c r="E820" i="2" a="1"/>
  <c r="E820" i="2" s="1"/>
  <c r="F820" i="2" a="1"/>
  <c r="F820" i="2" s="1"/>
  <c r="G820" i="2" a="1"/>
  <c r="G820" i="2" s="1"/>
  <c r="I821" i="7" s="1"/>
  <c r="H820" i="2" a="1"/>
  <c r="H820" i="2" s="1"/>
  <c r="I820" i="2" a="1"/>
  <c r="I820" i="2" s="1"/>
  <c r="K821" i="7" s="1"/>
  <c r="B821" i="2" a="1"/>
  <c r="B821" i="2" s="1"/>
  <c r="D822" i="7" s="1"/>
  <c r="C821" i="2" a="1"/>
  <c r="C821" i="2" s="1"/>
  <c r="E822" i="7" s="1"/>
  <c r="D821" i="2" a="1"/>
  <c r="D821" i="2" s="1"/>
  <c r="F822" i="7" s="1"/>
  <c r="E821" i="2" a="1"/>
  <c r="E821" i="2" s="1"/>
  <c r="G822" i="7" s="1"/>
  <c r="F821" i="2" a="1"/>
  <c r="F821" i="2" s="1"/>
  <c r="H822" i="7" s="1"/>
  <c r="G821" i="2" a="1"/>
  <c r="G821" i="2" s="1"/>
  <c r="H821" i="2" a="1"/>
  <c r="H821" i="2" s="1"/>
  <c r="I821" i="2" a="1"/>
  <c r="I821" i="2" s="1"/>
  <c r="B822" i="2" a="1"/>
  <c r="B822" i="2" s="1"/>
  <c r="D823" i="7" s="1"/>
  <c r="C822" i="2" a="1"/>
  <c r="C822" i="2" s="1"/>
  <c r="D822" i="2" a="1"/>
  <c r="D822" i="2" s="1"/>
  <c r="F823" i="7" s="1"/>
  <c r="E822" i="2" a="1"/>
  <c r="E822" i="2" s="1"/>
  <c r="G823" i="7" s="1"/>
  <c r="F822" i="2" a="1"/>
  <c r="F822" i="2" s="1"/>
  <c r="G822" i="2" a="1"/>
  <c r="G822" i="2" s="1"/>
  <c r="I823" i="7" s="1"/>
  <c r="H822" i="2" a="1"/>
  <c r="H822" i="2" s="1"/>
  <c r="J823" i="7" s="1"/>
  <c r="I822" i="2" a="1"/>
  <c r="I822" i="2"/>
  <c r="K823" i="7" s="1"/>
  <c r="B823" i="2" a="1"/>
  <c r="B823" i="2" s="1"/>
  <c r="C823" i="2" a="1"/>
  <c r="C823" i="2" s="1"/>
  <c r="D823" i="2" a="1"/>
  <c r="D823" i="2" s="1"/>
  <c r="F824" i="7" s="1"/>
  <c r="E823" i="2" a="1"/>
  <c r="E823" i="2" s="1"/>
  <c r="F823" i="2" a="1"/>
  <c r="F823" i="2" s="1"/>
  <c r="G823" i="2" a="1"/>
  <c r="G823" i="2" s="1"/>
  <c r="H823" i="2" a="1"/>
  <c r="H823" i="2" s="1"/>
  <c r="J824" i="7" s="1"/>
  <c r="I823" i="2" a="1"/>
  <c r="I823" i="2" s="1"/>
  <c r="K824" i="7" s="1"/>
  <c r="B824" i="2" a="1"/>
  <c r="B824" i="2" s="1"/>
  <c r="D825" i="7" s="1"/>
  <c r="C824" i="2" a="1"/>
  <c r="C824" i="2"/>
  <c r="E825" i="7" s="1"/>
  <c r="D824" i="2" a="1"/>
  <c r="D824" i="2" s="1"/>
  <c r="F825" i="7" s="1"/>
  <c r="E824" i="2" a="1"/>
  <c r="E824" i="2" s="1"/>
  <c r="F824" i="2" a="1"/>
  <c r="F824" i="2"/>
  <c r="H825" i="7" s="1"/>
  <c r="G824" i="2" a="1"/>
  <c r="G824" i="2" s="1"/>
  <c r="I825" i="7" s="1"/>
  <c r="H824" i="2" a="1"/>
  <c r="H824" i="2" s="1"/>
  <c r="I824" i="2" a="1"/>
  <c r="I824" i="2" s="1"/>
  <c r="K825" i="7" s="1"/>
  <c r="B825" i="2" a="1"/>
  <c r="B825" i="2" s="1"/>
  <c r="D826" i="7" s="1"/>
  <c r="C825" i="2" a="1"/>
  <c r="C825" i="2" s="1"/>
  <c r="E826" i="7" s="1"/>
  <c r="D825" i="2" a="1"/>
  <c r="D825" i="2" s="1"/>
  <c r="F826" i="7" s="1"/>
  <c r="E825" i="2" a="1"/>
  <c r="E825" i="2" s="1"/>
  <c r="G826" i="7" s="1"/>
  <c r="F825" i="2" a="1"/>
  <c r="F825" i="2" s="1"/>
  <c r="G825" i="2" a="1"/>
  <c r="G825" i="2" s="1"/>
  <c r="H825" i="2" a="1"/>
  <c r="H825" i="2" s="1"/>
  <c r="J826" i="7" s="1"/>
  <c r="I825" i="2" a="1"/>
  <c r="I825" i="2" s="1"/>
  <c r="B826" i="2" a="1"/>
  <c r="B826" i="2" s="1"/>
  <c r="C826" i="2" a="1"/>
  <c r="C826" i="2" s="1"/>
  <c r="E827" i="7" s="1"/>
  <c r="D826" i="2" a="1"/>
  <c r="D826" i="2" s="1"/>
  <c r="E826" i="2" a="1"/>
  <c r="E826" i="2" s="1"/>
  <c r="G827" i="7" s="1"/>
  <c r="F826" i="2" a="1"/>
  <c r="F826" i="2" s="1"/>
  <c r="H827" i="7" s="1"/>
  <c r="G826" i="2" a="1"/>
  <c r="G826" i="2" s="1"/>
  <c r="I827" i="7" s="1"/>
  <c r="H826" i="2" a="1"/>
  <c r="H826" i="2" s="1"/>
  <c r="J827" i="7" s="1"/>
  <c r="I826" i="2" a="1"/>
  <c r="I826" i="2" s="1"/>
  <c r="K827" i="7" s="1"/>
  <c r="B827" i="2" a="1"/>
  <c r="B827" i="2" s="1"/>
  <c r="C827" i="2" a="1"/>
  <c r="C827" i="2" s="1"/>
  <c r="D827" i="2" a="1"/>
  <c r="D827" i="2" s="1"/>
  <c r="F828" i="7" s="1"/>
  <c r="E827" i="2" a="1"/>
  <c r="E827" i="2" s="1"/>
  <c r="F827" i="2" a="1"/>
  <c r="F827" i="2" s="1"/>
  <c r="G827" i="2" a="1"/>
  <c r="G827" i="2" s="1"/>
  <c r="I828" i="7" s="1"/>
  <c r="H827" i="2" a="1"/>
  <c r="H827" i="2" s="1"/>
  <c r="I827" i="2" a="1"/>
  <c r="I827" i="2" s="1"/>
  <c r="K828" i="7" s="1"/>
  <c r="B828" i="2" a="1"/>
  <c r="B828" i="2" s="1"/>
  <c r="D829" i="7" s="1"/>
  <c r="C828" i="2" a="1"/>
  <c r="C828" i="2" s="1"/>
  <c r="E829" i="7" s="1"/>
  <c r="D828" i="2" a="1"/>
  <c r="D828" i="2" s="1"/>
  <c r="F829" i="7" s="1"/>
  <c r="E828" i="2" a="1"/>
  <c r="E828" i="2" s="1"/>
  <c r="G829" i="7" s="1"/>
  <c r="F828" i="2" a="1"/>
  <c r="F828" i="2" s="1"/>
  <c r="G828" i="2" a="1"/>
  <c r="G828" i="2" s="1"/>
  <c r="H828" i="2" a="1"/>
  <c r="H828" i="2" s="1"/>
  <c r="J829" i="7" s="1"/>
  <c r="I828" i="2" a="1"/>
  <c r="I828" i="2" s="1"/>
  <c r="B829" i="2" a="1"/>
  <c r="B829" i="2" s="1"/>
  <c r="C829" i="2" a="1"/>
  <c r="C829" i="2" s="1"/>
  <c r="E830" i="7" s="1"/>
  <c r="D829" i="2" a="1"/>
  <c r="D829" i="2" s="1"/>
  <c r="E829" i="2" a="1"/>
  <c r="E829" i="2" s="1"/>
  <c r="G830" i="7" s="1"/>
  <c r="F829" i="2" a="1"/>
  <c r="F829" i="2" s="1"/>
  <c r="H830" i="7" s="1"/>
  <c r="G829" i="2" a="1"/>
  <c r="G829" i="2" s="1"/>
  <c r="I830" i="7" s="1"/>
  <c r="H829" i="2" a="1"/>
  <c r="H829" i="2" s="1"/>
  <c r="J830" i="7" s="1"/>
  <c r="I829" i="2" a="1"/>
  <c r="I829" i="2" s="1"/>
  <c r="K830" i="7" s="1"/>
  <c r="B830" i="2" a="1"/>
  <c r="B830" i="2" s="1"/>
  <c r="C830" i="2" a="1"/>
  <c r="C830" i="2" s="1"/>
  <c r="D830" i="2" a="1"/>
  <c r="D830" i="2" s="1"/>
  <c r="F831" i="7" s="1"/>
  <c r="E830" i="2" a="1"/>
  <c r="E830" i="2" s="1"/>
  <c r="F830" i="2" a="1"/>
  <c r="F830" i="2" s="1"/>
  <c r="G830" i="2" a="1"/>
  <c r="G830" i="2" s="1"/>
  <c r="I831" i="7" s="1"/>
  <c r="H830" i="2" a="1"/>
  <c r="H830" i="2" s="1"/>
  <c r="I830" i="2" a="1"/>
  <c r="I830" i="2" s="1"/>
  <c r="K831" i="7" s="1"/>
  <c r="B831" i="2" a="1"/>
  <c r="B831" i="2" s="1"/>
  <c r="D832" i="7" s="1"/>
  <c r="C831" i="2" a="1"/>
  <c r="C831" i="2" s="1"/>
  <c r="E832" i="7" s="1"/>
  <c r="D831" i="2" a="1"/>
  <c r="D831" i="2" s="1"/>
  <c r="F832" i="7" s="1"/>
  <c r="E831" i="2" a="1"/>
  <c r="E831" i="2" s="1"/>
  <c r="G832" i="7" s="1"/>
  <c r="F831" i="2" a="1"/>
  <c r="F831" i="2" s="1"/>
  <c r="H832" i="7" s="1"/>
  <c r="G831" i="2" a="1"/>
  <c r="G831" i="2" s="1"/>
  <c r="H831" i="2" a="1"/>
  <c r="H831" i="2" s="1"/>
  <c r="I831" i="2" a="1"/>
  <c r="I831" i="2" s="1"/>
  <c r="B832" i="2" a="1"/>
  <c r="B832" i="2" s="1"/>
  <c r="C832" i="2" a="1"/>
  <c r="C832" i="2" s="1"/>
  <c r="D832" i="2" a="1"/>
  <c r="D832" i="2" s="1"/>
  <c r="E832" i="2" a="1"/>
  <c r="E832" i="2" s="1"/>
  <c r="G833" i="7" s="1"/>
  <c r="F832" i="2" a="1"/>
  <c r="F832" i="2" s="1"/>
  <c r="H833" i="7" s="1"/>
  <c r="G832" i="2" a="1"/>
  <c r="G832" i="2" s="1"/>
  <c r="I833" i="7" s="1"/>
  <c r="H832" i="2" a="1"/>
  <c r="H832" i="2" s="1"/>
  <c r="J833" i="7" s="1"/>
  <c r="I832" i="2" a="1"/>
  <c r="I832" i="2" s="1"/>
  <c r="B833" i="2" a="1"/>
  <c r="B833" i="2" s="1"/>
  <c r="C833" i="2" a="1"/>
  <c r="C833" i="2" s="1"/>
  <c r="E834" i="7" s="1"/>
  <c r="D833" i="2" a="1"/>
  <c r="D833" i="2" s="1"/>
  <c r="E833" i="2" a="1"/>
  <c r="E833" i="2" s="1"/>
  <c r="G834" i="7" s="1"/>
  <c r="F833" i="2" a="1"/>
  <c r="F833" i="2" s="1"/>
  <c r="H834" i="7" s="1"/>
  <c r="G833" i="2" a="1"/>
  <c r="G833" i="2" s="1"/>
  <c r="I834" i="7" s="1"/>
  <c r="H833" i="2" a="1"/>
  <c r="H833" i="2" s="1"/>
  <c r="J834" i="7" s="1"/>
  <c r="I833" i="2" a="1"/>
  <c r="I833" i="2" s="1"/>
  <c r="K834" i="7" s="1"/>
  <c r="B834" i="2" a="1"/>
  <c r="B834" i="2" s="1"/>
  <c r="C834" i="2" a="1"/>
  <c r="C834" i="2" s="1"/>
  <c r="D834" i="2" a="1"/>
  <c r="D834" i="2" s="1"/>
  <c r="F835" i="7" s="1"/>
  <c r="E834" i="2" a="1"/>
  <c r="E834" i="2" s="1"/>
  <c r="F834" i="2" a="1"/>
  <c r="F834" i="2"/>
  <c r="G834" i="2" a="1"/>
  <c r="G834" i="2" s="1"/>
  <c r="H834" i="2" a="1"/>
  <c r="H834" i="2" s="1"/>
  <c r="I834" i="2" a="1"/>
  <c r="I834" i="2" s="1"/>
  <c r="B835" i="2" a="1"/>
  <c r="B835" i="2" s="1"/>
  <c r="D836" i="7" s="1"/>
  <c r="C835" i="2" a="1"/>
  <c r="C835" i="2" s="1"/>
  <c r="E836" i="7" s="1"/>
  <c r="D835" i="2" a="1"/>
  <c r="D835" i="2" s="1"/>
  <c r="E835" i="2" a="1"/>
  <c r="E835" i="2" s="1"/>
  <c r="G836" i="7" s="1"/>
  <c r="F835" i="2" a="1"/>
  <c r="F835" i="2" s="1"/>
  <c r="H836" i="7" s="1"/>
  <c r="G835" i="2" a="1"/>
  <c r="G835" i="2" s="1"/>
  <c r="H835" i="2" a="1"/>
  <c r="H835" i="2"/>
  <c r="J836" i="7" s="1"/>
  <c r="I835" i="2" a="1"/>
  <c r="I835" i="2" s="1"/>
  <c r="K836" i="7" s="1"/>
  <c r="B836" i="2" a="1"/>
  <c r="B836" i="2" s="1"/>
  <c r="C836" i="2" a="1"/>
  <c r="C836" i="2" s="1"/>
  <c r="D836" i="2" a="1"/>
  <c r="D836" i="2" s="1"/>
  <c r="F837" i="7" s="1"/>
  <c r="E836" i="2" a="1"/>
  <c r="E836" i="2" s="1"/>
  <c r="G837" i="7" s="1"/>
  <c r="F836" i="2" a="1"/>
  <c r="F836" i="2" s="1"/>
  <c r="H837" i="7" s="1"/>
  <c r="G836" i="2" a="1"/>
  <c r="G836" i="2" s="1"/>
  <c r="I837" i="7" s="1"/>
  <c r="H836" i="2" a="1"/>
  <c r="H836" i="2" s="1"/>
  <c r="J837" i="7" s="1"/>
  <c r="I836" i="2" a="1"/>
  <c r="I836" i="2" s="1"/>
  <c r="B837" i="2" a="1"/>
  <c r="B837" i="2" s="1"/>
  <c r="D838" i="7" s="1"/>
  <c r="C837" i="2" a="1"/>
  <c r="C837" i="2" s="1"/>
  <c r="D837" i="2" a="1"/>
  <c r="D837" i="2" s="1"/>
  <c r="E837" i="2" a="1"/>
  <c r="E837" i="2" s="1"/>
  <c r="G838" i="7" s="1"/>
  <c r="F837" i="2" a="1"/>
  <c r="F837" i="2" s="1"/>
  <c r="G837" i="2" a="1"/>
  <c r="G837" i="2" s="1"/>
  <c r="I838" i="7" s="1"/>
  <c r="H837" i="2" a="1"/>
  <c r="H837" i="2" s="1"/>
  <c r="J838" i="7" s="1"/>
  <c r="I837" i="2" a="1"/>
  <c r="I837" i="2" s="1"/>
  <c r="B838" i="2" a="1"/>
  <c r="B838" i="2" s="1"/>
  <c r="D839" i="7" s="1"/>
  <c r="C838" i="2" a="1"/>
  <c r="C838" i="2" s="1"/>
  <c r="E839" i="7" s="1"/>
  <c r="D838" i="2" a="1"/>
  <c r="D838" i="2" s="1"/>
  <c r="F839" i="7" s="1"/>
  <c r="E838" i="2" a="1"/>
  <c r="E838" i="2" s="1"/>
  <c r="F838" i="2" a="1"/>
  <c r="F838" i="2" s="1"/>
  <c r="H839" i="7" s="1"/>
  <c r="G838" i="2" a="1"/>
  <c r="G838" i="2" s="1"/>
  <c r="H838" i="2" a="1"/>
  <c r="H838" i="2" s="1"/>
  <c r="I838" i="2" a="1"/>
  <c r="I838" i="2" s="1"/>
  <c r="K839" i="7" s="1"/>
  <c r="B839" i="2" a="1"/>
  <c r="B839" i="2"/>
  <c r="D840" i="7" s="1"/>
  <c r="C839" i="2" a="1"/>
  <c r="C839" i="2" s="1"/>
  <c r="E840" i="7" s="1"/>
  <c r="D839" i="2" a="1"/>
  <c r="D839" i="2" s="1"/>
  <c r="F840" i="7" s="1"/>
  <c r="E839" i="2" a="1"/>
  <c r="E839" i="2" s="1"/>
  <c r="F839" i="2" a="1"/>
  <c r="F839" i="2" s="1"/>
  <c r="H840" i="7" s="1"/>
  <c r="G839" i="2" a="1"/>
  <c r="G839" i="2" s="1"/>
  <c r="I840" i="7" s="1"/>
  <c r="H839" i="2" a="1"/>
  <c r="H839" i="2" s="1"/>
  <c r="J840" i="7" s="1"/>
  <c r="I839" i="2" a="1"/>
  <c r="I839" i="2"/>
  <c r="B840" i="2" a="1"/>
  <c r="B840" i="2" s="1"/>
  <c r="C840" i="2" a="1"/>
  <c r="C840" i="2" s="1"/>
  <c r="D840" i="2" a="1"/>
  <c r="D840" i="2"/>
  <c r="F841" i="7" s="1"/>
  <c r="E840" i="2" a="1"/>
  <c r="E840" i="2" s="1"/>
  <c r="G841" i="7" s="1"/>
  <c r="F840" i="2" a="1"/>
  <c r="F840" i="2" s="1"/>
  <c r="H841" i="7" s="1"/>
  <c r="G840" i="2" a="1"/>
  <c r="G840" i="2" s="1"/>
  <c r="H840" i="2" a="1"/>
  <c r="H840" i="2" s="1"/>
  <c r="J841" i="7" s="1"/>
  <c r="I840" i="2" a="1"/>
  <c r="I840" i="2" s="1"/>
  <c r="K841" i="7" s="1"/>
  <c r="B841" i="2" a="1"/>
  <c r="B841" i="2" s="1"/>
  <c r="C841" i="2" a="1"/>
  <c r="C841" i="2" s="1"/>
  <c r="D841" i="2" a="1"/>
  <c r="D841" i="2" s="1"/>
  <c r="E841" i="2" a="1"/>
  <c r="E841" i="2" s="1"/>
  <c r="G842" i="7" s="1"/>
  <c r="F841" i="2" a="1"/>
  <c r="F841" i="2" s="1"/>
  <c r="G841" i="2" a="1"/>
  <c r="G841" i="2" s="1"/>
  <c r="I842" i="7" s="1"/>
  <c r="H841" i="2" a="1"/>
  <c r="H841" i="2" s="1"/>
  <c r="J842" i="7" s="1"/>
  <c r="I841" i="2" a="1"/>
  <c r="I841" i="2" s="1"/>
  <c r="B842" i="2" a="1"/>
  <c r="B842" i="2" s="1"/>
  <c r="D843" i="7" s="1"/>
  <c r="C842" i="2" a="1"/>
  <c r="C842" i="2" s="1"/>
  <c r="E843" i="7" s="1"/>
  <c r="D842" i="2" a="1"/>
  <c r="D842" i="2" s="1"/>
  <c r="F843" i="7" s="1"/>
  <c r="E842" i="2" a="1"/>
  <c r="E842" i="2" s="1"/>
  <c r="F842" i="2" a="1"/>
  <c r="F842" i="2" s="1"/>
  <c r="H843" i="7" s="1"/>
  <c r="G842" i="2" a="1"/>
  <c r="G842" i="2" s="1"/>
  <c r="H842" i="2" a="1"/>
  <c r="H842" i="2" s="1"/>
  <c r="I842" i="2" a="1"/>
  <c r="I842" i="2" s="1"/>
  <c r="K843" i="7" s="1"/>
  <c r="B843" i="2" a="1"/>
  <c r="B843" i="2" s="1"/>
  <c r="C843" i="2" a="1"/>
  <c r="C843" i="2" s="1"/>
  <c r="E844" i="7" s="1"/>
  <c r="D843" i="2" a="1"/>
  <c r="D843" i="2" s="1"/>
  <c r="F844" i="7" s="1"/>
  <c r="E843" i="2" a="1"/>
  <c r="E843" i="2" s="1"/>
  <c r="F843" i="2" a="1"/>
  <c r="F843" i="2" s="1"/>
  <c r="H844" i="7" s="1"/>
  <c r="G843" i="2" a="1"/>
  <c r="G843" i="2" s="1"/>
  <c r="I844" i="7" s="1"/>
  <c r="H843" i="2" a="1"/>
  <c r="H843" i="2" s="1"/>
  <c r="J844" i="7" s="1"/>
  <c r="I843" i="2" a="1"/>
  <c r="I843" i="2" s="1"/>
  <c r="B844" i="2" a="1"/>
  <c r="B844" i="2" s="1"/>
  <c r="D845" i="7" s="1"/>
  <c r="C844" i="2" a="1"/>
  <c r="C844" i="2" s="1"/>
  <c r="D844" i="2" a="1"/>
  <c r="D844" i="2" s="1"/>
  <c r="E844" i="2" a="1"/>
  <c r="E844" i="2" s="1"/>
  <c r="G845" i="7" s="1"/>
  <c r="F844" i="2" a="1"/>
  <c r="F844" i="2" s="1"/>
  <c r="G844" i="2" a="1"/>
  <c r="G844" i="2" s="1"/>
  <c r="I845" i="7" s="1"/>
  <c r="H844" i="2" a="1"/>
  <c r="H844" i="2" s="1"/>
  <c r="J845" i="7" s="1"/>
  <c r="I844" i="2" a="1"/>
  <c r="I844" i="2" s="1"/>
  <c r="B845" i="2" a="1"/>
  <c r="B845" i="2" s="1"/>
  <c r="D846" i="7" s="1"/>
  <c r="C845" i="2" a="1"/>
  <c r="C845" i="2" s="1"/>
  <c r="E846" i="7" s="1"/>
  <c r="D845" i="2" a="1"/>
  <c r="D845" i="2" s="1"/>
  <c r="F846" i="7" s="1"/>
  <c r="E845" i="2" a="1"/>
  <c r="E845" i="2" s="1"/>
  <c r="F845" i="2" a="1"/>
  <c r="F845" i="2" s="1"/>
  <c r="H846" i="7" s="1"/>
  <c r="G845" i="2" a="1"/>
  <c r="G845" i="2" s="1"/>
  <c r="H845" i="2" a="1"/>
  <c r="H845" i="2" s="1"/>
  <c r="I845" i="2" a="1"/>
  <c r="I845" i="2" s="1"/>
  <c r="K846" i="7" s="1"/>
  <c r="B846" i="2" a="1"/>
  <c r="B846" i="2" s="1"/>
  <c r="C846" i="2" a="1"/>
  <c r="C846" i="2" s="1"/>
  <c r="E847" i="7" s="1"/>
  <c r="D846" i="2" a="1"/>
  <c r="D846" i="2" s="1"/>
  <c r="F847" i="7" s="1"/>
  <c r="E846" i="2" a="1"/>
  <c r="E846" i="2" s="1"/>
  <c r="F846" i="2" a="1"/>
  <c r="F846" i="2" s="1"/>
  <c r="H847" i="7" s="1"/>
  <c r="G846" i="2" a="1"/>
  <c r="G846" i="2" s="1"/>
  <c r="I847" i="7" s="1"/>
  <c r="H846" i="2" a="1"/>
  <c r="H846" i="2" s="1"/>
  <c r="J847" i="7" s="1"/>
  <c r="I846" i="2" a="1"/>
  <c r="I846" i="2" s="1"/>
  <c r="B847" i="2" a="1"/>
  <c r="B847" i="2" s="1"/>
  <c r="D848" i="7" s="1"/>
  <c r="C847" i="2" a="1"/>
  <c r="C847" i="2" s="1"/>
  <c r="D847" i="2" a="1"/>
  <c r="D847" i="2"/>
  <c r="E847" i="2" a="1"/>
  <c r="E847" i="2" s="1"/>
  <c r="F847" i="2" a="1"/>
  <c r="F847" i="2" s="1"/>
  <c r="G847" i="2" a="1"/>
  <c r="G847" i="2" s="1"/>
  <c r="I848" i="7" s="1"/>
  <c r="H847" i="2" a="1"/>
  <c r="H847" i="2" s="1"/>
  <c r="J848" i="7" s="1"/>
  <c r="I847" i="2" a="1"/>
  <c r="I847" i="2" s="1"/>
  <c r="K848" i="7" s="1"/>
  <c r="B848" i="2" a="1"/>
  <c r="B848" i="2" s="1"/>
  <c r="D849" i="7" s="1"/>
  <c r="C848" i="2" a="1"/>
  <c r="C848" i="2" s="1"/>
  <c r="E849" i="7" s="1"/>
  <c r="D848" i="2" a="1"/>
  <c r="D848" i="2" s="1"/>
  <c r="E848" i="2" a="1"/>
  <c r="E848" i="2" s="1"/>
  <c r="G849" i="7" s="1"/>
  <c r="F848" i="2" a="1"/>
  <c r="F848" i="2" s="1"/>
  <c r="G848" i="2" a="1"/>
  <c r="G848" i="2" s="1"/>
  <c r="H848" i="2" a="1"/>
  <c r="H848" i="2" s="1"/>
  <c r="J849" i="7" s="1"/>
  <c r="I848" i="2" a="1"/>
  <c r="I848" i="2"/>
  <c r="B849" i="2" a="1"/>
  <c r="B849" i="2" s="1"/>
  <c r="D850" i="7" s="1"/>
  <c r="C849" i="2" a="1"/>
  <c r="C849" i="2" s="1"/>
  <c r="E850" i="7" s="1"/>
  <c r="D849" i="2" a="1"/>
  <c r="D849" i="2" s="1"/>
  <c r="F850" i="7" s="1"/>
  <c r="E849" i="2" a="1"/>
  <c r="E849" i="2" s="1"/>
  <c r="G850" i="7" s="1"/>
  <c r="F849" i="2" a="1"/>
  <c r="F849" i="2" s="1"/>
  <c r="H850" i="7" s="1"/>
  <c r="G849" i="2" a="1"/>
  <c r="G849" i="2" s="1"/>
  <c r="I850" i="7" s="1"/>
  <c r="H849" i="2" a="1"/>
  <c r="H849" i="2" s="1"/>
  <c r="I849" i="2" a="1"/>
  <c r="I849" i="2" s="1"/>
  <c r="B850" i="2" a="1"/>
  <c r="B850" i="2" s="1"/>
  <c r="C850" i="2" a="1"/>
  <c r="C850" i="2" s="1"/>
  <c r="E851" i="7" s="1"/>
  <c r="D850" i="2" a="1"/>
  <c r="D850" i="2" s="1"/>
  <c r="E850" i="2" a="1"/>
  <c r="E850" i="2" s="1"/>
  <c r="G851" i="7" s="1"/>
  <c r="F850" i="2" a="1"/>
  <c r="F850" i="2" s="1"/>
  <c r="H851" i="7" s="1"/>
  <c r="G850" i="2" a="1"/>
  <c r="G850" i="2" s="1"/>
  <c r="H850" i="2" a="1"/>
  <c r="H850" i="2" s="1"/>
  <c r="J851" i="7" s="1"/>
  <c r="I850" i="2" a="1"/>
  <c r="I850" i="2" s="1"/>
  <c r="K851" i="7" s="1"/>
  <c r="B851" i="2" a="1"/>
  <c r="B851" i="2" s="1"/>
  <c r="D852" i="7" s="1"/>
  <c r="C851" i="2" a="1"/>
  <c r="C851" i="2" s="1"/>
  <c r="D851" i="2" a="1"/>
  <c r="D851" i="2" s="1"/>
  <c r="F852" i="7" s="1"/>
  <c r="E851" i="2" a="1"/>
  <c r="E851" i="2" s="1"/>
  <c r="F851" i="2" a="1"/>
  <c r="F851" i="2"/>
  <c r="G851" i="2" a="1"/>
  <c r="G851" i="2" s="1"/>
  <c r="H851" i="2" a="1"/>
  <c r="H851" i="2" s="1"/>
  <c r="I851" i="2" a="1"/>
  <c r="I851" i="2" s="1"/>
  <c r="K852" i="7" s="1"/>
  <c r="B852" i="2" a="1"/>
  <c r="B852" i="2" s="1"/>
  <c r="D853" i="7" s="1"/>
  <c r="C852" i="2" a="1"/>
  <c r="C852" i="2" s="1"/>
  <c r="E853" i="7" s="1"/>
  <c r="D852" i="2" a="1"/>
  <c r="D852" i="2" s="1"/>
  <c r="F853" i="7" s="1"/>
  <c r="E852" i="2" a="1"/>
  <c r="E852" i="2" s="1"/>
  <c r="G853" i="7" s="1"/>
  <c r="F852" i="2" a="1"/>
  <c r="F852" i="2" s="1"/>
  <c r="H853" i="7" s="1"/>
  <c r="G852" i="2" a="1"/>
  <c r="G852" i="2" s="1"/>
  <c r="H852" i="2" a="1"/>
  <c r="H852" i="2" s="1"/>
  <c r="I852" i="2" a="1"/>
  <c r="I852" i="2" s="1"/>
  <c r="B853" i="2" a="1"/>
  <c r="B853" i="2" s="1"/>
  <c r="C853" i="2" a="1"/>
  <c r="C853" i="2" s="1"/>
  <c r="D853" i="2" a="1"/>
  <c r="D853" i="2" s="1"/>
  <c r="F854" i="7" s="1"/>
  <c r="E853" i="2" a="1"/>
  <c r="E853" i="2" s="1"/>
  <c r="G854" i="7" s="1"/>
  <c r="F853" i="2" a="1"/>
  <c r="F853" i="2" s="1"/>
  <c r="G853" i="2" a="1"/>
  <c r="G853" i="2" s="1"/>
  <c r="I854" i="7" s="1"/>
  <c r="H853" i="2" a="1"/>
  <c r="H853" i="2" s="1"/>
  <c r="J854" i="7" s="1"/>
  <c r="I853" i="2" a="1"/>
  <c r="I853" i="2" s="1"/>
  <c r="B854" i="2" a="1"/>
  <c r="B854" i="2" s="1"/>
  <c r="D855" i="7" s="1"/>
  <c r="C854" i="2" a="1"/>
  <c r="C854" i="2" s="1"/>
  <c r="D854" i="2" a="1"/>
  <c r="D854" i="2" s="1"/>
  <c r="E854" i="2" a="1"/>
  <c r="E854" i="2" s="1"/>
  <c r="G855" i="7" s="1"/>
  <c r="F854" i="2" a="1"/>
  <c r="F854" i="2" s="1"/>
  <c r="G854" i="2" a="1"/>
  <c r="G854" i="2" s="1"/>
  <c r="I855" i="7" s="1"/>
  <c r="H854" i="2" a="1"/>
  <c r="H854" i="2" s="1"/>
  <c r="J855" i="7" s="1"/>
  <c r="I854" i="2" a="1"/>
  <c r="I854" i="2" s="1"/>
  <c r="B855" i="2" a="1"/>
  <c r="B855" i="2" s="1"/>
  <c r="D856" i="7" s="1"/>
  <c r="C855" i="2" a="1"/>
  <c r="C855" i="2" s="1"/>
  <c r="E856" i="7" s="1"/>
  <c r="D855" i="2" a="1"/>
  <c r="D855" i="2" s="1"/>
  <c r="F856" i="7" s="1"/>
  <c r="E855" i="2" a="1"/>
  <c r="E855" i="2" s="1"/>
  <c r="G856" i="7" s="1"/>
  <c r="F855" i="2" a="1"/>
  <c r="F855" i="2" s="1"/>
  <c r="G855" i="2" a="1"/>
  <c r="G855" i="2" s="1"/>
  <c r="H855" i="2" a="1"/>
  <c r="H855" i="2" s="1"/>
  <c r="I855" i="2" a="1"/>
  <c r="I855" i="2" s="1"/>
  <c r="B856" i="2" a="1"/>
  <c r="B856" i="2" s="1"/>
  <c r="C856" i="2" a="1"/>
  <c r="C856" i="2" s="1"/>
  <c r="E857" i="7" s="1"/>
  <c r="D856" i="2" a="1"/>
  <c r="D856" i="2" s="1"/>
  <c r="F857" i="7" s="1"/>
  <c r="E856" i="2" a="1"/>
  <c r="E856" i="2" s="1"/>
  <c r="F856" i="2" a="1"/>
  <c r="F856" i="2" s="1"/>
  <c r="H857" i="7" s="1"/>
  <c r="G856" i="2" a="1"/>
  <c r="G856" i="2" s="1"/>
  <c r="I857" i="7" s="1"/>
  <c r="H856" i="2" a="1"/>
  <c r="H856" i="2" s="1"/>
  <c r="I856" i="2" a="1"/>
  <c r="I856" i="2" s="1"/>
  <c r="K857" i="7" s="1"/>
  <c r="B857" i="2" a="1"/>
  <c r="B857" i="2" s="1"/>
  <c r="C857" i="2" a="1"/>
  <c r="C857" i="2" s="1"/>
  <c r="D857" i="2" a="1"/>
  <c r="D857" i="2" s="1"/>
  <c r="F858" i="7" s="1"/>
  <c r="E857" i="2" a="1"/>
  <c r="E857" i="2" s="1"/>
  <c r="F857" i="2" a="1"/>
  <c r="F857" i="2" s="1"/>
  <c r="H858" i="7" s="1"/>
  <c r="G857" i="2" a="1"/>
  <c r="G857" i="2" s="1"/>
  <c r="I858" i="7" s="1"/>
  <c r="H857" i="2" a="1"/>
  <c r="H857" i="2" s="1"/>
  <c r="I857" i="2" a="1"/>
  <c r="I857" i="2" s="1"/>
  <c r="K858" i="7" s="1"/>
  <c r="B858" i="2" a="1"/>
  <c r="B858" i="2" s="1"/>
  <c r="D859" i="7" s="1"/>
  <c r="C858" i="2" a="1"/>
  <c r="C858" i="2" s="1"/>
  <c r="E859" i="7" s="1"/>
  <c r="D858" i="2" a="1"/>
  <c r="D858" i="2" s="1"/>
  <c r="E858" i="2" a="1"/>
  <c r="E858" i="2" s="1"/>
  <c r="G859" i="7" s="1"/>
  <c r="F858" i="2" a="1"/>
  <c r="F858" i="2" s="1"/>
  <c r="G858" i="2" a="1"/>
  <c r="G858" i="2" s="1"/>
  <c r="H858" i="2" a="1"/>
  <c r="H858" i="2" s="1"/>
  <c r="J859" i="7" s="1"/>
  <c r="I858" i="2" a="1"/>
  <c r="I858" i="2" s="1"/>
  <c r="B859" i="2" a="1"/>
  <c r="B859" i="2" s="1"/>
  <c r="D860" i="7" s="1"/>
  <c r="C859" i="2" a="1"/>
  <c r="C859" i="2" s="1"/>
  <c r="E860" i="7" s="1"/>
  <c r="D859" i="2" a="1"/>
  <c r="D859" i="2" s="1"/>
  <c r="E859" i="2" a="1"/>
  <c r="E859" i="2" s="1"/>
  <c r="G860" i="7" s="1"/>
  <c r="F859" i="2" a="1"/>
  <c r="F859" i="2" s="1"/>
  <c r="H860" i="7" s="1"/>
  <c r="G859" i="2" a="1"/>
  <c r="G859" i="2" s="1"/>
  <c r="I860" i="7" s="1"/>
  <c r="H859" i="2" a="1"/>
  <c r="H859" i="2" s="1"/>
  <c r="I859" i="2" a="1"/>
  <c r="I859" i="2" s="1"/>
  <c r="K860" i="7" s="1"/>
  <c r="B860" i="2" a="1"/>
  <c r="B860" i="2" s="1"/>
  <c r="C860" i="2" a="1"/>
  <c r="C860" i="2" s="1"/>
  <c r="E861" i="7" s="1"/>
  <c r="D860" i="2" a="1"/>
  <c r="D860" i="2" s="1"/>
  <c r="F861" i="7" s="1"/>
  <c r="E860" i="2" a="1"/>
  <c r="E860" i="2" s="1"/>
  <c r="G861" i="7" s="1"/>
  <c r="F860" i="2" a="1"/>
  <c r="F860" i="2" s="1"/>
  <c r="H861" i="7" s="1"/>
  <c r="G860" i="2" a="1"/>
  <c r="G860" i="2" s="1"/>
  <c r="I861" i="7" s="1"/>
  <c r="H860" i="2" a="1"/>
  <c r="H860" i="2" s="1"/>
  <c r="I860" i="2" a="1"/>
  <c r="I860" i="2" s="1"/>
  <c r="B861" i="2" a="1"/>
  <c r="B861" i="2" s="1"/>
  <c r="D862" i="7" s="1"/>
  <c r="C861" i="2" a="1"/>
  <c r="C861" i="2" s="1"/>
  <c r="D861" i="2" a="1"/>
  <c r="D861" i="2"/>
  <c r="E861" i="2" a="1"/>
  <c r="E861" i="2" s="1"/>
  <c r="F861" i="2" a="1"/>
  <c r="F861" i="2" s="1"/>
  <c r="G861" i="2" a="1"/>
  <c r="G861" i="2" s="1"/>
  <c r="H861" i="2" a="1"/>
  <c r="H861" i="2" s="1"/>
  <c r="J862" i="7" s="1"/>
  <c r="I861" i="2" a="1"/>
  <c r="I861" i="2" s="1"/>
  <c r="K862" i="7" s="1"/>
  <c r="B862" i="2" a="1"/>
  <c r="B862" i="2" s="1"/>
  <c r="D863" i="7" s="1"/>
  <c r="C862" i="2" a="1"/>
  <c r="C862" i="2" s="1"/>
  <c r="E863" i="7" s="1"/>
  <c r="D862" i="2" a="1"/>
  <c r="D862" i="2" s="1"/>
  <c r="F863" i="7" s="1"/>
  <c r="E862" i="2" a="1"/>
  <c r="E862" i="2" s="1"/>
  <c r="F862" i="2" a="1"/>
  <c r="F862" i="2" s="1"/>
  <c r="H863" i="7" s="1"/>
  <c r="G862" i="2" a="1"/>
  <c r="G862" i="2" s="1"/>
  <c r="H862" i="2" a="1"/>
  <c r="H862" i="2" s="1"/>
  <c r="I862" i="2" a="1"/>
  <c r="I862" i="2" s="1"/>
  <c r="K863" i="7" s="1"/>
  <c r="B863" i="2" a="1"/>
  <c r="B863" i="2" s="1"/>
  <c r="C863" i="2" a="1"/>
  <c r="C863" i="2"/>
  <c r="E864" i="7" s="1"/>
  <c r="D863" i="2" a="1"/>
  <c r="D863" i="2" s="1"/>
  <c r="F864" i="7" s="1"/>
  <c r="E863" i="2" a="1"/>
  <c r="E863" i="2" s="1"/>
  <c r="G864" i="7" s="1"/>
  <c r="F863" i="2" a="1"/>
  <c r="F863" i="2" s="1"/>
  <c r="H864" i="7" s="1"/>
  <c r="G863" i="2" a="1"/>
  <c r="G863" i="2" s="1"/>
  <c r="I864" i="7" s="1"/>
  <c r="H863" i="2" a="1"/>
  <c r="H863" i="2" s="1"/>
  <c r="J864" i="7" s="1"/>
  <c r="I863" i="2" a="1"/>
  <c r="I863" i="2" s="1"/>
  <c r="B864" i="2" a="1"/>
  <c r="B864" i="2" s="1"/>
  <c r="C864" i="2" a="1"/>
  <c r="C864" i="2" s="1"/>
  <c r="D864" i="2" a="1"/>
  <c r="D864" i="2" s="1"/>
  <c r="F865" i="7" s="1"/>
  <c r="E864" i="2" a="1"/>
  <c r="E864" i="2"/>
  <c r="F864" i="2" a="1"/>
  <c r="F864" i="2" s="1"/>
  <c r="H865" i="7" s="1"/>
  <c r="G864" i="2" a="1"/>
  <c r="G864" i="2" s="1"/>
  <c r="I865" i="7" s="1"/>
  <c r="H864" i="2" a="1"/>
  <c r="H864" i="2" s="1"/>
  <c r="J865" i="7" s="1"/>
  <c r="I864" i="2" a="1"/>
  <c r="I864" i="2" s="1"/>
  <c r="K865" i="7" s="1"/>
  <c r="B865" i="2" a="1"/>
  <c r="B865" i="2" s="1"/>
  <c r="D866" i="7" s="1"/>
  <c r="C865" i="2" a="1"/>
  <c r="C865" i="2" s="1"/>
  <c r="E866" i="7" s="1"/>
  <c r="D865" i="2" a="1"/>
  <c r="D865" i="2" s="1"/>
  <c r="E865" i="2" a="1"/>
  <c r="E865" i="2" s="1"/>
  <c r="F865" i="2" a="1"/>
  <c r="F865" i="2" s="1"/>
  <c r="G865" i="2" a="1"/>
  <c r="G865" i="2" s="1"/>
  <c r="I866" i="7" s="1"/>
  <c r="H865" i="2" a="1"/>
  <c r="H865" i="2" s="1"/>
  <c r="I865" i="2" a="1"/>
  <c r="I865" i="2" s="1"/>
  <c r="K866" i="7" s="1"/>
  <c r="B866" i="2" a="1"/>
  <c r="B866" i="2" s="1"/>
  <c r="D867" i="7" s="1"/>
  <c r="C866" i="2" a="1"/>
  <c r="C866" i="2" s="1"/>
  <c r="D866" i="2" a="1"/>
  <c r="D866" i="2" s="1"/>
  <c r="F867" i="7" s="1"/>
  <c r="E866" i="2" a="1"/>
  <c r="E866" i="2" s="1"/>
  <c r="G867" i="7" s="1"/>
  <c r="F866" i="2" a="1"/>
  <c r="F866" i="2" s="1"/>
  <c r="H867" i="7" s="1"/>
  <c r="G866" i="2" a="1"/>
  <c r="G866" i="2" s="1"/>
  <c r="H866" i="2" a="1"/>
  <c r="H866" i="2" s="1"/>
  <c r="J867" i="7" s="1"/>
  <c r="I866" i="2" a="1"/>
  <c r="I866" i="2" s="1"/>
  <c r="B867" i="2" a="1"/>
  <c r="B867" i="2" s="1"/>
  <c r="C867" i="2" a="1"/>
  <c r="C867" i="2" s="1"/>
  <c r="E868" i="7" s="1"/>
  <c r="D867" i="2" a="1"/>
  <c r="D867" i="2" s="1"/>
  <c r="E867" i="2" a="1"/>
  <c r="E867" i="2" s="1"/>
  <c r="G868" i="7" s="1"/>
  <c r="F867" i="2" a="1"/>
  <c r="F867" i="2" s="1"/>
  <c r="H868" i="7" s="1"/>
  <c r="G867" i="2" a="1"/>
  <c r="G867" i="2" s="1"/>
  <c r="I868" i="7" s="1"/>
  <c r="H867" i="2" a="1"/>
  <c r="H867" i="2" s="1"/>
  <c r="J868" i="7" s="1"/>
  <c r="I867" i="2" a="1"/>
  <c r="I867" i="2"/>
  <c r="K868" i="7" s="1"/>
  <c r="B868" i="2" a="1"/>
  <c r="B868" i="2" s="1"/>
  <c r="D869" i="7" s="1"/>
  <c r="C868" i="2" a="1"/>
  <c r="C868" i="2" s="1"/>
  <c r="D868" i="2" a="1"/>
  <c r="D868" i="2" s="1"/>
  <c r="F869" i="7" s="1"/>
  <c r="E868" i="2" a="1"/>
  <c r="E868" i="2" s="1"/>
  <c r="G869" i="7" s="1"/>
  <c r="F868" i="2" a="1"/>
  <c r="F868" i="2" s="1"/>
  <c r="G868" i="2" a="1"/>
  <c r="G868" i="2"/>
  <c r="I869" i="7" s="1"/>
  <c r="H868" i="2" a="1"/>
  <c r="H868" i="2" s="1"/>
  <c r="J869" i="7" s="1"/>
  <c r="I868" i="2" a="1"/>
  <c r="I868" i="2" s="1"/>
  <c r="K869" i="7" s="1"/>
  <c r="B869" i="2" a="1"/>
  <c r="B869" i="2" s="1"/>
  <c r="D870" i="7" s="1"/>
  <c r="C869" i="2" a="1"/>
  <c r="C869" i="2" s="1"/>
  <c r="E870" i="7" s="1"/>
  <c r="D869" i="2" a="1"/>
  <c r="D869" i="2" s="1"/>
  <c r="F870" i="7" s="1"/>
  <c r="E869" i="2" a="1"/>
  <c r="E869" i="2" s="1"/>
  <c r="F869" i="2" a="1"/>
  <c r="F869" i="2" s="1"/>
  <c r="H870" i="7" s="1"/>
  <c r="G869" i="2" a="1"/>
  <c r="G869" i="2" s="1"/>
  <c r="H869" i="2" a="1"/>
  <c r="H869" i="2" s="1"/>
  <c r="I869" i="2" a="1"/>
  <c r="I869" i="2" s="1"/>
  <c r="B870" i="2" a="1"/>
  <c r="B870" i="2" s="1"/>
  <c r="D871" i="7" s="1"/>
  <c r="C870" i="2" a="1"/>
  <c r="C870" i="2" s="1"/>
  <c r="D870" i="2" a="1"/>
  <c r="D870" i="2" s="1"/>
  <c r="F871" i="7" s="1"/>
  <c r="E870" i="2" a="1"/>
  <c r="E870" i="2" s="1"/>
  <c r="G871" i="7" s="1"/>
  <c r="F870" i="2" a="1"/>
  <c r="F870" i="2" s="1"/>
  <c r="H871" i="7" s="1"/>
  <c r="G870" i="2" a="1"/>
  <c r="G870" i="2" s="1"/>
  <c r="H870" i="2" a="1"/>
  <c r="H870" i="2" s="1"/>
  <c r="J871" i="7" s="1"/>
  <c r="I870" i="2" a="1"/>
  <c r="I870" i="2" s="1"/>
  <c r="B871" i="2" a="1"/>
  <c r="B871" i="2" s="1"/>
  <c r="C871" i="2" a="1"/>
  <c r="C871" i="2" s="1"/>
  <c r="E872" i="7" s="1"/>
  <c r="D871" i="2" a="1"/>
  <c r="D871" i="2" s="1"/>
  <c r="E871" i="2" a="1"/>
  <c r="E871" i="2" s="1"/>
  <c r="G872" i="7" s="1"/>
  <c r="F871" i="2" a="1"/>
  <c r="F871" i="2" s="1"/>
  <c r="H872" i="7" s="1"/>
  <c r="G871" i="2" a="1"/>
  <c r="G871" i="2" s="1"/>
  <c r="H871" i="2" a="1"/>
  <c r="H871" i="2" s="1"/>
  <c r="J872" i="7" s="1"/>
  <c r="I871" i="2" a="1"/>
  <c r="I871" i="2" s="1"/>
  <c r="K872" i="7" s="1"/>
  <c r="B872" i="2" a="1"/>
  <c r="B872" i="2" s="1"/>
  <c r="D873" i="7" s="1"/>
  <c r="C872" i="2" a="1"/>
  <c r="C872" i="2" s="1"/>
  <c r="D872" i="2" a="1"/>
  <c r="D872" i="2" s="1"/>
  <c r="F873" i="7" s="1"/>
  <c r="E872" i="2" a="1"/>
  <c r="E872" i="2" s="1"/>
  <c r="F872" i="2" a="1"/>
  <c r="F872" i="2" s="1"/>
  <c r="G872" i="2" a="1"/>
  <c r="G872" i="2" s="1"/>
  <c r="I873" i="7" s="1"/>
  <c r="H872" i="2" a="1"/>
  <c r="H872" i="2" s="1"/>
  <c r="I872" i="2" a="1"/>
  <c r="I872" i="2" s="1"/>
  <c r="K873" i="7" s="1"/>
  <c r="B873" i="2" a="1"/>
  <c r="B873" i="2" s="1"/>
  <c r="D874" i="7" s="1"/>
  <c r="C873" i="2" a="1"/>
  <c r="C873" i="2" s="1"/>
  <c r="D873" i="2" a="1"/>
  <c r="D873" i="2" s="1"/>
  <c r="F874" i="7" s="1"/>
  <c r="E873" i="2" a="1"/>
  <c r="E873" i="2" s="1"/>
  <c r="G874" i="7" s="1"/>
  <c r="F873" i="2" a="1"/>
  <c r="F873" i="2" s="1"/>
  <c r="H874" i="7" s="1"/>
  <c r="G873" i="2" a="1"/>
  <c r="G873" i="2" s="1"/>
  <c r="H873" i="2" a="1"/>
  <c r="H873" i="2" s="1"/>
  <c r="I873" i="2" a="1"/>
  <c r="I873" i="2" s="1"/>
  <c r="B874" i="2" a="1"/>
  <c r="B874" i="2" s="1"/>
  <c r="C874" i="2" a="1"/>
  <c r="C874" i="2" s="1"/>
  <c r="D874" i="2" a="1"/>
  <c r="D874" i="2" s="1"/>
  <c r="E874" i="2" a="1"/>
  <c r="E874" i="2" s="1"/>
  <c r="G875" i="7" s="1"/>
  <c r="F874" i="2" a="1"/>
  <c r="F874" i="2" s="1"/>
  <c r="H875" i="7" s="1"/>
  <c r="G874" i="2" a="1"/>
  <c r="G874" i="2"/>
  <c r="I875" i="7" s="1"/>
  <c r="H874" i="2" a="1"/>
  <c r="H874" i="2" s="1"/>
  <c r="J875" i="7" s="1"/>
  <c r="I874" i="2" a="1"/>
  <c r="I874" i="2" s="1"/>
  <c r="K875" i="7" s="1"/>
  <c r="B875" i="2" a="1"/>
  <c r="B875" i="2" s="1"/>
  <c r="C875" i="2" a="1"/>
  <c r="C875" i="2" s="1"/>
  <c r="E876" i="7" s="1"/>
  <c r="D875" i="2" a="1"/>
  <c r="D875" i="2" s="1"/>
  <c r="E875" i="2" a="1"/>
  <c r="E875" i="2" s="1"/>
  <c r="F875" i="2" a="1"/>
  <c r="F875" i="2" s="1"/>
  <c r="H876" i="7" s="1"/>
  <c r="G875" i="2" a="1"/>
  <c r="G875" i="2" s="1"/>
  <c r="I876" i="7" s="1"/>
  <c r="H875" i="2" a="1"/>
  <c r="H875" i="2" s="1"/>
  <c r="J876" i="7" s="1"/>
  <c r="I875" i="2" a="1"/>
  <c r="I875" i="2" s="1"/>
  <c r="B876" i="2" a="1"/>
  <c r="B876" i="2" s="1"/>
  <c r="D877" i="7" s="1"/>
  <c r="C876" i="2" a="1"/>
  <c r="C876" i="2" s="1"/>
  <c r="D876" i="2" a="1"/>
  <c r="D876" i="2" s="1"/>
  <c r="F877" i="7" s="1"/>
  <c r="E876" i="2" a="1"/>
  <c r="E876" i="2" s="1"/>
  <c r="F876" i="2" a="1"/>
  <c r="F876" i="2" s="1"/>
  <c r="G876" i="2" a="1"/>
  <c r="G876" i="2" s="1"/>
  <c r="I877" i="7" s="1"/>
  <c r="H876" i="2" a="1"/>
  <c r="H876" i="2" s="1"/>
  <c r="I876" i="2" a="1"/>
  <c r="I876" i="2" s="1"/>
  <c r="K877" i="7" s="1"/>
  <c r="B877" i="2" a="1"/>
  <c r="B877" i="2" s="1"/>
  <c r="D878" i="7" s="1"/>
  <c r="C877" i="2" a="1"/>
  <c r="C877" i="2" s="1"/>
  <c r="D877" i="2" a="1"/>
  <c r="D877" i="2" s="1"/>
  <c r="F878" i="7" s="1"/>
  <c r="E877" i="2" a="1"/>
  <c r="E877" i="2" s="1"/>
  <c r="G878" i="7" s="1"/>
  <c r="F877" i="2" a="1"/>
  <c r="F877" i="2" s="1"/>
  <c r="H878" i="7" s="1"/>
  <c r="G877" i="2" a="1"/>
  <c r="G877" i="2" s="1"/>
  <c r="H877" i="2" a="1"/>
  <c r="H877" i="2" s="1"/>
  <c r="J878" i="7" s="1"/>
  <c r="I877" i="2" a="1"/>
  <c r="I877" i="2" s="1"/>
  <c r="B878" i="2" a="1"/>
  <c r="B878" i="2" s="1"/>
  <c r="C878" i="2" a="1"/>
  <c r="C878" i="2" s="1"/>
  <c r="E879" i="7" s="1"/>
  <c r="D878" i="2" a="1"/>
  <c r="D878" i="2" s="1"/>
  <c r="E878" i="2" a="1"/>
  <c r="E878" i="2" s="1"/>
  <c r="G879" i="7" s="1"/>
  <c r="F878" i="2" a="1"/>
  <c r="F878" i="2" s="1"/>
  <c r="H879" i="7" s="1"/>
  <c r="G878" i="2" a="1"/>
  <c r="G878" i="2" s="1"/>
  <c r="H878" i="2" a="1"/>
  <c r="H878" i="2" s="1"/>
  <c r="J879" i="7" s="1"/>
  <c r="I878" i="2" a="1"/>
  <c r="I878" i="2" s="1"/>
  <c r="K879" i="7" s="1"/>
  <c r="B879" i="2" a="1"/>
  <c r="B879" i="2" s="1"/>
  <c r="D880" i="7" s="1"/>
  <c r="C879" i="2" a="1"/>
  <c r="C879" i="2" s="1"/>
  <c r="E880" i="7" s="1"/>
  <c r="D879" i="2" a="1"/>
  <c r="D879" i="2" s="1"/>
  <c r="E879" i="2" a="1"/>
  <c r="E879" i="2" s="1"/>
  <c r="F879" i="2" a="1"/>
  <c r="F879" i="2" s="1"/>
  <c r="G879" i="2" a="1"/>
  <c r="G879" i="2" s="1"/>
  <c r="H879" i="2" a="1"/>
  <c r="H879" i="2" s="1"/>
  <c r="I879" i="2" a="1"/>
  <c r="I879" i="2" s="1"/>
  <c r="K880" i="7" s="1"/>
  <c r="B880" i="2" a="1"/>
  <c r="B880" i="2" s="1"/>
  <c r="C880" i="2" a="1"/>
  <c r="C880" i="2" s="1"/>
  <c r="D880" i="2" a="1"/>
  <c r="D880" i="2" s="1"/>
  <c r="F881" i="7" s="1"/>
  <c r="E880" i="2" a="1"/>
  <c r="E880" i="2" s="1"/>
  <c r="G881" i="7" s="1"/>
  <c r="F880" i="2" a="1"/>
  <c r="F880" i="2" s="1"/>
  <c r="G880" i="2" a="1"/>
  <c r="G880" i="2" s="1"/>
  <c r="I881" i="7" s="1"/>
  <c r="H880" i="2" a="1"/>
  <c r="H880" i="2" s="1"/>
  <c r="I880" i="2" a="1"/>
  <c r="I880" i="2" s="1"/>
  <c r="B881" i="2" a="1"/>
  <c r="B881" i="2" s="1"/>
  <c r="D882" i="7" s="1"/>
  <c r="C881" i="2" a="1"/>
  <c r="C881" i="2" s="1"/>
  <c r="D881" i="2" a="1"/>
  <c r="D881" i="2" s="1"/>
  <c r="F882" i="7" s="1"/>
  <c r="E881" i="2" a="1"/>
  <c r="E881" i="2" s="1"/>
  <c r="G882" i="7" s="1"/>
  <c r="F881" i="2" a="1"/>
  <c r="F881" i="2" s="1"/>
  <c r="G881" i="2" a="1"/>
  <c r="G881" i="2" s="1"/>
  <c r="I882" i="7" s="1"/>
  <c r="H881" i="2" a="1"/>
  <c r="H881" i="2" s="1"/>
  <c r="J882" i="7" s="1"/>
  <c r="I881" i="2" a="1"/>
  <c r="I881" i="2" s="1"/>
  <c r="K882" i="7" s="1"/>
  <c r="B882" i="2" a="1"/>
  <c r="B882" i="2" s="1"/>
  <c r="C882" i="2" a="1"/>
  <c r="C882" i="2" s="1"/>
  <c r="E883" i="7" s="1"/>
  <c r="D882" i="2" a="1"/>
  <c r="D882" i="2" s="1"/>
  <c r="E882" i="2" a="1"/>
  <c r="E882" i="2"/>
  <c r="F882" i="2" a="1"/>
  <c r="F882" i="2"/>
  <c r="H883" i="7" s="1"/>
  <c r="G882" i="2" a="1"/>
  <c r="G882" i="2" s="1"/>
  <c r="I883" i="7" s="1"/>
  <c r="H882" i="2" a="1"/>
  <c r="H882" i="2" s="1"/>
  <c r="J883" i="7" s="1"/>
  <c r="I882" i="2" a="1"/>
  <c r="I882" i="2" s="1"/>
  <c r="K883" i="7" s="1"/>
  <c r="B883" i="2" a="1"/>
  <c r="B883" i="2" s="1"/>
  <c r="C883" i="2" a="1"/>
  <c r="C883" i="2" s="1"/>
  <c r="E884" i="7" s="1"/>
  <c r="D883" i="2" a="1"/>
  <c r="D883" i="2" s="1"/>
  <c r="F884" i="7" s="1"/>
  <c r="E883" i="2" a="1"/>
  <c r="E883" i="2" s="1"/>
  <c r="F883" i="2" a="1"/>
  <c r="F883" i="2" s="1"/>
  <c r="G883" i="2" a="1"/>
  <c r="G883" i="2" s="1"/>
  <c r="H883" i="2" a="1"/>
  <c r="H883" i="2" s="1"/>
  <c r="J884" i="7" s="1"/>
  <c r="I883" i="2" a="1"/>
  <c r="I883" i="2" s="1"/>
  <c r="B884" i="2" a="1"/>
  <c r="B884" i="2" s="1"/>
  <c r="D885" i="7" s="1"/>
  <c r="C884" i="2" a="1"/>
  <c r="C884" i="2" s="1"/>
  <c r="E885" i="7" s="1"/>
  <c r="D884" i="2" a="1"/>
  <c r="D884" i="2" s="1"/>
  <c r="E884" i="2" a="1"/>
  <c r="E884" i="2" s="1"/>
  <c r="G885" i="7" s="1"/>
  <c r="F884" i="2" a="1"/>
  <c r="F884" i="2" s="1"/>
  <c r="H885" i="7" s="1"/>
  <c r="G884" i="2" a="1"/>
  <c r="G884" i="2" s="1"/>
  <c r="I885" i="7" s="1"/>
  <c r="H884" i="2" a="1"/>
  <c r="H884" i="2" s="1"/>
  <c r="I884" i="2" a="1"/>
  <c r="I884" i="2" s="1"/>
  <c r="K885" i="7" s="1"/>
  <c r="B885" i="2" a="1"/>
  <c r="B885" i="2" s="1"/>
  <c r="C885" i="2" a="1"/>
  <c r="C885" i="2" s="1"/>
  <c r="D885" i="2" a="1"/>
  <c r="D885" i="2" s="1"/>
  <c r="F886" i="7" s="1"/>
  <c r="E885" i="2" a="1"/>
  <c r="E885" i="2" s="1"/>
  <c r="F885" i="2" a="1"/>
  <c r="F885" i="2"/>
  <c r="H886" i="7" s="1"/>
  <c r="G885" i="2" a="1"/>
  <c r="G885" i="2" s="1"/>
  <c r="H885" i="2" a="1"/>
  <c r="H885" i="2" s="1"/>
  <c r="J886" i="7" s="1"/>
  <c r="I885" i="2" a="1"/>
  <c r="I885" i="2"/>
  <c r="K886" i="7" s="1"/>
  <c r="B886" i="2" a="1"/>
  <c r="B886" i="2" s="1"/>
  <c r="D887" i="7" s="1"/>
  <c r="C886" i="2" a="1"/>
  <c r="C886" i="2" s="1"/>
  <c r="E887" i="7" s="1"/>
  <c r="D886" i="2" a="1"/>
  <c r="D886" i="2" s="1"/>
  <c r="E886" i="2" a="1"/>
  <c r="E886" i="2" s="1"/>
  <c r="G887" i="7" s="1"/>
  <c r="F886" i="2" a="1"/>
  <c r="F886" i="2" s="1"/>
  <c r="G886" i="2" a="1"/>
  <c r="G886" i="2"/>
  <c r="I887" i="7" s="1"/>
  <c r="H886" i="2" a="1"/>
  <c r="H886" i="2" s="1"/>
  <c r="J887" i="7" s="1"/>
  <c r="I886" i="2" a="1"/>
  <c r="I886" i="2" s="1"/>
  <c r="K887" i="7" s="1"/>
  <c r="B887" i="2" a="1"/>
  <c r="B887" i="2" s="1"/>
  <c r="D888" i="7" s="1"/>
  <c r="C887" i="2" a="1"/>
  <c r="C887" i="2" s="1"/>
  <c r="E888" i="7" s="1"/>
  <c r="D887" i="2" a="1"/>
  <c r="D887" i="2" s="1"/>
  <c r="F888" i="7" s="1"/>
  <c r="E887" i="2" a="1"/>
  <c r="E887" i="2" s="1"/>
  <c r="G888" i="7" s="1"/>
  <c r="F887" i="2" a="1"/>
  <c r="F887" i="2" s="1"/>
  <c r="H888" i="7" s="1"/>
  <c r="G887" i="2" a="1"/>
  <c r="G887" i="2" s="1"/>
  <c r="I888" i="7" s="1"/>
  <c r="H887" i="2" a="1"/>
  <c r="H887" i="2" s="1"/>
  <c r="I887" i="2" a="1"/>
  <c r="I887" i="2" s="1"/>
  <c r="B888" i="2" a="1"/>
  <c r="B888" i="2" s="1"/>
  <c r="C888" i="2" a="1"/>
  <c r="C888" i="2" s="1"/>
  <c r="E889" i="7" s="1"/>
  <c r="D888" i="2" a="1"/>
  <c r="D888" i="2"/>
  <c r="F889" i="7" s="1"/>
  <c r="E888" i="2" a="1"/>
  <c r="E888" i="2" s="1"/>
  <c r="F888" i="2" a="1"/>
  <c r="F888" i="2" s="1"/>
  <c r="G888" i="2" a="1"/>
  <c r="G888" i="2" s="1"/>
  <c r="I889" i="7" s="1"/>
  <c r="H888" i="2" a="1"/>
  <c r="H888" i="2" s="1"/>
  <c r="I888" i="2" a="1"/>
  <c r="I888" i="2" s="1"/>
  <c r="B889" i="2" a="1"/>
  <c r="B889" i="2" s="1"/>
  <c r="D890" i="7" s="1"/>
  <c r="C889" i="2" a="1"/>
  <c r="C889" i="2" s="1"/>
  <c r="E890" i="7" s="1"/>
  <c r="D889" i="2" a="1"/>
  <c r="D889" i="2" s="1"/>
  <c r="E889" i="2" a="1"/>
  <c r="E889" i="2" s="1"/>
  <c r="G890" i="7" s="1"/>
  <c r="F889" i="2" a="1"/>
  <c r="F889" i="2" s="1"/>
  <c r="H890" i="7" s="1"/>
  <c r="G889" i="2" a="1"/>
  <c r="G889" i="2" s="1"/>
  <c r="I890" i="7" s="1"/>
  <c r="H889" i="2" a="1"/>
  <c r="H889" i="2" s="1"/>
  <c r="J890" i="7" s="1"/>
  <c r="I889" i="2" a="1"/>
  <c r="I889" i="2" s="1"/>
  <c r="K890" i="7" s="1"/>
  <c r="B890" i="2" a="1"/>
  <c r="B890" i="2" s="1"/>
  <c r="D891" i="7" s="1"/>
  <c r="C890" i="2" a="1"/>
  <c r="C890" i="2" s="1"/>
  <c r="E891" i="7" s="1"/>
  <c r="D890" i="2" a="1"/>
  <c r="D890" i="2" s="1"/>
  <c r="F891" i="7" s="1"/>
  <c r="E890" i="2" a="1"/>
  <c r="E890" i="2" s="1"/>
  <c r="F890" i="2" a="1"/>
  <c r="F890" i="2" s="1"/>
  <c r="G890" i="2" a="1"/>
  <c r="G890" i="2" s="1"/>
  <c r="H890" i="2" a="1"/>
  <c r="H890" i="2" s="1"/>
  <c r="J891" i="7" s="1"/>
  <c r="I890" i="2" a="1"/>
  <c r="I890" i="2" s="1"/>
  <c r="K891" i="7" s="1"/>
  <c r="B891" i="2" a="1"/>
  <c r="B891" i="2" s="1"/>
  <c r="D892" i="7" s="1"/>
  <c r="C891" i="2" a="1"/>
  <c r="C891" i="2" s="1"/>
  <c r="D891" i="2" a="1"/>
  <c r="D891" i="2" s="1"/>
  <c r="F892" i="7" s="1"/>
  <c r="E891" i="2" a="1"/>
  <c r="E891" i="2" s="1"/>
  <c r="F891" i="2" a="1"/>
  <c r="F891" i="2" s="1"/>
  <c r="H892" i="7" s="1"/>
  <c r="G891" i="2" a="1"/>
  <c r="G891" i="2" s="1"/>
  <c r="H891" i="2" a="1"/>
  <c r="H891" i="2" s="1"/>
  <c r="I891" i="2" a="1"/>
  <c r="I891" i="2" s="1"/>
  <c r="B892" i="2" a="1"/>
  <c r="B892" i="2" s="1"/>
  <c r="C892" i="2" a="1"/>
  <c r="C892" i="2" s="1"/>
  <c r="E893" i="7" s="1"/>
  <c r="D892" i="2" a="1"/>
  <c r="D892" i="2" s="1"/>
  <c r="F893" i="7" s="1"/>
  <c r="E892" i="2" a="1"/>
  <c r="E892" i="2" s="1"/>
  <c r="G893" i="7" s="1"/>
  <c r="F892" i="2" a="1"/>
  <c r="F892" i="2" s="1"/>
  <c r="G892" i="2" a="1"/>
  <c r="G892" i="2"/>
  <c r="I893" i="7" s="1"/>
  <c r="H892" i="2" a="1"/>
  <c r="H892" i="2" s="1"/>
  <c r="I892" i="2" a="1"/>
  <c r="I892" i="2" s="1"/>
  <c r="B893" i="2" a="1"/>
  <c r="B893" i="2" s="1"/>
  <c r="D894" i="7" s="1"/>
  <c r="C893" i="2" a="1"/>
  <c r="C893" i="2" s="1"/>
  <c r="E894" i="7" s="1"/>
  <c r="D893" i="2" a="1"/>
  <c r="D893" i="2" s="1"/>
  <c r="F894" i="7" s="1"/>
  <c r="E893" i="2" a="1"/>
  <c r="E893" i="2" s="1"/>
  <c r="G894" i="7" s="1"/>
  <c r="F893" i="2" a="1"/>
  <c r="F893" i="2" s="1"/>
  <c r="H894" i="7" s="1"/>
  <c r="G893" i="2" a="1"/>
  <c r="G893" i="2" s="1"/>
  <c r="I894" i="7" s="1"/>
  <c r="H893" i="2" a="1"/>
  <c r="H893" i="2" s="1"/>
  <c r="J894" i="7" s="1"/>
  <c r="I893" i="2" a="1"/>
  <c r="I893" i="2" s="1"/>
  <c r="K894" i="7" s="1"/>
  <c r="B894" i="2" a="1"/>
  <c r="B894" i="2" s="1"/>
  <c r="D895" i="7" s="1"/>
  <c r="C894" i="2" a="1"/>
  <c r="C894" i="2" s="1"/>
  <c r="D894" i="2" a="1"/>
  <c r="D894" i="2" s="1"/>
  <c r="E894" i="2" a="1"/>
  <c r="E894" i="2" s="1"/>
  <c r="F894" i="2" a="1"/>
  <c r="F894" i="2" s="1"/>
  <c r="H895" i="7" s="1"/>
  <c r="G894" i="2" a="1"/>
  <c r="G894" i="2" s="1"/>
  <c r="H894" i="2" a="1"/>
  <c r="H894" i="2" s="1"/>
  <c r="J895" i="7" s="1"/>
  <c r="I894" i="2" a="1"/>
  <c r="I894" i="2" s="1"/>
  <c r="K895" i="7" s="1"/>
  <c r="B895" i="2" a="1"/>
  <c r="B895" i="2" s="1"/>
  <c r="D896" i="7" s="1"/>
  <c r="C895" i="2" a="1"/>
  <c r="C895" i="2" s="1"/>
  <c r="E896" i="7" s="1"/>
  <c r="D895" i="2" a="1"/>
  <c r="D895" i="2" s="1"/>
  <c r="F896" i="7" s="1"/>
  <c r="E895" i="2" a="1"/>
  <c r="E895" i="2" s="1"/>
  <c r="G896" i="7" s="1"/>
  <c r="F895" i="2" a="1"/>
  <c r="F895" i="2" s="1"/>
  <c r="G895" i="2" a="1"/>
  <c r="G895" i="2" s="1"/>
  <c r="H895" i="2" a="1"/>
  <c r="H895" i="2" s="1"/>
  <c r="J896" i="7" s="1"/>
  <c r="I895" i="2" a="1"/>
  <c r="I895" i="2" s="1"/>
  <c r="B896" i="2" a="1"/>
  <c r="B896" i="2" s="1"/>
  <c r="C896" i="2" a="1"/>
  <c r="C896" i="2" s="1"/>
  <c r="E897" i="7" s="1"/>
  <c r="D896" i="2" a="1"/>
  <c r="D896" i="2" s="1"/>
  <c r="F897" i="7" s="1"/>
  <c r="E896" i="2" a="1"/>
  <c r="E896" i="2" s="1"/>
  <c r="F896" i="2" a="1"/>
  <c r="F896" i="2" s="1"/>
  <c r="H897" i="7" s="1"/>
  <c r="G896" i="2" a="1"/>
  <c r="G896" i="2" s="1"/>
  <c r="I897" i="7" s="1"/>
  <c r="H896" i="2" a="1"/>
  <c r="H896" i="2" s="1"/>
  <c r="J897" i="7" s="1"/>
  <c r="I896" i="2" a="1"/>
  <c r="I896" i="2" s="1"/>
  <c r="B897" i="2" a="1"/>
  <c r="B897" i="2" s="1"/>
  <c r="C897" i="2" a="1"/>
  <c r="C897" i="2" s="1"/>
  <c r="E898" i="7" s="1"/>
  <c r="D897" i="2" a="1"/>
  <c r="D897" i="2" s="1"/>
  <c r="E897" i="2" a="1"/>
  <c r="E897" i="2" s="1"/>
  <c r="F897" i="2" a="1"/>
  <c r="F897" i="2" s="1"/>
  <c r="G897" i="2" a="1"/>
  <c r="G897" i="2" s="1"/>
  <c r="I898" i="7" s="1"/>
  <c r="H897" i="2" a="1"/>
  <c r="H897" i="2" s="1"/>
  <c r="I897" i="2" a="1"/>
  <c r="I897" i="2" s="1"/>
  <c r="K898" i="7" s="1"/>
  <c r="B898" i="2" a="1"/>
  <c r="B898" i="2" s="1"/>
  <c r="D899" i="7" s="1"/>
  <c r="C898" i="2" a="1"/>
  <c r="C898" i="2" s="1"/>
  <c r="E899" i="7" s="1"/>
  <c r="D898" i="2" a="1"/>
  <c r="D898" i="2" s="1"/>
  <c r="E898" i="2" a="1"/>
  <c r="E898" i="2" s="1"/>
  <c r="G899" i="7" s="1"/>
  <c r="F898" i="2" a="1"/>
  <c r="F898" i="2" s="1"/>
  <c r="G898" i="2" a="1"/>
  <c r="G898" i="2" s="1"/>
  <c r="H898" i="2" a="1"/>
  <c r="H898" i="2" s="1"/>
  <c r="J899" i="7" s="1"/>
  <c r="I898" i="2" a="1"/>
  <c r="I898" i="2" s="1"/>
  <c r="B899" i="2" a="1"/>
  <c r="B899" i="2" s="1"/>
  <c r="D900" i="7" s="1"/>
  <c r="C899" i="2" a="1"/>
  <c r="C899" i="2" s="1"/>
  <c r="D899" i="2" a="1"/>
  <c r="D899" i="2" s="1"/>
  <c r="F900" i="7" s="1"/>
  <c r="E899" i="2" a="1"/>
  <c r="E899" i="2" s="1"/>
  <c r="F899" i="2" a="1"/>
  <c r="F899" i="2" s="1"/>
  <c r="H900" i="7" s="1"/>
  <c r="G899" i="2" a="1"/>
  <c r="G899" i="2" s="1"/>
  <c r="I900" i="7" s="1"/>
  <c r="H899" i="2" a="1"/>
  <c r="H899" i="2" s="1"/>
  <c r="I899" i="2" a="1"/>
  <c r="I899" i="2" s="1"/>
  <c r="B900" i="2" a="1"/>
  <c r="B900" i="2" s="1"/>
  <c r="C900" i="2" a="1"/>
  <c r="C900" i="2" s="1"/>
  <c r="E901" i="7" s="1"/>
  <c r="D900" i="2" a="1"/>
  <c r="D900" i="2" s="1"/>
  <c r="E900" i="2" a="1"/>
  <c r="E900" i="2"/>
  <c r="G901" i="7" s="1"/>
  <c r="F900" i="2" a="1"/>
  <c r="F900" i="2" s="1"/>
  <c r="G900" i="2" a="1"/>
  <c r="G900" i="2" s="1"/>
  <c r="I901" i="7" s="1"/>
  <c r="H900" i="2" a="1"/>
  <c r="H900" i="2" s="1"/>
  <c r="I900" i="2" a="1"/>
  <c r="I900" i="2" s="1"/>
  <c r="K901" i="7" s="1"/>
  <c r="B901" i="2" a="1"/>
  <c r="B901" i="2" s="1"/>
  <c r="D902" i="7" s="1"/>
  <c r="C901" i="2" a="1"/>
  <c r="C901" i="2" s="1"/>
  <c r="D901" i="2" a="1"/>
  <c r="D901" i="2" s="1"/>
  <c r="E901" i="2" a="1"/>
  <c r="E901" i="2" s="1"/>
  <c r="F901" i="2" a="1"/>
  <c r="F901" i="2" s="1"/>
  <c r="H902" i="7" s="1"/>
  <c r="G901" i="2" a="1"/>
  <c r="G901" i="2" s="1"/>
  <c r="H901" i="2" a="1"/>
  <c r="H901" i="2" s="1"/>
  <c r="J902" i="7" s="1"/>
  <c r="I901" i="2" a="1"/>
  <c r="I901" i="2" s="1"/>
  <c r="K902" i="7" s="1"/>
  <c r="B902" i="2" a="1"/>
  <c r="B902" i="2"/>
  <c r="D903" i="7" s="1"/>
  <c r="C902" i="2" a="1"/>
  <c r="C902" i="2" s="1"/>
  <c r="D902" i="2" a="1"/>
  <c r="D902" i="2" s="1"/>
  <c r="F903" i="7" s="1"/>
  <c r="E902" i="2" a="1"/>
  <c r="E902" i="2" s="1"/>
  <c r="G903" i="7" s="1"/>
  <c r="F902" i="2" a="1"/>
  <c r="F902" i="2" s="1"/>
  <c r="G902" i="2" a="1"/>
  <c r="G902" i="2" s="1"/>
  <c r="H902" i="2" a="1"/>
  <c r="H902" i="2" s="1"/>
  <c r="J903" i="7" s="1"/>
  <c r="I902" i="2" a="1"/>
  <c r="I902" i="2" s="1"/>
  <c r="B903" i="2" a="1"/>
  <c r="B903" i="2" s="1"/>
  <c r="C903" i="2" a="1"/>
  <c r="C903" i="2" s="1"/>
  <c r="E904" i="7" s="1"/>
  <c r="D903" i="2" a="1"/>
  <c r="D903" i="2" s="1"/>
  <c r="F904" i="7" s="1"/>
  <c r="E903" i="2" a="1"/>
  <c r="E903" i="2" s="1"/>
  <c r="F903" i="2" a="1"/>
  <c r="F903" i="2" s="1"/>
  <c r="H904" i="7" s="1"/>
  <c r="G903" i="2" a="1"/>
  <c r="G903" i="2" s="1"/>
  <c r="I904" i="7" s="1"/>
  <c r="H903" i="2" a="1"/>
  <c r="H903" i="2" s="1"/>
  <c r="J904" i="7" s="1"/>
  <c r="I903" i="2" a="1"/>
  <c r="I903" i="2" s="1"/>
  <c r="B904" i="2" a="1"/>
  <c r="B904" i="2" s="1"/>
  <c r="D905" i="7" s="1"/>
  <c r="C904" i="2" a="1"/>
  <c r="C904" i="2" s="1"/>
  <c r="D904" i="2" a="1"/>
  <c r="D904" i="2" s="1"/>
  <c r="E904" i="2" a="1"/>
  <c r="E904" i="2" s="1"/>
  <c r="G905" i="7" s="1"/>
  <c r="F904" i="2" a="1"/>
  <c r="F904" i="2" s="1"/>
  <c r="G904" i="2" a="1"/>
  <c r="G904" i="2" s="1"/>
  <c r="I905" i="7" s="1"/>
  <c r="H904" i="2" a="1"/>
  <c r="H904" i="2" s="1"/>
  <c r="J905" i="7" s="1"/>
  <c r="I904" i="2" a="1"/>
  <c r="I904" i="2"/>
  <c r="K905" i="7" s="1"/>
  <c r="B905" i="2" a="1"/>
  <c r="B905" i="2" s="1"/>
  <c r="C905" i="2" a="1"/>
  <c r="C905" i="2" s="1"/>
  <c r="E906" i="7" s="1"/>
  <c r="D905" i="2" a="1"/>
  <c r="D905" i="2" s="1"/>
  <c r="F906" i="7" s="1"/>
  <c r="E905" i="2" a="1"/>
  <c r="E905" i="2" s="1"/>
  <c r="F905" i="2" a="1"/>
  <c r="F905" i="2" s="1"/>
  <c r="G905" i="2" a="1"/>
  <c r="G905" i="2" s="1"/>
  <c r="I906" i="7" s="1"/>
  <c r="H905" i="2" a="1"/>
  <c r="H905" i="2" s="1"/>
  <c r="I905" i="2" a="1"/>
  <c r="I905" i="2" s="1"/>
  <c r="B906" i="2" a="1"/>
  <c r="B906" i="2" s="1"/>
  <c r="D907" i="7" s="1"/>
  <c r="C906" i="2" a="1"/>
  <c r="C906" i="2" s="1"/>
  <c r="E907" i="7" s="1"/>
  <c r="D906" i="2" a="1"/>
  <c r="D906" i="2" s="1"/>
  <c r="E906" i="2" a="1"/>
  <c r="E906" i="2" s="1"/>
  <c r="G907" i="7" s="1"/>
  <c r="F906" i="2" a="1"/>
  <c r="F906" i="2" s="1"/>
  <c r="H907" i="7" s="1"/>
  <c r="G906" i="2" a="1"/>
  <c r="G906" i="2" s="1"/>
  <c r="I907" i="7" s="1"/>
  <c r="H906" i="2" a="1"/>
  <c r="H906" i="2" s="1"/>
  <c r="I906" i="2" a="1"/>
  <c r="I906" i="2" s="1"/>
  <c r="K907" i="7" s="1"/>
  <c r="B907" i="2" a="1"/>
  <c r="B907" i="2" s="1"/>
  <c r="C907" i="2" a="1"/>
  <c r="C907" i="2"/>
  <c r="D907" i="2" a="1"/>
  <c r="D907" i="2" s="1"/>
  <c r="E907" i="2" a="1"/>
  <c r="E907" i="2" s="1"/>
  <c r="F907" i="2" a="1"/>
  <c r="F907" i="2" s="1"/>
  <c r="H908" i="7" s="1"/>
  <c r="G907" i="2" a="1"/>
  <c r="G907" i="2" s="1"/>
  <c r="H907" i="2" a="1"/>
  <c r="H907" i="2" s="1"/>
  <c r="J908" i="7" s="1"/>
  <c r="I907" i="2" a="1"/>
  <c r="I907" i="2" s="1"/>
  <c r="B908" i="2" a="1"/>
  <c r="B908" i="2" s="1"/>
  <c r="D909" i="7" s="1"/>
  <c r="C908" i="2" a="1"/>
  <c r="C908" i="2" s="1"/>
  <c r="E909" i="7" s="1"/>
  <c r="D908" i="2" a="1"/>
  <c r="D908" i="2" s="1"/>
  <c r="F909" i="7" s="1"/>
  <c r="E908" i="2" a="1"/>
  <c r="E908" i="2" s="1"/>
  <c r="F908" i="2" a="1"/>
  <c r="F908" i="2" s="1"/>
  <c r="G908" i="2" a="1"/>
  <c r="G908" i="2" s="1"/>
  <c r="I909" i="7" s="1"/>
  <c r="H908" i="2" a="1"/>
  <c r="H908" i="2" s="1"/>
  <c r="I908" i="2" a="1"/>
  <c r="I908" i="2" s="1"/>
  <c r="K909" i="7" s="1"/>
  <c r="B909" i="2" a="1"/>
  <c r="B909" i="2" s="1"/>
  <c r="D910" i="7" s="1"/>
  <c r="C909" i="2" a="1"/>
  <c r="C909" i="2" s="1"/>
  <c r="D909" i="2" a="1"/>
  <c r="D909" i="2" s="1"/>
  <c r="F910" i="7" s="1"/>
  <c r="E909" i="2" a="1"/>
  <c r="E909" i="2" s="1"/>
  <c r="G910" i="7" s="1"/>
  <c r="F909" i="2" a="1"/>
  <c r="F909" i="2" s="1"/>
  <c r="H910" i="7" s="1"/>
  <c r="G909" i="2" a="1"/>
  <c r="G909" i="2" s="1"/>
  <c r="I910" i="7" s="1"/>
  <c r="H909" i="2" a="1"/>
  <c r="H909" i="2" s="1"/>
  <c r="J910" i="7" s="1"/>
  <c r="I909" i="2" a="1"/>
  <c r="I909" i="2" s="1"/>
  <c r="B910" i="2" a="1"/>
  <c r="B910" i="2" s="1"/>
  <c r="C910" i="2" a="1"/>
  <c r="C910" i="2" s="1"/>
  <c r="E911" i="7" s="1"/>
  <c r="D910" i="2" a="1"/>
  <c r="D910" i="2" s="1"/>
  <c r="E910" i="2" a="1"/>
  <c r="E910" i="2" s="1"/>
  <c r="G911" i="7" s="1"/>
  <c r="F910" i="2" a="1"/>
  <c r="F910" i="2" s="1"/>
  <c r="H911" i="7" s="1"/>
  <c r="G910" i="2" a="1"/>
  <c r="G910" i="2" s="1"/>
  <c r="H910" i="2" a="1"/>
  <c r="H910" i="2" s="1"/>
  <c r="J911" i="7" s="1"/>
  <c r="I910" i="2" a="1"/>
  <c r="I910" i="2" s="1"/>
  <c r="K911" i="7" s="1"/>
  <c r="B911" i="2" a="1"/>
  <c r="B911" i="2" s="1"/>
  <c r="D912" i="7" s="1"/>
  <c r="C911" i="2" a="1"/>
  <c r="C911" i="2" s="1"/>
  <c r="E912" i="7" s="1"/>
  <c r="D911" i="2" a="1"/>
  <c r="D911" i="2" s="1"/>
  <c r="F912" i="7" s="1"/>
  <c r="E911" i="2" a="1"/>
  <c r="E911" i="2" s="1"/>
  <c r="F911" i="2" a="1"/>
  <c r="F911" i="2" s="1"/>
  <c r="G911" i="2" a="1"/>
  <c r="G911" i="2" s="1"/>
  <c r="I912" i="7" s="1"/>
  <c r="H911" i="2" a="1"/>
  <c r="H911" i="2" s="1"/>
  <c r="I911" i="2" a="1"/>
  <c r="I911" i="2" s="1"/>
  <c r="K912" i="7" s="1"/>
  <c r="B912" i="2" a="1"/>
  <c r="B912" i="2" s="1"/>
  <c r="D913" i="7" s="1"/>
  <c r="C912" i="2" a="1"/>
  <c r="C912" i="2" s="1"/>
  <c r="D912" i="2" a="1"/>
  <c r="D912" i="2" s="1"/>
  <c r="F913" i="7" s="1"/>
  <c r="E912" i="2" a="1"/>
  <c r="E912" i="2" s="1"/>
  <c r="G913" i="7" s="1"/>
  <c r="F912" i="2" a="1"/>
  <c r="F912" i="2" s="1"/>
  <c r="H913" i="7" s="1"/>
  <c r="G912" i="2" a="1"/>
  <c r="G912" i="2" s="1"/>
  <c r="I913" i="7" s="1"/>
  <c r="H912" i="2" a="1"/>
  <c r="H912" i="2" s="1"/>
  <c r="J913" i="7" s="1"/>
  <c r="I912" i="2" a="1"/>
  <c r="I912" i="2" s="1"/>
  <c r="K913" i="7" s="1"/>
  <c r="B913" i="2" a="1"/>
  <c r="B913" i="2" s="1"/>
  <c r="C913" i="2" a="1"/>
  <c r="C913" i="2" s="1"/>
  <c r="E914" i="7" s="1"/>
  <c r="D913" i="2" a="1"/>
  <c r="D913" i="2" s="1"/>
  <c r="F914" i="7" s="1"/>
  <c r="E913" i="2" a="1"/>
  <c r="E913" i="2" s="1"/>
  <c r="G914" i="7" s="1"/>
  <c r="F913" i="2" a="1"/>
  <c r="F913" i="2" s="1"/>
  <c r="G913" i="2" a="1"/>
  <c r="G913" i="2"/>
  <c r="H913" i="2" a="1"/>
  <c r="H913" i="2" s="1"/>
  <c r="J914" i="7" s="1"/>
  <c r="I913" i="2" a="1"/>
  <c r="I913" i="2" s="1"/>
  <c r="B914" i="2" a="1"/>
  <c r="B914" i="2" s="1"/>
  <c r="C914" i="2" a="1"/>
  <c r="C914" i="2" s="1"/>
  <c r="E915" i="7" s="1"/>
  <c r="D914" i="2" a="1"/>
  <c r="D914" i="2" s="1"/>
  <c r="E914" i="2" a="1"/>
  <c r="E914" i="2" s="1"/>
  <c r="F914" i="2" a="1"/>
  <c r="F914" i="2" s="1"/>
  <c r="G914" i="2" a="1"/>
  <c r="G914" i="2" s="1"/>
  <c r="I915" i="7" s="1"/>
  <c r="H914" i="2" a="1"/>
  <c r="H914" i="2" s="1"/>
  <c r="I914" i="2" a="1"/>
  <c r="I914" i="2" s="1"/>
  <c r="K915" i="7" s="1"/>
  <c r="B915" i="2" a="1"/>
  <c r="B915" i="2" s="1"/>
  <c r="D916" i="7" s="1"/>
  <c r="C915" i="2" a="1"/>
  <c r="C915" i="2" s="1"/>
  <c r="D915" i="2" a="1"/>
  <c r="D915" i="2" s="1"/>
  <c r="E915" i="2" a="1"/>
  <c r="E915" i="2" s="1"/>
  <c r="G916" i="7" s="1"/>
  <c r="F915" i="2" a="1"/>
  <c r="F915" i="2"/>
  <c r="H916" i="7" s="1"/>
  <c r="G915" i="2" a="1"/>
  <c r="G915" i="2" s="1"/>
  <c r="H915" i="2" a="1"/>
  <c r="H915" i="2" s="1"/>
  <c r="I915" i="2" a="1"/>
  <c r="I915" i="2" s="1"/>
  <c r="B916" i="2" a="1"/>
  <c r="B916" i="2" s="1"/>
  <c r="D917" i="7" s="1"/>
  <c r="C916" i="2" a="1"/>
  <c r="C916" i="2" s="1"/>
  <c r="D916" i="2" a="1"/>
  <c r="D916" i="2" s="1"/>
  <c r="F917" i="7" s="1"/>
  <c r="E916" i="2" a="1"/>
  <c r="E916" i="2" s="1"/>
  <c r="F916" i="2" a="1"/>
  <c r="F916" i="2" s="1"/>
  <c r="H917" i="7" s="1"/>
  <c r="G916" i="2" a="1"/>
  <c r="G916" i="2" s="1"/>
  <c r="H916" i="2" a="1"/>
  <c r="H916" i="2" s="1"/>
  <c r="J917" i="7" s="1"/>
  <c r="I916" i="2" a="1"/>
  <c r="I916" i="2" s="1"/>
  <c r="K917" i="7" s="1"/>
  <c r="B917" i="2" a="1"/>
  <c r="B917" i="2" s="1"/>
  <c r="C917" i="2" a="1"/>
  <c r="C917" i="2" s="1"/>
  <c r="D917" i="2" a="1"/>
  <c r="D917" i="2" s="1"/>
  <c r="E917" i="2" a="1"/>
  <c r="E917" i="2" s="1"/>
  <c r="G918" i="7" s="1"/>
  <c r="F917" i="2" a="1"/>
  <c r="F917" i="2" s="1"/>
  <c r="G917" i="2" a="1"/>
  <c r="G917" i="2" s="1"/>
  <c r="I918" i="7" s="1"/>
  <c r="H917" i="2" a="1"/>
  <c r="H917" i="2" s="1"/>
  <c r="I917" i="2" a="1"/>
  <c r="I917" i="2" s="1"/>
  <c r="K918" i="7" s="1"/>
  <c r="B918" i="2" a="1"/>
  <c r="B918" i="2" s="1"/>
  <c r="C918" i="2" a="1"/>
  <c r="C918" i="2" s="1"/>
  <c r="E919" i="7" s="1"/>
  <c r="D918" i="2" a="1"/>
  <c r="D918" i="2" s="1"/>
  <c r="E918" i="2" a="1"/>
  <c r="E918" i="2" s="1"/>
  <c r="F918" i="2" a="1"/>
  <c r="F918" i="2" s="1"/>
  <c r="H919" i="7" s="1"/>
  <c r="G918" i="2" a="1"/>
  <c r="G918" i="2" s="1"/>
  <c r="H918" i="2" a="1"/>
  <c r="H918" i="2" s="1"/>
  <c r="J919" i="7" s="1"/>
  <c r="I918" i="2" a="1"/>
  <c r="I918" i="2" s="1"/>
  <c r="B919" i="2" a="1"/>
  <c r="B919" i="2" s="1"/>
  <c r="D920" i="7" s="1"/>
  <c r="C919" i="2" a="1"/>
  <c r="C919" i="2" s="1"/>
  <c r="D919" i="2" a="1"/>
  <c r="D919" i="2" s="1"/>
  <c r="F920" i="7" s="1"/>
  <c r="E919" i="2" a="1"/>
  <c r="E919" i="2" s="1"/>
  <c r="G920" i="7" s="1"/>
  <c r="F919" i="2" a="1"/>
  <c r="F919" i="2" s="1"/>
  <c r="G919" i="2" a="1"/>
  <c r="G919" i="2" s="1"/>
  <c r="H919" i="2" a="1"/>
  <c r="H919" i="2" s="1"/>
  <c r="I919" i="2" a="1"/>
  <c r="I919" i="2" s="1"/>
  <c r="K920" i="7" s="1"/>
  <c r="B920" i="2" a="1"/>
  <c r="B920" i="2"/>
  <c r="C920" i="2" a="1"/>
  <c r="C920" i="2" s="1"/>
  <c r="E921" i="7" s="1"/>
  <c r="D920" i="2" a="1"/>
  <c r="D920" i="2" s="1"/>
  <c r="E920" i="2" a="1"/>
  <c r="E920" i="2" s="1"/>
  <c r="G921" i="7" s="1"/>
  <c r="F920" i="2" a="1"/>
  <c r="F920" i="2" s="1"/>
  <c r="G920" i="2" a="1"/>
  <c r="G920" i="2" s="1"/>
  <c r="I921" i="7" s="1"/>
  <c r="H920" i="2" a="1"/>
  <c r="H920" i="2" s="1"/>
  <c r="J921" i="7" s="1"/>
  <c r="I920" i="2" a="1"/>
  <c r="I920" i="2" s="1"/>
  <c r="B921" i="2" a="1"/>
  <c r="B921" i="2" s="1"/>
  <c r="C921" i="2" a="1"/>
  <c r="C921" i="2" s="1"/>
  <c r="D921" i="2" a="1"/>
  <c r="D921" i="2" s="1"/>
  <c r="F922" i="7" s="1"/>
  <c r="E921" i="2" a="1"/>
  <c r="E921" i="2" s="1"/>
  <c r="F921" i="2" a="1"/>
  <c r="F921" i="2" s="1"/>
  <c r="H922" i="7" s="1"/>
  <c r="G921" i="2" a="1"/>
  <c r="G921" i="2"/>
  <c r="I922" i="7" s="1"/>
  <c r="H921" i="2" a="1"/>
  <c r="H921" i="2" s="1"/>
  <c r="I921" i="2" a="1"/>
  <c r="I921" i="2" s="1"/>
  <c r="K922" i="7" s="1"/>
  <c r="B922" i="2" a="1"/>
  <c r="B922" i="2" s="1"/>
  <c r="D923" i="7" s="1"/>
  <c r="C922" i="2" a="1"/>
  <c r="C922" i="2" s="1"/>
  <c r="D922" i="2" a="1"/>
  <c r="D922" i="2" s="1"/>
  <c r="E922" i="2" a="1"/>
  <c r="E922" i="2" s="1"/>
  <c r="G923" i="7" s="1"/>
  <c r="F922" i="2" a="1"/>
  <c r="F922" i="2" s="1"/>
  <c r="G922" i="2" a="1"/>
  <c r="G922" i="2" s="1"/>
  <c r="H922" i="2" a="1"/>
  <c r="H922" i="2" s="1"/>
  <c r="J923" i="7" s="1"/>
  <c r="I922" i="2" a="1"/>
  <c r="I922" i="2" s="1"/>
  <c r="K923" i="7" s="1"/>
  <c r="B923" i="2" a="1"/>
  <c r="B923" i="2" s="1"/>
  <c r="C923" i="2" a="1"/>
  <c r="C923" i="2" s="1"/>
  <c r="E924" i="7" s="1"/>
  <c r="D923" i="2" a="1"/>
  <c r="D923" i="2" s="1"/>
  <c r="F924" i="7" s="1"/>
  <c r="E923" i="2" a="1"/>
  <c r="E923" i="2" s="1"/>
  <c r="G924" i="7" s="1"/>
  <c r="F923" i="2" a="1"/>
  <c r="F923" i="2" s="1"/>
  <c r="H924" i="7" s="1"/>
  <c r="G923" i="2" a="1"/>
  <c r="G923" i="2" s="1"/>
  <c r="I924" i="7" s="1"/>
  <c r="H923" i="2" a="1"/>
  <c r="H923" i="2" s="1"/>
  <c r="I923" i="2" a="1"/>
  <c r="I923" i="2" s="1"/>
  <c r="B924" i="2" a="1"/>
  <c r="B924" i="2" s="1"/>
  <c r="D925" i="7" s="1"/>
  <c r="C924" i="2" a="1"/>
  <c r="C924" i="2" s="1"/>
  <c r="D924" i="2" a="1"/>
  <c r="D924" i="2" s="1"/>
  <c r="F925" i="7" s="1"/>
  <c r="E924" i="2" a="1"/>
  <c r="E924" i="2" s="1"/>
  <c r="G925" i="7" s="1"/>
  <c r="F924" i="2" a="1"/>
  <c r="F924" i="2"/>
  <c r="H925" i="7" s="1"/>
  <c r="G924" i="2" a="1"/>
  <c r="G924" i="2" s="1"/>
  <c r="H924" i="2" a="1"/>
  <c r="H924" i="2" s="1"/>
  <c r="J925" i="7" s="1"/>
  <c r="I924" i="2" a="1"/>
  <c r="I924" i="2" s="1"/>
  <c r="K925" i="7" s="1"/>
  <c r="B925" i="2" a="1"/>
  <c r="B925" i="2" s="1"/>
  <c r="C925" i="2" a="1"/>
  <c r="C925" i="2" s="1"/>
  <c r="D925" i="2" a="1"/>
  <c r="D925" i="2" s="1"/>
  <c r="F926" i="7" s="1"/>
  <c r="E925" i="2" a="1"/>
  <c r="E925" i="2" s="1"/>
  <c r="F925" i="2" a="1"/>
  <c r="F925" i="2" s="1"/>
  <c r="G925" i="2" a="1"/>
  <c r="G925" i="2" s="1"/>
  <c r="I926" i="7" s="1"/>
  <c r="H925" i="2" a="1"/>
  <c r="H925" i="2" s="1"/>
  <c r="J926" i="7" s="1"/>
  <c r="I925" i="2" a="1"/>
  <c r="I925" i="2" s="1"/>
  <c r="K926" i="7" s="1"/>
  <c r="B926" i="2" a="1"/>
  <c r="B926" i="2" s="1"/>
  <c r="C926" i="2" a="1"/>
  <c r="C926" i="2" s="1"/>
  <c r="E927" i="7" s="1"/>
  <c r="D926" i="2" a="1"/>
  <c r="D926" i="2" s="1"/>
  <c r="F927" i="7" s="1"/>
  <c r="E926" i="2" a="1"/>
  <c r="E926" i="2" s="1"/>
  <c r="F926" i="2" a="1"/>
  <c r="F926" i="2" s="1"/>
  <c r="G926" i="2" a="1"/>
  <c r="G926" i="2" s="1"/>
  <c r="I927" i="7" s="1"/>
  <c r="H926" i="2" a="1"/>
  <c r="H926" i="2" s="1"/>
  <c r="I926" i="2" a="1"/>
  <c r="I926" i="2" s="1"/>
  <c r="B927" i="2" a="1"/>
  <c r="B927" i="2" s="1"/>
  <c r="D928" i="7" s="1"/>
  <c r="C927" i="2" a="1"/>
  <c r="C927" i="2" s="1"/>
  <c r="E928" i="7" s="1"/>
  <c r="D927" i="2" a="1"/>
  <c r="D927" i="2" s="1"/>
  <c r="E927" i="2" a="1"/>
  <c r="E927" i="2" s="1"/>
  <c r="G928" i="7" s="1"/>
  <c r="F927" i="2" a="1"/>
  <c r="F927" i="2" s="1"/>
  <c r="H928" i="7" s="1"/>
  <c r="G927" i="2" a="1"/>
  <c r="G927" i="2" s="1"/>
  <c r="I928" i="7" s="1"/>
  <c r="H927" i="2" a="1"/>
  <c r="H927" i="2" s="1"/>
  <c r="J928" i="7" s="1"/>
  <c r="I927" i="2" a="1"/>
  <c r="I927" i="2" s="1"/>
  <c r="K928" i="7" s="1"/>
  <c r="B928" i="2" a="1"/>
  <c r="B928" i="2" s="1"/>
  <c r="C928" i="2" a="1"/>
  <c r="C928" i="2" s="1"/>
  <c r="D928" i="2" a="1"/>
  <c r="D928" i="2" s="1"/>
  <c r="F929" i="7" s="1"/>
  <c r="E928" i="2" a="1"/>
  <c r="E928" i="2"/>
  <c r="F928" i="2" a="1"/>
  <c r="F928" i="2" s="1"/>
  <c r="H929" i="7" s="1"/>
  <c r="G928" i="2" a="1"/>
  <c r="G928" i="2"/>
  <c r="I929" i="7" s="1"/>
  <c r="H928" i="2" a="1"/>
  <c r="H928" i="2" s="1"/>
  <c r="I928" i="2" a="1"/>
  <c r="I928" i="2" s="1"/>
  <c r="K929" i="7" s="1"/>
  <c r="B929" i="2" a="1"/>
  <c r="B929" i="2" s="1"/>
  <c r="D930" i="7" s="1"/>
  <c r="C929" i="2" a="1"/>
  <c r="C929" i="2" s="1"/>
  <c r="D929" i="2" a="1"/>
  <c r="D929" i="2" s="1"/>
  <c r="E929" i="2" a="1"/>
  <c r="E929" i="2" s="1"/>
  <c r="G930" i="7" s="1"/>
  <c r="F929" i="2" a="1"/>
  <c r="F929" i="2" s="1"/>
  <c r="G929" i="2" a="1"/>
  <c r="G929" i="2" s="1"/>
  <c r="H929" i="2" a="1"/>
  <c r="H929" i="2" s="1"/>
  <c r="J930" i="7" s="1"/>
  <c r="I929" i="2" a="1"/>
  <c r="I929" i="2" s="1"/>
  <c r="K930" i="7" s="1"/>
  <c r="B930" i="2" a="1"/>
  <c r="B930" i="2" s="1"/>
  <c r="C930" i="2" a="1"/>
  <c r="C930" i="2" s="1"/>
  <c r="E931" i="7" s="1"/>
  <c r="D930" i="2" a="1"/>
  <c r="D930" i="2"/>
  <c r="F931" i="7" s="1"/>
  <c r="E930" i="2" a="1"/>
  <c r="E930" i="2" s="1"/>
  <c r="G931" i="7" s="1"/>
  <c r="F930" i="2" a="1"/>
  <c r="F930" i="2" s="1"/>
  <c r="G930" i="2" a="1"/>
  <c r="G930" i="2" s="1"/>
  <c r="H930" i="2" a="1"/>
  <c r="H930" i="2" s="1"/>
  <c r="J931" i="7" s="1"/>
  <c r="I930" i="2" a="1"/>
  <c r="I930" i="2" s="1"/>
  <c r="B931" i="2" a="1"/>
  <c r="B931" i="2" s="1"/>
  <c r="C931" i="2" a="1"/>
  <c r="C931" i="2" s="1"/>
  <c r="D931" i="2" a="1"/>
  <c r="D931" i="2" s="1"/>
  <c r="F932" i="7" s="1"/>
  <c r="E931" i="2" a="1"/>
  <c r="E931" i="2" s="1"/>
  <c r="F931" i="2" a="1"/>
  <c r="F931" i="2" s="1"/>
  <c r="H932" i="7" s="1"/>
  <c r="G931" i="2" a="1"/>
  <c r="G931" i="2" s="1"/>
  <c r="I932" i="7" s="1"/>
  <c r="H931" i="2" a="1"/>
  <c r="H931" i="2" s="1"/>
  <c r="I931" i="2" a="1"/>
  <c r="I931" i="2" s="1"/>
  <c r="K932" i="7" s="1"/>
  <c r="B932" i="2" a="1"/>
  <c r="B932" i="2" s="1"/>
  <c r="D933" i="7" s="1"/>
  <c r="C932" i="2" a="1"/>
  <c r="C932" i="2" s="1"/>
  <c r="D932" i="2" a="1"/>
  <c r="D932" i="2" s="1"/>
  <c r="E932" i="2" a="1"/>
  <c r="E932" i="2" s="1"/>
  <c r="G933" i="7" s="1"/>
  <c r="F932" i="2" a="1"/>
  <c r="F932" i="2" s="1"/>
  <c r="G932" i="2" a="1"/>
  <c r="G932" i="2" s="1"/>
  <c r="I933" i="7" s="1"/>
  <c r="H932" i="2" a="1"/>
  <c r="H932" i="2" s="1"/>
  <c r="J933" i="7" s="1"/>
  <c r="I932" i="2" a="1"/>
  <c r="I932" i="2" s="1"/>
  <c r="B933" i="2" a="1"/>
  <c r="B933" i="2" s="1"/>
  <c r="D934" i="7" s="1"/>
  <c r="C933" i="2" a="1"/>
  <c r="C933" i="2"/>
  <c r="E934" i="7" s="1"/>
  <c r="D933" i="2" a="1"/>
  <c r="D933" i="2" s="1"/>
  <c r="F934" i="7" s="1"/>
  <c r="E933" i="2" a="1"/>
  <c r="E933" i="2" s="1"/>
  <c r="F933" i="2" a="1"/>
  <c r="F933" i="2" s="1"/>
  <c r="G933" i="2" a="1"/>
  <c r="G933" i="2" s="1"/>
  <c r="I934" i="7" s="1"/>
  <c r="H933" i="2" a="1"/>
  <c r="H933" i="2" s="1"/>
  <c r="I933" i="2" a="1"/>
  <c r="I933" i="2" s="1"/>
  <c r="B934" i="2" a="1"/>
  <c r="B934" i="2" s="1"/>
  <c r="C934" i="2" a="1"/>
  <c r="C934" i="2" s="1"/>
  <c r="E935" i="7" s="1"/>
  <c r="D934" i="2" a="1"/>
  <c r="D934" i="2" s="1"/>
  <c r="E934" i="2" a="1"/>
  <c r="E934" i="2" s="1"/>
  <c r="G935" i="7" s="1"/>
  <c r="F934" i="2" a="1"/>
  <c r="F934" i="2" s="1"/>
  <c r="H935" i="7" s="1"/>
  <c r="G934" i="2" a="1"/>
  <c r="G934" i="2" s="1"/>
  <c r="H934" i="2" a="1"/>
  <c r="H934" i="2" s="1"/>
  <c r="J935" i="7" s="1"/>
  <c r="I934" i="2" a="1"/>
  <c r="I934" i="2" s="1"/>
  <c r="K935" i="7" s="1"/>
  <c r="B935" i="2" a="1"/>
  <c r="B935" i="2" s="1"/>
  <c r="C935" i="2" a="1"/>
  <c r="C935" i="2" s="1"/>
  <c r="D935" i="2" a="1"/>
  <c r="D935" i="2" s="1"/>
  <c r="F936" i="7" s="1"/>
  <c r="E935" i="2" a="1"/>
  <c r="E935" i="2" s="1"/>
  <c r="F935" i="2" a="1"/>
  <c r="F935" i="2" s="1"/>
  <c r="H936" i="7" s="1"/>
  <c r="G935" i="2" a="1"/>
  <c r="G935" i="2" s="1"/>
  <c r="I936" i="7" s="1"/>
  <c r="H935" i="2" a="1"/>
  <c r="H935" i="2" s="1"/>
  <c r="I935" i="2" a="1"/>
  <c r="I935" i="2" s="1"/>
  <c r="K936" i="7" s="1"/>
  <c r="B936" i="2" a="1"/>
  <c r="B936" i="2" s="1"/>
  <c r="D937" i="7" s="1"/>
  <c r="C936" i="2" a="1"/>
  <c r="C936" i="2" s="1"/>
  <c r="D936" i="2" a="1"/>
  <c r="D936" i="2" s="1"/>
  <c r="F937" i="7" s="1"/>
  <c r="E936" i="2" a="1"/>
  <c r="E936" i="2" s="1"/>
  <c r="G937" i="7" s="1"/>
  <c r="F936" i="2" a="1"/>
  <c r="F936" i="2" s="1"/>
  <c r="G936" i="2" a="1"/>
  <c r="G936" i="2" s="1"/>
  <c r="H936" i="2" a="1"/>
  <c r="H936" i="2" s="1"/>
  <c r="J937" i="7" s="1"/>
  <c r="I936" i="2" a="1"/>
  <c r="I936" i="2" s="1"/>
  <c r="B937" i="2" a="1"/>
  <c r="B937" i="2" s="1"/>
  <c r="D938" i="7" s="1"/>
  <c r="C937" i="2" a="1"/>
  <c r="C937" i="2" s="1"/>
  <c r="E938" i="7" s="1"/>
  <c r="D937" i="2" a="1"/>
  <c r="D937" i="2" s="1"/>
  <c r="E937" i="2" a="1"/>
  <c r="E937" i="2" s="1"/>
  <c r="G938" i="7" s="1"/>
  <c r="F937" i="2" a="1"/>
  <c r="F937" i="2" s="1"/>
  <c r="H938" i="7" s="1"/>
  <c r="G937" i="2" a="1"/>
  <c r="G937" i="2" s="1"/>
  <c r="H937" i="2" a="1"/>
  <c r="H937" i="2" s="1"/>
  <c r="J938" i="7" s="1"/>
  <c r="I937" i="2" a="1"/>
  <c r="I937" i="2" s="1"/>
  <c r="K938" i="7" s="1"/>
  <c r="B938" i="2" a="1"/>
  <c r="B938" i="2"/>
  <c r="D939" i="7" s="1"/>
  <c r="C938" i="2" a="1"/>
  <c r="C938" i="2" s="1"/>
  <c r="D938" i="2" a="1"/>
  <c r="D938" i="2" s="1"/>
  <c r="E938" i="2" a="1"/>
  <c r="E938" i="2" s="1"/>
  <c r="F938" i="2" a="1"/>
  <c r="F938" i="2" s="1"/>
  <c r="H939" i="7" s="1"/>
  <c r="G938" i="2" a="1"/>
  <c r="G938" i="2" s="1"/>
  <c r="I939" i="7" s="1"/>
  <c r="H938" i="2" a="1"/>
  <c r="H938" i="2" s="1"/>
  <c r="J939" i="7" s="1"/>
  <c r="I938" i="2" a="1"/>
  <c r="I938" i="2" s="1"/>
  <c r="B939" i="2" a="1"/>
  <c r="B939" i="2" s="1"/>
  <c r="C939" i="2" a="1"/>
  <c r="C939" i="2" s="1"/>
  <c r="E940" i="7" s="1"/>
  <c r="D939" i="2" a="1"/>
  <c r="D939" i="2" s="1"/>
  <c r="F940" i="7" s="1"/>
  <c r="E939" i="2" a="1"/>
  <c r="E939" i="2" s="1"/>
  <c r="G940" i="7" s="1"/>
  <c r="F939" i="2" a="1"/>
  <c r="F939" i="2" s="1"/>
  <c r="H940" i="7" s="1"/>
  <c r="G939" i="2" a="1"/>
  <c r="G939" i="2" s="1"/>
  <c r="I940" i="7" s="1"/>
  <c r="H939" i="2" a="1"/>
  <c r="H939" i="2" s="1"/>
  <c r="J940" i="7" s="1"/>
  <c r="I939" i="2" a="1"/>
  <c r="I939" i="2" s="1"/>
  <c r="K940" i="7" s="1"/>
  <c r="B940" i="2" a="1"/>
  <c r="B940" i="2" s="1"/>
  <c r="D941" i="7" s="1"/>
  <c r="C940" i="2" a="1"/>
  <c r="C940" i="2" s="1"/>
  <c r="D940" i="2" a="1"/>
  <c r="D940" i="2" s="1"/>
  <c r="E940" i="2" a="1"/>
  <c r="E940" i="2" s="1"/>
  <c r="G941" i="7" s="1"/>
  <c r="F940" i="2" a="1"/>
  <c r="F940" i="2" s="1"/>
  <c r="G940" i="2" a="1"/>
  <c r="G940" i="2" s="1"/>
  <c r="H940" i="2" a="1"/>
  <c r="H940" i="2" s="1"/>
  <c r="I940" i="2" a="1"/>
  <c r="I940" i="2" s="1"/>
  <c r="K941" i="7" s="1"/>
  <c r="B941" i="2" a="1"/>
  <c r="B941" i="2" s="1"/>
  <c r="C941" i="2" a="1"/>
  <c r="C941" i="2" s="1"/>
  <c r="E942" i="7" s="1"/>
  <c r="D941" i="2" a="1"/>
  <c r="D941" i="2" s="1"/>
  <c r="F942" i="7" s="1"/>
  <c r="E941" i="2" a="1"/>
  <c r="E941" i="2" s="1"/>
  <c r="F941" i="2" a="1"/>
  <c r="F941" i="2" s="1"/>
  <c r="H942" i="7" s="1"/>
  <c r="G941" i="2" a="1"/>
  <c r="G941" i="2" s="1"/>
  <c r="I942" i="7" s="1"/>
  <c r="H941" i="2" a="1"/>
  <c r="H941" i="2" s="1"/>
  <c r="I941" i="2" a="1"/>
  <c r="I941" i="2" s="1"/>
  <c r="K942" i="7" s="1"/>
  <c r="B942" i="2" a="1"/>
  <c r="B942" i="2" s="1"/>
  <c r="D943" i="7" s="1"/>
  <c r="C942" i="2" a="1"/>
  <c r="C942" i="2" s="1"/>
  <c r="D942" i="2" a="1"/>
  <c r="D942" i="2" s="1"/>
  <c r="E942" i="2" a="1"/>
  <c r="E942" i="2" s="1"/>
  <c r="G943" i="7" s="1"/>
  <c r="F942" i="2" a="1"/>
  <c r="F942" i="2" s="1"/>
  <c r="G942" i="2" a="1"/>
  <c r="G942" i="2" s="1"/>
  <c r="I943" i="7" s="1"/>
  <c r="H942" i="2" a="1"/>
  <c r="H942" i="2" s="1"/>
  <c r="J943" i="7" s="1"/>
  <c r="I942" i="2" a="1"/>
  <c r="I942" i="2" s="1"/>
  <c r="B943" i="2" a="1"/>
  <c r="B943" i="2" s="1"/>
  <c r="D944" i="7" s="1"/>
  <c r="C943" i="2" a="1"/>
  <c r="C943" i="2" s="1"/>
  <c r="E944" i="7" s="1"/>
  <c r="D943" i="2" a="1"/>
  <c r="D943" i="2" s="1"/>
  <c r="F944" i="7" s="1"/>
  <c r="E943" i="2" a="1"/>
  <c r="E943" i="2" s="1"/>
  <c r="F943" i="2" a="1"/>
  <c r="F943" i="2" s="1"/>
  <c r="G943" i="2" a="1"/>
  <c r="G943" i="2"/>
  <c r="I944" i="7" s="1"/>
  <c r="H943" i="2" a="1"/>
  <c r="H943" i="2" s="1"/>
  <c r="I943" i="2" a="1"/>
  <c r="I943" i="2" s="1"/>
  <c r="K944" i="7" s="1"/>
  <c r="B944" i="2" a="1"/>
  <c r="B944" i="2" s="1"/>
  <c r="D945" i="7" s="1"/>
  <c r="C944" i="2" a="1"/>
  <c r="C944" i="2" s="1"/>
  <c r="D944" i="2" a="1"/>
  <c r="D944" i="2" s="1"/>
  <c r="F945" i="7" s="1"/>
  <c r="E944" i="2" a="1"/>
  <c r="E944" i="2" s="1"/>
  <c r="F944" i="2" a="1"/>
  <c r="F944" i="2" s="1"/>
  <c r="H945" i="7" s="1"/>
  <c r="G944" i="2" a="1"/>
  <c r="G944" i="2" s="1"/>
  <c r="I945" i="7" s="1"/>
  <c r="H944" i="2" a="1"/>
  <c r="H944" i="2" s="1"/>
  <c r="J945" i="7" s="1"/>
  <c r="I944" i="2" a="1"/>
  <c r="I944" i="2" s="1"/>
  <c r="K945" i="7" s="1"/>
  <c r="B945" i="2" a="1"/>
  <c r="B945" i="2" s="1"/>
  <c r="C945" i="2" a="1"/>
  <c r="C945" i="2" s="1"/>
  <c r="D945" i="2" a="1"/>
  <c r="D945" i="2" s="1"/>
  <c r="E945" i="2" a="1"/>
  <c r="E945" i="2" s="1"/>
  <c r="G946" i="7" s="1"/>
  <c r="F945" i="2" a="1"/>
  <c r="F945" i="2" s="1"/>
  <c r="H946" i="7" s="1"/>
  <c r="G945" i="2" a="1"/>
  <c r="G945" i="2" s="1"/>
  <c r="I946" i="7" s="1"/>
  <c r="H945" i="2" a="1"/>
  <c r="H945" i="2" s="1"/>
  <c r="I945" i="2" a="1"/>
  <c r="I945" i="2" s="1"/>
  <c r="B946" i="2" a="1"/>
  <c r="B946" i="2" s="1"/>
  <c r="D947" i="7" s="1"/>
  <c r="C946" i="2" a="1"/>
  <c r="C946" i="2" s="1"/>
  <c r="E947" i="7" s="1"/>
  <c r="D946" i="2" a="1"/>
  <c r="D946" i="2" s="1"/>
  <c r="E946" i="2" a="1"/>
  <c r="E946" i="2" s="1"/>
  <c r="F946" i="2" a="1"/>
  <c r="F946" i="2" s="1"/>
  <c r="H947" i="7" s="1"/>
  <c r="G946" i="2" a="1"/>
  <c r="G946" i="2"/>
  <c r="H946" i="2" a="1"/>
  <c r="H946" i="2" s="1"/>
  <c r="J947" i="7" s="1"/>
  <c r="I946" i="2" a="1"/>
  <c r="I946" i="2" s="1"/>
  <c r="K947" i="7" s="1"/>
  <c r="B947" i="2" a="1"/>
  <c r="B947" i="2" s="1"/>
  <c r="D948" i="7" s="1"/>
  <c r="C947" i="2" a="1"/>
  <c r="C947" i="2" s="1"/>
  <c r="E948" i="7" s="1"/>
  <c r="D947" i="2" a="1"/>
  <c r="D947" i="2" s="1"/>
  <c r="F948" i="7" s="1"/>
  <c r="E947" i="2" a="1"/>
  <c r="E947" i="2" s="1"/>
  <c r="G948" i="7" s="1"/>
  <c r="F947" i="2" a="1"/>
  <c r="F947" i="2" s="1"/>
  <c r="G947" i="2" a="1"/>
  <c r="G947" i="2" s="1"/>
  <c r="I948" i="7" s="1"/>
  <c r="H947" i="2" a="1"/>
  <c r="H947" i="2" s="1"/>
  <c r="I947" i="2" a="1"/>
  <c r="I947" i="2" s="1"/>
  <c r="B948" i="2" a="1"/>
  <c r="B948" i="2" s="1"/>
  <c r="C948" i="2" a="1"/>
  <c r="C948" i="2" s="1"/>
  <c r="D948" i="2" a="1"/>
  <c r="D948" i="2" s="1"/>
  <c r="E948" i="2" a="1"/>
  <c r="E948" i="2" s="1"/>
  <c r="G949" i="7" s="1"/>
  <c r="F948" i="2" a="1"/>
  <c r="F948" i="2" s="1"/>
  <c r="H949" i="7" s="1"/>
  <c r="G948" i="2" a="1"/>
  <c r="G948" i="2" s="1"/>
  <c r="H948" i="2" a="1"/>
  <c r="H948" i="2" s="1"/>
  <c r="J949" i="7" s="1"/>
  <c r="I948" i="2" a="1"/>
  <c r="I948" i="2" s="1"/>
  <c r="K949" i="7" s="1"/>
  <c r="B949" i="2" a="1"/>
  <c r="B949" i="2" s="1"/>
  <c r="C949" i="2" a="1"/>
  <c r="C949" i="2" s="1"/>
  <c r="D949" i="2" a="1"/>
  <c r="D949" i="2" s="1"/>
  <c r="F950" i="7" s="1"/>
  <c r="E949" i="2" a="1"/>
  <c r="E949" i="2" s="1"/>
  <c r="F949" i="2" a="1"/>
  <c r="F949" i="2" s="1"/>
  <c r="H950" i="7" s="1"/>
  <c r="G949" i="2" a="1"/>
  <c r="G949" i="2" s="1"/>
  <c r="I950" i="7" s="1"/>
  <c r="H949" i="2" a="1"/>
  <c r="H949" i="2" s="1"/>
  <c r="I949" i="2" a="1"/>
  <c r="I949" i="2" s="1"/>
  <c r="K950" i="7" s="1"/>
  <c r="B950" i="2" a="1"/>
  <c r="B950" i="2" s="1"/>
  <c r="D951" i="7" s="1"/>
  <c r="C950" i="2" a="1"/>
  <c r="C950" i="2" s="1"/>
  <c r="D950" i="2" a="1"/>
  <c r="D950" i="2" s="1"/>
  <c r="F951" i="7" s="1"/>
  <c r="E950" i="2" a="1"/>
  <c r="E950" i="2" s="1"/>
  <c r="G951" i="7" s="1"/>
  <c r="F950" i="2" a="1"/>
  <c r="F950" i="2" s="1"/>
  <c r="G950" i="2" a="1"/>
  <c r="G950" i="2" s="1"/>
  <c r="H950" i="2" a="1"/>
  <c r="H950" i="2" s="1"/>
  <c r="J951" i="7" s="1"/>
  <c r="I950" i="2" a="1"/>
  <c r="I950" i="2" s="1"/>
  <c r="B951" i="2" a="1"/>
  <c r="B951" i="2" s="1"/>
  <c r="D952" i="7" s="1"/>
  <c r="C951" i="2" a="1"/>
  <c r="C951" i="2" s="1"/>
  <c r="E952" i="7" s="1"/>
  <c r="D951" i="2" a="1"/>
  <c r="D951" i="2" s="1"/>
  <c r="E951" i="2" a="1"/>
  <c r="E951" i="2" s="1"/>
  <c r="G952" i="7" s="1"/>
  <c r="F951" i="2" a="1"/>
  <c r="F951" i="2" s="1"/>
  <c r="H952" i="7" s="1"/>
  <c r="G951" i="2" a="1"/>
  <c r="G951" i="2" s="1"/>
  <c r="H951" i="2" a="1"/>
  <c r="H951" i="2" s="1"/>
  <c r="J952" i="7" s="1"/>
  <c r="I951" i="2" a="1"/>
  <c r="I951" i="2" s="1"/>
  <c r="K952" i="7" s="1"/>
  <c r="B952" i="2" a="1"/>
  <c r="B952" i="2" s="1"/>
  <c r="C952" i="2" a="1"/>
  <c r="C952" i="2" s="1"/>
  <c r="D952" i="2" a="1"/>
  <c r="D952" i="2" s="1"/>
  <c r="F953" i="7" s="1"/>
  <c r="E952" i="2" a="1"/>
  <c r="E952" i="2" s="1"/>
  <c r="F952" i="2" a="1"/>
  <c r="F952" i="2" s="1"/>
  <c r="H953" i="7" s="1"/>
  <c r="G952" i="2" a="1"/>
  <c r="G952" i="2" s="1"/>
  <c r="I953" i="7" s="1"/>
  <c r="H952" i="2" a="1"/>
  <c r="H952" i="2" s="1"/>
  <c r="I952" i="2" a="1"/>
  <c r="I952" i="2" s="1"/>
  <c r="K953" i="7" s="1"/>
  <c r="B953" i="2" a="1"/>
  <c r="B953" i="2" s="1"/>
  <c r="D954" i="7" s="1"/>
  <c r="C953" i="2" a="1"/>
  <c r="C953" i="2" s="1"/>
  <c r="D953" i="2" a="1"/>
  <c r="D953" i="2" s="1"/>
  <c r="F954" i="7" s="1"/>
  <c r="E953" i="2" a="1"/>
  <c r="E953" i="2" s="1"/>
  <c r="G954" i="7" s="1"/>
  <c r="F953" i="2" a="1"/>
  <c r="F953" i="2" s="1"/>
  <c r="G953" i="2" a="1"/>
  <c r="G953" i="2" s="1"/>
  <c r="H953" i="2" a="1"/>
  <c r="H953" i="2" s="1"/>
  <c r="J954" i="7" s="1"/>
  <c r="I953" i="2" a="1"/>
  <c r="I953" i="2" s="1"/>
  <c r="B954" i="2" a="1"/>
  <c r="B954" i="2" s="1"/>
  <c r="C954" i="2" a="1"/>
  <c r="C954" i="2" s="1"/>
  <c r="E955" i="7" s="1"/>
  <c r="D954" i="2" a="1"/>
  <c r="D954" i="2"/>
  <c r="F955" i="7" s="1"/>
  <c r="E954" i="2" a="1"/>
  <c r="E954" i="2" s="1"/>
  <c r="F954" i="2" a="1"/>
  <c r="F954" i="2" s="1"/>
  <c r="H955" i="7" s="1"/>
  <c r="G954" i="2" a="1"/>
  <c r="G954" i="2" s="1"/>
  <c r="I955" i="7" s="1"/>
  <c r="H954" i="2" a="1"/>
  <c r="H954" i="2" s="1"/>
  <c r="J955" i="7" s="1"/>
  <c r="I954" i="2" a="1"/>
  <c r="I954" i="2"/>
  <c r="K955" i="7" s="1"/>
  <c r="B955" i="2" a="1"/>
  <c r="B955" i="2" s="1"/>
  <c r="D956" i="7" s="1"/>
  <c r="C955" i="2" a="1"/>
  <c r="C955" i="2" s="1"/>
  <c r="D955" i="2" a="1"/>
  <c r="D955" i="2" s="1"/>
  <c r="E955" i="2" a="1"/>
  <c r="E955" i="2" s="1"/>
  <c r="G956" i="7" s="1"/>
  <c r="F955" i="2" a="1"/>
  <c r="F955" i="2" s="1"/>
  <c r="H956" i="7" s="1"/>
  <c r="G955" i="2" a="1"/>
  <c r="G955" i="2" s="1"/>
  <c r="I956" i="7" s="1"/>
  <c r="H955" i="2" a="1"/>
  <c r="H955" i="2" s="1"/>
  <c r="I955" i="2" a="1"/>
  <c r="I955" i="2" s="1"/>
  <c r="B956" i="2" a="1"/>
  <c r="B956" i="2" s="1"/>
  <c r="D957" i="7" s="1"/>
  <c r="C956" i="2" a="1"/>
  <c r="C956" i="2" s="1"/>
  <c r="E957" i="7" s="1"/>
  <c r="D956" i="2" a="1"/>
  <c r="D956" i="2" s="1"/>
  <c r="E956" i="2" a="1"/>
  <c r="E956" i="2" s="1"/>
  <c r="F956" i="2" a="1"/>
  <c r="F956" i="2" s="1"/>
  <c r="H957" i="7" s="1"/>
  <c r="G956" i="2" a="1"/>
  <c r="G956" i="2" s="1"/>
  <c r="H956" i="2" a="1"/>
  <c r="H956" i="2" s="1"/>
  <c r="I956" i="2" a="1"/>
  <c r="I956" i="2" s="1"/>
  <c r="K957" i="7" s="1"/>
  <c r="B957" i="2" a="1"/>
  <c r="B957" i="2" s="1"/>
  <c r="C957" i="2" a="1"/>
  <c r="C957" i="2" s="1"/>
  <c r="E958" i="7" s="1"/>
  <c r="D957" i="2" a="1"/>
  <c r="D957" i="2" s="1"/>
  <c r="F958" i="7" s="1"/>
  <c r="E957" i="2" a="1"/>
  <c r="E957" i="2" s="1"/>
  <c r="G958" i="7" s="1"/>
  <c r="F957" i="2" a="1"/>
  <c r="F957" i="2" s="1"/>
  <c r="G957" i="2" a="1"/>
  <c r="G957" i="2" s="1"/>
  <c r="H957" i="2" a="1"/>
  <c r="H957" i="2" s="1"/>
  <c r="J958" i="7" s="1"/>
  <c r="I957" i="2" a="1"/>
  <c r="I957" i="2" s="1"/>
  <c r="B958" i="2" a="1"/>
  <c r="B958" i="2" s="1"/>
  <c r="C958" i="2" a="1"/>
  <c r="C958" i="2" s="1"/>
  <c r="D958" i="2" a="1"/>
  <c r="D958" i="2" s="1"/>
  <c r="F959" i="7" s="1"/>
  <c r="E958" i="2" a="1"/>
  <c r="E958" i="2" s="1"/>
  <c r="F958" i="2" a="1"/>
  <c r="F958" i="2" s="1"/>
  <c r="H959" i="7" s="1"/>
  <c r="G958" i="2" a="1"/>
  <c r="G958" i="2" s="1"/>
  <c r="I959" i="7" s="1"/>
  <c r="H958" i="2" a="1"/>
  <c r="H958" i="2" s="1"/>
  <c r="I958" i="2" a="1"/>
  <c r="I958" i="2" s="1"/>
  <c r="K959" i="7" s="1"/>
  <c r="B959" i="2" a="1"/>
  <c r="B959" i="2" s="1"/>
  <c r="D960" i="7" s="1"/>
  <c r="C959" i="2" a="1"/>
  <c r="C959" i="2" s="1"/>
  <c r="D959" i="2" a="1"/>
  <c r="D959" i="2" s="1"/>
  <c r="E959" i="2" a="1"/>
  <c r="E959" i="2" s="1"/>
  <c r="G960" i="7" s="1"/>
  <c r="F959" i="2" a="1"/>
  <c r="F959" i="2"/>
  <c r="G959" i="2" a="1"/>
  <c r="G959" i="2" s="1"/>
  <c r="I960" i="7" s="1"/>
  <c r="H959" i="2" a="1"/>
  <c r="H959" i="2" s="1"/>
  <c r="J960" i="7" s="1"/>
  <c r="I959" i="2" a="1"/>
  <c r="I959" i="2" s="1"/>
  <c r="K960" i="7" s="1"/>
  <c r="B960" i="2" a="1"/>
  <c r="B960" i="2" s="1"/>
  <c r="C960" i="2" a="1"/>
  <c r="C960" i="2" s="1"/>
  <c r="E961" i="7" s="1"/>
  <c r="D960" i="2" a="1"/>
  <c r="D960" i="2" s="1"/>
  <c r="F961" i="7" s="1"/>
  <c r="E960" i="2" a="1"/>
  <c r="E960" i="2" s="1"/>
  <c r="G961" i="7" s="1"/>
  <c r="F960" i="2" a="1"/>
  <c r="F960" i="2" s="1"/>
  <c r="G960" i="2" a="1"/>
  <c r="G960" i="2" s="1"/>
  <c r="H960" i="2" a="1"/>
  <c r="H960" i="2" s="1"/>
  <c r="J961" i="7" s="1"/>
  <c r="I960" i="2" a="1"/>
  <c r="I960" i="2" s="1"/>
  <c r="B961" i="2" a="1"/>
  <c r="B961" i="2" s="1"/>
  <c r="C961" i="2" a="1"/>
  <c r="C961" i="2" s="1"/>
  <c r="E962" i="7" s="1"/>
  <c r="D961" i="2" a="1"/>
  <c r="D961" i="2" s="1"/>
  <c r="E961" i="2" a="1"/>
  <c r="E961" i="2" s="1"/>
  <c r="G962" i="7" s="1"/>
  <c r="F961" i="2" a="1"/>
  <c r="F961" i="2" s="1"/>
  <c r="H962" i="7" s="1"/>
  <c r="G961" i="2" a="1"/>
  <c r="G961" i="2" s="1"/>
  <c r="H961" i="2" a="1"/>
  <c r="H961" i="2" s="1"/>
  <c r="J962" i="7" s="1"/>
  <c r="I961" i="2" a="1"/>
  <c r="I961" i="2" s="1"/>
  <c r="K962" i="7" s="1"/>
  <c r="B962" i="2" a="1"/>
  <c r="B962" i="2" s="1"/>
  <c r="C962" i="2" a="1"/>
  <c r="C962" i="2" s="1"/>
  <c r="D962" i="2" a="1"/>
  <c r="D962" i="2" s="1"/>
  <c r="F963" i="7" s="1"/>
  <c r="E962" i="2" a="1"/>
  <c r="E962" i="2" s="1"/>
  <c r="F962" i="2" a="1"/>
  <c r="F962" i="2" s="1"/>
  <c r="G962" i="2" a="1"/>
  <c r="G962" i="2" s="1"/>
  <c r="I963" i="7" s="1"/>
  <c r="H962" i="2" a="1"/>
  <c r="H962" i="2" s="1"/>
  <c r="I962" i="2" a="1"/>
  <c r="I962" i="2" s="1"/>
  <c r="K963" i="7" s="1"/>
  <c r="B963" i="2" a="1"/>
  <c r="B963" i="2" s="1"/>
  <c r="D964" i="7" s="1"/>
  <c r="C963" i="2" a="1"/>
  <c r="C963" i="2" s="1"/>
  <c r="D963" i="2" a="1"/>
  <c r="D963" i="2" s="1"/>
  <c r="F964" i="7" s="1"/>
  <c r="E963" i="2" a="1"/>
  <c r="E963" i="2" s="1"/>
  <c r="G964" i="7" s="1"/>
  <c r="F963" i="2" a="1"/>
  <c r="F963" i="2" s="1"/>
  <c r="G963" i="2" a="1"/>
  <c r="G963" i="2"/>
  <c r="H963" i="2" a="1"/>
  <c r="H963" i="2" s="1"/>
  <c r="I963" i="2" a="1"/>
  <c r="I963" i="2" s="1"/>
  <c r="B964" i="2" a="1"/>
  <c r="B964" i="2" s="1"/>
  <c r="D965" i="7" s="1"/>
  <c r="C964" i="2" a="1"/>
  <c r="C964" i="2" s="1"/>
  <c r="E965" i="7" s="1"/>
  <c r="D964" i="2" a="1"/>
  <c r="D964" i="2" s="1"/>
  <c r="F965" i="7" s="1"/>
  <c r="E964" i="2" a="1"/>
  <c r="E964" i="2" s="1"/>
  <c r="F964" i="2" a="1"/>
  <c r="F964" i="2" s="1"/>
  <c r="H965" i="7" s="1"/>
  <c r="G964" i="2" a="1"/>
  <c r="G964" i="2" s="1"/>
  <c r="I965" i="7" s="1"/>
  <c r="H964" i="2" a="1"/>
  <c r="H964" i="2" s="1"/>
  <c r="J965" i="7" s="1"/>
  <c r="I964" i="2" a="1"/>
  <c r="I964" i="2" s="1"/>
  <c r="B965" i="2" a="1"/>
  <c r="B965" i="2" s="1"/>
  <c r="C965" i="2" a="1"/>
  <c r="C965" i="2" s="1"/>
  <c r="E966" i="7" s="1"/>
  <c r="D965" i="2" a="1"/>
  <c r="D965" i="2" s="1"/>
  <c r="E965" i="2" a="1"/>
  <c r="E965" i="2" s="1"/>
  <c r="F965" i="2" a="1"/>
  <c r="F965" i="2" s="1"/>
  <c r="H966" i="7" s="1"/>
  <c r="G965" i="2" a="1"/>
  <c r="G965" i="2" s="1"/>
  <c r="H965" i="2" a="1"/>
  <c r="H965" i="2" s="1"/>
  <c r="J966" i="7" s="1"/>
  <c r="I965" i="2" a="1"/>
  <c r="I965" i="2" s="1"/>
  <c r="K966" i="7" s="1"/>
  <c r="B966" i="2" a="1"/>
  <c r="B966" i="2" s="1"/>
  <c r="C966" i="2" a="1"/>
  <c r="C966" i="2" s="1"/>
  <c r="E967" i="7" s="1"/>
  <c r="D966" i="2" a="1"/>
  <c r="D966" i="2" s="1"/>
  <c r="F967" i="7" s="1"/>
  <c r="E966" i="2" a="1"/>
  <c r="E966" i="2" s="1"/>
  <c r="F966" i="2" a="1"/>
  <c r="F966" i="2" s="1"/>
  <c r="G966" i="2" a="1"/>
  <c r="G966" i="2" s="1"/>
  <c r="I967" i="7" s="1"/>
  <c r="H966" i="2" a="1"/>
  <c r="H966" i="2" s="1"/>
  <c r="I966" i="2" a="1"/>
  <c r="I966" i="2" s="1"/>
  <c r="B967" i="2" a="1"/>
  <c r="B967" i="2" s="1"/>
  <c r="D968" i="7" s="1"/>
  <c r="C967" i="2" a="1"/>
  <c r="C967" i="2"/>
  <c r="E968" i="7" s="1"/>
  <c r="D967" i="2" a="1"/>
  <c r="D967" i="2" s="1"/>
  <c r="E967" i="2" a="1"/>
  <c r="E967" i="2" s="1"/>
  <c r="G968" i="7" s="1"/>
  <c r="F967" i="2" a="1"/>
  <c r="F967" i="2" s="1"/>
  <c r="H968" i="7" s="1"/>
  <c r="G967" i="2" a="1"/>
  <c r="G967" i="2" s="1"/>
  <c r="I968" i="7" s="1"/>
  <c r="H967" i="2" a="1"/>
  <c r="H967" i="2"/>
  <c r="J968" i="7" s="1"/>
  <c r="I967" i="2" a="1"/>
  <c r="I967" i="2" s="1"/>
  <c r="K968" i="7" s="1"/>
  <c r="B968" i="2" a="1"/>
  <c r="B968" i="2" s="1"/>
  <c r="C968" i="2" a="1"/>
  <c r="C968" i="2" s="1"/>
  <c r="E969" i="7" s="1"/>
  <c r="D968" i="2" a="1"/>
  <c r="D968" i="2" s="1"/>
  <c r="F969" i="7" s="1"/>
  <c r="E968" i="2" a="1"/>
  <c r="E968" i="2" s="1"/>
  <c r="G969" i="7" s="1"/>
  <c r="F968" i="2" a="1"/>
  <c r="F968" i="2" s="1"/>
  <c r="G968" i="2" a="1"/>
  <c r="G968" i="2" s="1"/>
  <c r="H968" i="2" a="1"/>
  <c r="H968" i="2" s="1"/>
  <c r="J969" i="7" s="1"/>
  <c r="I968" i="2" a="1"/>
  <c r="I968" i="2" s="1"/>
  <c r="B969" i="2" a="1"/>
  <c r="B969" i="2" s="1"/>
  <c r="C969" i="2" a="1"/>
  <c r="C969" i="2" s="1"/>
  <c r="D969" i="2" a="1"/>
  <c r="D969" i="2" s="1"/>
  <c r="F970" i="7" s="1"/>
  <c r="E969" i="2" a="1"/>
  <c r="E969" i="2" s="1"/>
  <c r="F969" i="2" a="1"/>
  <c r="F969" i="2" s="1"/>
  <c r="G969" i="2" a="1"/>
  <c r="G969" i="2" s="1"/>
  <c r="I970" i="7" s="1"/>
  <c r="H969" i="2" a="1"/>
  <c r="H969" i="2" s="1"/>
  <c r="I969" i="2" a="1"/>
  <c r="I969" i="2" s="1"/>
  <c r="K970" i="7" s="1"/>
  <c r="B970" i="2" a="1"/>
  <c r="B970" i="2" s="1"/>
  <c r="D971" i="7" s="1"/>
  <c r="C970" i="2" a="1"/>
  <c r="C970" i="2" s="1"/>
  <c r="E971" i="7" s="1"/>
  <c r="D970" i="2" a="1"/>
  <c r="D970" i="2" s="1"/>
  <c r="F971" i="7" s="1"/>
  <c r="E970" i="2" a="1"/>
  <c r="E970" i="2" s="1"/>
  <c r="F970" i="2" a="1"/>
  <c r="F970" i="2" s="1"/>
  <c r="H971" i="7" s="1"/>
  <c r="G970" i="2" a="1"/>
  <c r="G970" i="2" s="1"/>
  <c r="H970" i="2" a="1"/>
  <c r="H970" i="2" s="1"/>
  <c r="I970" i="2" a="1"/>
  <c r="I970" i="2" s="1"/>
  <c r="B971" i="2" a="1"/>
  <c r="B971" i="2" s="1"/>
  <c r="D972" i="7" s="1"/>
  <c r="C971" i="2" a="1"/>
  <c r="C971" i="2" s="1"/>
  <c r="E972" i="7" s="1"/>
  <c r="D971" i="2" a="1"/>
  <c r="D971" i="2" s="1"/>
  <c r="E971" i="2" a="1"/>
  <c r="E971" i="2" s="1"/>
  <c r="G972" i="7" s="1"/>
  <c r="F971" i="2" a="1"/>
  <c r="F971" i="2" s="1"/>
  <c r="H972" i="7" s="1"/>
  <c r="G971" i="2" a="1"/>
  <c r="G971" i="2" s="1"/>
  <c r="I972" i="7" s="1"/>
  <c r="H971" i="2" a="1"/>
  <c r="H971" i="2" s="1"/>
  <c r="J972" i="7" s="1"/>
  <c r="I971" i="2" a="1"/>
  <c r="I971" i="2" s="1"/>
  <c r="K972" i="7" s="1"/>
  <c r="B972" i="2" a="1"/>
  <c r="B972" i="2" s="1"/>
  <c r="C972" i="2" a="1"/>
  <c r="C972" i="2" s="1"/>
  <c r="D972" i="2" a="1"/>
  <c r="D972" i="2" s="1"/>
  <c r="F973" i="7" s="1"/>
  <c r="E972" i="2" a="1"/>
  <c r="E972" i="2" s="1"/>
  <c r="G973" i="7" s="1"/>
  <c r="F972" i="2" a="1"/>
  <c r="F972" i="2" s="1"/>
  <c r="H973" i="7" s="1"/>
  <c r="G972" i="2" a="1"/>
  <c r="G972" i="2" s="1"/>
  <c r="H972" i="2" a="1"/>
  <c r="H972" i="2" s="1"/>
  <c r="I972" i="2" a="1"/>
  <c r="I972" i="2" s="1"/>
  <c r="K973" i="7" s="1"/>
  <c r="B973" i="2" a="1"/>
  <c r="B973" i="2" s="1"/>
  <c r="D974" i="7" s="1"/>
  <c r="C973" i="2" a="1"/>
  <c r="C973" i="2" s="1"/>
  <c r="D973" i="2" a="1"/>
  <c r="D973" i="2" s="1"/>
  <c r="E973" i="2" a="1"/>
  <c r="E973" i="2" s="1"/>
  <c r="G974" i="7" s="1"/>
  <c r="F973" i="2" a="1"/>
  <c r="F973" i="2" s="1"/>
  <c r="G973" i="2" a="1"/>
  <c r="G973" i="2" s="1"/>
  <c r="H973" i="2" a="1"/>
  <c r="H973" i="2" s="1"/>
  <c r="J974" i="7" s="1"/>
  <c r="I973" i="2" a="1"/>
  <c r="I973" i="2"/>
  <c r="B974" i="2" a="1"/>
  <c r="B974" i="2" s="1"/>
  <c r="C974" i="2" a="1"/>
  <c r="C974" i="2" s="1"/>
  <c r="E975" i="7" s="1"/>
  <c r="D974" i="2" a="1"/>
  <c r="D974" i="2" s="1"/>
  <c r="F975" i="7" s="1"/>
  <c r="E974" i="2" a="1"/>
  <c r="E974" i="2" s="1"/>
  <c r="G975" i="7" s="1"/>
  <c r="F974" i="2" a="1"/>
  <c r="F974" i="2" s="1"/>
  <c r="G974" i="2" a="1"/>
  <c r="G974" i="2" s="1"/>
  <c r="I975" i="7" s="1"/>
  <c r="H974" i="2" a="1"/>
  <c r="H974" i="2" s="1"/>
  <c r="I974" i="2" a="1"/>
  <c r="I974" i="2" s="1"/>
  <c r="B975" i="2" a="1"/>
  <c r="B975" i="2" s="1"/>
  <c r="C975" i="2" a="1"/>
  <c r="C975" i="2" s="1"/>
  <c r="E976" i="7" s="1"/>
  <c r="D975" i="2" a="1"/>
  <c r="D975" i="2" s="1"/>
  <c r="E975" i="2" a="1"/>
  <c r="E975" i="2" s="1"/>
  <c r="G976" i="7" s="1"/>
  <c r="F975" i="2" a="1"/>
  <c r="F975" i="2" s="1"/>
  <c r="H976" i="7" s="1"/>
  <c r="G975" i="2" a="1"/>
  <c r="G975" i="2" s="1"/>
  <c r="I976" i="7" s="1"/>
  <c r="H975" i="2" a="1"/>
  <c r="H975" i="2" s="1"/>
  <c r="J976" i="7" s="1"/>
  <c r="I975" i="2" a="1"/>
  <c r="I975" i="2" s="1"/>
  <c r="B976" i="2" a="1"/>
  <c r="B976" i="2" s="1"/>
  <c r="D977" i="7" s="1"/>
  <c r="C976" i="2" a="1"/>
  <c r="C976" i="2" s="1"/>
  <c r="D976" i="2" a="1"/>
  <c r="D976" i="2" s="1"/>
  <c r="E976" i="2" a="1"/>
  <c r="E976" i="2" s="1"/>
  <c r="F976" i="2" a="1"/>
  <c r="F976" i="2" s="1"/>
  <c r="G976" i="2" a="1"/>
  <c r="G976" i="2" s="1"/>
  <c r="H976" i="2" a="1"/>
  <c r="H976" i="2" s="1"/>
  <c r="J977" i="7" s="1"/>
  <c r="I976" i="2" a="1"/>
  <c r="I976" i="2" s="1"/>
  <c r="K977" i="7" s="1"/>
  <c r="B977" i="2" a="1"/>
  <c r="B977" i="2" s="1"/>
  <c r="C977" i="2" a="1"/>
  <c r="C977" i="2" s="1"/>
  <c r="E978" i="7" s="1"/>
  <c r="D977" i="2" a="1"/>
  <c r="D977" i="2" s="1"/>
  <c r="F978" i="7" s="1"/>
  <c r="E977" i="2" a="1"/>
  <c r="E977" i="2" s="1"/>
  <c r="F977" i="2" a="1"/>
  <c r="F977" i="2" s="1"/>
  <c r="G977" i="2" a="1"/>
  <c r="G977" i="2" s="1"/>
  <c r="I978" i="7" s="1"/>
  <c r="H977" i="2" a="1"/>
  <c r="H977" i="2" s="1"/>
  <c r="I977" i="2" a="1"/>
  <c r="I977" i="2" s="1"/>
  <c r="B978" i="2" a="1"/>
  <c r="B978" i="2" s="1"/>
  <c r="D979" i="7" s="1"/>
  <c r="C978" i="2" a="1"/>
  <c r="C978" i="2" s="1"/>
  <c r="D978" i="2" a="1"/>
  <c r="D978" i="2" s="1"/>
  <c r="F979" i="7" s="1"/>
  <c r="E978" i="2" a="1"/>
  <c r="E978" i="2" s="1"/>
  <c r="G979" i="7" s="1"/>
  <c r="F978" i="2" a="1"/>
  <c r="F978" i="2" s="1"/>
  <c r="G978" i="2" a="1"/>
  <c r="G978" i="2" s="1"/>
  <c r="I979" i="7" s="1"/>
  <c r="H978" i="2" a="1"/>
  <c r="H978" i="2" s="1"/>
  <c r="J979" i="7" s="1"/>
  <c r="I978" i="2" a="1"/>
  <c r="I978" i="2" s="1"/>
  <c r="B979" i="2" a="1"/>
  <c r="B979" i="2" s="1"/>
  <c r="C979" i="2" a="1"/>
  <c r="C979" i="2" s="1"/>
  <c r="E980" i="7" s="1"/>
  <c r="D979" i="2" a="1"/>
  <c r="D979" i="2" s="1"/>
  <c r="E979" i="2" a="1"/>
  <c r="E979" i="2" s="1"/>
  <c r="F979" i="2" a="1"/>
  <c r="F979" i="2" s="1"/>
  <c r="H980" i="7" s="1"/>
  <c r="G979" i="2" a="1"/>
  <c r="G979" i="2" s="1"/>
  <c r="H979" i="2" a="1"/>
  <c r="H979" i="2" s="1"/>
  <c r="J980" i="7" s="1"/>
  <c r="I979" i="2" a="1"/>
  <c r="I979" i="2" s="1"/>
  <c r="K980" i="7" s="1"/>
  <c r="B980" i="2" a="1"/>
  <c r="B980" i="2" s="1"/>
  <c r="C980" i="2" a="1"/>
  <c r="C980" i="2" s="1"/>
  <c r="E981" i="7" s="1"/>
  <c r="D980" i="2" a="1"/>
  <c r="D980" i="2" s="1"/>
  <c r="F981" i="7" s="1"/>
  <c r="E980" i="2" a="1"/>
  <c r="E980" i="2" s="1"/>
  <c r="F980" i="2" a="1"/>
  <c r="F980" i="2" s="1"/>
  <c r="G980" i="2" a="1"/>
  <c r="G980" i="2" s="1"/>
  <c r="I981" i="7" s="1"/>
  <c r="H980" i="2" a="1"/>
  <c r="H980" i="2" s="1"/>
  <c r="I980" i="2" a="1"/>
  <c r="I980" i="2" s="1"/>
  <c r="B981" i="2" a="1"/>
  <c r="B981" i="2" s="1"/>
  <c r="D982" i="7" s="1"/>
  <c r="C981" i="2" a="1"/>
  <c r="C981" i="2" s="1"/>
  <c r="D981" i="2" a="1"/>
  <c r="D981" i="2" s="1"/>
  <c r="F982" i="7" s="1"/>
  <c r="E981" i="2" a="1"/>
  <c r="E981" i="2" s="1"/>
  <c r="G982" i="7" s="1"/>
  <c r="F981" i="2" a="1"/>
  <c r="F981" i="2" s="1"/>
  <c r="G981" i="2" a="1"/>
  <c r="G981" i="2" s="1"/>
  <c r="I982" i="7" s="1"/>
  <c r="H981" i="2" a="1"/>
  <c r="H981" i="2" s="1"/>
  <c r="J982" i="7" s="1"/>
  <c r="I981" i="2" a="1"/>
  <c r="I981" i="2"/>
  <c r="B982" i="2" a="1"/>
  <c r="B982" i="2" s="1"/>
  <c r="C982" i="2" a="1"/>
  <c r="C982" i="2" s="1"/>
  <c r="D982" i="2" a="1"/>
  <c r="D982" i="2" s="1"/>
  <c r="E982" i="2" a="1"/>
  <c r="E982" i="2" s="1"/>
  <c r="G983" i="7" s="1"/>
  <c r="F982" i="2" a="1"/>
  <c r="F982" i="2" s="1"/>
  <c r="H983" i="7" s="1"/>
  <c r="G982" i="2" a="1"/>
  <c r="G982" i="2" s="1"/>
  <c r="H982" i="2" a="1"/>
  <c r="H982" i="2" s="1"/>
  <c r="I982" i="2" a="1"/>
  <c r="I982" i="2" s="1"/>
  <c r="B983" i="2" a="1"/>
  <c r="B983" i="2" s="1"/>
  <c r="D984" i="7" s="1"/>
  <c r="C983" i="2" a="1"/>
  <c r="C983" i="2" s="1"/>
  <c r="E984" i="7" s="1"/>
  <c r="D983" i="2" a="1"/>
  <c r="D983" i="2" s="1"/>
  <c r="E983" i="2" a="1"/>
  <c r="E983" i="2" s="1"/>
  <c r="F983" i="2" a="1"/>
  <c r="F983" i="2" s="1"/>
  <c r="H984" i="7" s="1"/>
  <c r="G983" i="2" a="1"/>
  <c r="G983" i="2" s="1"/>
  <c r="H983" i="2" a="1"/>
  <c r="H983" i="2" s="1"/>
  <c r="I983" i="2" a="1"/>
  <c r="I983" i="2" s="1"/>
  <c r="K984" i="7" s="1"/>
  <c r="B984" i="2" a="1"/>
  <c r="B984" i="2" s="1"/>
  <c r="C984" i="2" a="1"/>
  <c r="C984" i="2" s="1"/>
  <c r="E985" i="7" s="1"/>
  <c r="D984" i="2" a="1"/>
  <c r="D984" i="2" s="1"/>
  <c r="F985" i="7" s="1"/>
  <c r="E984" i="2" a="1"/>
  <c r="E984" i="2" s="1"/>
  <c r="F984" i="2" a="1"/>
  <c r="F984" i="2" s="1"/>
  <c r="H985" i="7" s="1"/>
  <c r="G984" i="2" a="1"/>
  <c r="G984" i="2" s="1"/>
  <c r="I985" i="7" s="1"/>
  <c r="H984" i="2" a="1"/>
  <c r="H984" i="2" s="1"/>
  <c r="I984" i="2" a="1"/>
  <c r="I984" i="2" s="1"/>
  <c r="B985" i="2" a="1"/>
  <c r="B985" i="2" s="1"/>
  <c r="D986" i="7" s="1"/>
  <c r="C985" i="2" a="1"/>
  <c r="C985" i="2" s="1"/>
  <c r="D985" i="2" a="1"/>
  <c r="D985" i="2" s="1"/>
  <c r="E985" i="2" a="1"/>
  <c r="E985" i="2" s="1"/>
  <c r="G986" i="7" s="1"/>
  <c r="F985" i="2" a="1"/>
  <c r="F985" i="2" s="1"/>
  <c r="G985" i="2" a="1"/>
  <c r="G985" i="2" s="1"/>
  <c r="I986" i="7" s="1"/>
  <c r="H985" i="2" a="1"/>
  <c r="H985" i="2" s="1"/>
  <c r="J986" i="7" s="1"/>
  <c r="I985" i="2" a="1"/>
  <c r="I985" i="2" s="1"/>
  <c r="B986" i="2" a="1"/>
  <c r="B986" i="2" s="1"/>
  <c r="D987" i="7" s="1"/>
  <c r="C986" i="2" a="1"/>
  <c r="C986" i="2" s="1"/>
  <c r="E987" i="7" s="1"/>
  <c r="D986" i="2" a="1"/>
  <c r="D986" i="2" s="1"/>
  <c r="E986" i="2" a="1"/>
  <c r="E986" i="2" s="1"/>
  <c r="F986" i="2" a="1"/>
  <c r="F986" i="2" s="1"/>
  <c r="G986" i="2" a="1"/>
  <c r="G986" i="2" s="1"/>
  <c r="H986" i="2" a="1"/>
  <c r="H986" i="2" s="1"/>
  <c r="J987" i="7" s="1"/>
  <c r="I986" i="2" a="1"/>
  <c r="I986" i="2" s="1"/>
  <c r="K987" i="7" s="1"/>
  <c r="B987" i="2" a="1"/>
  <c r="B987" i="2" s="1"/>
  <c r="C987" i="2" a="1"/>
  <c r="C987" i="2" s="1"/>
  <c r="D987" i="2" a="1"/>
  <c r="D987" i="2" s="1"/>
  <c r="E987" i="2" a="1"/>
  <c r="E987" i="2" s="1"/>
  <c r="G988" i="7" s="1"/>
  <c r="F987" i="2" a="1"/>
  <c r="F987" i="2" s="1"/>
  <c r="H988" i="7" s="1"/>
  <c r="G987" i="2" a="1"/>
  <c r="G987" i="2" s="1"/>
  <c r="H987" i="2" a="1"/>
  <c r="H987" i="2" s="1"/>
  <c r="I987" i="2" a="1"/>
  <c r="I987" i="2" s="1"/>
  <c r="K988" i="7" s="1"/>
  <c r="B988" i="2" a="1"/>
  <c r="B988" i="2"/>
  <c r="C988" i="2" a="1"/>
  <c r="C988" i="2" s="1"/>
  <c r="E989" i="7" s="1"/>
  <c r="D988" i="2" a="1"/>
  <c r="D988" i="2" s="1"/>
  <c r="F989" i="7" s="1"/>
  <c r="E988" i="2" a="1"/>
  <c r="E988" i="2" s="1"/>
  <c r="F988" i="2" a="1"/>
  <c r="F988" i="2" s="1"/>
  <c r="G988" i="2" a="1"/>
  <c r="G988" i="2" s="1"/>
  <c r="I989" i="7" s="1"/>
  <c r="H988" i="2" a="1"/>
  <c r="H988" i="2" s="1"/>
  <c r="J989" i="7" s="1"/>
  <c r="I988" i="2" a="1"/>
  <c r="I988" i="2" s="1"/>
  <c r="K989" i="7" s="1"/>
  <c r="B989" i="2" a="1"/>
  <c r="B989" i="2" s="1"/>
  <c r="C989" i="2" a="1"/>
  <c r="C989" i="2" s="1"/>
  <c r="D989" i="2" a="1"/>
  <c r="D989" i="2" s="1"/>
  <c r="F990" i="7" s="1"/>
  <c r="E989" i="2" a="1"/>
  <c r="E989" i="2" s="1"/>
  <c r="F989" i="2" a="1"/>
  <c r="F989" i="2" s="1"/>
  <c r="G989" i="2" a="1"/>
  <c r="G989" i="2" s="1"/>
  <c r="I990" i="7" s="1"/>
  <c r="H989" i="2" a="1"/>
  <c r="H989" i="2" s="1"/>
  <c r="I989" i="2" a="1"/>
  <c r="I989" i="2" s="1"/>
  <c r="B990" i="2" a="1"/>
  <c r="B990" i="2" s="1"/>
  <c r="D991" i="7" s="1"/>
  <c r="C990" i="2" a="1"/>
  <c r="C990" i="2" s="1"/>
  <c r="E991" i="7" s="1"/>
  <c r="D990" i="2" a="1"/>
  <c r="D990" i="2" s="1"/>
  <c r="F991" i="7" s="1"/>
  <c r="E990" i="2" a="1"/>
  <c r="E990" i="2" s="1"/>
  <c r="F990" i="2" a="1"/>
  <c r="F990" i="2" s="1"/>
  <c r="H991" i="7" s="1"/>
  <c r="G990" i="2" a="1"/>
  <c r="G990" i="2" s="1"/>
  <c r="H990" i="2" a="1"/>
  <c r="H990" i="2" s="1"/>
  <c r="I990" i="2" a="1"/>
  <c r="I990" i="2" s="1"/>
  <c r="B991" i="2" a="1"/>
  <c r="B991" i="2" s="1"/>
  <c r="D992" i="7" s="1"/>
  <c r="C991" i="2" a="1"/>
  <c r="C991" i="2" s="1"/>
  <c r="D991" i="2" a="1"/>
  <c r="D991" i="2" s="1"/>
  <c r="F992" i="7" s="1"/>
  <c r="E991" i="2" a="1"/>
  <c r="E991" i="2" s="1"/>
  <c r="G992" i="7" s="1"/>
  <c r="F991" i="2" a="1"/>
  <c r="F991" i="2" s="1"/>
  <c r="G991" i="2" a="1"/>
  <c r="G991" i="2" s="1"/>
  <c r="I992" i="7" s="1"/>
  <c r="H991" i="2" a="1"/>
  <c r="H991" i="2" s="1"/>
  <c r="J992" i="7" s="1"/>
  <c r="I991" i="2" a="1"/>
  <c r="I991" i="2"/>
  <c r="B992" i="2" a="1"/>
  <c r="B992" i="2" s="1"/>
  <c r="C992" i="2" a="1"/>
  <c r="C992" i="2" s="1"/>
  <c r="D992" i="2" a="1"/>
  <c r="D992" i="2" s="1"/>
  <c r="E992" i="2" a="1"/>
  <c r="E992" i="2" s="1"/>
  <c r="G993" i="7" s="1"/>
  <c r="F992" i="2" a="1"/>
  <c r="F992" i="2" s="1"/>
  <c r="H993" i="7" s="1"/>
  <c r="G992" i="2" a="1"/>
  <c r="G992" i="2" s="1"/>
  <c r="H992" i="2" a="1"/>
  <c r="H992" i="2" s="1"/>
  <c r="I992" i="2" a="1"/>
  <c r="I992" i="2"/>
  <c r="K993" i="7" s="1"/>
  <c r="B993" i="2" a="1"/>
  <c r="B993" i="2" s="1"/>
  <c r="D994" i="7" s="1"/>
  <c r="C993" i="2" a="1"/>
  <c r="C993" i="2" s="1"/>
  <c r="D993" i="2" a="1"/>
  <c r="D993" i="2" s="1"/>
  <c r="E993" i="2" a="1"/>
  <c r="E993" i="2" s="1"/>
  <c r="F993" i="2" a="1"/>
  <c r="F993" i="2"/>
  <c r="H994" i="7" s="1"/>
  <c r="G993" i="2" a="1"/>
  <c r="G993" i="2" s="1"/>
  <c r="I994" i="7" s="1"/>
  <c r="H993" i="2" a="1"/>
  <c r="H993" i="2" s="1"/>
  <c r="I993" i="2" a="1"/>
  <c r="I993" i="2" s="1"/>
  <c r="K994" i="7" s="1"/>
  <c r="B994" i="2" a="1"/>
  <c r="B994" i="2" s="1"/>
  <c r="C994" i="2" a="1"/>
  <c r="C994" i="2" s="1"/>
  <c r="E995" i="7" s="1"/>
  <c r="D994" i="2" a="1"/>
  <c r="D994" i="2" s="1"/>
  <c r="F995" i="7" s="1"/>
  <c r="E994" i="2" a="1"/>
  <c r="E994" i="2" s="1"/>
  <c r="G995" i="7" s="1"/>
  <c r="F994" i="2" a="1"/>
  <c r="F994" i="2" s="1"/>
  <c r="G994" i="2" a="1"/>
  <c r="G994" i="2" s="1"/>
  <c r="H994" i="2" a="1"/>
  <c r="H994" i="2" s="1"/>
  <c r="J995" i="7" s="1"/>
  <c r="I994" i="2" a="1"/>
  <c r="I994" i="2" s="1"/>
  <c r="B995" i="2" a="1"/>
  <c r="B995" i="2" s="1"/>
  <c r="C995" i="2" a="1"/>
  <c r="C995" i="2" s="1"/>
  <c r="E996" i="7" s="1"/>
  <c r="D995" i="2" a="1"/>
  <c r="D995" i="2" s="1"/>
  <c r="F996" i="7" s="1"/>
  <c r="E995" i="2" a="1"/>
  <c r="E995" i="2" s="1"/>
  <c r="F995" i="2" a="1"/>
  <c r="F995" i="2" s="1"/>
  <c r="H996" i="7" s="1"/>
  <c r="G995" i="2" a="1"/>
  <c r="G995" i="2" s="1"/>
  <c r="I996" i="7" s="1"/>
  <c r="H995" i="2" a="1"/>
  <c r="H995" i="2" s="1"/>
  <c r="J996" i="7" s="1"/>
  <c r="I995" i="2" a="1"/>
  <c r="I995" i="2" s="1"/>
  <c r="B996" i="2" a="1"/>
  <c r="B996" i="2" s="1"/>
  <c r="D997" i="7" s="1"/>
  <c r="C996" i="2" a="1"/>
  <c r="C996" i="2" s="1"/>
  <c r="D996" i="2" a="1"/>
  <c r="D996" i="2"/>
  <c r="E996" i="2" a="1"/>
  <c r="E996" i="2" s="1"/>
  <c r="G997" i="7" s="1"/>
  <c r="F996" i="2" a="1"/>
  <c r="F996" i="2" s="1"/>
  <c r="H997" i="7" s="1"/>
  <c r="G996" i="2" a="1"/>
  <c r="G996" i="2" s="1"/>
  <c r="I997" i="7" s="1"/>
  <c r="H996" i="2" a="1"/>
  <c r="H996" i="2" s="1"/>
  <c r="I996" i="2" a="1"/>
  <c r="I996" i="2" s="1"/>
  <c r="K997" i="7" s="1"/>
  <c r="B997" i="2" a="1"/>
  <c r="B997" i="2" s="1"/>
  <c r="D998" i="7" s="1"/>
  <c r="C997" i="2" a="1"/>
  <c r="C997" i="2" s="1"/>
  <c r="E998" i="7" s="1"/>
  <c r="D997" i="2" a="1"/>
  <c r="D997" i="2" s="1"/>
  <c r="E997" i="2" a="1"/>
  <c r="E997" i="2" s="1"/>
  <c r="F997" i="2" a="1"/>
  <c r="F997" i="2" s="1"/>
  <c r="H998" i="7" s="1"/>
  <c r="G997" i="2" a="1"/>
  <c r="G997" i="2" s="1"/>
  <c r="H997" i="2" a="1"/>
  <c r="H997" i="2" s="1"/>
  <c r="I997" i="2" a="1"/>
  <c r="I997" i="2" s="1"/>
  <c r="K998" i="7" s="1"/>
  <c r="B998" i="2" a="1"/>
  <c r="B998" i="2" s="1"/>
  <c r="C998" i="2" a="1"/>
  <c r="C998" i="2" s="1"/>
  <c r="D998" i="2" a="1"/>
  <c r="D998" i="2" s="1"/>
  <c r="F999" i="7" s="1"/>
  <c r="E998" i="2" a="1"/>
  <c r="E998" i="2" s="1"/>
  <c r="G999" i="7" s="1"/>
  <c r="F998" i="2" a="1"/>
  <c r="F998" i="2" s="1"/>
  <c r="H999" i="7" s="1"/>
  <c r="G998" i="2" a="1"/>
  <c r="G998" i="2" s="1"/>
  <c r="I999" i="7" s="1"/>
  <c r="H998" i="2" a="1"/>
  <c r="H998" i="2" s="1"/>
  <c r="I998" i="2" a="1"/>
  <c r="I998" i="2" s="1"/>
  <c r="B999" i="2" a="1"/>
  <c r="B999" i="2" s="1"/>
  <c r="D1000" i="7" s="1"/>
  <c r="C999" i="2" a="1"/>
  <c r="C999" i="2" s="1"/>
  <c r="D999" i="2" a="1"/>
  <c r="D999" i="2" s="1"/>
  <c r="E999" i="2" a="1"/>
  <c r="E999" i="2" s="1"/>
  <c r="G1000" i="7" s="1"/>
  <c r="F999" i="2" a="1"/>
  <c r="F999" i="2" s="1"/>
  <c r="G999" i="2" a="1"/>
  <c r="G999" i="2" s="1"/>
  <c r="H999" i="2" a="1"/>
  <c r="H999" i="2" s="1"/>
  <c r="J1000" i="7" s="1"/>
  <c r="I999" i="2" a="1"/>
  <c r="I999" i="2" s="1"/>
  <c r="K1000" i="7" s="1"/>
  <c r="B1000" i="2" a="1"/>
  <c r="B1000" i="2" s="1"/>
  <c r="D1001" i="7" s="1"/>
  <c r="C1000" i="2" a="1"/>
  <c r="C1000" i="2" s="1"/>
  <c r="E1001" i="7" s="1"/>
  <c r="D1000" i="2" a="1"/>
  <c r="D1000" i="2" s="1"/>
  <c r="E1000" i="2" a="1"/>
  <c r="E1000" i="2" s="1"/>
  <c r="F1000" i="2" a="1"/>
  <c r="F1000" i="2" s="1"/>
  <c r="H1001" i="7" s="1"/>
  <c r="G1000" i="2" a="1"/>
  <c r="G1000" i="2" s="1"/>
  <c r="H1000" i="2" a="1"/>
  <c r="H1000" i="2" s="1"/>
  <c r="I1000" i="2" a="1"/>
  <c r="I1000" i="2" s="1"/>
  <c r="K1001" i="7" s="1"/>
  <c r="B1001" i="2" a="1"/>
  <c r="B1001" i="2" s="1"/>
  <c r="C1001" i="2" a="1"/>
  <c r="C1001" i="2" s="1"/>
  <c r="E1002" i="7" s="1"/>
  <c r="D1001" i="2" a="1"/>
  <c r="D1001" i="2" s="1"/>
  <c r="F1002" i="7" s="1"/>
  <c r="E1001" i="2" a="1"/>
  <c r="E1001" i="2" s="1"/>
  <c r="G1002" i="7" s="1"/>
  <c r="F1001" i="2" a="1"/>
  <c r="F1001" i="2" s="1"/>
  <c r="H1002" i="7" s="1"/>
  <c r="G1001" i="2" a="1"/>
  <c r="G1001" i="2" s="1"/>
  <c r="I1002" i="7" s="1"/>
  <c r="H1001" i="2" a="1"/>
  <c r="H1001" i="2" s="1"/>
  <c r="I1001" i="2" a="1"/>
  <c r="I1001" i="2" s="1"/>
  <c r="B1002" i="2" a="1"/>
  <c r="B1002" i="2" s="1"/>
  <c r="D1003" i="7" s="1"/>
  <c r="C1002" i="2" a="1"/>
  <c r="C1002" i="2" s="1"/>
  <c r="D1002" i="2" a="1"/>
  <c r="D1002" i="2" s="1"/>
  <c r="E1002" i="2" a="1"/>
  <c r="E1002" i="2" s="1"/>
  <c r="G1003" i="7" s="1"/>
  <c r="F1002" i="2" a="1"/>
  <c r="F1002" i="2" s="1"/>
  <c r="G1002" i="2" a="1"/>
  <c r="G1002" i="2" s="1"/>
  <c r="I1003" i="7" s="1"/>
  <c r="H1002" i="2" a="1"/>
  <c r="H1002" i="2" s="1"/>
  <c r="J1003" i="7" s="1"/>
  <c r="I1002" i="2" a="1"/>
  <c r="I1002" i="2" s="1"/>
  <c r="K1003" i="7" s="1"/>
  <c r="B1003" i="2" a="1"/>
  <c r="B1003" i="2" s="1"/>
  <c r="D1004" i="7" s="1"/>
  <c r="C1003" i="2" a="1"/>
  <c r="C1003" i="2" s="1"/>
  <c r="E1004" i="7" s="1"/>
  <c r="D1003" i="2" a="1"/>
  <c r="D1003" i="2" s="1"/>
  <c r="E1003" i="2" a="1"/>
  <c r="E1003" i="2" s="1"/>
  <c r="F1003" i="2" a="1"/>
  <c r="F1003" i="2" s="1"/>
  <c r="H1004" i="7" s="1"/>
  <c r="G1003" i="2" a="1"/>
  <c r="G1003" i="2" s="1"/>
  <c r="H1003" i="2" a="1"/>
  <c r="H1003" i="2" s="1"/>
  <c r="I1003" i="2" a="1"/>
  <c r="I1003" i="2" s="1"/>
  <c r="K1004" i="7" s="1"/>
  <c r="B1004" i="2" a="1"/>
  <c r="B1004" i="2" s="1"/>
  <c r="C1004" i="2" a="1"/>
  <c r="C1004" i="2" s="1"/>
  <c r="E1005" i="7" s="1"/>
  <c r="D1004" i="2" a="1"/>
  <c r="D1004" i="2" s="1"/>
  <c r="F1005" i="7" s="1"/>
  <c r="E1004" i="2" a="1"/>
  <c r="E1004" i="2" s="1"/>
  <c r="G1005" i="7" s="1"/>
  <c r="F1004" i="2" a="1"/>
  <c r="F1004" i="2" s="1"/>
  <c r="H1005" i="7" s="1"/>
  <c r="G1004" i="2" a="1"/>
  <c r="G1004" i="2" s="1"/>
  <c r="I1005" i="7" s="1"/>
  <c r="H1004" i="2" a="1"/>
  <c r="H1004" i="2" s="1"/>
  <c r="I1004" i="2" a="1"/>
  <c r="I1004" i="2" s="1"/>
  <c r="B1005" i="2" a="1"/>
  <c r="B1005" i="2" s="1"/>
  <c r="D1006" i="7" s="1"/>
  <c r="C1005" i="2" a="1"/>
  <c r="C1005" i="2" s="1"/>
  <c r="D1005" i="2" a="1"/>
  <c r="D1005" i="2" s="1"/>
  <c r="E1005" i="2" a="1"/>
  <c r="E1005" i="2" s="1"/>
  <c r="G1006" i="7" s="1"/>
  <c r="F1005" i="2" a="1"/>
  <c r="F1005" i="2" s="1"/>
  <c r="G1005" i="2" a="1"/>
  <c r="G1005" i="2" s="1"/>
  <c r="H1005" i="2" a="1"/>
  <c r="H1005" i="2" s="1"/>
  <c r="J1006" i="7" s="1"/>
  <c r="I1005" i="2" a="1"/>
  <c r="I1005" i="2" s="1"/>
  <c r="K1006" i="7" s="1"/>
  <c r="B1006" i="2" a="1"/>
  <c r="B1006" i="2" s="1"/>
  <c r="D1007" i="7" s="1"/>
  <c r="C1006" i="2" a="1"/>
  <c r="C1006" i="2" s="1"/>
  <c r="D1006" i="2" a="1"/>
  <c r="D1006" i="2" s="1"/>
  <c r="F1007" i="7" s="1"/>
  <c r="E1006" i="2" a="1"/>
  <c r="E1006" i="2" s="1"/>
  <c r="F1006" i="2" a="1"/>
  <c r="F1006" i="2" s="1"/>
  <c r="G1006" i="2" a="1"/>
  <c r="G1006" i="2" s="1"/>
  <c r="H1006" i="2" a="1"/>
  <c r="H1006" i="2" s="1"/>
  <c r="J1007" i="7" s="1"/>
  <c r="I1006" i="2" a="1"/>
  <c r="I1006" i="2" s="1"/>
  <c r="K1007" i="7" s="1"/>
  <c r="B1007" i="2" a="1"/>
  <c r="B1007" i="2" s="1"/>
  <c r="C1007" i="2" a="1"/>
  <c r="C1007" i="2" s="1"/>
  <c r="E1008" i="7" s="1"/>
  <c r="D1007" i="2" a="1"/>
  <c r="D1007" i="2" s="1"/>
  <c r="F1008" i="7" s="1"/>
  <c r="E1007" i="2" a="1"/>
  <c r="E1007" i="2" s="1"/>
  <c r="G1008" i="7" s="1"/>
  <c r="F1007" i="2" a="1"/>
  <c r="F1007" i="2" s="1"/>
  <c r="H1008" i="7" s="1"/>
  <c r="G1007" i="2" a="1"/>
  <c r="G1007" i="2" s="1"/>
  <c r="H1007" i="2" a="1"/>
  <c r="H1007" i="2"/>
  <c r="I1007" i="2" a="1"/>
  <c r="I1007" i="2" s="1"/>
  <c r="B1008" i="2" a="1"/>
  <c r="B1008" i="2" s="1"/>
  <c r="C1008" i="2" a="1"/>
  <c r="C1008" i="2" s="1"/>
  <c r="E1009" i="7" s="1"/>
  <c r="D1008" i="2" a="1"/>
  <c r="D1008" i="2" s="1"/>
  <c r="F1009" i="7" s="1"/>
  <c r="E1008" i="2" a="1"/>
  <c r="E1008" i="2" s="1"/>
  <c r="G1009" i="7" s="1"/>
  <c r="F1008" i="2" a="1"/>
  <c r="F1008" i="2" s="1"/>
  <c r="G1008" i="2" a="1"/>
  <c r="G1008" i="2" s="1"/>
  <c r="I1009" i="7" s="1"/>
  <c r="H1008" i="2" a="1"/>
  <c r="H1008" i="2" s="1"/>
  <c r="J1009" i="7" s="1"/>
  <c r="I1008" i="2" a="1"/>
  <c r="I1008" i="2" s="1"/>
  <c r="K1009" i="7" s="1"/>
  <c r="B1009" i="2" a="1"/>
  <c r="B1009" i="2" s="1"/>
  <c r="C1009" i="2" a="1"/>
  <c r="C1009" i="2" s="1"/>
  <c r="D1009" i="2" a="1"/>
  <c r="D1009" i="2" s="1"/>
  <c r="F1010" i="7" s="1"/>
  <c r="E1009" i="2" a="1"/>
  <c r="E1009" i="2" s="1"/>
  <c r="F1009" i="2" a="1"/>
  <c r="F1009" i="2" s="1"/>
  <c r="G1009" i="2" a="1"/>
  <c r="G1009" i="2" s="1"/>
  <c r="I1010" i="7" s="1"/>
  <c r="H1009" i="2" a="1"/>
  <c r="H1009" i="2" s="1"/>
  <c r="J1010" i="7" s="1"/>
  <c r="I1009" i="2" a="1"/>
  <c r="I1009" i="2" s="1"/>
  <c r="B1010" i="2" a="1"/>
  <c r="B1010" i="2" s="1"/>
  <c r="D1011" i="7" s="1"/>
  <c r="C1010" i="2" a="1"/>
  <c r="C1010" i="2" s="1"/>
  <c r="E1011" i="7" s="1"/>
  <c r="D1010" i="2" a="1"/>
  <c r="D1010" i="2" s="1"/>
  <c r="F1011" i="7" s="1"/>
  <c r="E1010" i="2" a="1"/>
  <c r="E1010" i="2" s="1"/>
  <c r="F1010" i="2" a="1"/>
  <c r="F1010" i="2" s="1"/>
  <c r="H1011" i="7" s="1"/>
  <c r="G1010" i="2" a="1"/>
  <c r="G1010" i="2" s="1"/>
  <c r="H1010" i="2" a="1"/>
  <c r="H1010" i="2" s="1"/>
  <c r="I1010" i="2" a="1"/>
  <c r="I1010" i="2" s="1"/>
  <c r="B1011" i="2" a="1"/>
  <c r="B1011" i="2" s="1"/>
  <c r="D1012" i="7" s="1"/>
  <c r="C1011" i="2" a="1"/>
  <c r="C1011" i="2" s="1"/>
  <c r="D1011" i="2" a="1"/>
  <c r="D1011" i="2" s="1"/>
  <c r="F1012" i="7" s="1"/>
  <c r="E1011" i="2" a="1"/>
  <c r="E1011" i="2" s="1"/>
  <c r="G1012" i="7" s="1"/>
  <c r="F1011" i="2" a="1"/>
  <c r="F1011" i="2" s="1"/>
  <c r="H1012" i="7" s="1"/>
  <c r="G1011" i="2" a="1"/>
  <c r="G1011" i="2" s="1"/>
  <c r="I1012" i="7" s="1"/>
  <c r="H1011" i="2" a="1"/>
  <c r="H1011" i="2" s="1"/>
  <c r="I1011" i="2" a="1"/>
  <c r="I1011" i="2" s="1"/>
  <c r="K1012" i="7" s="1"/>
  <c r="B1012" i="2" a="1"/>
  <c r="B1012" i="2" s="1"/>
  <c r="C1012" i="2" a="1"/>
  <c r="C1012" i="2" s="1"/>
  <c r="D1012" i="2" a="1"/>
  <c r="D1012" i="2" s="1"/>
  <c r="E1012" i="2" a="1"/>
  <c r="E1012" i="2" s="1"/>
  <c r="F1012" i="2" a="1"/>
  <c r="F1012" i="2" s="1"/>
  <c r="H1013" i="7" s="1"/>
  <c r="G1012" i="2" a="1"/>
  <c r="G1012" i="2" s="1"/>
  <c r="H1012" i="2" a="1"/>
  <c r="H1012" i="2" s="1"/>
  <c r="J1013" i="7" s="1"/>
  <c r="I1012" i="2" a="1"/>
  <c r="I1012" i="2" s="1"/>
  <c r="K1013" i="7" s="1"/>
  <c r="B1013" i="2" a="1"/>
  <c r="B1013" i="2" s="1"/>
  <c r="D1014" i="7" s="1"/>
  <c r="C1013" i="2" a="1"/>
  <c r="C1013" i="2" s="1"/>
  <c r="E1014" i="7" s="1"/>
  <c r="D1013" i="2" a="1"/>
  <c r="D1013" i="2" s="1"/>
  <c r="E1013" i="2" a="1"/>
  <c r="E1013" i="2" s="1"/>
  <c r="G1014" i="7" s="1"/>
  <c r="F1013" i="2" a="1"/>
  <c r="F1013" i="2" s="1"/>
  <c r="G1013" i="2" a="1"/>
  <c r="G1013" i="2" s="1"/>
  <c r="H1013" i="2" a="1"/>
  <c r="H1013" i="2" s="1"/>
  <c r="I1013" i="2" a="1"/>
  <c r="I1013" i="2" s="1"/>
  <c r="B1014" i="2" a="1"/>
  <c r="B1014" i="2" s="1"/>
  <c r="D1015" i="7" s="1"/>
  <c r="C1014" i="2" a="1"/>
  <c r="C1014" i="2"/>
  <c r="D1014" i="2" a="1"/>
  <c r="D1014" i="2" s="1"/>
  <c r="F1015" i="7" s="1"/>
  <c r="E1014" i="2" a="1"/>
  <c r="E1014" i="2"/>
  <c r="G1015" i="7" s="1"/>
  <c r="F1014" i="2" a="1"/>
  <c r="F1014" i="2"/>
  <c r="G1014" i="2" a="1"/>
  <c r="G1014" i="2" s="1"/>
  <c r="I1015" i="7" s="1"/>
  <c r="H1014" i="2" a="1"/>
  <c r="H1014" i="2" s="1"/>
  <c r="I1014" i="2" a="1"/>
  <c r="I1014" i="2" s="1"/>
  <c r="K1015" i="7" s="1"/>
  <c r="B1015" i="2" a="1"/>
  <c r="B1015" i="2" s="1"/>
  <c r="C1015" i="2" a="1"/>
  <c r="C1015" i="2" s="1"/>
  <c r="E1016" i="7" s="1"/>
  <c r="D1015" i="2" a="1"/>
  <c r="D1015" i="2" s="1"/>
  <c r="F1016" i="7" s="1"/>
  <c r="E1015" i="2" a="1"/>
  <c r="E1015" i="2" s="1"/>
  <c r="G1016" i="7" s="1"/>
  <c r="F1015" i="2" a="1"/>
  <c r="F1015" i="2" s="1"/>
  <c r="H1016" i="7" s="1"/>
  <c r="G1015" i="2" a="1"/>
  <c r="G1015" i="2" s="1"/>
  <c r="H1015" i="2" a="1"/>
  <c r="H1015" i="2" s="1"/>
  <c r="J1016" i="7" s="1"/>
  <c r="I1015" i="2" a="1"/>
  <c r="I1015" i="2" s="1"/>
  <c r="B1016" i="2" a="1"/>
  <c r="B1016" i="2" s="1"/>
  <c r="C1016" i="2" a="1"/>
  <c r="C1016" i="2" s="1"/>
  <c r="D1016" i="2" a="1"/>
  <c r="D1016" i="2" s="1"/>
  <c r="E1016" i="2" a="1"/>
  <c r="E1016" i="2" s="1"/>
  <c r="F1016" i="2" a="1"/>
  <c r="F1016" i="2" s="1"/>
  <c r="G1016" i="2" a="1"/>
  <c r="G1016" i="2" s="1"/>
  <c r="I1017" i="7" s="1"/>
  <c r="H1016" i="2" a="1"/>
  <c r="H1016" i="2" s="1"/>
  <c r="I1016" i="2" a="1"/>
  <c r="I1016" i="2" s="1"/>
  <c r="K1017" i="7" s="1"/>
  <c r="B1017" i="2" a="1"/>
  <c r="B1017" i="2" s="1"/>
  <c r="D1018" i="7" s="1"/>
  <c r="C1017" i="2" a="1"/>
  <c r="C1017" i="2" s="1"/>
  <c r="D1017" i="2" a="1"/>
  <c r="D1017" i="2" s="1"/>
  <c r="F1018" i="7" s="1"/>
  <c r="E1017" i="2" a="1"/>
  <c r="E1017" i="2"/>
  <c r="F1017" i="2" a="1"/>
  <c r="F1017" i="2" s="1"/>
  <c r="H1018" i="7" s="1"/>
  <c r="G1017" i="2" a="1"/>
  <c r="G1017" i="2" s="1"/>
  <c r="H1017" i="2" a="1"/>
  <c r="H1017" i="2" s="1"/>
  <c r="I1017" i="2" a="1"/>
  <c r="I1017" i="2" s="1"/>
  <c r="B1018" i="2" a="1"/>
  <c r="B1018" i="2" s="1"/>
  <c r="D1019" i="7" s="1"/>
  <c r="C1018" i="2" a="1"/>
  <c r="C1018" i="2" s="1"/>
  <c r="E1019" i="7" s="1"/>
  <c r="D1018" i="2" a="1"/>
  <c r="D1018" i="2" s="1"/>
  <c r="F1019" i="7" s="1"/>
  <c r="E1018" i="2" a="1"/>
  <c r="E1018" i="2" s="1"/>
  <c r="G1019" i="7" s="1"/>
  <c r="F1018" i="2" a="1"/>
  <c r="F1018" i="2" s="1"/>
  <c r="G1018" i="2" a="1"/>
  <c r="G1018" i="2" s="1"/>
  <c r="I1019" i="7" s="1"/>
  <c r="H1018" i="2" a="1"/>
  <c r="H1018" i="2" s="1"/>
  <c r="I1018" i="2" a="1"/>
  <c r="I1018" i="2" s="1"/>
  <c r="B1019" i="2" a="1"/>
  <c r="B1019" i="2" s="1"/>
  <c r="D1020" i="7" s="1"/>
  <c r="C1019" i="2" a="1"/>
  <c r="C1019" i="2" s="1"/>
  <c r="D1019" i="2" a="1"/>
  <c r="D1019" i="2" s="1"/>
  <c r="E1019" i="2" a="1"/>
  <c r="E1019" i="2" s="1"/>
  <c r="G1020" i="7" s="1"/>
  <c r="F1019" i="2" a="1"/>
  <c r="F1019" i="2" s="1"/>
  <c r="H1020" i="7" s="1"/>
  <c r="G1019" i="2" a="1"/>
  <c r="G1019" i="2" s="1"/>
  <c r="I1020" i="7" s="1"/>
  <c r="H1019" i="2" a="1"/>
  <c r="H1019" i="2" s="1"/>
  <c r="J1020" i="7" s="1"/>
  <c r="I1019" i="2" a="1"/>
  <c r="I1019" i="2" s="1"/>
  <c r="K1020" i="7" s="1"/>
  <c r="B1020" i="2" a="1"/>
  <c r="B1020" i="2" s="1"/>
  <c r="C1020" i="2" a="1"/>
  <c r="C1020" i="2" s="1"/>
  <c r="D1020" i="2" a="1"/>
  <c r="D1020" i="2"/>
  <c r="F1021" i="7" s="1"/>
  <c r="E1020" i="2" a="1"/>
  <c r="E1020" i="2" s="1"/>
  <c r="F1020" i="2" a="1"/>
  <c r="F1020" i="2" s="1"/>
  <c r="G1020" i="2" a="1"/>
  <c r="G1020" i="2"/>
  <c r="I1021" i="7" s="1"/>
  <c r="H1020" i="2" a="1"/>
  <c r="H1020" i="2" s="1"/>
  <c r="J1021" i="7" s="1"/>
  <c r="I1020" i="2" a="1"/>
  <c r="I1020" i="2" s="1"/>
  <c r="K1021" i="7" s="1"/>
  <c r="B1021" i="2" a="1"/>
  <c r="B1021" i="2" s="1"/>
  <c r="C1021" i="2" a="1"/>
  <c r="C1021" i="2"/>
  <c r="E1022" i="7" s="1"/>
  <c r="D1021" i="2" a="1"/>
  <c r="D1021" i="2"/>
  <c r="E1021" i="2" a="1"/>
  <c r="E1021" i="2" s="1"/>
  <c r="G1022" i="7" s="1"/>
  <c r="F1021" i="2" a="1"/>
  <c r="F1021" i="2" s="1"/>
  <c r="H1022" i="7" s="1"/>
  <c r="G1021" i="2" a="1"/>
  <c r="G1021" i="2" s="1"/>
  <c r="H1021" i="2" a="1"/>
  <c r="H1021" i="2" s="1"/>
  <c r="I1021" i="2" a="1"/>
  <c r="I1021" i="2" s="1"/>
  <c r="K1022" i="7" s="1"/>
  <c r="B1022" i="2" a="1"/>
  <c r="B1022" i="2" s="1"/>
  <c r="D1023" i="7" s="1"/>
  <c r="C1022" i="2" a="1"/>
  <c r="C1022" i="2" s="1"/>
  <c r="E1023" i="7" s="1"/>
  <c r="D1022" i="2" a="1"/>
  <c r="D1022" i="2" s="1"/>
  <c r="F1023" i="7" s="1"/>
  <c r="E1022" i="2" a="1"/>
  <c r="E1022" i="2" s="1"/>
  <c r="F1022" i="2" a="1"/>
  <c r="F1022" i="2" s="1"/>
  <c r="H1023" i="7" s="1"/>
  <c r="G1022" i="2" a="1"/>
  <c r="G1022" i="2" s="1"/>
  <c r="H1022" i="2" a="1"/>
  <c r="H1022" i="2"/>
  <c r="J1023" i="7" s="1"/>
  <c r="I1022" i="2" a="1"/>
  <c r="I1022" i="2" s="1"/>
  <c r="K1023" i="7" s="1"/>
  <c r="B1023" i="2" a="1"/>
  <c r="B1023" i="2" s="1"/>
  <c r="C1023" i="2" a="1"/>
  <c r="C1023" i="2" s="1"/>
  <c r="E1024" i="7" s="1"/>
  <c r="D1023" i="2" a="1"/>
  <c r="D1023" i="2" s="1"/>
  <c r="F1024" i="7" s="1"/>
  <c r="E1023" i="2" a="1"/>
  <c r="E1023" i="2" s="1"/>
  <c r="G1024" i="7" s="1"/>
  <c r="F1023" i="2" a="1"/>
  <c r="F1023" i="2"/>
  <c r="H1024" i="7" s="1"/>
  <c r="G1023" i="2" a="1"/>
  <c r="G1023" i="2" s="1"/>
  <c r="I1024" i="7" s="1"/>
  <c r="H1023" i="2" a="1"/>
  <c r="H1023" i="2" s="1"/>
  <c r="I1023" i="2" a="1"/>
  <c r="I1023" i="2" s="1"/>
  <c r="B1024" i="2" a="1"/>
  <c r="B1024" i="2" s="1"/>
  <c r="D1025" i="7" s="1"/>
  <c r="C1024" i="2" a="1"/>
  <c r="C1024" i="2" s="1"/>
  <c r="D1024" i="2" a="1"/>
  <c r="D1024" i="2" s="1"/>
  <c r="E1024" i="2" a="1"/>
  <c r="E1024" i="2" s="1"/>
  <c r="F1024" i="2" a="1"/>
  <c r="F1024" i="2" s="1"/>
  <c r="H1025" i="7" s="1"/>
  <c r="G1024" i="2" a="1"/>
  <c r="G1024" i="2" s="1"/>
  <c r="I1025" i="7" s="1"/>
  <c r="H1024" i="2" a="1"/>
  <c r="H1024" i="2" s="1"/>
  <c r="J1025" i="7" s="1"/>
  <c r="I1024" i="2" a="1"/>
  <c r="I1024" i="2" s="1"/>
  <c r="K1025" i="7" s="1"/>
  <c r="B1025" i="2" a="1"/>
  <c r="B1025" i="2" s="1"/>
  <c r="D1026" i="7" s="1"/>
  <c r="C1025" i="2" a="1"/>
  <c r="C1025" i="2" s="1"/>
  <c r="D1025" i="2" a="1"/>
  <c r="D1025" i="2" s="1"/>
  <c r="E1025" i="2" a="1"/>
  <c r="E1025" i="2" s="1"/>
  <c r="F1025" i="2" a="1"/>
  <c r="F1025" i="2" s="1"/>
  <c r="G1025" i="2" a="1"/>
  <c r="G1025" i="2" s="1"/>
  <c r="H1025" i="2" a="1"/>
  <c r="H1025" i="2" s="1"/>
  <c r="I1025" i="2" a="1"/>
  <c r="I1025" i="2" s="1"/>
  <c r="K1026" i="7" s="1"/>
  <c r="B1026" i="2" a="1"/>
  <c r="B1026" i="2" s="1"/>
  <c r="D1027" i="7" s="1"/>
  <c r="C1026" i="2" a="1"/>
  <c r="C1026" i="2" s="1"/>
  <c r="E1027" i="7" s="1"/>
  <c r="D1026" i="2" a="1"/>
  <c r="D1026" i="2" s="1"/>
  <c r="F1027" i="7" s="1"/>
  <c r="E1026" i="2" a="1"/>
  <c r="E1026" i="2" s="1"/>
  <c r="G1027" i="7" s="1"/>
  <c r="F1026" i="2" a="1"/>
  <c r="F1026" i="2" s="1"/>
  <c r="H1027" i="7" s="1"/>
  <c r="G1026" i="2" a="1"/>
  <c r="G1026" i="2" s="1"/>
  <c r="I1027" i="7" s="1"/>
  <c r="H1026" i="2" a="1"/>
  <c r="H1026" i="2" s="1"/>
  <c r="J1027" i="7" s="1"/>
  <c r="I1026" i="2" a="1"/>
  <c r="I1026" i="2" s="1"/>
  <c r="B1027" i="2" a="1"/>
  <c r="B1027" i="2" s="1"/>
  <c r="C1027" i="2" a="1"/>
  <c r="C1027" i="2" s="1"/>
  <c r="D1027" i="2" a="1"/>
  <c r="D1027" i="2" s="1"/>
  <c r="F1028" i="7" s="1"/>
  <c r="E1027" i="2" a="1"/>
  <c r="E1027" i="2" s="1"/>
  <c r="G1028" i="7" s="1"/>
  <c r="F1027" i="2" a="1"/>
  <c r="F1027" i="2" s="1"/>
  <c r="H1028" i="7" s="1"/>
  <c r="G1027" i="2" a="1"/>
  <c r="G1027" i="2" s="1"/>
  <c r="I1028" i="7" s="1"/>
  <c r="H1027" i="2" a="1"/>
  <c r="H1027" i="2" s="1"/>
  <c r="J1028" i="7" s="1"/>
  <c r="I1027" i="2" a="1"/>
  <c r="I1027" i="2" s="1"/>
  <c r="B1028" i="2" a="1"/>
  <c r="B1028" i="2" s="1"/>
  <c r="C1028" i="2" a="1"/>
  <c r="C1028" i="2" s="1"/>
  <c r="E1029" i="7" s="1"/>
  <c r="D1028" i="2" a="1"/>
  <c r="D1028" i="2" s="1"/>
  <c r="E1028" i="2" a="1"/>
  <c r="E1028" i="2" s="1"/>
  <c r="F1028" i="2" a="1"/>
  <c r="F1028" i="2" s="1"/>
  <c r="G1028" i="2" a="1"/>
  <c r="G1028" i="2" s="1"/>
  <c r="H1028" i="2" a="1"/>
  <c r="H1028" i="2" s="1"/>
  <c r="J1029" i="7" s="1"/>
  <c r="I1028" i="2" a="1"/>
  <c r="I1028" i="2" s="1"/>
  <c r="K1029" i="7" s="1"/>
  <c r="B1029" i="2" a="1"/>
  <c r="B1029" i="2" s="1"/>
  <c r="D1030" i="7" s="1"/>
  <c r="C1029" i="2" a="1"/>
  <c r="C1029" i="2" s="1"/>
  <c r="D1029" i="2" a="1"/>
  <c r="D1029" i="2" s="1"/>
  <c r="F1030" i="7" s="1"/>
  <c r="E1029" i="2" a="1"/>
  <c r="E1029" i="2" s="1"/>
  <c r="F1029" i="2" a="1"/>
  <c r="F1029" i="2" s="1"/>
  <c r="G1029" i="2" a="1"/>
  <c r="G1029" i="2" s="1"/>
  <c r="I1030" i="7" s="1"/>
  <c r="H1029" i="2" a="1"/>
  <c r="H1029" i="2" s="1"/>
  <c r="I1029" i="2" a="1"/>
  <c r="I1029" i="2" s="1"/>
  <c r="B1030" i="2" a="1"/>
  <c r="B1030" i="2" s="1"/>
  <c r="D1031" i="7" s="1"/>
  <c r="C1030" i="2" a="1"/>
  <c r="C1030" i="2" s="1"/>
  <c r="E1031" i="7" s="1"/>
  <c r="D1030" i="2" a="1"/>
  <c r="D1030" i="2" s="1"/>
  <c r="F1031" i="7" s="1"/>
  <c r="E1030" i="2" a="1"/>
  <c r="E1030" i="2" s="1"/>
  <c r="G1031" i="7" s="1"/>
  <c r="F1030" i="2" a="1"/>
  <c r="F1030" i="2" s="1"/>
  <c r="H1031" i="7" s="1"/>
  <c r="G1030" i="2" a="1"/>
  <c r="G1030" i="2" s="1"/>
  <c r="H1030" i="2" a="1"/>
  <c r="H1030" i="2" s="1"/>
  <c r="J1031" i="7" s="1"/>
  <c r="I1030" i="2" a="1"/>
  <c r="I1030" i="2" s="1"/>
  <c r="K1031" i="7" s="1"/>
  <c r="B1031" i="2" a="1"/>
  <c r="B1031" i="2" s="1"/>
  <c r="C1031" i="2" a="1"/>
  <c r="C1031" i="2" s="1"/>
  <c r="D1031" i="2" a="1"/>
  <c r="D1031" i="2" s="1"/>
  <c r="E1031" i="2" a="1"/>
  <c r="E1031" i="2" s="1"/>
  <c r="G1032" i="7" s="1"/>
  <c r="F1031" i="2" a="1"/>
  <c r="F1031" i="2" s="1"/>
  <c r="H1032" i="7" s="1"/>
  <c r="G1031" i="2" a="1"/>
  <c r="G1031" i="2" s="1"/>
  <c r="I1032" i="7" s="1"/>
  <c r="H1031" i="2" a="1"/>
  <c r="H1031" i="2"/>
  <c r="J1032" i="7" s="1"/>
  <c r="I1031" i="2" a="1"/>
  <c r="I1031" i="2" s="1"/>
  <c r="B1032" i="2" a="1"/>
  <c r="B1032" i="2" s="1"/>
  <c r="C1032" i="2" a="1"/>
  <c r="C1032" i="2" s="1"/>
  <c r="E1033" i="7" s="1"/>
  <c r="D1032" i="2" a="1"/>
  <c r="D1032" i="2" s="1"/>
  <c r="E1032" i="2" a="1"/>
  <c r="E1032" i="2" s="1"/>
  <c r="F1032" i="2" a="1"/>
  <c r="F1032" i="2" s="1"/>
  <c r="G1032" i="2" a="1"/>
  <c r="G1032" i="2" s="1"/>
  <c r="I1033" i="7" s="1"/>
  <c r="H1032" i="2" a="1"/>
  <c r="H1032" i="2" s="1"/>
  <c r="J1033" i="7" s="1"/>
  <c r="I1032" i="2" a="1"/>
  <c r="I1032" i="2" s="1"/>
  <c r="K1033" i="7" s="1"/>
  <c r="B1033" i="2" a="1"/>
  <c r="B1033" i="2" s="1"/>
  <c r="D1034" i="7" s="1"/>
  <c r="C1033" i="2" a="1"/>
  <c r="C1033" i="2"/>
  <c r="E1034" i="7" s="1"/>
  <c r="D1033" i="2" a="1"/>
  <c r="D1033" i="2" s="1"/>
  <c r="E1033" i="2" a="1"/>
  <c r="E1033" i="2" s="1"/>
  <c r="F1033" i="2" a="1"/>
  <c r="F1033" i="2" s="1"/>
  <c r="H1034" i="7" s="1"/>
  <c r="G1033" i="2" a="1"/>
  <c r="G1033" i="2" s="1"/>
  <c r="H1033" i="2" a="1"/>
  <c r="H1033" i="2" s="1"/>
  <c r="I1033" i="2" a="1"/>
  <c r="I1033" i="2" s="1"/>
  <c r="B1034" i="2" a="1"/>
  <c r="B1034" i="2" s="1"/>
  <c r="D1035" i="7" s="1"/>
  <c r="C1034" i="2" a="1"/>
  <c r="C1034" i="2" s="1"/>
  <c r="E1035" i="7" s="1"/>
  <c r="D1034" i="2" a="1"/>
  <c r="D1034" i="2" s="1"/>
  <c r="F1035" i="7" s="1"/>
  <c r="E1034" i="2" a="1"/>
  <c r="E1034" i="2" s="1"/>
  <c r="G1035" i="7" s="1"/>
  <c r="F1034" i="2" a="1"/>
  <c r="F1034" i="2" s="1"/>
  <c r="G1034" i="2" a="1"/>
  <c r="G1034" i="2" s="1"/>
  <c r="I1035" i="7" s="1"/>
  <c r="H1034" i="2" a="1"/>
  <c r="H1034" i="2" s="1"/>
  <c r="I1034" i="2" a="1"/>
  <c r="I1034" i="2" s="1"/>
  <c r="B1035" i="2" a="1"/>
  <c r="B1035" i="2" s="1"/>
  <c r="C1035" i="2" a="1"/>
  <c r="C1035" i="2" s="1"/>
  <c r="D1035" i="2" a="1"/>
  <c r="D1035" i="2" s="1"/>
  <c r="E1035" i="2" a="1"/>
  <c r="E1035" i="2" s="1"/>
  <c r="F1035" i="2" a="1"/>
  <c r="F1035" i="2" s="1"/>
  <c r="H1036" i="7" s="1"/>
  <c r="G1035" i="2" a="1"/>
  <c r="G1035" i="2" s="1"/>
  <c r="I1036" i="7" s="1"/>
  <c r="H1035" i="2" a="1"/>
  <c r="H1035" i="2" s="1"/>
  <c r="J1036" i="7" s="1"/>
  <c r="I1035" i="2" a="1"/>
  <c r="I1035" i="2" s="1"/>
  <c r="K1036" i="7" s="1"/>
  <c r="B1036" i="2" a="1"/>
  <c r="B1036" i="2" s="1"/>
  <c r="C1036" i="2" a="1"/>
  <c r="C1036" i="2" s="1"/>
  <c r="E1037" i="7" s="1"/>
  <c r="D1036" i="2" a="1"/>
  <c r="D1036" i="2" s="1"/>
  <c r="E1036" i="2" a="1"/>
  <c r="E1036" i="2" s="1"/>
  <c r="F1036" i="2" a="1"/>
  <c r="F1036" i="2" s="1"/>
  <c r="G1036" i="2" a="1"/>
  <c r="G1036" i="2" s="1"/>
  <c r="H1036" i="2" a="1"/>
  <c r="H1036" i="2" s="1"/>
  <c r="I1036" i="2" a="1"/>
  <c r="I1036" i="2" s="1"/>
  <c r="B1037" i="2" a="1"/>
  <c r="B1037" i="2" s="1"/>
  <c r="D1038" i="7" s="1"/>
  <c r="C1037" i="2" a="1"/>
  <c r="C1037" i="2" s="1"/>
  <c r="E1038" i="7" s="1"/>
  <c r="D1037" i="2" a="1"/>
  <c r="D1037" i="2" s="1"/>
  <c r="F1038" i="7" s="1"/>
  <c r="E1037" i="2" a="1"/>
  <c r="E1037" i="2" s="1"/>
  <c r="G1038" i="7" s="1"/>
  <c r="F1037" i="2" a="1"/>
  <c r="F1037" i="2" s="1"/>
  <c r="H1038" i="7" s="1"/>
  <c r="G1037" i="2" a="1"/>
  <c r="G1037" i="2" s="1"/>
  <c r="H1037" i="2" a="1"/>
  <c r="H1037" i="2" s="1"/>
  <c r="I1037" i="2" a="1"/>
  <c r="I1037" i="2" s="1"/>
  <c r="K1038" i="7" s="1"/>
  <c r="B1038" i="2" a="1"/>
  <c r="B1038" i="2" s="1"/>
  <c r="C1038" i="2" a="1"/>
  <c r="C1038" i="2" s="1"/>
  <c r="D1038" i="2" a="1"/>
  <c r="D1038" i="2"/>
  <c r="F1039" i="7" s="1"/>
  <c r="E1038" i="2" a="1"/>
  <c r="E1038" i="2" s="1"/>
  <c r="G1039" i="7" s="1"/>
  <c r="F1038" i="2" a="1"/>
  <c r="F1038" i="2" s="1"/>
  <c r="H1039" i="7" s="1"/>
  <c r="G1038" i="2" a="1"/>
  <c r="G1038" i="2" s="1"/>
  <c r="I1039" i="7" s="1"/>
  <c r="H1038" i="2" a="1"/>
  <c r="H1038" i="2" s="1"/>
  <c r="J1039" i="7" s="1"/>
  <c r="I1038" i="2" a="1"/>
  <c r="I1038" i="2" s="1"/>
  <c r="K1039" i="7" s="1"/>
  <c r="B1039" i="2" a="1"/>
  <c r="B1039" i="2" s="1"/>
  <c r="C1039" i="2" a="1"/>
  <c r="C1039" i="2" s="1"/>
  <c r="E1040" i="7" s="1"/>
  <c r="D1039" i="2" a="1"/>
  <c r="D1039" i="2" s="1"/>
  <c r="F1040" i="7" s="1"/>
  <c r="E1039" i="2" a="1"/>
  <c r="E1039" i="2" s="1"/>
  <c r="F1039" i="2" a="1"/>
  <c r="F1039" i="2" s="1"/>
  <c r="H1040" i="7" s="1"/>
  <c r="G1039" i="2" a="1"/>
  <c r="G1039" i="2" s="1"/>
  <c r="I1040" i="7" s="1"/>
  <c r="H1039" i="2" a="1"/>
  <c r="H1039" i="2" s="1"/>
  <c r="J1040" i="7" s="1"/>
  <c r="I1039" i="2" a="1"/>
  <c r="I1039" i="2" s="1"/>
  <c r="B1040" i="2" a="1"/>
  <c r="B1040" i="2" s="1"/>
  <c r="D1041" i="7" s="1"/>
  <c r="C1040" i="2" a="1"/>
  <c r="C1040" i="2" s="1"/>
  <c r="E1041" i="7" s="1"/>
  <c r="D1040" i="2" a="1"/>
  <c r="D1040" i="2" s="1"/>
  <c r="E1040" i="2" a="1"/>
  <c r="E1040" i="2" s="1"/>
  <c r="F1040" i="2" a="1"/>
  <c r="F1040" i="2" s="1"/>
  <c r="G1040" i="2" a="1"/>
  <c r="G1040" i="2" s="1"/>
  <c r="H1040" i="2" a="1"/>
  <c r="H1040" i="2"/>
  <c r="I1040" i="2" a="1"/>
  <c r="I1040" i="2" s="1"/>
  <c r="K1041" i="7" s="1"/>
  <c r="B1041" i="2" a="1"/>
  <c r="B1041" i="2" s="1"/>
  <c r="D1042" i="7" s="1"/>
  <c r="C1041" i="2" a="1"/>
  <c r="C1041" i="2" s="1"/>
  <c r="E1042" i="7" s="1"/>
  <c r="D1041" i="2" a="1"/>
  <c r="D1041" i="2" s="1"/>
  <c r="F1042" i="7" s="1"/>
  <c r="E1041" i="2" a="1"/>
  <c r="E1041" i="2"/>
  <c r="G1042" i="7" s="1"/>
  <c r="F1041" i="2" a="1"/>
  <c r="F1041" i="2" s="1"/>
  <c r="G1041" i="2" a="1"/>
  <c r="G1041" i="2" s="1"/>
  <c r="H1041" i="2" a="1"/>
  <c r="H1041" i="2" s="1"/>
  <c r="J1042" i="7" s="1"/>
  <c r="I1041" i="2" a="1"/>
  <c r="I1041" i="2" s="1"/>
  <c r="B1042" i="2" a="1"/>
  <c r="B1042" i="2" s="1"/>
  <c r="C1042" i="2" a="1"/>
  <c r="C1042" i="2"/>
  <c r="E1043" i="7" s="1"/>
  <c r="D1042" i="2" a="1"/>
  <c r="D1042" i="2" s="1"/>
  <c r="F1043" i="7" s="1"/>
  <c r="E1042" i="2" a="1"/>
  <c r="E1042" i="2" s="1"/>
  <c r="G1043" i="7" s="1"/>
  <c r="F1042" i="2" a="1"/>
  <c r="F1042" i="2" s="1"/>
  <c r="H1043" i="7" s="1"/>
  <c r="G1042" i="2" a="1"/>
  <c r="G1042" i="2" s="1"/>
  <c r="I1043" i="7" s="1"/>
  <c r="H1042" i="2" a="1"/>
  <c r="H1042" i="2" s="1"/>
  <c r="J1043" i="7" s="1"/>
  <c r="I1042" i="2" a="1"/>
  <c r="I1042" i="2" s="1"/>
  <c r="B1043" i="2" a="1"/>
  <c r="B1043" i="2" s="1"/>
  <c r="C1043" i="2" a="1"/>
  <c r="C1043" i="2" s="1"/>
  <c r="D1043" i="2" a="1"/>
  <c r="D1043" i="2" s="1"/>
  <c r="E1043" i="2" a="1"/>
  <c r="E1043" i="2" s="1"/>
  <c r="F1043" i="2" a="1"/>
  <c r="F1043" i="2" s="1"/>
  <c r="G1043" i="2" a="1"/>
  <c r="G1043" i="2" s="1"/>
  <c r="I1044" i="7" s="1"/>
  <c r="H1043" i="2" a="1"/>
  <c r="H1043" i="2" s="1"/>
  <c r="J1044" i="7" s="1"/>
  <c r="I1043" i="2" a="1"/>
  <c r="I1043" i="2" s="1"/>
  <c r="K1044" i="7" s="1"/>
  <c r="B1044" i="2" a="1"/>
  <c r="B1044" i="2" s="1"/>
  <c r="D1045" i="7" s="1"/>
  <c r="C1044" i="2" a="1"/>
  <c r="C1044" i="2" s="1"/>
  <c r="D1044" i="2" a="1"/>
  <c r="D1044" i="2" s="1"/>
  <c r="F1045" i="7" s="1"/>
  <c r="E1044" i="2" a="1"/>
  <c r="E1044" i="2" s="1"/>
  <c r="F1044" i="2" a="1"/>
  <c r="F1044" i="2" s="1"/>
  <c r="G1044" i="2" a="1"/>
  <c r="G1044" i="2" s="1"/>
  <c r="H1044" i="2" a="1"/>
  <c r="H1044" i="2" s="1"/>
  <c r="I1044" i="2" a="1"/>
  <c r="I1044" i="2" s="1"/>
  <c r="B1045" i="2" a="1"/>
  <c r="B1045" i="2" s="1"/>
  <c r="C1045" i="2" a="1"/>
  <c r="C1045" i="2" s="1"/>
  <c r="E1046" i="7" s="1"/>
  <c r="D1045" i="2" a="1"/>
  <c r="D1045" i="2" s="1"/>
  <c r="F1046" i="7" s="1"/>
  <c r="E1045" i="2" a="1"/>
  <c r="E1045" i="2" s="1"/>
  <c r="G1046" i="7" s="1"/>
  <c r="F1045" i="2" a="1"/>
  <c r="F1045" i="2" s="1"/>
  <c r="H1046" i="7" s="1"/>
  <c r="G1045" i="2" a="1"/>
  <c r="G1045" i="2" s="1"/>
  <c r="H1045" i="2" a="1"/>
  <c r="H1045" i="2" s="1"/>
  <c r="J1046" i="7" s="1"/>
  <c r="I1045" i="2" a="1"/>
  <c r="I1045" i="2" s="1"/>
  <c r="B1046" i="2" a="1"/>
  <c r="B1046" i="2" s="1"/>
  <c r="C1046" i="2" a="1"/>
  <c r="C1046" i="2" s="1"/>
  <c r="D1046" i="2" a="1"/>
  <c r="D1046" i="2" s="1"/>
  <c r="E1046" i="2" a="1"/>
  <c r="E1046" i="2" s="1"/>
  <c r="F1046" i="2" a="1"/>
  <c r="F1046" i="2"/>
  <c r="H1047" i="7" s="1"/>
  <c r="G1046" i="2" a="1"/>
  <c r="G1046" i="2" s="1"/>
  <c r="I1047" i="7" s="1"/>
  <c r="H1046" i="2" a="1"/>
  <c r="H1046" i="2" s="1"/>
  <c r="J1047" i="7" s="1"/>
  <c r="I1046" i="2" a="1"/>
  <c r="I1046" i="2" s="1"/>
  <c r="K1047" i="7" s="1"/>
  <c r="B1047" i="2" a="1"/>
  <c r="B1047" i="2" s="1"/>
  <c r="D1048" i="7" s="1"/>
  <c r="C1047" i="2" a="1"/>
  <c r="C1047" i="2" s="1"/>
  <c r="D1047" i="2" a="1"/>
  <c r="D1047" i="2"/>
  <c r="E1047" i="2" a="1"/>
  <c r="E1047" i="2" s="1"/>
  <c r="G1048" i="7" s="1"/>
  <c r="F1047" i="2" a="1"/>
  <c r="F1047" i="2" s="1"/>
  <c r="G1047" i="2" a="1"/>
  <c r="G1047" i="2" s="1"/>
  <c r="I1048" i="7" s="1"/>
  <c r="H1047" i="2" a="1"/>
  <c r="H1047" i="2" s="1"/>
  <c r="J1048" i="7" s="1"/>
  <c r="I1047" i="2" a="1"/>
  <c r="I1047" i="2" s="1"/>
  <c r="K1048" i="7" s="1"/>
  <c r="B1048" i="2" a="1"/>
  <c r="B1048" i="2" s="1"/>
  <c r="D1049" i="7" s="1"/>
  <c r="C1048" i="2" a="1"/>
  <c r="C1048" i="2" s="1"/>
  <c r="E1049" i="7" s="1"/>
  <c r="D1048" i="2" a="1"/>
  <c r="D1048" i="2" s="1"/>
  <c r="F1049" i="7" s="1"/>
  <c r="E1048" i="2" a="1"/>
  <c r="E1048" i="2" s="1"/>
  <c r="F1048" i="2" a="1"/>
  <c r="F1048" i="2" s="1"/>
  <c r="G1048" i="2" a="1"/>
  <c r="G1048" i="2" s="1"/>
  <c r="H1048" i="2" a="1"/>
  <c r="H1048" i="2" s="1"/>
  <c r="I1048" i="2" a="1"/>
  <c r="I1048" i="2" s="1"/>
  <c r="B1049" i="2" a="1"/>
  <c r="B1049" i="2" s="1"/>
  <c r="C1049" i="2" a="1"/>
  <c r="C1049" i="2" s="1"/>
  <c r="D1049" i="2" a="1"/>
  <c r="D1049" i="2" s="1"/>
  <c r="F1050" i="7" s="1"/>
  <c r="E1049" i="2" a="1"/>
  <c r="E1049" i="2" s="1"/>
  <c r="G1050" i="7" s="1"/>
  <c r="F1049" i="2" a="1"/>
  <c r="F1049" i="2" s="1"/>
  <c r="H1050" i="7" s="1"/>
  <c r="G1049" i="2" a="1"/>
  <c r="G1049" i="2" s="1"/>
  <c r="H1049" i="2" a="1"/>
  <c r="H1049" i="2" s="1"/>
  <c r="J1050" i="7" s="1"/>
  <c r="I1049" i="2" a="1"/>
  <c r="I1049" i="2" s="1"/>
  <c r="B1050" i="2" a="1"/>
  <c r="B1050" i="2" s="1"/>
  <c r="D1051" i="7" s="1"/>
  <c r="C1050" i="2" a="1"/>
  <c r="C1050" i="2" s="1"/>
  <c r="D1050" i="2" a="1"/>
  <c r="D1050" i="2" s="1"/>
  <c r="E1050" i="2" a="1"/>
  <c r="E1050" i="2" s="1"/>
  <c r="F1050" i="2" a="1"/>
  <c r="F1050" i="2" s="1"/>
  <c r="H1051" i="7" s="1"/>
  <c r="G1050" i="2" a="1"/>
  <c r="G1050" i="2" s="1"/>
  <c r="I1051" i="7" s="1"/>
  <c r="H1050" i="2" a="1"/>
  <c r="H1050" i="2" s="1"/>
  <c r="I1050" i="2" a="1"/>
  <c r="I1050" i="2" s="1"/>
  <c r="K1051" i="7" s="1"/>
  <c r="B1051" i="2" a="1"/>
  <c r="B1051" i="2" s="1"/>
  <c r="C1051" i="2" a="1"/>
  <c r="C1051" i="2" s="1"/>
  <c r="E1052" i="7" s="1"/>
  <c r="D1051" i="2" a="1"/>
  <c r="D1051" i="2" s="1"/>
  <c r="E1051" i="2" a="1"/>
  <c r="E1051" i="2" s="1"/>
  <c r="G1052" i="7" s="1"/>
  <c r="F1051" i="2" a="1"/>
  <c r="F1051" i="2" s="1"/>
  <c r="G1051" i="2" a="1"/>
  <c r="G1051" i="2" s="1"/>
  <c r="I1052" i="7" s="1"/>
  <c r="H1051" i="2" a="1"/>
  <c r="H1051" i="2" s="1"/>
  <c r="J1052" i="7" s="1"/>
  <c r="I1051" i="2" a="1"/>
  <c r="I1051" i="2" s="1"/>
  <c r="K1052" i="7" s="1"/>
  <c r="B1052" i="2" a="1"/>
  <c r="B1052" i="2" s="1"/>
  <c r="D1053" i="7" s="1"/>
  <c r="C1052" i="2" a="1"/>
  <c r="C1052" i="2" s="1"/>
  <c r="D1052" i="2" a="1"/>
  <c r="D1052" i="2" s="1"/>
  <c r="F1053" i="7" s="1"/>
  <c r="E1052" i="2" a="1"/>
  <c r="E1052" i="2" s="1"/>
  <c r="F1052" i="2" a="1"/>
  <c r="F1052" i="2" s="1"/>
  <c r="G1052" i="2" a="1"/>
  <c r="G1052" i="2" s="1"/>
  <c r="H1052" i="2" a="1"/>
  <c r="H1052" i="2" s="1"/>
  <c r="I1052" i="2" a="1"/>
  <c r="I1052" i="2" s="1"/>
  <c r="B1053" i="2" a="1"/>
  <c r="B1053" i="2" s="1"/>
  <c r="C1053" i="2" a="1"/>
  <c r="C1053" i="2" s="1"/>
  <c r="D1053" i="2" a="1"/>
  <c r="D1053" i="2" s="1"/>
  <c r="F1054" i="7" s="1"/>
  <c r="E1053" i="2" a="1"/>
  <c r="E1053" i="2" s="1"/>
  <c r="G1054" i="7" s="1"/>
  <c r="F1053" i="2" a="1"/>
  <c r="F1053" i="2" s="1"/>
  <c r="H1054" i="7" s="1"/>
  <c r="G1053" i="2" a="1"/>
  <c r="G1053" i="2" s="1"/>
  <c r="I1054" i="7" s="1"/>
  <c r="H1053" i="2" a="1"/>
  <c r="H1053" i="2" s="1"/>
  <c r="I1053" i="2" a="1"/>
  <c r="I1053" i="2" s="1"/>
  <c r="K1054" i="7" s="1"/>
  <c r="B1054" i="2" a="1"/>
  <c r="B1054" i="2" s="1"/>
  <c r="C1054" i="2" a="1"/>
  <c r="C1054" i="2" s="1"/>
  <c r="D1054" i="2" a="1"/>
  <c r="D1054" i="2" s="1"/>
  <c r="E1054" i="2" a="1"/>
  <c r="E1054" i="2" s="1"/>
  <c r="F1054" i="2" a="1"/>
  <c r="F1054" i="2" s="1"/>
  <c r="G1054" i="2" a="1"/>
  <c r="G1054" i="2"/>
  <c r="I1055" i="7" s="1"/>
  <c r="H1054" i="2" a="1"/>
  <c r="H1054" i="2" s="1"/>
  <c r="J1055" i="7" s="1"/>
  <c r="I1054" i="2" a="1"/>
  <c r="I1054" i="2" s="1"/>
  <c r="K1055" i="7" s="1"/>
  <c r="B1055" i="2" a="1"/>
  <c r="B1055" i="2" s="1"/>
  <c r="D1056" i="7" s="1"/>
  <c r="C1055" i="2" a="1"/>
  <c r="C1055" i="2" s="1"/>
  <c r="E1056" i="7" s="1"/>
  <c r="D1055" i="2" a="1"/>
  <c r="D1055" i="2" s="1"/>
  <c r="E1055" i="2" a="1"/>
  <c r="E1055" i="2" s="1"/>
  <c r="F1055" i="2" a="1"/>
  <c r="F1055" i="2" s="1"/>
  <c r="H1056" i="7" s="1"/>
  <c r="G1055" i="2" a="1"/>
  <c r="G1055" i="2" s="1"/>
  <c r="H1055" i="2" a="1"/>
  <c r="H1055" i="2" s="1"/>
  <c r="I1055" i="2" a="1"/>
  <c r="I1055" i="2" s="1"/>
  <c r="K1056" i="7" s="1"/>
  <c r="B1056" i="2" a="1"/>
  <c r="B1056" i="2" s="1"/>
  <c r="C1056" i="2" a="1"/>
  <c r="C1056" i="2" s="1"/>
  <c r="E1057" i="7" s="1"/>
  <c r="D1056" i="2" a="1"/>
  <c r="D1056" i="2" s="1"/>
  <c r="F1057" i="7" s="1"/>
  <c r="E1056" i="2" a="1"/>
  <c r="E1056" i="2" s="1"/>
  <c r="G1057" i="7" s="1"/>
  <c r="F1056" i="2" a="1"/>
  <c r="F1056" i="2" s="1"/>
  <c r="G1056" i="2" a="1"/>
  <c r="G1056" i="2" s="1"/>
  <c r="H1056" i="2" a="1"/>
  <c r="H1056" i="2" s="1"/>
  <c r="J1057" i="7" s="1"/>
  <c r="I1056" i="2" a="1"/>
  <c r="I1056" i="2" s="1"/>
  <c r="B1057" i="2" a="1"/>
  <c r="B1057" i="2" s="1"/>
  <c r="C1057" i="2" a="1"/>
  <c r="C1057" i="2" s="1"/>
  <c r="D1057" i="2" a="1"/>
  <c r="D1057" i="2" s="1"/>
  <c r="E1057" i="2" a="1"/>
  <c r="E1057" i="2" s="1"/>
  <c r="G1058" i="7" s="1"/>
  <c r="F1057" i="2" a="1"/>
  <c r="F1057" i="2" s="1"/>
  <c r="H1058" i="7" s="1"/>
  <c r="G1057" i="2" a="1"/>
  <c r="G1057" i="2" s="1"/>
  <c r="I1058" i="7" s="1"/>
  <c r="H1057" i="2" a="1"/>
  <c r="H1057" i="2" s="1"/>
  <c r="I1057" i="2" a="1"/>
  <c r="I1057" i="2" s="1"/>
  <c r="K1058" i="7" s="1"/>
  <c r="B1058" i="2" a="1"/>
  <c r="B1058" i="2" s="1"/>
  <c r="C1058" i="2" a="1"/>
  <c r="C1058" i="2" s="1"/>
  <c r="D1058" i="2" a="1"/>
  <c r="D1058" i="2" s="1"/>
  <c r="E1058" i="2" a="1"/>
  <c r="E1058" i="2" s="1"/>
  <c r="F1058" i="2" a="1"/>
  <c r="F1058" i="2" s="1"/>
  <c r="G1058" i="2" a="1"/>
  <c r="G1058" i="2" s="1"/>
  <c r="H1058" i="2" a="1"/>
  <c r="H1058" i="2" s="1"/>
  <c r="J1059" i="7" s="1"/>
  <c r="I1058" i="2" a="1"/>
  <c r="I1058" i="2" s="1"/>
  <c r="K1059" i="7" s="1"/>
  <c r="B1059" i="2" a="1"/>
  <c r="B1059" i="2" s="1"/>
  <c r="D1060" i="7" s="1"/>
  <c r="C1059" i="2" a="1"/>
  <c r="C1059" i="2" s="1"/>
  <c r="E1060" i="7" s="1"/>
  <c r="D1059" i="2" a="1"/>
  <c r="D1059" i="2" s="1"/>
  <c r="E1059" i="2" a="1"/>
  <c r="E1059" i="2" s="1"/>
  <c r="G1060" i="7" s="1"/>
  <c r="F1059" i="2" a="1"/>
  <c r="F1059" i="2" s="1"/>
  <c r="G1059" i="2" a="1"/>
  <c r="G1059" i="2" s="1"/>
  <c r="H1059" i="2" a="1"/>
  <c r="H1059" i="2" s="1"/>
  <c r="I1059" i="2" a="1"/>
  <c r="I1059" i="2" s="1"/>
  <c r="B1060" i="2" a="1"/>
  <c r="B1060" i="2" s="1"/>
  <c r="C1060" i="2" a="1"/>
  <c r="C1060" i="2" s="1"/>
  <c r="D1060" i="2" a="1"/>
  <c r="D1060" i="2" s="1"/>
  <c r="F1061" i="7" s="1"/>
  <c r="E1060" i="2" a="1"/>
  <c r="E1060" i="2" s="1"/>
  <c r="G1061" i="7" s="1"/>
  <c r="F1060" i="2" a="1"/>
  <c r="F1060" i="2" s="1"/>
  <c r="H1061" i="7" s="1"/>
  <c r="G1060" i="2" a="1"/>
  <c r="G1060" i="2" s="1"/>
  <c r="I1061" i="7" s="1"/>
  <c r="H1060" i="2" a="1"/>
  <c r="H1060" i="2" s="1"/>
  <c r="I1060" i="2" a="1"/>
  <c r="I1060" i="2" s="1"/>
  <c r="K1061" i="7" s="1"/>
  <c r="B1061" i="2" a="1"/>
  <c r="B1061" i="2" s="1"/>
  <c r="C1061" i="2" a="1"/>
  <c r="C1061" i="2" s="1"/>
  <c r="D1061" i="2" a="1"/>
  <c r="D1061" i="2" s="1"/>
  <c r="E1061" i="2" a="1"/>
  <c r="E1061" i="2" s="1"/>
  <c r="F1061" i="2" a="1"/>
  <c r="F1061" i="2" s="1"/>
  <c r="G1061" i="2" a="1"/>
  <c r="G1061" i="2" s="1"/>
  <c r="H1061" i="2" a="1"/>
  <c r="H1061" i="2" s="1"/>
  <c r="J1062" i="7" s="1"/>
  <c r="I1061" i="2" a="1"/>
  <c r="I1061" i="2" s="1"/>
  <c r="K1062" i="7" s="1"/>
  <c r="B1062" i="2" a="1"/>
  <c r="B1062" i="2" s="1"/>
  <c r="D1063" i="7" s="1"/>
  <c r="C1062" i="2" a="1"/>
  <c r="C1062" i="2" s="1"/>
  <c r="E1063" i="7" s="1"/>
  <c r="D1062" i="2" a="1"/>
  <c r="D1062" i="2" s="1"/>
  <c r="E1062" i="2" a="1"/>
  <c r="E1062" i="2" s="1"/>
  <c r="G1063" i="7" s="1"/>
  <c r="F1062" i="2" a="1"/>
  <c r="F1062" i="2" s="1"/>
  <c r="G1062" i="2" a="1"/>
  <c r="G1062" i="2" s="1"/>
  <c r="H1062" i="2" a="1"/>
  <c r="H1062" i="2" s="1"/>
  <c r="I1062" i="2" a="1"/>
  <c r="I1062" i="2" s="1"/>
  <c r="B1063" i="2" a="1"/>
  <c r="B1063" i="2" s="1"/>
  <c r="C1063" i="2" a="1"/>
  <c r="C1063" i="2" s="1"/>
  <c r="D1063" i="2" a="1"/>
  <c r="D1063" i="2" s="1"/>
  <c r="F1064" i="7" s="1"/>
  <c r="E1063" i="2" a="1"/>
  <c r="E1063" i="2" s="1"/>
  <c r="G1064" i="7" s="1"/>
  <c r="F1063" i="2" a="1"/>
  <c r="F1063" i="2" s="1"/>
  <c r="H1064" i="7" s="1"/>
  <c r="G1063" i="2" a="1"/>
  <c r="G1063" i="2" s="1"/>
  <c r="I1064" i="7" s="1"/>
  <c r="H1063" i="2" a="1"/>
  <c r="H1063" i="2" s="1"/>
  <c r="I1063" i="2" a="1"/>
  <c r="I1063" i="2" s="1"/>
  <c r="B1064" i="2" a="1"/>
  <c r="B1064" i="2" s="1"/>
  <c r="C1064" i="2" a="1"/>
  <c r="C1064" i="2" s="1"/>
  <c r="E1065" i="7" s="1"/>
  <c r="D1064" i="2" a="1"/>
  <c r="D1064" i="2" s="1"/>
  <c r="E1064" i="2" a="1"/>
  <c r="E1064" i="2" s="1"/>
  <c r="F1064" i="2" a="1"/>
  <c r="F1064" i="2" s="1"/>
  <c r="G1064" i="2" a="1"/>
  <c r="G1064" i="2" s="1"/>
  <c r="H1064" i="2" a="1"/>
  <c r="H1064" i="2" s="1"/>
  <c r="J1065" i="7" s="1"/>
  <c r="I1064" i="2" a="1"/>
  <c r="I1064" i="2" s="1"/>
  <c r="K1065" i="7" s="1"/>
  <c r="B1065" i="2" a="1"/>
  <c r="B1065" i="2" s="1"/>
  <c r="D1066" i="7" s="1"/>
  <c r="C1065" i="2" a="1"/>
  <c r="C1065" i="2" s="1"/>
  <c r="D1065" i="2" a="1"/>
  <c r="D1065" i="2" s="1"/>
  <c r="F1066" i="7" s="1"/>
  <c r="E1065" i="2" a="1"/>
  <c r="E1065" i="2" s="1"/>
  <c r="F1065" i="2" a="1"/>
  <c r="F1065" i="2" s="1"/>
  <c r="G1065" i="2" a="1"/>
  <c r="G1065" i="2" s="1"/>
  <c r="I1066" i="7" s="1"/>
  <c r="H1065" i="2" a="1"/>
  <c r="H1065" i="2" s="1"/>
  <c r="I1065" i="2" a="1"/>
  <c r="I1065" i="2" s="1"/>
  <c r="B1066" i="2" a="1"/>
  <c r="B1066" i="2" s="1"/>
  <c r="D1067" i="7" s="1"/>
  <c r="C1066" i="2" a="1"/>
  <c r="C1066" i="2" s="1"/>
  <c r="E1067" i="7" s="1"/>
  <c r="D1066" i="2" a="1"/>
  <c r="D1066" i="2" s="1"/>
  <c r="F1067" i="7" s="1"/>
  <c r="E1066" i="2" a="1"/>
  <c r="E1066" i="2" s="1"/>
  <c r="G1067" i="7" s="1"/>
  <c r="F1066" i="2" a="1"/>
  <c r="F1066" i="2" s="1"/>
  <c r="G1066" i="2" a="1"/>
  <c r="G1066" i="2" s="1"/>
  <c r="H1066" i="2" a="1"/>
  <c r="H1066" i="2" s="1"/>
  <c r="I1066" i="2" a="1"/>
  <c r="I1066" i="2" s="1"/>
  <c r="B1067" i="2" a="1"/>
  <c r="B1067" i="2" s="1"/>
  <c r="C1067" i="2" a="1"/>
  <c r="C1067" i="2" s="1"/>
  <c r="E1068" i="7" s="1"/>
  <c r="D1067" i="2" a="1"/>
  <c r="D1067" i="2" s="1"/>
  <c r="E1067" i="2" a="1"/>
  <c r="E1067" i="2" s="1"/>
  <c r="G1068" i="7" s="1"/>
  <c r="F1067" i="2" a="1"/>
  <c r="F1067" i="2" s="1"/>
  <c r="H1068" i="7" s="1"/>
  <c r="G1067" i="2" a="1"/>
  <c r="G1067" i="2" s="1"/>
  <c r="I1068" i="7" s="1"/>
  <c r="H1067" i="2" a="1"/>
  <c r="H1067" i="2" s="1"/>
  <c r="J1068" i="7" s="1"/>
  <c r="I1067" i="2" a="1"/>
  <c r="I1067" i="2" s="1"/>
  <c r="K1068" i="7" s="1"/>
  <c r="B1068" i="2" a="1"/>
  <c r="B1068" i="2" s="1"/>
  <c r="C1068" i="2" a="1"/>
  <c r="C1068" i="2" s="1"/>
  <c r="D1068" i="2" a="1"/>
  <c r="D1068" i="2" s="1"/>
  <c r="F1069" i="7" s="1"/>
  <c r="E1068" i="2" a="1"/>
  <c r="E1068" i="2" s="1"/>
  <c r="F1068" i="2" a="1"/>
  <c r="F1068" i="2" s="1"/>
  <c r="H1069" i="7" s="1"/>
  <c r="G1068" i="2" a="1"/>
  <c r="G1068" i="2" s="1"/>
  <c r="I1069" i="7" s="1"/>
  <c r="H1068" i="2" a="1"/>
  <c r="H1068" i="2" s="1"/>
  <c r="I1068" i="2" a="1"/>
  <c r="I1068" i="2" s="1"/>
  <c r="K1069" i="7" s="1"/>
  <c r="B1069" i="2" a="1"/>
  <c r="B1069" i="2" s="1"/>
  <c r="D1070" i="7" s="1"/>
  <c r="C1069" i="2" a="1"/>
  <c r="C1069" i="2" s="1"/>
  <c r="D1069" i="2" a="1"/>
  <c r="D1069" i="2" s="1"/>
  <c r="E1069" i="2" a="1"/>
  <c r="E1069" i="2" s="1"/>
  <c r="F1069" i="2" a="1"/>
  <c r="F1069" i="2" s="1"/>
  <c r="G1069" i="2" a="1"/>
  <c r="G1069" i="2" s="1"/>
  <c r="H1069" i="2" a="1"/>
  <c r="H1069" i="2" s="1"/>
  <c r="I1069" i="2" a="1"/>
  <c r="I1069" i="2" s="1"/>
  <c r="B1070" i="2" a="1"/>
  <c r="B1070" i="2" s="1"/>
  <c r="C1070" i="2" a="1"/>
  <c r="C1070" i="2" s="1"/>
  <c r="E1071" i="7" s="1"/>
  <c r="D1070" i="2" a="1"/>
  <c r="D1070" i="2" s="1"/>
  <c r="F1071" i="7" s="1"/>
  <c r="E1070" i="2" a="1"/>
  <c r="E1070" i="2" s="1"/>
  <c r="G1071" i="7" s="1"/>
  <c r="F1070" i="2" a="1"/>
  <c r="F1070" i="2" s="1"/>
  <c r="H1071" i="7" s="1"/>
  <c r="G1070" i="2" a="1"/>
  <c r="G1070" i="2" s="1"/>
  <c r="H1070" i="2" a="1"/>
  <c r="H1070" i="2" s="1"/>
  <c r="J1071" i="7" s="1"/>
  <c r="I1070" i="2" a="1"/>
  <c r="I1070" i="2" s="1"/>
  <c r="B1071" i="2" a="1"/>
  <c r="B1071" i="2" s="1"/>
  <c r="C1071" i="2" a="1"/>
  <c r="C1071" i="2" s="1"/>
  <c r="D1071" i="2" a="1"/>
  <c r="D1071" i="2" s="1"/>
  <c r="E1071" i="2" a="1"/>
  <c r="E1071" i="2" s="1"/>
  <c r="F1071" i="2" a="1"/>
  <c r="F1071" i="2" s="1"/>
  <c r="G1071" i="2" a="1"/>
  <c r="G1071" i="2" s="1"/>
  <c r="I1072" i="7" s="1"/>
  <c r="H1071" i="2" a="1"/>
  <c r="H1071" i="2" s="1"/>
  <c r="J1072" i="7" s="1"/>
  <c r="I1071" i="2" a="1"/>
  <c r="I1071" i="2" s="1"/>
  <c r="K1072" i="7" s="1"/>
  <c r="B1072" i="2" a="1"/>
  <c r="B1072" i="2" s="1"/>
  <c r="D1073" i="7" s="1"/>
  <c r="C1072" i="2" a="1"/>
  <c r="C1072" i="2" s="1"/>
  <c r="D1072" i="2" a="1"/>
  <c r="D1072" i="2" s="1"/>
  <c r="F1073" i="7" s="1"/>
  <c r="E1072" i="2" a="1"/>
  <c r="E1072" i="2" s="1"/>
  <c r="F1072" i="2" a="1"/>
  <c r="F1072" i="2" s="1"/>
  <c r="G1072" i="2" a="1"/>
  <c r="G1072" i="2" s="1"/>
  <c r="I1073" i="7" s="1"/>
  <c r="H1072" i="2" a="1"/>
  <c r="H1072" i="2" s="1"/>
  <c r="I1072" i="2" a="1"/>
  <c r="I1072" i="2" s="1"/>
  <c r="B1073" i="2" a="1"/>
  <c r="B1073" i="2" s="1"/>
  <c r="D1074" i="7" s="1"/>
  <c r="C1073" i="2" a="1"/>
  <c r="C1073" i="2" s="1"/>
  <c r="E1074" i="7" s="1"/>
  <c r="D1073" i="2" a="1"/>
  <c r="D1073" i="2" s="1"/>
  <c r="F1074" i="7" s="1"/>
  <c r="E1073" i="2" a="1"/>
  <c r="E1073" i="2" s="1"/>
  <c r="G1074" i="7" s="1"/>
  <c r="F1073" i="2" a="1"/>
  <c r="F1073" i="2" s="1"/>
  <c r="H1074" i="7" s="1"/>
  <c r="G1073" i="2" a="1"/>
  <c r="G1073" i="2" s="1"/>
  <c r="H1073" i="2" a="1"/>
  <c r="H1073" i="2" s="1"/>
  <c r="J1074" i="7" s="1"/>
  <c r="I1073" i="2" a="1"/>
  <c r="I1073" i="2" s="1"/>
  <c r="K1074" i="7" s="1"/>
  <c r="B1074" i="2" a="1"/>
  <c r="B1074" i="2" s="1"/>
  <c r="C1074" i="2" a="1"/>
  <c r="C1074" i="2" s="1"/>
  <c r="D1074" i="2" a="1"/>
  <c r="D1074" i="2" s="1"/>
  <c r="F1075" i="7" s="1"/>
  <c r="E1074" i="2" a="1"/>
  <c r="E1074" i="2" s="1"/>
  <c r="G1075" i="7" s="1"/>
  <c r="F1074" i="2" a="1"/>
  <c r="F1074" i="2" s="1"/>
  <c r="G1074" i="2" a="1"/>
  <c r="G1074" i="2" s="1"/>
  <c r="H1074" i="2" a="1"/>
  <c r="H1074" i="2" s="1"/>
  <c r="I1074" i="2" a="1"/>
  <c r="I1074" i="2" s="1"/>
  <c r="B1075" i="2" a="1"/>
  <c r="B1075" i="2" s="1"/>
  <c r="C1075" i="2" a="1"/>
  <c r="C1075" i="2" s="1"/>
  <c r="E1076" i="7" s="1"/>
  <c r="D1075" i="2" a="1"/>
  <c r="D1075" i="2" s="1"/>
  <c r="E1075" i="2" a="1"/>
  <c r="E1075" i="2" s="1"/>
  <c r="F1075" i="2" a="1"/>
  <c r="F1075" i="2" s="1"/>
  <c r="G1075" i="2" a="1"/>
  <c r="G1075" i="2" s="1"/>
  <c r="I1076" i="7" s="1"/>
  <c r="H1075" i="2" a="1"/>
  <c r="H1075" i="2" s="1"/>
  <c r="J1076" i="7" s="1"/>
  <c r="I1075" i="2" a="1"/>
  <c r="I1075" i="2" s="1"/>
  <c r="K1076" i="7" s="1"/>
  <c r="B1076" i="2" a="1"/>
  <c r="B1076" i="2" s="1"/>
  <c r="D1077" i="7" s="1"/>
  <c r="C1076" i="2" a="1"/>
  <c r="C1076" i="2" s="1"/>
  <c r="D1076" i="2" a="1"/>
  <c r="D1076" i="2" s="1"/>
  <c r="F1077" i="7" s="1"/>
  <c r="E1076" i="2" a="1"/>
  <c r="E1076" i="2" s="1"/>
  <c r="F1076" i="2" a="1"/>
  <c r="F1076" i="2" s="1"/>
  <c r="H1077" i="7" s="1"/>
  <c r="G1076" i="2" a="1"/>
  <c r="G1076" i="2" s="1"/>
  <c r="H1076" i="2" a="1"/>
  <c r="H1076" i="2" s="1"/>
  <c r="I1076" i="2" a="1"/>
  <c r="I1076" i="2" s="1"/>
  <c r="B1077" i="2" a="1"/>
  <c r="B1077" i="2" s="1"/>
  <c r="C1077" i="2" a="1"/>
  <c r="C1077" i="2" s="1"/>
  <c r="E1078" i="7" s="1"/>
  <c r="D1077" i="2" a="1"/>
  <c r="D1077" i="2" s="1"/>
  <c r="F1078" i="7" s="1"/>
  <c r="E1077" i="2" a="1"/>
  <c r="E1077" i="2" s="1"/>
  <c r="G1078" i="7" s="1"/>
  <c r="F1077" i="2" a="1"/>
  <c r="F1077" i="2" s="1"/>
  <c r="H1078" i="7" s="1"/>
  <c r="G1077" i="2" a="1"/>
  <c r="G1077" i="2" s="1"/>
  <c r="H1077" i="2" a="1"/>
  <c r="H1077" i="2" s="1"/>
  <c r="J1078" i="7" s="1"/>
  <c r="I1077" i="2" a="1"/>
  <c r="I1077" i="2" s="1"/>
  <c r="B1078" i="2" a="1"/>
  <c r="B1078" i="2" s="1"/>
  <c r="D1079" i="7" s="1"/>
  <c r="C1078" i="2" a="1"/>
  <c r="C1078" i="2" s="1"/>
  <c r="D1078" i="2" a="1"/>
  <c r="D1078" i="2" s="1"/>
  <c r="E1078" i="2" a="1"/>
  <c r="E1078" i="2" s="1"/>
  <c r="F1078" i="2" a="1"/>
  <c r="F1078" i="2" s="1"/>
  <c r="G1078" i="2" a="1"/>
  <c r="G1078" i="2" s="1"/>
  <c r="I1079" i="7" s="1"/>
  <c r="H1078" i="2" a="1"/>
  <c r="H1078" i="2" s="1"/>
  <c r="J1079" i="7" s="1"/>
  <c r="I1078" i="2" a="1"/>
  <c r="I1078" i="2" s="1"/>
  <c r="K1079" i="7" s="1"/>
  <c r="B1079" i="2" a="1"/>
  <c r="B1079" i="2" s="1"/>
  <c r="D1080" i="7" s="1"/>
  <c r="C1079" i="2" a="1"/>
  <c r="C1079" i="2" s="1"/>
  <c r="D1079" i="2" a="1"/>
  <c r="D1079" i="2" s="1"/>
  <c r="F1080" i="7" s="1"/>
  <c r="E1079" i="2" a="1"/>
  <c r="E1079" i="2" s="1"/>
  <c r="F1079" i="2" a="1"/>
  <c r="F1079" i="2" s="1"/>
  <c r="H1080" i="7" s="1"/>
  <c r="G1079" i="2" a="1"/>
  <c r="G1079" i="2" s="1"/>
  <c r="H1079" i="2" a="1"/>
  <c r="H1079" i="2" s="1"/>
  <c r="I1079" i="2" a="1"/>
  <c r="I1079" i="2" s="1"/>
  <c r="B1080" i="2" a="1"/>
  <c r="B1080" i="2" s="1"/>
  <c r="C1080" i="2" a="1"/>
  <c r="C1080" i="2" s="1"/>
  <c r="E1081" i="7" s="1"/>
  <c r="D1080" i="2" a="1"/>
  <c r="D1080" i="2"/>
  <c r="F1081" i="7" s="1"/>
  <c r="E1080" i="2" a="1"/>
  <c r="E1080" i="2" s="1"/>
  <c r="G1081" i="7" s="1"/>
  <c r="F1080" i="2" a="1"/>
  <c r="F1080" i="2" s="1"/>
  <c r="G1080" i="2" a="1"/>
  <c r="G1080" i="2" s="1"/>
  <c r="H1080" i="2" a="1"/>
  <c r="H1080" i="2" s="1"/>
  <c r="I1080" i="2" a="1"/>
  <c r="I1080" i="2" s="1"/>
  <c r="B1081" i="2" a="1"/>
  <c r="B1081" i="2" s="1"/>
  <c r="D1082" i="7" s="1"/>
  <c r="C1081" i="2" a="1"/>
  <c r="C1081" i="2" s="1"/>
  <c r="D1081" i="2" a="1"/>
  <c r="D1081" i="2" s="1"/>
  <c r="E1081" i="2" a="1"/>
  <c r="E1081" i="2" s="1"/>
  <c r="F1081" i="2" a="1"/>
  <c r="F1081" i="2" s="1"/>
  <c r="H1082" i="7" s="1"/>
  <c r="G1081" i="2" a="1"/>
  <c r="G1081" i="2"/>
  <c r="I1082" i="7" s="1"/>
  <c r="H1081" i="2" a="1"/>
  <c r="H1081" i="2" s="1"/>
  <c r="J1082" i="7" s="1"/>
  <c r="I1081" i="2" a="1"/>
  <c r="I1081" i="2" s="1"/>
  <c r="B1082" i="2" a="1"/>
  <c r="B1082" i="2" s="1"/>
  <c r="C1082" i="2" a="1"/>
  <c r="C1082" i="2" s="1"/>
  <c r="D1082" i="2" a="1"/>
  <c r="D1082" i="2" s="1"/>
  <c r="E1082" i="2" a="1"/>
  <c r="E1082" i="2" s="1"/>
  <c r="G1083" i="7" s="1"/>
  <c r="F1082" i="2" a="1"/>
  <c r="F1082" i="2" s="1"/>
  <c r="G1082" i="2" a="1"/>
  <c r="G1082" i="2" s="1"/>
  <c r="H1082" i="2" a="1"/>
  <c r="H1082" i="2" s="1"/>
  <c r="I1082" i="2" a="1"/>
  <c r="I1082" i="2" s="1"/>
  <c r="K1083" i="7" s="1"/>
  <c r="B1083" i="2" a="1"/>
  <c r="B1083" i="2" s="1"/>
  <c r="D1084" i="7" s="1"/>
  <c r="C1083" i="2" a="1"/>
  <c r="C1083" i="2" s="1"/>
  <c r="E1084" i="7" s="1"/>
  <c r="D1083" i="2" a="1"/>
  <c r="D1083" i="2" s="1"/>
  <c r="F1084" i="7" s="1"/>
  <c r="E1083" i="2" a="1"/>
  <c r="E1083" i="2" s="1"/>
  <c r="F1083" i="2" a="1"/>
  <c r="F1083" i="2" s="1"/>
  <c r="H1084" i="7" s="1"/>
  <c r="G1083" i="2" a="1"/>
  <c r="G1083" i="2"/>
  <c r="H1083" i="2" a="1"/>
  <c r="H1083" i="2" s="1"/>
  <c r="J1084" i="7" s="1"/>
  <c r="I1083" i="2" a="1"/>
  <c r="I1083" i="2" s="1"/>
  <c r="B1084" i="2" a="1"/>
  <c r="B1084" i="2" s="1"/>
  <c r="C1084" i="2" a="1"/>
  <c r="C1084" i="2" s="1"/>
  <c r="D1084" i="2" a="1"/>
  <c r="D1084" i="2" s="1"/>
  <c r="F1085" i="7" s="1"/>
  <c r="E1084" i="2" a="1"/>
  <c r="E1084" i="2" s="1"/>
  <c r="G1085" i="7" s="1"/>
  <c r="F1084" i="2" a="1"/>
  <c r="F1084" i="2" s="1"/>
  <c r="H1085" i="7" s="1"/>
  <c r="G1084" i="2" a="1"/>
  <c r="G1084" i="2" s="1"/>
  <c r="I1085" i="7" s="1"/>
  <c r="H1084" i="2" a="1"/>
  <c r="H1084" i="2" s="1"/>
  <c r="I1084" i="2" a="1"/>
  <c r="I1084" i="2" s="1"/>
  <c r="K1085" i="7" s="1"/>
  <c r="B1085" i="2" a="1"/>
  <c r="B1085" i="2" s="1"/>
  <c r="C1085" i="2" a="1"/>
  <c r="C1085" i="2"/>
  <c r="E1086" i="7" s="1"/>
  <c r="D1085" i="2" a="1"/>
  <c r="D1085" i="2" s="1"/>
  <c r="E1085" i="2" a="1"/>
  <c r="E1085" i="2" s="1"/>
  <c r="F1085" i="2" a="1"/>
  <c r="F1085" i="2" s="1"/>
  <c r="G1085" i="2" a="1"/>
  <c r="G1085" i="2" s="1"/>
  <c r="I1086" i="7" s="1"/>
  <c r="H1085" i="2" a="1"/>
  <c r="H1085" i="2"/>
  <c r="J1086" i="7" s="1"/>
  <c r="I1085" i="2" a="1"/>
  <c r="I1085" i="2" s="1"/>
  <c r="K1086" i="7" s="1"/>
  <c r="B1086" i="2" a="1"/>
  <c r="B1086" i="2" s="1"/>
  <c r="D1087" i="7" s="1"/>
  <c r="C1086" i="2" a="1"/>
  <c r="C1086" i="2" s="1"/>
  <c r="D1086" i="2" a="1"/>
  <c r="D1086" i="2" s="1"/>
  <c r="E1086" i="2" a="1"/>
  <c r="E1086" i="2" s="1"/>
  <c r="F1086" i="2" a="1"/>
  <c r="F1086" i="2" s="1"/>
  <c r="H1087" i="7" s="1"/>
  <c r="G1086" i="2" a="1"/>
  <c r="G1086" i="2" s="1"/>
  <c r="H1086" i="2" a="1"/>
  <c r="H1086" i="2" s="1"/>
  <c r="I1086" i="2" a="1"/>
  <c r="I1086" i="2" s="1"/>
  <c r="B1087" i="2" a="1"/>
  <c r="B1087" i="2" s="1"/>
  <c r="D1088" i="7" s="1"/>
  <c r="C1087" i="2" a="1"/>
  <c r="C1087" i="2" s="1"/>
  <c r="E1088" i="7" s="1"/>
  <c r="D1087" i="2" a="1"/>
  <c r="D1087" i="2" s="1"/>
  <c r="F1088" i="7" s="1"/>
  <c r="E1087" i="2" a="1"/>
  <c r="E1087" i="2" s="1"/>
  <c r="G1088" i="7" s="1"/>
  <c r="F1087" i="2" a="1"/>
  <c r="F1087" i="2" s="1"/>
  <c r="G1087" i="2" a="1"/>
  <c r="G1087" i="2" s="1"/>
  <c r="I1088" i="7" s="1"/>
  <c r="H1087" i="2" a="1"/>
  <c r="H1087" i="2" s="1"/>
  <c r="I1087" i="2" a="1"/>
  <c r="I1087" i="2" s="1"/>
  <c r="B1088" i="2" a="1"/>
  <c r="B1088" i="2" s="1"/>
  <c r="C1088" i="2" a="1"/>
  <c r="C1088" i="2" s="1"/>
  <c r="D1088" i="2" a="1"/>
  <c r="D1088" i="2" s="1"/>
  <c r="E1088" i="2" a="1"/>
  <c r="E1088" i="2" s="1"/>
  <c r="F1088" i="2" a="1"/>
  <c r="F1088" i="2" s="1"/>
  <c r="H1089" i="7" s="1"/>
  <c r="G1088" i="2" a="1"/>
  <c r="G1088" i="2" s="1"/>
  <c r="I1089" i="7" s="1"/>
  <c r="H1088" i="2" a="1"/>
  <c r="H1088" i="2" s="1"/>
  <c r="J1089" i="7" s="1"/>
  <c r="I1088" i="2" a="1"/>
  <c r="I1088" i="2" s="1"/>
  <c r="K1089" i="7" s="1"/>
  <c r="B1089" i="2" a="1"/>
  <c r="B1089" i="2" s="1"/>
  <c r="C1089" i="2" a="1"/>
  <c r="C1089" i="2" s="1"/>
  <c r="E1090" i="7" s="1"/>
  <c r="D1089" i="2" a="1"/>
  <c r="D1089" i="2" s="1"/>
  <c r="E1089" i="2" a="1"/>
  <c r="E1089" i="2"/>
  <c r="G1090" i="7" s="1"/>
  <c r="F1089" i="2" a="1"/>
  <c r="F1089" i="2" s="1"/>
  <c r="G1089" i="2" a="1"/>
  <c r="G1089" i="2" s="1"/>
  <c r="H1089" i="2" a="1"/>
  <c r="H1089" i="2" s="1"/>
  <c r="I1089" i="2" a="1"/>
  <c r="I1089" i="2" s="1"/>
  <c r="K1090" i="7" s="1"/>
  <c r="B1090" i="2" a="1"/>
  <c r="B1090" i="2" s="1"/>
  <c r="D1091" i="7" s="1"/>
  <c r="C1090" i="2" a="1"/>
  <c r="C1090" i="2" s="1"/>
  <c r="E1091" i="7" s="1"/>
  <c r="D1090" i="2" a="1"/>
  <c r="D1090" i="2" s="1"/>
  <c r="F1091" i="7" s="1"/>
  <c r="E1090" i="2" a="1"/>
  <c r="E1090" i="2" s="1"/>
  <c r="F1090" i="2" a="1"/>
  <c r="F1090" i="2" s="1"/>
  <c r="H1091" i="7" s="1"/>
  <c r="G1090" i="2" a="1"/>
  <c r="G1090" i="2" s="1"/>
  <c r="H1090" i="2" a="1"/>
  <c r="H1090" i="2" s="1"/>
  <c r="I1090" i="2" a="1"/>
  <c r="I1090" i="2" s="1"/>
  <c r="B1091" i="2" a="1"/>
  <c r="B1091" i="2"/>
  <c r="C1091" i="2" a="1"/>
  <c r="C1091" i="2" s="1"/>
  <c r="D1091" i="2" a="1"/>
  <c r="D1091" i="2" s="1"/>
  <c r="F1092" i="7" s="1"/>
  <c r="E1091" i="2" a="1"/>
  <c r="E1091" i="2" s="1"/>
  <c r="G1092" i="7" s="1"/>
  <c r="F1091" i="2" a="1"/>
  <c r="F1091" i="2"/>
  <c r="H1092" i="7" s="1"/>
  <c r="G1091" i="2" a="1"/>
  <c r="G1091" i="2" s="1"/>
  <c r="I1092" i="7" s="1"/>
  <c r="H1091" i="2" a="1"/>
  <c r="H1091" i="2" s="1"/>
  <c r="J1092" i="7" s="1"/>
  <c r="I1091" i="2" a="1"/>
  <c r="I1091" i="2" s="1"/>
  <c r="B1092" i="2" a="1"/>
  <c r="B1092" i="2" s="1"/>
  <c r="C1092" i="2" a="1"/>
  <c r="C1092" i="2" s="1"/>
  <c r="E1093" i="7" s="1"/>
  <c r="D1092" i="2" a="1"/>
  <c r="D1092" i="2" s="1"/>
  <c r="F1093" i="7" s="1"/>
  <c r="E1092" i="2" a="1"/>
  <c r="E1092" i="2" s="1"/>
  <c r="F1092" i="2" a="1"/>
  <c r="F1092" i="2" s="1"/>
  <c r="H1093" i="7" s="1"/>
  <c r="G1092" i="2" a="1"/>
  <c r="G1092" i="2" s="1"/>
  <c r="I1093" i="7" s="1"/>
  <c r="H1092" i="2" a="1"/>
  <c r="H1092" i="2" s="1"/>
  <c r="J1093" i="7" s="1"/>
  <c r="I1092" i="2" a="1"/>
  <c r="I1092" i="2" s="1"/>
  <c r="K1093" i="7" s="1"/>
  <c r="B1093" i="2" a="1"/>
  <c r="B1093" i="2" s="1"/>
  <c r="C1093" i="2" a="1"/>
  <c r="C1093" i="2" s="1"/>
  <c r="E1094" i="7" s="1"/>
  <c r="D1093" i="2" a="1"/>
  <c r="D1093" i="2" s="1"/>
  <c r="E1093" i="2" a="1"/>
  <c r="E1093" i="2" s="1"/>
  <c r="F1093" i="2" a="1"/>
  <c r="F1093" i="2" s="1"/>
  <c r="G1093" i="2" a="1"/>
  <c r="G1093" i="2" s="1"/>
  <c r="H1093" i="2" a="1"/>
  <c r="H1093" i="2" s="1"/>
  <c r="I1093" i="2" a="1"/>
  <c r="I1093" i="2" s="1"/>
  <c r="B1094" i="2" a="1"/>
  <c r="B1094" i="2" s="1"/>
  <c r="D1095" i="7" s="1"/>
  <c r="C1094" i="2" a="1"/>
  <c r="C1094" i="2" s="1"/>
  <c r="E1095" i="7" s="1"/>
  <c r="D1094" i="2" a="1"/>
  <c r="D1094" i="2" s="1"/>
  <c r="F1095" i="7" s="1"/>
  <c r="E1094" i="2" a="1"/>
  <c r="E1094" i="2" s="1"/>
  <c r="F1094" i="2" a="1"/>
  <c r="F1094" i="2" s="1"/>
  <c r="H1095" i="7" s="1"/>
  <c r="G1094" i="2" a="1"/>
  <c r="G1094" i="2" s="1"/>
  <c r="H1094" i="2" a="1"/>
  <c r="H1094" i="2" s="1"/>
  <c r="J1095" i="7" s="1"/>
  <c r="I1094" i="2" a="1"/>
  <c r="I1094" i="2" s="1"/>
  <c r="K1095" i="7" s="1"/>
  <c r="B1095" i="2" a="1"/>
  <c r="B1095" i="2" s="1"/>
  <c r="C1095" i="2" a="1"/>
  <c r="C1095" i="2" s="1"/>
  <c r="D1095" i="2" a="1"/>
  <c r="D1095" i="2" s="1"/>
  <c r="E1095" i="2" a="1"/>
  <c r="E1095" i="2" s="1"/>
  <c r="G1096" i="7" s="1"/>
  <c r="F1095" i="2" a="1"/>
  <c r="F1095" i="2" s="1"/>
  <c r="H1096" i="7" s="1"/>
  <c r="G1095" i="2" a="1"/>
  <c r="G1095" i="2" s="1"/>
  <c r="I1096" i="7" s="1"/>
  <c r="H1095" i="2" a="1"/>
  <c r="H1095" i="2" s="1"/>
  <c r="I1095" i="2" a="1"/>
  <c r="I1095" i="2" s="1"/>
  <c r="K1096" i="7" s="1"/>
  <c r="B1096" i="2" a="1"/>
  <c r="B1096" i="2" s="1"/>
  <c r="C1096" i="2" a="1"/>
  <c r="C1096" i="2" s="1"/>
  <c r="E1097" i="7" s="1"/>
  <c r="D1096" i="2" a="1"/>
  <c r="D1096" i="2" s="1"/>
  <c r="F1097" i="7" s="1"/>
  <c r="E1096" i="2" a="1"/>
  <c r="E1096" i="2" s="1"/>
  <c r="F1096" i="2" a="1"/>
  <c r="F1096" i="2" s="1"/>
  <c r="G1096" i="2" a="1"/>
  <c r="G1096" i="2"/>
  <c r="I1097" i="7" s="1"/>
  <c r="H1096" i="2" a="1"/>
  <c r="H1096" i="2" s="1"/>
  <c r="J1097" i="7" s="1"/>
  <c r="I1096" i="2" a="1"/>
  <c r="I1096" i="2" s="1"/>
  <c r="K1097" i="7" s="1"/>
  <c r="B1097" i="2" a="1"/>
  <c r="B1097" i="2" s="1"/>
  <c r="D1098" i="7" s="1"/>
  <c r="C1097" i="2" a="1"/>
  <c r="C1097" i="2" s="1"/>
  <c r="E1098" i="7" s="1"/>
  <c r="D1097" i="2" a="1"/>
  <c r="D1097" i="2" s="1"/>
  <c r="E1097" i="2" a="1"/>
  <c r="E1097" i="2" s="1"/>
  <c r="F1097" i="2" a="1"/>
  <c r="F1097" i="2" s="1"/>
  <c r="H1098" i="7" s="1"/>
  <c r="G1097" i="2" a="1"/>
  <c r="G1097" i="2" s="1"/>
  <c r="H1097" i="2" a="1"/>
  <c r="H1097" i="2" s="1"/>
  <c r="J1098" i="7" s="1"/>
  <c r="I1097" i="2" a="1"/>
  <c r="I1097" i="2" s="1"/>
  <c r="K1098" i="7" s="1"/>
  <c r="B1098" i="2" a="1"/>
  <c r="B1098" i="2" s="1"/>
  <c r="D1099" i="7" s="1"/>
  <c r="C1098" i="2" a="1"/>
  <c r="C1098" i="2" s="1"/>
  <c r="E1099" i="7" s="1"/>
  <c r="D1098" i="2" a="1"/>
  <c r="D1098" i="2" s="1"/>
  <c r="F1099" i="7" s="1"/>
  <c r="E1098" i="2" a="1"/>
  <c r="E1098" i="2" s="1"/>
  <c r="G1099" i="7" s="1"/>
  <c r="F1098" i="2" a="1"/>
  <c r="F1098" i="2" s="1"/>
  <c r="G1098" i="2" a="1"/>
  <c r="G1098" i="2" s="1"/>
  <c r="H1098" i="2" a="1"/>
  <c r="H1098" i="2" s="1"/>
  <c r="I1098" i="2" a="1"/>
  <c r="I1098" i="2" s="1"/>
  <c r="B1099" i="2" a="1"/>
  <c r="B1099" i="2" s="1"/>
  <c r="C1099" i="2" a="1"/>
  <c r="C1099" i="2" s="1"/>
  <c r="D1099" i="2" a="1"/>
  <c r="D1099" i="2" s="1"/>
  <c r="E1099" i="2" a="1"/>
  <c r="E1099" i="2" s="1"/>
  <c r="G1100" i="7" s="1"/>
  <c r="F1099" i="2" a="1"/>
  <c r="F1099" i="2" s="1"/>
  <c r="H1100" i="7" s="1"/>
  <c r="G1099" i="2" a="1"/>
  <c r="G1099" i="2" s="1"/>
  <c r="I1100" i="7" s="1"/>
  <c r="H1099" i="2" a="1"/>
  <c r="H1099" i="2" s="1"/>
  <c r="J1100" i="7" s="1"/>
  <c r="I1099" i="2" a="1"/>
  <c r="I1099" i="2" s="1"/>
  <c r="B1100" i="2" a="1"/>
  <c r="B1100" i="2" s="1"/>
  <c r="D1101" i="7" s="1"/>
  <c r="C1100" i="2" a="1"/>
  <c r="C1100" i="2" s="1"/>
  <c r="E1101" i="7" s="1"/>
  <c r="D1100" i="2" a="1"/>
  <c r="D1100" i="2" s="1"/>
  <c r="E1100" i="2" a="1"/>
  <c r="E1100" i="2" s="1"/>
  <c r="F1100" i="2" a="1"/>
  <c r="F1100" i="2" s="1"/>
  <c r="H1101" i="7" s="1"/>
  <c r="G1100" i="2" a="1"/>
  <c r="G1100" i="2" s="1"/>
  <c r="H1100" i="2" a="1"/>
  <c r="H1100" i="2" s="1"/>
  <c r="J1101" i="7" s="1"/>
  <c r="I1100" i="2" a="1"/>
  <c r="I1100" i="2" s="1"/>
  <c r="K1101" i="7" s="1"/>
  <c r="B1101" i="2" a="1"/>
  <c r="B1101" i="2" s="1"/>
  <c r="C1101" i="2" a="1"/>
  <c r="C1101" i="2" s="1"/>
  <c r="D1101" i="2" a="1"/>
  <c r="D1101" i="2" s="1"/>
  <c r="E1101" i="2" a="1"/>
  <c r="E1101" i="2" s="1"/>
  <c r="G1102" i="7" s="1"/>
  <c r="F1101" i="2" a="1"/>
  <c r="F1101" i="2" s="1"/>
  <c r="G1101" i="2" a="1"/>
  <c r="G1101" i="2" s="1"/>
  <c r="I1102" i="7" s="1"/>
  <c r="H1101" i="2" a="1"/>
  <c r="H1101" i="2" s="1"/>
  <c r="I1101" i="2" a="1"/>
  <c r="I1101" i="2" s="1"/>
  <c r="K1102" i="7" s="1"/>
  <c r="B1102" i="2" a="1"/>
  <c r="B1102" i="2" s="1"/>
  <c r="D1103" i="7" s="1"/>
  <c r="C1102" i="2" a="1"/>
  <c r="C1102" i="2" s="1"/>
  <c r="E1103" i="7" s="1"/>
  <c r="D1102" i="2" a="1"/>
  <c r="D1102" i="2" s="1"/>
  <c r="F1103" i="7" s="1"/>
  <c r="E1102" i="2" a="1"/>
  <c r="E1102" i="2" s="1"/>
  <c r="F1102" i="2" a="1"/>
  <c r="F1102" i="2" s="1"/>
  <c r="H1103" i="7" s="1"/>
  <c r="G1102" i="2" a="1"/>
  <c r="G1102" i="2" s="1"/>
  <c r="H1102" i="2" a="1"/>
  <c r="H1102" i="2" s="1"/>
  <c r="J1103" i="7" s="1"/>
  <c r="I1102" i="2" a="1"/>
  <c r="I1102" i="2" s="1"/>
  <c r="B1103" i="2" a="1"/>
  <c r="B1103" i="2" s="1"/>
  <c r="C1103" i="2" a="1"/>
  <c r="C1103" i="2" s="1"/>
  <c r="D1103" i="2" a="1"/>
  <c r="D1103" i="2" s="1"/>
  <c r="E1103" i="2" a="1"/>
  <c r="E1103" i="2" s="1"/>
  <c r="G1104" i="7" s="1"/>
  <c r="F1103" i="2" a="1"/>
  <c r="F1103" i="2" s="1"/>
  <c r="H1104" i="7" s="1"/>
  <c r="G1103" i="2" a="1"/>
  <c r="G1103" i="2" s="1"/>
  <c r="I1104" i="7" s="1"/>
  <c r="H1103" i="2" a="1"/>
  <c r="H1103" i="2" s="1"/>
  <c r="J1104" i="7" s="1"/>
  <c r="I1103" i="2" a="1"/>
  <c r="I1103" i="2" s="1"/>
  <c r="B1104" i="2" a="1"/>
  <c r="B1104" i="2" s="1"/>
  <c r="D1105" i="7" s="1"/>
  <c r="C1104" i="2" a="1"/>
  <c r="C1104" i="2" s="1"/>
  <c r="D1104" i="2" a="1"/>
  <c r="D1104" i="2"/>
  <c r="F1105" i="7" s="1"/>
  <c r="E1104" i="2" a="1"/>
  <c r="E1104" i="2" s="1"/>
  <c r="F1104" i="2" a="1"/>
  <c r="F1104" i="2" s="1"/>
  <c r="G1104" i="2" a="1"/>
  <c r="G1104" i="2" s="1"/>
  <c r="H1104" i="2" a="1"/>
  <c r="H1104" i="2" s="1"/>
  <c r="J1105" i="7" s="1"/>
  <c r="I1104" i="2" a="1"/>
  <c r="I1104" i="2" s="1"/>
  <c r="K1105" i="7" s="1"/>
  <c r="B1105" i="2" a="1"/>
  <c r="B1105" i="2" s="1"/>
  <c r="D1106" i="7" s="1"/>
  <c r="C1105" i="2" a="1"/>
  <c r="C1105" i="2" s="1"/>
  <c r="E1106" i="7" s="1"/>
  <c r="D1105" i="2" a="1"/>
  <c r="D1105" i="2" s="1"/>
  <c r="E1105" i="2" a="1"/>
  <c r="E1105" i="2" s="1"/>
  <c r="G1106" i="7" s="1"/>
  <c r="F1105" i="2" a="1"/>
  <c r="F1105" i="2" s="1"/>
  <c r="G1105" i="2" a="1"/>
  <c r="G1105" i="2" s="1"/>
  <c r="I1106" i="7" s="1"/>
  <c r="H1105" i="2" a="1"/>
  <c r="H1105" i="2" s="1"/>
  <c r="I1105" i="2" a="1"/>
  <c r="I1105" i="2" s="1"/>
  <c r="B1106" i="2" a="1"/>
  <c r="B1106" i="2" s="1"/>
  <c r="C1106" i="2" a="1"/>
  <c r="C1106" i="2"/>
  <c r="E1107" i="7" s="1"/>
  <c r="D1106" i="2" a="1"/>
  <c r="D1106" i="2" s="1"/>
  <c r="F1107" i="7" s="1"/>
  <c r="E1106" i="2" a="1"/>
  <c r="E1106" i="2" s="1"/>
  <c r="G1107" i="7" s="1"/>
  <c r="F1106" i="2" a="1"/>
  <c r="F1106" i="2" s="1"/>
  <c r="H1107" i="7" s="1"/>
  <c r="G1106" i="2" a="1"/>
  <c r="G1106" i="2" s="1"/>
  <c r="H1106" i="2" a="1"/>
  <c r="H1106" i="2" s="1"/>
  <c r="J1107" i="7" s="1"/>
  <c r="I1106" i="2" a="1"/>
  <c r="I1106" i="2" s="1"/>
  <c r="B1107" i="2" a="1"/>
  <c r="B1107" i="2" s="1"/>
  <c r="D1108" i="7" s="1"/>
  <c r="C1107" i="2" a="1"/>
  <c r="C1107" i="2" s="1"/>
  <c r="D1107" i="2" a="1"/>
  <c r="D1107" i="2" s="1"/>
  <c r="E1107" i="2" a="1"/>
  <c r="E1107" i="2" s="1"/>
  <c r="G1108" i="7" s="1"/>
  <c r="F1107" i="2" a="1"/>
  <c r="F1107" i="2" s="1"/>
  <c r="H1108" i="7" s="1"/>
  <c r="G1107" i="2" a="1"/>
  <c r="G1107" i="2" s="1"/>
  <c r="I1108" i="7" s="1"/>
  <c r="H1107" i="2" a="1"/>
  <c r="H1107" i="2" s="1"/>
  <c r="J1108" i="7" s="1"/>
  <c r="I1107" i="2" a="1"/>
  <c r="I1107" i="2" s="1"/>
  <c r="K1108" i="7" s="1"/>
  <c r="B1108" i="2" a="1"/>
  <c r="B1108" i="2" s="1"/>
  <c r="D1109" i="7" s="1"/>
  <c r="C1108" i="2" a="1"/>
  <c r="C1108" i="2" s="1"/>
  <c r="D1108" i="2" a="1"/>
  <c r="D1108" i="2" s="1"/>
  <c r="F1109" i="7" s="1"/>
  <c r="E1108" i="2" a="1"/>
  <c r="E1108" i="2" s="1"/>
  <c r="F1108" i="2" a="1"/>
  <c r="F1108" i="2" s="1"/>
  <c r="G1108" i="2" a="1"/>
  <c r="G1108" i="2" s="1"/>
  <c r="H1108" i="2" a="1"/>
  <c r="H1108" i="2" s="1"/>
  <c r="J1109" i="7" s="1"/>
  <c r="I1108" i="2" a="1"/>
  <c r="I1108" i="2" s="1"/>
  <c r="K1109" i="7" s="1"/>
  <c r="B1109" i="2" a="1"/>
  <c r="B1109" i="2" s="1"/>
  <c r="D1110" i="7" s="1"/>
  <c r="C1109" i="2" a="1"/>
  <c r="C1109" i="2" s="1"/>
  <c r="E1110" i="7" s="1"/>
  <c r="D1109" i="2" a="1"/>
  <c r="D1109" i="2" s="1"/>
  <c r="E1109" i="2" a="1"/>
  <c r="E1109" i="2" s="1"/>
  <c r="F1109" i="2" a="1"/>
  <c r="F1109" i="2" s="1"/>
  <c r="H1110" i="7" s="1"/>
  <c r="G1109" i="2" a="1"/>
  <c r="G1109" i="2" s="1"/>
  <c r="I1110" i="7" s="1"/>
  <c r="H1109" i="2" a="1"/>
  <c r="H1109" i="2" s="1"/>
  <c r="I1109" i="2" a="1"/>
  <c r="I1109" i="2" s="1"/>
  <c r="B1110" i="2" a="1"/>
  <c r="B1110" i="2" s="1"/>
  <c r="C1110" i="2" a="1"/>
  <c r="C1110" i="2" s="1"/>
  <c r="E1111" i="7" s="1"/>
  <c r="D1110" i="2" a="1"/>
  <c r="D1110" i="2" s="1"/>
  <c r="F1111" i="7" s="1"/>
  <c r="E1110" i="2" a="1"/>
  <c r="E1110" i="2" s="1"/>
  <c r="G1111" i="7" s="1"/>
  <c r="F1110" i="2" a="1"/>
  <c r="F1110" i="2" s="1"/>
  <c r="H1111" i="7" s="1"/>
  <c r="G1110" i="2" a="1"/>
  <c r="G1110" i="2" s="1"/>
  <c r="H1110" i="2" a="1"/>
  <c r="H1110" i="2" s="1"/>
  <c r="J1111" i="7" s="1"/>
  <c r="I1110" i="2" a="1"/>
  <c r="I1110" i="2" s="1"/>
  <c r="K1111" i="7" s="1"/>
  <c r="B1111" i="2" a="1"/>
  <c r="B1111" i="2" s="1"/>
  <c r="C1111" i="2" a="1"/>
  <c r="C1111" i="2" s="1"/>
  <c r="D1111" i="2" a="1"/>
  <c r="D1111" i="2" s="1"/>
  <c r="F1112" i="7" s="1"/>
  <c r="E1111" i="2" a="1"/>
  <c r="E1111" i="2" s="1"/>
  <c r="F1111" i="2" a="1"/>
  <c r="F1111" i="2" s="1"/>
  <c r="G1111" i="2" a="1"/>
  <c r="G1111" i="2" s="1"/>
  <c r="I1112" i="7" s="1"/>
  <c r="H1111" i="2" a="1"/>
  <c r="H1111" i="2" s="1"/>
  <c r="I1111" i="2" a="1"/>
  <c r="I1111" i="2" s="1"/>
  <c r="K1112" i="7" s="1"/>
  <c r="B1112" i="2" a="1"/>
  <c r="B1112" i="2" s="1"/>
  <c r="D1113" i="7" s="1"/>
  <c r="C1112" i="2" a="1"/>
  <c r="C1112" i="2" s="1"/>
  <c r="E1113" i="7" s="1"/>
  <c r="D1112" i="2" a="1"/>
  <c r="D1112" i="2" s="1"/>
  <c r="E1112" i="2" a="1"/>
  <c r="E1112" i="2" s="1"/>
  <c r="F1112" i="2" a="1"/>
  <c r="F1112" i="2" s="1"/>
  <c r="G1112" i="2" a="1"/>
  <c r="G1112" i="2" s="1"/>
  <c r="I1113" i="7" s="1"/>
  <c r="H1112" i="2" a="1"/>
  <c r="H1112" i="2" s="1"/>
  <c r="J1113" i="7" s="1"/>
  <c r="I1112" i="2" a="1"/>
  <c r="I1112" i="2" s="1"/>
  <c r="B1113" i="2" a="1"/>
  <c r="B1113" i="2" s="1"/>
  <c r="D1114" i="7" s="1"/>
  <c r="C1113" i="2" a="1"/>
  <c r="C1113" i="2" s="1"/>
  <c r="D1113" i="2" a="1"/>
  <c r="D1113" i="2" s="1"/>
  <c r="F1114" i="7" s="1"/>
  <c r="E1113" i="2" a="1"/>
  <c r="E1113" i="2" s="1"/>
  <c r="F1113" i="2" a="1"/>
  <c r="F1113" i="2" s="1"/>
  <c r="H1114" i="7" s="1"/>
  <c r="G1113" i="2" a="1"/>
  <c r="G1113" i="2" s="1"/>
  <c r="H1113" i="2" a="1"/>
  <c r="H1113" i="2"/>
  <c r="I1113" i="2" a="1"/>
  <c r="I1113" i="2" s="1"/>
  <c r="B1114" i="2" a="1"/>
  <c r="B1114" i="2" s="1"/>
  <c r="D1115" i="7" s="1"/>
  <c r="C1114" i="2" a="1"/>
  <c r="C1114" i="2" s="1"/>
  <c r="E1115" i="7" s="1"/>
  <c r="D1114" i="2" a="1"/>
  <c r="D1114" i="2" s="1"/>
  <c r="E1114" i="2" a="1"/>
  <c r="E1114" i="2" s="1"/>
  <c r="G1115" i="7" s="1"/>
  <c r="F1114" i="2" a="1"/>
  <c r="F1114" i="2" s="1"/>
  <c r="G1114" i="2" a="1"/>
  <c r="G1114" i="2" s="1"/>
  <c r="I1115" i="7" s="1"/>
  <c r="H1114" i="2" a="1"/>
  <c r="H1114" i="2" s="1"/>
  <c r="I1114" i="2" a="1"/>
  <c r="I1114" i="2" s="1"/>
  <c r="K1115" i="7" s="1"/>
  <c r="B1115" i="2" a="1"/>
  <c r="B1115" i="2" s="1"/>
  <c r="C1115" i="2" a="1"/>
  <c r="C1115" i="2" s="1"/>
  <c r="D1115" i="2" a="1"/>
  <c r="D1115" i="2" s="1"/>
  <c r="E1115" i="2" a="1"/>
  <c r="E1115" i="2" s="1"/>
  <c r="F1115" i="2" a="1"/>
  <c r="F1115" i="2" s="1"/>
  <c r="H1116" i="7" s="1"/>
  <c r="G1115" i="2" a="1"/>
  <c r="G1115" i="2" s="1"/>
  <c r="I1116" i="7" s="1"/>
  <c r="H1115" i="2" a="1"/>
  <c r="H1115" i="2" s="1"/>
  <c r="J1116" i="7" s="1"/>
  <c r="I1115" i="2" a="1"/>
  <c r="I1115" i="2" s="1"/>
  <c r="K1116" i="7" s="1"/>
  <c r="B1116" i="2" a="1"/>
  <c r="B1116" i="2" s="1"/>
  <c r="C1116" i="2" a="1"/>
  <c r="C1116" i="2" s="1"/>
  <c r="E1117" i="7" s="1"/>
  <c r="D1116" i="2" a="1"/>
  <c r="D1116" i="2" s="1"/>
  <c r="E1116" i="2" a="1"/>
  <c r="E1116" i="2" s="1"/>
  <c r="G1117" i="7" s="1"/>
  <c r="F1116" i="2" a="1"/>
  <c r="F1116" i="2" s="1"/>
  <c r="G1116" i="2" a="1"/>
  <c r="G1116" i="2" s="1"/>
  <c r="H1116" i="2" a="1"/>
  <c r="H1116" i="2" s="1"/>
  <c r="I1116" i="2" a="1"/>
  <c r="I1116" i="2" s="1"/>
  <c r="B1117" i="2" a="1"/>
  <c r="B1117" i="2" s="1"/>
  <c r="D1118" i="7" s="1"/>
  <c r="C1117" i="2" a="1"/>
  <c r="C1117" i="2" s="1"/>
  <c r="E1118" i="7" s="1"/>
  <c r="D1117" i="2" a="1"/>
  <c r="D1117" i="2" s="1"/>
  <c r="F1118" i="7" s="1"/>
  <c r="E1117" i="2" a="1"/>
  <c r="E1117" i="2" s="1"/>
  <c r="G1118" i="7" s="1"/>
  <c r="F1117" i="2" a="1"/>
  <c r="F1117" i="2" s="1"/>
  <c r="G1117" i="2" a="1"/>
  <c r="G1117" i="2" s="1"/>
  <c r="I1118" i="7" s="1"/>
  <c r="H1117" i="2" a="1"/>
  <c r="H1117" i="2" s="1"/>
  <c r="I1117" i="2" a="1"/>
  <c r="I1117" i="2" s="1"/>
  <c r="K1118" i="7" s="1"/>
  <c r="B1118" i="2" a="1"/>
  <c r="B1118" i="2" s="1"/>
  <c r="C1118" i="2" a="1"/>
  <c r="C1118" i="2" s="1"/>
  <c r="D1118" i="2" a="1"/>
  <c r="D1118" i="2" s="1"/>
  <c r="E1118" i="2" a="1"/>
  <c r="E1118" i="2" s="1"/>
  <c r="F1118" i="2" a="1"/>
  <c r="F1118" i="2" s="1"/>
  <c r="H1119" i="7" s="1"/>
  <c r="G1118" i="2" a="1"/>
  <c r="G1118" i="2" s="1"/>
  <c r="I1119" i="7" s="1"/>
  <c r="H1118" i="2" a="1"/>
  <c r="H1118" i="2" s="1"/>
  <c r="J1119" i="7" s="1"/>
  <c r="I1118" i="2" a="1"/>
  <c r="I1118" i="2" s="1"/>
  <c r="K1119" i="7" s="1"/>
  <c r="B1119" i="2" a="1"/>
  <c r="B1119" i="2" s="1"/>
  <c r="C1119" i="2" a="1"/>
  <c r="C1119" i="2" s="1"/>
  <c r="E1120" i="7" s="1"/>
  <c r="D1119" i="2" a="1"/>
  <c r="D1119" i="2" s="1"/>
  <c r="E1119" i="2" a="1"/>
  <c r="E1119" i="2" s="1"/>
  <c r="G1120" i="7" s="1"/>
  <c r="F1119" i="2" a="1"/>
  <c r="F1119" i="2" s="1"/>
  <c r="G1119" i="2" a="1"/>
  <c r="G1119" i="2" s="1"/>
  <c r="H1119" i="2" a="1"/>
  <c r="H1119" i="2" s="1"/>
  <c r="I1119" i="2" a="1"/>
  <c r="I1119" i="2" s="1"/>
  <c r="B1120" i="2" a="1"/>
  <c r="B1120" i="2" s="1"/>
  <c r="D1121" i="7" s="1"/>
  <c r="C1120" i="2" a="1"/>
  <c r="C1120" i="2" s="1"/>
  <c r="E1121" i="7" s="1"/>
  <c r="D1120" i="2" a="1"/>
  <c r="D1120" i="2"/>
  <c r="F1121" i="7" s="1"/>
  <c r="E1120" i="2" a="1"/>
  <c r="E1120" i="2" s="1"/>
  <c r="F1120" i="2" a="1"/>
  <c r="F1120" i="2" s="1"/>
  <c r="H1121" i="7" s="1"/>
  <c r="G1120" i="2" a="1"/>
  <c r="G1120" i="2" s="1"/>
  <c r="H1120" i="2" a="1"/>
  <c r="H1120" i="2" s="1"/>
  <c r="J1121" i="7" s="1"/>
  <c r="I1120" i="2" a="1"/>
  <c r="I1120" i="2" s="1"/>
  <c r="K1121" i="7" s="1"/>
  <c r="B1121" i="2" a="1"/>
  <c r="B1121" i="2" s="1"/>
  <c r="C1121" i="2" a="1"/>
  <c r="C1121" i="2" s="1"/>
  <c r="D1121" i="2" a="1"/>
  <c r="D1121" i="2" s="1"/>
  <c r="E1121" i="2" a="1"/>
  <c r="E1121" i="2" s="1"/>
  <c r="G1122" i="7" s="1"/>
  <c r="F1121" i="2" a="1"/>
  <c r="F1121" i="2" s="1"/>
  <c r="H1122" i="7" s="1"/>
  <c r="G1121" i="2" a="1"/>
  <c r="G1121" i="2" s="1"/>
  <c r="I1122" i="7" s="1"/>
  <c r="H1121" i="2" a="1"/>
  <c r="H1121" i="2" s="1"/>
  <c r="J1122" i="7" s="1"/>
  <c r="I1121" i="2" a="1"/>
  <c r="I1121" i="2" s="1"/>
  <c r="B1122" i="2" a="1"/>
  <c r="B1122" i="2" s="1"/>
  <c r="D1123" i="7" s="1"/>
  <c r="C1122" i="2" a="1"/>
  <c r="C1122" i="2" s="1"/>
  <c r="D1122" i="2" a="1"/>
  <c r="D1122" i="2" s="1"/>
  <c r="F1123" i="7" s="1"/>
  <c r="E1122" i="2" a="1"/>
  <c r="E1122" i="2" s="1"/>
  <c r="F1122" i="2" a="1"/>
  <c r="F1122" i="2" s="1"/>
  <c r="H1123" i="7" s="1"/>
  <c r="G1122" i="2" a="1"/>
  <c r="G1122" i="2" s="1"/>
  <c r="H1122" i="2" a="1"/>
  <c r="H1122" i="2" s="1"/>
  <c r="J1123" i="7" s="1"/>
  <c r="I1122" i="2" a="1"/>
  <c r="I1122" i="2" s="1"/>
  <c r="K1123" i="7" s="1"/>
  <c r="B1123" i="2" a="1"/>
  <c r="B1123" i="2" s="1"/>
  <c r="C1123" i="2" a="1"/>
  <c r="C1123" i="2" s="1"/>
  <c r="E1124" i="7" s="1"/>
  <c r="D1123" i="2" a="1"/>
  <c r="D1123" i="2" s="1"/>
  <c r="E1123" i="2" a="1"/>
  <c r="E1123" i="2" s="1"/>
  <c r="G1124" i="7" s="1"/>
  <c r="F1123" i="2" a="1"/>
  <c r="F1123" i="2" s="1"/>
  <c r="G1123" i="2" a="1"/>
  <c r="G1123" i="2" s="1"/>
  <c r="I1124" i="7" s="1"/>
  <c r="H1123" i="2" a="1"/>
  <c r="H1123" i="2" s="1"/>
  <c r="I1123" i="2" a="1"/>
  <c r="I1123" i="2" s="1"/>
  <c r="B1124" i="2" a="1"/>
  <c r="B1124" i="2" s="1"/>
  <c r="C1124" i="2" a="1"/>
  <c r="C1124" i="2" s="1"/>
  <c r="D1124" i="2" a="1"/>
  <c r="D1124" i="2" s="1"/>
  <c r="F1125" i="7" s="1"/>
  <c r="E1124" i="2" a="1"/>
  <c r="E1124" i="2" s="1"/>
  <c r="F1124" i="2" a="1"/>
  <c r="F1124" i="2" s="1"/>
  <c r="H1125" i="7" s="1"/>
  <c r="G1124" i="2" a="1"/>
  <c r="G1124" i="2" s="1"/>
  <c r="H1124" i="2" a="1"/>
  <c r="H1124" i="2" s="1"/>
  <c r="J1125" i="7" s="1"/>
  <c r="I1124" i="2" a="1"/>
  <c r="I1124" i="2" s="1"/>
  <c r="B1125" i="2" a="1"/>
  <c r="B1125" i="2" s="1"/>
  <c r="D1126" i="7" s="1"/>
  <c r="C1125" i="2" a="1"/>
  <c r="C1125" i="2" s="1"/>
  <c r="E1126" i="7" s="1"/>
  <c r="D1125" i="2" a="1"/>
  <c r="D1125" i="2" s="1"/>
  <c r="E1125" i="2" a="1"/>
  <c r="E1125" i="2" s="1"/>
  <c r="F1125" i="2" a="1"/>
  <c r="F1125" i="2" s="1"/>
  <c r="G1125" i="2" a="1"/>
  <c r="G1125" i="2" s="1"/>
  <c r="I1126" i="7" s="1"/>
  <c r="H1125" i="2" a="1"/>
  <c r="H1125" i="2" s="1"/>
  <c r="J1126" i="7" s="1"/>
  <c r="I1125" i="2" a="1"/>
  <c r="I1125" i="2" s="1"/>
  <c r="K1126" i="7" s="1"/>
  <c r="B1126" i="2" a="1"/>
  <c r="B1126" i="2" s="1"/>
  <c r="D1127" i="7" s="1"/>
  <c r="C1126" i="2" a="1"/>
  <c r="C1126" i="2" s="1"/>
  <c r="D1126" i="2" a="1"/>
  <c r="D1126" i="2" s="1"/>
  <c r="F1127" i="7" s="1"/>
  <c r="E1126" i="2" a="1"/>
  <c r="E1126" i="2" s="1"/>
  <c r="F1126" i="2" a="1"/>
  <c r="F1126" i="2" s="1"/>
  <c r="H1127" i="7" s="1"/>
  <c r="G1126" i="2" a="1"/>
  <c r="G1126" i="2" s="1"/>
  <c r="H1126" i="2" a="1"/>
  <c r="H1126" i="2" s="1"/>
  <c r="I1126" i="2" a="1"/>
  <c r="I1126" i="2" s="1"/>
  <c r="B1127" i="2" a="1"/>
  <c r="B1127" i="2" s="1"/>
  <c r="C1127" i="2" a="1"/>
  <c r="C1127" i="2" s="1"/>
  <c r="E1128" i="7" s="1"/>
  <c r="D1127" i="2" a="1"/>
  <c r="D1127" i="2" s="1"/>
  <c r="F1128" i="7" s="1"/>
  <c r="E1127" i="2" a="1"/>
  <c r="E1127" i="2" s="1"/>
  <c r="G1128" i="7" s="1"/>
  <c r="F1127" i="2" a="1"/>
  <c r="F1127" i="2" s="1"/>
  <c r="H1128" i="7" s="1"/>
  <c r="G1127" i="2" a="1"/>
  <c r="G1127" i="2" s="1"/>
  <c r="I1128" i="7" s="1"/>
  <c r="H1127" i="2" a="1"/>
  <c r="H1127" i="2" s="1"/>
  <c r="I1127" i="2" a="1"/>
  <c r="I1127" i="2" s="1"/>
  <c r="K1128" i="7" s="1"/>
  <c r="B1128" i="2" a="1"/>
  <c r="B1128" i="2" s="1"/>
  <c r="D1129" i="7" s="1"/>
  <c r="C1128" i="2" a="1"/>
  <c r="C1128" i="2" s="1"/>
  <c r="D1128" i="2" a="1"/>
  <c r="D1128" i="2" s="1"/>
  <c r="E1128" i="2" a="1"/>
  <c r="E1128" i="2" s="1"/>
  <c r="F1128" i="2" a="1"/>
  <c r="F1128" i="2" s="1"/>
  <c r="G1128" i="2" a="1"/>
  <c r="G1128" i="2" s="1"/>
  <c r="I1129" i="7" s="1"/>
  <c r="H1128" i="2" a="1"/>
  <c r="H1128" i="2" s="1"/>
  <c r="J1129" i="7" s="1"/>
  <c r="I1128" i="2" a="1"/>
  <c r="I1128" i="2" s="1"/>
  <c r="K1129" i="7" s="1"/>
  <c r="B1129" i="2" a="1"/>
  <c r="B1129" i="2" s="1"/>
  <c r="C1129" i="2" a="1"/>
  <c r="C1129" i="2" s="1"/>
  <c r="E1130" i="7" s="1"/>
  <c r="D1129" i="2" a="1"/>
  <c r="D1129" i="2" s="1"/>
  <c r="E1129" i="2" a="1"/>
  <c r="E1129" i="2" s="1"/>
  <c r="G1130" i="7" s="1"/>
  <c r="F1129" i="2" a="1"/>
  <c r="F1129" i="2" s="1"/>
  <c r="G1129" i="2" a="1"/>
  <c r="G1129" i="2" s="1"/>
  <c r="H1129" i="2" a="1"/>
  <c r="H1129" i="2" s="1"/>
  <c r="I1129" i="2" a="1"/>
  <c r="I1129" i="2" s="1"/>
  <c r="B1130" i="2" a="1"/>
  <c r="B1130" i="2" s="1"/>
  <c r="D1131" i="7" s="1"/>
  <c r="C1130" i="2" a="1"/>
  <c r="C1130" i="2" s="1"/>
  <c r="E1131" i="7" s="1"/>
  <c r="D1130" i="2" a="1"/>
  <c r="D1130" i="2" s="1"/>
  <c r="F1131" i="7" s="1"/>
  <c r="E1130" i="2" a="1"/>
  <c r="E1130" i="2" s="1"/>
  <c r="G1131" i="7" s="1"/>
  <c r="F1130" i="2" a="1"/>
  <c r="F1130" i="2" s="1"/>
  <c r="G1130" i="2" a="1"/>
  <c r="G1130" i="2" s="1"/>
  <c r="I1131" i="7" s="1"/>
  <c r="H1130" i="2" a="1"/>
  <c r="H1130" i="2" s="1"/>
  <c r="I1130" i="2" a="1"/>
  <c r="I1130" i="2" s="1"/>
  <c r="K1131" i="7" s="1"/>
  <c r="B1131" i="2" a="1"/>
  <c r="B1131" i="2" s="1"/>
  <c r="C1131" i="2" a="1"/>
  <c r="C1131" i="2" s="1"/>
  <c r="D1131" i="2" a="1"/>
  <c r="D1131" i="2" s="1"/>
  <c r="E1131" i="2" a="1"/>
  <c r="E1131" i="2" s="1"/>
  <c r="F1131" i="2" a="1"/>
  <c r="F1131" i="2" s="1"/>
  <c r="H1132" i="7" s="1"/>
  <c r="G1131" i="2" a="1"/>
  <c r="G1131" i="2" s="1"/>
  <c r="I1132" i="7" s="1"/>
  <c r="H1131" i="2" a="1"/>
  <c r="H1131" i="2" s="1"/>
  <c r="J1132" i="7" s="1"/>
  <c r="I1131" i="2" a="1"/>
  <c r="I1131" i="2" s="1"/>
  <c r="K1132" i="7" s="1"/>
  <c r="B1132" i="2" a="1"/>
  <c r="B1132" i="2" s="1"/>
  <c r="C1132" i="2" a="1"/>
  <c r="C1132" i="2" s="1"/>
  <c r="E1133" i="7" s="1"/>
  <c r="D1132" i="2" a="1"/>
  <c r="D1132" i="2" s="1"/>
  <c r="E1132" i="2" a="1"/>
  <c r="E1132" i="2" s="1"/>
  <c r="G1133" i="7" s="1"/>
  <c r="F1132" i="2" a="1"/>
  <c r="F1132" i="2" s="1"/>
  <c r="G1132" i="2" a="1"/>
  <c r="G1132" i="2" s="1"/>
  <c r="H1132" i="2" a="1"/>
  <c r="H1132" i="2" s="1"/>
  <c r="I1132" i="2" a="1"/>
  <c r="I1132" i="2" s="1"/>
  <c r="B1133" i="2" a="1"/>
  <c r="B1133" i="2" s="1"/>
  <c r="D1134" i="7" s="1"/>
  <c r="C1133" i="2" a="1"/>
  <c r="C1133" i="2" s="1"/>
  <c r="E1134" i="7" s="1"/>
  <c r="D1133" i="2" a="1"/>
  <c r="D1133" i="2" s="1"/>
  <c r="F1134" i="7" s="1"/>
  <c r="E1133" i="2" a="1"/>
  <c r="E1133" i="2" s="1"/>
  <c r="G1134" i="7" s="1"/>
  <c r="F1133" i="2" a="1"/>
  <c r="F1133" i="2" s="1"/>
  <c r="G1133" i="2" a="1"/>
  <c r="G1133" i="2" s="1"/>
  <c r="I1134" i="7" s="1"/>
  <c r="H1133" i="2" a="1"/>
  <c r="H1133" i="2" s="1"/>
  <c r="I1133" i="2" a="1"/>
  <c r="I1133" i="2" s="1"/>
  <c r="K1134" i="7" s="1"/>
  <c r="B1134" i="2" a="1"/>
  <c r="B1134" i="2" s="1"/>
  <c r="C1134" i="2" a="1"/>
  <c r="C1134" i="2" s="1"/>
  <c r="D1134" i="2" a="1"/>
  <c r="D1134" i="2" s="1"/>
  <c r="E1134" i="2" a="1"/>
  <c r="E1134" i="2" s="1"/>
  <c r="F1134" i="2" a="1"/>
  <c r="F1134" i="2" s="1"/>
  <c r="H1135" i="7" s="1"/>
  <c r="G1134" i="2" a="1"/>
  <c r="G1134" i="2" s="1"/>
  <c r="I1135" i="7" s="1"/>
  <c r="H1134" i="2" a="1"/>
  <c r="H1134" i="2" s="1"/>
  <c r="J1135" i="7" s="1"/>
  <c r="I1134" i="2" a="1"/>
  <c r="I1134" i="2" s="1"/>
  <c r="K1135" i="7" s="1"/>
  <c r="B1135" i="2" a="1"/>
  <c r="B1135" i="2" s="1"/>
  <c r="C1135" i="2" a="1"/>
  <c r="C1135" i="2" s="1"/>
  <c r="E1136" i="7" s="1"/>
  <c r="D1135" i="2" a="1"/>
  <c r="D1135" i="2" s="1"/>
  <c r="E1135" i="2" a="1"/>
  <c r="E1135" i="2" s="1"/>
  <c r="G1136" i="7" s="1"/>
  <c r="F1135" i="2" a="1"/>
  <c r="F1135" i="2" s="1"/>
  <c r="G1135" i="2" a="1"/>
  <c r="G1135" i="2" s="1"/>
  <c r="H1135" i="2" a="1"/>
  <c r="H1135" i="2" s="1"/>
  <c r="I1135" i="2" a="1"/>
  <c r="I1135" i="2" s="1"/>
  <c r="B1136" i="2" a="1"/>
  <c r="B1136" i="2" s="1"/>
  <c r="D1137" i="7" s="1"/>
  <c r="C1136" i="2" a="1"/>
  <c r="C1136" i="2" s="1"/>
  <c r="E1137" i="7" s="1"/>
  <c r="D1136" i="2" a="1"/>
  <c r="D1136" i="2" s="1"/>
  <c r="F1137" i="7" s="1"/>
  <c r="E1136" i="2" a="1"/>
  <c r="E1136" i="2" s="1"/>
  <c r="G1137" i="7" s="1"/>
  <c r="F1136" i="2" a="1"/>
  <c r="F1136" i="2" s="1"/>
  <c r="G1136" i="2" a="1"/>
  <c r="G1136" i="2" s="1"/>
  <c r="I1137" i="7" s="1"/>
  <c r="H1136" i="2" a="1"/>
  <c r="H1136" i="2" s="1"/>
  <c r="I1136" i="2" a="1"/>
  <c r="I1136" i="2" s="1"/>
  <c r="K1137" i="7" s="1"/>
  <c r="B1137" i="2" a="1"/>
  <c r="B1137" i="2" s="1"/>
  <c r="C1137" i="2" a="1"/>
  <c r="C1137" i="2" s="1"/>
  <c r="D1137" i="2" a="1"/>
  <c r="D1137" i="2" s="1"/>
  <c r="E1137" i="2" a="1"/>
  <c r="E1137" i="2" s="1"/>
  <c r="F1137" i="2" a="1"/>
  <c r="F1137" i="2" s="1"/>
  <c r="H1138" i="7" s="1"/>
  <c r="G1137" i="2" a="1"/>
  <c r="G1137" i="2" s="1"/>
  <c r="I1138" i="7" s="1"/>
  <c r="H1137" i="2" a="1"/>
  <c r="H1137" i="2" s="1"/>
  <c r="J1138" i="7" s="1"/>
  <c r="I1137" i="2" a="1"/>
  <c r="I1137" i="2" s="1"/>
  <c r="K1138" i="7" s="1"/>
  <c r="B1138" i="2" a="1"/>
  <c r="B1138" i="2" s="1"/>
  <c r="C1138" i="2" a="1"/>
  <c r="C1138" i="2" s="1"/>
  <c r="E1139" i="7" s="1"/>
  <c r="D1138" i="2" a="1"/>
  <c r="D1138" i="2" s="1"/>
  <c r="E1138" i="2" a="1"/>
  <c r="E1138" i="2" s="1"/>
  <c r="G1139" i="7" s="1"/>
  <c r="F1138" i="2" a="1"/>
  <c r="F1138" i="2" s="1"/>
  <c r="G1138" i="2" a="1"/>
  <c r="G1138" i="2" s="1"/>
  <c r="H1138" i="2" a="1"/>
  <c r="H1138" i="2" s="1"/>
  <c r="I1138" i="2" a="1"/>
  <c r="I1138" i="2" s="1"/>
  <c r="B1139" i="2" a="1"/>
  <c r="B1139" i="2" s="1"/>
  <c r="D1140" i="7" s="1"/>
  <c r="C1139" i="2" a="1"/>
  <c r="C1139" i="2" s="1"/>
  <c r="E1140" i="7" s="1"/>
  <c r="D1139" i="2" a="1"/>
  <c r="D1139" i="2" s="1"/>
  <c r="F1140" i="7" s="1"/>
  <c r="E1139" i="2" a="1"/>
  <c r="E1139" i="2" s="1"/>
  <c r="G1140" i="7" s="1"/>
  <c r="F1139" i="2" a="1"/>
  <c r="F1139" i="2" s="1"/>
  <c r="G1139" i="2" a="1"/>
  <c r="G1139" i="2" s="1"/>
  <c r="I1140" i="7" s="1"/>
  <c r="H1139" i="2" a="1"/>
  <c r="H1139" i="2" s="1"/>
  <c r="I1139" i="2" a="1"/>
  <c r="I1139" i="2" s="1"/>
  <c r="K1140" i="7" s="1"/>
  <c r="B1140" i="2" a="1"/>
  <c r="B1140" i="2" s="1"/>
  <c r="C1140" i="2" a="1"/>
  <c r="C1140" i="2" s="1"/>
  <c r="D1140" i="2" a="1"/>
  <c r="D1140" i="2" s="1"/>
  <c r="E1140" i="2" a="1"/>
  <c r="E1140" i="2" s="1"/>
  <c r="F1140" i="2" a="1"/>
  <c r="F1140" i="2" s="1"/>
  <c r="H1141" i="7" s="1"/>
  <c r="G1140" i="2" a="1"/>
  <c r="G1140" i="2" s="1"/>
  <c r="I1141" i="7" s="1"/>
  <c r="H1140" i="2" a="1"/>
  <c r="H1140" i="2" s="1"/>
  <c r="J1141" i="7" s="1"/>
  <c r="I1140" i="2" a="1"/>
  <c r="I1140" i="2" s="1"/>
  <c r="K1141" i="7" s="1"/>
  <c r="B1141" i="2" a="1"/>
  <c r="B1141" i="2" s="1"/>
  <c r="C1141" i="2" a="1"/>
  <c r="C1141" i="2" s="1"/>
  <c r="E1142" i="7" s="1"/>
  <c r="D1141" i="2" a="1"/>
  <c r="D1141" i="2" s="1"/>
  <c r="E1141" i="2" a="1"/>
  <c r="E1141" i="2" s="1"/>
  <c r="G1142" i="7" s="1"/>
  <c r="F1141" i="2" a="1"/>
  <c r="F1141" i="2" s="1"/>
  <c r="G1141" i="2" a="1"/>
  <c r="G1141" i="2" s="1"/>
  <c r="H1141" i="2" a="1"/>
  <c r="H1141" i="2" s="1"/>
  <c r="I1141" i="2" a="1"/>
  <c r="I1141" i="2" s="1"/>
  <c r="B1142" i="2" a="1"/>
  <c r="B1142" i="2" s="1"/>
  <c r="D1143" i="7" s="1"/>
  <c r="C1142" i="2" a="1"/>
  <c r="C1142" i="2" s="1"/>
  <c r="E1143" i="7" s="1"/>
  <c r="D1142" i="2" a="1"/>
  <c r="D1142" i="2" s="1"/>
  <c r="F1143" i="7" s="1"/>
  <c r="E1142" i="2" a="1"/>
  <c r="E1142" i="2" s="1"/>
  <c r="G1143" i="7" s="1"/>
  <c r="F1142" i="2" a="1"/>
  <c r="F1142" i="2" s="1"/>
  <c r="G1142" i="2" a="1"/>
  <c r="G1142" i="2" s="1"/>
  <c r="I1143" i="7" s="1"/>
  <c r="H1142" i="2" a="1"/>
  <c r="H1142" i="2" s="1"/>
  <c r="I1142" i="2" a="1"/>
  <c r="I1142" i="2" s="1"/>
  <c r="K1143" i="7" s="1"/>
  <c r="B1143" i="2" a="1"/>
  <c r="B1143" i="2" s="1"/>
  <c r="C1143" i="2" a="1"/>
  <c r="C1143" i="2" s="1"/>
  <c r="D1143" i="2" a="1"/>
  <c r="D1143" i="2" s="1"/>
  <c r="E1143" i="2" a="1"/>
  <c r="E1143" i="2" s="1"/>
  <c r="F1143" i="2" a="1"/>
  <c r="F1143" i="2" s="1"/>
  <c r="H1144" i="7" s="1"/>
  <c r="G1143" i="2" a="1"/>
  <c r="G1143" i="2" s="1"/>
  <c r="I1144" i="7" s="1"/>
  <c r="H1143" i="2" a="1"/>
  <c r="H1143" i="2" s="1"/>
  <c r="J1144" i="7" s="1"/>
  <c r="I1143" i="2" a="1"/>
  <c r="I1143" i="2" s="1"/>
  <c r="K1144" i="7" s="1"/>
  <c r="B1144" i="2" a="1"/>
  <c r="B1144" i="2" s="1"/>
  <c r="C1144" i="2" a="1"/>
  <c r="C1144" i="2" s="1"/>
  <c r="E1145" i="7" s="1"/>
  <c r="D1144" i="2" a="1"/>
  <c r="D1144" i="2" s="1"/>
  <c r="E1144" i="2" a="1"/>
  <c r="E1144" i="2" s="1"/>
  <c r="G1145" i="7" s="1"/>
  <c r="F1144" i="2" a="1"/>
  <c r="F1144" i="2" s="1"/>
  <c r="G1144" i="2" a="1"/>
  <c r="G1144" i="2" s="1"/>
  <c r="H1144" i="2" a="1"/>
  <c r="H1144" i="2" s="1"/>
  <c r="I1144" i="2" a="1"/>
  <c r="I1144" i="2" s="1"/>
  <c r="B1145" i="2" a="1"/>
  <c r="B1145" i="2" s="1"/>
  <c r="D1146" i="7" s="1"/>
  <c r="C1145" i="2" a="1"/>
  <c r="C1145" i="2" s="1"/>
  <c r="E1146" i="7" s="1"/>
  <c r="D1145" i="2" a="1"/>
  <c r="D1145" i="2" s="1"/>
  <c r="F1146" i="7" s="1"/>
  <c r="E1145" i="2" a="1"/>
  <c r="E1145" i="2" s="1"/>
  <c r="G1146" i="7" s="1"/>
  <c r="F1145" i="2" a="1"/>
  <c r="F1145" i="2" s="1"/>
  <c r="G1145" i="2" a="1"/>
  <c r="G1145" i="2" s="1"/>
  <c r="I1146" i="7" s="1"/>
  <c r="H1145" i="2" a="1"/>
  <c r="H1145" i="2" s="1"/>
  <c r="I1145" i="2" a="1"/>
  <c r="I1145" i="2" s="1"/>
  <c r="K1146" i="7" s="1"/>
  <c r="B1146" i="2" a="1"/>
  <c r="B1146" i="2" s="1"/>
  <c r="C1146" i="2" a="1"/>
  <c r="C1146" i="2" s="1"/>
  <c r="D1146" i="2" a="1"/>
  <c r="D1146" i="2" s="1"/>
  <c r="E1146" i="2" a="1"/>
  <c r="E1146" i="2" s="1"/>
  <c r="F1146" i="2" a="1"/>
  <c r="F1146" i="2" s="1"/>
  <c r="H1147" i="7" s="1"/>
  <c r="G1146" i="2" a="1"/>
  <c r="G1146" i="2" s="1"/>
  <c r="H1146" i="2" a="1"/>
  <c r="H1146" i="2" s="1"/>
  <c r="J1147" i="7" s="1"/>
  <c r="I1146" i="2" a="1"/>
  <c r="I1146" i="2" s="1"/>
  <c r="B1147" i="2" a="1"/>
  <c r="B1147" i="2" s="1"/>
  <c r="C1147" i="2" a="1"/>
  <c r="C1147" i="2" s="1"/>
  <c r="D1147" i="2" a="1"/>
  <c r="D1147" i="2" s="1"/>
  <c r="F1148" i="7" s="1"/>
  <c r="E1147" i="2" a="1"/>
  <c r="E1147" i="2" s="1"/>
  <c r="G1148" i="7" s="1"/>
  <c r="F1147" i="2" a="1"/>
  <c r="F1147" i="2" s="1"/>
  <c r="G1147" i="2" a="1"/>
  <c r="G1147" i="2" s="1"/>
  <c r="H1147" i="2" a="1"/>
  <c r="H1147" i="2" s="1"/>
  <c r="I1147" i="2" a="1"/>
  <c r="I1147" i="2" s="1"/>
  <c r="K1148" i="7" s="1"/>
  <c r="B1148" i="2" a="1"/>
  <c r="B1148" i="2" s="1"/>
  <c r="D1149" i="7" s="1"/>
  <c r="C1148" i="2" a="1"/>
  <c r="C1148" i="2" s="1"/>
  <c r="E1149" i="7" s="1"/>
  <c r="D1148" i="2" a="1"/>
  <c r="D1148" i="2" s="1"/>
  <c r="F1149" i="7" s="1"/>
  <c r="E1148" i="2" a="1"/>
  <c r="E1148" i="2" s="1"/>
  <c r="F1148" i="2" a="1"/>
  <c r="F1148" i="2" s="1"/>
  <c r="H1149" i="7" s="1"/>
  <c r="G1148" i="2" a="1"/>
  <c r="G1148" i="2" s="1"/>
  <c r="H1148" i="2" a="1"/>
  <c r="H1148" i="2" s="1"/>
  <c r="J1149" i="7" s="1"/>
  <c r="I1148" i="2" a="1"/>
  <c r="I1148" i="2" s="1"/>
  <c r="B1149" i="2" a="1"/>
  <c r="B1149" i="2" s="1"/>
  <c r="C1149" i="2" a="1"/>
  <c r="C1149" i="2" s="1"/>
  <c r="D1149" i="2" a="1"/>
  <c r="D1149" i="2" s="1"/>
  <c r="E1149" i="2" a="1"/>
  <c r="E1149" i="2" s="1"/>
  <c r="G1150" i="7" s="1"/>
  <c r="F1149" i="2" a="1"/>
  <c r="F1149" i="2" s="1"/>
  <c r="H1150" i="7" s="1"/>
  <c r="G1149" i="2" a="1"/>
  <c r="G1149" i="2" s="1"/>
  <c r="I1150" i="7" s="1"/>
  <c r="H1149" i="2" a="1"/>
  <c r="H1149" i="2" s="1"/>
  <c r="J1150" i="7" s="1"/>
  <c r="I1149" i="2" a="1"/>
  <c r="I1149" i="2" s="1"/>
  <c r="B1150" i="2" a="1"/>
  <c r="B1150" i="2" s="1"/>
  <c r="C1150" i="2" a="1"/>
  <c r="C1150" i="2" s="1"/>
  <c r="E1151" i="7" s="1"/>
  <c r="D1150" i="2" a="1"/>
  <c r="D1150" i="2" s="1"/>
  <c r="F1151" i="7" s="1"/>
  <c r="E1150" i="2" a="1"/>
  <c r="E1150" i="2" s="1"/>
  <c r="F1150" i="2" a="1"/>
  <c r="F1150" i="2" s="1"/>
  <c r="G1150" i="2" a="1"/>
  <c r="G1150" i="2" s="1"/>
  <c r="H1150" i="2" a="1"/>
  <c r="H1150" i="2" s="1"/>
  <c r="I1150" i="2" a="1"/>
  <c r="I1150" i="2" s="1"/>
  <c r="K1151" i="7" s="1"/>
  <c r="B1151" i="2" a="1"/>
  <c r="B1151" i="2" s="1"/>
  <c r="D1152" i="7" s="1"/>
  <c r="C1151" i="2" a="1"/>
  <c r="C1151" i="2" s="1"/>
  <c r="E1152" i="7" s="1"/>
  <c r="D1151" i="2" a="1"/>
  <c r="D1151" i="2" s="1"/>
  <c r="E1151" i="2" a="1"/>
  <c r="E1151" i="2" s="1"/>
  <c r="G1152" i="7" s="1"/>
  <c r="F1151" i="2" a="1"/>
  <c r="F1151" i="2"/>
  <c r="H1152" i="7" s="1"/>
  <c r="G1151" i="2" a="1"/>
  <c r="G1151" i="2" s="1"/>
  <c r="I1152" i="7" s="1"/>
  <c r="H1151" i="2" a="1"/>
  <c r="H1151" i="2" s="1"/>
  <c r="I1151" i="2" a="1"/>
  <c r="I1151" i="2" s="1"/>
  <c r="B1152" i="2" a="1"/>
  <c r="B1152" i="2" s="1"/>
  <c r="C1152" i="2" a="1"/>
  <c r="C1152" i="2" s="1"/>
  <c r="E1153" i="7" s="1"/>
  <c r="D1152" i="2" a="1"/>
  <c r="D1152" i="2" s="1"/>
  <c r="F1153" i="7" s="1"/>
  <c r="E1152" i="2" a="1"/>
  <c r="E1152" i="2" s="1"/>
  <c r="F1152" i="2" a="1"/>
  <c r="F1152" i="2" s="1"/>
  <c r="H1153" i="7" s="1"/>
  <c r="G1152" i="2" a="1"/>
  <c r="G1152" i="2" s="1"/>
  <c r="H1152" i="2" a="1"/>
  <c r="H1152" i="2" s="1"/>
  <c r="J1153" i="7" s="1"/>
  <c r="I1152" i="2" a="1"/>
  <c r="I1152" i="2" s="1"/>
  <c r="B1153" i="2" a="1"/>
  <c r="B1153" i="2" s="1"/>
  <c r="D1154" i="7" s="1"/>
  <c r="C1153" i="2" a="1"/>
  <c r="C1153" i="2" s="1"/>
  <c r="D1153" i="2" a="1"/>
  <c r="D1153" i="2" s="1"/>
  <c r="E1153" i="2" a="1"/>
  <c r="E1153" i="2" s="1"/>
  <c r="F1153" i="2" a="1"/>
  <c r="F1153" i="2" s="1"/>
  <c r="G1153" i="2" a="1"/>
  <c r="G1153" i="2" s="1"/>
  <c r="I1154" i="7" s="1"/>
  <c r="H1153" i="2" a="1"/>
  <c r="H1153" i="2" s="1"/>
  <c r="J1154" i="7" s="1"/>
  <c r="I1153" i="2" a="1"/>
  <c r="I1153" i="2" s="1"/>
  <c r="K1154" i="7" s="1"/>
  <c r="B1154" i="2" a="1"/>
  <c r="B1154" i="2" s="1"/>
  <c r="D1155" i="7" s="1"/>
  <c r="C1154" i="2" a="1"/>
  <c r="C1154" i="2" s="1"/>
  <c r="D1154" i="2" a="1"/>
  <c r="D1154" i="2" s="1"/>
  <c r="F1155" i="7" s="1"/>
  <c r="E1154" i="2" a="1"/>
  <c r="E1154" i="2" s="1"/>
  <c r="F1154" i="2" a="1"/>
  <c r="F1154" i="2" s="1"/>
  <c r="H1155" i="7" s="1"/>
  <c r="G1154" i="2" a="1"/>
  <c r="G1154" i="2" s="1"/>
  <c r="H1154" i="2" a="1"/>
  <c r="H1154" i="2" s="1"/>
  <c r="I1154" i="2" a="1"/>
  <c r="I1154" i="2" s="1"/>
  <c r="B1155" i="2" a="1"/>
  <c r="B1155" i="2" s="1"/>
  <c r="C1155" i="2" a="1"/>
  <c r="C1155" i="2" s="1"/>
  <c r="E1156" i="7" s="1"/>
  <c r="D1155" i="2" a="1"/>
  <c r="D1155" i="2" s="1"/>
  <c r="F1156" i="7" s="1"/>
  <c r="E1155" i="2" a="1"/>
  <c r="E1155" i="2" s="1"/>
  <c r="G1156" i="7" s="1"/>
  <c r="F1155" i="2" a="1"/>
  <c r="F1155" i="2" s="1"/>
  <c r="H1156" i="7" s="1"/>
  <c r="G1155" i="2" a="1"/>
  <c r="G1155" i="2" s="1"/>
  <c r="H1155" i="2" a="1"/>
  <c r="H1155" i="2" s="1"/>
  <c r="J1156" i="7" s="1"/>
  <c r="I1155" i="2" a="1"/>
  <c r="I1155" i="2" s="1"/>
  <c r="B1156" i="2" a="1"/>
  <c r="B1156" i="2" s="1"/>
  <c r="D1157" i="7" s="1"/>
  <c r="C1156" i="2" a="1"/>
  <c r="C1156" i="2" s="1"/>
  <c r="D1156" i="2" a="1"/>
  <c r="D1156" i="2" s="1"/>
  <c r="E1156" i="2" a="1"/>
  <c r="E1156" i="2" s="1"/>
  <c r="F1156" i="2" a="1"/>
  <c r="F1156" i="2" s="1"/>
  <c r="G1156" i="2" a="1"/>
  <c r="G1156" i="2" s="1"/>
  <c r="I1157" i="7" s="1"/>
  <c r="H1156" i="2" a="1"/>
  <c r="H1156" i="2" s="1"/>
  <c r="J1157" i="7" s="1"/>
  <c r="I1156" i="2" a="1"/>
  <c r="I1156" i="2" s="1"/>
  <c r="K1157" i="7" s="1"/>
  <c r="B1157" i="2" a="1"/>
  <c r="B1157" i="2" s="1"/>
  <c r="D1158" i="7" s="1"/>
  <c r="C1157" i="2" a="1"/>
  <c r="C1157" i="2" s="1"/>
  <c r="D1157" i="2" a="1"/>
  <c r="D1157" i="2" s="1"/>
  <c r="F1158" i="7" s="1"/>
  <c r="E1157" i="2" a="1"/>
  <c r="E1157" i="2" s="1"/>
  <c r="F1157" i="2" a="1"/>
  <c r="F1157" i="2" s="1"/>
  <c r="H1158" i="7" s="1"/>
  <c r="G1157" i="2" a="1"/>
  <c r="G1157" i="2" s="1"/>
  <c r="H1157" i="2" a="1"/>
  <c r="H1157" i="2" s="1"/>
  <c r="I1157" i="2" a="1"/>
  <c r="I1157" i="2" s="1"/>
  <c r="B1158" i="2" a="1"/>
  <c r="B1158" i="2" s="1"/>
  <c r="C1158" i="2" a="1"/>
  <c r="C1158" i="2" s="1"/>
  <c r="E1159" i="7" s="1"/>
  <c r="D1158" i="2" a="1"/>
  <c r="D1158" i="2" s="1"/>
  <c r="F1159" i="7" s="1"/>
  <c r="E1158" i="2" a="1"/>
  <c r="E1158" i="2" s="1"/>
  <c r="G1159" i="7" s="1"/>
  <c r="F1158" i="2" a="1"/>
  <c r="F1158" i="2" s="1"/>
  <c r="H1159" i="7" s="1"/>
  <c r="G1158" i="2" a="1"/>
  <c r="G1158" i="2" s="1"/>
  <c r="H1158" i="2" a="1"/>
  <c r="H1158" i="2" s="1"/>
  <c r="J1159" i="7" s="1"/>
  <c r="I1158" i="2" a="1"/>
  <c r="I1158" i="2" s="1"/>
  <c r="B1159" i="2" a="1"/>
  <c r="B1159" i="2" s="1"/>
  <c r="D1160" i="7" s="1"/>
  <c r="C1159" i="2" a="1"/>
  <c r="C1159" i="2" s="1"/>
  <c r="D1159" i="2" a="1"/>
  <c r="D1159" i="2" s="1"/>
  <c r="E1159" i="2" a="1"/>
  <c r="E1159" i="2" s="1"/>
  <c r="F1159" i="2" a="1"/>
  <c r="F1159" i="2" s="1"/>
  <c r="G1159" i="2" a="1"/>
  <c r="G1159" i="2" s="1"/>
  <c r="I1160" i="7" s="1"/>
  <c r="H1159" i="2" a="1"/>
  <c r="H1159" i="2" s="1"/>
  <c r="J1160" i="7" s="1"/>
  <c r="I1159" i="2" a="1"/>
  <c r="I1159" i="2" s="1"/>
  <c r="K1160" i="7" s="1"/>
  <c r="B1160" i="2" a="1"/>
  <c r="B1160" i="2" s="1"/>
  <c r="D1161" i="7" s="1"/>
  <c r="C1160" i="2" a="1"/>
  <c r="C1160" i="2" s="1"/>
  <c r="D1160" i="2" a="1"/>
  <c r="D1160" i="2" s="1"/>
  <c r="F1161" i="7" s="1"/>
  <c r="E1160" i="2" a="1"/>
  <c r="E1160" i="2" s="1"/>
  <c r="F1160" i="2" a="1"/>
  <c r="F1160" i="2" s="1"/>
  <c r="H1161" i="7" s="1"/>
  <c r="G1160" i="2" a="1"/>
  <c r="G1160" i="2" s="1"/>
  <c r="H1160" i="2" a="1"/>
  <c r="H1160" i="2" s="1"/>
  <c r="I1160" i="2" a="1"/>
  <c r="I1160" i="2" s="1"/>
  <c r="B1161" i="2" a="1"/>
  <c r="B1161" i="2" s="1"/>
  <c r="C1161" i="2" a="1"/>
  <c r="C1161" i="2" s="1"/>
  <c r="E1162" i="7" s="1"/>
  <c r="D1161" i="2" a="1"/>
  <c r="D1161" i="2" s="1"/>
  <c r="F1162" i="7" s="1"/>
  <c r="E1161" i="2" a="1"/>
  <c r="E1161" i="2" s="1"/>
  <c r="G1162" i="7" s="1"/>
  <c r="F1161" i="2" a="1"/>
  <c r="F1161" i="2" s="1"/>
  <c r="H1162" i="7" s="1"/>
  <c r="G1161" i="2" a="1"/>
  <c r="G1161" i="2" s="1"/>
  <c r="H1161" i="2" a="1"/>
  <c r="H1161" i="2" s="1"/>
  <c r="J1162" i="7" s="1"/>
  <c r="I1161" i="2" a="1"/>
  <c r="I1161" i="2" s="1"/>
  <c r="K1162" i="7" s="1"/>
  <c r="B1162" i="2" a="1"/>
  <c r="B1162" i="2" s="1"/>
  <c r="D1163" i="7" s="1"/>
  <c r="C1162" i="2" a="1"/>
  <c r="C1162" i="2" s="1"/>
  <c r="D1162" i="2" a="1"/>
  <c r="D1162" i="2" s="1"/>
  <c r="E1162" i="2" a="1"/>
  <c r="E1162" i="2" s="1"/>
  <c r="F1162" i="2" a="1"/>
  <c r="F1162" i="2" s="1"/>
  <c r="H1163" i="7" s="1"/>
  <c r="G1162" i="2" a="1"/>
  <c r="G1162" i="2" s="1"/>
  <c r="I1163" i="7" s="1"/>
  <c r="H1162" i="2" a="1"/>
  <c r="H1162" i="2" s="1"/>
  <c r="I1162" i="2" a="1"/>
  <c r="I1162" i="2" s="1"/>
  <c r="K1163" i="7" s="1"/>
  <c r="B1163" i="2" a="1"/>
  <c r="B1163" i="2" s="1"/>
  <c r="C1163" i="2" a="1"/>
  <c r="C1163" i="2" s="1"/>
  <c r="E1164" i="7" s="1"/>
  <c r="D1163" i="2" a="1"/>
  <c r="D1163" i="2" s="1"/>
  <c r="E1163" i="2" a="1"/>
  <c r="E1163" i="2" s="1"/>
  <c r="G1164" i="7" s="1"/>
  <c r="F1163" i="2" a="1"/>
  <c r="F1163" i="2" s="1"/>
  <c r="G1163" i="2" a="1"/>
  <c r="G1163" i="2" s="1"/>
  <c r="H1163" i="2" a="1"/>
  <c r="H1163" i="2" s="1"/>
  <c r="I1163" i="2" a="1"/>
  <c r="I1163" i="2" s="1"/>
  <c r="B1164" i="2" a="1"/>
  <c r="B1164" i="2" s="1"/>
  <c r="D1165" i="7" s="1"/>
  <c r="C1164" i="2" a="1"/>
  <c r="C1164" i="2" s="1"/>
  <c r="E1165" i="7" s="1"/>
  <c r="D1164" i="2" a="1"/>
  <c r="D1164" i="2" s="1"/>
  <c r="F1165" i="7" s="1"/>
  <c r="E1164" i="2" a="1"/>
  <c r="E1164" i="2" s="1"/>
  <c r="G1165" i="7" s="1"/>
  <c r="F1164" i="2" a="1"/>
  <c r="F1164" i="2" s="1"/>
  <c r="G1164" i="2" a="1"/>
  <c r="G1164" i="2" s="1"/>
  <c r="I1165" i="7" s="1"/>
  <c r="H1164" i="2" a="1"/>
  <c r="H1164" i="2" s="1"/>
  <c r="I1164" i="2" a="1"/>
  <c r="I1164" i="2" s="1"/>
  <c r="K1165" i="7" s="1"/>
  <c r="B1165" i="2" a="1"/>
  <c r="B1165" i="2" s="1"/>
  <c r="C1165" i="2" a="1"/>
  <c r="C1165" i="2" s="1"/>
  <c r="D1165" i="2" a="1"/>
  <c r="D1165" i="2" s="1"/>
  <c r="E1165" i="2" a="1"/>
  <c r="E1165" i="2" s="1"/>
  <c r="F1165" i="2" a="1"/>
  <c r="F1165" i="2" s="1"/>
  <c r="H1166" i="7" s="1"/>
  <c r="G1165" i="2" a="1"/>
  <c r="G1165" i="2" s="1"/>
  <c r="I1166" i="7" s="1"/>
  <c r="H1165" i="2" a="1"/>
  <c r="H1165" i="2" s="1"/>
  <c r="J1166" i="7" s="1"/>
  <c r="I1165" i="2" a="1"/>
  <c r="I1165" i="2" s="1"/>
  <c r="K1166" i="7" s="1"/>
  <c r="B1166" i="2" a="1"/>
  <c r="B1166" i="2" s="1"/>
  <c r="C1166" i="2" a="1"/>
  <c r="C1166" i="2" s="1"/>
  <c r="E1167" i="7" s="1"/>
  <c r="D1166" i="2" a="1"/>
  <c r="D1166" i="2" s="1"/>
  <c r="E1166" i="2" a="1"/>
  <c r="E1166" i="2" s="1"/>
  <c r="G1167" i="7" s="1"/>
  <c r="F1166" i="2" a="1"/>
  <c r="F1166" i="2" s="1"/>
  <c r="G1166" i="2" a="1"/>
  <c r="G1166" i="2" s="1"/>
  <c r="H1166" i="2" a="1"/>
  <c r="H1166" i="2" s="1"/>
  <c r="I1166" i="2" a="1"/>
  <c r="I1166" i="2" s="1"/>
  <c r="B1167" i="2" a="1"/>
  <c r="B1167" i="2" s="1"/>
  <c r="D1168" i="7" s="1"/>
  <c r="C1167" i="2" a="1"/>
  <c r="C1167" i="2" s="1"/>
  <c r="E1168" i="7" s="1"/>
  <c r="D1167" i="2" a="1"/>
  <c r="D1167" i="2" s="1"/>
  <c r="F1168" i="7" s="1"/>
  <c r="E1167" i="2" a="1"/>
  <c r="E1167" i="2" s="1"/>
  <c r="G1168" i="7" s="1"/>
  <c r="F1167" i="2" a="1"/>
  <c r="F1167" i="2" s="1"/>
  <c r="G1167" i="2" a="1"/>
  <c r="G1167" i="2" s="1"/>
  <c r="I1168" i="7" s="1"/>
  <c r="H1167" i="2" a="1"/>
  <c r="H1167" i="2" s="1"/>
  <c r="I1167" i="2" a="1"/>
  <c r="I1167" i="2" s="1"/>
  <c r="K1168" i="7" s="1"/>
  <c r="B1168" i="2" a="1"/>
  <c r="B1168" i="2" s="1"/>
  <c r="C1168" i="2" a="1"/>
  <c r="C1168" i="2" s="1"/>
  <c r="D1168" i="2" a="1"/>
  <c r="D1168" i="2" s="1"/>
  <c r="E1168" i="2" a="1"/>
  <c r="E1168" i="2" s="1"/>
  <c r="F1168" i="2" a="1"/>
  <c r="F1168" i="2" s="1"/>
  <c r="H1169" i="7" s="1"/>
  <c r="G1168" i="2" a="1"/>
  <c r="G1168" i="2" s="1"/>
  <c r="I1169" i="7" s="1"/>
  <c r="H1168" i="2" a="1"/>
  <c r="H1168" i="2" s="1"/>
  <c r="J1169" i="7" s="1"/>
  <c r="I1168" i="2" a="1"/>
  <c r="I1168" i="2" s="1"/>
  <c r="K1169" i="7" s="1"/>
  <c r="B1169" i="2" a="1"/>
  <c r="B1169" i="2" s="1"/>
  <c r="C1169" i="2" a="1"/>
  <c r="C1169" i="2" s="1"/>
  <c r="E1170" i="7" s="1"/>
  <c r="D1169" i="2" a="1"/>
  <c r="D1169" i="2" s="1"/>
  <c r="E1169" i="2" a="1"/>
  <c r="E1169" i="2" s="1"/>
  <c r="G1170" i="7" s="1"/>
  <c r="F1169" i="2" a="1"/>
  <c r="F1169" i="2" s="1"/>
  <c r="G1169" i="2" a="1"/>
  <c r="G1169" i="2" s="1"/>
  <c r="H1169" i="2" a="1"/>
  <c r="H1169" i="2" s="1"/>
  <c r="I1169" i="2" a="1"/>
  <c r="I1169" i="2" s="1"/>
  <c r="B1170" i="2" a="1"/>
  <c r="B1170" i="2" s="1"/>
  <c r="D1171" i="7" s="1"/>
  <c r="C1170" i="2" a="1"/>
  <c r="C1170" i="2" s="1"/>
  <c r="E1171" i="7" s="1"/>
  <c r="D1170" i="2" a="1"/>
  <c r="D1170" i="2" s="1"/>
  <c r="F1171" i="7" s="1"/>
  <c r="E1170" i="2" a="1"/>
  <c r="E1170" i="2" s="1"/>
  <c r="G1171" i="7" s="1"/>
  <c r="F1170" i="2" a="1"/>
  <c r="F1170" i="2" s="1"/>
  <c r="G1170" i="2" a="1"/>
  <c r="G1170" i="2" s="1"/>
  <c r="I1171" i="7" s="1"/>
  <c r="H1170" i="2" a="1"/>
  <c r="H1170" i="2" s="1"/>
  <c r="I1170" i="2" a="1"/>
  <c r="I1170" i="2" s="1"/>
  <c r="K1171" i="7" s="1"/>
  <c r="B1171" i="2" a="1"/>
  <c r="B1171" i="2" s="1"/>
  <c r="C1171" i="2" a="1"/>
  <c r="C1171" i="2" s="1"/>
  <c r="D1171" i="2" a="1"/>
  <c r="D1171" i="2" s="1"/>
  <c r="E1171" i="2" a="1"/>
  <c r="E1171" i="2" s="1"/>
  <c r="F1171" i="2" a="1"/>
  <c r="F1171" i="2" s="1"/>
  <c r="H1172" i="7" s="1"/>
  <c r="G1171" i="2" a="1"/>
  <c r="G1171" i="2" s="1"/>
  <c r="I1172" i="7" s="1"/>
  <c r="H1171" i="2" a="1"/>
  <c r="H1171" i="2" s="1"/>
  <c r="J1172" i="7" s="1"/>
  <c r="I1171" i="2" a="1"/>
  <c r="I1171" i="2" s="1"/>
  <c r="K1172" i="7" s="1"/>
  <c r="B1172" i="2" a="1"/>
  <c r="B1172" i="2" s="1"/>
  <c r="C1172" i="2" a="1"/>
  <c r="C1172" i="2" s="1"/>
  <c r="E1173" i="7" s="1"/>
  <c r="D1172" i="2" a="1"/>
  <c r="D1172" i="2" s="1"/>
  <c r="E1172" i="2" a="1"/>
  <c r="E1172" i="2" s="1"/>
  <c r="G1173" i="7" s="1"/>
  <c r="F1172" i="2" a="1"/>
  <c r="F1172" i="2" s="1"/>
  <c r="G1172" i="2" a="1"/>
  <c r="G1172" i="2" s="1"/>
  <c r="H1172" i="2" a="1"/>
  <c r="H1172" i="2" s="1"/>
  <c r="I1172" i="2" a="1"/>
  <c r="I1172" i="2" s="1"/>
  <c r="B1173" i="2" a="1"/>
  <c r="B1173" i="2" s="1"/>
  <c r="D1174" i="7" s="1"/>
  <c r="C1173" i="2" a="1"/>
  <c r="C1173" i="2" s="1"/>
  <c r="E1174" i="7" s="1"/>
  <c r="D1173" i="2" a="1"/>
  <c r="D1173" i="2" s="1"/>
  <c r="F1174" i="7" s="1"/>
  <c r="E1173" i="2" a="1"/>
  <c r="E1173" i="2" s="1"/>
  <c r="G1174" i="7" s="1"/>
  <c r="F1173" i="2" a="1"/>
  <c r="F1173" i="2" s="1"/>
  <c r="G1173" i="2" a="1"/>
  <c r="G1173" i="2" s="1"/>
  <c r="I1174" i="7" s="1"/>
  <c r="H1173" i="2" a="1"/>
  <c r="H1173" i="2"/>
  <c r="J1174" i="7" s="1"/>
  <c r="I1173" i="2" a="1"/>
  <c r="I1173" i="2" s="1"/>
  <c r="K1174" i="7" s="1"/>
  <c r="B1174" i="2" a="1"/>
  <c r="B1174" i="2" s="1"/>
  <c r="C1174" i="2" a="1"/>
  <c r="C1174" i="2" s="1"/>
  <c r="D1174" i="2" a="1"/>
  <c r="D1174" i="2" s="1"/>
  <c r="E1174" i="2" a="1"/>
  <c r="E1174" i="2" s="1"/>
  <c r="G1175" i="7" s="1"/>
  <c r="F1174" i="2" a="1"/>
  <c r="F1174" i="2" s="1"/>
  <c r="H1175" i="7" s="1"/>
  <c r="G1174" i="2" a="1"/>
  <c r="G1174" i="2" s="1"/>
  <c r="H1174" i="2" a="1"/>
  <c r="H1174" i="2" s="1"/>
  <c r="J1175" i="7" s="1"/>
  <c r="I1174" i="2" a="1"/>
  <c r="I1174" i="2" s="1"/>
  <c r="B1175" i="2" a="1"/>
  <c r="B1175" i="2" s="1"/>
  <c r="D1176" i="7" s="1"/>
  <c r="C1175" i="2" a="1"/>
  <c r="C1175" i="2" s="1"/>
  <c r="D1175" i="2" a="1"/>
  <c r="D1175" i="2" s="1"/>
  <c r="F1176" i="7" s="1"/>
  <c r="E1175" i="2" a="1"/>
  <c r="E1175" i="2" s="1"/>
  <c r="F1175" i="2" a="1"/>
  <c r="F1175" i="2" s="1"/>
  <c r="H1176" i="7" s="1"/>
  <c r="G1175" i="2" a="1"/>
  <c r="G1175" i="2" s="1"/>
  <c r="H1175" i="2" a="1"/>
  <c r="H1175" i="2" s="1"/>
  <c r="J1176" i="7" s="1"/>
  <c r="I1175" i="2" a="1"/>
  <c r="I1175" i="2" s="1"/>
  <c r="K1176" i="7" s="1"/>
  <c r="B1176" i="2" a="1"/>
  <c r="B1176" i="2" s="1"/>
  <c r="C1176" i="2" a="1"/>
  <c r="C1176" i="2" s="1"/>
  <c r="E1177" i="7" s="1"/>
  <c r="D1176" i="2" a="1"/>
  <c r="D1176" i="2" s="1"/>
  <c r="E1176" i="2" a="1"/>
  <c r="E1176" i="2" s="1"/>
  <c r="F1176" i="2" a="1"/>
  <c r="F1176" i="2" s="1"/>
  <c r="G1176" i="2" a="1"/>
  <c r="G1176" i="2" s="1"/>
  <c r="I1177" i="7" s="1"/>
  <c r="H1176" i="2" a="1"/>
  <c r="H1176" i="2" s="1"/>
  <c r="I1176" i="2" a="1"/>
  <c r="I1176" i="2" s="1"/>
  <c r="B1177" i="2" a="1"/>
  <c r="B1177" i="2" s="1"/>
  <c r="C1177" i="2" a="1"/>
  <c r="C1177" i="2" s="1"/>
  <c r="D1177" i="2" a="1"/>
  <c r="D1177" i="2" s="1"/>
  <c r="F1178" i="7" s="1"/>
  <c r="E1177" i="2" a="1"/>
  <c r="E1177" i="2" s="1"/>
  <c r="G1178" i="7" s="1"/>
  <c r="F1177" i="2" a="1"/>
  <c r="F1177" i="2" s="1"/>
  <c r="H1178" i="7" s="1"/>
  <c r="G1177" i="2" a="1"/>
  <c r="G1177" i="2" s="1"/>
  <c r="I1178" i="7" s="1"/>
  <c r="H1177" i="2" a="1"/>
  <c r="H1177" i="2" s="1"/>
  <c r="I1177" i="2" a="1"/>
  <c r="I1177" i="2" s="1"/>
  <c r="K1178" i="7" s="1"/>
  <c r="B1178" i="2" a="1"/>
  <c r="B1178" i="2" s="1"/>
  <c r="C1178" i="2" a="1"/>
  <c r="C1178" i="2" s="1"/>
  <c r="E1179" i="7" s="1"/>
  <c r="D1178" i="2" a="1"/>
  <c r="D1178" i="2" s="1"/>
  <c r="E1178" i="2" a="1"/>
  <c r="E1178" i="2" s="1"/>
  <c r="F1178" i="2" a="1"/>
  <c r="F1178" i="2" s="1"/>
  <c r="G1178" i="2" a="1"/>
  <c r="G1178" i="2" s="1"/>
  <c r="H1178" i="2" a="1"/>
  <c r="H1178" i="2" s="1"/>
  <c r="J1179" i="7" s="1"/>
  <c r="I1178" i="2" a="1"/>
  <c r="I1178" i="2" s="1"/>
  <c r="K1179" i="7" s="1"/>
  <c r="B1179" i="2" a="1"/>
  <c r="B1179" i="2" s="1"/>
  <c r="D1180" i="7" s="1"/>
  <c r="C1179" i="2" a="1"/>
  <c r="C1179" i="2" s="1"/>
  <c r="E1180" i="7" s="1"/>
  <c r="D1179" i="2" a="1"/>
  <c r="D1179" i="2" s="1"/>
  <c r="E1179" i="2" a="1"/>
  <c r="E1179" i="2" s="1"/>
  <c r="G1180" i="7" s="1"/>
  <c r="F1179" i="2" a="1"/>
  <c r="F1179" i="2" s="1"/>
  <c r="G1179" i="2" a="1"/>
  <c r="G1179" i="2" s="1"/>
  <c r="I1180" i="7" s="1"/>
  <c r="H1179" i="2" a="1"/>
  <c r="H1179" i="2" s="1"/>
  <c r="I1179" i="2" a="1"/>
  <c r="I1179" i="2" s="1"/>
  <c r="B1180" i="2" a="1"/>
  <c r="B1180" i="2" s="1"/>
  <c r="C1180" i="2" a="1"/>
  <c r="C1180" i="2" s="1"/>
  <c r="D1180" i="2" a="1"/>
  <c r="D1180" i="2" s="1"/>
  <c r="F1181" i="7" s="1"/>
  <c r="E1180" i="2" a="1"/>
  <c r="E1180" i="2" s="1"/>
  <c r="G1181" i="7" s="1"/>
  <c r="F1180" i="2" a="1"/>
  <c r="F1180" i="2" s="1"/>
  <c r="H1181" i="7" s="1"/>
  <c r="G1180" i="2" a="1"/>
  <c r="G1180" i="2" s="1"/>
  <c r="I1181" i="7" s="1"/>
  <c r="H1180" i="2" a="1"/>
  <c r="H1180" i="2" s="1"/>
  <c r="I1180" i="2" a="1"/>
  <c r="I1180" i="2" s="1"/>
  <c r="K1181" i="7" s="1"/>
  <c r="B1181" i="2" a="1"/>
  <c r="B1181" i="2" s="1"/>
  <c r="C1181" i="2" a="1"/>
  <c r="C1181" i="2" s="1"/>
  <c r="E1182" i="7" s="1"/>
  <c r="D1181" i="2" a="1"/>
  <c r="D1181" i="2" s="1"/>
  <c r="E1181" i="2" a="1"/>
  <c r="E1181" i="2" s="1"/>
  <c r="F1181" i="2" a="1"/>
  <c r="F1181" i="2" s="1"/>
  <c r="G1181" i="2" a="1"/>
  <c r="G1181" i="2" s="1"/>
  <c r="H1181" i="2" a="1"/>
  <c r="H1181" i="2" s="1"/>
  <c r="J1182" i="7" s="1"/>
  <c r="I1181" i="2" a="1"/>
  <c r="I1181" i="2" s="1"/>
  <c r="K1182" i="7" s="1"/>
  <c r="B1182" i="2" a="1"/>
  <c r="B1182" i="2" s="1"/>
  <c r="D1183" i="7" s="1"/>
  <c r="C1182" i="2" a="1"/>
  <c r="C1182" i="2" s="1"/>
  <c r="E1183" i="7" s="1"/>
  <c r="D1182" i="2" a="1"/>
  <c r="D1182" i="2" s="1"/>
  <c r="E1182" i="2" a="1"/>
  <c r="E1182" i="2" s="1"/>
  <c r="G1183" i="7" s="1"/>
  <c r="F1182" i="2" a="1"/>
  <c r="F1182" i="2" s="1"/>
  <c r="G1182" i="2" a="1"/>
  <c r="G1182" i="2" s="1"/>
  <c r="I1183" i="7" s="1"/>
  <c r="H1182" i="2" a="1"/>
  <c r="H1182" i="2" s="1"/>
  <c r="I1182" i="2" a="1"/>
  <c r="I1182" i="2" s="1"/>
  <c r="B1183" i="2" a="1"/>
  <c r="B1183" i="2" s="1"/>
  <c r="C1183" i="2" a="1"/>
  <c r="C1183" i="2" s="1"/>
  <c r="D1183" i="2" a="1"/>
  <c r="D1183" i="2" s="1"/>
  <c r="F1184" i="7" s="1"/>
  <c r="E1183" i="2" a="1"/>
  <c r="E1183" i="2" s="1"/>
  <c r="G1184" i="7" s="1"/>
  <c r="F1183" i="2" a="1"/>
  <c r="F1183" i="2" s="1"/>
  <c r="H1184" i="7" s="1"/>
  <c r="G1183" i="2" a="1"/>
  <c r="G1183" i="2" s="1"/>
  <c r="I1184" i="7" s="1"/>
  <c r="H1183" i="2" a="1"/>
  <c r="H1183" i="2" s="1"/>
  <c r="I1183" i="2" a="1"/>
  <c r="I1183" i="2" s="1"/>
  <c r="K1184" i="7" s="1"/>
  <c r="B1184" i="2" a="1"/>
  <c r="B1184" i="2" s="1"/>
  <c r="C1184" i="2" a="1"/>
  <c r="C1184" i="2" s="1"/>
  <c r="D1184" i="2" a="1"/>
  <c r="D1184" i="2" s="1"/>
  <c r="E1184" i="2" a="1"/>
  <c r="E1184" i="2" s="1"/>
  <c r="F1184" i="2" a="1"/>
  <c r="F1184" i="2" s="1"/>
  <c r="G1184" i="2" a="1"/>
  <c r="G1184" i="2" s="1"/>
  <c r="H1184" i="2" a="1"/>
  <c r="H1184" i="2" s="1"/>
  <c r="J1185" i="7" s="1"/>
  <c r="I1184" i="2" a="1"/>
  <c r="I1184" i="2" s="1"/>
  <c r="K1185" i="7" s="1"/>
  <c r="B1185" i="2" a="1"/>
  <c r="B1185" i="2" s="1"/>
  <c r="D1186" i="7" s="1"/>
  <c r="C1185" i="2" a="1"/>
  <c r="C1185" i="2" s="1"/>
  <c r="E1186" i="7" s="1"/>
  <c r="D1185" i="2" a="1"/>
  <c r="D1185" i="2" s="1"/>
  <c r="E1185" i="2" a="1"/>
  <c r="E1185" i="2" s="1"/>
  <c r="G1186" i="7" s="1"/>
  <c r="F1185" i="2" a="1"/>
  <c r="F1185" i="2" s="1"/>
  <c r="G1185" i="2" a="1"/>
  <c r="G1185" i="2" s="1"/>
  <c r="H1185" i="2" a="1"/>
  <c r="H1185" i="2" s="1"/>
  <c r="I1185" i="2" a="1"/>
  <c r="I1185" i="2" s="1"/>
  <c r="B1186" i="2" a="1"/>
  <c r="B1186" i="2" s="1"/>
  <c r="C1186" i="2" a="1"/>
  <c r="C1186" i="2" s="1"/>
  <c r="D1186" i="2" a="1"/>
  <c r="D1186" i="2" s="1"/>
  <c r="F1187" i="7" s="1"/>
  <c r="E1186" i="2" a="1"/>
  <c r="E1186" i="2" s="1"/>
  <c r="G1187" i="7" s="1"/>
  <c r="F1186" i="2" a="1"/>
  <c r="F1186" i="2" s="1"/>
  <c r="H1187" i="7" s="1"/>
  <c r="G1186" i="2" a="1"/>
  <c r="G1186" i="2" s="1"/>
  <c r="I1187" i="7" s="1"/>
  <c r="H1186" i="2" a="1"/>
  <c r="H1186" i="2" s="1"/>
  <c r="I1186" i="2" a="1"/>
  <c r="I1186" i="2" s="1"/>
  <c r="K1187" i="7" s="1"/>
  <c r="B1187" i="2" a="1"/>
  <c r="B1187" i="2" s="1"/>
  <c r="C1187" i="2" a="1"/>
  <c r="C1187" i="2" s="1"/>
  <c r="D1187" i="2" a="1"/>
  <c r="D1187" i="2" s="1"/>
  <c r="E1187" i="2" a="1"/>
  <c r="E1187" i="2" s="1"/>
  <c r="F1187" i="2" a="1"/>
  <c r="F1187" i="2" s="1"/>
  <c r="G1187" i="2" a="1"/>
  <c r="G1187" i="2" s="1"/>
  <c r="H1187" i="2" a="1"/>
  <c r="H1187" i="2" s="1"/>
  <c r="J1188" i="7" s="1"/>
  <c r="I1187" i="2" a="1"/>
  <c r="I1187" i="2" s="1"/>
  <c r="K1188" i="7" s="1"/>
  <c r="B1188" i="2" a="1"/>
  <c r="B1188" i="2" s="1"/>
  <c r="D1189" i="7" s="1"/>
  <c r="C1188" i="2" a="1"/>
  <c r="C1188" i="2" s="1"/>
  <c r="E1189" i="7" s="1"/>
  <c r="D1188" i="2" a="1"/>
  <c r="D1188" i="2" s="1"/>
  <c r="E1188" i="2" a="1"/>
  <c r="E1188" i="2" s="1"/>
  <c r="G1189" i="7" s="1"/>
  <c r="F1188" i="2" a="1"/>
  <c r="F1188" i="2" s="1"/>
  <c r="G1188" i="2" a="1"/>
  <c r="G1188" i="2" s="1"/>
  <c r="H1188" i="2" a="1"/>
  <c r="H1188" i="2" s="1"/>
  <c r="I1188" i="2" a="1"/>
  <c r="I1188" i="2" s="1"/>
  <c r="B1189" i="2" a="1"/>
  <c r="B1189" i="2" s="1"/>
  <c r="C1189" i="2" a="1"/>
  <c r="C1189" i="2" s="1"/>
  <c r="D1189" i="2" a="1"/>
  <c r="D1189" i="2" s="1"/>
  <c r="F1190" i="7" s="1"/>
  <c r="E1189" i="2" a="1"/>
  <c r="E1189" i="2" s="1"/>
  <c r="G1190" i="7" s="1"/>
  <c r="F1189" i="2" a="1"/>
  <c r="F1189" i="2" s="1"/>
  <c r="H1190" i="7" s="1"/>
  <c r="G1189" i="2" a="1"/>
  <c r="G1189" i="2" s="1"/>
  <c r="I1190" i="7" s="1"/>
  <c r="H1189" i="2" a="1"/>
  <c r="H1189" i="2" s="1"/>
  <c r="I1189" i="2" a="1"/>
  <c r="I1189" i="2" s="1"/>
  <c r="K1190" i="7" s="1"/>
  <c r="B1190" i="2" a="1"/>
  <c r="B1190" i="2" s="1"/>
  <c r="C1190" i="2" a="1"/>
  <c r="C1190" i="2" s="1"/>
  <c r="D1190" i="2" a="1"/>
  <c r="D1190" i="2" s="1"/>
  <c r="E1190" i="2" a="1"/>
  <c r="E1190" i="2" s="1"/>
  <c r="F1190" i="2" a="1"/>
  <c r="F1190" i="2" s="1"/>
  <c r="G1190" i="2" a="1"/>
  <c r="G1190" i="2" s="1"/>
  <c r="H1190" i="2" a="1"/>
  <c r="H1190" i="2" s="1"/>
  <c r="J1191" i="7" s="1"/>
  <c r="I1190" i="2" a="1"/>
  <c r="I1190" i="2" s="1"/>
  <c r="K1191" i="7" s="1"/>
  <c r="B1191" i="2" a="1"/>
  <c r="B1191" i="2" s="1"/>
  <c r="D1192" i="7" s="1"/>
  <c r="C1191" i="2" a="1"/>
  <c r="C1191" i="2" s="1"/>
  <c r="E1192" i="7" s="1"/>
  <c r="D1191" i="2" a="1"/>
  <c r="D1191" i="2" s="1"/>
  <c r="E1191" i="2" a="1"/>
  <c r="E1191" i="2" s="1"/>
  <c r="G1192" i="7" s="1"/>
  <c r="F1191" i="2" a="1"/>
  <c r="F1191" i="2" s="1"/>
  <c r="G1191" i="2" a="1"/>
  <c r="G1191" i="2" s="1"/>
  <c r="H1191" i="2" a="1"/>
  <c r="H1191" i="2" s="1"/>
  <c r="I1191" i="2" a="1"/>
  <c r="I1191" i="2" s="1"/>
  <c r="B1192" i="2" a="1"/>
  <c r="B1192" i="2" s="1"/>
  <c r="C1192" i="2" a="1"/>
  <c r="C1192" i="2" s="1"/>
  <c r="D1192" i="2" a="1"/>
  <c r="D1192" i="2" s="1"/>
  <c r="F1193" i="7" s="1"/>
  <c r="E1192" i="2" a="1"/>
  <c r="E1192" i="2" s="1"/>
  <c r="G1193" i="7" s="1"/>
  <c r="F1192" i="2" a="1"/>
  <c r="F1192" i="2"/>
  <c r="H1193" i="7" s="1"/>
  <c r="G1192" i="2" a="1"/>
  <c r="G1192" i="2" s="1"/>
  <c r="H1192" i="2" a="1"/>
  <c r="H1192" i="2" s="1"/>
  <c r="I1192" i="2" a="1"/>
  <c r="I1192" i="2" s="1"/>
  <c r="B1193" i="2" a="1"/>
  <c r="B1193" i="2" s="1"/>
  <c r="D1194" i="7" s="1"/>
  <c r="C1193" i="2" a="1"/>
  <c r="C1193" i="2" s="1"/>
  <c r="E1194" i="7" s="1"/>
  <c r="D1193" i="2" a="1"/>
  <c r="D1193" i="2" s="1"/>
  <c r="E1193" i="2" a="1"/>
  <c r="E1193" i="2" s="1"/>
  <c r="F1193" i="2" a="1"/>
  <c r="F1193" i="2" s="1"/>
  <c r="G1193" i="2" a="1"/>
  <c r="G1193" i="2" s="1"/>
  <c r="I1194" i="7" s="1"/>
  <c r="H1193" i="2" a="1"/>
  <c r="H1193" i="2" s="1"/>
  <c r="J1194" i="7" s="1"/>
  <c r="I1193" i="2" a="1"/>
  <c r="I1193" i="2" s="1"/>
  <c r="K1194" i="7" s="1"/>
  <c r="B1194" i="2" a="1"/>
  <c r="B1194" i="2" s="1"/>
  <c r="D1195" i="7" s="1"/>
  <c r="C1194" i="2" a="1"/>
  <c r="C1194" i="2" s="1"/>
  <c r="D1194" i="2" a="1"/>
  <c r="D1194" i="2" s="1"/>
  <c r="F1195" i="7" s="1"/>
  <c r="E1194" i="2" a="1"/>
  <c r="E1194" i="2" s="1"/>
  <c r="F1194" i="2" a="1"/>
  <c r="F1194" i="2"/>
  <c r="H1195" i="7" s="1"/>
  <c r="G1194" i="2" a="1"/>
  <c r="G1194" i="2" s="1"/>
  <c r="H1194" i="2" a="1"/>
  <c r="H1194" i="2" s="1"/>
  <c r="I1194" i="2" a="1"/>
  <c r="I1194" i="2" s="1"/>
  <c r="B1195" i="2" a="1"/>
  <c r="B1195" i="2" s="1"/>
  <c r="D1196" i="7" s="1"/>
  <c r="C1195" i="2" a="1"/>
  <c r="C1195" i="2" s="1"/>
  <c r="E1196" i="7" s="1"/>
  <c r="D1195" i="2" a="1"/>
  <c r="D1195" i="2" s="1"/>
  <c r="F1196" i="7" s="1"/>
  <c r="E1195" i="2" a="1"/>
  <c r="E1195" i="2" s="1"/>
  <c r="G1196" i="7" s="1"/>
  <c r="F1195" i="2" a="1"/>
  <c r="F1195" i="2" s="1"/>
  <c r="G1195" i="2" a="1"/>
  <c r="G1195" i="2" s="1"/>
  <c r="I1196" i="7" s="1"/>
  <c r="H1195" i="2" a="1"/>
  <c r="H1195" i="2" s="1"/>
  <c r="I1195" i="2" a="1"/>
  <c r="I1195" i="2" s="1"/>
  <c r="K1196" i="7" s="1"/>
  <c r="B1196" i="2" a="1"/>
  <c r="B1196" i="2" s="1"/>
  <c r="C1196" i="2" a="1"/>
  <c r="C1196" i="2" s="1"/>
  <c r="D1196" i="2" a="1"/>
  <c r="D1196" i="2" s="1"/>
  <c r="E1196" i="2" a="1"/>
  <c r="E1196" i="2" s="1"/>
  <c r="F1196" i="2" a="1"/>
  <c r="F1196" i="2" s="1"/>
  <c r="H1197" i="7" s="1"/>
  <c r="G1196" i="2" a="1"/>
  <c r="G1196" i="2" s="1"/>
  <c r="I1197" i="7" s="1"/>
  <c r="H1196" i="2" a="1"/>
  <c r="H1196" i="2" s="1"/>
  <c r="J1197" i="7" s="1"/>
  <c r="I1196" i="2" a="1"/>
  <c r="I1196" i="2" s="1"/>
  <c r="B1197" i="2" a="1"/>
  <c r="B1197" i="2" s="1"/>
  <c r="C1197" i="2" a="1"/>
  <c r="C1197" i="2" s="1"/>
  <c r="D1197" i="2" a="1"/>
  <c r="D1197" i="2" s="1"/>
  <c r="F1198" i="7" s="1"/>
  <c r="E1197" i="2" a="1"/>
  <c r="E1197" i="2" s="1"/>
  <c r="G1198" i="7" s="1"/>
  <c r="F1197" i="2" a="1"/>
  <c r="F1197" i="2" s="1"/>
  <c r="G1197" i="2" a="1"/>
  <c r="G1197" i="2" s="1"/>
  <c r="H1197" i="2" a="1"/>
  <c r="H1197" i="2" s="1"/>
  <c r="I1197" i="2" a="1"/>
  <c r="I1197" i="2" s="1"/>
  <c r="K1198" i="7" s="1"/>
  <c r="B1198" i="2" a="1"/>
  <c r="B1198" i="2" s="1"/>
  <c r="C1198" i="2" a="1"/>
  <c r="C1198" i="2" s="1"/>
  <c r="E1199" i="7" s="1"/>
  <c r="D1198" i="2" a="1"/>
  <c r="D1198" i="2" s="1"/>
  <c r="F1199" i="7" s="1"/>
  <c r="E1198" i="2" a="1"/>
  <c r="E1198" i="2" s="1"/>
  <c r="F1198" i="2" a="1"/>
  <c r="F1198" i="2" s="1"/>
  <c r="H1199" i="7" s="1"/>
  <c r="G1198" i="2" a="1"/>
  <c r="G1198" i="2" s="1"/>
  <c r="H1198" i="2" a="1"/>
  <c r="H1198" i="2" s="1"/>
  <c r="J1199" i="7" s="1"/>
  <c r="I1198" i="2" a="1"/>
  <c r="I1198" i="2" s="1"/>
  <c r="B1199" i="2" a="1"/>
  <c r="B1199" i="2" s="1"/>
  <c r="C1199" i="2" a="1"/>
  <c r="C1199" i="2" s="1"/>
  <c r="D1199" i="2" a="1"/>
  <c r="D1199" i="2" s="1"/>
  <c r="E1199" i="2" a="1"/>
  <c r="E1199" i="2" s="1"/>
  <c r="G1200" i="7" s="1"/>
  <c r="F1199" i="2" a="1"/>
  <c r="F1199" i="2" s="1"/>
  <c r="G1199" i="2" a="1"/>
  <c r="G1199" i="2" s="1"/>
  <c r="I1200" i="7" s="1"/>
  <c r="H1199" i="2" a="1"/>
  <c r="H1199" i="2" s="1"/>
  <c r="J1200" i="7" s="1"/>
  <c r="I1199" i="2" a="1"/>
  <c r="I1199" i="2" s="1"/>
  <c r="B1200" i="2" a="1"/>
  <c r="B1200" i="2" s="1"/>
  <c r="D1201" i="7" s="1"/>
  <c r="C1200" i="2" a="1"/>
  <c r="C1200" i="2" s="1"/>
  <c r="D1200" i="2" a="1"/>
  <c r="D1200" i="2"/>
  <c r="F1201" i="7" s="1"/>
  <c r="E1200" i="2" a="1"/>
  <c r="E1200" i="2" s="1"/>
  <c r="F1200" i="2" a="1"/>
  <c r="F1200" i="2" s="1"/>
  <c r="G1200" i="2" a="1"/>
  <c r="G1200" i="2" s="1"/>
  <c r="H1200" i="2" a="1"/>
  <c r="H1200" i="2" s="1"/>
  <c r="J1201" i="7" s="1"/>
  <c r="I1200" i="2" a="1"/>
  <c r="I1200" i="2" s="1"/>
  <c r="K1201" i="7" s="1"/>
  <c r="B1201" i="2" a="1"/>
  <c r="B1201" i="2" s="1"/>
  <c r="D1202" i="7" s="1"/>
  <c r="C1201" i="2" a="1"/>
  <c r="C1201" i="2" s="1"/>
  <c r="E1202" i="7" s="1"/>
  <c r="D1201" i="2" a="1"/>
  <c r="D1201" i="2" s="1"/>
  <c r="E1201" i="2" a="1"/>
  <c r="E1201" i="2" s="1"/>
  <c r="G1202" i="7" s="1"/>
  <c r="F1201" i="2" a="1"/>
  <c r="F1201" i="2" s="1"/>
  <c r="G1201" i="2" a="1"/>
  <c r="G1201" i="2" s="1"/>
  <c r="I1202" i="7" s="1"/>
  <c r="H1201" i="2" a="1"/>
  <c r="H1201" i="2" s="1"/>
  <c r="I1201" i="2" a="1"/>
  <c r="I1201" i="2" s="1"/>
  <c r="B1202" i="2" a="1"/>
  <c r="B1202" i="2" s="1"/>
  <c r="C1202" i="2" a="1"/>
  <c r="C1202" i="2" s="1"/>
  <c r="D1202" i="2" a="1"/>
  <c r="D1202" i="2" s="1"/>
  <c r="F1203" i="7" s="1"/>
  <c r="E1202" i="2" a="1"/>
  <c r="E1202" i="2" s="1"/>
  <c r="F1202" i="2" a="1"/>
  <c r="F1202" i="2" s="1"/>
  <c r="H1203" i="7" s="1"/>
  <c r="G1202" i="2" a="1"/>
  <c r="G1202" i="2" s="1"/>
  <c r="I1203" i="7" s="1"/>
  <c r="H1202" i="2" a="1"/>
  <c r="H1202" i="2" s="1"/>
  <c r="I1202" i="2" a="1"/>
  <c r="I1202" i="2" s="1"/>
  <c r="K1203" i="7" s="1"/>
  <c r="B1203" i="2" a="1"/>
  <c r="B1203" i="2" s="1"/>
  <c r="C1203" i="2" a="1"/>
  <c r="C1203" i="2" s="1"/>
  <c r="E1204" i="7" s="1"/>
  <c r="D1203" i="2" a="1"/>
  <c r="D1203" i="2" s="1"/>
  <c r="E1203" i="2" a="1"/>
  <c r="E1203" i="2" s="1"/>
  <c r="F1203" i="2" a="1"/>
  <c r="F1203" i="2" s="1"/>
  <c r="G1203" i="2" a="1"/>
  <c r="G1203" i="2" s="1"/>
  <c r="H1203" i="2" a="1"/>
  <c r="H1203" i="2" s="1"/>
  <c r="J1204" i="7" s="1"/>
  <c r="I1203" i="2" a="1"/>
  <c r="I1203" i="2" s="1"/>
  <c r="B1204" i="2" a="1"/>
  <c r="B1204" i="2" s="1"/>
  <c r="D1205" i="7" s="1"/>
  <c r="C1204" i="2" a="1"/>
  <c r="C1204" i="2" s="1"/>
  <c r="E1205" i="7" s="1"/>
  <c r="D1204" i="2" a="1"/>
  <c r="D1204" i="2"/>
  <c r="E1204" i="2" a="1"/>
  <c r="E1204" i="2" s="1"/>
  <c r="F1204" i="2" a="1"/>
  <c r="F1204" i="2" s="1"/>
  <c r="H1205" i="7" s="1"/>
  <c r="G1204" i="2" a="1"/>
  <c r="G1204" i="2" s="1"/>
  <c r="I1205" i="7" s="1"/>
  <c r="H1204" i="2" a="1"/>
  <c r="H1204" i="2" s="1"/>
  <c r="I1204" i="2" a="1"/>
  <c r="I1204" i="2" s="1"/>
  <c r="B1205" i="2" a="1"/>
  <c r="B1205" i="2" s="1"/>
  <c r="C1205" i="2" a="1"/>
  <c r="C1205" i="2" s="1"/>
  <c r="E1206" i="7" s="1"/>
  <c r="D1205" i="2" a="1"/>
  <c r="D1205" i="2" s="1"/>
  <c r="E1205" i="2" a="1"/>
  <c r="E1205" i="2" s="1"/>
  <c r="G1206" i="7" s="1"/>
  <c r="F1205" i="2" a="1"/>
  <c r="F1205" i="2" s="1"/>
  <c r="H1206" i="7" s="1"/>
  <c r="G1205" i="2" a="1"/>
  <c r="G1205" i="2" s="1"/>
  <c r="H1205" i="2" a="1"/>
  <c r="H1205" i="2" s="1"/>
  <c r="J1206" i="7" s="1"/>
  <c r="I1205" i="2" a="1"/>
  <c r="I1205" i="2" s="1"/>
  <c r="B1206" i="2" a="1"/>
  <c r="B1206" i="2" s="1"/>
  <c r="C1206" i="2" a="1"/>
  <c r="C1206" i="2" s="1"/>
  <c r="D1206" i="2" a="1"/>
  <c r="D1206" i="2" s="1"/>
  <c r="E1206" i="2" a="1"/>
  <c r="E1206" i="2" s="1"/>
  <c r="F1206" i="2" a="1"/>
  <c r="F1206" i="2" s="1"/>
  <c r="G1206" i="2" a="1"/>
  <c r="G1206" i="2" s="1"/>
  <c r="I1207" i="7" s="1"/>
  <c r="H1206" i="2" a="1"/>
  <c r="H1206" i="2" s="1"/>
  <c r="I1206" i="2" a="1"/>
  <c r="I1206" i="2" s="1"/>
  <c r="K1207" i="7" s="1"/>
  <c r="B1207" i="2" a="1"/>
  <c r="B1207" i="2" s="1"/>
  <c r="D1208" i="7" s="1"/>
  <c r="C1207" i="2" a="1"/>
  <c r="C1207" i="2" s="1"/>
  <c r="D1207" i="2" a="1"/>
  <c r="D1207" i="2" s="1"/>
  <c r="F1208" i="7" s="1"/>
  <c r="E1207" i="2" a="1"/>
  <c r="E1207" i="2" s="1"/>
  <c r="F1207" i="2" a="1"/>
  <c r="F1207" i="2" s="1"/>
  <c r="G1207" i="2" a="1"/>
  <c r="G1207" i="2" s="1"/>
  <c r="H1207" i="2" a="1"/>
  <c r="H1207" i="2" s="1"/>
  <c r="I1207" i="2" a="1"/>
  <c r="I1207" i="2" s="1"/>
  <c r="B1208" i="2" a="1"/>
  <c r="B1208" i="2" s="1"/>
  <c r="C1208" i="2" a="1"/>
  <c r="C1208" i="2" s="1"/>
  <c r="E1209" i="7" s="1"/>
  <c r="D1208" i="2" a="1"/>
  <c r="D1208" i="2" s="1"/>
  <c r="E1208" i="2" a="1"/>
  <c r="E1208" i="2" s="1"/>
  <c r="G1209" i="7" s="1"/>
  <c r="F1208" i="2" a="1"/>
  <c r="F1208" i="2" s="1"/>
  <c r="H1209" i="7" s="1"/>
  <c r="G1208" i="2" a="1"/>
  <c r="G1208" i="2" s="1"/>
  <c r="H1208" i="2" a="1"/>
  <c r="H1208" i="2" s="1"/>
  <c r="J1209" i="7" s="1"/>
  <c r="I1208" i="2" a="1"/>
  <c r="I1208" i="2" s="1"/>
  <c r="B1209" i="2" a="1"/>
  <c r="B1209" i="2" s="1"/>
  <c r="C1209" i="2" a="1"/>
  <c r="C1209" i="2" s="1"/>
  <c r="D1209" i="2" a="1"/>
  <c r="D1209" i="2" s="1"/>
  <c r="E1209" i="2" a="1"/>
  <c r="E1209" i="2" s="1"/>
  <c r="F1209" i="2" a="1"/>
  <c r="F1209" i="2" s="1"/>
  <c r="G1209" i="2" a="1"/>
  <c r="G1209" i="2" s="1"/>
  <c r="I1210" i="7" s="1"/>
  <c r="H1209" i="2" a="1"/>
  <c r="H1209" i="2" s="1"/>
  <c r="I1209" i="2" a="1"/>
  <c r="I1209" i="2" s="1"/>
  <c r="K1210" i="7" s="1"/>
  <c r="B1210" i="2" a="1"/>
  <c r="B1210" i="2" s="1"/>
  <c r="D1211" i="7" s="1"/>
  <c r="C1210" i="2" a="1"/>
  <c r="C1210" i="2" s="1"/>
  <c r="D1210" i="2" a="1"/>
  <c r="D1210" i="2" s="1"/>
  <c r="F1211" i="7" s="1"/>
  <c r="E1210" i="2" a="1"/>
  <c r="E1210" i="2" s="1"/>
  <c r="F1210" i="2" a="1"/>
  <c r="F1210" i="2"/>
  <c r="H1211" i="7" s="1"/>
  <c r="G1210" i="2" a="1"/>
  <c r="G1210" i="2" s="1"/>
  <c r="H1210" i="2" a="1"/>
  <c r="H1210" i="2"/>
  <c r="I1210" i="2" a="1"/>
  <c r="I1210" i="2" s="1"/>
  <c r="K1211" i="7" s="1"/>
  <c r="B1211" i="2" a="1"/>
  <c r="B1211" i="2" s="1"/>
  <c r="C1211" i="2" a="1"/>
  <c r="C1211" i="2" s="1"/>
  <c r="E1212" i="7" s="1"/>
  <c r="D1211" i="2" a="1"/>
  <c r="D1211" i="2" s="1"/>
  <c r="F1212" i="7" s="1"/>
  <c r="E1211" i="2" a="1"/>
  <c r="E1211" i="2" s="1"/>
  <c r="G1212" i="7" s="1"/>
  <c r="F1211" i="2" a="1"/>
  <c r="F1211" i="2" s="1"/>
  <c r="H1212" i="7" s="1"/>
  <c r="G1211" i="2" a="1"/>
  <c r="G1211" i="2" s="1"/>
  <c r="H1211" i="2" a="1"/>
  <c r="H1211" i="2" s="1"/>
  <c r="J1212" i="7" s="1"/>
  <c r="I1211" i="2" a="1"/>
  <c r="I1211" i="2" s="1"/>
  <c r="B1212" i="2" a="1"/>
  <c r="B1212" i="2" s="1"/>
  <c r="C1212" i="2" a="1"/>
  <c r="C1212" i="2" s="1"/>
  <c r="D1212" i="2" a="1"/>
  <c r="D1212" i="2" s="1"/>
  <c r="E1212" i="2" a="1"/>
  <c r="E1212" i="2" s="1"/>
  <c r="G1213" i="7" s="1"/>
  <c r="F1212" i="2" a="1"/>
  <c r="F1212" i="2" s="1"/>
  <c r="H1213" i="7" s="1"/>
  <c r="G1212" i="2" a="1"/>
  <c r="G1212" i="2" s="1"/>
  <c r="I1213" i="7" s="1"/>
  <c r="H1212" i="2" a="1"/>
  <c r="H1212" i="2" s="1"/>
  <c r="J1213" i="7" s="1"/>
  <c r="I1212" i="2" a="1"/>
  <c r="I1212" i="2" s="1"/>
  <c r="B1213" i="2" a="1"/>
  <c r="B1213" i="2" s="1"/>
  <c r="D1214" i="7" s="1"/>
  <c r="C1213" i="2" a="1"/>
  <c r="C1213" i="2" s="1"/>
  <c r="E1214" i="7" s="1"/>
  <c r="D1213" i="2" a="1"/>
  <c r="D1213" i="2" s="1"/>
  <c r="F1214" i="7" s="1"/>
  <c r="E1213" i="2" a="1"/>
  <c r="E1213" i="2" s="1"/>
  <c r="F1213" i="2" a="1"/>
  <c r="F1213" i="2" s="1"/>
  <c r="G1213" i="2" a="1"/>
  <c r="G1213" i="2" s="1"/>
  <c r="H1213" i="2" a="1"/>
  <c r="H1213" i="2" s="1"/>
  <c r="J1214" i="7" s="1"/>
  <c r="I1213" i="2" a="1"/>
  <c r="I1213" i="2" s="1"/>
  <c r="K1214" i="7" s="1"/>
  <c r="B1214" i="2" a="1"/>
  <c r="B1214" i="2"/>
  <c r="C1214" i="2" a="1"/>
  <c r="C1214" i="2" s="1"/>
  <c r="D1214" i="2" a="1"/>
  <c r="D1214" i="2" s="1"/>
  <c r="F1215" i="7" s="1"/>
  <c r="E1214" i="2" a="1"/>
  <c r="E1214" i="2" s="1"/>
  <c r="F1214" i="2" a="1"/>
  <c r="F1214" i="2" s="1"/>
  <c r="H1215" i="7" s="1"/>
  <c r="G1214" i="2" a="1"/>
  <c r="G1214" i="2" s="1"/>
  <c r="I1215" i="7" s="1"/>
  <c r="H1214" i="2" a="1"/>
  <c r="H1214" i="2" s="1"/>
  <c r="I1214" i="2" a="1"/>
  <c r="I1214" i="2" s="1"/>
  <c r="B1215" i="2" a="1"/>
  <c r="B1215" i="2" s="1"/>
  <c r="C1215" i="2" a="1"/>
  <c r="C1215" i="2" s="1"/>
  <c r="E1216" i="7" s="1"/>
  <c r="D1215" i="2" a="1"/>
  <c r="D1215" i="2"/>
  <c r="E1215" i="2" a="1"/>
  <c r="E1215" i="2" s="1"/>
  <c r="G1216" i="7" s="1"/>
  <c r="F1215" i="2" a="1"/>
  <c r="F1215" i="2" s="1"/>
  <c r="G1215" i="2" a="1"/>
  <c r="G1215" i="2" s="1"/>
  <c r="I1216" i="7" s="1"/>
  <c r="H1215" i="2" a="1"/>
  <c r="H1215" i="2"/>
  <c r="J1216" i="7" s="1"/>
  <c r="I1215" i="2" a="1"/>
  <c r="I1215" i="2" s="1"/>
  <c r="K1216" i="7" s="1"/>
  <c r="B1216" i="2" a="1"/>
  <c r="B1216" i="2" s="1"/>
  <c r="D1217" i="7" s="1"/>
  <c r="C1216" i="2" a="1"/>
  <c r="C1216" i="2" s="1"/>
  <c r="D1216" i="2" a="1"/>
  <c r="D1216" i="2"/>
  <c r="F1217" i="7" s="1"/>
  <c r="E1216" i="2" a="1"/>
  <c r="E1216" i="2"/>
  <c r="F1216" i="2" a="1"/>
  <c r="F1216" i="2" s="1"/>
  <c r="H1217" i="7" s="1"/>
  <c r="G1216" i="2" a="1"/>
  <c r="G1216" i="2" s="1"/>
  <c r="H1216" i="2" a="1"/>
  <c r="H1216" i="2" s="1"/>
  <c r="J1217" i="7" s="1"/>
  <c r="I1216" i="2" a="1"/>
  <c r="I1216" i="2" s="1"/>
  <c r="B1217" i="2" a="1"/>
  <c r="B1217" i="2" s="1"/>
  <c r="D1218" i="7" s="1"/>
  <c r="C1217" i="2" a="1"/>
  <c r="C1217" i="2" s="1"/>
  <c r="E1218" i="7" s="1"/>
  <c r="D1217" i="2" a="1"/>
  <c r="D1217" i="2" s="1"/>
  <c r="E1217" i="2" a="1"/>
  <c r="E1217" i="2" s="1"/>
  <c r="F1217" i="2" a="1"/>
  <c r="F1217" i="2" s="1"/>
  <c r="G1217" i="2" a="1"/>
  <c r="G1217" i="2" s="1"/>
  <c r="I1218" i="7" s="1"/>
  <c r="H1217" i="2" a="1"/>
  <c r="H1217" i="2" s="1"/>
  <c r="I1217" i="2" a="1"/>
  <c r="I1217" i="2" s="1"/>
  <c r="K1218" i="7" s="1"/>
  <c r="B1218" i="2" a="1"/>
  <c r="B1218" i="2" s="1"/>
  <c r="D1219" i="7" s="1"/>
  <c r="C1218" i="2" a="1"/>
  <c r="C1218" i="2" s="1"/>
  <c r="D1218" i="2" a="1"/>
  <c r="D1218" i="2" s="1"/>
  <c r="F1219" i="7" s="1"/>
  <c r="E1218" i="2" a="1"/>
  <c r="E1218" i="2" s="1"/>
  <c r="F1218" i="2" a="1"/>
  <c r="F1218" i="2" s="1"/>
  <c r="G1218" i="2" a="1"/>
  <c r="G1218" i="2" s="1"/>
  <c r="H1218" i="2" a="1"/>
  <c r="H1218" i="2" s="1"/>
  <c r="I1218" i="2" a="1"/>
  <c r="I1218" i="2" s="1"/>
  <c r="B1219" i="2" a="1"/>
  <c r="B1219" i="2" s="1"/>
  <c r="C1219" i="2" a="1"/>
  <c r="C1219" i="2" s="1"/>
  <c r="E1220" i="7" s="1"/>
  <c r="D1219" i="2" a="1"/>
  <c r="D1219" i="2" s="1"/>
  <c r="E1219" i="2" a="1"/>
  <c r="E1219" i="2" s="1"/>
  <c r="G1220" i="7" s="1"/>
  <c r="F1219" i="2" a="1"/>
  <c r="F1219" i="2" s="1"/>
  <c r="H1220" i="7" s="1"/>
  <c r="G1219" i="2" a="1"/>
  <c r="G1219" i="2" s="1"/>
  <c r="H1219" i="2" a="1"/>
  <c r="H1219" i="2" s="1"/>
  <c r="J1220" i="7" s="1"/>
  <c r="I1219" i="2" a="1"/>
  <c r="I1219" i="2" s="1"/>
  <c r="B1220" i="2" a="1"/>
  <c r="B1220" i="2" s="1"/>
  <c r="C1220" i="2" a="1"/>
  <c r="C1220" i="2" s="1"/>
  <c r="D1220" i="2" a="1"/>
  <c r="D1220" i="2" s="1"/>
  <c r="E1220" i="2" a="1"/>
  <c r="E1220" i="2" s="1"/>
  <c r="F1220" i="2" a="1"/>
  <c r="F1220" i="2" s="1"/>
  <c r="G1220" i="2" a="1"/>
  <c r="G1220" i="2" s="1"/>
  <c r="I1221" i="7" s="1"/>
  <c r="H1220" i="2" a="1"/>
  <c r="H1220" i="2" s="1"/>
  <c r="I1220" i="2" a="1"/>
  <c r="I1220" i="2" s="1"/>
  <c r="K1221" i="7" s="1"/>
  <c r="B1221" i="2" a="1"/>
  <c r="B1221" i="2" s="1"/>
  <c r="D1222" i="7" s="1"/>
  <c r="C1221" i="2" a="1"/>
  <c r="C1221" i="2" s="1"/>
  <c r="D1221" i="2" a="1"/>
  <c r="D1221" i="2" s="1"/>
  <c r="F1222" i="7" s="1"/>
  <c r="E1221" i="2" a="1"/>
  <c r="E1221" i="2" s="1"/>
  <c r="F1221" i="2" a="1"/>
  <c r="F1221" i="2" s="1"/>
  <c r="G1221" i="2" a="1"/>
  <c r="G1221" i="2" s="1"/>
  <c r="H1221" i="2" a="1"/>
  <c r="H1221" i="2" s="1"/>
  <c r="J1222" i="7" s="1"/>
  <c r="I1221" i="2" a="1"/>
  <c r="I1221" i="2" s="1"/>
  <c r="B1222" i="2" a="1"/>
  <c r="B1222" i="2" s="1"/>
  <c r="D1223" i="7" s="1"/>
  <c r="C1222" i="2" a="1"/>
  <c r="C1222" i="2" s="1"/>
  <c r="E1223" i="7" s="1"/>
  <c r="D1222" i="2" a="1"/>
  <c r="D1222" i="2" s="1"/>
  <c r="E1222" i="2" a="1"/>
  <c r="E1222" i="2" s="1"/>
  <c r="G1223" i="7" s="1"/>
  <c r="F1222" i="2" a="1"/>
  <c r="F1222" i="2" s="1"/>
  <c r="G1222" i="2" a="1"/>
  <c r="G1222" i="2" s="1"/>
  <c r="I1223" i="7" s="1"/>
  <c r="H1222" i="2" a="1"/>
  <c r="H1222" i="2" s="1"/>
  <c r="I1222" i="2" a="1"/>
  <c r="I1222" i="2" s="1"/>
  <c r="B1223" i="2" a="1"/>
  <c r="B1223" i="2" s="1"/>
  <c r="D1224" i="7" s="1"/>
  <c r="C1223" i="2" a="1"/>
  <c r="C1223" i="2" s="1"/>
  <c r="D1223" i="2" a="1"/>
  <c r="D1223" i="2" s="1"/>
  <c r="E1223" i="2" a="1"/>
  <c r="E1223" i="2" s="1"/>
  <c r="G1224" i="7" s="1"/>
  <c r="F1223" i="2" a="1"/>
  <c r="F1223" i="2" s="1"/>
  <c r="H1224" i="7" s="1"/>
  <c r="G1223" i="2" a="1"/>
  <c r="G1223" i="2" s="1"/>
  <c r="H1223" i="2" a="1"/>
  <c r="H1223" i="2" s="1"/>
  <c r="J1224" i="7" s="1"/>
  <c r="I1223" i="2" a="1"/>
  <c r="I1223" i="2" s="1"/>
  <c r="B1224" i="2" a="1"/>
  <c r="B1224" i="2" s="1"/>
  <c r="C1224" i="2" a="1"/>
  <c r="C1224" i="2" s="1"/>
  <c r="D1224" i="2" a="1"/>
  <c r="D1224" i="2" s="1"/>
  <c r="E1224" i="2" a="1"/>
  <c r="E1224" i="2" s="1"/>
  <c r="F1224" i="2" a="1"/>
  <c r="F1224" i="2" s="1"/>
  <c r="G1224" i="2" a="1"/>
  <c r="G1224" i="2" s="1"/>
  <c r="H1224" i="2" a="1"/>
  <c r="H1224" i="2" s="1"/>
  <c r="I1224" i="2" a="1"/>
  <c r="I1224" i="2" s="1"/>
  <c r="K1225" i="7" s="1"/>
  <c r="B1225" i="2" a="1"/>
  <c r="B1225" i="2" s="1"/>
  <c r="C1225" i="2" a="1"/>
  <c r="C1225" i="2" s="1"/>
  <c r="E1226" i="7" s="1"/>
  <c r="D1225" i="2" a="1"/>
  <c r="D1225" i="2" s="1"/>
  <c r="F1226" i="7" s="1"/>
  <c r="E1225" i="2" a="1"/>
  <c r="E1225" i="2"/>
  <c r="G1226" i="7" s="1"/>
  <c r="F1225" i="2" a="1"/>
  <c r="F1225" i="2" s="1"/>
  <c r="G1225" i="2" a="1"/>
  <c r="G1225" i="2" s="1"/>
  <c r="I1226" i="7" s="1"/>
  <c r="H1225" i="2" a="1"/>
  <c r="H1225" i="2" s="1"/>
  <c r="J1226" i="7" s="1"/>
  <c r="I1225" i="2" a="1"/>
  <c r="I1225" i="2" s="1"/>
  <c r="B1226" i="2" a="1"/>
  <c r="B1226" i="2" s="1"/>
  <c r="C1226" i="2" a="1"/>
  <c r="C1226" i="2" s="1"/>
  <c r="D1226" i="2" a="1"/>
  <c r="D1226" i="2" s="1"/>
  <c r="F1227" i="7" s="1"/>
  <c r="E1226" i="2" a="1"/>
  <c r="E1226" i="2" s="1"/>
  <c r="F1226" i="2" a="1"/>
  <c r="F1226" i="2" s="1"/>
  <c r="H1227" i="7" s="1"/>
  <c r="G1226" i="2" a="1"/>
  <c r="G1226" i="2" s="1"/>
  <c r="I1227" i="7" s="1"/>
  <c r="H1226" i="2" a="1"/>
  <c r="H1226" i="2" s="1"/>
  <c r="I1226" i="2" a="1"/>
  <c r="I1226" i="2" s="1"/>
  <c r="K1227" i="7" s="1"/>
  <c r="B1227" i="2" a="1"/>
  <c r="B1227" i="2" s="1"/>
  <c r="C1227" i="2" a="1"/>
  <c r="C1227" i="2" s="1"/>
  <c r="D1227" i="2" a="1"/>
  <c r="D1227" i="2" s="1"/>
  <c r="E1227" i="2" a="1"/>
  <c r="E1227" i="2" s="1"/>
  <c r="F1227" i="2" a="1"/>
  <c r="F1227" i="2" s="1"/>
  <c r="G1227" i="2" a="1"/>
  <c r="G1227" i="2" s="1"/>
  <c r="H1227" i="2" a="1"/>
  <c r="H1227" i="2" s="1"/>
  <c r="J1228" i="7" s="1"/>
  <c r="I1227" i="2" a="1"/>
  <c r="I1227" i="2" s="1"/>
  <c r="B1228" i="2" a="1"/>
  <c r="B1228" i="2" s="1"/>
  <c r="D1229" i="7" s="1"/>
  <c r="C1228" i="2" a="1"/>
  <c r="C1228" i="2" s="1"/>
  <c r="E1229" i="7" s="1"/>
  <c r="D1228" i="2" a="1"/>
  <c r="D1228" i="2" s="1"/>
  <c r="E1228" i="2" a="1"/>
  <c r="E1228" i="2" s="1"/>
  <c r="G1229" i="7" s="1"/>
  <c r="F1228" i="2" a="1"/>
  <c r="F1228" i="2"/>
  <c r="H1229" i="7" s="1"/>
  <c r="G1228" i="2" a="1"/>
  <c r="G1228" i="2" s="1"/>
  <c r="H1228" i="2" a="1"/>
  <c r="H1228" i="2" s="1"/>
  <c r="I1228" i="2" a="1"/>
  <c r="I1228" i="2" s="1"/>
  <c r="B1229" i="2" a="1"/>
  <c r="B1229" i="2" s="1"/>
  <c r="D1230" i="7" s="1"/>
  <c r="C1229" i="2" a="1"/>
  <c r="C1229" i="2" s="1"/>
  <c r="D1229" i="2" a="1"/>
  <c r="D1229" i="2" s="1"/>
  <c r="F1230" i="7" s="1"/>
  <c r="E1229" i="2" a="1"/>
  <c r="E1229" i="2" s="1"/>
  <c r="F1229" i="2" a="1"/>
  <c r="F1229" i="2" s="1"/>
  <c r="G1229" i="2" a="1"/>
  <c r="G1229" i="2" s="1"/>
  <c r="I1230" i="7" s="1"/>
  <c r="H1229" i="2" a="1"/>
  <c r="H1229" i="2" s="1"/>
  <c r="I1229" i="2" a="1"/>
  <c r="I1229" i="2"/>
  <c r="K1230" i="7" s="1"/>
  <c r="B1230" i="2" a="1"/>
  <c r="B1230" i="2" s="1"/>
  <c r="C1230" i="2" a="1"/>
  <c r="C1230" i="2" s="1"/>
  <c r="D1230" i="2" a="1"/>
  <c r="D1230" i="2" s="1"/>
  <c r="E1230" i="2" a="1"/>
  <c r="E1230" i="2" s="1"/>
  <c r="G1231" i="7" s="1"/>
  <c r="F1230" i="2" a="1"/>
  <c r="F1230" i="2" s="1"/>
  <c r="H1231" i="7" s="1"/>
  <c r="G1230" i="2" a="1"/>
  <c r="G1230" i="2" s="1"/>
  <c r="H1230" i="2" a="1"/>
  <c r="H1230" i="2" s="1"/>
  <c r="J1231" i="7" s="1"/>
  <c r="I1230" i="2" a="1"/>
  <c r="I1230" i="2" s="1"/>
  <c r="B1231" i="2" a="1"/>
  <c r="B1231" i="2" s="1"/>
  <c r="D1232" i="7" s="1"/>
  <c r="C1231" i="2" a="1"/>
  <c r="C1231" i="2" s="1"/>
  <c r="D1231" i="2" a="1"/>
  <c r="D1231" i="2" s="1"/>
  <c r="E1231" i="2" a="1"/>
  <c r="E1231" i="2" s="1"/>
  <c r="F1231" i="2" a="1"/>
  <c r="F1231" i="2" s="1"/>
  <c r="G1231" i="2" a="1"/>
  <c r="G1231" i="2" s="1"/>
  <c r="H1231" i="2" a="1"/>
  <c r="H1231" i="2" s="1"/>
  <c r="I1231" i="2" a="1"/>
  <c r="I1231" i="2" s="1"/>
  <c r="K1232" i="7" s="1"/>
  <c r="B1232" i="2" a="1"/>
  <c r="B1232" i="2" s="1"/>
  <c r="C1232" i="2" a="1"/>
  <c r="C1232" i="2" s="1"/>
  <c r="E1233" i="7" s="1"/>
  <c r="D1232" i="2" a="1"/>
  <c r="D1232" i="2" s="1"/>
  <c r="F1233" i="7" s="1"/>
  <c r="E1232" i="2" a="1"/>
  <c r="E1232" i="2" s="1"/>
  <c r="F1232" i="2" a="1"/>
  <c r="F1232" i="2" s="1"/>
  <c r="H1233" i="7" s="1"/>
  <c r="G1232" i="2" a="1"/>
  <c r="G1232" i="2" s="1"/>
  <c r="H1232" i="2" a="1"/>
  <c r="H1232" i="2" s="1"/>
  <c r="I1232" i="2" a="1"/>
  <c r="I1232" i="2" s="1"/>
  <c r="B1233" i="2" a="1"/>
  <c r="B1233" i="2" s="1"/>
  <c r="C1233" i="2" a="1"/>
  <c r="C1233" i="2" s="1"/>
  <c r="D1233" i="2" a="1"/>
  <c r="D1233" i="2" s="1"/>
  <c r="E1233" i="2" a="1"/>
  <c r="E1233" i="2" s="1"/>
  <c r="G1234" i="7" s="1"/>
  <c r="F1233" i="2" a="1"/>
  <c r="F1233" i="2" s="1"/>
  <c r="H1234" i="7" s="1"/>
  <c r="G1233" i="2" a="1"/>
  <c r="G1233" i="2" s="1"/>
  <c r="I1234" i="7" s="1"/>
  <c r="H1233" i="2" a="1"/>
  <c r="H1233" i="2" s="1"/>
  <c r="I1233" i="2" a="1"/>
  <c r="I1233" i="2" s="1"/>
  <c r="K1234" i="7" s="1"/>
  <c r="B1234" i="2" a="1"/>
  <c r="B1234" i="2" s="1"/>
  <c r="C1234" i="2" a="1"/>
  <c r="C1234" i="2" s="1"/>
  <c r="E1235" i="7" s="1"/>
  <c r="D1234" i="2" a="1"/>
  <c r="D1234" i="2" s="1"/>
  <c r="F1235" i="7" s="1"/>
  <c r="E1234" i="2" a="1"/>
  <c r="E1234" i="2" s="1"/>
  <c r="F1234" i="2" a="1"/>
  <c r="F1234" i="2" s="1"/>
  <c r="G1234" i="2" a="1"/>
  <c r="G1234" i="2" s="1"/>
  <c r="H1234" i="2" a="1"/>
  <c r="H1234" i="2" s="1"/>
  <c r="J1235" i="7" s="1"/>
  <c r="I1234" i="2" a="1"/>
  <c r="I1234" i="2" s="1"/>
  <c r="B1235" i="2" a="1"/>
  <c r="B1235" i="2" s="1"/>
  <c r="D1236" i="7" s="1"/>
  <c r="C1235" i="2" a="1"/>
  <c r="C1235" i="2" s="1"/>
  <c r="E1236" i="7" s="1"/>
  <c r="D1235" i="2" a="1"/>
  <c r="D1235" i="2" s="1"/>
  <c r="E1235" i="2" a="1"/>
  <c r="E1235" i="2" s="1"/>
  <c r="G1236" i="7" s="1"/>
  <c r="F1235" i="2" a="1"/>
  <c r="F1235" i="2" s="1"/>
  <c r="G1235" i="2" a="1"/>
  <c r="G1235" i="2" s="1"/>
  <c r="H1235" i="2" a="1"/>
  <c r="H1235" i="2" s="1"/>
  <c r="I1235" i="2" a="1"/>
  <c r="I1235" i="2" s="1"/>
  <c r="B1236" i="2" a="1"/>
  <c r="B1236" i="2" s="1"/>
  <c r="C1236" i="2" a="1"/>
  <c r="C1236" i="2" s="1"/>
  <c r="D1236" i="2" a="1"/>
  <c r="D1236" i="2" s="1"/>
  <c r="F1237" i="7" s="1"/>
  <c r="E1236" i="2" a="1"/>
  <c r="E1236" i="2" s="1"/>
  <c r="F1236" i="2" a="1"/>
  <c r="F1236" i="2" s="1"/>
  <c r="H1237" i="7" s="1"/>
  <c r="G1236" i="2" a="1"/>
  <c r="G1236" i="2" s="1"/>
  <c r="I1237" i="7" s="1"/>
  <c r="H1236" i="2" a="1"/>
  <c r="H1236" i="2" s="1"/>
  <c r="I1236" i="2" a="1"/>
  <c r="I1236" i="2" s="1"/>
  <c r="K1237" i="7" s="1"/>
  <c r="B1237" i="2" a="1"/>
  <c r="B1237" i="2" s="1"/>
  <c r="C1237" i="2" a="1"/>
  <c r="C1237" i="2" s="1"/>
  <c r="D1237" i="2" a="1"/>
  <c r="D1237" i="2" s="1"/>
  <c r="E1237" i="2" a="1"/>
  <c r="E1237" i="2" s="1"/>
  <c r="F1237" i="2" a="1"/>
  <c r="F1237" i="2" s="1"/>
  <c r="G1237" i="2" a="1"/>
  <c r="G1237" i="2" s="1"/>
  <c r="H1237" i="2" a="1"/>
  <c r="H1237" i="2" s="1"/>
  <c r="J1238" i="7" s="1"/>
  <c r="I1237" i="2" a="1"/>
  <c r="I1237" i="2" s="1"/>
  <c r="B1238" i="2" a="1"/>
  <c r="B1238" i="2" s="1"/>
  <c r="D1239" i="7" s="1"/>
  <c r="C1238" i="2" a="1"/>
  <c r="C1238" i="2" s="1"/>
  <c r="E1239" i="7" s="1"/>
  <c r="D1238" i="2" a="1"/>
  <c r="D1238" i="2" s="1"/>
  <c r="E1238" i="2" a="1"/>
  <c r="E1238" i="2" s="1"/>
  <c r="G1239" i="7" s="1"/>
  <c r="F1238" i="2" a="1"/>
  <c r="F1238" i="2" s="1"/>
  <c r="G1238" i="2" a="1"/>
  <c r="G1238" i="2" s="1"/>
  <c r="H1238" i="2" a="1"/>
  <c r="H1238" i="2" s="1"/>
  <c r="I1238" i="2" a="1"/>
  <c r="I1238" i="2" s="1"/>
  <c r="B1239" i="2" a="1"/>
  <c r="B1239" i="2" s="1"/>
  <c r="C1239" i="2" a="1"/>
  <c r="C1239" i="2" s="1"/>
  <c r="D1239" i="2" a="1"/>
  <c r="D1239" i="2" s="1"/>
  <c r="F1240" i="7" s="1"/>
  <c r="E1239" i="2" a="1"/>
  <c r="E1239" i="2" s="1"/>
  <c r="F1239" i="2" a="1"/>
  <c r="F1239" i="2" s="1"/>
  <c r="H1240" i="7" s="1"/>
  <c r="G1239" i="2" a="1"/>
  <c r="G1239" i="2" s="1"/>
  <c r="I1240" i="7" s="1"/>
  <c r="H1239" i="2" a="1"/>
  <c r="H1239" i="2" s="1"/>
  <c r="I1239" i="2" a="1"/>
  <c r="I1239" i="2" s="1"/>
  <c r="K1240" i="7" s="1"/>
  <c r="B1240" i="2" a="1"/>
  <c r="B1240" i="2" s="1"/>
  <c r="C1240" i="2" a="1"/>
  <c r="C1240" i="2" s="1"/>
  <c r="D1240" i="2" a="1"/>
  <c r="D1240" i="2" s="1"/>
  <c r="E1240" i="2" a="1"/>
  <c r="E1240" i="2" s="1"/>
  <c r="F1240" i="2" a="1"/>
  <c r="F1240" i="2" s="1"/>
  <c r="G1240" i="2" a="1"/>
  <c r="G1240" i="2" s="1"/>
  <c r="H1240" i="2" a="1"/>
  <c r="H1240" i="2" s="1"/>
  <c r="J1241" i="7" s="1"/>
  <c r="I1240" i="2" a="1"/>
  <c r="I1240" i="2" s="1"/>
  <c r="B1241" i="2" a="1"/>
  <c r="B1241" i="2" s="1"/>
  <c r="D1242" i="7" s="1"/>
  <c r="C1241" i="2" a="1"/>
  <c r="C1241" i="2" s="1"/>
  <c r="E1242" i="7" s="1"/>
  <c r="D1241" i="2" a="1"/>
  <c r="D1241" i="2" s="1"/>
  <c r="E1241" i="2" a="1"/>
  <c r="E1241" i="2" s="1"/>
  <c r="G1242" i="7" s="1"/>
  <c r="F1241" i="2" a="1"/>
  <c r="F1241" i="2" s="1"/>
  <c r="G1241" i="2" a="1"/>
  <c r="G1241" i="2" s="1"/>
  <c r="H1241" i="2" a="1"/>
  <c r="H1241" i="2" s="1"/>
  <c r="I1241" i="2" a="1"/>
  <c r="I1241" i="2" s="1"/>
  <c r="B1242" i="2" a="1"/>
  <c r="B1242" i="2" s="1"/>
  <c r="C1242" i="2" a="1"/>
  <c r="C1242" i="2" s="1"/>
  <c r="D1242" i="2" a="1"/>
  <c r="D1242" i="2" s="1"/>
  <c r="F1243" i="7" s="1"/>
  <c r="E1242" i="2" a="1"/>
  <c r="E1242" i="2" s="1"/>
  <c r="F1242" i="2" a="1"/>
  <c r="F1242" i="2" s="1"/>
  <c r="H1243" i="7" s="1"/>
  <c r="G1242" i="2" a="1"/>
  <c r="G1242" i="2" s="1"/>
  <c r="I1243" i="7" s="1"/>
  <c r="H1242" i="2" a="1"/>
  <c r="H1242" i="2" s="1"/>
  <c r="I1242" i="2" a="1"/>
  <c r="I1242" i="2" s="1"/>
  <c r="K1243" i="7" s="1"/>
  <c r="B1243" i="2" a="1"/>
  <c r="B1243" i="2"/>
  <c r="C1243" i="2" a="1"/>
  <c r="C1243" i="2" s="1"/>
  <c r="E1244" i="7" s="1"/>
  <c r="D1243" i="2" a="1"/>
  <c r="D1243" i="2" s="1"/>
  <c r="E1243" i="2" a="1"/>
  <c r="E1243" i="2" s="1"/>
  <c r="F1243" i="2" a="1"/>
  <c r="F1243" i="2" s="1"/>
  <c r="G1243" i="2" a="1"/>
  <c r="G1243" i="2" s="1"/>
  <c r="I1244" i="7" s="1"/>
  <c r="H1243" i="2" a="1"/>
  <c r="H1243" i="2" s="1"/>
  <c r="J1244" i="7" s="1"/>
  <c r="I1243" i="2" a="1"/>
  <c r="I1243" i="2" s="1"/>
  <c r="B1244" i="2" a="1"/>
  <c r="B1244" i="2" s="1"/>
  <c r="D1245" i="7" s="1"/>
  <c r="C1244" i="2" a="1"/>
  <c r="C1244" i="2" s="1"/>
  <c r="D1244" i="2" a="1"/>
  <c r="D1244" i="2" s="1"/>
  <c r="F1245" i="7" s="1"/>
  <c r="E1244" i="2" a="1"/>
  <c r="E1244" i="2" s="1"/>
  <c r="F1244" i="2" a="1"/>
  <c r="F1244" i="2" s="1"/>
  <c r="G1244" i="2" a="1"/>
  <c r="G1244" i="2" s="1"/>
  <c r="H1244" i="2" a="1"/>
  <c r="H1244" i="2" s="1"/>
  <c r="I1244" i="2" a="1"/>
  <c r="I1244" i="2" s="1"/>
  <c r="B1245" i="2" a="1"/>
  <c r="B1245" i="2" s="1"/>
  <c r="C1245" i="2" a="1"/>
  <c r="C1245" i="2" s="1"/>
  <c r="E1246" i="7" s="1"/>
  <c r="D1245" i="2" a="1"/>
  <c r="D1245" i="2" s="1"/>
  <c r="E1245" i="2" a="1"/>
  <c r="E1245" i="2" s="1"/>
  <c r="G1246" i="7" s="1"/>
  <c r="F1245" i="2" a="1"/>
  <c r="F1245" i="2" s="1"/>
  <c r="H1246" i="7" s="1"/>
  <c r="G1245" i="2" a="1"/>
  <c r="G1245" i="2" s="1"/>
  <c r="H1245" i="2" a="1"/>
  <c r="H1245" i="2" s="1"/>
  <c r="J1246" i="7" s="1"/>
  <c r="I1245" i="2" a="1"/>
  <c r="I1245" i="2" s="1"/>
  <c r="B1246" i="2" a="1"/>
  <c r="B1246" i="2" s="1"/>
  <c r="C1246" i="2" a="1"/>
  <c r="C1246" i="2" s="1"/>
  <c r="D1246" i="2" a="1"/>
  <c r="D1246" i="2" s="1"/>
  <c r="E1246" i="2" a="1"/>
  <c r="E1246" i="2" s="1"/>
  <c r="F1246" i="2" a="1"/>
  <c r="F1246" i="2" s="1"/>
  <c r="G1246" i="2" a="1"/>
  <c r="G1246" i="2" s="1"/>
  <c r="I1247" i="7" s="1"/>
  <c r="H1246" i="2" a="1"/>
  <c r="H1246" i="2" s="1"/>
  <c r="I1246" i="2" a="1"/>
  <c r="I1246" i="2" s="1"/>
  <c r="K1247" i="7" s="1"/>
  <c r="B1247" i="2" a="1"/>
  <c r="B1247" i="2" s="1"/>
  <c r="D1248" i="7" s="1"/>
  <c r="C1247" i="2" a="1"/>
  <c r="C1247" i="2" s="1"/>
  <c r="D1247" i="2" a="1"/>
  <c r="D1247" i="2" s="1"/>
  <c r="F1248" i="7" s="1"/>
  <c r="E1247" i="2" a="1"/>
  <c r="E1247" i="2" s="1"/>
  <c r="F1247" i="2" a="1"/>
  <c r="F1247" i="2"/>
  <c r="G1247" i="2" a="1"/>
  <c r="G1247" i="2" s="1"/>
  <c r="H1247" i="2" a="1"/>
  <c r="H1247" i="2" s="1"/>
  <c r="I1247" i="2" a="1"/>
  <c r="I1247" i="2" s="1"/>
  <c r="B1248" i="2" a="1"/>
  <c r="B1248" i="2" s="1"/>
  <c r="D1249" i="7" s="1"/>
  <c r="C1248" i="2" a="1"/>
  <c r="C1248" i="2" s="1"/>
  <c r="E1249" i="7" s="1"/>
  <c r="D1248" i="2" a="1"/>
  <c r="D1248" i="2" s="1"/>
  <c r="E1248" i="2" a="1"/>
  <c r="E1248" i="2" s="1"/>
  <c r="G1249" i="7" s="1"/>
  <c r="F1248" i="2" a="1"/>
  <c r="F1248" i="2" s="1"/>
  <c r="G1248" i="2" a="1"/>
  <c r="G1248" i="2" s="1"/>
  <c r="I1249" i="7" s="1"/>
  <c r="H1248" i="2" a="1"/>
  <c r="H1248" i="2" s="1"/>
  <c r="I1248" i="2" a="1"/>
  <c r="I1248" i="2" s="1"/>
  <c r="B1249" i="2" a="1"/>
  <c r="B1249" i="2" s="1"/>
  <c r="C1249" i="2" a="1"/>
  <c r="C1249" i="2" s="1"/>
  <c r="D1249" i="2" a="1"/>
  <c r="D1249" i="2" s="1"/>
  <c r="E1249" i="2" a="1"/>
  <c r="E1249" i="2" s="1"/>
  <c r="F1249" i="2" a="1"/>
  <c r="F1249" i="2" s="1"/>
  <c r="H1250" i="7" s="1"/>
  <c r="G1249" i="2" a="1"/>
  <c r="G1249" i="2" s="1"/>
  <c r="H1249" i="2" a="1"/>
  <c r="H1249" i="2"/>
  <c r="J1250" i="7" s="1"/>
  <c r="I1249" i="2" a="1"/>
  <c r="I1249" i="2" s="1"/>
  <c r="B1250" i="2" a="1"/>
  <c r="B1250" i="2" s="1"/>
  <c r="D1251" i="7" s="1"/>
  <c r="C1250" i="2" a="1"/>
  <c r="C1250" i="2" s="1"/>
  <c r="D1250" i="2" a="1"/>
  <c r="D1250" i="2" s="1"/>
  <c r="E1250" i="2" a="1"/>
  <c r="E1250" i="2" s="1"/>
  <c r="G1251" i="7" s="1"/>
  <c r="F1250" i="2" a="1"/>
  <c r="F1250" i="2" s="1"/>
  <c r="G1250" i="2" a="1"/>
  <c r="G1250" i="2" s="1"/>
  <c r="H1250" i="2" a="1"/>
  <c r="H1250" i="2" s="1"/>
  <c r="I1250" i="2" a="1"/>
  <c r="I1250" i="2" s="1"/>
  <c r="K1251" i="7" s="1"/>
  <c r="B1251" i="2" a="1"/>
  <c r="B1251" i="2" s="1"/>
  <c r="C1251" i="2" a="1"/>
  <c r="C1251" i="2" s="1"/>
  <c r="E1252" i="7" s="1"/>
  <c r="D1251" i="2" a="1"/>
  <c r="D1251" i="2" s="1"/>
  <c r="F1252" i="7" s="1"/>
  <c r="E1251" i="2" a="1"/>
  <c r="E1251" i="2" s="1"/>
  <c r="F1251" i="2" a="1"/>
  <c r="F1251" i="2" s="1"/>
  <c r="H1252" i="7" s="1"/>
  <c r="G1251" i="2" a="1"/>
  <c r="G1251" i="2" s="1"/>
  <c r="H1251" i="2" a="1"/>
  <c r="H1251" i="2" s="1"/>
  <c r="I1251" i="2" a="1"/>
  <c r="I1251" i="2" s="1"/>
  <c r="B1252" i="2" a="1"/>
  <c r="B1252" i="2" s="1"/>
  <c r="C1252" i="2" a="1"/>
  <c r="C1252" i="2" s="1"/>
  <c r="D1252" i="2" a="1"/>
  <c r="D1252" i="2" s="1"/>
  <c r="E1252" i="2" a="1"/>
  <c r="E1252" i="2" s="1"/>
  <c r="G1253" i="7" s="1"/>
  <c r="F1252" i="2" a="1"/>
  <c r="F1252" i="2" s="1"/>
  <c r="G1252" i="2" a="1"/>
  <c r="G1252" i="2" s="1"/>
  <c r="I1253" i="7" s="1"/>
  <c r="H1252" i="2" a="1"/>
  <c r="H1252" i="2" s="1"/>
  <c r="J1253" i="7" s="1"/>
  <c r="I1252" i="2" a="1"/>
  <c r="I1252" i="2" s="1"/>
  <c r="B1253" i="2" a="1"/>
  <c r="B1253" i="2" s="1"/>
  <c r="D1254" i="7" s="1"/>
  <c r="C1253" i="2" a="1"/>
  <c r="C1253" i="2" s="1"/>
  <c r="D1253" i="2" a="1"/>
  <c r="D1253" i="2" s="1"/>
  <c r="E1253" i="2" a="1"/>
  <c r="E1253" i="2" s="1"/>
  <c r="F1253" i="2" a="1"/>
  <c r="F1253" i="2" s="1"/>
  <c r="H1254" i="7" s="1"/>
  <c r="G1253" i="2" a="1"/>
  <c r="G1253" i="2" s="1"/>
  <c r="H1253" i="2" a="1"/>
  <c r="H1253" i="2" s="1"/>
  <c r="J1254" i="7" s="1"/>
  <c r="I1253" i="2" a="1"/>
  <c r="I1253" i="2" s="1"/>
  <c r="K1254" i="7" s="1"/>
  <c r="B1254" i="2" a="1"/>
  <c r="B1254" i="2" s="1"/>
  <c r="C1254" i="2" a="1"/>
  <c r="C1254" i="2" s="1"/>
  <c r="E1255" i="7" s="1"/>
  <c r="D1254" i="2" a="1"/>
  <c r="D1254" i="2" s="1"/>
  <c r="E1254" i="2" a="1"/>
  <c r="E1254" i="2" s="1"/>
  <c r="G1255" i="7" s="1"/>
  <c r="F1254" i="2" a="1"/>
  <c r="F1254" i="2" s="1"/>
  <c r="G1254" i="2" a="1"/>
  <c r="G1254" i="2" s="1"/>
  <c r="H1254" i="2" a="1"/>
  <c r="H1254" i="2" s="1"/>
  <c r="I1254" i="2" a="1"/>
  <c r="I1254" i="2" s="1"/>
  <c r="B1255" i="2" a="1"/>
  <c r="B1255" i="2" s="1"/>
  <c r="C1255" i="2" a="1"/>
  <c r="C1255" i="2" s="1"/>
  <c r="D1255" i="2" a="1"/>
  <c r="D1255" i="2" s="1"/>
  <c r="F1256" i="7" s="1"/>
  <c r="E1255" i="2" a="1"/>
  <c r="E1255" i="2" s="1"/>
  <c r="F1255" i="2" a="1"/>
  <c r="F1255" i="2" s="1"/>
  <c r="H1256" i="7" s="1"/>
  <c r="G1255" i="2" a="1"/>
  <c r="G1255" i="2" s="1"/>
  <c r="I1256" i="7" s="1"/>
  <c r="H1255" i="2" a="1"/>
  <c r="H1255" i="2" s="1"/>
  <c r="I1255" i="2" a="1"/>
  <c r="I1255" i="2" s="1"/>
  <c r="K1256" i="7" s="1"/>
  <c r="B1256" i="2" a="1"/>
  <c r="B1256" i="2" s="1"/>
  <c r="C1256" i="2" a="1"/>
  <c r="C1256" i="2" s="1"/>
  <c r="D1256" i="2" a="1"/>
  <c r="D1256" i="2" s="1"/>
  <c r="E1256" i="2" a="1"/>
  <c r="E1256" i="2" s="1"/>
  <c r="F1256" i="2" a="1"/>
  <c r="F1256" i="2" s="1"/>
  <c r="G1256" i="2" a="1"/>
  <c r="G1256" i="2" s="1"/>
  <c r="H1256" i="2" a="1"/>
  <c r="H1256" i="2" s="1"/>
  <c r="J1257" i="7" s="1"/>
  <c r="I1256" i="2" a="1"/>
  <c r="I1256" i="2" s="1"/>
  <c r="B1257" i="2" a="1"/>
  <c r="B1257" i="2" s="1"/>
  <c r="D1258" i="7" s="1"/>
  <c r="C1257" i="2" a="1"/>
  <c r="C1257" i="2" s="1"/>
  <c r="E1258" i="7" s="1"/>
  <c r="D1257" i="2" a="1"/>
  <c r="D1257" i="2" s="1"/>
  <c r="E1257" i="2" a="1"/>
  <c r="E1257" i="2" s="1"/>
  <c r="G1258" i="7" s="1"/>
  <c r="F1257" i="2" a="1"/>
  <c r="F1257" i="2" s="1"/>
  <c r="G1257" i="2" a="1"/>
  <c r="G1257" i="2" s="1"/>
  <c r="H1257" i="2" a="1"/>
  <c r="H1257" i="2" s="1"/>
  <c r="I1257" i="2" a="1"/>
  <c r="I1257" i="2" s="1"/>
  <c r="B1258" i="2" a="1"/>
  <c r="B1258" i="2"/>
  <c r="C1258" i="2" a="1"/>
  <c r="C1258" i="2" s="1"/>
  <c r="E1259" i="7" s="1"/>
  <c r="D1258" i="2" a="1"/>
  <c r="D1258" i="2" s="1"/>
  <c r="F1259" i="7" s="1"/>
  <c r="E1258" i="2" a="1"/>
  <c r="E1258" i="2" s="1"/>
  <c r="F1258" i="2" a="1"/>
  <c r="F1258" i="2" s="1"/>
  <c r="H1259" i="7" s="1"/>
  <c r="G1258" i="2" a="1"/>
  <c r="G1258" i="2" s="1"/>
  <c r="H1258" i="2" a="1"/>
  <c r="H1258" i="2" s="1"/>
  <c r="J1259" i="7" s="1"/>
  <c r="I1258" i="2" a="1"/>
  <c r="I1258" i="2" s="1"/>
  <c r="B1259" i="2" a="1"/>
  <c r="B1259" i="2" s="1"/>
  <c r="C1259" i="2" a="1"/>
  <c r="C1259" i="2" s="1"/>
  <c r="D1259" i="2" a="1"/>
  <c r="D1259" i="2" s="1"/>
  <c r="E1259" i="2" a="1"/>
  <c r="E1259" i="2" s="1"/>
  <c r="F1259" i="2" a="1"/>
  <c r="F1259" i="2" s="1"/>
  <c r="G1259" i="2" a="1"/>
  <c r="G1259" i="2" s="1"/>
  <c r="I1260" i="7" s="1"/>
  <c r="H1259" i="2" a="1"/>
  <c r="H1259" i="2" s="1"/>
  <c r="J1260" i="7" s="1"/>
  <c r="I1259" i="2" a="1"/>
  <c r="I1259" i="2" s="1"/>
  <c r="K1260" i="7" s="1"/>
  <c r="B1260" i="2" a="1"/>
  <c r="B1260" i="2" s="1"/>
  <c r="D1261" i="7" s="1"/>
  <c r="C1260" i="2" a="1"/>
  <c r="C1260" i="2" s="1"/>
  <c r="D1260" i="2" a="1"/>
  <c r="D1260" i="2" s="1"/>
  <c r="F1261" i="7" s="1"/>
  <c r="E1260" i="2" a="1"/>
  <c r="E1260" i="2" s="1"/>
  <c r="G1261" i="7" s="1"/>
  <c r="F1260" i="2" a="1"/>
  <c r="F1260" i="2" s="1"/>
  <c r="H1261" i="7" s="1"/>
  <c r="G1260" i="2" a="1"/>
  <c r="G1260" i="2" s="1"/>
  <c r="H1260" i="2" a="1"/>
  <c r="H1260" i="2" s="1"/>
  <c r="I1260" i="2" a="1"/>
  <c r="I1260" i="2" s="1"/>
  <c r="B1261" i="2" a="1"/>
  <c r="B1261" i="2" s="1"/>
  <c r="C1261" i="2" a="1"/>
  <c r="C1261" i="2" s="1"/>
  <c r="E1262" i="7" s="1"/>
  <c r="D1261" i="2" a="1"/>
  <c r="D1261" i="2" s="1"/>
  <c r="F1262" i="7" s="1"/>
  <c r="E1261" i="2" a="1"/>
  <c r="E1261" i="2" s="1"/>
  <c r="G1262" i="7" s="1"/>
  <c r="F1261" i="2" a="1"/>
  <c r="F1261" i="2" s="1"/>
  <c r="G1261" i="2" a="1"/>
  <c r="G1261" i="2" s="1"/>
  <c r="I1262" i="7" s="1"/>
  <c r="H1261" i="2" a="1"/>
  <c r="H1261" i="2" s="1"/>
  <c r="I1261" i="2" a="1"/>
  <c r="I1261" i="2" s="1"/>
  <c r="K1262" i="7" s="1"/>
  <c r="B1262" i="2" a="1"/>
  <c r="B1262" i="2" s="1"/>
  <c r="C1262" i="2" a="1"/>
  <c r="C1262" i="2" s="1"/>
  <c r="D1262" i="2" a="1"/>
  <c r="D1262" i="2" s="1"/>
  <c r="E1262" i="2" a="1"/>
  <c r="E1262" i="2" s="1"/>
  <c r="F1262" i="2" a="1"/>
  <c r="F1262" i="2"/>
  <c r="H1263" i="7" s="1"/>
  <c r="G1262" i="2" a="1"/>
  <c r="G1262" i="2" s="1"/>
  <c r="I1263" i="7" s="1"/>
  <c r="H1262" i="2" a="1"/>
  <c r="H1262" i="2" s="1"/>
  <c r="J1263" i="7" s="1"/>
  <c r="I1262" i="2" a="1"/>
  <c r="I1262" i="2" s="1"/>
  <c r="B1263" i="2" a="1"/>
  <c r="B1263" i="2" s="1"/>
  <c r="D1264" i="7" s="1"/>
  <c r="C1263" i="2" a="1"/>
  <c r="C1263" i="2" s="1"/>
  <c r="D1263" i="2" a="1"/>
  <c r="D1263" i="2"/>
  <c r="F1264" i="7" s="1"/>
  <c r="E1263" i="2" a="1"/>
  <c r="E1263" i="2" s="1"/>
  <c r="G1264" i="7" s="1"/>
  <c r="F1263" i="2" a="1"/>
  <c r="F1263" i="2" s="1"/>
  <c r="G1263" i="2" a="1"/>
  <c r="G1263" i="2" s="1"/>
  <c r="H1263" i="2" a="1"/>
  <c r="H1263" i="2" s="1"/>
  <c r="J1264" i="7" s="1"/>
  <c r="I1263" i="2" a="1"/>
  <c r="I1263" i="2" s="1"/>
  <c r="K1264" i="7" s="1"/>
  <c r="B1264" i="2" a="1"/>
  <c r="B1264" i="2" s="1"/>
  <c r="D1265" i="7" s="1"/>
  <c r="C1264" i="2" a="1"/>
  <c r="C1264" i="2" s="1"/>
  <c r="E1265" i="7" s="1"/>
  <c r="D1264" i="2" a="1"/>
  <c r="D1264" i="2" s="1"/>
  <c r="E1264" i="2" a="1"/>
  <c r="E1264" i="2" s="1"/>
  <c r="G1265" i="7" s="1"/>
  <c r="F1264" i="2" a="1"/>
  <c r="F1264" i="2" s="1"/>
  <c r="G1264" i="2" a="1"/>
  <c r="G1264" i="2" s="1"/>
  <c r="I1265" i="7" s="1"/>
  <c r="H1264" i="2" a="1"/>
  <c r="H1264" i="2" s="1"/>
  <c r="I1264" i="2" a="1"/>
  <c r="I1264" i="2" s="1"/>
  <c r="B1265" i="2" a="1"/>
  <c r="B1265" i="2" s="1"/>
  <c r="C1265" i="2" a="1"/>
  <c r="C1265" i="2" s="1"/>
  <c r="D1265" i="2" a="1"/>
  <c r="D1265" i="2" s="1"/>
  <c r="F1266" i="7" s="1"/>
  <c r="E1265" i="2" a="1"/>
  <c r="E1265" i="2" s="1"/>
  <c r="G1266" i="7" s="1"/>
  <c r="F1265" i="2" a="1"/>
  <c r="F1265" i="2" s="1"/>
  <c r="H1266" i="7" s="1"/>
  <c r="G1265" i="2" a="1"/>
  <c r="G1265" i="2" s="1"/>
  <c r="H1265" i="2" a="1"/>
  <c r="H1265" i="2" s="1"/>
  <c r="J1266" i="7" s="1"/>
  <c r="I1265" i="2" a="1"/>
  <c r="I1265" i="2" s="1"/>
  <c r="B1266" i="2" a="1"/>
  <c r="B1266" i="2" s="1"/>
  <c r="C1266" i="2" a="1"/>
  <c r="C1266" i="2" s="1"/>
  <c r="E1267" i="7" s="1"/>
  <c r="D1266" i="2" a="1"/>
  <c r="D1266" i="2" s="1"/>
  <c r="E1266" i="2" a="1"/>
  <c r="E1266" i="2" s="1"/>
  <c r="F1266" i="2" a="1"/>
  <c r="F1266" i="2" s="1"/>
  <c r="G1266" i="2" a="1"/>
  <c r="G1266" i="2" s="1"/>
  <c r="I1267" i="7" s="1"/>
  <c r="H1266" i="2" a="1"/>
  <c r="H1266" i="2" s="1"/>
  <c r="J1267" i="7" s="1"/>
  <c r="I1266" i="2" a="1"/>
  <c r="I1266" i="2" s="1"/>
  <c r="K1267" i="7" s="1"/>
  <c r="B1267" i="2" a="1"/>
  <c r="B1267" i="2" s="1"/>
  <c r="D1268" i="7" s="1"/>
  <c r="C1267" i="2" a="1"/>
  <c r="C1267" i="2" s="1"/>
  <c r="E1268" i="7" s="1"/>
  <c r="D1267" i="2" a="1"/>
  <c r="D1267" i="2" s="1"/>
  <c r="F1268" i="7" s="1"/>
  <c r="E1267" i="2" a="1"/>
  <c r="E1267" i="2" s="1"/>
  <c r="F1267" i="2" a="1"/>
  <c r="F1267" i="2" s="1"/>
  <c r="G1267" i="2" a="1"/>
  <c r="G1267" i="2" s="1"/>
  <c r="H1267" i="2" a="1"/>
  <c r="H1267" i="2" s="1"/>
  <c r="J1268" i="7" s="1"/>
  <c r="I1267" i="2" a="1"/>
  <c r="I1267" i="2" s="1"/>
  <c r="B1268" i="2" a="1"/>
  <c r="B1268" i="2" s="1"/>
  <c r="C1268" i="2" a="1"/>
  <c r="C1268" i="2" s="1"/>
  <c r="E1269" i="7" s="1"/>
  <c r="D1268" i="2" a="1"/>
  <c r="D1268" i="2" s="1"/>
  <c r="F1269" i="7" s="1"/>
  <c r="E1268" i="2" a="1"/>
  <c r="E1268" i="2" s="1"/>
  <c r="G1269" i="7" s="1"/>
  <c r="F1268" i="2" a="1"/>
  <c r="F1268" i="2" s="1"/>
  <c r="H1269" i="7" s="1"/>
  <c r="G1268" i="2" a="1"/>
  <c r="G1268" i="2" s="1"/>
  <c r="H1268" i="2" a="1"/>
  <c r="H1268" i="2" s="1"/>
  <c r="I1268" i="2" a="1"/>
  <c r="I1268" i="2" s="1"/>
  <c r="I2" i="2" a="1"/>
  <c r="I2" i="2" s="1"/>
  <c r="H2" i="2" a="1"/>
  <c r="H2" i="2" s="1"/>
  <c r="G2" i="2" a="1"/>
  <c r="G2" i="2" s="1"/>
  <c r="F2" i="2" a="1"/>
  <c r="F2" i="2" s="1"/>
  <c r="E2" i="2" a="1"/>
  <c r="E2" i="2" s="1"/>
  <c r="D2" i="2" a="1"/>
  <c r="D2" i="2" s="1"/>
  <c r="C2" i="2" a="1"/>
  <c r="C2" i="2" s="1"/>
  <c r="B2" i="2" a="1"/>
  <c r="B2" i="2" s="1"/>
  <c r="F1267" i="7" l="1"/>
  <c r="K1265" i="7"/>
  <c r="I1268" i="7"/>
  <c r="J1265" i="7"/>
  <c r="D1263" i="7"/>
  <c r="K1269" i="7"/>
  <c r="J1269" i="7"/>
  <c r="H1268" i="7"/>
  <c r="D1267" i="7"/>
  <c r="G1109" i="7"/>
  <c r="G1259" i="7"/>
  <c r="D1262" i="7"/>
  <c r="D1269" i="7"/>
  <c r="K1268" i="7"/>
  <c r="H1267" i="7"/>
  <c r="E1266" i="7"/>
  <c r="I1264" i="7"/>
  <c r="G1267" i="7"/>
  <c r="D1266" i="7"/>
  <c r="D1260" i="7"/>
  <c r="I1258" i="7"/>
  <c r="E1257" i="7"/>
  <c r="I1255" i="7"/>
  <c r="F1254" i="7"/>
  <c r="J1252" i="7"/>
  <c r="F1251" i="7"/>
  <c r="K1249" i="7"/>
  <c r="D1247" i="7"/>
  <c r="H1245" i="7"/>
  <c r="D1244" i="7"/>
  <c r="I1242" i="7"/>
  <c r="E1241" i="7"/>
  <c r="I1239" i="7"/>
  <c r="E1238" i="7"/>
  <c r="I1236" i="7"/>
  <c r="J1233" i="7"/>
  <c r="F1232" i="7"/>
  <c r="E1228" i="7"/>
  <c r="F1225" i="7"/>
  <c r="K1223" i="7"/>
  <c r="H1222" i="7"/>
  <c r="D1221" i="7"/>
  <c r="H1219" i="7"/>
  <c r="D1210" i="7"/>
  <c r="H1208" i="7"/>
  <c r="D1207" i="7"/>
  <c r="I1192" i="7"/>
  <c r="E1191" i="7"/>
  <c r="I1189" i="7"/>
  <c r="E1188" i="7"/>
  <c r="I1186" i="7"/>
  <c r="E1185" i="7"/>
  <c r="G1110" i="7"/>
  <c r="I1099" i="7"/>
  <c r="G1098" i="7"/>
  <c r="G1094" i="7"/>
  <c r="D1093" i="7"/>
  <c r="J1091" i="7"/>
  <c r="K1088" i="7"/>
  <c r="G1087" i="7"/>
  <c r="I1084" i="7"/>
  <c r="F1083" i="7"/>
  <c r="K1081" i="7"/>
  <c r="D1076" i="7"/>
  <c r="I1074" i="7"/>
  <c r="H1073" i="7"/>
  <c r="D1072" i="7"/>
  <c r="H1070" i="7"/>
  <c r="E1069" i="7"/>
  <c r="K1067" i="7"/>
  <c r="H1066" i="7"/>
  <c r="D1065" i="7"/>
  <c r="I1063" i="7"/>
  <c r="E1062" i="7"/>
  <c r="I1060" i="7"/>
  <c r="E1059" i="7"/>
  <c r="I1057" i="7"/>
  <c r="G1056" i="7"/>
  <c r="E1055" i="7"/>
  <c r="I1053" i="7"/>
  <c r="F1052" i="7"/>
  <c r="K1050" i="7"/>
  <c r="H1049" i="7"/>
  <c r="F1048" i="7"/>
  <c r="D1047" i="7"/>
  <c r="H1045" i="7"/>
  <c r="D1044" i="7"/>
  <c r="I1042" i="7"/>
  <c r="G1041" i="7"/>
  <c r="D1040" i="7"/>
  <c r="J1038" i="7"/>
  <c r="G1037" i="7"/>
  <c r="K1035" i="7"/>
  <c r="G1034" i="7"/>
  <c r="D1033" i="7"/>
  <c r="I1031" i="7"/>
  <c r="H1030" i="7"/>
  <c r="D1029" i="7"/>
  <c r="F1026" i="7"/>
  <c r="J1024" i="7"/>
  <c r="F1022" i="7"/>
  <c r="K1019" i="7"/>
  <c r="G1018" i="7"/>
  <c r="D1017" i="7"/>
  <c r="H1015" i="7"/>
  <c r="I1269" i="7"/>
  <c r="G1268" i="7"/>
  <c r="K1266" i="7"/>
  <c r="H1265" i="7"/>
  <c r="E1264" i="7"/>
  <c r="J1262" i="7"/>
  <c r="K1259" i="7"/>
  <c r="H1258" i="7"/>
  <c r="D1257" i="7"/>
  <c r="H1255" i="7"/>
  <c r="E1254" i="7"/>
  <c r="I1252" i="7"/>
  <c r="E1251" i="7"/>
  <c r="J1249" i="7"/>
  <c r="G1248" i="7"/>
  <c r="K1246" i="7"/>
  <c r="G1245" i="7"/>
  <c r="H1242" i="7"/>
  <c r="D1241" i="7"/>
  <c r="H1239" i="7"/>
  <c r="D1238" i="7"/>
  <c r="H1236" i="7"/>
  <c r="D1235" i="7"/>
  <c r="I1233" i="7"/>
  <c r="E1232" i="7"/>
  <c r="J1230" i="7"/>
  <c r="D1228" i="7"/>
  <c r="H1226" i="7"/>
  <c r="E1225" i="7"/>
  <c r="J1223" i="7"/>
  <c r="G1222" i="7"/>
  <c r="K1220" i="7"/>
  <c r="G1219" i="7"/>
  <c r="K1217" i="7"/>
  <c r="G1215" i="7"/>
  <c r="I1212" i="7"/>
  <c r="G1211" i="7"/>
  <c r="K1209" i="7"/>
  <c r="G1208" i="7"/>
  <c r="K1206" i="7"/>
  <c r="G1205" i="7"/>
  <c r="D1204" i="7"/>
  <c r="H1202" i="7"/>
  <c r="E1201" i="7"/>
  <c r="I1199" i="7"/>
  <c r="E1198" i="7"/>
  <c r="J1196" i="7"/>
  <c r="G1195" i="7"/>
  <c r="K1193" i="7"/>
  <c r="H1192" i="7"/>
  <c r="D1191" i="7"/>
  <c r="H1189" i="7"/>
  <c r="D1188" i="7"/>
  <c r="H1186" i="7"/>
  <c r="D1185" i="7"/>
  <c r="H1183" i="7"/>
  <c r="D1182" i="7"/>
  <c r="H1180" i="7"/>
  <c r="D1179" i="7"/>
  <c r="H1177" i="7"/>
  <c r="E1176" i="7"/>
  <c r="F1173" i="7"/>
  <c r="J1171" i="7"/>
  <c r="F1170" i="7"/>
  <c r="J1168" i="7"/>
  <c r="F1167" i="7"/>
  <c r="J1165" i="7"/>
  <c r="F1164" i="7"/>
  <c r="G1161" i="7"/>
  <c r="K1159" i="7"/>
  <c r="G1158" i="7"/>
  <c r="K1156" i="7"/>
  <c r="G1155" i="7"/>
  <c r="K1153" i="7"/>
  <c r="D1151" i="7"/>
  <c r="I1149" i="7"/>
  <c r="E1148" i="7"/>
  <c r="J1146" i="7"/>
  <c r="F1145" i="7"/>
  <c r="J1143" i="7"/>
  <c r="F1142" i="7"/>
  <c r="J1140" i="7"/>
  <c r="F1139" i="7"/>
  <c r="J1137" i="7"/>
  <c r="F1136" i="7"/>
  <c r="J1134" i="7"/>
  <c r="F1133" i="7"/>
  <c r="J1131" i="7"/>
  <c r="F1130" i="7"/>
  <c r="J1128" i="7"/>
  <c r="G1127" i="7"/>
  <c r="K1125" i="7"/>
  <c r="H1124" i="7"/>
  <c r="E1123" i="7"/>
  <c r="I1121" i="7"/>
  <c r="F1120" i="7"/>
  <c r="J1118" i="7"/>
  <c r="F1117" i="7"/>
  <c r="J1115" i="7"/>
  <c r="G1114" i="7"/>
  <c r="I1111" i="7"/>
  <c r="F1110" i="7"/>
  <c r="E1109" i="7"/>
  <c r="K1107" i="7"/>
  <c r="H1106" i="7"/>
  <c r="E1105" i="7"/>
  <c r="I1103" i="7"/>
  <c r="F1102" i="7"/>
  <c r="K1100" i="7"/>
  <c r="H1099" i="7"/>
  <c r="F1098" i="7"/>
  <c r="D1097" i="7"/>
  <c r="I1095" i="7"/>
  <c r="F1094" i="7"/>
  <c r="K1092" i="7"/>
  <c r="I1091" i="7"/>
  <c r="F1090" i="7"/>
  <c r="J1088" i="7"/>
  <c r="F1087" i="7"/>
  <c r="D1086" i="7"/>
  <c r="E1083" i="7"/>
  <c r="J1081" i="7"/>
  <c r="G1080" i="7"/>
  <c r="K1078" i="7"/>
  <c r="G1077" i="7"/>
  <c r="K1075" i="7"/>
  <c r="G1073" i="7"/>
  <c r="K1071" i="7"/>
  <c r="G1070" i="7"/>
  <c r="D1069" i="7"/>
  <c r="J1067" i="7"/>
  <c r="G1066" i="7"/>
  <c r="K1064" i="7"/>
  <c r="H1063" i="7"/>
  <c r="D1062" i="7"/>
  <c r="H1060" i="7"/>
  <c r="D1059" i="7"/>
  <c r="H1057" i="7"/>
  <c r="F1056" i="7"/>
  <c r="D1055" i="7"/>
  <c r="H1053" i="7"/>
  <c r="G1049" i="7"/>
  <c r="K1046" i="7"/>
  <c r="G1045" i="7"/>
  <c r="K1043" i="7"/>
  <c r="H1042" i="7"/>
  <c r="F1041" i="7"/>
  <c r="I1038" i="7"/>
  <c r="F1037" i="7"/>
  <c r="J1035" i="7"/>
  <c r="F1034" i="7"/>
  <c r="K1032" i="7"/>
  <c r="G1030" i="7"/>
  <c r="K1028" i="7"/>
  <c r="E1026" i="7"/>
  <c r="D1225" i="7"/>
  <c r="F1205" i="7"/>
  <c r="D1198" i="7"/>
  <c r="J1193" i="7"/>
  <c r="G1177" i="7"/>
  <c r="K1150" i="7"/>
  <c r="D1148" i="7"/>
  <c r="E1102" i="7"/>
  <c r="E1087" i="7"/>
  <c r="D1083" i="7"/>
  <c r="I1081" i="7"/>
  <c r="J1075" i="7"/>
  <c r="F1070" i="7"/>
  <c r="I1067" i="7"/>
  <c r="J1064" i="7"/>
  <c r="G1053" i="7"/>
  <c r="E1048" i="7"/>
  <c r="D1021" i="7"/>
  <c r="I1266" i="7"/>
  <c r="F1265" i="7"/>
  <c r="K1263" i="7"/>
  <c r="H1262" i="7"/>
  <c r="E1261" i="7"/>
  <c r="I1259" i="7"/>
  <c r="F1258" i="7"/>
  <c r="J1256" i="7"/>
  <c r="F1255" i="7"/>
  <c r="K1253" i="7"/>
  <c r="G1252" i="7"/>
  <c r="K1250" i="7"/>
  <c r="H1249" i="7"/>
  <c r="E1248" i="7"/>
  <c r="I1246" i="7"/>
  <c r="E1245" i="7"/>
  <c r="J1243" i="7"/>
  <c r="F1242" i="7"/>
  <c r="J1240" i="7"/>
  <c r="F1239" i="7"/>
  <c r="J1237" i="7"/>
  <c r="F1236" i="7"/>
  <c r="J1234" i="7"/>
  <c r="G1233" i="7"/>
  <c r="K1231" i="7"/>
  <c r="H1230" i="7"/>
  <c r="F1229" i="7"/>
  <c r="J1227" i="7"/>
  <c r="K1224" i="7"/>
  <c r="H1223" i="7"/>
  <c r="E1222" i="7"/>
  <c r="I1220" i="7"/>
  <c r="E1219" i="7"/>
  <c r="I1217" i="7"/>
  <c r="H1216" i="7"/>
  <c r="E1215" i="7"/>
  <c r="K1213" i="7"/>
  <c r="E1211" i="7"/>
  <c r="I1209" i="7"/>
  <c r="E1208" i="7"/>
  <c r="I1206" i="7"/>
  <c r="J1203" i="7"/>
  <c r="F1202" i="7"/>
  <c r="K1200" i="7"/>
  <c r="G1199" i="7"/>
  <c r="K1197" i="7"/>
  <c r="H1196" i="7"/>
  <c r="E1195" i="7"/>
  <c r="I1193" i="7"/>
  <c r="F1192" i="7"/>
  <c r="J1190" i="7"/>
  <c r="F1189" i="7"/>
  <c r="J1187" i="7"/>
  <c r="F1186" i="7"/>
  <c r="J1184" i="7"/>
  <c r="F1183" i="7"/>
  <c r="J1181" i="7"/>
  <c r="F1180" i="7"/>
  <c r="J1178" i="7"/>
  <c r="F1177" i="7"/>
  <c r="K1175" i="7"/>
  <c r="H1174" i="7"/>
  <c r="D1173" i="7"/>
  <c r="H1171" i="7"/>
  <c r="D1170" i="7"/>
  <c r="H1168" i="7"/>
  <c r="D1167" i="7"/>
  <c r="H1165" i="7"/>
  <c r="D1164" i="7"/>
  <c r="I1162" i="7"/>
  <c r="E1161" i="7"/>
  <c r="I1159" i="7"/>
  <c r="E1158" i="7"/>
  <c r="I1156" i="7"/>
  <c r="E1155" i="7"/>
  <c r="I1153" i="7"/>
  <c r="F1152" i="7"/>
  <c r="G1149" i="7"/>
  <c r="K1147" i="7"/>
  <c r="H1146" i="7"/>
  <c r="D1145" i="7"/>
  <c r="H1143" i="7"/>
  <c r="D1142" i="7"/>
  <c r="H1140" i="7"/>
  <c r="D1139" i="7"/>
  <c r="H1137" i="7"/>
  <c r="D1136" i="7"/>
  <c r="H1134" i="7"/>
  <c r="D1133" i="7"/>
  <c r="H1131" i="7"/>
  <c r="D1130" i="7"/>
  <c r="E1127" i="7"/>
  <c r="I1125" i="7"/>
  <c r="F1124" i="7"/>
  <c r="K1122" i="7"/>
  <c r="G1121" i="7"/>
  <c r="D1120" i="7"/>
  <c r="H1118" i="7"/>
  <c r="D1117" i="7"/>
  <c r="H1115" i="7"/>
  <c r="E1114" i="7"/>
  <c r="J1112" i="7"/>
  <c r="I1107" i="7"/>
  <c r="F1106" i="7"/>
  <c r="K1104" i="7"/>
  <c r="G1103" i="7"/>
  <c r="D1102" i="7"/>
  <c r="J1096" i="7"/>
  <c r="G1095" i="7"/>
  <c r="D1094" i="7"/>
  <c r="G1091" i="7"/>
  <c r="D1090" i="7"/>
  <c r="H1088" i="7"/>
  <c r="J1085" i="7"/>
  <c r="G1084" i="7"/>
  <c r="K1082" i="7"/>
  <c r="H1081" i="7"/>
  <c r="E1080" i="7"/>
  <c r="I1078" i="7"/>
  <c r="E1077" i="7"/>
  <c r="I1075" i="7"/>
  <c r="E1073" i="7"/>
  <c r="I1071" i="7"/>
  <c r="E1070" i="7"/>
  <c r="H1067" i="7"/>
  <c r="E1066" i="7"/>
  <c r="F1063" i="7"/>
  <c r="J1061" i="7"/>
  <c r="F1060" i="7"/>
  <c r="J1058" i="7"/>
  <c r="J1054" i="7"/>
  <c r="D1052" i="7"/>
  <c r="I1050" i="7"/>
  <c r="I1046" i="7"/>
  <c r="E1045" i="7"/>
  <c r="D1037" i="7"/>
  <c r="H1035" i="7"/>
  <c r="E1030" i="7"/>
  <c r="G1023" i="7"/>
  <c r="H1019" i="7"/>
  <c r="E1018" i="7"/>
  <c r="I1016" i="7"/>
  <c r="G1230" i="7"/>
  <c r="D1215" i="7"/>
  <c r="H1075" i="7"/>
  <c r="E1053" i="7"/>
  <c r="K1040" i="7"/>
  <c r="D1022" i="7"/>
  <c r="K1010" i="7"/>
  <c r="H1009" i="7"/>
  <c r="D1255" i="7"/>
  <c r="F1249" i="7"/>
  <c r="K1244" i="7"/>
  <c r="I1231" i="7"/>
  <c r="I1224" i="7"/>
  <c r="F1223" i="7"/>
  <c r="G1217" i="7"/>
  <c r="F1216" i="7"/>
  <c r="D1177" i="7"/>
  <c r="I1175" i="7"/>
  <c r="J1163" i="7"/>
  <c r="G1153" i="7"/>
  <c r="I1147" i="7"/>
  <c r="G1125" i="7"/>
  <c r="D1124" i="7"/>
  <c r="F1115" i="7"/>
  <c r="K1113" i="7"/>
  <c r="H1112" i="7"/>
  <c r="J1051" i="7"/>
  <c r="E1015" i="7"/>
  <c r="D1008" i="7"/>
  <c r="I1006" i="7"/>
  <c r="K1257" i="7"/>
  <c r="G1256" i="7"/>
  <c r="H1253" i="7"/>
  <c r="D1252" i="7"/>
  <c r="I1250" i="7"/>
  <c r="J1247" i="7"/>
  <c r="F1246" i="7"/>
  <c r="G1243" i="7"/>
  <c r="K1241" i="7"/>
  <c r="G1240" i="7"/>
  <c r="K1238" i="7"/>
  <c r="G1237" i="7"/>
  <c r="K1235" i="7"/>
  <c r="D1233" i="7"/>
  <c r="E1230" i="7"/>
  <c r="K1228" i="7"/>
  <c r="G1227" i="7"/>
  <c r="D1226" i="7"/>
  <c r="J1221" i="7"/>
  <c r="F1220" i="7"/>
  <c r="J1218" i="7"/>
  <c r="D1212" i="7"/>
  <c r="J1210" i="7"/>
  <c r="F1209" i="7"/>
  <c r="J1207" i="7"/>
  <c r="F1206" i="7"/>
  <c r="K1204" i="7"/>
  <c r="G1203" i="7"/>
  <c r="H1200" i="7"/>
  <c r="D1199" i="7"/>
  <c r="G1112" i="7"/>
  <c r="I1101" i="7"/>
  <c r="J1069" i="7"/>
  <c r="D1057" i="7"/>
  <c r="J1017" i="7"/>
  <c r="I1013" i="7"/>
  <c r="E1012" i="7"/>
  <c r="J1151" i="7"/>
  <c r="H1129" i="7"/>
  <c r="D1111" i="7"/>
  <c r="F1100" i="7"/>
  <c r="I1065" i="7"/>
  <c r="F1058" i="7"/>
  <c r="E1050" i="7"/>
  <c r="F1032" i="7"/>
  <c r="I1029" i="7"/>
  <c r="G1025" i="7"/>
  <c r="G1263" i="7"/>
  <c r="K1261" i="7"/>
  <c r="H1260" i="7"/>
  <c r="D1259" i="7"/>
  <c r="I1257" i="7"/>
  <c r="E1256" i="7"/>
  <c r="I1254" i="7"/>
  <c r="F1253" i="7"/>
  <c r="J1251" i="7"/>
  <c r="G1250" i="7"/>
  <c r="K1248" i="7"/>
  <c r="H1247" i="7"/>
  <c r="D1246" i="7"/>
  <c r="H1244" i="7"/>
  <c r="E1243" i="7"/>
  <c r="I1241" i="7"/>
  <c r="E1240" i="7"/>
  <c r="I1238" i="7"/>
  <c r="E1237" i="7"/>
  <c r="I1235" i="7"/>
  <c r="F1234" i="7"/>
  <c r="J1232" i="7"/>
  <c r="F1231" i="7"/>
  <c r="K1229" i="7"/>
  <c r="I1228" i="7"/>
  <c r="E1227" i="7"/>
  <c r="J1225" i="7"/>
  <c r="F1224" i="7"/>
  <c r="K1222" i="7"/>
  <c r="H1221" i="7"/>
  <c r="D1220" i="7"/>
  <c r="H1218" i="7"/>
  <c r="D1216" i="7"/>
  <c r="I1214" i="7"/>
  <c r="F1213" i="7"/>
  <c r="J1211" i="7"/>
  <c r="H1210" i="7"/>
  <c r="D1209" i="7"/>
  <c r="H1207" i="7"/>
  <c r="D1206" i="7"/>
  <c r="I1204" i="7"/>
  <c r="E1203" i="7"/>
  <c r="I1201" i="7"/>
  <c r="F1200" i="7"/>
  <c r="J1198" i="7"/>
  <c r="G1197" i="7"/>
  <c r="K1195" i="7"/>
  <c r="H1194" i="7"/>
  <c r="E1193" i="7"/>
  <c r="I1191" i="7"/>
  <c r="E1190" i="7"/>
  <c r="I1188" i="7"/>
  <c r="E1187" i="7"/>
  <c r="I1185" i="7"/>
  <c r="E1184" i="7"/>
  <c r="I1182" i="7"/>
  <c r="E1181" i="7"/>
  <c r="I1179" i="7"/>
  <c r="E1178" i="7"/>
  <c r="I1176" i="7"/>
  <c r="F1175" i="7"/>
  <c r="K1173" i="7"/>
  <c r="G1172" i="7"/>
  <c r="K1170" i="7"/>
  <c r="G1169" i="7"/>
  <c r="K1167" i="7"/>
  <c r="G1166" i="7"/>
  <c r="K1164" i="7"/>
  <c r="G1163" i="7"/>
  <c r="D1162" i="7"/>
  <c r="H1160" i="7"/>
  <c r="D1159" i="7"/>
  <c r="H1157" i="7"/>
  <c r="D1156" i="7"/>
  <c r="H1154" i="7"/>
  <c r="D1153" i="7"/>
  <c r="I1151" i="7"/>
  <c r="F1150" i="7"/>
  <c r="J1148" i="7"/>
  <c r="G1147" i="7"/>
  <c r="K1145" i="7"/>
  <c r="G1144" i="7"/>
  <c r="K1142" i="7"/>
  <c r="G1141" i="7"/>
  <c r="K1139" i="7"/>
  <c r="G1138" i="7"/>
  <c r="K1136" i="7"/>
  <c r="G1135" i="7"/>
  <c r="K1133" i="7"/>
  <c r="G1132" i="7"/>
  <c r="K1130" i="7"/>
  <c r="G1129" i="7"/>
  <c r="D1128" i="7"/>
  <c r="H1126" i="7"/>
  <c r="E1125" i="7"/>
  <c r="I1123" i="7"/>
  <c r="F1122" i="7"/>
  <c r="K1120" i="7"/>
  <c r="G1119" i="7"/>
  <c r="K1117" i="7"/>
  <c r="G1116" i="7"/>
  <c r="K1114" i="7"/>
  <c r="H1113" i="7"/>
  <c r="E1112" i="7"/>
  <c r="K1110" i="7"/>
  <c r="I1109" i="7"/>
  <c r="I1105" i="7"/>
  <c r="F1104" i="7"/>
  <c r="J1102" i="7"/>
  <c r="G1101" i="7"/>
  <c r="E1100" i="7"/>
  <c r="F1096" i="7"/>
  <c r="K1094" i="7"/>
  <c r="G1093" i="7"/>
  <c r="E1092" i="7"/>
  <c r="J1090" i="7"/>
  <c r="G1089" i="7"/>
  <c r="K1087" i="7"/>
  <c r="H1086" i="7"/>
  <c r="E1085" i="7"/>
  <c r="J1083" i="7"/>
  <c r="G1082" i="7"/>
  <c r="D1081" i="7"/>
  <c r="H1079" i="7"/>
  <c r="D1078" i="7"/>
  <c r="H1076" i="7"/>
  <c r="E1075" i="7"/>
  <c r="K1073" i="7"/>
  <c r="H1072" i="7"/>
  <c r="D1071" i="7"/>
  <c r="F1068" i="7"/>
  <c r="K1066" i="7"/>
  <c r="H1065" i="7"/>
  <c r="E1064" i="7"/>
  <c r="I1062" i="7"/>
  <c r="E1061" i="7"/>
  <c r="I1059" i="7"/>
  <c r="E1058" i="7"/>
  <c r="J1056" i="7"/>
  <c r="E1054" i="7"/>
  <c r="G1051" i="7"/>
  <c r="D1050" i="7"/>
  <c r="D1046" i="7"/>
  <c r="H1044" i="7"/>
  <c r="J1041" i="7"/>
  <c r="G1040" i="7"/>
  <c r="K1037" i="7"/>
  <c r="G1036" i="7"/>
  <c r="K1034" i="7"/>
  <c r="H1033" i="7"/>
  <c r="E1032" i="7"/>
  <c r="K1030" i="7"/>
  <c r="H1029" i="7"/>
  <c r="E1028" i="7"/>
  <c r="J1026" i="7"/>
  <c r="F1025" i="7"/>
  <c r="D1024" i="7"/>
  <c r="J1022" i="7"/>
  <c r="F1020" i="7"/>
  <c r="K1018" i="7"/>
  <c r="H1017" i="7"/>
  <c r="D1016" i="7"/>
  <c r="K1014" i="7"/>
  <c r="G1013" i="7"/>
  <c r="K1011" i="7"/>
  <c r="H1010" i="7"/>
  <c r="H1264" i="7"/>
  <c r="F1263" i="7"/>
  <c r="J1261" i="7"/>
  <c r="G1260" i="7"/>
  <c r="H1257" i="7"/>
  <c r="D1256" i="7"/>
  <c r="E1253" i="7"/>
  <c r="I1251" i="7"/>
  <c r="F1250" i="7"/>
  <c r="J1248" i="7"/>
  <c r="G1247" i="7"/>
  <c r="K1245" i="7"/>
  <c r="G1244" i="7"/>
  <c r="D1243" i="7"/>
  <c r="H1241" i="7"/>
  <c r="D1240" i="7"/>
  <c r="H1238" i="7"/>
  <c r="D1237" i="7"/>
  <c r="H1235" i="7"/>
  <c r="E1234" i="7"/>
  <c r="I1232" i="7"/>
  <c r="E1231" i="7"/>
  <c r="J1229" i="7"/>
  <c r="H1228" i="7"/>
  <c r="D1227" i="7"/>
  <c r="I1225" i="7"/>
  <c r="E1224" i="7"/>
  <c r="G1221" i="7"/>
  <c r="K1219" i="7"/>
  <c r="G1218" i="7"/>
  <c r="E1217" i="7"/>
  <c r="K1215" i="7"/>
  <c r="H1214" i="7"/>
  <c r="E1213" i="7"/>
  <c r="G1210" i="7"/>
  <c r="K1208" i="7"/>
  <c r="G1207" i="7"/>
  <c r="K1205" i="7"/>
  <c r="H1204" i="7"/>
  <c r="D1203" i="7"/>
  <c r="H1201" i="7"/>
  <c r="E1200" i="7"/>
  <c r="I1198" i="7"/>
  <c r="F1197" i="7"/>
  <c r="J1195" i="7"/>
  <c r="G1194" i="7"/>
  <c r="D1193" i="7"/>
  <c r="H1191" i="7"/>
  <c r="D1190" i="7"/>
  <c r="H1188" i="7"/>
  <c r="D1187" i="7"/>
  <c r="H1185" i="7"/>
  <c r="D1184" i="7"/>
  <c r="H1182" i="7"/>
  <c r="D1181" i="7"/>
  <c r="H1179" i="7"/>
  <c r="D1178" i="7"/>
  <c r="E1175" i="7"/>
  <c r="J1173" i="7"/>
  <c r="F1172" i="7"/>
  <c r="J1170" i="7"/>
  <c r="F1169" i="7"/>
  <c r="J1167" i="7"/>
  <c r="F1166" i="7"/>
  <c r="J1164" i="7"/>
  <c r="F1163" i="7"/>
  <c r="K1161" i="7"/>
  <c r="G1160" i="7"/>
  <c r="K1158" i="7"/>
  <c r="G1157" i="7"/>
  <c r="K1155" i="7"/>
  <c r="G1154" i="7"/>
  <c r="K1152" i="7"/>
  <c r="H1151" i="7"/>
  <c r="E1150" i="7"/>
  <c r="I1148" i="7"/>
  <c r="F1147" i="7"/>
  <c r="J1145" i="7"/>
  <c r="F1144" i="7"/>
  <c r="J1142" i="7"/>
  <c r="F1141" i="7"/>
  <c r="J1139" i="7"/>
  <c r="F1138" i="7"/>
  <c r="J1136" i="7"/>
  <c r="F1135" i="7"/>
  <c r="J1133" i="7"/>
  <c r="F1132" i="7"/>
  <c r="J1130" i="7"/>
  <c r="F1129" i="7"/>
  <c r="K1127" i="7"/>
  <c r="G1126" i="7"/>
  <c r="D1125" i="7"/>
  <c r="E1122" i="7"/>
  <c r="J1120" i="7"/>
  <c r="F1119" i="7"/>
  <c r="J1117" i="7"/>
  <c r="F1116" i="7"/>
  <c r="J1114" i="7"/>
  <c r="G1113" i="7"/>
  <c r="D1112" i="7"/>
  <c r="J1110" i="7"/>
  <c r="H1109" i="7"/>
  <c r="D1107" i="7"/>
  <c r="H1105" i="7"/>
  <c r="E1104" i="7"/>
  <c r="F1101" i="7"/>
  <c r="D1100" i="7"/>
  <c r="H1097" i="7"/>
  <c r="E1096" i="7"/>
  <c r="J1094" i="7"/>
  <c r="D1092" i="7"/>
  <c r="I1090" i="7"/>
  <c r="F1089" i="7"/>
  <c r="J1087" i="7"/>
  <c r="G1086" i="7"/>
  <c r="D1085" i="7"/>
  <c r="I1083" i="7"/>
  <c r="F1082" i="7"/>
  <c r="K1080" i="7"/>
  <c r="G1079" i="7"/>
  <c r="K1077" i="7"/>
  <c r="G1076" i="7"/>
  <c r="D1075" i="7"/>
  <c r="J1073" i="7"/>
  <c r="G1072" i="7"/>
  <c r="K1070" i="7"/>
  <c r="J1066" i="7"/>
  <c r="G1065" i="7"/>
  <c r="D1064" i="7"/>
  <c r="H1062" i="7"/>
  <c r="D1061" i="7"/>
  <c r="H1059" i="7"/>
  <c r="D1058" i="7"/>
  <c r="I1056" i="7"/>
  <c r="H1055" i="7"/>
  <c r="D1054" i="7"/>
  <c r="F1051" i="7"/>
  <c r="K1049" i="7"/>
  <c r="G1047" i="7"/>
  <c r="K1045" i="7"/>
  <c r="G1044" i="7"/>
  <c r="D1043" i="7"/>
  <c r="E1039" i="7"/>
  <c r="J1037" i="7"/>
  <c r="F1036" i="7"/>
  <c r="J1034" i="7"/>
  <c r="G1033" i="7"/>
  <c r="D1032" i="7"/>
  <c r="J1030" i="7"/>
  <c r="G1029" i="7"/>
  <c r="D1028" i="7"/>
  <c r="I1026" i="7"/>
  <c r="E1025" i="7"/>
  <c r="I1022" i="7"/>
  <c r="H1021" i="7"/>
  <c r="E1020" i="7"/>
  <c r="J1018" i="7"/>
  <c r="G1017" i="7"/>
  <c r="J1014" i="7"/>
  <c r="F1013" i="7"/>
  <c r="J1011" i="7"/>
  <c r="E1263" i="7"/>
  <c r="I1261" i="7"/>
  <c r="F1260" i="7"/>
  <c r="K1258" i="7"/>
  <c r="G1257" i="7"/>
  <c r="K1255" i="7"/>
  <c r="D1253" i="7"/>
  <c r="H1251" i="7"/>
  <c r="E1250" i="7"/>
  <c r="I1248" i="7"/>
  <c r="F1247" i="7"/>
  <c r="J1245" i="7"/>
  <c r="F1244" i="7"/>
  <c r="K1242" i="7"/>
  <c r="G1241" i="7"/>
  <c r="K1239" i="7"/>
  <c r="G1238" i="7"/>
  <c r="K1236" i="7"/>
  <c r="G1235" i="7"/>
  <c r="D1234" i="7"/>
  <c r="H1232" i="7"/>
  <c r="D1231" i="7"/>
  <c r="I1229" i="7"/>
  <c r="G1228" i="7"/>
  <c r="K1226" i="7"/>
  <c r="H1225" i="7"/>
  <c r="F1221" i="7"/>
  <c r="J1219" i="7"/>
  <c r="F1218" i="7"/>
  <c r="J1215" i="7"/>
  <c r="G1214" i="7"/>
  <c r="D1213" i="7"/>
  <c r="I1211" i="7"/>
  <c r="F1210" i="7"/>
  <c r="J1208" i="7"/>
  <c r="F1207" i="7"/>
  <c r="J1205" i="7"/>
  <c r="G1204" i="7"/>
  <c r="K1202" i="7"/>
  <c r="G1201" i="7"/>
  <c r="D1200" i="7"/>
  <c r="H1198" i="7"/>
  <c r="E1197" i="7"/>
  <c r="I1195" i="7"/>
  <c r="F1194" i="7"/>
  <c r="K1192" i="7"/>
  <c r="G1191" i="7"/>
  <c r="K1189" i="7"/>
  <c r="G1188" i="7"/>
  <c r="K1186" i="7"/>
  <c r="G1185" i="7"/>
  <c r="K1183" i="7"/>
  <c r="G1182" i="7"/>
  <c r="K1180" i="7"/>
  <c r="G1179" i="7"/>
  <c r="K1177" i="7"/>
  <c r="D1175" i="7"/>
  <c r="I1173" i="7"/>
  <c r="E1172" i="7"/>
  <c r="I1170" i="7"/>
  <c r="E1169" i="7"/>
  <c r="I1167" i="7"/>
  <c r="E1166" i="7"/>
  <c r="I1164" i="7"/>
  <c r="E1163" i="7"/>
  <c r="J1161" i="7"/>
  <c r="F1160" i="7"/>
  <c r="J1158" i="7"/>
  <c r="F1157" i="7"/>
  <c r="J1155" i="7"/>
  <c r="F1154" i="7"/>
  <c r="J1152" i="7"/>
  <c r="G1151" i="7"/>
  <c r="D1150" i="7"/>
  <c r="H1148" i="7"/>
  <c r="E1147" i="7"/>
  <c r="I1145" i="7"/>
  <c r="E1144" i="7"/>
  <c r="I1142" i="7"/>
  <c r="E1141" i="7"/>
  <c r="I1139" i="7"/>
  <c r="E1138" i="7"/>
  <c r="I1136" i="7"/>
  <c r="E1135" i="7"/>
  <c r="I1133" i="7"/>
  <c r="E1132" i="7"/>
  <c r="I1130" i="7"/>
  <c r="E1129" i="7"/>
  <c r="J1127" i="7"/>
  <c r="F1126" i="7"/>
  <c r="K1124" i="7"/>
  <c r="D1122" i="7"/>
  <c r="I1120" i="7"/>
  <c r="E1119" i="7"/>
  <c r="I1117" i="7"/>
  <c r="E1116" i="7"/>
  <c r="F1113" i="7"/>
  <c r="F1108" i="7"/>
  <c r="K1106" i="7"/>
  <c r="G1105" i="7"/>
  <c r="D1104" i="7"/>
  <c r="K1099" i="7"/>
  <c r="I1098" i="7"/>
  <c r="G1097" i="7"/>
  <c r="D1096" i="7"/>
  <c r="I1094" i="7"/>
  <c r="H1090" i="7"/>
  <c r="E1089" i="7"/>
  <c r="I1087" i="7"/>
  <c r="F1086" i="7"/>
  <c r="K1084" i="7"/>
  <c r="H1083" i="7"/>
  <c r="E1082" i="7"/>
  <c r="J1080" i="7"/>
  <c r="F1079" i="7"/>
  <c r="J1077" i="7"/>
  <c r="F1076" i="7"/>
  <c r="F1072" i="7"/>
  <c r="J1070" i="7"/>
  <c r="G1069" i="7"/>
  <c r="F1065" i="7"/>
  <c r="K1063" i="7"/>
  <c r="G1062" i="7"/>
  <c r="K1060" i="7"/>
  <c r="G1059" i="7"/>
  <c r="K1057" i="7"/>
  <c r="G1055" i="7"/>
  <c r="K1053" i="7"/>
  <c r="H1052" i="7"/>
  <c r="E1051" i="7"/>
  <c r="J1049" i="7"/>
  <c r="H1048" i="7"/>
  <c r="F1047" i="7"/>
  <c r="J1045" i="7"/>
  <c r="F1044" i="7"/>
  <c r="K1042" i="7"/>
  <c r="I1041" i="7"/>
  <c r="D1039" i="7"/>
  <c r="I1037" i="7"/>
  <c r="E1036" i="7"/>
  <c r="I1034" i="7"/>
  <c r="F1033" i="7"/>
  <c r="F1029" i="7"/>
  <c r="K1027" i="7"/>
  <c r="H1026" i="7"/>
  <c r="G1021" i="7"/>
  <c r="I1018" i="7"/>
  <c r="F1017" i="7"/>
  <c r="I1011" i="7"/>
  <c r="J1008" i="7"/>
  <c r="G1007" i="7"/>
  <c r="E1260" i="7"/>
  <c r="J1258" i="7"/>
  <c r="F1257" i="7"/>
  <c r="J1255" i="7"/>
  <c r="G1254" i="7"/>
  <c r="K1252" i="7"/>
  <c r="D1250" i="7"/>
  <c r="H1248" i="7"/>
  <c r="E1247" i="7"/>
  <c r="I1245" i="7"/>
  <c r="J1242" i="7"/>
  <c r="F1241" i="7"/>
  <c r="J1239" i="7"/>
  <c r="F1238" i="7"/>
  <c r="J1236" i="7"/>
  <c r="K1233" i="7"/>
  <c r="G1232" i="7"/>
  <c r="F1228" i="7"/>
  <c r="G1225" i="7"/>
  <c r="I1222" i="7"/>
  <c r="E1221" i="7"/>
  <c r="I1219" i="7"/>
  <c r="K1212" i="7"/>
  <c r="E1210" i="7"/>
  <c r="I1208" i="7"/>
  <c r="E1207" i="7"/>
  <c r="F1204" i="7"/>
  <c r="J1202" i="7"/>
  <c r="K1199" i="7"/>
  <c r="D1197" i="7"/>
  <c r="J1192" i="7"/>
  <c r="F1191" i="7"/>
  <c r="J1189" i="7"/>
  <c r="F1188" i="7"/>
  <c r="J1186" i="7"/>
  <c r="F1185" i="7"/>
  <c r="J1183" i="7"/>
  <c r="F1182" i="7"/>
  <c r="J1180" i="7"/>
  <c r="F1179" i="7"/>
  <c r="J1177" i="7"/>
  <c r="G1176" i="7"/>
  <c r="H1173" i="7"/>
  <c r="D1172" i="7"/>
  <c r="H1170" i="7"/>
  <c r="D1169" i="7"/>
  <c r="H1167" i="7"/>
  <c r="D1166" i="7"/>
  <c r="H1164" i="7"/>
  <c r="I1161" i="7"/>
  <c r="E1160" i="7"/>
  <c r="I1158" i="7"/>
  <c r="E1157" i="7"/>
  <c r="I1155" i="7"/>
  <c r="E1154" i="7"/>
  <c r="K1149" i="7"/>
  <c r="D1147" i="7"/>
  <c r="H1145" i="7"/>
  <c r="D1144" i="7"/>
  <c r="H1142" i="7"/>
  <c r="D1141" i="7"/>
  <c r="H1139" i="7"/>
  <c r="D1138" i="7"/>
  <c r="H1136" i="7"/>
  <c r="D1135" i="7"/>
  <c r="H1133" i="7"/>
  <c r="D1132" i="7"/>
  <c r="H1130" i="7"/>
  <c r="I1127" i="7"/>
  <c r="J1124" i="7"/>
  <c r="G1123" i="7"/>
  <c r="H1120" i="7"/>
  <c r="D1119" i="7"/>
  <c r="H1117" i="7"/>
  <c r="D1116" i="7"/>
  <c r="I1114" i="7"/>
  <c r="E1108" i="7"/>
  <c r="J1106" i="7"/>
  <c r="K1103" i="7"/>
  <c r="H1102" i="7"/>
  <c r="J1099" i="7"/>
  <c r="H1094" i="7"/>
  <c r="K1091" i="7"/>
  <c r="D1089" i="7"/>
  <c r="I1080" i="7"/>
  <c r="E1079" i="7"/>
  <c r="I1077" i="7"/>
  <c r="E1072" i="7"/>
  <c r="I1070" i="7"/>
  <c r="D1068" i="7"/>
  <c r="J1063" i="7"/>
  <c r="F1062" i="7"/>
  <c r="J1060" i="7"/>
  <c r="F1059" i="7"/>
  <c r="F1055" i="7"/>
  <c r="J1053" i="7"/>
  <c r="I1049" i="7"/>
  <c r="E1047" i="7"/>
  <c r="I1045" i="7"/>
  <c r="E1044" i="7"/>
  <c r="H1041" i="7"/>
  <c r="H1037" i="7"/>
  <c r="D1036" i="7"/>
  <c r="G1026" i="7"/>
  <c r="K1024" i="7"/>
  <c r="E1017" i="7"/>
  <c r="H1014" i="7"/>
  <c r="D1013" i="7"/>
  <c r="E1010" i="7"/>
  <c r="H1006" i="7"/>
  <c r="D1005" i="7"/>
  <c r="H1003" i="7"/>
  <c r="D1002" i="7"/>
  <c r="H1000" i="7"/>
  <c r="D999" i="7"/>
  <c r="J994" i="7"/>
  <c r="E992" i="7"/>
  <c r="H986" i="7"/>
  <c r="D985" i="7"/>
  <c r="E982" i="7"/>
  <c r="I980" i="7"/>
  <c r="E979" i="7"/>
  <c r="I977" i="7"/>
  <c r="F976" i="7"/>
  <c r="J970" i="7"/>
  <c r="I966" i="7"/>
  <c r="J963" i="7"/>
  <c r="F962" i="7"/>
  <c r="G959" i="7"/>
  <c r="D958" i="7"/>
  <c r="J953" i="7"/>
  <c r="F952" i="7"/>
  <c r="J950" i="7"/>
  <c r="F949" i="7"/>
  <c r="E945" i="7"/>
  <c r="K943" i="7"/>
  <c r="G942" i="7"/>
  <c r="F938" i="7"/>
  <c r="J936" i="7"/>
  <c r="F935" i="7"/>
  <c r="K933" i="7"/>
  <c r="G932" i="7"/>
  <c r="D931" i="7"/>
  <c r="F928" i="7"/>
  <c r="D924" i="7"/>
  <c r="F921" i="7"/>
  <c r="K919" i="7"/>
  <c r="H918" i="7"/>
  <c r="E917" i="7"/>
  <c r="J915" i="7"/>
  <c r="E913" i="7"/>
  <c r="I911" i="7"/>
  <c r="E910" i="7"/>
  <c r="I908" i="7"/>
  <c r="F907" i="7"/>
  <c r="G904" i="7"/>
  <c r="H901" i="7"/>
  <c r="E900" i="7"/>
  <c r="J898" i="7"/>
  <c r="G897" i="7"/>
  <c r="I886" i="7"/>
  <c r="F885" i="7"/>
  <c r="H882" i="7"/>
  <c r="D881" i="7"/>
  <c r="I879" i="7"/>
  <c r="E878" i="7"/>
  <c r="E874" i="7"/>
  <c r="I872" i="7"/>
  <c r="E871" i="7"/>
  <c r="E867" i="7"/>
  <c r="F860" i="7"/>
  <c r="J858" i="7"/>
  <c r="K855" i="7"/>
  <c r="I851" i="7"/>
  <c r="G847" i="7"/>
  <c r="K845" i="7"/>
  <c r="G844" i="7"/>
  <c r="K842" i="7"/>
  <c r="K838" i="7"/>
  <c r="H823" i="7"/>
  <c r="D818" i="7"/>
  <c r="H816" i="7"/>
  <c r="D815" i="7"/>
  <c r="H813" i="7"/>
  <c r="I810" i="7"/>
  <c r="E809" i="7"/>
  <c r="I807" i="7"/>
  <c r="E806" i="7"/>
  <c r="I804" i="7"/>
  <c r="J801" i="7"/>
  <c r="F799" i="7"/>
  <c r="K797" i="7"/>
  <c r="K793" i="7"/>
  <c r="G792" i="7"/>
  <c r="F788" i="7"/>
  <c r="J786" i="7"/>
  <c r="F785" i="7"/>
  <c r="I782" i="7"/>
  <c r="E781" i="7"/>
  <c r="I779" i="7"/>
  <c r="J776" i="7"/>
  <c r="F775" i="7"/>
  <c r="K773" i="7"/>
  <c r="I772" i="7"/>
  <c r="D770" i="7"/>
  <c r="H768" i="7"/>
  <c r="E767" i="7"/>
  <c r="J765" i="7"/>
  <c r="F764" i="7"/>
  <c r="K762" i="7"/>
  <c r="G761" i="7"/>
  <c r="E760" i="7"/>
  <c r="H977" i="7"/>
  <c r="E949" i="7"/>
  <c r="F761" i="7"/>
  <c r="D1009" i="7"/>
  <c r="I1007" i="7"/>
  <c r="F1006" i="7"/>
  <c r="J1004" i="7"/>
  <c r="F1003" i="7"/>
  <c r="J1001" i="7"/>
  <c r="F1000" i="7"/>
  <c r="J998" i="7"/>
  <c r="F997" i="7"/>
  <c r="D996" i="7"/>
  <c r="F993" i="7"/>
  <c r="K991" i="7"/>
  <c r="H990" i="7"/>
  <c r="D989" i="7"/>
  <c r="I987" i="7"/>
  <c r="F986" i="7"/>
  <c r="J984" i="7"/>
  <c r="F983" i="7"/>
  <c r="K981" i="7"/>
  <c r="G980" i="7"/>
  <c r="K978" i="7"/>
  <c r="G977" i="7"/>
  <c r="D976" i="7"/>
  <c r="I974" i="7"/>
  <c r="E973" i="7"/>
  <c r="K971" i="7"/>
  <c r="H970" i="7"/>
  <c r="D969" i="7"/>
  <c r="K967" i="7"/>
  <c r="G966" i="7"/>
  <c r="K964" i="7"/>
  <c r="H963" i="7"/>
  <c r="D962" i="7"/>
  <c r="H960" i="7"/>
  <c r="E959" i="7"/>
  <c r="J957" i="7"/>
  <c r="F956" i="7"/>
  <c r="D955" i="7"/>
  <c r="D949" i="7"/>
  <c r="I947" i="7"/>
  <c r="F946" i="7"/>
  <c r="G939" i="7"/>
  <c r="D935" i="7"/>
  <c r="E932" i="7"/>
  <c r="G929" i="7"/>
  <c r="G922" i="7"/>
  <c r="D921" i="7"/>
  <c r="I919" i="7"/>
  <c r="F918" i="7"/>
  <c r="K916" i="7"/>
  <c r="H915" i="7"/>
  <c r="G908" i="7"/>
  <c r="K899" i="7"/>
  <c r="H898" i="7"/>
  <c r="D893" i="7"/>
  <c r="I891" i="7"/>
  <c r="F890" i="7"/>
  <c r="D889" i="7"/>
  <c r="J880" i="7"/>
  <c r="G876" i="7"/>
  <c r="F875" i="7"/>
  <c r="K870" i="7"/>
  <c r="G865" i="7"/>
  <c r="I862" i="7"/>
  <c r="D857" i="7"/>
  <c r="E854" i="7"/>
  <c r="J852" i="7"/>
  <c r="K849" i="7"/>
  <c r="H848" i="7"/>
  <c r="E837" i="7"/>
  <c r="K835" i="7"/>
  <c r="F833" i="7"/>
  <c r="I824" i="7"/>
  <c r="J821" i="7"/>
  <c r="H801" i="7"/>
  <c r="D799" i="7"/>
  <c r="J794" i="7"/>
  <c r="E757" i="7"/>
  <c r="J1015" i="7"/>
  <c r="I1014" i="7"/>
  <c r="E1013" i="7"/>
  <c r="G1010" i="7"/>
  <c r="K1008" i="7"/>
  <c r="H1007" i="7"/>
  <c r="E1006" i="7"/>
  <c r="I1004" i="7"/>
  <c r="E1003" i="7"/>
  <c r="I1001" i="7"/>
  <c r="E1000" i="7"/>
  <c r="I998" i="7"/>
  <c r="K995" i="7"/>
  <c r="E993" i="7"/>
  <c r="J991" i="7"/>
  <c r="G990" i="7"/>
  <c r="H987" i="7"/>
  <c r="E986" i="7"/>
  <c r="I984" i="7"/>
  <c r="E983" i="7"/>
  <c r="J981" i="7"/>
  <c r="F980" i="7"/>
  <c r="J978" i="7"/>
  <c r="F977" i="7"/>
  <c r="K975" i="7"/>
  <c r="H974" i="7"/>
  <c r="D973" i="7"/>
  <c r="J971" i="7"/>
  <c r="G970" i="7"/>
  <c r="J967" i="7"/>
  <c r="F966" i="7"/>
  <c r="J964" i="7"/>
  <c r="G963" i="7"/>
  <c r="K961" i="7"/>
  <c r="D959" i="7"/>
  <c r="I957" i="7"/>
  <c r="E956" i="7"/>
  <c r="K954" i="7"/>
  <c r="G953" i="7"/>
  <c r="K951" i="7"/>
  <c r="G950" i="7"/>
  <c r="K948" i="7"/>
  <c r="E946" i="7"/>
  <c r="J944" i="7"/>
  <c r="H943" i="7"/>
  <c r="D942" i="7"/>
  <c r="F939" i="7"/>
  <c r="K937" i="7"/>
  <c r="G936" i="7"/>
  <c r="K934" i="7"/>
  <c r="H933" i="7"/>
  <c r="D932" i="7"/>
  <c r="I930" i="7"/>
  <c r="K927" i="7"/>
  <c r="H926" i="7"/>
  <c r="E925" i="7"/>
  <c r="I923" i="7"/>
  <c r="E918" i="7"/>
  <c r="J916" i="7"/>
  <c r="G915" i="7"/>
  <c r="D914" i="7"/>
  <c r="J912" i="7"/>
  <c r="F911" i="7"/>
  <c r="J909" i="7"/>
  <c r="F908" i="7"/>
  <c r="K906" i="7"/>
  <c r="H905" i="7"/>
  <c r="D904" i="7"/>
  <c r="I902" i="7"/>
  <c r="F901" i="7"/>
  <c r="G898" i="7"/>
  <c r="D897" i="7"/>
  <c r="I895" i="7"/>
  <c r="K892" i="7"/>
  <c r="H891" i="7"/>
  <c r="K888" i="7"/>
  <c r="G886" i="7"/>
  <c r="K884" i="7"/>
  <c r="E882" i="7"/>
  <c r="I880" i="7"/>
  <c r="F879" i="7"/>
  <c r="J877" i="7"/>
  <c r="F876" i="7"/>
  <c r="E875" i="7"/>
  <c r="J873" i="7"/>
  <c r="F872" i="7"/>
  <c r="J870" i="7"/>
  <c r="H869" i="7"/>
  <c r="F868" i="7"/>
  <c r="J866" i="7"/>
  <c r="D864" i="7"/>
  <c r="H862" i="7"/>
  <c r="K859" i="7"/>
  <c r="G858" i="7"/>
  <c r="K856" i="7"/>
  <c r="H855" i="7"/>
  <c r="D854" i="7"/>
  <c r="I852" i="7"/>
  <c r="F851" i="7"/>
  <c r="G848" i="7"/>
  <c r="D847" i="7"/>
  <c r="H845" i="7"/>
  <c r="D844" i="7"/>
  <c r="H842" i="7"/>
  <c r="E841" i="7"/>
  <c r="H838" i="7"/>
  <c r="D837" i="7"/>
  <c r="J835" i="7"/>
  <c r="E833" i="7"/>
  <c r="J831" i="7"/>
  <c r="F830" i="7"/>
  <c r="J828" i="7"/>
  <c r="F827" i="7"/>
  <c r="J825" i="7"/>
  <c r="H824" i="7"/>
  <c r="E823" i="7"/>
  <c r="D819" i="7"/>
  <c r="I817" i="7"/>
  <c r="E816" i="7"/>
  <c r="I814" i="7"/>
  <c r="E813" i="7"/>
  <c r="I811" i="7"/>
  <c r="F810" i="7"/>
  <c r="J808" i="7"/>
  <c r="F807" i="7"/>
  <c r="J805" i="7"/>
  <c r="F804" i="7"/>
  <c r="J802" i="7"/>
  <c r="F800" i="7"/>
  <c r="K798" i="7"/>
  <c r="H797" i="7"/>
  <c r="E796" i="7"/>
  <c r="H793" i="7"/>
  <c r="D792" i="7"/>
  <c r="F789" i="7"/>
  <c r="K787" i="7"/>
  <c r="G786" i="7"/>
  <c r="K784" i="7"/>
  <c r="F782" i="7"/>
  <c r="J780" i="7"/>
  <c r="F779" i="7"/>
  <c r="G776" i="7"/>
  <c r="K774" i="7"/>
  <c r="D761" i="7"/>
  <c r="D757" i="7"/>
  <c r="H748" i="7"/>
  <c r="E747" i="7"/>
  <c r="I745" i="7"/>
  <c r="J735" i="7"/>
  <c r="F731" i="7"/>
  <c r="E997" i="7"/>
  <c r="G994" i="7"/>
  <c r="D993" i="7"/>
  <c r="I991" i="7"/>
  <c r="G987" i="7"/>
  <c r="D983" i="7"/>
  <c r="E977" i="7"/>
  <c r="J975" i="7"/>
  <c r="I971" i="7"/>
  <c r="I964" i="7"/>
  <c r="K958" i="7"/>
  <c r="J948" i="7"/>
  <c r="D946" i="7"/>
  <c r="E939" i="7"/>
  <c r="J934" i="7"/>
  <c r="K931" i="7"/>
  <c r="H930" i="7"/>
  <c r="J927" i="7"/>
  <c r="G926" i="7"/>
  <c r="H923" i="7"/>
  <c r="D918" i="7"/>
  <c r="I916" i="7"/>
  <c r="F915" i="7"/>
  <c r="E908" i="7"/>
  <c r="J906" i="7"/>
  <c r="K903" i="7"/>
  <c r="F898" i="7"/>
  <c r="K896" i="7"/>
  <c r="J892" i="7"/>
  <c r="G891" i="7"/>
  <c r="J888" i="7"/>
  <c r="H887" i="7"/>
  <c r="G883" i="7"/>
  <c r="H880" i="7"/>
  <c r="D875" i="7"/>
  <c r="I870" i="7"/>
  <c r="G862" i="7"/>
  <c r="J856" i="7"/>
  <c r="K853" i="7"/>
  <c r="H852" i="7"/>
  <c r="F848" i="7"/>
  <c r="D841" i="7"/>
  <c r="I835" i="7"/>
  <c r="D833" i="7"/>
  <c r="G824" i="7"/>
  <c r="F820" i="7"/>
  <c r="K818" i="7"/>
  <c r="H811" i="7"/>
  <c r="I802" i="7"/>
  <c r="E800" i="7"/>
  <c r="J798" i="7"/>
  <c r="G797" i="7"/>
  <c r="E789" i="7"/>
  <c r="J784" i="7"/>
  <c r="J774" i="7"/>
  <c r="H773" i="7"/>
  <c r="D768" i="7"/>
  <c r="I766" i="7"/>
  <c r="I759" i="7"/>
  <c r="F758" i="7"/>
  <c r="K756" i="7"/>
  <c r="D754" i="7"/>
  <c r="I752" i="7"/>
  <c r="D747" i="7"/>
  <c r="K1005" i="7"/>
  <c r="G1004" i="7"/>
  <c r="K1002" i="7"/>
  <c r="G1001" i="7"/>
  <c r="K999" i="7"/>
  <c r="G998" i="7"/>
  <c r="I995" i="7"/>
  <c r="F994" i="7"/>
  <c r="K992" i="7"/>
  <c r="E990" i="7"/>
  <c r="J988" i="7"/>
  <c r="F987" i="7"/>
  <c r="K985" i="7"/>
  <c r="G984" i="7"/>
  <c r="K982" i="7"/>
  <c r="H981" i="7"/>
  <c r="D980" i="7"/>
  <c r="H978" i="7"/>
  <c r="F974" i="7"/>
  <c r="E970" i="7"/>
  <c r="H967" i="7"/>
  <c r="D966" i="7"/>
  <c r="E963" i="7"/>
  <c r="I961" i="7"/>
  <c r="F960" i="7"/>
  <c r="G957" i="7"/>
  <c r="I954" i="7"/>
  <c r="E953" i="7"/>
  <c r="I951" i="7"/>
  <c r="E950" i="7"/>
  <c r="G947" i="7"/>
  <c r="F943" i="7"/>
  <c r="J941" i="7"/>
  <c r="I937" i="7"/>
  <c r="E936" i="7"/>
  <c r="F933" i="7"/>
  <c r="E929" i="7"/>
  <c r="K924" i="7"/>
  <c r="E922" i="7"/>
  <c r="J920" i="7"/>
  <c r="G919" i="7"/>
  <c r="H912" i="7"/>
  <c r="D911" i="7"/>
  <c r="H909" i="7"/>
  <c r="F905" i="7"/>
  <c r="G902" i="7"/>
  <c r="D901" i="7"/>
  <c r="I899" i="7"/>
  <c r="G895" i="7"/>
  <c r="I892" i="7"/>
  <c r="E886" i="7"/>
  <c r="I884" i="7"/>
  <c r="K881" i="7"/>
  <c r="G880" i="7"/>
  <c r="D879" i="7"/>
  <c r="H877" i="7"/>
  <c r="D876" i="7"/>
  <c r="K874" i="7"/>
  <c r="H873" i="7"/>
  <c r="D872" i="7"/>
  <c r="D868" i="7"/>
  <c r="H866" i="7"/>
  <c r="E865" i="7"/>
  <c r="J863" i="7"/>
  <c r="F862" i="7"/>
  <c r="D861" i="7"/>
  <c r="I859" i="7"/>
  <c r="E858" i="7"/>
  <c r="I856" i="7"/>
  <c r="F855" i="7"/>
  <c r="J853" i="7"/>
  <c r="D851" i="7"/>
  <c r="I849" i="7"/>
  <c r="J846" i="7"/>
  <c r="F845" i="7"/>
  <c r="J843" i="7"/>
  <c r="F842" i="7"/>
  <c r="K840" i="7"/>
  <c r="J839" i="7"/>
  <c r="F838" i="7"/>
  <c r="H835" i="7"/>
  <c r="F834" i="7"/>
  <c r="K832" i="7"/>
  <c r="H831" i="7"/>
  <c r="D830" i="7"/>
  <c r="H828" i="7"/>
  <c r="D827" i="7"/>
  <c r="K822" i="7"/>
  <c r="H821" i="7"/>
  <c r="E820" i="7"/>
  <c r="J818" i="7"/>
  <c r="G817" i="7"/>
  <c r="K815" i="7"/>
  <c r="G814" i="7"/>
  <c r="K812" i="7"/>
  <c r="D810" i="7"/>
  <c r="H808" i="7"/>
  <c r="D807" i="7"/>
  <c r="H805" i="7"/>
  <c r="D804" i="7"/>
  <c r="H802" i="7"/>
  <c r="D800" i="7"/>
  <c r="I798" i="7"/>
  <c r="F797" i="7"/>
  <c r="K795" i="7"/>
  <c r="F793" i="7"/>
  <c r="J791" i="7"/>
  <c r="G790" i="7"/>
  <c r="D789" i="7"/>
  <c r="I787" i="7"/>
  <c r="E786" i="7"/>
  <c r="I784" i="7"/>
  <c r="G783" i="7"/>
  <c r="D782" i="7"/>
  <c r="H780" i="7"/>
  <c r="D779" i="7"/>
  <c r="I777" i="7"/>
  <c r="E776" i="7"/>
  <c r="I774" i="7"/>
  <c r="G773" i="7"/>
  <c r="E772" i="7"/>
  <c r="K770" i="7"/>
  <c r="G769" i="7"/>
  <c r="K767" i="7"/>
  <c r="H766" i="7"/>
  <c r="E765" i="7"/>
  <c r="J763" i="7"/>
  <c r="F762" i="7"/>
  <c r="H759" i="7"/>
  <c r="E758" i="7"/>
  <c r="J756" i="7"/>
  <c r="G755" i="7"/>
  <c r="K753" i="7"/>
  <c r="H752" i="7"/>
  <c r="K746" i="7"/>
  <c r="E582" i="7"/>
  <c r="I1023" i="7"/>
  <c r="E1021" i="7"/>
  <c r="J1019" i="7"/>
  <c r="K1016" i="7"/>
  <c r="F1014" i="7"/>
  <c r="J1012" i="7"/>
  <c r="G1011" i="7"/>
  <c r="D1010" i="7"/>
  <c r="I1008" i="7"/>
  <c r="E1007" i="7"/>
  <c r="J1005" i="7"/>
  <c r="F1004" i="7"/>
  <c r="J1002" i="7"/>
  <c r="F1001" i="7"/>
  <c r="J999" i="7"/>
  <c r="F998" i="7"/>
  <c r="K996" i="7"/>
  <c r="H995" i="7"/>
  <c r="E994" i="7"/>
  <c r="G991" i="7"/>
  <c r="D990" i="7"/>
  <c r="I988" i="7"/>
  <c r="J985" i="7"/>
  <c r="F984" i="7"/>
  <c r="G981" i="7"/>
  <c r="K979" i="7"/>
  <c r="G978" i="7"/>
  <c r="K976" i="7"/>
  <c r="H975" i="7"/>
  <c r="E974" i="7"/>
  <c r="G971" i="7"/>
  <c r="D970" i="7"/>
  <c r="G967" i="7"/>
  <c r="K965" i="7"/>
  <c r="H964" i="7"/>
  <c r="D963" i="7"/>
  <c r="H961" i="7"/>
  <c r="E960" i="7"/>
  <c r="I958" i="7"/>
  <c r="F957" i="7"/>
  <c r="H954" i="7"/>
  <c r="D953" i="7"/>
  <c r="H951" i="7"/>
  <c r="D950" i="7"/>
  <c r="H948" i="7"/>
  <c r="F947" i="7"/>
  <c r="H944" i="7"/>
  <c r="E943" i="7"/>
  <c r="I941" i="7"/>
  <c r="H937" i="7"/>
  <c r="D936" i="7"/>
  <c r="H934" i="7"/>
  <c r="E933" i="7"/>
  <c r="I931" i="7"/>
  <c r="F930" i="7"/>
  <c r="D929" i="7"/>
  <c r="H927" i="7"/>
  <c r="E926" i="7"/>
  <c r="J924" i="7"/>
  <c r="F923" i="7"/>
  <c r="D922" i="7"/>
  <c r="I920" i="7"/>
  <c r="F919" i="7"/>
  <c r="D915" i="7"/>
  <c r="G912" i="7"/>
  <c r="K910" i="7"/>
  <c r="G909" i="7"/>
  <c r="D908" i="7"/>
  <c r="H906" i="7"/>
  <c r="E905" i="7"/>
  <c r="I903" i="7"/>
  <c r="F902" i="7"/>
  <c r="K900" i="7"/>
  <c r="H899" i="7"/>
  <c r="D898" i="7"/>
  <c r="I896" i="7"/>
  <c r="F895" i="7"/>
  <c r="K893" i="7"/>
  <c r="K889" i="7"/>
  <c r="F887" i="7"/>
  <c r="D886" i="7"/>
  <c r="H884" i="7"/>
  <c r="F883" i="7"/>
  <c r="J881" i="7"/>
  <c r="F880" i="7"/>
  <c r="K878" i="7"/>
  <c r="G877" i="7"/>
  <c r="J874" i="7"/>
  <c r="G873" i="7"/>
  <c r="K871" i="7"/>
  <c r="G870" i="7"/>
  <c r="E869" i="7"/>
  <c r="K867" i="7"/>
  <c r="G866" i="7"/>
  <c r="D865" i="7"/>
  <c r="I863" i="7"/>
  <c r="H859" i="7"/>
  <c r="D858" i="7"/>
  <c r="H856" i="7"/>
  <c r="E855" i="7"/>
  <c r="I853" i="7"/>
  <c r="G852" i="7"/>
  <c r="K850" i="7"/>
  <c r="H849" i="7"/>
  <c r="E848" i="7"/>
  <c r="I846" i="7"/>
  <c r="E845" i="7"/>
  <c r="I843" i="7"/>
  <c r="E842" i="7"/>
  <c r="I839" i="7"/>
  <c r="E838" i="7"/>
  <c r="J832" i="7"/>
  <c r="G831" i="7"/>
  <c r="K829" i="7"/>
  <c r="G828" i="7"/>
  <c r="K826" i="7"/>
  <c r="E824" i="7"/>
  <c r="J822" i="7"/>
  <c r="G821" i="7"/>
  <c r="D820" i="7"/>
  <c r="F817" i="7"/>
  <c r="J815" i="7"/>
  <c r="F814" i="7"/>
  <c r="J812" i="7"/>
  <c r="K809" i="7"/>
  <c r="G808" i="7"/>
  <c r="K806" i="7"/>
  <c r="G805" i="7"/>
  <c r="K803" i="7"/>
  <c r="G802" i="7"/>
  <c r="H798" i="7"/>
  <c r="E797" i="7"/>
  <c r="J795" i="7"/>
  <c r="H794" i="7"/>
  <c r="E793" i="7"/>
  <c r="I791" i="7"/>
  <c r="H787" i="7"/>
  <c r="D786" i="7"/>
  <c r="H784" i="7"/>
  <c r="F783" i="7"/>
  <c r="K781" i="7"/>
  <c r="G780" i="7"/>
  <c r="K778" i="7"/>
  <c r="H777" i="7"/>
  <c r="D776" i="7"/>
  <c r="H774" i="7"/>
  <c r="F773" i="7"/>
  <c r="D772" i="7"/>
  <c r="J770" i="7"/>
  <c r="F769" i="7"/>
  <c r="G766" i="7"/>
  <c r="D765" i="7"/>
  <c r="I763" i="7"/>
  <c r="G752" i="7"/>
  <c r="D751" i="7"/>
  <c r="I749" i="7"/>
  <c r="F748" i="7"/>
  <c r="E741" i="7"/>
  <c r="K969" i="7"/>
  <c r="H958" i="7"/>
  <c r="G944" i="7"/>
  <c r="H941" i="7"/>
  <c r="G934" i="7"/>
  <c r="H931" i="7"/>
  <c r="E930" i="7"/>
  <c r="G927" i="7"/>
  <c r="D926" i="7"/>
  <c r="E923" i="7"/>
  <c r="K921" i="7"/>
  <c r="H920" i="7"/>
  <c r="K914" i="7"/>
  <c r="G906" i="7"/>
  <c r="H903" i="7"/>
  <c r="E902" i="7"/>
  <c r="J900" i="7"/>
  <c r="K897" i="7"/>
  <c r="H896" i="7"/>
  <c r="E895" i="7"/>
  <c r="J893" i="7"/>
  <c r="J889" i="7"/>
  <c r="G884" i="7"/>
  <c r="I874" i="7"/>
  <c r="F866" i="7"/>
  <c r="K864" i="7"/>
  <c r="E862" i="7"/>
  <c r="J850" i="7"/>
  <c r="D842" i="7"/>
  <c r="I836" i="7"/>
  <c r="G835" i="7"/>
  <c r="I832" i="7"/>
  <c r="G825" i="7"/>
  <c r="D824" i="7"/>
  <c r="I822" i="7"/>
  <c r="F821" i="7"/>
  <c r="K819" i="7"/>
  <c r="G798" i="7"/>
  <c r="D797" i="7"/>
  <c r="I795" i="7"/>
  <c r="G794" i="7"/>
  <c r="H791" i="7"/>
  <c r="G784" i="7"/>
  <c r="E783" i="7"/>
  <c r="J781" i="7"/>
  <c r="F780" i="7"/>
  <c r="J778" i="7"/>
  <c r="G777" i="7"/>
  <c r="K775" i="7"/>
  <c r="G774" i="7"/>
  <c r="E773" i="7"/>
  <c r="K771" i="7"/>
  <c r="I770" i="7"/>
  <c r="E769" i="7"/>
  <c r="K764" i="7"/>
  <c r="H763" i="7"/>
  <c r="D762" i="7"/>
  <c r="F759" i="7"/>
  <c r="K757" i="7"/>
  <c r="H756" i="7"/>
  <c r="E755" i="7"/>
  <c r="I753" i="7"/>
  <c r="F752" i="7"/>
  <c r="I746" i="7"/>
  <c r="G745" i="7"/>
  <c r="D919" i="7"/>
  <c r="I917" i="7"/>
  <c r="F916" i="7"/>
  <c r="J907" i="7"/>
  <c r="K904" i="7"/>
  <c r="F899" i="7"/>
  <c r="G892" i="7"/>
  <c r="J885" i="7"/>
  <c r="D883" i="7"/>
  <c r="H881" i="7"/>
  <c r="I878" i="7"/>
  <c r="E877" i="7"/>
  <c r="E873" i="7"/>
  <c r="I871" i="7"/>
  <c r="I867" i="7"/>
  <c r="G863" i="7"/>
  <c r="J860" i="7"/>
  <c r="F859" i="7"/>
  <c r="J857" i="7"/>
  <c r="K854" i="7"/>
  <c r="E852" i="7"/>
  <c r="F849" i="7"/>
  <c r="K847" i="7"/>
  <c r="G846" i="7"/>
  <c r="K844" i="7"/>
  <c r="G843" i="7"/>
  <c r="G839" i="7"/>
  <c r="K837" i="7"/>
  <c r="D834" i="7"/>
  <c r="E831" i="7"/>
  <c r="I829" i="7"/>
  <c r="E828" i="7"/>
  <c r="I826" i="7"/>
  <c r="K792" i="7"/>
  <c r="E790" i="7"/>
  <c r="J788" i="7"/>
  <c r="F787" i="7"/>
  <c r="J785" i="7"/>
  <c r="I781" i="7"/>
  <c r="E780" i="7"/>
  <c r="F777" i="7"/>
  <c r="J775" i="7"/>
  <c r="H770" i="7"/>
  <c r="D769" i="7"/>
  <c r="I767" i="7"/>
  <c r="G763" i="7"/>
  <c r="K761" i="7"/>
  <c r="D755" i="7"/>
  <c r="D748" i="7"/>
  <c r="H746" i="7"/>
  <c r="G742" i="7"/>
  <c r="H739" i="7"/>
  <c r="H992" i="7"/>
  <c r="F988" i="7"/>
  <c r="K986" i="7"/>
  <c r="G985" i="7"/>
  <c r="K983" i="7"/>
  <c r="H982" i="7"/>
  <c r="D981" i="7"/>
  <c r="H979" i="7"/>
  <c r="D978" i="7"/>
  <c r="J973" i="7"/>
  <c r="I969" i="7"/>
  <c r="D967" i="7"/>
  <c r="E964" i="7"/>
  <c r="I962" i="7"/>
  <c r="J959" i="7"/>
  <c r="K956" i="7"/>
  <c r="E954" i="7"/>
  <c r="I952" i="7"/>
  <c r="E951" i="7"/>
  <c r="I949" i="7"/>
  <c r="K946" i="7"/>
  <c r="J942" i="7"/>
  <c r="F941" i="7"/>
  <c r="D940" i="7"/>
  <c r="I938" i="7"/>
  <c r="E937" i="7"/>
  <c r="I935" i="7"/>
  <c r="J932" i="7"/>
  <c r="E916" i="7"/>
  <c r="I914" i="7"/>
  <c r="H889" i="7"/>
  <c r="K861" i="7"/>
  <c r="E835" i="7"/>
  <c r="K833" i="7"/>
  <c r="D831" i="7"/>
  <c r="H829" i="7"/>
  <c r="D828" i="7"/>
  <c r="H826" i="7"/>
  <c r="G818" i="7"/>
  <c r="K816" i="7"/>
  <c r="G815" i="7"/>
  <c r="K813" i="7"/>
  <c r="G812" i="7"/>
  <c r="D811" i="7"/>
  <c r="H809" i="7"/>
  <c r="D808" i="7"/>
  <c r="H806" i="7"/>
  <c r="D805" i="7"/>
  <c r="H803" i="7"/>
  <c r="E802" i="7"/>
  <c r="K800" i="7"/>
  <c r="I799" i="7"/>
  <c r="F791" i="7"/>
  <c r="I788" i="7"/>
  <c r="E787" i="7"/>
  <c r="I785" i="7"/>
  <c r="K747" i="7"/>
  <c r="E745" i="7"/>
  <c r="J743" i="7"/>
  <c r="J997" i="7"/>
  <c r="G996" i="7"/>
  <c r="D995" i="7"/>
  <c r="J993" i="7"/>
  <c r="K990" i="7"/>
  <c r="H989" i="7"/>
  <c r="E988" i="7"/>
  <c r="J983" i="7"/>
  <c r="D975" i="7"/>
  <c r="I973" i="7"/>
  <c r="F972" i="7"/>
  <c r="H969" i="7"/>
  <c r="F968" i="7"/>
  <c r="G965" i="7"/>
  <c r="D961" i="7"/>
  <c r="J956" i="7"/>
  <c r="G955" i="7"/>
  <c r="J946" i="7"/>
  <c r="G945" i="7"/>
  <c r="E941" i="7"/>
  <c r="K939" i="7"/>
  <c r="J929" i="7"/>
  <c r="D927" i="7"/>
  <c r="I925" i="7"/>
  <c r="J922" i="7"/>
  <c r="H921" i="7"/>
  <c r="E920" i="7"/>
  <c r="J918" i="7"/>
  <c r="G917" i="7"/>
  <c r="K908" i="7"/>
  <c r="D906" i="7"/>
  <c r="E903" i="7"/>
  <c r="J901" i="7"/>
  <c r="G900" i="7"/>
  <c r="H893" i="7"/>
  <c r="E892" i="7"/>
  <c r="G889" i="7"/>
  <c r="D884" i="7"/>
  <c r="K876" i="7"/>
  <c r="J861" i="7"/>
  <c r="I841" i="7"/>
  <c r="G840" i="7"/>
  <c r="F836" i="7"/>
  <c r="D835" i="7"/>
  <c r="F812" i="7"/>
  <c r="D802" i="7"/>
  <c r="F795" i="7"/>
  <c r="E791" i="7"/>
  <c r="H771" i="7"/>
  <c r="J768" i="7"/>
  <c r="I1000" i="7"/>
  <c r="E999" i="7"/>
  <c r="I993" i="7"/>
  <c r="J990" i="7"/>
  <c r="G989" i="7"/>
  <c r="D988" i="7"/>
  <c r="I983" i="7"/>
  <c r="K974" i="7"/>
  <c r="H914" i="7"/>
  <c r="E881" i="7"/>
  <c r="G857" i="7"/>
  <c r="H854" i="7"/>
  <c r="H819" i="7"/>
  <c r="E812" i="7"/>
  <c r="F803" i="7"/>
  <c r="J800" i="7"/>
  <c r="H796" i="7"/>
  <c r="J789" i="7"/>
  <c r="D784" i="7"/>
  <c r="F778" i="7"/>
  <c r="D774" i="7"/>
  <c r="J772" i="7"/>
  <c r="G771" i="7"/>
  <c r="I768" i="7"/>
  <c r="F767" i="7"/>
  <c r="G764" i="7"/>
  <c r="H761" i="7"/>
  <c r="J758" i="7"/>
  <c r="G757" i="7"/>
  <c r="E753" i="7"/>
  <c r="G738" i="7"/>
  <c r="H735" i="7"/>
  <c r="F734" i="7"/>
  <c r="I728" i="7"/>
  <c r="G724" i="7"/>
  <c r="D723" i="7"/>
  <c r="H721" i="7"/>
  <c r="E720" i="7"/>
  <c r="H717" i="7"/>
  <c r="F716" i="7"/>
  <c r="G713" i="7"/>
  <c r="D712" i="7"/>
  <c r="I709" i="7"/>
  <c r="G708" i="7"/>
  <c r="D703" i="7"/>
  <c r="E699" i="7"/>
  <c r="K697" i="7"/>
  <c r="K693" i="7"/>
  <c r="G692" i="7"/>
  <c r="E691" i="7"/>
  <c r="F683" i="7"/>
  <c r="D682" i="7"/>
  <c r="G676" i="7"/>
  <c r="E675" i="7"/>
  <c r="G672" i="7"/>
  <c r="I669" i="7"/>
  <c r="H664" i="7"/>
  <c r="E663" i="7"/>
  <c r="J661" i="7"/>
  <c r="E659" i="7"/>
  <c r="F656" i="7"/>
  <c r="J654" i="7"/>
  <c r="F653" i="7"/>
  <c r="J646" i="7"/>
  <c r="E644" i="7"/>
  <c r="I642" i="7"/>
  <c r="F641" i="7"/>
  <c r="G638" i="7"/>
  <c r="K636" i="7"/>
  <c r="F631" i="7"/>
  <c r="J629" i="7"/>
  <c r="H628" i="7"/>
  <c r="D627" i="7"/>
  <c r="H625" i="7"/>
  <c r="E624" i="7"/>
  <c r="K622" i="7"/>
  <c r="G620" i="7"/>
  <c r="E619" i="7"/>
  <c r="F616" i="7"/>
  <c r="D612" i="7"/>
  <c r="I610" i="7"/>
  <c r="J607" i="7"/>
  <c r="F606" i="7"/>
  <c r="E602" i="7"/>
  <c r="G599" i="7"/>
  <c r="D598" i="7"/>
  <c r="E595" i="7"/>
  <c r="J589" i="7"/>
  <c r="J585" i="7"/>
  <c r="G584" i="7"/>
  <c r="K582" i="7"/>
  <c r="F580" i="7"/>
  <c r="G577" i="7"/>
  <c r="D576" i="7"/>
  <c r="G573" i="7"/>
  <c r="E572" i="7"/>
  <c r="I570" i="7"/>
  <c r="G569" i="7"/>
  <c r="D568" i="7"/>
  <c r="H566" i="7"/>
  <c r="H559" i="7"/>
  <c r="E558" i="7"/>
  <c r="E554" i="7"/>
  <c r="I552" i="7"/>
  <c r="E550" i="7"/>
  <c r="D546" i="7"/>
  <c r="F543" i="7"/>
  <c r="K541" i="7"/>
  <c r="E539" i="7"/>
  <c r="F536" i="7"/>
  <c r="G533" i="7"/>
  <c r="E529" i="7"/>
  <c r="H526" i="7"/>
  <c r="E524" i="7"/>
  <c r="K519" i="7"/>
  <c r="H517" i="7"/>
  <c r="I514" i="7"/>
  <c r="J511" i="7"/>
  <c r="G510" i="7"/>
  <c r="H507" i="7"/>
  <c r="E506" i="7"/>
  <c r="K504" i="7"/>
  <c r="G502" i="7"/>
  <c r="D500" i="7"/>
  <c r="J751" i="7"/>
  <c r="G750" i="7"/>
  <c r="D749" i="7"/>
  <c r="I747" i="7"/>
  <c r="F746" i="7"/>
  <c r="D745" i="7"/>
  <c r="I743" i="7"/>
  <c r="F742" i="7"/>
  <c r="K740" i="7"/>
  <c r="J736" i="7"/>
  <c r="I732" i="7"/>
  <c r="K729" i="7"/>
  <c r="F724" i="7"/>
  <c r="G721" i="7"/>
  <c r="D720" i="7"/>
  <c r="J718" i="7"/>
  <c r="I714" i="7"/>
  <c r="F713" i="7"/>
  <c r="J710" i="7"/>
  <c r="F708" i="7"/>
  <c r="D707" i="7"/>
  <c r="I705" i="7"/>
  <c r="J701" i="7"/>
  <c r="G700" i="7"/>
  <c r="F696" i="7"/>
  <c r="D695" i="7"/>
  <c r="D691" i="7"/>
  <c r="I689" i="7"/>
  <c r="K685" i="7"/>
  <c r="H684" i="7"/>
  <c r="E683" i="7"/>
  <c r="G680" i="7"/>
  <c r="D679" i="7"/>
  <c r="F676" i="7"/>
  <c r="D675" i="7"/>
  <c r="I673" i="7"/>
  <c r="J670" i="7"/>
  <c r="H669" i="7"/>
  <c r="F668" i="7"/>
  <c r="K666" i="7"/>
  <c r="G664" i="7"/>
  <c r="D663" i="7"/>
  <c r="I661" i="7"/>
  <c r="G660" i="7"/>
  <c r="H657" i="7"/>
  <c r="K651" i="7"/>
  <c r="F649" i="7"/>
  <c r="G645" i="7"/>
  <c r="I639" i="7"/>
  <c r="K633" i="7"/>
  <c r="H632" i="7"/>
  <c r="G625" i="7"/>
  <c r="I621" i="7"/>
  <c r="F613" i="7"/>
  <c r="K611" i="7"/>
  <c r="D609" i="7"/>
  <c r="I604" i="7"/>
  <c r="G603" i="7"/>
  <c r="I600" i="7"/>
  <c r="F599" i="7"/>
  <c r="D595" i="7"/>
  <c r="J593" i="7"/>
  <c r="G592" i="7"/>
  <c r="D591" i="7"/>
  <c r="I589" i="7"/>
  <c r="F588" i="7"/>
  <c r="D587" i="7"/>
  <c r="I585" i="7"/>
  <c r="F584" i="7"/>
  <c r="J582" i="7"/>
  <c r="H581" i="7"/>
  <c r="E580" i="7"/>
  <c r="F577" i="7"/>
  <c r="I574" i="7"/>
  <c r="F569" i="7"/>
  <c r="K564" i="7"/>
  <c r="H563" i="7"/>
  <c r="J560" i="7"/>
  <c r="G559" i="7"/>
  <c r="J556" i="7"/>
  <c r="G555" i="7"/>
  <c r="F551" i="7"/>
  <c r="H548" i="7"/>
  <c r="E547" i="7"/>
  <c r="K545" i="7"/>
  <c r="E543" i="7"/>
  <c r="J541" i="7"/>
  <c r="G540" i="7"/>
  <c r="D539" i="7"/>
  <c r="I537" i="7"/>
  <c r="E536" i="7"/>
  <c r="I534" i="7"/>
  <c r="F533" i="7"/>
  <c r="J531" i="7"/>
  <c r="G530" i="7"/>
  <c r="G526" i="7"/>
  <c r="D524" i="7"/>
  <c r="H522" i="7"/>
  <c r="E521" i="7"/>
  <c r="H518" i="7"/>
  <c r="G517" i="7"/>
  <c r="D513" i="7"/>
  <c r="F510" i="7"/>
  <c r="G507" i="7"/>
  <c r="J504" i="7"/>
  <c r="K499" i="7"/>
  <c r="E742" i="7"/>
  <c r="E738" i="7"/>
  <c r="D734" i="7"/>
  <c r="G728" i="7"/>
  <c r="D727" i="7"/>
  <c r="J722" i="7"/>
  <c r="K719" i="7"/>
  <c r="I718" i="7"/>
  <c r="D716" i="7"/>
  <c r="H714" i="7"/>
  <c r="E713" i="7"/>
  <c r="I710" i="7"/>
  <c r="K706" i="7"/>
  <c r="H705" i="7"/>
  <c r="I701" i="7"/>
  <c r="D699" i="7"/>
  <c r="I697" i="7"/>
  <c r="E696" i="7"/>
  <c r="I693" i="7"/>
  <c r="K690" i="7"/>
  <c r="H689" i="7"/>
  <c r="F688" i="7"/>
  <c r="J685" i="7"/>
  <c r="G684" i="7"/>
  <c r="J681" i="7"/>
  <c r="K678" i="7"/>
  <c r="I677" i="7"/>
  <c r="E676" i="7"/>
  <c r="K674" i="7"/>
  <c r="E672" i="7"/>
  <c r="I670" i="7"/>
  <c r="G669" i="7"/>
  <c r="J666" i="7"/>
  <c r="F664" i="7"/>
  <c r="K662" i="7"/>
  <c r="F660" i="7"/>
  <c r="K658" i="7"/>
  <c r="D656" i="7"/>
  <c r="H654" i="7"/>
  <c r="K647" i="7"/>
  <c r="K643" i="7"/>
  <c r="G642" i="7"/>
  <c r="D641" i="7"/>
  <c r="E638" i="7"/>
  <c r="I636" i="7"/>
  <c r="F635" i="7"/>
  <c r="D631" i="7"/>
  <c r="H629" i="7"/>
  <c r="F628" i="7"/>
  <c r="J626" i="7"/>
  <c r="J622" i="7"/>
  <c r="K618" i="7"/>
  <c r="H617" i="7"/>
  <c r="D616" i="7"/>
  <c r="G610" i="7"/>
  <c r="H607" i="7"/>
  <c r="D606" i="7"/>
  <c r="K601" i="7"/>
  <c r="J597" i="7"/>
  <c r="G596" i="7"/>
  <c r="K594" i="7"/>
  <c r="H589" i="7"/>
  <c r="E584" i="7"/>
  <c r="D580" i="7"/>
  <c r="E577" i="7"/>
  <c r="K571" i="7"/>
  <c r="J567" i="7"/>
  <c r="F566" i="7"/>
  <c r="E562" i="7"/>
  <c r="K553" i="7"/>
  <c r="K549" i="7"/>
  <c r="K538" i="7"/>
  <c r="H537" i="7"/>
  <c r="D536" i="7"/>
  <c r="E533" i="7"/>
  <c r="J527" i="7"/>
  <c r="K523" i="7"/>
  <c r="E510" i="7"/>
  <c r="J508" i="7"/>
  <c r="F501" i="7"/>
  <c r="F728" i="7"/>
  <c r="H710" i="7"/>
  <c r="H697" i="7"/>
  <c r="H693" i="7"/>
  <c r="E688" i="7"/>
  <c r="I681" i="7"/>
  <c r="F680" i="7"/>
  <c r="J678" i="7"/>
  <c r="H677" i="7"/>
  <c r="H673" i="7"/>
  <c r="D672" i="7"/>
  <c r="I666" i="7"/>
  <c r="I651" i="7"/>
  <c r="E649" i="7"/>
  <c r="D613" i="7"/>
  <c r="I611" i="7"/>
  <c r="J608" i="7"/>
  <c r="E603" i="7"/>
  <c r="J601" i="7"/>
  <c r="G600" i="7"/>
  <c r="D599" i="7"/>
  <c r="I597" i="7"/>
  <c r="H593" i="7"/>
  <c r="J538" i="7"/>
  <c r="F522" i="7"/>
  <c r="I519" i="7"/>
  <c r="J512" i="7"/>
  <c r="G511" i="7"/>
  <c r="E507" i="7"/>
  <c r="K505" i="7"/>
  <c r="H504" i="7"/>
  <c r="F503" i="7"/>
  <c r="H740" i="7"/>
  <c r="K737" i="7"/>
  <c r="G736" i="7"/>
  <c r="J733" i="7"/>
  <c r="F732" i="7"/>
  <c r="D731" i="7"/>
  <c r="J726" i="7"/>
  <c r="G725" i="7"/>
  <c r="H722" i="7"/>
  <c r="I719" i="7"/>
  <c r="J715" i="7"/>
  <c r="K712" i="7"/>
  <c r="I711" i="7"/>
  <c r="G710" i="7"/>
  <c r="F705" i="7"/>
  <c r="D704" i="7"/>
  <c r="I702" i="7"/>
  <c r="G701" i="7"/>
  <c r="E700" i="7"/>
  <c r="J698" i="7"/>
  <c r="G697" i="7"/>
  <c r="K695" i="7"/>
  <c r="I694" i="7"/>
  <c r="G693" i="7"/>
  <c r="I690" i="7"/>
  <c r="F689" i="7"/>
  <c r="D688" i="7"/>
  <c r="H685" i="7"/>
  <c r="E684" i="7"/>
  <c r="H681" i="7"/>
  <c r="E680" i="7"/>
  <c r="G677" i="7"/>
  <c r="K675" i="7"/>
  <c r="I674" i="7"/>
  <c r="G673" i="7"/>
  <c r="K671" i="7"/>
  <c r="D668" i="7"/>
  <c r="F665" i="7"/>
  <c r="D664" i="7"/>
  <c r="I662" i="7"/>
  <c r="F661" i="7"/>
  <c r="I658" i="7"/>
  <c r="E657" i="7"/>
  <c r="J655" i="7"/>
  <c r="F654" i="7"/>
  <c r="K652" i="7"/>
  <c r="H651" i="7"/>
  <c r="F650" i="7"/>
  <c r="D649" i="7"/>
  <c r="I647" i="7"/>
  <c r="G646" i="7"/>
  <c r="D645" i="7"/>
  <c r="I643" i="7"/>
  <c r="E642" i="7"/>
  <c r="J640" i="7"/>
  <c r="F639" i="7"/>
  <c r="K637" i="7"/>
  <c r="G636" i="7"/>
  <c r="D635" i="7"/>
  <c r="H633" i="7"/>
  <c r="F632" i="7"/>
  <c r="J630" i="7"/>
  <c r="D628" i="7"/>
  <c r="H626" i="7"/>
  <c r="D625" i="7"/>
  <c r="J623" i="7"/>
  <c r="F621" i="7"/>
  <c r="D620" i="7"/>
  <c r="I618" i="7"/>
  <c r="F617" i="7"/>
  <c r="J615" i="7"/>
  <c r="G614" i="7"/>
  <c r="K612" i="7"/>
  <c r="H611" i="7"/>
  <c r="E610" i="7"/>
  <c r="F607" i="7"/>
  <c r="J605" i="7"/>
  <c r="G604" i="7"/>
  <c r="D603" i="7"/>
  <c r="I601" i="7"/>
  <c r="F600" i="7"/>
  <c r="K598" i="7"/>
  <c r="H597" i="7"/>
  <c r="E596" i="7"/>
  <c r="I594" i="7"/>
  <c r="G593" i="7"/>
  <c r="E592" i="7"/>
  <c r="F589" i="7"/>
  <c r="D588" i="7"/>
  <c r="I586" i="7"/>
  <c r="F585" i="7"/>
  <c r="K583" i="7"/>
  <c r="J579" i="7"/>
  <c r="G578" i="7"/>
  <c r="K576" i="7"/>
  <c r="D573" i="7"/>
  <c r="I571" i="7"/>
  <c r="F570" i="7"/>
  <c r="K568" i="7"/>
  <c r="H567" i="7"/>
  <c r="D566" i="7"/>
  <c r="K561" i="7"/>
  <c r="H560" i="7"/>
  <c r="D559" i="7"/>
  <c r="J557" i="7"/>
  <c r="G556" i="7"/>
  <c r="D555" i="7"/>
  <c r="I553" i="7"/>
  <c r="F552" i="7"/>
  <c r="I549" i="7"/>
  <c r="F548" i="7"/>
  <c r="J546" i="7"/>
  <c r="H545" i="7"/>
  <c r="F544" i="7"/>
  <c r="J542" i="7"/>
  <c r="G541" i="7"/>
  <c r="D540" i="7"/>
  <c r="I538" i="7"/>
  <c r="F537" i="7"/>
  <c r="J535" i="7"/>
  <c r="G534" i="7"/>
  <c r="K532" i="7"/>
  <c r="G531" i="7"/>
  <c r="J528" i="7"/>
  <c r="H527" i="7"/>
  <c r="E525" i="7"/>
  <c r="I523" i="7"/>
  <c r="E522" i="7"/>
  <c r="K520" i="7"/>
  <c r="F518" i="7"/>
  <c r="D517" i="7"/>
  <c r="I515" i="7"/>
  <c r="E514" i="7"/>
  <c r="F511" i="7"/>
  <c r="K509" i="7"/>
  <c r="H508" i="7"/>
  <c r="D507" i="7"/>
  <c r="J745" i="7"/>
  <c r="H744" i="7"/>
  <c r="E743" i="7"/>
  <c r="J741" i="7"/>
  <c r="G740" i="7"/>
  <c r="E739" i="7"/>
  <c r="E732" i="7"/>
  <c r="G729" i="7"/>
  <c r="D728" i="7"/>
  <c r="I726" i="7"/>
  <c r="J723" i="7"/>
  <c r="K720" i="7"/>
  <c r="H719" i="7"/>
  <c r="G718" i="7"/>
  <c r="D717" i="7"/>
  <c r="E714" i="7"/>
  <c r="J712" i="7"/>
  <c r="E709" i="7"/>
  <c r="K707" i="7"/>
  <c r="H706" i="7"/>
  <c r="K703" i="7"/>
  <c r="H702" i="7"/>
  <c r="F693" i="7"/>
  <c r="J675" i="7"/>
  <c r="H674" i="7"/>
  <c r="F673" i="7"/>
  <c r="J671" i="7"/>
  <c r="K667" i="7"/>
  <c r="E665" i="7"/>
  <c r="E661" i="7"/>
  <c r="I655" i="7"/>
  <c r="E654" i="7"/>
  <c r="G651" i="7"/>
  <c r="E650" i="7"/>
  <c r="K648" i="7"/>
  <c r="H647" i="7"/>
  <c r="F646" i="7"/>
  <c r="K644" i="7"/>
  <c r="H643" i="7"/>
  <c r="D642" i="7"/>
  <c r="I640" i="7"/>
  <c r="J637" i="7"/>
  <c r="F636" i="7"/>
  <c r="K634" i="7"/>
  <c r="G633" i="7"/>
  <c r="E632" i="7"/>
  <c r="I630" i="7"/>
  <c r="F629" i="7"/>
  <c r="K627" i="7"/>
  <c r="G626" i="7"/>
  <c r="K624" i="7"/>
  <c r="I615" i="7"/>
  <c r="F614" i="7"/>
  <c r="D610" i="7"/>
  <c r="E607" i="7"/>
  <c r="I605" i="7"/>
  <c r="F604" i="7"/>
  <c r="F593" i="7"/>
  <c r="E589" i="7"/>
  <c r="K587" i="7"/>
  <c r="H586" i="7"/>
  <c r="E585" i="7"/>
  <c r="G582" i="7"/>
  <c r="I579" i="7"/>
  <c r="J576" i="7"/>
  <c r="H575" i="7"/>
  <c r="K572" i="7"/>
  <c r="H571" i="7"/>
  <c r="J568" i="7"/>
  <c r="K558" i="7"/>
  <c r="I557" i="7"/>
  <c r="K554" i="7"/>
  <c r="H553" i="7"/>
  <c r="E552" i="7"/>
  <c r="I546" i="7"/>
  <c r="G545" i="7"/>
  <c r="I542" i="7"/>
  <c r="F541" i="7"/>
  <c r="K539" i="7"/>
  <c r="H538" i="7"/>
  <c r="F531" i="7"/>
  <c r="I528" i="7"/>
  <c r="G527" i="7"/>
  <c r="D525" i="7"/>
  <c r="H523" i="7"/>
  <c r="J520" i="7"/>
  <c r="H519" i="7"/>
  <c r="K516" i="7"/>
  <c r="H515" i="7"/>
  <c r="D514" i="7"/>
  <c r="E511" i="7"/>
  <c r="F718" i="7"/>
  <c r="K716" i="7"/>
  <c r="K699" i="7"/>
  <c r="E629" i="7"/>
  <c r="H615" i="7"/>
  <c r="H605" i="7"/>
  <c r="E604" i="7"/>
  <c r="G601" i="7"/>
  <c r="D600" i="7"/>
  <c r="I598" i="7"/>
  <c r="F597" i="7"/>
  <c r="F582" i="7"/>
  <c r="H579" i="7"/>
  <c r="I576" i="7"/>
  <c r="G575" i="7"/>
  <c r="E574" i="7"/>
  <c r="J572" i="7"/>
  <c r="G571" i="7"/>
  <c r="I568" i="7"/>
  <c r="F567" i="7"/>
  <c r="J565" i="7"/>
  <c r="G564" i="7"/>
  <c r="D563" i="7"/>
  <c r="I561" i="7"/>
  <c r="F560" i="7"/>
  <c r="H557" i="7"/>
  <c r="J554" i="7"/>
  <c r="G553" i="7"/>
  <c r="D552" i="7"/>
  <c r="J550" i="7"/>
  <c r="G549" i="7"/>
  <c r="D548" i="7"/>
  <c r="D544" i="7"/>
  <c r="H542" i="7"/>
  <c r="E541" i="7"/>
  <c r="J539" i="7"/>
  <c r="G538" i="7"/>
  <c r="D537" i="7"/>
  <c r="H535" i="7"/>
  <c r="E534" i="7"/>
  <c r="I532" i="7"/>
  <c r="E531" i="7"/>
  <c r="K529" i="7"/>
  <c r="F527" i="7"/>
  <c r="K524" i="7"/>
  <c r="G523" i="7"/>
  <c r="D522" i="7"/>
  <c r="G519" i="7"/>
  <c r="E518" i="7"/>
  <c r="G515" i="7"/>
  <c r="K513" i="7"/>
  <c r="H512" i="7"/>
  <c r="I509" i="7"/>
  <c r="F508" i="7"/>
  <c r="E762" i="7"/>
  <c r="I760" i="7"/>
  <c r="G759" i="7"/>
  <c r="D758" i="7"/>
  <c r="I756" i="7"/>
  <c r="F755" i="7"/>
  <c r="J753" i="7"/>
  <c r="E751" i="7"/>
  <c r="J749" i="7"/>
  <c r="G748" i="7"/>
  <c r="F744" i="7"/>
  <c r="K742" i="7"/>
  <c r="H741" i="7"/>
  <c r="K738" i="7"/>
  <c r="H737" i="7"/>
  <c r="E736" i="7"/>
  <c r="K734" i="7"/>
  <c r="G733" i="7"/>
  <c r="I730" i="7"/>
  <c r="J727" i="7"/>
  <c r="G726" i="7"/>
  <c r="D725" i="7"/>
  <c r="H723" i="7"/>
  <c r="E722" i="7"/>
  <c r="I720" i="7"/>
  <c r="F719" i="7"/>
  <c r="E718" i="7"/>
  <c r="G715" i="7"/>
  <c r="H712" i="7"/>
  <c r="G711" i="7"/>
  <c r="E710" i="7"/>
  <c r="K708" i="7"/>
  <c r="I707" i="7"/>
  <c r="D705" i="7"/>
  <c r="I703" i="7"/>
  <c r="F702" i="7"/>
  <c r="E701" i="7"/>
  <c r="J699" i="7"/>
  <c r="H698" i="7"/>
  <c r="D697" i="7"/>
  <c r="I695" i="7"/>
  <c r="D693" i="7"/>
  <c r="J691" i="7"/>
  <c r="F690" i="7"/>
  <c r="I687" i="7"/>
  <c r="G686" i="7"/>
  <c r="E681" i="7"/>
  <c r="J679" i="7"/>
  <c r="G678" i="7"/>
  <c r="D677" i="7"/>
  <c r="F674" i="7"/>
  <c r="D673" i="7"/>
  <c r="H671" i="7"/>
  <c r="E670" i="7"/>
  <c r="K668" i="7"/>
  <c r="I667" i="7"/>
  <c r="F666" i="7"/>
  <c r="I663" i="7"/>
  <c r="F662" i="7"/>
  <c r="J659" i="7"/>
  <c r="F658" i="7"/>
  <c r="G655" i="7"/>
  <c r="K653" i="7"/>
  <c r="I648" i="7"/>
  <c r="F647" i="7"/>
  <c r="D646" i="7"/>
  <c r="F643" i="7"/>
  <c r="J641" i="7"/>
  <c r="G640" i="7"/>
  <c r="D639" i="7"/>
  <c r="H637" i="7"/>
  <c r="D636" i="7"/>
  <c r="I634" i="7"/>
  <c r="K631" i="7"/>
  <c r="G630" i="7"/>
  <c r="D629" i="7"/>
  <c r="I627" i="7"/>
  <c r="E626" i="7"/>
  <c r="I624" i="7"/>
  <c r="H623" i="7"/>
  <c r="F622" i="7"/>
  <c r="D621" i="7"/>
  <c r="J619" i="7"/>
  <c r="F618" i="7"/>
  <c r="K616" i="7"/>
  <c r="G615" i="7"/>
  <c r="D614" i="7"/>
  <c r="E611" i="7"/>
  <c r="J609" i="7"/>
  <c r="G608" i="7"/>
  <c r="K606" i="7"/>
  <c r="G605" i="7"/>
  <c r="D604" i="7"/>
  <c r="J602" i="7"/>
  <c r="F601" i="7"/>
  <c r="K599" i="7"/>
  <c r="H598" i="7"/>
  <c r="E597" i="7"/>
  <c r="J595" i="7"/>
  <c r="G594" i="7"/>
  <c r="J591" i="7"/>
  <c r="G590" i="7"/>
  <c r="K588" i="7"/>
  <c r="I587" i="7"/>
  <c r="K584" i="7"/>
  <c r="H583" i="7"/>
  <c r="K580" i="7"/>
  <c r="G579" i="7"/>
  <c r="D578" i="7"/>
  <c r="H576" i="7"/>
  <c r="F575" i="7"/>
  <c r="D574" i="7"/>
  <c r="F571" i="7"/>
  <c r="D570" i="7"/>
  <c r="H568" i="7"/>
  <c r="E567" i="7"/>
  <c r="I565" i="7"/>
  <c r="F564" i="7"/>
  <c r="K562" i="7"/>
  <c r="H561" i="7"/>
  <c r="E560" i="7"/>
  <c r="I558" i="7"/>
  <c r="G557" i="7"/>
  <c r="E556" i="7"/>
  <c r="F553" i="7"/>
  <c r="I550" i="7"/>
  <c r="F549" i="7"/>
  <c r="K547" i="7"/>
  <c r="E545" i="7"/>
  <c r="K543" i="7"/>
  <c r="G542" i="7"/>
  <c r="D541" i="7"/>
  <c r="F538" i="7"/>
  <c r="K536" i="7"/>
  <c r="G535" i="7"/>
  <c r="D534" i="7"/>
  <c r="H532" i="7"/>
  <c r="J529" i="7"/>
  <c r="E527" i="7"/>
  <c r="J524" i="7"/>
  <c r="F523" i="7"/>
  <c r="K521" i="7"/>
  <c r="H520" i="7"/>
  <c r="F519" i="7"/>
  <c r="I516" i="7"/>
  <c r="F515" i="7"/>
  <c r="K510" i="7"/>
  <c r="F711" i="7"/>
  <c r="I699" i="7"/>
  <c r="G671" i="7"/>
  <c r="E622" i="7"/>
  <c r="K620" i="7"/>
  <c r="I609" i="7"/>
  <c r="K603" i="7"/>
  <c r="I591" i="7"/>
  <c r="E571" i="7"/>
  <c r="H565" i="7"/>
  <c r="E564" i="7"/>
  <c r="F557" i="7"/>
  <c r="D531" i="7"/>
  <c r="K750" i="7"/>
  <c r="H749" i="7"/>
  <c r="E748" i="7"/>
  <c r="J746" i="7"/>
  <c r="D744" i="7"/>
  <c r="I742" i="7"/>
  <c r="F741" i="7"/>
  <c r="D740" i="7"/>
  <c r="I738" i="7"/>
  <c r="F737" i="7"/>
  <c r="I734" i="7"/>
  <c r="E733" i="7"/>
  <c r="J731" i="7"/>
  <c r="G730" i="7"/>
  <c r="D729" i="7"/>
  <c r="H727" i="7"/>
  <c r="E726" i="7"/>
  <c r="J724" i="7"/>
  <c r="K721" i="7"/>
  <c r="K717" i="7"/>
  <c r="I716" i="7"/>
  <c r="E715" i="7"/>
  <c r="J713" i="7"/>
  <c r="E706" i="7"/>
  <c r="J704" i="7"/>
  <c r="G703" i="7"/>
  <c r="K700" i="7"/>
  <c r="F698" i="7"/>
  <c r="J696" i="7"/>
  <c r="G695" i="7"/>
  <c r="H691" i="7"/>
  <c r="J688" i="7"/>
  <c r="D685" i="7"/>
  <c r="I683" i="7"/>
  <c r="G682" i="7"/>
  <c r="K680" i="7"/>
  <c r="H679" i="7"/>
  <c r="E678" i="7"/>
  <c r="J676" i="7"/>
  <c r="J672" i="7"/>
  <c r="F671" i="7"/>
  <c r="G667" i="7"/>
  <c r="D666" i="7"/>
  <c r="J664" i="7"/>
  <c r="I653" i="7"/>
  <c r="D651" i="7"/>
  <c r="J649" i="7"/>
  <c r="G648" i="7"/>
  <c r="H641" i="7"/>
  <c r="E640" i="7"/>
  <c r="J635" i="7"/>
  <c r="D633" i="7"/>
  <c r="E630" i="7"/>
  <c r="H619" i="7"/>
  <c r="D618" i="7"/>
  <c r="I616" i="7"/>
  <c r="E615" i="7"/>
  <c r="J613" i="7"/>
  <c r="G612" i="7"/>
  <c r="H609" i="7"/>
  <c r="E608" i="7"/>
  <c r="I606" i="7"/>
  <c r="E605" i="7"/>
  <c r="H602" i="7"/>
  <c r="D601" i="7"/>
  <c r="K596" i="7"/>
  <c r="H595" i="7"/>
  <c r="K592" i="7"/>
  <c r="H591" i="7"/>
  <c r="G587" i="7"/>
  <c r="J569" i="7"/>
  <c r="F561" i="7"/>
  <c r="K559" i="7"/>
  <c r="K555" i="7"/>
  <c r="I547" i="7"/>
  <c r="D519" i="7"/>
  <c r="D702" i="7"/>
  <c r="G699" i="7"/>
  <c r="F695" i="7"/>
  <c r="I692" i="7"/>
  <c r="F687" i="7"/>
  <c r="E686" i="7"/>
  <c r="H683" i="7"/>
  <c r="J669" i="7"/>
  <c r="K665" i="7"/>
  <c r="H653" i="7"/>
  <c r="K650" i="7"/>
  <c r="K646" i="7"/>
  <c r="G624" i="7"/>
  <c r="E623" i="7"/>
  <c r="K621" i="7"/>
  <c r="I620" i="7"/>
  <c r="I603" i="7"/>
  <c r="H588" i="7"/>
  <c r="F587" i="7"/>
  <c r="E583" i="7"/>
  <c r="E576" i="7"/>
  <c r="I573" i="7"/>
  <c r="K570" i="7"/>
  <c r="K552" i="7"/>
  <c r="G529" i="7"/>
  <c r="I502" i="7"/>
  <c r="J739" i="7"/>
  <c r="D737" i="7"/>
  <c r="K732" i="7"/>
  <c r="H731" i="7"/>
  <c r="E730" i="7"/>
  <c r="K725" i="7"/>
  <c r="K714" i="7"/>
  <c r="K710" i="7"/>
  <c r="J709" i="7"/>
  <c r="H708" i="7"/>
  <c r="F707" i="7"/>
  <c r="K705" i="7"/>
  <c r="H704" i="7"/>
  <c r="E703" i="7"/>
  <c r="I700" i="7"/>
  <c r="H696" i="7"/>
  <c r="E695" i="7"/>
  <c r="K689" i="7"/>
  <c r="H688" i="7"/>
  <c r="E687" i="7"/>
  <c r="J684" i="7"/>
  <c r="I680" i="7"/>
  <c r="F679" i="7"/>
  <c r="K677" i="7"/>
  <c r="H676" i="7"/>
  <c r="K673" i="7"/>
  <c r="D671" i="7"/>
  <c r="H668" i="7"/>
  <c r="E667" i="7"/>
  <c r="K661" i="7"/>
  <c r="I660" i="7"/>
  <c r="J657" i="7"/>
  <c r="G653" i="7"/>
  <c r="E652" i="7"/>
  <c r="J650" i="7"/>
  <c r="H649" i="7"/>
  <c r="I645" i="7"/>
  <c r="K639" i="7"/>
  <c r="H635" i="7"/>
  <c r="E634" i="7"/>
  <c r="J632" i="7"/>
  <c r="K629" i="7"/>
  <c r="J617" i="7"/>
  <c r="K614" i="7"/>
  <c r="H613" i="7"/>
  <c r="F609" i="7"/>
  <c r="K604" i="7"/>
  <c r="F595" i="7"/>
  <c r="D594" i="7"/>
  <c r="I592" i="7"/>
  <c r="F591" i="7"/>
  <c r="J581" i="7"/>
  <c r="K578" i="7"/>
  <c r="K574" i="7"/>
  <c r="H573" i="7"/>
  <c r="E565" i="7"/>
  <c r="J563" i="7"/>
  <c r="G562" i="7"/>
  <c r="D561" i="7"/>
  <c r="F558" i="7"/>
  <c r="D557" i="7"/>
  <c r="I555" i="7"/>
  <c r="J552" i="7"/>
  <c r="H551" i="7"/>
  <c r="J548" i="7"/>
  <c r="G547" i="7"/>
  <c r="J544" i="7"/>
  <c r="I540" i="7"/>
  <c r="K534" i="7"/>
  <c r="D532" i="7"/>
  <c r="I530" i="7"/>
  <c r="F529" i="7"/>
  <c r="D528" i="7"/>
  <c r="I526" i="7"/>
  <c r="J522" i="7"/>
  <c r="G521" i="7"/>
  <c r="D520" i="7"/>
  <c r="J518" i="7"/>
  <c r="E516" i="7"/>
  <c r="F513" i="7"/>
  <c r="I511" i="7"/>
  <c r="D509" i="7"/>
  <c r="F506" i="7"/>
  <c r="D505" i="7"/>
  <c r="I503" i="7"/>
  <c r="H502" i="7"/>
  <c r="E494" i="7"/>
  <c r="G491" i="7"/>
  <c r="K487" i="7"/>
  <c r="J485" i="7"/>
  <c r="J477" i="7"/>
  <c r="G473" i="7"/>
  <c r="H470" i="7"/>
  <c r="I454" i="7"/>
  <c r="F450" i="7"/>
  <c r="K445" i="7"/>
  <c r="D443" i="7"/>
  <c r="I441" i="7"/>
  <c r="J438" i="7"/>
  <c r="K435" i="7"/>
  <c r="I424" i="7"/>
  <c r="F423" i="7"/>
  <c r="D422" i="7"/>
  <c r="I420" i="7"/>
  <c r="K417" i="7"/>
  <c r="K410" i="7"/>
  <c r="K406" i="7"/>
  <c r="H399" i="7"/>
  <c r="J396" i="7"/>
  <c r="E391" i="7"/>
  <c r="J389" i="7"/>
  <c r="G388" i="7"/>
  <c r="G381" i="7"/>
  <c r="F377" i="7"/>
  <c r="D376" i="7"/>
  <c r="I374" i="7"/>
  <c r="G363" i="7"/>
  <c r="D362" i="7"/>
  <c r="E357" i="7"/>
  <c r="I347" i="7"/>
  <c r="D342" i="7"/>
  <c r="D338" i="7"/>
  <c r="G332" i="7"/>
  <c r="K326" i="7"/>
  <c r="I325" i="7"/>
  <c r="G314" i="7"/>
  <c r="D313" i="7"/>
  <c r="H310" i="7"/>
  <c r="K304" i="7"/>
  <c r="D289" i="7"/>
  <c r="J287" i="7"/>
  <c r="F276" i="7"/>
  <c r="H273" i="7"/>
  <c r="D251" i="7"/>
  <c r="G245" i="7"/>
  <c r="H498" i="7"/>
  <c r="D497" i="7"/>
  <c r="H495" i="7"/>
  <c r="D494" i="7"/>
  <c r="F491" i="7"/>
  <c r="J487" i="7"/>
  <c r="I477" i="7"/>
  <c r="F473" i="7"/>
  <c r="G470" i="7"/>
  <c r="D469" i="7"/>
  <c r="I467" i="7"/>
  <c r="E466" i="7"/>
  <c r="J464" i="7"/>
  <c r="F463" i="7"/>
  <c r="J461" i="7"/>
  <c r="F460" i="7"/>
  <c r="K458" i="7"/>
  <c r="G457" i="7"/>
  <c r="H454" i="7"/>
  <c r="E450" i="7"/>
  <c r="J445" i="7"/>
  <c r="G444" i="7"/>
  <c r="K442" i="7"/>
  <c r="H441" i="7"/>
  <c r="E440" i="7"/>
  <c r="I438" i="7"/>
  <c r="F437" i="7"/>
  <c r="J435" i="7"/>
  <c r="G434" i="7"/>
  <c r="E430" i="7"/>
  <c r="J428" i="7"/>
  <c r="H427" i="7"/>
  <c r="D426" i="7"/>
  <c r="H424" i="7"/>
  <c r="K421" i="7"/>
  <c r="H420" i="7"/>
  <c r="E419" i="7"/>
  <c r="J417" i="7"/>
  <c r="J406" i="7"/>
  <c r="G405" i="7"/>
  <c r="K403" i="7"/>
  <c r="G402" i="7"/>
  <c r="K400" i="7"/>
  <c r="D391" i="7"/>
  <c r="I389" i="7"/>
  <c r="F388" i="7"/>
  <c r="F381" i="7"/>
  <c r="D380" i="7"/>
  <c r="K375" i="7"/>
  <c r="I364" i="7"/>
  <c r="F363" i="7"/>
  <c r="K361" i="7"/>
  <c r="D357" i="7"/>
  <c r="D353" i="7"/>
  <c r="I351" i="7"/>
  <c r="H347" i="7"/>
  <c r="F346" i="7"/>
  <c r="K341" i="7"/>
  <c r="J340" i="7"/>
  <c r="G339" i="7"/>
  <c r="K337" i="7"/>
  <c r="D335" i="7"/>
  <c r="I333" i="7"/>
  <c r="J326" i="7"/>
  <c r="H325" i="7"/>
  <c r="I315" i="7"/>
  <c r="F314" i="7"/>
  <c r="K312" i="7"/>
  <c r="G310" i="7"/>
  <c r="D299" i="7"/>
  <c r="E296" i="7"/>
  <c r="F290" i="7"/>
  <c r="K288" i="7"/>
  <c r="I287" i="7"/>
  <c r="G283" i="7"/>
  <c r="G273" i="7"/>
  <c r="I270" i="7"/>
  <c r="I266" i="7"/>
  <c r="J253" i="7"/>
  <c r="G498" i="7"/>
  <c r="K496" i="7"/>
  <c r="G495" i="7"/>
  <c r="K493" i="7"/>
  <c r="I492" i="7"/>
  <c r="E491" i="7"/>
  <c r="K489" i="7"/>
  <c r="I484" i="7"/>
  <c r="E483" i="7"/>
  <c r="K481" i="7"/>
  <c r="H480" i="7"/>
  <c r="D479" i="7"/>
  <c r="H477" i="7"/>
  <c r="E476" i="7"/>
  <c r="I474" i="7"/>
  <c r="E473" i="7"/>
  <c r="J471" i="7"/>
  <c r="F470" i="7"/>
  <c r="K468" i="7"/>
  <c r="H467" i="7"/>
  <c r="D466" i="7"/>
  <c r="I464" i="7"/>
  <c r="E463" i="7"/>
  <c r="I461" i="7"/>
  <c r="E460" i="7"/>
  <c r="J458" i="7"/>
  <c r="F457" i="7"/>
  <c r="K455" i="7"/>
  <c r="D453" i="7"/>
  <c r="H451" i="7"/>
  <c r="I448" i="7"/>
  <c r="E447" i="7"/>
  <c r="I445" i="7"/>
  <c r="F444" i="7"/>
  <c r="J442" i="7"/>
  <c r="G441" i="7"/>
  <c r="D440" i="7"/>
  <c r="H438" i="7"/>
  <c r="E437" i="7"/>
  <c r="F434" i="7"/>
  <c r="J432" i="7"/>
  <c r="G431" i="7"/>
  <c r="D430" i="7"/>
  <c r="G427" i="7"/>
  <c r="K425" i="7"/>
  <c r="G420" i="7"/>
  <c r="D419" i="7"/>
  <c r="I417" i="7"/>
  <c r="G416" i="7"/>
  <c r="D415" i="7"/>
  <c r="I413" i="7"/>
  <c r="E412" i="7"/>
  <c r="I410" i="7"/>
  <c r="H409" i="7"/>
  <c r="E408" i="7"/>
  <c r="I406" i="7"/>
  <c r="F405" i="7"/>
  <c r="J403" i="7"/>
  <c r="F402" i="7"/>
  <c r="J400" i="7"/>
  <c r="D398" i="7"/>
  <c r="G395" i="7"/>
  <c r="K393" i="7"/>
  <c r="G392" i="7"/>
  <c r="K390" i="7"/>
  <c r="H389" i="7"/>
  <c r="K386" i="7"/>
  <c r="H385" i="7"/>
  <c r="D384" i="7"/>
  <c r="I382" i="7"/>
  <c r="H378" i="7"/>
  <c r="J375" i="7"/>
  <c r="G374" i="7"/>
  <c r="F373" i="7"/>
  <c r="K371" i="7"/>
  <c r="G370" i="7"/>
  <c r="K368" i="7"/>
  <c r="G367" i="7"/>
  <c r="K365" i="7"/>
  <c r="J361" i="7"/>
  <c r="G359" i="7"/>
  <c r="K356" i="7"/>
  <c r="I355" i="7"/>
  <c r="F354" i="7"/>
  <c r="K352" i="7"/>
  <c r="E350" i="7"/>
  <c r="J348" i="7"/>
  <c r="E346" i="7"/>
  <c r="J344" i="7"/>
  <c r="F343" i="7"/>
  <c r="I340" i="7"/>
  <c r="F339" i="7"/>
  <c r="J337" i="7"/>
  <c r="G336" i="7"/>
  <c r="K334" i="7"/>
  <c r="H333" i="7"/>
  <c r="D331" i="7"/>
  <c r="I329" i="7"/>
  <c r="E328" i="7"/>
  <c r="H315" i="7"/>
  <c r="E314" i="7"/>
  <c r="J312" i="7"/>
  <c r="I311" i="7"/>
  <c r="K298" i="7"/>
  <c r="D296" i="7"/>
  <c r="E290" i="7"/>
  <c r="H287" i="7"/>
  <c r="F283" i="7"/>
  <c r="G280" i="7"/>
  <c r="E276" i="7"/>
  <c r="H266" i="7"/>
  <c r="D258" i="7"/>
  <c r="E255" i="7"/>
  <c r="F252" i="7"/>
  <c r="I246" i="7"/>
  <c r="J499" i="7"/>
  <c r="F498" i="7"/>
  <c r="J496" i="7"/>
  <c r="F495" i="7"/>
  <c r="J493" i="7"/>
  <c r="H492" i="7"/>
  <c r="D491" i="7"/>
  <c r="J488" i="7"/>
  <c r="H484" i="7"/>
  <c r="D483" i="7"/>
  <c r="G480" i="7"/>
  <c r="K478" i="7"/>
  <c r="D476" i="7"/>
  <c r="H474" i="7"/>
  <c r="I471" i="7"/>
  <c r="G467" i="7"/>
  <c r="H464" i="7"/>
  <c r="D463" i="7"/>
  <c r="H461" i="7"/>
  <c r="D460" i="7"/>
  <c r="I458" i="7"/>
  <c r="E457" i="7"/>
  <c r="J455" i="7"/>
  <c r="G454" i="7"/>
  <c r="K452" i="7"/>
  <c r="G451" i="7"/>
  <c r="H448" i="7"/>
  <c r="D447" i="7"/>
  <c r="E444" i="7"/>
  <c r="K439" i="7"/>
  <c r="D437" i="7"/>
  <c r="I435" i="7"/>
  <c r="E434" i="7"/>
  <c r="I432" i="7"/>
  <c r="K429" i="7"/>
  <c r="H428" i="7"/>
  <c r="F427" i="7"/>
  <c r="J425" i="7"/>
  <c r="G424" i="7"/>
  <c r="K422" i="7"/>
  <c r="J421" i="7"/>
  <c r="H417" i="7"/>
  <c r="F416" i="7"/>
  <c r="E399" i="7"/>
  <c r="H396" i="7"/>
  <c r="J371" i="7"/>
  <c r="F370" i="7"/>
  <c r="J368" i="7"/>
  <c r="F367" i="7"/>
  <c r="J365" i="7"/>
  <c r="H364" i="7"/>
  <c r="I361" i="7"/>
  <c r="F359" i="7"/>
  <c r="J356" i="7"/>
  <c r="H355" i="7"/>
  <c r="E354" i="7"/>
  <c r="D350" i="7"/>
  <c r="I344" i="7"/>
  <c r="E343" i="7"/>
  <c r="E339" i="7"/>
  <c r="F336" i="7"/>
  <c r="K330" i="7"/>
  <c r="H329" i="7"/>
  <c r="D328" i="7"/>
  <c r="E324" i="7"/>
  <c r="J322" i="7"/>
  <c r="F321" i="7"/>
  <c r="J319" i="7"/>
  <c r="G318" i="7"/>
  <c r="K316" i="7"/>
  <c r="I312" i="7"/>
  <c r="K308" i="7"/>
  <c r="H307" i="7"/>
  <c r="D306" i="7"/>
  <c r="F303" i="7"/>
  <c r="J301" i="7"/>
  <c r="F300" i="7"/>
  <c r="G297" i="7"/>
  <c r="H294" i="7"/>
  <c r="D293" i="7"/>
  <c r="H291" i="7"/>
  <c r="G287" i="7"/>
  <c r="E286" i="7"/>
  <c r="I284" i="7"/>
  <c r="J281" i="7"/>
  <c r="K278" i="7"/>
  <c r="G277" i="7"/>
  <c r="I274" i="7"/>
  <c r="K271" i="7"/>
  <c r="K267" i="7"/>
  <c r="D265" i="7"/>
  <c r="H263" i="7"/>
  <c r="E262" i="7"/>
  <c r="I260" i="7"/>
  <c r="H256" i="7"/>
  <c r="D255" i="7"/>
  <c r="E252" i="7"/>
  <c r="G249" i="7"/>
  <c r="I493" i="7"/>
  <c r="K490" i="7"/>
  <c r="I488" i="7"/>
  <c r="K482" i="7"/>
  <c r="F477" i="7"/>
  <c r="K472" i="7"/>
  <c r="D470" i="7"/>
  <c r="I468" i="7"/>
  <c r="J465" i="7"/>
  <c r="K459" i="7"/>
  <c r="D457" i="7"/>
  <c r="H442" i="7"/>
  <c r="E441" i="7"/>
  <c r="F438" i="7"/>
  <c r="H432" i="7"/>
  <c r="E431" i="7"/>
  <c r="J429" i="7"/>
  <c r="J418" i="7"/>
  <c r="E416" i="7"/>
  <c r="G410" i="7"/>
  <c r="F409" i="7"/>
  <c r="I390" i="7"/>
  <c r="F389" i="7"/>
  <c r="D388" i="7"/>
  <c r="I386" i="7"/>
  <c r="J383" i="7"/>
  <c r="D381" i="7"/>
  <c r="K376" i="7"/>
  <c r="H375" i="7"/>
  <c r="E374" i="7"/>
  <c r="D373" i="7"/>
  <c r="I365" i="7"/>
  <c r="G360" i="7"/>
  <c r="E359" i="7"/>
  <c r="J357" i="7"/>
  <c r="I356" i="7"/>
  <c r="G355" i="7"/>
  <c r="D354" i="7"/>
  <c r="I352" i="7"/>
  <c r="G351" i="7"/>
  <c r="K349" i="7"/>
  <c r="H348" i="7"/>
  <c r="E347" i="7"/>
  <c r="K345" i="7"/>
  <c r="H344" i="7"/>
  <c r="D343" i="7"/>
  <c r="G340" i="7"/>
  <c r="D339" i="7"/>
  <c r="I337" i="7"/>
  <c r="E336" i="7"/>
  <c r="I334" i="7"/>
  <c r="G333" i="7"/>
  <c r="D332" i="7"/>
  <c r="G329" i="7"/>
  <c r="K327" i="7"/>
  <c r="F325" i="7"/>
  <c r="D324" i="7"/>
  <c r="I322" i="7"/>
  <c r="E321" i="7"/>
  <c r="I319" i="7"/>
  <c r="F318" i="7"/>
  <c r="J316" i="7"/>
  <c r="K313" i="7"/>
  <c r="H312" i="7"/>
  <c r="G311" i="7"/>
  <c r="J308" i="7"/>
  <c r="G307" i="7"/>
  <c r="K305" i="7"/>
  <c r="H304" i="7"/>
  <c r="E303" i="7"/>
  <c r="I301" i="7"/>
  <c r="E300" i="7"/>
  <c r="J298" i="7"/>
  <c r="F297" i="7"/>
  <c r="J295" i="7"/>
  <c r="G294" i="7"/>
  <c r="K292" i="7"/>
  <c r="G291" i="7"/>
  <c r="H288" i="7"/>
  <c r="F287" i="7"/>
  <c r="D286" i="7"/>
  <c r="H284" i="7"/>
  <c r="D283" i="7"/>
  <c r="I281" i="7"/>
  <c r="E280" i="7"/>
  <c r="J278" i="7"/>
  <c r="F277" i="7"/>
  <c r="K275" i="7"/>
  <c r="H274" i="7"/>
  <c r="D273" i="7"/>
  <c r="J271" i="7"/>
  <c r="G270" i="7"/>
  <c r="E269" i="7"/>
  <c r="J267" i="7"/>
  <c r="F266" i="7"/>
  <c r="K264" i="7"/>
  <c r="G263" i="7"/>
  <c r="D262" i="7"/>
  <c r="H260" i="7"/>
  <c r="E259" i="7"/>
  <c r="G256" i="7"/>
  <c r="K254" i="7"/>
  <c r="F249" i="7"/>
  <c r="G504" i="7"/>
  <c r="D501" i="7"/>
  <c r="H499" i="7"/>
  <c r="D498" i="7"/>
  <c r="H496" i="7"/>
  <c r="D495" i="7"/>
  <c r="H493" i="7"/>
  <c r="F492" i="7"/>
  <c r="J490" i="7"/>
  <c r="H488" i="7"/>
  <c r="F484" i="7"/>
  <c r="I481" i="7"/>
  <c r="E480" i="7"/>
  <c r="I478" i="7"/>
  <c r="J475" i="7"/>
  <c r="F474" i="7"/>
  <c r="G471" i="7"/>
  <c r="H468" i="7"/>
  <c r="E467" i="7"/>
  <c r="F464" i="7"/>
  <c r="J462" i="7"/>
  <c r="F461" i="7"/>
  <c r="G458" i="7"/>
  <c r="H455" i="7"/>
  <c r="E454" i="7"/>
  <c r="I452" i="7"/>
  <c r="E451" i="7"/>
  <c r="J449" i="7"/>
  <c r="F448" i="7"/>
  <c r="J446" i="7"/>
  <c r="G445" i="7"/>
  <c r="K443" i="7"/>
  <c r="D441" i="7"/>
  <c r="I439" i="7"/>
  <c r="J436" i="7"/>
  <c r="G435" i="7"/>
  <c r="K433" i="7"/>
  <c r="D427" i="7"/>
  <c r="H425" i="7"/>
  <c r="E424" i="7"/>
  <c r="H421" i="7"/>
  <c r="E420" i="7"/>
  <c r="F417" i="7"/>
  <c r="J414" i="7"/>
  <c r="F413" i="7"/>
  <c r="J411" i="7"/>
  <c r="J407" i="7"/>
  <c r="K404" i="7"/>
  <c r="G403" i="7"/>
  <c r="K401" i="7"/>
  <c r="G400" i="7"/>
  <c r="I397" i="7"/>
  <c r="D395" i="7"/>
  <c r="H393" i="7"/>
  <c r="D392" i="7"/>
  <c r="E389" i="7"/>
  <c r="E385" i="7"/>
  <c r="F382" i="7"/>
  <c r="K380" i="7"/>
  <c r="I379" i="7"/>
  <c r="E378" i="7"/>
  <c r="H371" i="7"/>
  <c r="D370" i="7"/>
  <c r="H368" i="7"/>
  <c r="D367" i="7"/>
  <c r="H365" i="7"/>
  <c r="F364" i="7"/>
  <c r="K362" i="7"/>
  <c r="H361" i="7"/>
  <c r="F360" i="7"/>
  <c r="D359" i="7"/>
  <c r="H356" i="7"/>
  <c r="F355" i="7"/>
  <c r="K353" i="7"/>
  <c r="H352" i="7"/>
  <c r="F351" i="7"/>
  <c r="J349" i="7"/>
  <c r="G348" i="7"/>
  <c r="D347" i="7"/>
  <c r="J345" i="7"/>
  <c r="G344" i="7"/>
  <c r="K342" i="7"/>
  <c r="F340" i="7"/>
  <c r="K338" i="7"/>
  <c r="H337" i="7"/>
  <c r="D336" i="7"/>
  <c r="F333" i="7"/>
  <c r="I330" i="7"/>
  <c r="F329" i="7"/>
  <c r="J327" i="7"/>
  <c r="G326" i="7"/>
  <c r="E325" i="7"/>
  <c r="K323" i="7"/>
  <c r="H322" i="7"/>
  <c r="D321" i="7"/>
  <c r="H319" i="7"/>
  <c r="E318" i="7"/>
  <c r="I316" i="7"/>
  <c r="F315" i="7"/>
  <c r="J313" i="7"/>
  <c r="G312" i="7"/>
  <c r="F311" i="7"/>
  <c r="D310" i="7"/>
  <c r="I308" i="7"/>
  <c r="F307" i="7"/>
  <c r="J305" i="7"/>
  <c r="D303" i="7"/>
  <c r="H301" i="7"/>
  <c r="D300" i="7"/>
  <c r="I298" i="7"/>
  <c r="E297" i="7"/>
  <c r="I295" i="7"/>
  <c r="F294" i="7"/>
  <c r="J292" i="7"/>
  <c r="F291" i="7"/>
  <c r="K289" i="7"/>
  <c r="E287" i="7"/>
  <c r="K285" i="7"/>
  <c r="G284" i="7"/>
  <c r="K282" i="7"/>
  <c r="H281" i="7"/>
  <c r="D280" i="7"/>
  <c r="I278" i="7"/>
  <c r="E277" i="7"/>
  <c r="G274" i="7"/>
  <c r="I271" i="7"/>
  <c r="D269" i="7"/>
  <c r="I267" i="7"/>
  <c r="E266" i="7"/>
  <c r="J264" i="7"/>
  <c r="F263" i="7"/>
  <c r="K261" i="7"/>
  <c r="G260" i="7"/>
  <c r="D259" i="7"/>
  <c r="J257" i="7"/>
  <c r="F256" i="7"/>
  <c r="J513" i="7"/>
  <c r="G512" i="7"/>
  <c r="J509" i="7"/>
  <c r="G508" i="7"/>
  <c r="K506" i="7"/>
  <c r="J505" i="7"/>
  <c r="F504" i="7"/>
  <c r="E503" i="7"/>
  <c r="K500" i="7"/>
  <c r="G499" i="7"/>
  <c r="K497" i="7"/>
  <c r="G496" i="7"/>
  <c r="K494" i="7"/>
  <c r="E492" i="7"/>
  <c r="I490" i="7"/>
  <c r="F487" i="7"/>
  <c r="E484" i="7"/>
  <c r="I482" i="7"/>
  <c r="H481" i="7"/>
  <c r="D480" i="7"/>
  <c r="H478" i="7"/>
  <c r="I475" i="7"/>
  <c r="E474" i="7"/>
  <c r="I472" i="7"/>
  <c r="F471" i="7"/>
  <c r="J469" i="7"/>
  <c r="G468" i="7"/>
  <c r="D467" i="7"/>
  <c r="H465" i="7"/>
  <c r="E464" i="7"/>
  <c r="I462" i="7"/>
  <c r="E461" i="7"/>
  <c r="I459" i="7"/>
  <c r="F458" i="7"/>
  <c r="J456" i="7"/>
  <c r="G455" i="7"/>
  <c r="D454" i="7"/>
  <c r="H452" i="7"/>
  <c r="D451" i="7"/>
  <c r="I449" i="7"/>
  <c r="E448" i="7"/>
  <c r="I446" i="7"/>
  <c r="F445" i="7"/>
  <c r="J443" i="7"/>
  <c r="G442" i="7"/>
  <c r="H439" i="7"/>
  <c r="I436" i="7"/>
  <c r="F435" i="7"/>
  <c r="J433" i="7"/>
  <c r="F432" i="7"/>
  <c r="K430" i="7"/>
  <c r="H429" i="7"/>
  <c r="K426" i="7"/>
  <c r="G425" i="7"/>
  <c r="D424" i="7"/>
  <c r="G421" i="7"/>
  <c r="D420" i="7"/>
  <c r="H418" i="7"/>
  <c r="E417" i="7"/>
  <c r="K415" i="7"/>
  <c r="I414" i="7"/>
  <c r="E413" i="7"/>
  <c r="I411" i="7"/>
  <c r="D409" i="7"/>
  <c r="I407" i="7"/>
  <c r="F406" i="7"/>
  <c r="J404" i="7"/>
  <c r="F403" i="7"/>
  <c r="J401" i="7"/>
  <c r="F400" i="7"/>
  <c r="H397" i="7"/>
  <c r="F396" i="7"/>
  <c r="K394" i="7"/>
  <c r="G393" i="7"/>
  <c r="K391" i="7"/>
  <c r="J387" i="7"/>
  <c r="G386" i="7"/>
  <c r="D385" i="7"/>
  <c r="H383" i="7"/>
  <c r="E382" i="7"/>
  <c r="J380" i="7"/>
  <c r="H379" i="7"/>
  <c r="D378" i="7"/>
  <c r="J372" i="7"/>
  <c r="G371" i="7"/>
  <c r="K369" i="7"/>
  <c r="G368" i="7"/>
  <c r="K366" i="7"/>
  <c r="G365" i="7"/>
  <c r="E364" i="7"/>
  <c r="J362" i="7"/>
  <c r="G361" i="7"/>
  <c r="K358" i="7"/>
  <c r="G356" i="7"/>
  <c r="E355" i="7"/>
  <c r="J353" i="7"/>
  <c r="G352" i="7"/>
  <c r="E351" i="7"/>
  <c r="I349" i="7"/>
  <c r="I345" i="7"/>
  <c r="F344" i="7"/>
  <c r="J342" i="7"/>
  <c r="G341" i="7"/>
  <c r="E340" i="7"/>
  <c r="J338" i="7"/>
  <c r="G337" i="7"/>
  <c r="K335" i="7"/>
  <c r="H334" i="7"/>
  <c r="E333" i="7"/>
  <c r="H330" i="7"/>
  <c r="E329" i="7"/>
  <c r="I327" i="7"/>
  <c r="F326" i="7"/>
  <c r="J323" i="7"/>
  <c r="G322" i="7"/>
  <c r="K320" i="7"/>
  <c r="G319" i="7"/>
  <c r="D318" i="7"/>
  <c r="H316" i="7"/>
  <c r="E315" i="7"/>
  <c r="I313" i="7"/>
  <c r="K309" i="7"/>
  <c r="H308" i="7"/>
  <c r="E307" i="7"/>
  <c r="I305" i="7"/>
  <c r="K302" i="7"/>
  <c r="G301" i="7"/>
  <c r="K299" i="7"/>
  <c r="H298" i="7"/>
  <c r="D297" i="7"/>
  <c r="H295" i="7"/>
  <c r="E294" i="7"/>
  <c r="I292" i="7"/>
  <c r="E291" i="7"/>
  <c r="J289" i="7"/>
  <c r="J285" i="7"/>
  <c r="F284" i="7"/>
  <c r="J282" i="7"/>
  <c r="G281" i="7"/>
  <c r="K279" i="7"/>
  <c r="H278" i="7"/>
  <c r="D277" i="7"/>
  <c r="F274" i="7"/>
  <c r="H271" i="7"/>
  <c r="F270" i="7"/>
  <c r="K268" i="7"/>
  <c r="H267" i="7"/>
  <c r="D266" i="7"/>
  <c r="I264" i="7"/>
  <c r="E263" i="7"/>
  <c r="J261" i="7"/>
  <c r="F260" i="7"/>
  <c r="I505" i="7"/>
  <c r="D503" i="7"/>
  <c r="J500" i="7"/>
  <c r="F499" i="7"/>
  <c r="J497" i="7"/>
  <c r="F496" i="7"/>
  <c r="J494" i="7"/>
  <c r="D492" i="7"/>
  <c r="H446" i="7"/>
  <c r="F421" i="7"/>
  <c r="D351" i="7"/>
  <c r="F337" i="7"/>
  <c r="J335" i="7"/>
  <c r="D329" i="7"/>
  <c r="F322" i="7"/>
  <c r="J320" i="7"/>
  <c r="K317" i="7"/>
  <c r="G316" i="7"/>
  <c r="D315" i="7"/>
  <c r="D307" i="7"/>
  <c r="F304" i="7"/>
  <c r="J302" i="7"/>
  <c r="F301" i="7"/>
  <c r="G298" i="7"/>
  <c r="K296" i="7"/>
  <c r="D294" i="7"/>
  <c r="H292" i="7"/>
  <c r="D291" i="7"/>
  <c r="I289" i="7"/>
  <c r="I285" i="7"/>
  <c r="E284" i="7"/>
  <c r="F281" i="7"/>
  <c r="G278" i="7"/>
  <c r="I275" i="7"/>
  <c r="E274" i="7"/>
  <c r="G267" i="7"/>
  <c r="I261" i="7"/>
  <c r="K258" i="7"/>
  <c r="D4" i="7"/>
  <c r="D515" i="7"/>
  <c r="H513" i="7"/>
  <c r="E512" i="7"/>
  <c r="H509" i="7"/>
  <c r="E508" i="7"/>
  <c r="I506" i="7"/>
  <c r="H505" i="7"/>
  <c r="I500" i="7"/>
  <c r="E499" i="7"/>
  <c r="I497" i="7"/>
  <c r="E496" i="7"/>
  <c r="I494" i="7"/>
  <c r="F493" i="7"/>
  <c r="K491" i="7"/>
  <c r="K483" i="7"/>
  <c r="G482" i="7"/>
  <c r="F481" i="7"/>
  <c r="J479" i="7"/>
  <c r="F478" i="7"/>
  <c r="K476" i="7"/>
  <c r="G475" i="7"/>
  <c r="K473" i="7"/>
  <c r="D471" i="7"/>
  <c r="E468" i="7"/>
  <c r="J466" i="7"/>
  <c r="F465" i="7"/>
  <c r="K463" i="7"/>
  <c r="G462" i="7"/>
  <c r="K460" i="7"/>
  <c r="G459" i="7"/>
  <c r="D458" i="7"/>
  <c r="H456" i="7"/>
  <c r="E455" i="7"/>
  <c r="J453" i="7"/>
  <c r="F452" i="7"/>
  <c r="J450" i="7"/>
  <c r="G449" i="7"/>
  <c r="K447" i="7"/>
  <c r="G446" i="7"/>
  <c r="D445" i="7"/>
  <c r="H443" i="7"/>
  <c r="E442" i="7"/>
  <c r="J440" i="7"/>
  <c r="F439" i="7"/>
  <c r="K437" i="7"/>
  <c r="G436" i="7"/>
  <c r="D435" i="7"/>
  <c r="H433" i="7"/>
  <c r="D432" i="7"/>
  <c r="I430" i="7"/>
  <c r="F429" i="7"/>
  <c r="D428" i="7"/>
  <c r="I426" i="7"/>
  <c r="E425" i="7"/>
  <c r="J423" i="7"/>
  <c r="E421" i="7"/>
  <c r="J419" i="7"/>
  <c r="F418" i="7"/>
  <c r="G414" i="7"/>
  <c r="K412" i="7"/>
  <c r="G411" i="7"/>
  <c r="J408" i="7"/>
  <c r="G407" i="7"/>
  <c r="D406" i="7"/>
  <c r="H404" i="7"/>
  <c r="D403" i="7"/>
  <c r="H401" i="7"/>
  <c r="D400" i="7"/>
  <c r="J398" i="7"/>
  <c r="D396" i="7"/>
  <c r="I394" i="7"/>
  <c r="E393" i="7"/>
  <c r="I391" i="7"/>
  <c r="F390" i="7"/>
  <c r="K388" i="7"/>
  <c r="H387" i="7"/>
  <c r="E386" i="7"/>
  <c r="J384" i="7"/>
  <c r="F383" i="7"/>
  <c r="K381" i="7"/>
  <c r="F379" i="7"/>
  <c r="J377" i="7"/>
  <c r="H376" i="7"/>
  <c r="E375" i="7"/>
  <c r="H372" i="7"/>
  <c r="E371" i="7"/>
  <c r="I369" i="7"/>
  <c r="E368" i="7"/>
  <c r="I366" i="7"/>
  <c r="K363" i="7"/>
  <c r="H362" i="7"/>
  <c r="E361" i="7"/>
  <c r="D360" i="7"/>
  <c r="I358" i="7"/>
  <c r="K354" i="7"/>
  <c r="H353" i="7"/>
  <c r="K350" i="7"/>
  <c r="G349" i="7"/>
  <c r="E348" i="7"/>
  <c r="J346" i="7"/>
  <c r="D344" i="7"/>
  <c r="H342" i="7"/>
  <c r="E341" i="7"/>
  <c r="H338" i="7"/>
  <c r="E337" i="7"/>
  <c r="I335" i="7"/>
  <c r="F334" i="7"/>
  <c r="K332" i="7"/>
  <c r="J331" i="7"/>
  <c r="F330" i="7"/>
  <c r="K328" i="7"/>
  <c r="G327" i="7"/>
  <c r="H323" i="7"/>
  <c r="E322" i="7"/>
  <c r="I320" i="7"/>
  <c r="J317" i="7"/>
  <c r="K314" i="7"/>
  <c r="K306" i="7"/>
  <c r="G305" i="7"/>
  <c r="E304" i="7"/>
  <c r="I302" i="7"/>
  <c r="E301" i="7"/>
  <c r="F298" i="7"/>
  <c r="J296" i="7"/>
  <c r="K293" i="7"/>
  <c r="G292" i="7"/>
  <c r="H289" i="7"/>
  <c r="F288" i="7"/>
  <c r="J276" i="7"/>
  <c r="F267" i="7"/>
  <c r="G264" i="7"/>
  <c r="H261" i="7"/>
  <c r="G490" i="7"/>
  <c r="D487" i="7"/>
  <c r="E429" i="7"/>
  <c r="I377" i="7"/>
  <c r="H358" i="7"/>
  <c r="F349" i="7"/>
  <c r="G289" i="7"/>
  <c r="I276" i="7"/>
  <c r="K273" i="7"/>
  <c r="F490" i="7"/>
  <c r="K486" i="7"/>
  <c r="D478" i="7"/>
  <c r="D439" i="7"/>
  <c r="H423" i="7"/>
  <c r="G391" i="7"/>
  <c r="F376" i="7"/>
  <c r="K374" i="7"/>
  <c r="G358" i="7"/>
  <c r="K347" i="7"/>
  <c r="K325" i="7"/>
  <c r="F313" i="7"/>
  <c r="D250" i="7"/>
  <c r="E244" i="7"/>
  <c r="G423" i="7"/>
  <c r="F415" i="7"/>
  <c r="D414" i="7"/>
  <c r="H412" i="7"/>
  <c r="D411" i="7"/>
  <c r="H408" i="7"/>
  <c r="I405" i="7"/>
  <c r="E404" i="7"/>
  <c r="I402" i="7"/>
  <c r="E401" i="7"/>
  <c r="I399" i="7"/>
  <c r="G398" i="7"/>
  <c r="K396" i="7"/>
  <c r="F394" i="7"/>
  <c r="J392" i="7"/>
  <c r="G384" i="7"/>
  <c r="E380" i="7"/>
  <c r="G377" i="7"/>
  <c r="J374" i="7"/>
  <c r="J360" i="7"/>
  <c r="F358" i="7"/>
  <c r="E353" i="7"/>
  <c r="K340" i="7"/>
  <c r="D327" i="7"/>
  <c r="E313" i="7"/>
  <c r="G248" i="7"/>
  <c r="G251" i="7"/>
  <c r="F236" i="7"/>
  <c r="G229" i="7"/>
  <c r="J222" i="7"/>
  <c r="D219" i="7"/>
  <c r="K217" i="7"/>
  <c r="G189" i="7"/>
  <c r="H167" i="7"/>
  <c r="F166" i="7"/>
  <c r="H163" i="7"/>
  <c r="F162" i="7"/>
  <c r="I156" i="7"/>
  <c r="E155" i="7"/>
  <c r="J153" i="7"/>
  <c r="J149" i="7"/>
  <c r="D147" i="7"/>
  <c r="H145" i="7"/>
  <c r="I142" i="7"/>
  <c r="E141" i="7"/>
  <c r="F138" i="7"/>
  <c r="J136" i="7"/>
  <c r="F135" i="7"/>
  <c r="G112" i="7"/>
  <c r="K109" i="7"/>
  <c r="G108" i="7"/>
  <c r="J105" i="7"/>
  <c r="F104" i="7"/>
  <c r="J102" i="7"/>
  <c r="F101" i="7"/>
  <c r="K99" i="7"/>
  <c r="D97" i="7"/>
  <c r="F4" i="7"/>
  <c r="H237" i="7"/>
  <c r="D224" i="7"/>
  <c r="I222" i="7"/>
  <c r="F205" i="7"/>
  <c r="J194" i="7"/>
  <c r="D192" i="7"/>
  <c r="I190" i="7"/>
  <c r="I186" i="7"/>
  <c r="G185" i="7"/>
  <c r="D184" i="7"/>
  <c r="E181" i="7"/>
  <c r="J179" i="7"/>
  <c r="E177" i="7"/>
  <c r="J175" i="7"/>
  <c r="G174" i="7"/>
  <c r="D170" i="7"/>
  <c r="J168" i="7"/>
  <c r="K157" i="7"/>
  <c r="F152" i="7"/>
  <c r="D151" i="7"/>
  <c r="I149" i="7"/>
  <c r="F148" i="7"/>
  <c r="K143" i="7"/>
  <c r="H139" i="7"/>
  <c r="I130" i="7"/>
  <c r="J127" i="7"/>
  <c r="H123" i="7"/>
  <c r="E119" i="7"/>
  <c r="G116" i="7"/>
  <c r="I113" i="7"/>
  <c r="E111" i="7"/>
  <c r="E101" i="7"/>
  <c r="H92" i="7"/>
  <c r="E91" i="7"/>
  <c r="D84" i="7"/>
  <c r="J73" i="7"/>
  <c r="G71" i="7"/>
  <c r="H68" i="7"/>
  <c r="E4" i="7"/>
  <c r="D212" i="7"/>
  <c r="G201" i="7"/>
  <c r="K169" i="7"/>
  <c r="J249" i="7"/>
  <c r="F244" i="7"/>
  <c r="H238" i="7"/>
  <c r="F233" i="7"/>
  <c r="G222" i="7"/>
  <c r="J218" i="7"/>
  <c r="H217" i="7"/>
  <c r="K211" i="7"/>
  <c r="J207" i="7"/>
  <c r="D205" i="7"/>
  <c r="F201" i="7"/>
  <c r="H194" i="7"/>
  <c r="K187" i="7"/>
  <c r="G186" i="7"/>
  <c r="H179" i="7"/>
  <c r="J169" i="7"/>
  <c r="I164" i="7"/>
  <c r="K161" i="7"/>
  <c r="D152" i="7"/>
  <c r="I146" i="7"/>
  <c r="E145" i="7"/>
  <c r="F142" i="7"/>
  <c r="J140" i="7"/>
  <c r="K137" i="7"/>
  <c r="G136" i="7"/>
  <c r="K134" i="7"/>
  <c r="G133" i="7"/>
  <c r="K131" i="7"/>
  <c r="D129" i="7"/>
  <c r="H127" i="7"/>
  <c r="F126" i="7"/>
  <c r="J124" i="7"/>
  <c r="K121" i="7"/>
  <c r="G120" i="7"/>
  <c r="K118" i="7"/>
  <c r="I117" i="7"/>
  <c r="K114" i="7"/>
  <c r="H109" i="7"/>
  <c r="D108" i="7"/>
  <c r="K106" i="7"/>
  <c r="G105" i="7"/>
  <c r="K103" i="7"/>
  <c r="G102" i="7"/>
  <c r="E98" i="7"/>
  <c r="I96" i="7"/>
  <c r="F95" i="7"/>
  <c r="J93" i="7"/>
  <c r="I89" i="7"/>
  <c r="F88" i="7"/>
  <c r="J86" i="7"/>
  <c r="F85" i="7"/>
  <c r="J83" i="7"/>
  <c r="G82" i="7"/>
  <c r="K80" i="7"/>
  <c r="G79" i="7"/>
  <c r="K77" i="7"/>
  <c r="G76" i="7"/>
  <c r="D75" i="7"/>
  <c r="G238" i="7"/>
  <c r="E237" i="7"/>
  <c r="E233" i="7"/>
  <c r="I218" i="7"/>
  <c r="G217" i="7"/>
  <c r="I207" i="7"/>
  <c r="K204" i="7"/>
  <c r="I198" i="7"/>
  <c r="G194" i="7"/>
  <c r="D189" i="7"/>
  <c r="F186" i="7"/>
  <c r="G179" i="7"/>
  <c r="I169" i="7"/>
  <c r="E167" i="7"/>
  <c r="J161" i="7"/>
  <c r="K151" i="7"/>
  <c r="G127" i="7"/>
  <c r="J118" i="7"/>
  <c r="D116" i="7"/>
  <c r="H96" i="7"/>
  <c r="J90" i="7"/>
  <c r="H89" i="7"/>
  <c r="I83" i="7"/>
  <c r="K246" i="7"/>
  <c r="H245" i="7"/>
  <c r="J242" i="7"/>
  <c r="F241" i="7"/>
  <c r="J239" i="7"/>
  <c r="J235" i="7"/>
  <c r="G234" i="7"/>
  <c r="J231" i="7"/>
  <c r="F230" i="7"/>
  <c r="F226" i="7"/>
  <c r="H223" i="7"/>
  <c r="F221" i="7"/>
  <c r="K219" i="7"/>
  <c r="D216" i="7"/>
  <c r="I214" i="7"/>
  <c r="E213" i="7"/>
  <c r="I211" i="7"/>
  <c r="J204" i="7"/>
  <c r="I203" i="7"/>
  <c r="G202" i="7"/>
  <c r="D201" i="7"/>
  <c r="K199" i="7"/>
  <c r="H198" i="7"/>
  <c r="E197" i="7"/>
  <c r="J195" i="7"/>
  <c r="D193" i="7"/>
  <c r="H191" i="7"/>
  <c r="E190" i="7"/>
  <c r="I187" i="7"/>
  <c r="E186" i="7"/>
  <c r="D185" i="7"/>
  <c r="H183" i="7"/>
  <c r="E182" i="7"/>
  <c r="D178" i="7"/>
  <c r="I176" i="7"/>
  <c r="F168" i="7"/>
  <c r="D163" i="7"/>
  <c r="G157" i="7"/>
  <c r="H154" i="7"/>
  <c r="E153" i="7"/>
  <c r="E149" i="7"/>
  <c r="E113" i="7"/>
  <c r="I110" i="7"/>
  <c r="J107" i="7"/>
  <c r="I100" i="7"/>
  <c r="F99" i="7"/>
  <c r="G96" i="7"/>
  <c r="D92" i="7"/>
  <c r="G89" i="7"/>
  <c r="H83" i="7"/>
  <c r="E76" i="7"/>
  <c r="K70" i="7"/>
  <c r="D68" i="7"/>
  <c r="I66" i="7"/>
  <c r="E65" i="7"/>
  <c r="I63" i="7"/>
  <c r="E62" i="7"/>
  <c r="I60" i="7"/>
  <c r="E59" i="7"/>
  <c r="I57" i="7"/>
  <c r="E56" i="7"/>
  <c r="I54" i="7"/>
  <c r="E53" i="7"/>
  <c r="I51" i="7"/>
  <c r="E50" i="7"/>
  <c r="I48" i="7"/>
  <c r="E47" i="7"/>
  <c r="I45" i="7"/>
  <c r="E44" i="7"/>
  <c r="I42" i="7"/>
  <c r="E41" i="7"/>
  <c r="I39" i="7"/>
  <c r="E38" i="7"/>
  <c r="I36" i="7"/>
  <c r="E35" i="7"/>
  <c r="I33" i="7"/>
  <c r="E32" i="7"/>
  <c r="I30" i="7"/>
  <c r="E29" i="7"/>
  <c r="I27" i="7"/>
  <c r="E26" i="7"/>
  <c r="I24" i="7"/>
  <c r="E23" i="7"/>
  <c r="I21" i="7"/>
  <c r="E20" i="7"/>
  <c r="I18" i="7"/>
  <c r="E17" i="7"/>
  <c r="I15" i="7"/>
  <c r="E14" i="7"/>
  <c r="I12" i="7"/>
  <c r="E11" i="7"/>
  <c r="I9" i="7"/>
  <c r="E8" i="7"/>
  <c r="I6" i="7"/>
  <c r="E5" i="7"/>
  <c r="I242" i="7"/>
  <c r="E241" i="7"/>
  <c r="I239" i="7"/>
  <c r="K236" i="7"/>
  <c r="K232" i="7"/>
  <c r="I231" i="7"/>
  <c r="E230" i="7"/>
  <c r="H214" i="7"/>
  <c r="D213" i="7"/>
  <c r="G210" i="7"/>
  <c r="K208" i="7"/>
  <c r="G207" i="7"/>
  <c r="E206" i="7"/>
  <c r="I195" i="7"/>
  <c r="K192" i="7"/>
  <c r="H187" i="7"/>
  <c r="K184" i="7"/>
  <c r="D182" i="7"/>
  <c r="I180" i="7"/>
  <c r="F175" i="7"/>
  <c r="K173" i="7"/>
  <c r="G172" i="7"/>
  <c r="K170" i="7"/>
  <c r="F164" i="7"/>
  <c r="F160" i="7"/>
  <c r="J158" i="7"/>
  <c r="K155" i="7"/>
  <c r="H150" i="7"/>
  <c r="F146" i="7"/>
  <c r="J144" i="7"/>
  <c r="K141" i="7"/>
  <c r="G140" i="7"/>
  <c r="H137" i="7"/>
  <c r="D136" i="7"/>
  <c r="H134" i="7"/>
  <c r="D133" i="7"/>
  <c r="H131" i="7"/>
  <c r="E130" i="7"/>
  <c r="I128" i="7"/>
  <c r="K125" i="7"/>
  <c r="G124" i="7"/>
  <c r="D123" i="7"/>
  <c r="H121" i="7"/>
  <c r="D120" i="7"/>
  <c r="H118" i="7"/>
  <c r="F117" i="7"/>
  <c r="H114" i="7"/>
  <c r="D113" i="7"/>
  <c r="E109" i="7"/>
  <c r="H106" i="7"/>
  <c r="D105" i="7"/>
  <c r="H103" i="7"/>
  <c r="D102" i="7"/>
  <c r="J97" i="7"/>
  <c r="K94" i="7"/>
  <c r="G93" i="7"/>
  <c r="K87" i="7"/>
  <c r="G86" i="7"/>
  <c r="K84" i="7"/>
  <c r="D82" i="7"/>
  <c r="H80" i="7"/>
  <c r="D79" i="7"/>
  <c r="H77" i="7"/>
  <c r="I74" i="7"/>
  <c r="F73" i="7"/>
  <c r="G69" i="7"/>
  <c r="D59" i="7"/>
  <c r="D29" i="7"/>
  <c r="H27" i="7"/>
  <c r="D26" i="7"/>
  <c r="H24" i="7"/>
  <c r="D23" i="7"/>
  <c r="H21" i="7"/>
  <c r="D20" i="7"/>
  <c r="H18" i="7"/>
  <c r="D17" i="7"/>
  <c r="H12" i="7"/>
  <c r="D11" i="7"/>
  <c r="H9" i="7"/>
  <c r="D8" i="7"/>
  <c r="H6" i="7"/>
  <c r="D5" i="7"/>
  <c r="I257" i="7"/>
  <c r="E256" i="7"/>
  <c r="J254" i="7"/>
  <c r="G253" i="7"/>
  <c r="D252" i="7"/>
  <c r="E248" i="7"/>
  <c r="F245" i="7"/>
  <c r="K243" i="7"/>
  <c r="H242" i="7"/>
  <c r="D241" i="7"/>
  <c r="H239" i="7"/>
  <c r="E238" i="7"/>
  <c r="J236" i="7"/>
  <c r="H235" i="7"/>
  <c r="E234" i="7"/>
  <c r="H231" i="7"/>
  <c r="D230" i="7"/>
  <c r="K228" i="7"/>
  <c r="H227" i="7"/>
  <c r="D226" i="7"/>
  <c r="J224" i="7"/>
  <c r="F223" i="7"/>
  <c r="D221" i="7"/>
  <c r="I219" i="7"/>
  <c r="F218" i="7"/>
  <c r="J215" i="7"/>
  <c r="G214" i="7"/>
  <c r="K212" i="7"/>
  <c r="G211" i="7"/>
  <c r="F210" i="7"/>
  <c r="J208" i="7"/>
  <c r="D206" i="7"/>
  <c r="H204" i="7"/>
  <c r="E202" i="7"/>
  <c r="J200" i="7"/>
  <c r="I199" i="7"/>
  <c r="F198" i="7"/>
  <c r="H195" i="7"/>
  <c r="J192" i="7"/>
  <c r="G187" i="7"/>
  <c r="K185" i="7"/>
  <c r="J184" i="7"/>
  <c r="K181" i="7"/>
  <c r="H180" i="7"/>
  <c r="E179" i="7"/>
  <c r="G176" i="7"/>
  <c r="E175" i="7"/>
  <c r="J173" i="7"/>
  <c r="F172" i="7"/>
  <c r="J170" i="7"/>
  <c r="D168" i="7"/>
  <c r="J166" i="7"/>
  <c r="I165" i="7"/>
  <c r="E164" i="7"/>
  <c r="E160" i="7"/>
  <c r="I158" i="7"/>
  <c r="E157" i="7"/>
  <c r="J155" i="7"/>
  <c r="F154" i="7"/>
  <c r="K152" i="7"/>
  <c r="I151" i="7"/>
  <c r="G150" i="7"/>
  <c r="K148" i="7"/>
  <c r="I147" i="7"/>
  <c r="E146" i="7"/>
  <c r="I144" i="7"/>
  <c r="F143" i="7"/>
  <c r="J141" i="7"/>
  <c r="F140" i="7"/>
  <c r="K138" i="7"/>
  <c r="G137" i="7"/>
  <c r="K135" i="7"/>
  <c r="G134" i="7"/>
  <c r="K132" i="7"/>
  <c r="G131" i="7"/>
  <c r="D130" i="7"/>
  <c r="H128" i="7"/>
  <c r="J125" i="7"/>
  <c r="F124" i="7"/>
  <c r="K122" i="7"/>
  <c r="G121" i="7"/>
  <c r="K119" i="7"/>
  <c r="G118" i="7"/>
  <c r="E117" i="7"/>
  <c r="I115" i="7"/>
  <c r="G114" i="7"/>
  <c r="K112" i="7"/>
  <c r="D109" i="7"/>
  <c r="G106" i="7"/>
  <c r="K104" i="7"/>
  <c r="G103" i="7"/>
  <c r="K101" i="7"/>
  <c r="G100" i="7"/>
  <c r="D99" i="7"/>
  <c r="I97" i="7"/>
  <c r="E96" i="7"/>
  <c r="J94" i="7"/>
  <c r="F93" i="7"/>
  <c r="J91" i="7"/>
  <c r="G90" i="7"/>
  <c r="E89" i="7"/>
  <c r="J87" i="7"/>
  <c r="F86" i="7"/>
  <c r="J84" i="7"/>
  <c r="K81" i="7"/>
  <c r="G80" i="7"/>
  <c r="K78" i="7"/>
  <c r="G77" i="7"/>
  <c r="K75" i="7"/>
  <c r="H74" i="7"/>
  <c r="E73" i="7"/>
  <c r="F69" i="7"/>
  <c r="J67" i="7"/>
  <c r="K4" i="7"/>
  <c r="H257" i="7"/>
  <c r="D256" i="7"/>
  <c r="I254" i="7"/>
  <c r="F253" i="7"/>
  <c r="K251" i="7"/>
  <c r="I250" i="7"/>
  <c r="D248" i="7"/>
  <c r="E245" i="7"/>
  <c r="J243" i="7"/>
  <c r="G242" i="7"/>
  <c r="K240" i="7"/>
  <c r="G239" i="7"/>
  <c r="D238" i="7"/>
  <c r="I236" i="7"/>
  <c r="G235" i="7"/>
  <c r="D234" i="7"/>
  <c r="G231" i="7"/>
  <c r="J228" i="7"/>
  <c r="G227" i="7"/>
  <c r="K225" i="7"/>
  <c r="I224" i="7"/>
  <c r="E223" i="7"/>
  <c r="K220" i="7"/>
  <c r="H219" i="7"/>
  <c r="E218" i="7"/>
  <c r="I215" i="7"/>
  <c r="F214" i="7"/>
  <c r="J212" i="7"/>
  <c r="E210" i="7"/>
  <c r="I208" i="7"/>
  <c r="F207" i="7"/>
  <c r="K205" i="7"/>
  <c r="G204" i="7"/>
  <c r="D202" i="7"/>
  <c r="H199" i="7"/>
  <c r="E198" i="7"/>
  <c r="G195" i="7"/>
  <c r="I192" i="7"/>
  <c r="F191" i="7"/>
  <c r="K189" i="7"/>
  <c r="I188" i="7"/>
  <c r="F187" i="7"/>
  <c r="I184" i="7"/>
  <c r="F183" i="7"/>
  <c r="J181" i="7"/>
  <c r="G180" i="7"/>
  <c r="D179" i="7"/>
  <c r="J177" i="7"/>
  <c r="F176" i="7"/>
  <c r="D175" i="7"/>
  <c r="I173" i="7"/>
  <c r="E172" i="7"/>
  <c r="I170" i="7"/>
  <c r="K167" i="7"/>
  <c r="H165" i="7"/>
  <c r="D164" i="7"/>
  <c r="D160" i="7"/>
  <c r="H158" i="7"/>
  <c r="D157" i="7"/>
  <c r="I155" i="7"/>
  <c r="E154" i="7"/>
  <c r="J152" i="7"/>
  <c r="H151" i="7"/>
  <c r="F150" i="7"/>
  <c r="J148" i="7"/>
  <c r="H147" i="7"/>
  <c r="D146" i="7"/>
  <c r="H144" i="7"/>
  <c r="E143" i="7"/>
  <c r="I141" i="7"/>
  <c r="E140" i="7"/>
  <c r="J138" i="7"/>
  <c r="F137" i="7"/>
  <c r="J135" i="7"/>
  <c r="F134" i="7"/>
  <c r="J132" i="7"/>
  <c r="F131" i="7"/>
  <c r="K129" i="7"/>
  <c r="G128" i="7"/>
  <c r="I125" i="7"/>
  <c r="E124" i="7"/>
  <c r="J122" i="7"/>
  <c r="F121" i="7"/>
  <c r="J119" i="7"/>
  <c r="F118" i="7"/>
  <c r="D117" i="7"/>
  <c r="H115" i="7"/>
  <c r="F114" i="7"/>
  <c r="J112" i="7"/>
  <c r="I111" i="7"/>
  <c r="K108" i="7"/>
  <c r="H107" i="7"/>
  <c r="F106" i="7"/>
  <c r="J104" i="7"/>
  <c r="F103" i="7"/>
  <c r="J101" i="7"/>
  <c r="F100" i="7"/>
  <c r="K98" i="7"/>
  <c r="H97" i="7"/>
  <c r="D96" i="7"/>
  <c r="I94" i="7"/>
  <c r="E93" i="7"/>
  <c r="I91" i="7"/>
  <c r="F90" i="7"/>
  <c r="D89" i="7"/>
  <c r="I87" i="7"/>
  <c r="E86" i="7"/>
  <c r="I84" i="7"/>
  <c r="J81" i="7"/>
  <c r="F80" i="7"/>
  <c r="J78" i="7"/>
  <c r="F77" i="7"/>
  <c r="J75" i="7"/>
  <c r="G74" i="7"/>
  <c r="D73" i="7"/>
  <c r="I70" i="7"/>
  <c r="E69" i="7"/>
  <c r="F66" i="7"/>
  <c r="J64" i="7"/>
  <c r="F63" i="7"/>
  <c r="J61" i="7"/>
  <c r="F60" i="7"/>
  <c r="J58" i="7"/>
  <c r="F57" i="7"/>
  <c r="J55" i="7"/>
  <c r="F54" i="7"/>
  <c r="J52" i="7"/>
  <c r="F51" i="7"/>
  <c r="J49" i="7"/>
  <c r="F48" i="7"/>
  <c r="J46" i="7"/>
  <c r="F45" i="7"/>
  <c r="J43" i="7"/>
  <c r="F42" i="7"/>
  <c r="J40" i="7"/>
  <c r="F39" i="7"/>
  <c r="J37" i="7"/>
  <c r="F36" i="7"/>
  <c r="J34" i="7"/>
  <c r="F33" i="7"/>
  <c r="J31" i="7"/>
  <c r="F30" i="7"/>
  <c r="J28" i="7"/>
  <c r="F27" i="7"/>
  <c r="J25" i="7"/>
  <c r="F24" i="7"/>
  <c r="J22" i="7"/>
  <c r="F21" i="7"/>
  <c r="J19" i="7"/>
  <c r="F18" i="7"/>
  <c r="J16" i="7"/>
  <c r="F15" i="7"/>
  <c r="J13" i="7"/>
  <c r="F12" i="7"/>
  <c r="J10" i="7"/>
  <c r="F9" i="7"/>
  <c r="J7" i="7"/>
  <c r="F6" i="7"/>
  <c r="J4" i="7"/>
  <c r="D260" i="7"/>
  <c r="J258" i="7"/>
  <c r="G257" i="7"/>
  <c r="K255" i="7"/>
  <c r="J251" i="7"/>
  <c r="H250" i="7"/>
  <c r="K247" i="7"/>
  <c r="H246" i="7"/>
  <c r="D245" i="7"/>
  <c r="I243" i="7"/>
  <c r="F242" i="7"/>
  <c r="J240" i="7"/>
  <c r="F239" i="7"/>
  <c r="K237" i="7"/>
  <c r="K233" i="7"/>
  <c r="F231" i="7"/>
  <c r="I228" i="7"/>
  <c r="F227" i="7"/>
  <c r="H224" i="7"/>
  <c r="J220" i="7"/>
  <c r="G219" i="7"/>
  <c r="H215" i="7"/>
  <c r="E214" i="7"/>
  <c r="I212" i="7"/>
  <c r="D210" i="7"/>
  <c r="H208" i="7"/>
  <c r="E207" i="7"/>
  <c r="J205" i="7"/>
  <c r="F203" i="7"/>
  <c r="K201" i="7"/>
  <c r="G199" i="7"/>
  <c r="D198" i="7"/>
  <c r="J196" i="7"/>
  <c r="F195" i="7"/>
  <c r="K193" i="7"/>
  <c r="H192" i="7"/>
  <c r="E191" i="7"/>
  <c r="J189" i="7"/>
  <c r="H188" i="7"/>
  <c r="E187" i="7"/>
  <c r="H184" i="7"/>
  <c r="E183" i="7"/>
  <c r="I181" i="7"/>
  <c r="F180" i="7"/>
  <c r="K178" i="7"/>
  <c r="I177" i="7"/>
  <c r="K174" i="7"/>
  <c r="H173" i="7"/>
  <c r="D172" i="7"/>
  <c r="H170" i="7"/>
  <c r="E169" i="7"/>
  <c r="G165" i="7"/>
  <c r="K163" i="7"/>
  <c r="I162" i="7"/>
  <c r="G161" i="7"/>
  <c r="K159" i="7"/>
  <c r="G158" i="7"/>
  <c r="H155" i="7"/>
  <c r="D154" i="7"/>
  <c r="I152" i="7"/>
  <c r="G151" i="7"/>
  <c r="E150" i="7"/>
  <c r="G147" i="7"/>
  <c r="K145" i="7"/>
  <c r="G144" i="7"/>
  <c r="D143" i="7"/>
  <c r="H141" i="7"/>
  <c r="D140" i="7"/>
  <c r="I138" i="7"/>
  <c r="E137" i="7"/>
  <c r="I135" i="7"/>
  <c r="E134" i="7"/>
  <c r="I132" i="7"/>
  <c r="E131" i="7"/>
  <c r="J129" i="7"/>
  <c r="F128" i="7"/>
  <c r="K126" i="7"/>
  <c r="H125" i="7"/>
  <c r="D124" i="7"/>
  <c r="I122" i="7"/>
  <c r="E121" i="7"/>
  <c r="I119" i="7"/>
  <c r="K116" i="7"/>
  <c r="E114" i="7"/>
  <c r="H111" i="7"/>
  <c r="F110" i="7"/>
  <c r="J108" i="7"/>
  <c r="E106" i="7"/>
  <c r="I104" i="7"/>
  <c r="E103" i="7"/>
  <c r="I101" i="7"/>
  <c r="J98" i="7"/>
  <c r="G97" i="7"/>
  <c r="K95" i="7"/>
  <c r="H94" i="7"/>
  <c r="D93" i="7"/>
  <c r="K88" i="7"/>
  <c r="H87" i="7"/>
  <c r="D86" i="7"/>
  <c r="H84" i="7"/>
  <c r="E83" i="7"/>
  <c r="I81" i="7"/>
  <c r="E80" i="7"/>
  <c r="I78" i="7"/>
  <c r="E77" i="7"/>
  <c r="I75" i="7"/>
  <c r="F74" i="7"/>
  <c r="K72" i="7"/>
  <c r="I4" i="7"/>
  <c r="J247" i="7"/>
  <c r="G246" i="7"/>
  <c r="E242" i="7"/>
  <c r="I240" i="7"/>
  <c r="J233" i="7"/>
  <c r="I232" i="7"/>
  <c r="E231" i="7"/>
  <c r="E227" i="7"/>
  <c r="G224" i="7"/>
  <c r="D218" i="7"/>
  <c r="K197" i="7"/>
  <c r="H177" i="7"/>
  <c r="G173" i="7"/>
  <c r="K171" i="7"/>
  <c r="G170" i="7"/>
  <c r="F165" i="7"/>
  <c r="J163" i="7"/>
  <c r="H162" i="7"/>
  <c r="F161" i="7"/>
  <c r="J159" i="7"/>
  <c r="F158" i="7"/>
  <c r="K156" i="7"/>
  <c r="G155" i="7"/>
  <c r="G111" i="7"/>
  <c r="J72" i="7"/>
  <c r="K68" i="7"/>
  <c r="H67" i="7"/>
  <c r="D66" i="7"/>
  <c r="H64" i="7"/>
  <c r="D63" i="7"/>
  <c r="H61" i="7"/>
  <c r="H58" i="7"/>
  <c r="D57" i="7"/>
  <c r="H55" i="7"/>
  <c r="D54" i="7"/>
  <c r="H52" i="7"/>
  <c r="D51" i="7"/>
  <c r="H49" i="7"/>
  <c r="D48" i="7"/>
  <c r="H46" i="7"/>
  <c r="D45" i="7"/>
  <c r="H43" i="7"/>
  <c r="D42" i="7"/>
  <c r="H40" i="7"/>
  <c r="D39" i="7"/>
  <c r="H4" i="7"/>
  <c r="F250" i="7"/>
  <c r="I247" i="7"/>
  <c r="I233" i="7"/>
  <c r="H229" i="7"/>
  <c r="K222" i="7"/>
  <c r="E204" i="7"/>
  <c r="D195" i="7"/>
  <c r="F170" i="7"/>
  <c r="D128" i="7"/>
  <c r="F84" i="7"/>
  <c r="I72" i="7"/>
  <c r="K5" i="7"/>
  <c r="G4" i="7"/>
  <c r="T35" i="7" l="1"/>
  <c r="S37" i="7"/>
  <c r="R35" i="7"/>
  <c r="N34" i="7"/>
  <c r="N33" i="7"/>
  <c r="R36" i="7"/>
  <c r="U37" i="7"/>
  <c r="T27" i="7"/>
  <c r="Q37" i="7"/>
  <c r="P7" i="7"/>
  <c r="U38" i="7"/>
  <c r="T31" i="7"/>
  <c r="Q7" i="7"/>
  <c r="T7" i="7"/>
  <c r="R7" i="7"/>
  <c r="N31" i="7"/>
  <c r="P36" i="7"/>
  <c r="S7" i="7"/>
  <c r="U7" i="7"/>
  <c r="AE786" i="7" s="1"/>
  <c r="O35" i="7"/>
  <c r="Q33" i="7"/>
  <c r="O7" i="7"/>
  <c r="N7" i="7"/>
  <c r="X15" i="7" s="1"/>
  <c r="S33" i="7"/>
  <c r="O31" i="7"/>
  <c r="O36" i="7"/>
  <c r="U34" i="7"/>
  <c r="U36" i="7"/>
  <c r="T36" i="7"/>
  <c r="R32" i="7"/>
  <c r="Q34" i="7"/>
  <c r="P32" i="7"/>
  <c r="S35" i="7"/>
  <c r="P33" i="7"/>
  <c r="P38" i="7"/>
  <c r="Q36" i="7"/>
  <c r="T32" i="7"/>
  <c r="Q35" i="7"/>
  <c r="R33" i="7"/>
  <c r="R38" i="7"/>
  <c r="S36" i="7"/>
  <c r="N32" i="7"/>
  <c r="N35" i="7"/>
  <c r="T33" i="7"/>
  <c r="T38" i="7"/>
  <c r="N36" i="7"/>
  <c r="R34" i="7"/>
  <c r="U33" i="7"/>
  <c r="T37" i="7"/>
  <c r="U35" i="7"/>
  <c r="R31" i="7"/>
  <c r="O38" i="7"/>
  <c r="S26" i="7"/>
  <c r="Q31" i="7"/>
  <c r="R37" i="7"/>
  <c r="R25" i="7"/>
  <c r="P35" i="7"/>
  <c r="U31" i="7"/>
  <c r="U28" i="7"/>
  <c r="O37" i="7"/>
  <c r="N21" i="7"/>
  <c r="Q38" i="7"/>
  <c r="T34" i="7"/>
  <c r="N37" i="7"/>
  <c r="O33" i="7"/>
  <c r="S31" i="7"/>
  <c r="S38" i="7"/>
  <c r="O34" i="7"/>
  <c r="P23" i="7"/>
  <c r="P31" i="7"/>
  <c r="N38" i="7"/>
  <c r="Q24" i="7"/>
  <c r="P37" i="7"/>
  <c r="S34" i="7"/>
  <c r="S32" i="7"/>
  <c r="O32" i="7"/>
  <c r="P34" i="7"/>
  <c r="O22" i="7"/>
  <c r="Q32" i="7"/>
  <c r="U32" i="7"/>
  <c r="AD104" i="7"/>
  <c r="AD248" i="7"/>
  <c r="AD392" i="7"/>
  <c r="AD536" i="7"/>
  <c r="AD680" i="7"/>
  <c r="AD824" i="7"/>
  <c r="AD968" i="7"/>
  <c r="AD1112" i="7"/>
  <c r="AD1256" i="7"/>
  <c r="AD93" i="7"/>
  <c r="AD237" i="7"/>
  <c r="AD381" i="7"/>
  <c r="AD525" i="7"/>
  <c r="AD669" i="7"/>
  <c r="AD813" i="7"/>
  <c r="AD957" i="7"/>
  <c r="AD1101" i="7"/>
  <c r="AD1245" i="7"/>
  <c r="AD10" i="7"/>
  <c r="AD154" i="7"/>
  <c r="AD298" i="7"/>
  <c r="AD442" i="7"/>
  <c r="AD586" i="7"/>
  <c r="AD730" i="7"/>
  <c r="AD874" i="7"/>
  <c r="AD1018" i="7"/>
  <c r="AD1162" i="7"/>
  <c r="AD59" i="7"/>
  <c r="AD203" i="7"/>
  <c r="AD347" i="7"/>
  <c r="AD491" i="7"/>
  <c r="AD635" i="7"/>
  <c r="AD779" i="7"/>
  <c r="AD923" i="7"/>
  <c r="AD1067" i="7"/>
  <c r="AD1211" i="7"/>
  <c r="AD120" i="7"/>
  <c r="AD264" i="7"/>
  <c r="AD408" i="7"/>
  <c r="AD552" i="7"/>
  <c r="AD696" i="7"/>
  <c r="AD840" i="7"/>
  <c r="AD984" i="7"/>
  <c r="AD1128" i="7"/>
  <c r="AD25" i="7"/>
  <c r="AD169" i="7"/>
  <c r="AD313" i="7"/>
  <c r="AD457" i="7"/>
  <c r="AD601" i="7"/>
  <c r="AD745" i="7"/>
  <c r="AD889" i="7"/>
  <c r="AD1033" i="7"/>
  <c r="AD1177" i="7"/>
  <c r="AD86" i="7"/>
  <c r="AD230" i="7"/>
  <c r="AD374" i="7"/>
  <c r="AD518" i="7"/>
  <c r="AD662" i="7"/>
  <c r="AD806" i="7"/>
  <c r="AD950" i="7"/>
  <c r="AD1094" i="7"/>
  <c r="AD1238" i="7"/>
  <c r="AD87" i="7"/>
  <c r="AD231" i="7"/>
  <c r="AD375" i="7"/>
  <c r="AD519" i="7"/>
  <c r="AD663" i="7"/>
  <c r="AD807" i="7"/>
  <c r="AD951" i="7"/>
  <c r="AD1095" i="7"/>
  <c r="AD1239" i="7"/>
  <c r="AD16" i="7"/>
  <c r="AD160" i="7"/>
  <c r="AD304" i="7"/>
  <c r="AD448" i="7"/>
  <c r="AD592" i="7"/>
  <c r="AD736" i="7"/>
  <c r="AD880" i="7"/>
  <c r="AD1024" i="7"/>
  <c r="AD1168" i="7"/>
  <c r="AD137" i="7"/>
  <c r="AD281" i="7"/>
  <c r="AD116" i="7"/>
  <c r="AD260" i="7"/>
  <c r="AD128" i="7"/>
  <c r="AD272" i="7"/>
  <c r="AD140" i="7"/>
  <c r="AD284" i="7"/>
  <c r="AD8" i="7"/>
  <c r="AD152" i="7"/>
  <c r="AD296" i="7"/>
  <c r="AD440" i="7"/>
  <c r="AD584" i="7"/>
  <c r="AD728" i="7"/>
  <c r="AD872" i="7"/>
  <c r="AD1016" i="7"/>
  <c r="AD1160" i="7"/>
  <c r="AD141" i="7"/>
  <c r="AD285" i="7"/>
  <c r="AD429" i="7"/>
  <c r="AD573" i="7"/>
  <c r="AD717" i="7"/>
  <c r="AD861" i="7"/>
  <c r="AD1005" i="7"/>
  <c r="AD1149" i="7"/>
  <c r="AD58" i="7"/>
  <c r="AD202" i="7"/>
  <c r="AD346" i="7"/>
  <c r="AD490" i="7"/>
  <c r="AD634" i="7"/>
  <c r="AD778" i="7"/>
  <c r="AD922" i="7"/>
  <c r="AD1066" i="7"/>
  <c r="AD1210" i="7"/>
  <c r="AD107" i="7"/>
  <c r="AD251" i="7"/>
  <c r="AD395" i="7"/>
  <c r="AD539" i="7"/>
  <c r="AD683" i="7"/>
  <c r="AD827" i="7"/>
  <c r="AD971" i="7"/>
  <c r="AD1115" i="7"/>
  <c r="AD1259" i="7"/>
  <c r="AD24" i="7"/>
  <c r="AD168" i="7"/>
  <c r="AD312" i="7"/>
  <c r="AD456" i="7"/>
  <c r="AD600" i="7"/>
  <c r="AD744" i="7"/>
  <c r="AD888" i="7"/>
  <c r="AD1032" i="7"/>
  <c r="AD1176" i="7"/>
  <c r="AD73" i="7"/>
  <c r="AD217" i="7"/>
  <c r="AD361" i="7"/>
  <c r="AD32" i="7"/>
  <c r="AD176" i="7"/>
  <c r="AD320" i="7"/>
  <c r="AD464" i="7"/>
  <c r="AD608" i="7"/>
  <c r="AD752" i="7"/>
  <c r="AD896" i="7"/>
  <c r="AD1040" i="7"/>
  <c r="AD1184" i="7"/>
  <c r="AD21" i="7"/>
  <c r="AD165" i="7"/>
  <c r="AD309" i="7"/>
  <c r="AD453" i="7"/>
  <c r="AD597" i="7"/>
  <c r="AD741" i="7"/>
  <c r="AD885" i="7"/>
  <c r="AD1029" i="7"/>
  <c r="AD1173" i="7"/>
  <c r="AD82" i="7"/>
  <c r="AD226" i="7"/>
  <c r="AD370" i="7"/>
  <c r="AD514" i="7"/>
  <c r="AD658" i="7"/>
  <c r="AD802" i="7"/>
  <c r="AD946" i="7"/>
  <c r="AD1090" i="7"/>
  <c r="AD1234" i="7"/>
  <c r="AD131" i="7"/>
  <c r="AD275" i="7"/>
  <c r="AD419" i="7"/>
  <c r="AD563" i="7"/>
  <c r="AD707" i="7"/>
  <c r="AD851" i="7"/>
  <c r="AD995" i="7"/>
  <c r="AD1139" i="7"/>
  <c r="AD48" i="7"/>
  <c r="AD192" i="7"/>
  <c r="AD336" i="7"/>
  <c r="AD480" i="7"/>
  <c r="AD624" i="7"/>
  <c r="AD768" i="7"/>
  <c r="AD912" i="7"/>
  <c r="AD1056" i="7"/>
  <c r="AD1200" i="7"/>
  <c r="AD97" i="7"/>
  <c r="AD241" i="7"/>
  <c r="AD385" i="7"/>
  <c r="AD529" i="7"/>
  <c r="AD673" i="7"/>
  <c r="AD817" i="7"/>
  <c r="AD961" i="7"/>
  <c r="AD1105" i="7"/>
  <c r="AD1249" i="7"/>
  <c r="AD14" i="7"/>
  <c r="AD158" i="7"/>
  <c r="AD302" i="7"/>
  <c r="AD446" i="7"/>
  <c r="AD590" i="7"/>
  <c r="AD734" i="7"/>
  <c r="AD878" i="7"/>
  <c r="AD1022" i="7"/>
  <c r="AD1166" i="7"/>
  <c r="AD15" i="7"/>
  <c r="AD159" i="7"/>
  <c r="AD303" i="7"/>
  <c r="AD447" i="7"/>
  <c r="AD591" i="7"/>
  <c r="AD735" i="7"/>
  <c r="AD879" i="7"/>
  <c r="AD1023" i="7"/>
  <c r="AD1167" i="7"/>
  <c r="AD88" i="7"/>
  <c r="AD232" i="7"/>
  <c r="AD376" i="7"/>
  <c r="AD520" i="7"/>
  <c r="AD664" i="7"/>
  <c r="AD808" i="7"/>
  <c r="AD952" i="7"/>
  <c r="AD1096" i="7"/>
  <c r="AD1240" i="7"/>
  <c r="AD65" i="7"/>
  <c r="AD209" i="7"/>
  <c r="AD44" i="7"/>
  <c r="AD188" i="7"/>
  <c r="AD56" i="7"/>
  <c r="AD200" i="7"/>
  <c r="AD68" i="7"/>
  <c r="AD212" i="7"/>
  <c r="AD308" i="7"/>
  <c r="AD500" i="7"/>
  <c r="AD692" i="7"/>
  <c r="AD884" i="7"/>
  <c r="AD1076" i="7"/>
  <c r="AD1268" i="7"/>
  <c r="AD105" i="7"/>
  <c r="AD297" i="7"/>
  <c r="AD489" i="7"/>
  <c r="AD681" i="7"/>
  <c r="AD873" i="7"/>
  <c r="AD1065" i="7"/>
  <c r="AD1257" i="7"/>
  <c r="AD22" i="7"/>
  <c r="AD214" i="7"/>
  <c r="AD406" i="7"/>
  <c r="AD598" i="7"/>
  <c r="AD790" i="7"/>
  <c r="AD982" i="7"/>
  <c r="AD1174" i="7"/>
  <c r="AD119" i="7"/>
  <c r="AD311" i="7"/>
  <c r="AD503" i="7"/>
  <c r="AD695" i="7"/>
  <c r="AD887" i="7"/>
  <c r="AD1079" i="7"/>
  <c r="AD36" i="7"/>
  <c r="AD228" i="7"/>
  <c r="AD420" i="7"/>
  <c r="AD612" i="7"/>
  <c r="AD804" i="7"/>
  <c r="AD996" i="7"/>
  <c r="AD1188" i="7"/>
  <c r="AD133" i="7"/>
  <c r="AD325" i="7"/>
  <c r="AD505" i="7"/>
  <c r="AD685" i="7"/>
  <c r="AD853" i="7"/>
  <c r="AD1021" i="7"/>
  <c r="AD1201" i="7"/>
  <c r="AD74" i="7"/>
  <c r="AD254" i="7"/>
  <c r="AD422" i="7"/>
  <c r="AD602" i="7"/>
  <c r="AD770" i="7"/>
  <c r="AD938" i="7"/>
  <c r="AD1118" i="7"/>
  <c r="AD111" i="7"/>
  <c r="AD279" i="7"/>
  <c r="AD459" i="7"/>
  <c r="AD627" i="7"/>
  <c r="AD795" i="7"/>
  <c r="AD975" i="7"/>
  <c r="AD1143" i="7"/>
  <c r="AD40" i="7"/>
  <c r="AD208" i="7"/>
  <c r="AD388" i="7"/>
  <c r="AD556" i="7"/>
  <c r="AD724" i="7"/>
  <c r="AD904" i="7"/>
  <c r="AD1072" i="7"/>
  <c r="AD1252" i="7"/>
  <c r="AD17" i="7"/>
  <c r="AD185" i="7"/>
  <c r="AD353" i="7"/>
  <c r="AD497" i="7"/>
  <c r="AD641" i="7"/>
  <c r="AD785" i="7"/>
  <c r="AD929" i="7"/>
  <c r="AD1073" i="7"/>
  <c r="AD1217" i="7"/>
  <c r="AD90" i="7"/>
  <c r="AD234" i="7"/>
  <c r="AD378" i="7"/>
  <c r="AD522" i="7"/>
  <c r="AD666" i="7"/>
  <c r="AD810" i="7"/>
  <c r="AD954" i="7"/>
  <c r="AD1098" i="7"/>
  <c r="AD1242" i="7"/>
  <c r="AD115" i="7"/>
  <c r="AD259" i="7"/>
  <c r="AD403" i="7"/>
  <c r="AD547" i="7"/>
  <c r="AD691" i="7"/>
  <c r="AD835" i="7"/>
  <c r="AD979" i="7"/>
  <c r="AD1123" i="7"/>
  <c r="AD1267" i="7"/>
  <c r="AD332" i="7"/>
  <c r="AD512" i="7"/>
  <c r="AD704" i="7"/>
  <c r="AD908" i="7"/>
  <c r="AD1088" i="7"/>
  <c r="AD117" i="7"/>
  <c r="AD321" i="7"/>
  <c r="AD501" i="7"/>
  <c r="AD693" i="7"/>
  <c r="AD897" i="7"/>
  <c r="AD1077" i="7"/>
  <c r="AD1269" i="7"/>
  <c r="AD34" i="7"/>
  <c r="AD238" i="7"/>
  <c r="AD418" i="7"/>
  <c r="AD610" i="7"/>
  <c r="AD814" i="7"/>
  <c r="AD994" i="7"/>
  <c r="AD1186" i="7"/>
  <c r="AD143" i="7"/>
  <c r="AD323" i="7"/>
  <c r="AD515" i="7"/>
  <c r="AD719" i="7"/>
  <c r="AD899" i="7"/>
  <c r="AD1091" i="7"/>
  <c r="AD60" i="7"/>
  <c r="AD240" i="7"/>
  <c r="AD432" i="7"/>
  <c r="AD636" i="7"/>
  <c r="AD816" i="7"/>
  <c r="AD1008" i="7"/>
  <c r="AD1212" i="7"/>
  <c r="AD145" i="7"/>
  <c r="AD337" i="7"/>
  <c r="AD517" i="7"/>
  <c r="AD697" i="7"/>
  <c r="AD865" i="7"/>
  <c r="AD1045" i="7"/>
  <c r="AD1213" i="7"/>
  <c r="AD98" i="7"/>
  <c r="AD266" i="7"/>
  <c r="AD434" i="7"/>
  <c r="AD614" i="7"/>
  <c r="AD782" i="7"/>
  <c r="AD962" i="7"/>
  <c r="AD1130" i="7"/>
  <c r="AD123" i="7"/>
  <c r="AD291" i="7"/>
  <c r="AD471" i="7"/>
  <c r="AD639" i="7"/>
  <c r="AD819" i="7"/>
  <c r="AD987" i="7"/>
  <c r="AD1155" i="7"/>
  <c r="AD52" i="7"/>
  <c r="AD220" i="7"/>
  <c r="AD400" i="7"/>
  <c r="AD568" i="7"/>
  <c r="AD748" i="7"/>
  <c r="AD916" i="7"/>
  <c r="AD1084" i="7"/>
  <c r="AD1264" i="7"/>
  <c r="AD29" i="7"/>
  <c r="AD197" i="7"/>
  <c r="AD365" i="7"/>
  <c r="AD509" i="7"/>
  <c r="AD653" i="7"/>
  <c r="AD797" i="7"/>
  <c r="AD941" i="7"/>
  <c r="AD1085" i="7"/>
  <c r="AD1229" i="7"/>
  <c r="AD102" i="7"/>
  <c r="AD246" i="7"/>
  <c r="AD390" i="7"/>
  <c r="AD534" i="7"/>
  <c r="AD678" i="7"/>
  <c r="AD822" i="7"/>
  <c r="AD966" i="7"/>
  <c r="AD1110" i="7"/>
  <c r="AD1254" i="7"/>
  <c r="AD127" i="7"/>
  <c r="AD271" i="7"/>
  <c r="AD415" i="7"/>
  <c r="AD559" i="7"/>
  <c r="AD703" i="7"/>
  <c r="AD847" i="7"/>
  <c r="AD991" i="7"/>
  <c r="AD1135" i="7"/>
  <c r="AD344" i="7"/>
  <c r="AD524" i="7"/>
  <c r="AD716" i="7"/>
  <c r="AD920" i="7"/>
  <c r="AD1100" i="7"/>
  <c r="AD129" i="7"/>
  <c r="AD333" i="7"/>
  <c r="AD513" i="7"/>
  <c r="AD705" i="7"/>
  <c r="AD909" i="7"/>
  <c r="AD1089" i="7"/>
  <c r="AD46" i="7"/>
  <c r="AD250" i="7"/>
  <c r="AD430" i="7"/>
  <c r="AD622" i="7"/>
  <c r="AD826" i="7"/>
  <c r="AD1006" i="7"/>
  <c r="AD1198" i="7"/>
  <c r="AD155" i="7"/>
  <c r="AD335" i="7"/>
  <c r="AD527" i="7"/>
  <c r="AD731" i="7"/>
  <c r="AD911" i="7"/>
  <c r="AD1103" i="7"/>
  <c r="AD72" i="7"/>
  <c r="AD252" i="7"/>
  <c r="AD444" i="7"/>
  <c r="AD648" i="7"/>
  <c r="AD828" i="7"/>
  <c r="AD1020" i="7"/>
  <c r="AD1224" i="7"/>
  <c r="AD157" i="7"/>
  <c r="AD349" i="7"/>
  <c r="AD541" i="7"/>
  <c r="AD709" i="7"/>
  <c r="AD877" i="7"/>
  <c r="AD1057" i="7"/>
  <c r="AD1225" i="7"/>
  <c r="AD110" i="7"/>
  <c r="AD278" i="7"/>
  <c r="AD458" i="7"/>
  <c r="AD626" i="7"/>
  <c r="AD794" i="7"/>
  <c r="AD974" i="7"/>
  <c r="AD1142" i="7"/>
  <c r="AD135" i="7"/>
  <c r="AD315" i="7"/>
  <c r="AD483" i="7"/>
  <c r="AD651" i="7"/>
  <c r="AD831" i="7"/>
  <c r="AD999" i="7"/>
  <c r="AD1179" i="7"/>
  <c r="AD64" i="7"/>
  <c r="AD244" i="7"/>
  <c r="AD412" i="7"/>
  <c r="AD580" i="7"/>
  <c r="AD760" i="7"/>
  <c r="AD928" i="7"/>
  <c r="AD1108" i="7"/>
  <c r="AD41" i="7"/>
  <c r="AD221" i="7"/>
  <c r="AD377" i="7"/>
  <c r="AD521" i="7"/>
  <c r="AD665" i="7"/>
  <c r="AD809" i="7"/>
  <c r="AD953" i="7"/>
  <c r="AD1097" i="7"/>
  <c r="AD1241" i="7"/>
  <c r="AD114" i="7"/>
  <c r="AD258" i="7"/>
  <c r="AD402" i="7"/>
  <c r="AD546" i="7"/>
  <c r="AD690" i="7"/>
  <c r="AD834" i="7"/>
  <c r="AD978" i="7"/>
  <c r="AD1122" i="7"/>
  <c r="AD1266" i="7"/>
  <c r="AD139" i="7"/>
  <c r="AD283" i="7"/>
  <c r="AD427" i="7"/>
  <c r="AD571" i="7"/>
  <c r="AD715" i="7"/>
  <c r="AD859" i="7"/>
  <c r="AD1003" i="7"/>
  <c r="AD1147" i="7"/>
  <c r="AD356" i="7"/>
  <c r="AD548" i="7"/>
  <c r="AD740" i="7"/>
  <c r="AD932" i="7"/>
  <c r="AD1124" i="7"/>
  <c r="AD153" i="7"/>
  <c r="AD345" i="7"/>
  <c r="AD537" i="7"/>
  <c r="AD729" i="7"/>
  <c r="AD921" i="7"/>
  <c r="AD1113" i="7"/>
  <c r="AD70" i="7"/>
  <c r="AD262" i="7"/>
  <c r="AD454" i="7"/>
  <c r="AD646" i="7"/>
  <c r="AD838" i="7"/>
  <c r="AD1030" i="7"/>
  <c r="AD1222" i="7"/>
  <c r="AD167" i="7"/>
  <c r="AD359" i="7"/>
  <c r="AD551" i="7"/>
  <c r="AD743" i="7"/>
  <c r="AD935" i="7"/>
  <c r="AD1127" i="7"/>
  <c r="AD84" i="7"/>
  <c r="AD276" i="7"/>
  <c r="AD468" i="7"/>
  <c r="AD660" i="7"/>
  <c r="AD852" i="7"/>
  <c r="AD1044" i="7"/>
  <c r="AD1236" i="7"/>
  <c r="AD181" i="7"/>
  <c r="AD373" i="7"/>
  <c r="AD553" i="7"/>
  <c r="AD721" i="7"/>
  <c r="AD901" i="7"/>
  <c r="AD1069" i="7"/>
  <c r="AD1237" i="7"/>
  <c r="AD122" i="7"/>
  <c r="AD290" i="7"/>
  <c r="AD470" i="7"/>
  <c r="AD638" i="7"/>
  <c r="AD818" i="7"/>
  <c r="AD986" i="7"/>
  <c r="AD1154" i="7"/>
  <c r="AD147" i="7"/>
  <c r="AD327" i="7"/>
  <c r="AD495" i="7"/>
  <c r="AD675" i="7"/>
  <c r="AD843" i="7"/>
  <c r="AD1011" i="7"/>
  <c r="AD1191" i="7"/>
  <c r="AD76" i="7"/>
  <c r="AD256" i="7"/>
  <c r="AD424" i="7"/>
  <c r="AD604" i="7"/>
  <c r="AD772" i="7"/>
  <c r="AD940" i="7"/>
  <c r="AD1120" i="7"/>
  <c r="AD53" i="7"/>
  <c r="AD233" i="7"/>
  <c r="AD389" i="7"/>
  <c r="AD533" i="7"/>
  <c r="AD677" i="7"/>
  <c r="AD821" i="7"/>
  <c r="AD965" i="7"/>
  <c r="AD1109" i="7"/>
  <c r="AD1253" i="7"/>
  <c r="AD126" i="7"/>
  <c r="AD270" i="7"/>
  <c r="AD414" i="7"/>
  <c r="AD558" i="7"/>
  <c r="AD702" i="7"/>
  <c r="AD846" i="7"/>
  <c r="AD990" i="7"/>
  <c r="AD1134" i="7"/>
  <c r="AD7" i="7"/>
  <c r="AD151" i="7"/>
  <c r="AD295" i="7"/>
  <c r="AD439" i="7"/>
  <c r="AD583" i="7"/>
  <c r="AD727" i="7"/>
  <c r="AD871" i="7"/>
  <c r="AD1015" i="7"/>
  <c r="AD1159" i="7"/>
  <c r="AD368" i="7"/>
  <c r="AD560" i="7"/>
  <c r="AD764" i="7"/>
  <c r="AD944" i="7"/>
  <c r="AD1136" i="7"/>
  <c r="AD177" i="7"/>
  <c r="AD357" i="7"/>
  <c r="AD549" i="7"/>
  <c r="AD753" i="7"/>
  <c r="AD933" i="7"/>
  <c r="AD1125" i="7"/>
  <c r="AD94" i="7"/>
  <c r="AD274" i="7"/>
  <c r="AD466" i="7"/>
  <c r="AD670" i="7"/>
  <c r="AD850" i="7"/>
  <c r="AD1042" i="7"/>
  <c r="AD1246" i="7"/>
  <c r="AD179" i="7"/>
  <c r="AD371" i="7"/>
  <c r="AD575" i="7"/>
  <c r="AD755" i="7"/>
  <c r="AD947" i="7"/>
  <c r="AD1151" i="7"/>
  <c r="AD96" i="7"/>
  <c r="AD288" i="7"/>
  <c r="AD492" i="7"/>
  <c r="AD672" i="7"/>
  <c r="AD864" i="7"/>
  <c r="AD1068" i="7"/>
  <c r="AD1248" i="7"/>
  <c r="AD193" i="7"/>
  <c r="AD397" i="7"/>
  <c r="AD565" i="7"/>
  <c r="AD733" i="7"/>
  <c r="AD913" i="7"/>
  <c r="AD1081" i="7"/>
  <c r="AD1261" i="7"/>
  <c r="AD134" i="7"/>
  <c r="AD314" i="7"/>
  <c r="AD482" i="7"/>
  <c r="AD650" i="7"/>
  <c r="AD830" i="7"/>
  <c r="AD998" i="7"/>
  <c r="AD1178" i="7"/>
  <c r="AD171" i="7"/>
  <c r="AD339" i="7"/>
  <c r="AD507" i="7"/>
  <c r="AD687" i="7"/>
  <c r="AD855" i="7"/>
  <c r="AD1035" i="7"/>
  <c r="AD1203" i="7"/>
  <c r="AD100" i="7"/>
  <c r="AD268" i="7"/>
  <c r="AD436" i="7"/>
  <c r="AD616" i="7"/>
  <c r="AD784" i="7"/>
  <c r="AD964" i="7"/>
  <c r="AD1132" i="7"/>
  <c r="AD77" i="7"/>
  <c r="AD245" i="7"/>
  <c r="AD401" i="7"/>
  <c r="AD545" i="7"/>
  <c r="AD689" i="7"/>
  <c r="AD833" i="7"/>
  <c r="AD977" i="7"/>
  <c r="AD1121" i="7"/>
  <c r="AD1265" i="7"/>
  <c r="AD138" i="7"/>
  <c r="AD282" i="7"/>
  <c r="AD426" i="7"/>
  <c r="AD570" i="7"/>
  <c r="AD714" i="7"/>
  <c r="AD858" i="7"/>
  <c r="AD1002" i="7"/>
  <c r="AD1146" i="7"/>
  <c r="AD19" i="7"/>
  <c r="AD163" i="7"/>
  <c r="AD307" i="7"/>
  <c r="AD451" i="7"/>
  <c r="AD595" i="7"/>
  <c r="AD739" i="7"/>
  <c r="AD883" i="7"/>
  <c r="AD1027" i="7"/>
  <c r="AD1171" i="7"/>
  <c r="AD380" i="7"/>
  <c r="AD572" i="7"/>
  <c r="AD776" i="7"/>
  <c r="AD956" i="7"/>
  <c r="AD1148" i="7"/>
  <c r="AD189" i="7"/>
  <c r="AD369" i="7"/>
  <c r="AD561" i="7"/>
  <c r="AD765" i="7"/>
  <c r="AD945" i="7"/>
  <c r="AD1137" i="7"/>
  <c r="AD106" i="7"/>
  <c r="AD286" i="7"/>
  <c r="AD478" i="7"/>
  <c r="AD682" i="7"/>
  <c r="AD862" i="7"/>
  <c r="AD1054" i="7"/>
  <c r="AD1258" i="7"/>
  <c r="AD11" i="7"/>
  <c r="AD191" i="7"/>
  <c r="AD383" i="7"/>
  <c r="AD587" i="7"/>
  <c r="AD767" i="7"/>
  <c r="AD959" i="7"/>
  <c r="AD1163" i="7"/>
  <c r="AD108" i="7"/>
  <c r="AD300" i="7"/>
  <c r="AD504" i="7"/>
  <c r="AD684" i="7"/>
  <c r="AD876" i="7"/>
  <c r="AD1080" i="7"/>
  <c r="AD1260" i="7"/>
  <c r="AD13" i="7"/>
  <c r="AD205" i="7"/>
  <c r="AD409" i="7"/>
  <c r="AD577" i="7"/>
  <c r="AD757" i="7"/>
  <c r="AD925" i="7"/>
  <c r="AD1093" i="7"/>
  <c r="AD146" i="7"/>
  <c r="AD326" i="7"/>
  <c r="AD494" i="7"/>
  <c r="AD674" i="7"/>
  <c r="AD842" i="7"/>
  <c r="AD1010" i="7"/>
  <c r="AD1190" i="7"/>
  <c r="AD183" i="7"/>
  <c r="AD351" i="7"/>
  <c r="AD531" i="7"/>
  <c r="AD699" i="7"/>
  <c r="AD867" i="7"/>
  <c r="AD1047" i="7"/>
  <c r="AD1215" i="7"/>
  <c r="AD112" i="7"/>
  <c r="AD280" i="7"/>
  <c r="AD460" i="7"/>
  <c r="AD628" i="7"/>
  <c r="AD796" i="7"/>
  <c r="AD976" i="7"/>
  <c r="AD1144" i="7"/>
  <c r="AD89" i="7"/>
  <c r="AD257" i="7"/>
  <c r="AD413" i="7"/>
  <c r="AD557" i="7"/>
  <c r="AD701" i="7"/>
  <c r="AD845" i="7"/>
  <c r="AD989" i="7"/>
  <c r="AD1133" i="7"/>
  <c r="AD6" i="7"/>
  <c r="AD150" i="7"/>
  <c r="AD294" i="7"/>
  <c r="AD438" i="7"/>
  <c r="AD582" i="7"/>
  <c r="AD726" i="7"/>
  <c r="AD870" i="7"/>
  <c r="AD1014" i="7"/>
  <c r="AD1158" i="7"/>
  <c r="AD31" i="7"/>
  <c r="AD175" i="7"/>
  <c r="AD319" i="7"/>
  <c r="AD463" i="7"/>
  <c r="AD607" i="7"/>
  <c r="AD751" i="7"/>
  <c r="AD895" i="7"/>
  <c r="AD1039" i="7"/>
  <c r="AD1183" i="7"/>
  <c r="AD20" i="7"/>
  <c r="AD404" i="7"/>
  <c r="AD596" i="7"/>
  <c r="AD788" i="7"/>
  <c r="AD980" i="7"/>
  <c r="AD1172" i="7"/>
  <c r="AD9" i="7"/>
  <c r="AD201" i="7"/>
  <c r="AD393" i="7"/>
  <c r="AD585" i="7"/>
  <c r="AD777" i="7"/>
  <c r="AD969" i="7"/>
  <c r="AD1161" i="7"/>
  <c r="AD118" i="7"/>
  <c r="AD310" i="7"/>
  <c r="AD502" i="7"/>
  <c r="AD694" i="7"/>
  <c r="AD886" i="7"/>
  <c r="AD1078" i="7"/>
  <c r="AD23" i="7"/>
  <c r="AD215" i="7"/>
  <c r="AD407" i="7"/>
  <c r="AD599" i="7"/>
  <c r="AD791" i="7"/>
  <c r="AD983" i="7"/>
  <c r="AD1175" i="7"/>
  <c r="AD132" i="7"/>
  <c r="AD324" i="7"/>
  <c r="AD516" i="7"/>
  <c r="AD708" i="7"/>
  <c r="AD900" i="7"/>
  <c r="AD1092" i="7"/>
  <c r="AD37" i="7"/>
  <c r="AD229" i="7"/>
  <c r="AD421" i="7"/>
  <c r="AD589" i="7"/>
  <c r="AD769" i="7"/>
  <c r="AD937" i="7"/>
  <c r="AD1117" i="7"/>
  <c r="AD170" i="7"/>
  <c r="AD338" i="7"/>
  <c r="AD506" i="7"/>
  <c r="AD686" i="7"/>
  <c r="AD854" i="7"/>
  <c r="AD1034" i="7"/>
  <c r="AD1202" i="7"/>
  <c r="AD27" i="7"/>
  <c r="AD195" i="7"/>
  <c r="AD363" i="7"/>
  <c r="AD543" i="7"/>
  <c r="AD711" i="7"/>
  <c r="AD891" i="7"/>
  <c r="AD1059" i="7"/>
  <c r="AD1227" i="7"/>
  <c r="AD124" i="7"/>
  <c r="AD292" i="7"/>
  <c r="AD472" i="7"/>
  <c r="AD640" i="7"/>
  <c r="AD820" i="7"/>
  <c r="AD988" i="7"/>
  <c r="AD1156" i="7"/>
  <c r="AD101" i="7"/>
  <c r="AD269" i="7"/>
  <c r="AD425" i="7"/>
  <c r="AD569" i="7"/>
  <c r="AD713" i="7"/>
  <c r="AD857" i="7"/>
  <c r="AD1001" i="7"/>
  <c r="AD1145" i="7"/>
  <c r="AD18" i="7"/>
  <c r="AD162" i="7"/>
  <c r="AD306" i="7"/>
  <c r="AD450" i="7"/>
  <c r="AD594" i="7"/>
  <c r="AD738" i="7"/>
  <c r="AD882" i="7"/>
  <c r="AD1026" i="7"/>
  <c r="AD1170" i="7"/>
  <c r="AD43" i="7"/>
  <c r="AD187" i="7"/>
  <c r="AD331" i="7"/>
  <c r="AD475" i="7"/>
  <c r="AD619" i="7"/>
  <c r="AD763" i="7"/>
  <c r="AD907" i="7"/>
  <c r="AD1051" i="7"/>
  <c r="AD1195" i="7"/>
  <c r="AD80" i="7"/>
  <c r="AD416" i="7"/>
  <c r="AD620" i="7"/>
  <c r="AD800" i="7"/>
  <c r="AD992" i="7"/>
  <c r="AD1196" i="7"/>
  <c r="AD33" i="7"/>
  <c r="AD213" i="7"/>
  <c r="AD405" i="7"/>
  <c r="AD609" i="7"/>
  <c r="AD789" i="7"/>
  <c r="AD981" i="7"/>
  <c r="AD1185" i="7"/>
  <c r="AD130" i="7"/>
  <c r="AD322" i="7"/>
  <c r="AD526" i="7"/>
  <c r="AD706" i="7"/>
  <c r="AD898" i="7"/>
  <c r="AD1102" i="7"/>
  <c r="AD35" i="7"/>
  <c r="AD227" i="7"/>
  <c r="AD431" i="7"/>
  <c r="AD611" i="7"/>
  <c r="AD803" i="7"/>
  <c r="AD1007" i="7"/>
  <c r="AD1187" i="7"/>
  <c r="AD144" i="7"/>
  <c r="AD348" i="7"/>
  <c r="AD528" i="7"/>
  <c r="AD720" i="7"/>
  <c r="AD924" i="7"/>
  <c r="AD1104" i="7"/>
  <c r="AD49" i="7"/>
  <c r="AD253" i="7"/>
  <c r="AD433" i="7"/>
  <c r="AD613" i="7"/>
  <c r="AD781" i="7"/>
  <c r="AD949" i="7"/>
  <c r="AD1129" i="7"/>
  <c r="AD182" i="7"/>
  <c r="AD350" i="7"/>
  <c r="AD530" i="7"/>
  <c r="AD698" i="7"/>
  <c r="AD866" i="7"/>
  <c r="AD1046" i="7"/>
  <c r="AD1214" i="7"/>
  <c r="AD39" i="7"/>
  <c r="AD207" i="7"/>
  <c r="AD387" i="7"/>
  <c r="AD555" i="7"/>
  <c r="AD723" i="7"/>
  <c r="AD903" i="7"/>
  <c r="AD1071" i="7"/>
  <c r="AD1251" i="7"/>
  <c r="AD136" i="7"/>
  <c r="AD316" i="7"/>
  <c r="AD484" i="7"/>
  <c r="AD652" i="7"/>
  <c r="AD832" i="7"/>
  <c r="AD1000" i="7"/>
  <c r="AD1180" i="7"/>
  <c r="AD113" i="7"/>
  <c r="AD293" i="7"/>
  <c r="AD437" i="7"/>
  <c r="AD581" i="7"/>
  <c r="AD725" i="7"/>
  <c r="AD869" i="7"/>
  <c r="AD1013" i="7"/>
  <c r="AD1157" i="7"/>
  <c r="AD30" i="7"/>
  <c r="AD174" i="7"/>
  <c r="AD318" i="7"/>
  <c r="AD462" i="7"/>
  <c r="AD606" i="7"/>
  <c r="AD750" i="7"/>
  <c r="AD894" i="7"/>
  <c r="AD1038" i="7"/>
  <c r="AD1182" i="7"/>
  <c r="AD55" i="7"/>
  <c r="AD199" i="7"/>
  <c r="AD343" i="7"/>
  <c r="AD487" i="7"/>
  <c r="AD631" i="7"/>
  <c r="AD775" i="7"/>
  <c r="AD919" i="7"/>
  <c r="AD1063" i="7"/>
  <c r="AD1207" i="7"/>
  <c r="AD92" i="7"/>
  <c r="AD428" i="7"/>
  <c r="AD632" i="7"/>
  <c r="AD812" i="7"/>
  <c r="AD1004" i="7"/>
  <c r="AD1208" i="7"/>
  <c r="AD45" i="7"/>
  <c r="AD225" i="7"/>
  <c r="AD417" i="7"/>
  <c r="AD621" i="7"/>
  <c r="AD801" i="7"/>
  <c r="AD993" i="7"/>
  <c r="AD1197" i="7"/>
  <c r="AD142" i="7"/>
  <c r="AD334" i="7"/>
  <c r="AD538" i="7"/>
  <c r="AD718" i="7"/>
  <c r="AD910" i="7"/>
  <c r="AD1114" i="7"/>
  <c r="AD47" i="7"/>
  <c r="AD239" i="7"/>
  <c r="AD443" i="7"/>
  <c r="AD623" i="7"/>
  <c r="AD815" i="7"/>
  <c r="AD1019" i="7"/>
  <c r="AD1199" i="7"/>
  <c r="AD156" i="7"/>
  <c r="AD360" i="7"/>
  <c r="AD540" i="7"/>
  <c r="AD732" i="7"/>
  <c r="AD936" i="7"/>
  <c r="AD1116" i="7"/>
  <c r="AD61" i="7"/>
  <c r="AD265" i="7"/>
  <c r="AD445" i="7"/>
  <c r="AD625" i="7"/>
  <c r="AD793" i="7"/>
  <c r="AD973" i="7"/>
  <c r="AD1141" i="7"/>
  <c r="AD26" i="7"/>
  <c r="AD194" i="7"/>
  <c r="AD362" i="7"/>
  <c r="AD542" i="7"/>
  <c r="AD710" i="7"/>
  <c r="AD890" i="7"/>
  <c r="AD1058" i="7"/>
  <c r="AD1226" i="7"/>
  <c r="AD51" i="7"/>
  <c r="AD219" i="7"/>
  <c r="AD399" i="7"/>
  <c r="AD567" i="7"/>
  <c r="AD747" i="7"/>
  <c r="AD915" i="7"/>
  <c r="AD1083" i="7"/>
  <c r="AD1263" i="7"/>
  <c r="AD148" i="7"/>
  <c r="AD328" i="7"/>
  <c r="AD496" i="7"/>
  <c r="AD676" i="7"/>
  <c r="AD844" i="7"/>
  <c r="AD1012" i="7"/>
  <c r="AD1192" i="7"/>
  <c r="AD125" i="7"/>
  <c r="AD305" i="7"/>
  <c r="AD449" i="7"/>
  <c r="AD593" i="7"/>
  <c r="AD737" i="7"/>
  <c r="AD881" i="7"/>
  <c r="AD1025" i="7"/>
  <c r="AD1169" i="7"/>
  <c r="AD42" i="7"/>
  <c r="AD186" i="7"/>
  <c r="AD330" i="7"/>
  <c r="AD474" i="7"/>
  <c r="AD618" i="7"/>
  <c r="AD762" i="7"/>
  <c r="AD906" i="7"/>
  <c r="AD1050" i="7"/>
  <c r="AD1194" i="7"/>
  <c r="AD67" i="7"/>
  <c r="AD211" i="7"/>
  <c r="AD355" i="7"/>
  <c r="AD499" i="7"/>
  <c r="AD643" i="7"/>
  <c r="AD787" i="7"/>
  <c r="AD931" i="7"/>
  <c r="AD1075" i="7"/>
  <c r="AD1219" i="7"/>
  <c r="AD164" i="7"/>
  <c r="AD452" i="7"/>
  <c r="AD644" i="7"/>
  <c r="AD836" i="7"/>
  <c r="AD1028" i="7"/>
  <c r="AD1220" i="7"/>
  <c r="AD57" i="7"/>
  <c r="AD249" i="7"/>
  <c r="AD441" i="7"/>
  <c r="AD633" i="7"/>
  <c r="AD825" i="7"/>
  <c r="AD1017" i="7"/>
  <c r="AD1209" i="7"/>
  <c r="AD166" i="7"/>
  <c r="AD358" i="7"/>
  <c r="AD550" i="7"/>
  <c r="AD742" i="7"/>
  <c r="AD934" i="7"/>
  <c r="AD1126" i="7"/>
  <c r="AD71" i="7"/>
  <c r="AD263" i="7"/>
  <c r="AD455" i="7"/>
  <c r="AD647" i="7"/>
  <c r="AD839" i="7"/>
  <c r="AD1031" i="7"/>
  <c r="AD1223" i="7"/>
  <c r="AD180" i="7"/>
  <c r="AD372" i="7"/>
  <c r="AD564" i="7"/>
  <c r="AD756" i="7"/>
  <c r="AD948" i="7"/>
  <c r="AD1140" i="7"/>
  <c r="AD85" i="7"/>
  <c r="AD277" i="7"/>
  <c r="AD469" i="7"/>
  <c r="AD637" i="7"/>
  <c r="AD805" i="7"/>
  <c r="AD985" i="7"/>
  <c r="AD1153" i="7"/>
  <c r="AD38" i="7"/>
  <c r="AD206" i="7"/>
  <c r="AD386" i="7"/>
  <c r="AD554" i="7"/>
  <c r="AD722" i="7"/>
  <c r="AD902" i="7"/>
  <c r="AD1070" i="7"/>
  <c r="AD1250" i="7"/>
  <c r="AD63" i="7"/>
  <c r="AD243" i="7"/>
  <c r="AD411" i="7"/>
  <c r="AD579" i="7"/>
  <c r="AD759" i="7"/>
  <c r="AD927" i="7"/>
  <c r="AD1107" i="7"/>
  <c r="AD172" i="7"/>
  <c r="AD340" i="7"/>
  <c r="AD508" i="7"/>
  <c r="AD688" i="7"/>
  <c r="AD856" i="7"/>
  <c r="AD1036" i="7"/>
  <c r="AD1204" i="7"/>
  <c r="AD149" i="7"/>
  <c r="AD317" i="7"/>
  <c r="AD461" i="7"/>
  <c r="AD605" i="7"/>
  <c r="AD749" i="7"/>
  <c r="AD893" i="7"/>
  <c r="AD1037" i="7"/>
  <c r="AD1181" i="7"/>
  <c r="AD54" i="7"/>
  <c r="AD198" i="7"/>
  <c r="AD342" i="7"/>
  <c r="AD486" i="7"/>
  <c r="AD630" i="7"/>
  <c r="AD774" i="7"/>
  <c r="AD918" i="7"/>
  <c r="AD1062" i="7"/>
  <c r="AD1206" i="7"/>
  <c r="AD79" i="7"/>
  <c r="AD223" i="7"/>
  <c r="AD367" i="7"/>
  <c r="AD511" i="7"/>
  <c r="AD655" i="7"/>
  <c r="AD799" i="7"/>
  <c r="AD943" i="7"/>
  <c r="AD1087" i="7"/>
  <c r="AD1231" i="7"/>
  <c r="AD224" i="7"/>
  <c r="AD476" i="7"/>
  <c r="AD656" i="7"/>
  <c r="AD848" i="7"/>
  <c r="AD1052" i="7"/>
  <c r="AD1232" i="7"/>
  <c r="AD69" i="7"/>
  <c r="AD261" i="7"/>
  <c r="AD465" i="7"/>
  <c r="AD645" i="7"/>
  <c r="AD837" i="7"/>
  <c r="AD1041" i="7"/>
  <c r="AD1221" i="7"/>
  <c r="AD178" i="7"/>
  <c r="AD382" i="7"/>
  <c r="AD562" i="7"/>
  <c r="AD754" i="7"/>
  <c r="AD958" i="7"/>
  <c r="AD1138" i="7"/>
  <c r="AD83" i="7"/>
  <c r="AD287" i="7"/>
  <c r="AD467" i="7"/>
  <c r="AD659" i="7"/>
  <c r="AD863" i="7"/>
  <c r="AD1043" i="7"/>
  <c r="AD1235" i="7"/>
  <c r="AD204" i="7"/>
  <c r="AD384" i="7"/>
  <c r="AD576" i="7"/>
  <c r="AD780" i="7"/>
  <c r="AD960" i="7"/>
  <c r="AD1152" i="7"/>
  <c r="AD109" i="7"/>
  <c r="AD289" i="7"/>
  <c r="AD481" i="7"/>
  <c r="AD649" i="7"/>
  <c r="AD829" i="7"/>
  <c r="AD997" i="7"/>
  <c r="AD1165" i="7"/>
  <c r="AD50" i="7"/>
  <c r="AD218" i="7"/>
  <c r="AD398" i="7"/>
  <c r="AD566" i="7"/>
  <c r="AD746" i="7"/>
  <c r="AD914" i="7"/>
  <c r="AD1082" i="7"/>
  <c r="AD1262" i="7"/>
  <c r="AD75" i="7"/>
  <c r="AD255" i="7"/>
  <c r="AD423" i="7"/>
  <c r="AD603" i="7"/>
  <c r="AD771" i="7"/>
  <c r="AD939" i="7"/>
  <c r="AD1119" i="7"/>
  <c r="AD4" i="7"/>
  <c r="AD184" i="7"/>
  <c r="AD352" i="7"/>
  <c r="AD532" i="7"/>
  <c r="AD700" i="7"/>
  <c r="AD868" i="7"/>
  <c r="AD1048" i="7"/>
  <c r="AD1216" i="7"/>
  <c r="AD161" i="7"/>
  <c r="AD329" i="7"/>
  <c r="AD473" i="7"/>
  <c r="AD617" i="7"/>
  <c r="AD761" i="7"/>
  <c r="AD905" i="7"/>
  <c r="AD1049" i="7"/>
  <c r="AD1193" i="7"/>
  <c r="AD66" i="7"/>
  <c r="AD210" i="7"/>
  <c r="AD354" i="7"/>
  <c r="AD498" i="7"/>
  <c r="AD642" i="7"/>
  <c r="AD786" i="7"/>
  <c r="AD930" i="7"/>
  <c r="AD1074" i="7"/>
  <c r="AD1218" i="7"/>
  <c r="AD91" i="7"/>
  <c r="AD235" i="7"/>
  <c r="AD379" i="7"/>
  <c r="AD523" i="7"/>
  <c r="AD667" i="7"/>
  <c r="AD811" i="7"/>
  <c r="AD955" i="7"/>
  <c r="AD1099" i="7"/>
  <c r="AD1243" i="7"/>
  <c r="AD236" i="7"/>
  <c r="AD488" i="7"/>
  <c r="AD668" i="7"/>
  <c r="AD860" i="7"/>
  <c r="AD1064" i="7"/>
  <c r="AD1244" i="7"/>
  <c r="AD81" i="7"/>
  <c r="AD273" i="7"/>
  <c r="AD477" i="7"/>
  <c r="AD657" i="7"/>
  <c r="AD849" i="7"/>
  <c r="AD1053" i="7"/>
  <c r="AD1233" i="7"/>
  <c r="AD190" i="7"/>
  <c r="AD394" i="7"/>
  <c r="AD574" i="7"/>
  <c r="AD766" i="7"/>
  <c r="AD970" i="7"/>
  <c r="AD1150" i="7"/>
  <c r="AD95" i="7"/>
  <c r="AD299" i="7"/>
  <c r="AD479" i="7"/>
  <c r="AD671" i="7"/>
  <c r="AD875" i="7"/>
  <c r="AD1055" i="7"/>
  <c r="AD1247" i="7"/>
  <c r="AD12" i="7"/>
  <c r="AD216" i="7"/>
  <c r="AD396" i="7"/>
  <c r="AD588" i="7"/>
  <c r="AD792" i="7"/>
  <c r="AD972" i="7"/>
  <c r="AD1164" i="7"/>
  <c r="AD121" i="7"/>
  <c r="AD301" i="7"/>
  <c r="AD493" i="7"/>
  <c r="AD661" i="7"/>
  <c r="AD841" i="7"/>
  <c r="AD1009" i="7"/>
  <c r="AD1189" i="7"/>
  <c r="AD62" i="7"/>
  <c r="AD242" i="7"/>
  <c r="AD410" i="7"/>
  <c r="AD578" i="7"/>
  <c r="AD758" i="7"/>
  <c r="AD926" i="7"/>
  <c r="AD1106" i="7"/>
  <c r="AD99" i="7"/>
  <c r="AD267" i="7"/>
  <c r="AD435" i="7"/>
  <c r="AD615" i="7"/>
  <c r="AD783" i="7"/>
  <c r="AD963" i="7"/>
  <c r="AD1131" i="7"/>
  <c r="AD28" i="7"/>
  <c r="AD196" i="7"/>
  <c r="AD364" i="7"/>
  <c r="AD544" i="7"/>
  <c r="AD712" i="7"/>
  <c r="AD892" i="7"/>
  <c r="AD1060" i="7"/>
  <c r="AD1228" i="7"/>
  <c r="AD5" i="7"/>
  <c r="AD173" i="7"/>
  <c r="AD341" i="7"/>
  <c r="AD485" i="7"/>
  <c r="AD629" i="7"/>
  <c r="AD773" i="7"/>
  <c r="AD917" i="7"/>
  <c r="AD1061" i="7"/>
  <c r="AD1205" i="7"/>
  <c r="AD78" i="7"/>
  <c r="AD222" i="7"/>
  <c r="AD366" i="7"/>
  <c r="AD510" i="7"/>
  <c r="AD654" i="7"/>
  <c r="AD798" i="7"/>
  <c r="AD942" i="7"/>
  <c r="AD1086" i="7"/>
  <c r="AD1230" i="7"/>
  <c r="AD103" i="7"/>
  <c r="AD247" i="7"/>
  <c r="AD391" i="7"/>
  <c r="AD535" i="7"/>
  <c r="AD679" i="7"/>
  <c r="AD823" i="7"/>
  <c r="AD967" i="7"/>
  <c r="AD1111" i="7"/>
  <c r="AD1255" i="7"/>
  <c r="AE1177" i="7"/>
  <c r="AE997" i="7"/>
  <c r="AE817" i="7"/>
  <c r="AE589" i="7"/>
  <c r="AE397" i="7"/>
  <c r="AE1188" i="7"/>
  <c r="AE996" i="7"/>
  <c r="AE756" i="7"/>
  <c r="AE564" i="7"/>
  <c r="AE324" i="7"/>
  <c r="AE1211" i="7"/>
  <c r="AE971" i="7"/>
  <c r="AE779" i="7"/>
  <c r="AE539" i="7"/>
  <c r="AE347" i="7"/>
  <c r="AE1186" i="7"/>
  <c r="AE994" i="7"/>
  <c r="AE754" i="7"/>
  <c r="AE562" i="7"/>
  <c r="AE322" i="7"/>
  <c r="AE1221" i="7"/>
  <c r="AE981" i="7"/>
  <c r="AE789" i="7"/>
  <c r="AE549" i="7"/>
  <c r="AE357" i="7"/>
  <c r="AE1160" i="7"/>
  <c r="AE968" i="7"/>
  <c r="AE728" i="7"/>
  <c r="AE536" i="7"/>
  <c r="AE296" i="7"/>
  <c r="AE1218" i="7"/>
  <c r="AE1165" i="7"/>
  <c r="AE985" i="7"/>
  <c r="AE781" i="7"/>
  <c r="AE577" i="7"/>
  <c r="AE349" i="7"/>
  <c r="AE1176" i="7"/>
  <c r="AE948" i="7"/>
  <c r="AE744" i="7"/>
  <c r="AE516" i="7"/>
  <c r="AE312" i="7"/>
  <c r="AE1163" i="7"/>
  <c r="AE959" i="7"/>
  <c r="AE731" i="7"/>
  <c r="AE527" i="7"/>
  <c r="AE299" i="7"/>
  <c r="AE1174" i="7"/>
  <c r="AE946" i="7"/>
  <c r="AE742" i="7"/>
  <c r="AE514" i="7"/>
  <c r="AE310" i="7"/>
  <c r="AE1173" i="7"/>
  <c r="AE969" i="7"/>
  <c r="AE741" i="7"/>
  <c r="AE537" i="7"/>
  <c r="AE309" i="7"/>
  <c r="AE1148" i="7"/>
  <c r="AE920" i="7"/>
  <c r="AE716" i="7"/>
  <c r="AE488" i="7"/>
  <c r="AE284" i="7"/>
  <c r="AE1074" i="7"/>
  <c r="AC110" i="7"/>
  <c r="AC254" i="7"/>
  <c r="AC398" i="7"/>
  <c r="AC542" i="7"/>
  <c r="AC686" i="7"/>
  <c r="AC830" i="7"/>
  <c r="AC974" i="7"/>
  <c r="AC1070" i="7"/>
  <c r="AC15" i="7"/>
  <c r="AC159" i="7"/>
  <c r="AC303" i="7"/>
  <c r="AC447" i="7"/>
  <c r="AC591" i="7"/>
  <c r="AC735" i="7"/>
  <c r="AC879" i="7"/>
  <c r="AC1023" i="7"/>
  <c r="AC4" i="7"/>
  <c r="AC148" i="7"/>
  <c r="AC292" i="7"/>
  <c r="AC436" i="7"/>
  <c r="AC580" i="7"/>
  <c r="AC724" i="7"/>
  <c r="AC868" i="7"/>
  <c r="AC65" i="7"/>
  <c r="AC209" i="7"/>
  <c r="AC353" i="7"/>
  <c r="AC497" i="7"/>
  <c r="AC641" i="7"/>
  <c r="AC785" i="7"/>
  <c r="AC929" i="7"/>
  <c r="AC126" i="7"/>
  <c r="AC270" i="7"/>
  <c r="AC414" i="7"/>
  <c r="AC558" i="7"/>
  <c r="AC702" i="7"/>
  <c r="AC846" i="7"/>
  <c r="AC91" i="7"/>
  <c r="AC235" i="7"/>
  <c r="AC379" i="7"/>
  <c r="AC523" i="7"/>
  <c r="AC667" i="7"/>
  <c r="AC811" i="7"/>
  <c r="AC955" i="7"/>
  <c r="AC68" i="7"/>
  <c r="AC212" i="7"/>
  <c r="AC356" i="7"/>
  <c r="AC500" i="7"/>
  <c r="AC644" i="7"/>
  <c r="AC788" i="7"/>
  <c r="AC932" i="7"/>
  <c r="AC122" i="7"/>
  <c r="AC266" i="7"/>
  <c r="AC410" i="7"/>
  <c r="AC554" i="7"/>
  <c r="AC698" i="7"/>
  <c r="AC842" i="7"/>
  <c r="AC986" i="7"/>
  <c r="AC134" i="7"/>
  <c r="AC278" i="7"/>
  <c r="AC422" i="7"/>
  <c r="AC566" i="7"/>
  <c r="AC710" i="7"/>
  <c r="AC854" i="7"/>
  <c r="AC998" i="7"/>
  <c r="AC146" i="7"/>
  <c r="AC290" i="7"/>
  <c r="AC434" i="7"/>
  <c r="AC578" i="7"/>
  <c r="AC722" i="7"/>
  <c r="AC866" i="7"/>
  <c r="AC1010" i="7"/>
  <c r="AC14" i="7"/>
  <c r="AC158" i="7"/>
  <c r="AC302" i="7"/>
  <c r="AC446" i="7"/>
  <c r="AC590" i="7"/>
  <c r="AC734" i="7"/>
  <c r="AC878" i="7"/>
  <c r="AC1022" i="7"/>
  <c r="AC63" i="7"/>
  <c r="AC207" i="7"/>
  <c r="AC351" i="7"/>
  <c r="AC495" i="7"/>
  <c r="AC639" i="7"/>
  <c r="AC783" i="7"/>
  <c r="AC927" i="7"/>
  <c r="AC52" i="7"/>
  <c r="AC196" i="7"/>
  <c r="AC340" i="7"/>
  <c r="AC484" i="7"/>
  <c r="AC628" i="7"/>
  <c r="AC772" i="7"/>
  <c r="AC916" i="7"/>
  <c r="AC113" i="7"/>
  <c r="AC257" i="7"/>
  <c r="AC401" i="7"/>
  <c r="AC545" i="7"/>
  <c r="AC689" i="7"/>
  <c r="AC833" i="7"/>
  <c r="AC26" i="7"/>
  <c r="AC170" i="7"/>
  <c r="AC314" i="7"/>
  <c r="AC458" i="7"/>
  <c r="AC602" i="7"/>
  <c r="AC746" i="7"/>
  <c r="AC890" i="7"/>
  <c r="AC1034" i="7"/>
  <c r="AC75" i="7"/>
  <c r="AC219" i="7"/>
  <c r="AC38" i="7"/>
  <c r="AC182" i="7"/>
  <c r="AC326" i="7"/>
  <c r="AC470" i="7"/>
  <c r="AC614" i="7"/>
  <c r="AC758" i="7"/>
  <c r="AC902" i="7"/>
  <c r="AC1046" i="7"/>
  <c r="AC87" i="7"/>
  <c r="AC231" i="7"/>
  <c r="AC375" i="7"/>
  <c r="AC519" i="7"/>
  <c r="AC663" i="7"/>
  <c r="AC807" i="7"/>
  <c r="AC951" i="7"/>
  <c r="AC76" i="7"/>
  <c r="AC220" i="7"/>
  <c r="AC364" i="7"/>
  <c r="AC508" i="7"/>
  <c r="AC652" i="7"/>
  <c r="AC796" i="7"/>
  <c r="AC940" i="7"/>
  <c r="AC137" i="7"/>
  <c r="AC281" i="7"/>
  <c r="AC425" i="7"/>
  <c r="AC569" i="7"/>
  <c r="AC713" i="7"/>
  <c r="AC857" i="7"/>
  <c r="AC54" i="7"/>
  <c r="AC198" i="7"/>
  <c r="AC342" i="7"/>
  <c r="AC486" i="7"/>
  <c r="AC630" i="7"/>
  <c r="AC774" i="7"/>
  <c r="AC918" i="7"/>
  <c r="AC19" i="7"/>
  <c r="AC163" i="7"/>
  <c r="AC307" i="7"/>
  <c r="AC451" i="7"/>
  <c r="AC595" i="7"/>
  <c r="AC739" i="7"/>
  <c r="AC883" i="7"/>
  <c r="AC140" i="7"/>
  <c r="AC284" i="7"/>
  <c r="AC428" i="7"/>
  <c r="AC572" i="7"/>
  <c r="AC716" i="7"/>
  <c r="AC860" i="7"/>
  <c r="AC50" i="7"/>
  <c r="AC194" i="7"/>
  <c r="AC338" i="7"/>
  <c r="AC482" i="7"/>
  <c r="AC626" i="7"/>
  <c r="AC770" i="7"/>
  <c r="AC914" i="7"/>
  <c r="AC1058" i="7"/>
  <c r="AC62" i="7"/>
  <c r="AC206" i="7"/>
  <c r="AC350" i="7"/>
  <c r="AC494" i="7"/>
  <c r="AC638" i="7"/>
  <c r="AC782" i="7"/>
  <c r="AC926" i="7"/>
  <c r="AC74" i="7"/>
  <c r="AC218" i="7"/>
  <c r="AC362" i="7"/>
  <c r="AC506" i="7"/>
  <c r="AC650" i="7"/>
  <c r="AC794" i="7"/>
  <c r="AC938" i="7"/>
  <c r="AC86" i="7"/>
  <c r="AC230" i="7"/>
  <c r="AC374" i="7"/>
  <c r="AC518" i="7"/>
  <c r="AC662" i="7"/>
  <c r="AC806" i="7"/>
  <c r="AC950" i="7"/>
  <c r="AC98" i="7"/>
  <c r="AC242" i="7"/>
  <c r="AC386" i="7"/>
  <c r="AC530" i="7"/>
  <c r="AC674" i="7"/>
  <c r="AC818" i="7"/>
  <c r="AC962" i="7"/>
  <c r="AC183" i="7"/>
  <c r="AC399" i="7"/>
  <c r="AC579" i="7"/>
  <c r="AC771" i="7"/>
  <c r="AC975" i="7"/>
  <c r="AC40" i="7"/>
  <c r="AC244" i="7"/>
  <c r="AC424" i="7"/>
  <c r="AC616" i="7"/>
  <c r="AC820" i="7"/>
  <c r="AC161" i="7"/>
  <c r="AC341" i="7"/>
  <c r="AC533" i="7"/>
  <c r="AC737" i="7"/>
  <c r="AC917" i="7"/>
  <c r="AC150" i="7"/>
  <c r="AC318" i="7"/>
  <c r="AC498" i="7"/>
  <c r="AC666" i="7"/>
  <c r="AC834" i="7"/>
  <c r="AC139" i="7"/>
  <c r="AC319" i="7"/>
  <c r="AC487" i="7"/>
  <c r="AC655" i="7"/>
  <c r="AC835" i="7"/>
  <c r="AC152" i="7"/>
  <c r="AC320" i="7"/>
  <c r="AC488" i="7"/>
  <c r="AC668" i="7"/>
  <c r="AC836" i="7"/>
  <c r="AC93" i="7"/>
  <c r="AC237" i="7"/>
  <c r="AC381" i="7"/>
  <c r="AC525" i="7"/>
  <c r="AC669" i="7"/>
  <c r="AC813" i="7"/>
  <c r="AC46" i="7"/>
  <c r="AC190" i="7"/>
  <c r="AC334" i="7"/>
  <c r="AC478" i="7"/>
  <c r="AC622" i="7"/>
  <c r="AC766" i="7"/>
  <c r="AC910" i="7"/>
  <c r="AC71" i="7"/>
  <c r="AC215" i="7"/>
  <c r="AC359" i="7"/>
  <c r="AC503" i="7"/>
  <c r="AC647" i="7"/>
  <c r="AC791" i="7"/>
  <c r="AC935" i="7"/>
  <c r="AC12" i="7"/>
  <c r="AC156" i="7"/>
  <c r="AC300" i="7"/>
  <c r="AC444" i="7"/>
  <c r="AC588" i="7"/>
  <c r="AC13" i="7"/>
  <c r="AC157" i="7"/>
  <c r="AC301" i="7"/>
  <c r="AC445" i="7"/>
  <c r="AC589" i="7"/>
  <c r="AC1082" i="7"/>
  <c r="AC1226" i="7"/>
  <c r="AC1071" i="7"/>
  <c r="AC1215" i="7"/>
  <c r="AC988" i="7"/>
  <c r="AC1132" i="7"/>
  <c r="AC1037" i="7"/>
  <c r="AC1181" i="7"/>
  <c r="AC1098" i="7"/>
  <c r="AC1242" i="7"/>
  <c r="AC1003" i="7"/>
  <c r="AC1147" i="7"/>
  <c r="AC1064" i="7"/>
  <c r="AC1208" i="7"/>
  <c r="AC921" i="7"/>
  <c r="AC1065" i="7"/>
  <c r="AC1209" i="7"/>
  <c r="AC994" i="7"/>
  <c r="AC1138" i="7"/>
  <c r="AC971" i="7"/>
  <c r="AC1115" i="7"/>
  <c r="AC1259" i="7"/>
  <c r="AC195" i="7"/>
  <c r="AC411" i="7"/>
  <c r="AC603" i="7"/>
  <c r="AC795" i="7"/>
  <c r="AC987" i="7"/>
  <c r="AC64" i="7"/>
  <c r="AC256" i="7"/>
  <c r="AC448" i="7"/>
  <c r="AC640" i="7"/>
  <c r="AC832" i="7"/>
  <c r="AC173" i="7"/>
  <c r="AC365" i="7"/>
  <c r="AC557" i="7"/>
  <c r="AC749" i="7"/>
  <c r="AC941" i="7"/>
  <c r="AC162" i="7"/>
  <c r="AC330" i="7"/>
  <c r="AC510" i="7"/>
  <c r="AC678" i="7"/>
  <c r="AC858" i="7"/>
  <c r="AC151" i="7"/>
  <c r="AC331" i="7"/>
  <c r="AC499" i="7"/>
  <c r="AC679" i="7"/>
  <c r="AC847" i="7"/>
  <c r="AC164" i="7"/>
  <c r="AC332" i="7"/>
  <c r="AC512" i="7"/>
  <c r="AC680" i="7"/>
  <c r="AC848" i="7"/>
  <c r="AC105" i="7"/>
  <c r="AC249" i="7"/>
  <c r="AC393" i="7"/>
  <c r="AC537" i="7"/>
  <c r="AC681" i="7"/>
  <c r="AC825" i="7"/>
  <c r="AC58" i="7"/>
  <c r="AC202" i="7"/>
  <c r="AC346" i="7"/>
  <c r="AC490" i="7"/>
  <c r="AC634" i="7"/>
  <c r="AC778" i="7"/>
  <c r="AC922" i="7"/>
  <c r="AC83" i="7"/>
  <c r="AC227" i="7"/>
  <c r="AC371" i="7"/>
  <c r="AC515" i="7"/>
  <c r="AC659" i="7"/>
  <c r="AC803" i="7"/>
  <c r="AC947" i="7"/>
  <c r="AC24" i="7"/>
  <c r="AC168" i="7"/>
  <c r="AC312" i="7"/>
  <c r="AC456" i="7"/>
  <c r="AC600" i="7"/>
  <c r="AC25" i="7"/>
  <c r="AC169" i="7"/>
  <c r="AC313" i="7"/>
  <c r="AC457" i="7"/>
  <c r="AC601" i="7"/>
  <c r="AC1094" i="7"/>
  <c r="AC1238" i="7"/>
  <c r="AC243" i="7"/>
  <c r="AC423" i="7"/>
  <c r="AC615" i="7"/>
  <c r="AC819" i="7"/>
  <c r="AC999" i="7"/>
  <c r="AC88" i="7"/>
  <c r="AC268" i="7"/>
  <c r="AC460" i="7"/>
  <c r="AC664" i="7"/>
  <c r="AC844" i="7"/>
  <c r="AC5" i="7"/>
  <c r="AC185" i="7"/>
  <c r="AC377" i="7"/>
  <c r="AC581" i="7"/>
  <c r="AC761" i="7"/>
  <c r="AC953" i="7"/>
  <c r="AC6" i="7"/>
  <c r="AC174" i="7"/>
  <c r="AC354" i="7"/>
  <c r="AC522" i="7"/>
  <c r="AC690" i="7"/>
  <c r="AC870" i="7"/>
  <c r="AC175" i="7"/>
  <c r="AC343" i="7"/>
  <c r="AC511" i="7"/>
  <c r="AC691" i="7"/>
  <c r="AC859" i="7"/>
  <c r="AC8" i="7"/>
  <c r="AC176" i="7"/>
  <c r="AC344" i="7"/>
  <c r="AC524" i="7"/>
  <c r="AC692" i="7"/>
  <c r="AC872" i="7"/>
  <c r="AC117" i="7"/>
  <c r="AC261" i="7"/>
  <c r="AC405" i="7"/>
  <c r="AC549" i="7"/>
  <c r="AC693" i="7"/>
  <c r="AC837" i="7"/>
  <c r="AC70" i="7"/>
  <c r="AC214" i="7"/>
  <c r="AC358" i="7"/>
  <c r="AC502" i="7"/>
  <c r="AC646" i="7"/>
  <c r="AC790" i="7"/>
  <c r="AC934" i="7"/>
  <c r="AC95" i="7"/>
  <c r="AC239" i="7"/>
  <c r="AC383" i="7"/>
  <c r="AC527" i="7"/>
  <c r="AC671" i="7"/>
  <c r="AC815" i="7"/>
  <c r="AC959" i="7"/>
  <c r="AC36" i="7"/>
  <c r="AC180" i="7"/>
  <c r="AC324" i="7"/>
  <c r="AC468" i="7"/>
  <c r="AC612" i="7"/>
  <c r="AC37" i="7"/>
  <c r="AC181" i="7"/>
  <c r="AC325" i="7"/>
  <c r="AC469" i="7"/>
  <c r="AC613" i="7"/>
  <c r="AC1106" i="7"/>
  <c r="AC1250" i="7"/>
  <c r="AC27" i="7"/>
  <c r="AC255" i="7"/>
  <c r="AC435" i="7"/>
  <c r="AC627" i="7"/>
  <c r="AC831" i="7"/>
  <c r="AC1011" i="7"/>
  <c r="AC100" i="7"/>
  <c r="AC280" i="7"/>
  <c r="AC472" i="7"/>
  <c r="AC676" i="7"/>
  <c r="AC856" i="7"/>
  <c r="AC17" i="7"/>
  <c r="AC197" i="7"/>
  <c r="AC389" i="7"/>
  <c r="AC593" i="7"/>
  <c r="AC773" i="7"/>
  <c r="AC18" i="7"/>
  <c r="AC186" i="7"/>
  <c r="AC366" i="7"/>
  <c r="AC534" i="7"/>
  <c r="AC714" i="7"/>
  <c r="AC882" i="7"/>
  <c r="AC7" i="7"/>
  <c r="AC187" i="7"/>
  <c r="AC355" i="7"/>
  <c r="AC535" i="7"/>
  <c r="AC703" i="7"/>
  <c r="AC871" i="7"/>
  <c r="AC20" i="7"/>
  <c r="AC188" i="7"/>
  <c r="AC368" i="7"/>
  <c r="AC536" i="7"/>
  <c r="AC704" i="7"/>
  <c r="AC884" i="7"/>
  <c r="AC129" i="7"/>
  <c r="AC273" i="7"/>
  <c r="AC417" i="7"/>
  <c r="AC561" i="7"/>
  <c r="AC705" i="7"/>
  <c r="AC849" i="7"/>
  <c r="AC82" i="7"/>
  <c r="AC226" i="7"/>
  <c r="AC370" i="7"/>
  <c r="AC514" i="7"/>
  <c r="AC658" i="7"/>
  <c r="AC802" i="7"/>
  <c r="AC946" i="7"/>
  <c r="AC107" i="7"/>
  <c r="AC251" i="7"/>
  <c r="AC395" i="7"/>
  <c r="AC539" i="7"/>
  <c r="AC683" i="7"/>
  <c r="AC827" i="7"/>
  <c r="AC48" i="7"/>
  <c r="AC192" i="7"/>
  <c r="AC336" i="7"/>
  <c r="AC480" i="7"/>
  <c r="AC624" i="7"/>
  <c r="AC49" i="7"/>
  <c r="AC193" i="7"/>
  <c r="AC337" i="7"/>
  <c r="AC481" i="7"/>
  <c r="AC625" i="7"/>
  <c r="AC1118" i="7"/>
  <c r="AC1262" i="7"/>
  <c r="AC39" i="7"/>
  <c r="AC267" i="7"/>
  <c r="AC459" i="7"/>
  <c r="AC651" i="7"/>
  <c r="AC843" i="7"/>
  <c r="AC112" i="7"/>
  <c r="AC304" i="7"/>
  <c r="AC496" i="7"/>
  <c r="AC688" i="7"/>
  <c r="AC880" i="7"/>
  <c r="AC29" i="7"/>
  <c r="AC221" i="7"/>
  <c r="AC413" i="7"/>
  <c r="AC605" i="7"/>
  <c r="AC797" i="7"/>
  <c r="AC30" i="7"/>
  <c r="AC210" i="7"/>
  <c r="AC378" i="7"/>
  <c r="AC546" i="7"/>
  <c r="AC726" i="7"/>
  <c r="AC894" i="7"/>
  <c r="AC31" i="7"/>
  <c r="AC199" i="7"/>
  <c r="AC367" i="7"/>
  <c r="AC547" i="7"/>
  <c r="AC715" i="7"/>
  <c r="AC895" i="7"/>
  <c r="AC32" i="7"/>
  <c r="AC200" i="7"/>
  <c r="AC380" i="7"/>
  <c r="AC548" i="7"/>
  <c r="AC728" i="7"/>
  <c r="AC896" i="7"/>
  <c r="AC141" i="7"/>
  <c r="AC285" i="7"/>
  <c r="AC429" i="7"/>
  <c r="AC573" i="7"/>
  <c r="AC717" i="7"/>
  <c r="AC861" i="7"/>
  <c r="AC94" i="7"/>
  <c r="AC238" i="7"/>
  <c r="AC382" i="7"/>
  <c r="AC526" i="7"/>
  <c r="AC670" i="7"/>
  <c r="AC814" i="7"/>
  <c r="AC958" i="7"/>
  <c r="AC119" i="7"/>
  <c r="AC263" i="7"/>
  <c r="AC407" i="7"/>
  <c r="AC551" i="7"/>
  <c r="AC695" i="7"/>
  <c r="AC839" i="7"/>
  <c r="AC60" i="7"/>
  <c r="AC204" i="7"/>
  <c r="AC348" i="7"/>
  <c r="AC492" i="7"/>
  <c r="AC636" i="7"/>
  <c r="AC61" i="7"/>
  <c r="AC205" i="7"/>
  <c r="AC349" i="7"/>
  <c r="AC493" i="7"/>
  <c r="AC637" i="7"/>
  <c r="AC1130" i="7"/>
  <c r="AC1119" i="7"/>
  <c r="AC1263" i="7"/>
  <c r="AC1036" i="7"/>
  <c r="AC1180" i="7"/>
  <c r="AC1085" i="7"/>
  <c r="AC1229" i="7"/>
  <c r="AC1002" i="7"/>
  <c r="AC1146" i="7"/>
  <c r="AC1051" i="7"/>
  <c r="AC1195" i="7"/>
  <c r="AC51" i="7"/>
  <c r="AC279" i="7"/>
  <c r="AC471" i="7"/>
  <c r="AC675" i="7"/>
  <c r="AC855" i="7"/>
  <c r="AC124" i="7"/>
  <c r="AC316" i="7"/>
  <c r="AC520" i="7"/>
  <c r="AC700" i="7"/>
  <c r="AC892" i="7"/>
  <c r="AC41" i="7"/>
  <c r="AC233" i="7"/>
  <c r="AC437" i="7"/>
  <c r="AC617" i="7"/>
  <c r="AC809" i="7"/>
  <c r="AC42" i="7"/>
  <c r="AC222" i="7"/>
  <c r="AC390" i="7"/>
  <c r="AC570" i="7"/>
  <c r="AC738" i="7"/>
  <c r="AC906" i="7"/>
  <c r="AC43" i="7"/>
  <c r="AC211" i="7"/>
  <c r="AC391" i="7"/>
  <c r="AC559" i="7"/>
  <c r="AC727" i="7"/>
  <c r="AC907" i="7"/>
  <c r="AC44" i="7"/>
  <c r="AC224" i="7"/>
  <c r="AC392" i="7"/>
  <c r="AC560" i="7"/>
  <c r="AC740" i="7"/>
  <c r="AC908" i="7"/>
  <c r="AC9" i="7"/>
  <c r="AC153" i="7"/>
  <c r="AC297" i="7"/>
  <c r="AC441" i="7"/>
  <c r="AC585" i="7"/>
  <c r="AC729" i="7"/>
  <c r="AC873" i="7"/>
  <c r="AC106" i="7"/>
  <c r="AC250" i="7"/>
  <c r="AC394" i="7"/>
  <c r="AC538" i="7"/>
  <c r="AC682" i="7"/>
  <c r="AC826" i="7"/>
  <c r="AC131" i="7"/>
  <c r="AC275" i="7"/>
  <c r="AC419" i="7"/>
  <c r="AC563" i="7"/>
  <c r="AC707" i="7"/>
  <c r="AC851" i="7"/>
  <c r="AC72" i="7"/>
  <c r="AC216" i="7"/>
  <c r="AC360" i="7"/>
  <c r="AC504" i="7"/>
  <c r="AC648" i="7"/>
  <c r="AC99" i="7"/>
  <c r="AC291" i="7"/>
  <c r="AC483" i="7"/>
  <c r="AC687" i="7"/>
  <c r="AC867" i="7"/>
  <c r="AC136" i="7"/>
  <c r="AC328" i="7"/>
  <c r="AC532" i="7"/>
  <c r="AC712" i="7"/>
  <c r="AC904" i="7"/>
  <c r="AC53" i="7"/>
  <c r="AC245" i="7"/>
  <c r="AC449" i="7"/>
  <c r="AC629" i="7"/>
  <c r="AC821" i="7"/>
  <c r="AC66" i="7"/>
  <c r="AC234" i="7"/>
  <c r="AC402" i="7"/>
  <c r="AC582" i="7"/>
  <c r="AC750" i="7"/>
  <c r="AC930" i="7"/>
  <c r="AC55" i="7"/>
  <c r="AC223" i="7"/>
  <c r="AC403" i="7"/>
  <c r="AC571" i="7"/>
  <c r="AC751" i="7"/>
  <c r="AC919" i="7"/>
  <c r="AC56" i="7"/>
  <c r="AC236" i="7"/>
  <c r="AC404" i="7"/>
  <c r="AC584" i="7"/>
  <c r="AC752" i="7"/>
  <c r="AC920" i="7"/>
  <c r="AC21" i="7"/>
  <c r="AC165" i="7"/>
  <c r="AC309" i="7"/>
  <c r="AC453" i="7"/>
  <c r="AC597" i="7"/>
  <c r="AC741" i="7"/>
  <c r="AC885" i="7"/>
  <c r="AC118" i="7"/>
  <c r="AC262" i="7"/>
  <c r="AC406" i="7"/>
  <c r="AC550" i="7"/>
  <c r="AC694" i="7"/>
  <c r="AC838" i="7"/>
  <c r="AC143" i="7"/>
  <c r="AC287" i="7"/>
  <c r="AC431" i="7"/>
  <c r="AC575" i="7"/>
  <c r="AC719" i="7"/>
  <c r="AC863" i="7"/>
  <c r="AC84" i="7"/>
  <c r="AC228" i="7"/>
  <c r="AC372" i="7"/>
  <c r="AC516" i="7"/>
  <c r="AC660" i="7"/>
  <c r="AC85" i="7"/>
  <c r="AC229" i="7"/>
  <c r="AC373" i="7"/>
  <c r="AC517" i="7"/>
  <c r="AC661" i="7"/>
  <c r="AC1154" i="7"/>
  <c r="AC1143" i="7"/>
  <c r="AC1060" i="7"/>
  <c r="AC1204" i="7"/>
  <c r="AC965" i="7"/>
  <c r="AC1109" i="7"/>
  <c r="AC1253" i="7"/>
  <c r="AC1026" i="7"/>
  <c r="AC1170" i="7"/>
  <c r="AC1075" i="7"/>
  <c r="AC1219" i="7"/>
  <c r="AC992" i="7"/>
  <c r="AC1136" i="7"/>
  <c r="AC993" i="7"/>
  <c r="AC1137" i="7"/>
  <c r="AC1066" i="7"/>
  <c r="AC1210" i="7"/>
  <c r="AC1043" i="7"/>
  <c r="AC1187" i="7"/>
  <c r="AC111" i="7"/>
  <c r="AC315" i="7"/>
  <c r="AC507" i="7"/>
  <c r="AC699" i="7"/>
  <c r="AC891" i="7"/>
  <c r="AC160" i="7"/>
  <c r="AC352" i="7"/>
  <c r="AC544" i="7"/>
  <c r="AC736" i="7"/>
  <c r="AC928" i="7"/>
  <c r="AC77" i="7"/>
  <c r="AC269" i="7"/>
  <c r="AC461" i="7"/>
  <c r="AC653" i="7"/>
  <c r="AC845" i="7"/>
  <c r="AC78" i="7"/>
  <c r="AC246" i="7"/>
  <c r="AC426" i="7"/>
  <c r="AC594" i="7"/>
  <c r="AC762" i="7"/>
  <c r="AC942" i="7"/>
  <c r="AC67" i="7"/>
  <c r="AC247" i="7"/>
  <c r="AC415" i="7"/>
  <c r="AC583" i="7"/>
  <c r="AC763" i="7"/>
  <c r="AC931" i="7"/>
  <c r="AC80" i="7"/>
  <c r="AC248" i="7"/>
  <c r="AC416" i="7"/>
  <c r="AC596" i="7"/>
  <c r="AC764" i="7"/>
  <c r="AC944" i="7"/>
  <c r="AC33" i="7"/>
  <c r="AC177" i="7"/>
  <c r="AC321" i="7"/>
  <c r="AC465" i="7"/>
  <c r="AC609" i="7"/>
  <c r="AC753" i="7"/>
  <c r="AC130" i="7"/>
  <c r="AC274" i="7"/>
  <c r="AC418" i="7"/>
  <c r="AC562" i="7"/>
  <c r="AC706" i="7"/>
  <c r="AC850" i="7"/>
  <c r="AC11" i="7"/>
  <c r="AC155" i="7"/>
  <c r="AC299" i="7"/>
  <c r="AC443" i="7"/>
  <c r="AC587" i="7"/>
  <c r="AC731" i="7"/>
  <c r="AC875" i="7"/>
  <c r="AC96" i="7"/>
  <c r="AC240" i="7"/>
  <c r="AC384" i="7"/>
  <c r="AC528" i="7"/>
  <c r="AC672" i="7"/>
  <c r="AC97" i="7"/>
  <c r="AC241" i="7"/>
  <c r="AC385" i="7"/>
  <c r="AC529" i="7"/>
  <c r="AC673" i="7"/>
  <c r="AC1166" i="7"/>
  <c r="AC123" i="7"/>
  <c r="AC327" i="7"/>
  <c r="AC531" i="7"/>
  <c r="AC711" i="7"/>
  <c r="AC903" i="7"/>
  <c r="AC172" i="7"/>
  <c r="AC376" i="7"/>
  <c r="AC556" i="7"/>
  <c r="AC748" i="7"/>
  <c r="AC952" i="7"/>
  <c r="AC89" i="7"/>
  <c r="AC293" i="7"/>
  <c r="AC473" i="7"/>
  <c r="AC665" i="7"/>
  <c r="AC869" i="7"/>
  <c r="AC90" i="7"/>
  <c r="AC258" i="7"/>
  <c r="AC438" i="7"/>
  <c r="AC606" i="7"/>
  <c r="AC786" i="7"/>
  <c r="AC954" i="7"/>
  <c r="AC79" i="7"/>
  <c r="AC259" i="7"/>
  <c r="AC427" i="7"/>
  <c r="AC607" i="7"/>
  <c r="AC775" i="7"/>
  <c r="AC943" i="7"/>
  <c r="AC92" i="7"/>
  <c r="AC260" i="7"/>
  <c r="AC440" i="7"/>
  <c r="AC608" i="7"/>
  <c r="AC776" i="7"/>
  <c r="AC45" i="7"/>
  <c r="AC189" i="7"/>
  <c r="AC333" i="7"/>
  <c r="AC477" i="7"/>
  <c r="AC621" i="7"/>
  <c r="AC765" i="7"/>
  <c r="AC142" i="7"/>
  <c r="AC286" i="7"/>
  <c r="AC430" i="7"/>
  <c r="AC574" i="7"/>
  <c r="AC718" i="7"/>
  <c r="AC862" i="7"/>
  <c r="AC23" i="7"/>
  <c r="AC167" i="7"/>
  <c r="AC311" i="7"/>
  <c r="AC455" i="7"/>
  <c r="AC599" i="7"/>
  <c r="AC743" i="7"/>
  <c r="AC887" i="7"/>
  <c r="AC108" i="7"/>
  <c r="AC252" i="7"/>
  <c r="AC396" i="7"/>
  <c r="AC540" i="7"/>
  <c r="AC684" i="7"/>
  <c r="AC109" i="7"/>
  <c r="AC253" i="7"/>
  <c r="AC397" i="7"/>
  <c r="AC541" i="7"/>
  <c r="AC685" i="7"/>
  <c r="AC1178" i="7"/>
  <c r="AC135" i="7"/>
  <c r="AC339" i="7"/>
  <c r="AC543" i="7"/>
  <c r="AC723" i="7"/>
  <c r="AC915" i="7"/>
  <c r="AC184" i="7"/>
  <c r="AC388" i="7"/>
  <c r="AC568" i="7"/>
  <c r="AC760" i="7"/>
  <c r="AC101" i="7"/>
  <c r="AC305" i="7"/>
  <c r="AC485" i="7"/>
  <c r="AC677" i="7"/>
  <c r="AC881" i="7"/>
  <c r="AC102" i="7"/>
  <c r="AC282" i="7"/>
  <c r="AC450" i="7"/>
  <c r="AC618" i="7"/>
  <c r="AC798" i="7"/>
  <c r="AC966" i="7"/>
  <c r="AC103" i="7"/>
  <c r="AC271" i="7"/>
  <c r="AC439" i="7"/>
  <c r="AC619" i="7"/>
  <c r="AC787" i="7"/>
  <c r="AC104" i="7"/>
  <c r="AC272" i="7"/>
  <c r="AC452" i="7"/>
  <c r="AC620" i="7"/>
  <c r="AC800" i="7"/>
  <c r="AC57" i="7"/>
  <c r="AC201" i="7"/>
  <c r="AC345" i="7"/>
  <c r="AC489" i="7"/>
  <c r="AC633" i="7"/>
  <c r="AC777" i="7"/>
  <c r="AC10" i="7"/>
  <c r="AC154" i="7"/>
  <c r="AC298" i="7"/>
  <c r="AC442" i="7"/>
  <c r="AC586" i="7"/>
  <c r="AC730" i="7"/>
  <c r="AC874" i="7"/>
  <c r="AC35" i="7"/>
  <c r="AC179" i="7"/>
  <c r="AC323" i="7"/>
  <c r="AC467" i="7"/>
  <c r="AC611" i="7"/>
  <c r="AC755" i="7"/>
  <c r="AC899" i="7"/>
  <c r="AC120" i="7"/>
  <c r="AC264" i="7"/>
  <c r="AC408" i="7"/>
  <c r="AC552" i="7"/>
  <c r="AC696" i="7"/>
  <c r="AC121" i="7"/>
  <c r="AC265" i="7"/>
  <c r="AC409" i="7"/>
  <c r="AC553" i="7"/>
  <c r="AC697" i="7"/>
  <c r="AC1190" i="7"/>
  <c r="AC147" i="7"/>
  <c r="AC363" i="7"/>
  <c r="AC555" i="7"/>
  <c r="AC747" i="7"/>
  <c r="AC939" i="7"/>
  <c r="AC16" i="7"/>
  <c r="AC208" i="7"/>
  <c r="AC400" i="7"/>
  <c r="AC592" i="7"/>
  <c r="AC784" i="7"/>
  <c r="AC125" i="7"/>
  <c r="AC317" i="7"/>
  <c r="AC509" i="7"/>
  <c r="AC701" i="7"/>
  <c r="AC893" i="7"/>
  <c r="AC114" i="7"/>
  <c r="AC294" i="7"/>
  <c r="AC462" i="7"/>
  <c r="AC642" i="7"/>
  <c r="AC810" i="7"/>
  <c r="AC115" i="7"/>
  <c r="AC283" i="7"/>
  <c r="AC463" i="7"/>
  <c r="AC631" i="7"/>
  <c r="AC799" i="7"/>
  <c r="AC116" i="7"/>
  <c r="AC296" i="7"/>
  <c r="AC464" i="7"/>
  <c r="AC632" i="7"/>
  <c r="AC812" i="7"/>
  <c r="AC69" i="7"/>
  <c r="AC213" i="7"/>
  <c r="AC357" i="7"/>
  <c r="AC501" i="7"/>
  <c r="AC645" i="7"/>
  <c r="AC789" i="7"/>
  <c r="AC22" i="7"/>
  <c r="AC166" i="7"/>
  <c r="AC310" i="7"/>
  <c r="AC454" i="7"/>
  <c r="AC598" i="7"/>
  <c r="AC742" i="7"/>
  <c r="AC886" i="7"/>
  <c r="AC47" i="7"/>
  <c r="AC191" i="7"/>
  <c r="AC335" i="7"/>
  <c r="AC479" i="7"/>
  <c r="AC623" i="7"/>
  <c r="AC767" i="7"/>
  <c r="AC911" i="7"/>
  <c r="AC132" i="7"/>
  <c r="AC276" i="7"/>
  <c r="AC420" i="7"/>
  <c r="AC564" i="7"/>
  <c r="AC708" i="7"/>
  <c r="AC171" i="7"/>
  <c r="AC387" i="7"/>
  <c r="AC567" i="7"/>
  <c r="AC759" i="7"/>
  <c r="AC963" i="7"/>
  <c r="AC28" i="7"/>
  <c r="AC232" i="7"/>
  <c r="AC412" i="7"/>
  <c r="AC604" i="7"/>
  <c r="AC808" i="7"/>
  <c r="AC149" i="7"/>
  <c r="AC329" i="7"/>
  <c r="AC521" i="7"/>
  <c r="AC725" i="7"/>
  <c r="AC905" i="7"/>
  <c r="AC138" i="7"/>
  <c r="AC306" i="7"/>
  <c r="AC474" i="7"/>
  <c r="AC654" i="7"/>
  <c r="AC822" i="7"/>
  <c r="AC127" i="7"/>
  <c r="AC295" i="7"/>
  <c r="AC475" i="7"/>
  <c r="AC643" i="7"/>
  <c r="AC823" i="7"/>
  <c r="AC128" i="7"/>
  <c r="AC308" i="7"/>
  <c r="AC476" i="7"/>
  <c r="AC656" i="7"/>
  <c r="AC824" i="7"/>
  <c r="AC81" i="7"/>
  <c r="AC225" i="7"/>
  <c r="AC369" i="7"/>
  <c r="AC513" i="7"/>
  <c r="AC657" i="7"/>
  <c r="AC801" i="7"/>
  <c r="AC34" i="7"/>
  <c r="AC178" i="7"/>
  <c r="AC322" i="7"/>
  <c r="AC466" i="7"/>
  <c r="AC610" i="7"/>
  <c r="AC754" i="7"/>
  <c r="AC898" i="7"/>
  <c r="AC59" i="7"/>
  <c r="AC203" i="7"/>
  <c r="AC347" i="7"/>
  <c r="AC491" i="7"/>
  <c r="AC635" i="7"/>
  <c r="AC779" i="7"/>
  <c r="AC923" i="7"/>
  <c r="AC144" i="7"/>
  <c r="AC288" i="7"/>
  <c r="AC432" i="7"/>
  <c r="AC576" i="7"/>
  <c r="AC720" i="7"/>
  <c r="AC73" i="7"/>
  <c r="AC649" i="7"/>
  <c r="AC1179" i="7"/>
  <c r="AC1096" i="7"/>
  <c r="AC1001" i="7"/>
  <c r="AC1193" i="7"/>
  <c r="AC1110" i="7"/>
  <c r="AC1015" i="7"/>
  <c r="AC1207" i="7"/>
  <c r="AC1004" i="7"/>
  <c r="AC1172" i="7"/>
  <c r="AC1029" i="7"/>
  <c r="AC1197" i="7"/>
  <c r="AC1126" i="7"/>
  <c r="AC1103" i="7"/>
  <c r="AC780" i="7"/>
  <c r="AC924" i="7"/>
  <c r="AC1068" i="7"/>
  <c r="AC1212" i="7"/>
  <c r="AC805" i="7"/>
  <c r="AC949" i="7"/>
  <c r="AC1093" i="7"/>
  <c r="AC1237" i="7"/>
  <c r="AC133" i="7"/>
  <c r="AC709" i="7"/>
  <c r="AC1191" i="7"/>
  <c r="AC1108" i="7"/>
  <c r="AC1013" i="7"/>
  <c r="AC1205" i="7"/>
  <c r="AC1122" i="7"/>
  <c r="AC1027" i="7"/>
  <c r="AC1231" i="7"/>
  <c r="AC1016" i="7"/>
  <c r="AC1184" i="7"/>
  <c r="AC1041" i="7"/>
  <c r="AC1221" i="7"/>
  <c r="AC970" i="7"/>
  <c r="AC1150" i="7"/>
  <c r="AC1127" i="7"/>
  <c r="AC792" i="7"/>
  <c r="AC936" i="7"/>
  <c r="AC1080" i="7"/>
  <c r="AC1224" i="7"/>
  <c r="AC817" i="7"/>
  <c r="AC961" i="7"/>
  <c r="AC1105" i="7"/>
  <c r="AC1249" i="7"/>
  <c r="AC145" i="7"/>
  <c r="AC721" i="7"/>
  <c r="AC1203" i="7"/>
  <c r="AC1120" i="7"/>
  <c r="AC1025" i="7"/>
  <c r="AC1217" i="7"/>
  <c r="AC1134" i="7"/>
  <c r="AC1039" i="7"/>
  <c r="AC1243" i="7"/>
  <c r="AC1028" i="7"/>
  <c r="AC1196" i="7"/>
  <c r="AC1053" i="7"/>
  <c r="AC1233" i="7"/>
  <c r="AC982" i="7"/>
  <c r="AC1162" i="7"/>
  <c r="AC1139" i="7"/>
  <c r="AC804" i="7"/>
  <c r="AC948" i="7"/>
  <c r="AC1092" i="7"/>
  <c r="AC1236" i="7"/>
  <c r="AC829" i="7"/>
  <c r="AC973" i="7"/>
  <c r="AC1117" i="7"/>
  <c r="AC1261" i="7"/>
  <c r="AC217" i="7"/>
  <c r="AC1142" i="7"/>
  <c r="AC1035" i="7"/>
  <c r="AC1227" i="7"/>
  <c r="AC1144" i="7"/>
  <c r="AC1049" i="7"/>
  <c r="AC1241" i="7"/>
  <c r="AC1158" i="7"/>
  <c r="AC1063" i="7"/>
  <c r="AC1255" i="7"/>
  <c r="AC1040" i="7"/>
  <c r="AC1220" i="7"/>
  <c r="AC897" i="7"/>
  <c r="AC1077" i="7"/>
  <c r="AC1245" i="7"/>
  <c r="AC1006" i="7"/>
  <c r="AC1174" i="7"/>
  <c r="AC983" i="7"/>
  <c r="AC1151" i="7"/>
  <c r="AC816" i="7"/>
  <c r="AC960" i="7"/>
  <c r="AC1104" i="7"/>
  <c r="AC1248" i="7"/>
  <c r="AC841" i="7"/>
  <c r="AC985" i="7"/>
  <c r="AC1129" i="7"/>
  <c r="AC277" i="7"/>
  <c r="AC1202" i="7"/>
  <c r="AC1047" i="7"/>
  <c r="AC1239" i="7"/>
  <c r="AC964" i="7"/>
  <c r="AC1156" i="7"/>
  <c r="AC1061" i="7"/>
  <c r="AC1265" i="7"/>
  <c r="AC978" i="7"/>
  <c r="AC1182" i="7"/>
  <c r="AC1087" i="7"/>
  <c r="AC1267" i="7"/>
  <c r="AC1052" i="7"/>
  <c r="AC1232" i="7"/>
  <c r="AC909" i="7"/>
  <c r="AC1089" i="7"/>
  <c r="AC1257" i="7"/>
  <c r="AC1018" i="7"/>
  <c r="AC1186" i="7"/>
  <c r="AC995" i="7"/>
  <c r="AC1163" i="7"/>
  <c r="AC828" i="7"/>
  <c r="AC972" i="7"/>
  <c r="AC1116" i="7"/>
  <c r="AC1260" i="7"/>
  <c r="AC853" i="7"/>
  <c r="AC997" i="7"/>
  <c r="AC1141" i="7"/>
  <c r="AC289" i="7"/>
  <c r="AC1214" i="7"/>
  <c r="AC1059" i="7"/>
  <c r="AC1251" i="7"/>
  <c r="AC976" i="7"/>
  <c r="AC1168" i="7"/>
  <c r="AC1073" i="7"/>
  <c r="AC990" i="7"/>
  <c r="AC1194" i="7"/>
  <c r="AC1099" i="7"/>
  <c r="AC1076" i="7"/>
  <c r="AC1244" i="7"/>
  <c r="AC933" i="7"/>
  <c r="AC1101" i="7"/>
  <c r="AC1269" i="7"/>
  <c r="AC1030" i="7"/>
  <c r="AC1198" i="7"/>
  <c r="AC1007" i="7"/>
  <c r="AC1175" i="7"/>
  <c r="AC840" i="7"/>
  <c r="AC984" i="7"/>
  <c r="AC1128" i="7"/>
  <c r="AC865" i="7"/>
  <c r="AC1009" i="7"/>
  <c r="AC1153" i="7"/>
  <c r="AC361" i="7"/>
  <c r="AC1083" i="7"/>
  <c r="AC1000" i="7"/>
  <c r="AC1192" i="7"/>
  <c r="AC1097" i="7"/>
  <c r="AC1014" i="7"/>
  <c r="AC1206" i="7"/>
  <c r="AC1111" i="7"/>
  <c r="AC1088" i="7"/>
  <c r="AC1256" i="7"/>
  <c r="AC945" i="7"/>
  <c r="AC1113" i="7"/>
  <c r="AC1042" i="7"/>
  <c r="AC1222" i="7"/>
  <c r="AC1019" i="7"/>
  <c r="AC1199" i="7"/>
  <c r="AC852" i="7"/>
  <c r="AC996" i="7"/>
  <c r="AC1140" i="7"/>
  <c r="AC733" i="7"/>
  <c r="AC877" i="7"/>
  <c r="AC1021" i="7"/>
  <c r="AC1165" i="7"/>
  <c r="AC421" i="7"/>
  <c r="AC1095" i="7"/>
  <c r="AC1012" i="7"/>
  <c r="AC1216" i="7"/>
  <c r="AC1121" i="7"/>
  <c r="AC1038" i="7"/>
  <c r="AC1218" i="7"/>
  <c r="AC1123" i="7"/>
  <c r="AC1100" i="7"/>
  <c r="AC1268" i="7"/>
  <c r="AC957" i="7"/>
  <c r="AC1125" i="7"/>
  <c r="AC1054" i="7"/>
  <c r="AC1234" i="7"/>
  <c r="AC1031" i="7"/>
  <c r="AC1211" i="7"/>
  <c r="AC864" i="7"/>
  <c r="AC1008" i="7"/>
  <c r="AC1152" i="7"/>
  <c r="AC745" i="7"/>
  <c r="AC889" i="7"/>
  <c r="AC1033" i="7"/>
  <c r="AC1177" i="7"/>
  <c r="AC433" i="7"/>
  <c r="AC1107" i="7"/>
  <c r="AC1024" i="7"/>
  <c r="AC1228" i="7"/>
  <c r="AC1133" i="7"/>
  <c r="AC1050" i="7"/>
  <c r="AC1230" i="7"/>
  <c r="AC1135" i="7"/>
  <c r="AC1112" i="7"/>
  <c r="AC969" i="7"/>
  <c r="AC1149" i="7"/>
  <c r="AC1078" i="7"/>
  <c r="AC1246" i="7"/>
  <c r="AC1055" i="7"/>
  <c r="AC1223" i="7"/>
  <c r="AC732" i="7"/>
  <c r="AC876" i="7"/>
  <c r="AC1020" i="7"/>
  <c r="AC1164" i="7"/>
  <c r="AC757" i="7"/>
  <c r="AC901" i="7"/>
  <c r="AC1045" i="7"/>
  <c r="AC1189" i="7"/>
  <c r="AC505" i="7"/>
  <c r="AC1131" i="7"/>
  <c r="AC1048" i="7"/>
  <c r="AC1240" i="7"/>
  <c r="AC1145" i="7"/>
  <c r="AC1062" i="7"/>
  <c r="AC1254" i="7"/>
  <c r="AC967" i="7"/>
  <c r="AC1159" i="7"/>
  <c r="AC956" i="7"/>
  <c r="AC1124" i="7"/>
  <c r="AC981" i="7"/>
  <c r="AC1161" i="7"/>
  <c r="AC1090" i="7"/>
  <c r="AC1258" i="7"/>
  <c r="AC1067" i="7"/>
  <c r="AC1235" i="7"/>
  <c r="AC744" i="7"/>
  <c r="AC888" i="7"/>
  <c r="AC1032" i="7"/>
  <c r="AC1176" i="7"/>
  <c r="AC769" i="7"/>
  <c r="AC913" i="7"/>
  <c r="AC1057" i="7"/>
  <c r="AC1201" i="7"/>
  <c r="AC565" i="7"/>
  <c r="AC1155" i="7"/>
  <c r="AC1072" i="7"/>
  <c r="AC1252" i="7"/>
  <c r="AC977" i="7"/>
  <c r="AC1157" i="7"/>
  <c r="AC1074" i="7"/>
  <c r="AC1266" i="7"/>
  <c r="AC979" i="7"/>
  <c r="AC1171" i="7"/>
  <c r="AC968" i="7"/>
  <c r="AC1148" i="7"/>
  <c r="AC1005" i="7"/>
  <c r="AC1173" i="7"/>
  <c r="AC1102" i="7"/>
  <c r="AC1079" i="7"/>
  <c r="AC1247" i="7"/>
  <c r="AC756" i="7"/>
  <c r="AC900" i="7"/>
  <c r="AC1044" i="7"/>
  <c r="AC1188" i="7"/>
  <c r="AC781" i="7"/>
  <c r="AC925" i="7"/>
  <c r="AC1069" i="7"/>
  <c r="AC1213" i="7"/>
  <c r="AC577" i="7"/>
  <c r="AC1167" i="7"/>
  <c r="AC1084" i="7"/>
  <c r="AC1264" i="7"/>
  <c r="AC989" i="7"/>
  <c r="AC1169" i="7"/>
  <c r="AC1086" i="7"/>
  <c r="AC991" i="7"/>
  <c r="AC1183" i="7"/>
  <c r="AC980" i="7"/>
  <c r="AC1160" i="7"/>
  <c r="AC1017" i="7"/>
  <c r="AC1185" i="7"/>
  <c r="AC1114" i="7"/>
  <c r="AC1091" i="7"/>
  <c r="AC768" i="7"/>
  <c r="AC912" i="7"/>
  <c r="AC1056" i="7"/>
  <c r="AC1200" i="7"/>
  <c r="AC793" i="7"/>
  <c r="AC937" i="7"/>
  <c r="AC1081" i="7"/>
  <c r="AC1225" i="7"/>
  <c r="Y38" i="7"/>
  <c r="Y182" i="7"/>
  <c r="Y326" i="7"/>
  <c r="Y470" i="7"/>
  <c r="Y614" i="7"/>
  <c r="Y758" i="7"/>
  <c r="Y902" i="7"/>
  <c r="Y1046" i="7"/>
  <c r="Y1190" i="7"/>
  <c r="Y135" i="7"/>
  <c r="Y279" i="7"/>
  <c r="Y423" i="7"/>
  <c r="Y567" i="7"/>
  <c r="Y711" i="7"/>
  <c r="Y136" i="7"/>
  <c r="Y280" i="7"/>
  <c r="Y424" i="7"/>
  <c r="Y568" i="7"/>
  <c r="Y712" i="7"/>
  <c r="Y137" i="7"/>
  <c r="Y281" i="7"/>
  <c r="Y425" i="7"/>
  <c r="Y569" i="7"/>
  <c r="Y102" i="7"/>
  <c r="Y246" i="7"/>
  <c r="Y390" i="7"/>
  <c r="Y534" i="7"/>
  <c r="Y67" i="7"/>
  <c r="Y211" i="7"/>
  <c r="Y355" i="7"/>
  <c r="Y116" i="7"/>
  <c r="Y260" i="7"/>
  <c r="Y404" i="7"/>
  <c r="Y9" i="7"/>
  <c r="Y130" i="7"/>
  <c r="Y274" i="7"/>
  <c r="Y23" i="7"/>
  <c r="Y167" i="7"/>
  <c r="Y783" i="7"/>
  <c r="Y927" i="7"/>
  <c r="Y1071" i="7"/>
  <c r="Y1215" i="7"/>
  <c r="Y892" i="7"/>
  <c r="Y50" i="7"/>
  <c r="Y194" i="7"/>
  <c r="Y338" i="7"/>
  <c r="Y482" i="7"/>
  <c r="Y626" i="7"/>
  <c r="Y770" i="7"/>
  <c r="Y914" i="7"/>
  <c r="Y1058" i="7"/>
  <c r="Y1202" i="7"/>
  <c r="Y147" i="7"/>
  <c r="Y291" i="7"/>
  <c r="Y435" i="7"/>
  <c r="Y579" i="7"/>
  <c r="Y723" i="7"/>
  <c r="Y4" i="7"/>
  <c r="Y148" i="7"/>
  <c r="Y292" i="7"/>
  <c r="Y436" i="7"/>
  <c r="Y580" i="7"/>
  <c r="Y724" i="7"/>
  <c r="Y5" i="7"/>
  <c r="Y149" i="7"/>
  <c r="Y293" i="7"/>
  <c r="Y437" i="7"/>
  <c r="Y581" i="7"/>
  <c r="Y114" i="7"/>
  <c r="Y258" i="7"/>
  <c r="Y402" i="7"/>
  <c r="Y546" i="7"/>
  <c r="Y79" i="7"/>
  <c r="Y223" i="7"/>
  <c r="Y367" i="7"/>
  <c r="Y62" i="7"/>
  <c r="Y206" i="7"/>
  <c r="Y350" i="7"/>
  <c r="Y494" i="7"/>
  <c r="Y638" i="7"/>
  <c r="Y782" i="7"/>
  <c r="Y926" i="7"/>
  <c r="Y1070" i="7"/>
  <c r="Y1214" i="7"/>
  <c r="Y15" i="7"/>
  <c r="Y159" i="7"/>
  <c r="Y303" i="7"/>
  <c r="Y447" i="7"/>
  <c r="Y591" i="7"/>
  <c r="Y735" i="7"/>
  <c r="Y16" i="7"/>
  <c r="Y160" i="7"/>
  <c r="Y304" i="7"/>
  <c r="Y448" i="7"/>
  <c r="Y592" i="7"/>
  <c r="Y736" i="7"/>
  <c r="Y17" i="7"/>
  <c r="Y161" i="7"/>
  <c r="Y305" i="7"/>
  <c r="Y449" i="7"/>
  <c r="Y593" i="7"/>
  <c r="Y126" i="7"/>
  <c r="Y270" i="7"/>
  <c r="Y414" i="7"/>
  <c r="Y558" i="7"/>
  <c r="Y91" i="7"/>
  <c r="Y235" i="7"/>
  <c r="Y379" i="7"/>
  <c r="Y74" i="7"/>
  <c r="Y218" i="7"/>
  <c r="Y362" i="7"/>
  <c r="Y506" i="7"/>
  <c r="Y650" i="7"/>
  <c r="Y794" i="7"/>
  <c r="Y938" i="7"/>
  <c r="Y1082" i="7"/>
  <c r="Y1226" i="7"/>
  <c r="Y27" i="7"/>
  <c r="Y171" i="7"/>
  <c r="Y315" i="7"/>
  <c r="Y459" i="7"/>
  <c r="Y603" i="7"/>
  <c r="Y747" i="7"/>
  <c r="Y28" i="7"/>
  <c r="Y172" i="7"/>
  <c r="Y316" i="7"/>
  <c r="Y460" i="7"/>
  <c r="Y604" i="7"/>
  <c r="Y748" i="7"/>
  <c r="Y29" i="7"/>
  <c r="Y173" i="7"/>
  <c r="Y317" i="7"/>
  <c r="Y461" i="7"/>
  <c r="Y605" i="7"/>
  <c r="Y138" i="7"/>
  <c r="Y282" i="7"/>
  <c r="Y426" i="7"/>
  <c r="Y570" i="7"/>
  <c r="Y103" i="7"/>
  <c r="Y247" i="7"/>
  <c r="Y391" i="7"/>
  <c r="Y86" i="7"/>
  <c r="Y230" i="7"/>
  <c r="Y374" i="7"/>
  <c r="Y518" i="7"/>
  <c r="Y662" i="7"/>
  <c r="Y806" i="7"/>
  <c r="Y950" i="7"/>
  <c r="Y1094" i="7"/>
  <c r="Y1238" i="7"/>
  <c r="Y39" i="7"/>
  <c r="Y183" i="7"/>
  <c r="Y327" i="7"/>
  <c r="Y471" i="7"/>
  <c r="Y615" i="7"/>
  <c r="Y40" i="7"/>
  <c r="Y184" i="7"/>
  <c r="Y328" i="7"/>
  <c r="Y472" i="7"/>
  <c r="Y616" i="7"/>
  <c r="Y41" i="7"/>
  <c r="Y185" i="7"/>
  <c r="Y329" i="7"/>
  <c r="Y473" i="7"/>
  <c r="Y617" i="7"/>
  <c r="Y6" i="7"/>
  <c r="Y150" i="7"/>
  <c r="Y294" i="7"/>
  <c r="Y438" i="7"/>
  <c r="Y582" i="7"/>
  <c r="Y115" i="7"/>
  <c r="Y259" i="7"/>
  <c r="Y403" i="7"/>
  <c r="Y20" i="7"/>
  <c r="Y164" i="7"/>
  <c r="Y308" i="7"/>
  <c r="Y34" i="7"/>
  <c r="Y178" i="7"/>
  <c r="Y71" i="7"/>
  <c r="Y215" i="7"/>
  <c r="Y98" i="7"/>
  <c r="Y242" i="7"/>
  <c r="Y386" i="7"/>
  <c r="Y530" i="7"/>
  <c r="Y674" i="7"/>
  <c r="Y818" i="7"/>
  <c r="Y962" i="7"/>
  <c r="Y1106" i="7"/>
  <c r="Y1250" i="7"/>
  <c r="Y51" i="7"/>
  <c r="Y195" i="7"/>
  <c r="Y339" i="7"/>
  <c r="Y483" i="7"/>
  <c r="Y627" i="7"/>
  <c r="Y52" i="7"/>
  <c r="Y196" i="7"/>
  <c r="Y340" i="7"/>
  <c r="Y484" i="7"/>
  <c r="Y628" i="7"/>
  <c r="Y53" i="7"/>
  <c r="Y197" i="7"/>
  <c r="Y341" i="7"/>
  <c r="Y485" i="7"/>
  <c r="Y629" i="7"/>
  <c r="Y18" i="7"/>
  <c r="Y162" i="7"/>
  <c r="Y306" i="7"/>
  <c r="Y450" i="7"/>
  <c r="Y594" i="7"/>
  <c r="Y127" i="7"/>
  <c r="Y271" i="7"/>
  <c r="Y415" i="7"/>
  <c r="Y32" i="7"/>
  <c r="Y176" i="7"/>
  <c r="Y320" i="7"/>
  <c r="Y110" i="7"/>
  <c r="Y254" i="7"/>
  <c r="Y398" i="7"/>
  <c r="Y542" i="7"/>
  <c r="Y686" i="7"/>
  <c r="Y830" i="7"/>
  <c r="Y974" i="7"/>
  <c r="Y1118" i="7"/>
  <c r="Y1262" i="7"/>
  <c r="Y63" i="7"/>
  <c r="Y207" i="7"/>
  <c r="Y351" i="7"/>
  <c r="Y495" i="7"/>
  <c r="Y639" i="7"/>
  <c r="Y64" i="7"/>
  <c r="Y208" i="7"/>
  <c r="Y352" i="7"/>
  <c r="Y496" i="7"/>
  <c r="Y640" i="7"/>
  <c r="Y65" i="7"/>
  <c r="Y209" i="7"/>
  <c r="Y353" i="7"/>
  <c r="Y497" i="7"/>
  <c r="Y641" i="7"/>
  <c r="Y30" i="7"/>
  <c r="Y174" i="7"/>
  <c r="Y318" i="7"/>
  <c r="Y462" i="7"/>
  <c r="Y606" i="7"/>
  <c r="Y139" i="7"/>
  <c r="Y283" i="7"/>
  <c r="Y44" i="7"/>
  <c r="Y188" i="7"/>
  <c r="Y332" i="7"/>
  <c r="Y58" i="7"/>
  <c r="Y202" i="7"/>
  <c r="Y95" i="7"/>
  <c r="Y239" i="7"/>
  <c r="Y855" i="7"/>
  <c r="Y999" i="7"/>
  <c r="Y1143" i="7"/>
  <c r="Y122" i="7"/>
  <c r="Y266" i="7"/>
  <c r="Y410" i="7"/>
  <c r="Y554" i="7"/>
  <c r="Y698" i="7"/>
  <c r="Y842" i="7"/>
  <c r="Y986" i="7"/>
  <c r="Y1130" i="7"/>
  <c r="Y75" i="7"/>
  <c r="Y219" i="7"/>
  <c r="Y363" i="7"/>
  <c r="Y507" i="7"/>
  <c r="Y651" i="7"/>
  <c r="Y76" i="7"/>
  <c r="Y220" i="7"/>
  <c r="Y364" i="7"/>
  <c r="Y508" i="7"/>
  <c r="Y652" i="7"/>
  <c r="Y77" i="7"/>
  <c r="Y221" i="7"/>
  <c r="Y365" i="7"/>
  <c r="Y509" i="7"/>
  <c r="Y42" i="7"/>
  <c r="Y186" i="7"/>
  <c r="Y330" i="7"/>
  <c r="Y474" i="7"/>
  <c r="Y618" i="7"/>
  <c r="Y7" i="7"/>
  <c r="Y151" i="7"/>
  <c r="Y295" i="7"/>
  <c r="Y134" i="7"/>
  <c r="Y278" i="7"/>
  <c r="Y422" i="7"/>
  <c r="Y566" i="7"/>
  <c r="Y710" i="7"/>
  <c r="Y854" i="7"/>
  <c r="Y998" i="7"/>
  <c r="Y1142" i="7"/>
  <c r="Y87" i="7"/>
  <c r="Y231" i="7"/>
  <c r="Y375" i="7"/>
  <c r="Y519" i="7"/>
  <c r="Y663" i="7"/>
  <c r="Y88" i="7"/>
  <c r="Y232" i="7"/>
  <c r="Y376" i="7"/>
  <c r="Y520" i="7"/>
  <c r="Y664" i="7"/>
  <c r="Y89" i="7"/>
  <c r="Y233" i="7"/>
  <c r="Y377" i="7"/>
  <c r="Y521" i="7"/>
  <c r="Y54" i="7"/>
  <c r="Y198" i="7"/>
  <c r="Y342" i="7"/>
  <c r="Y486" i="7"/>
  <c r="Y630" i="7"/>
  <c r="Y19" i="7"/>
  <c r="Y163" i="7"/>
  <c r="Y307" i="7"/>
  <c r="Y146" i="7"/>
  <c r="Y290" i="7"/>
  <c r="Y434" i="7"/>
  <c r="Y578" i="7"/>
  <c r="Y722" i="7"/>
  <c r="Y866" i="7"/>
  <c r="Y1010" i="7"/>
  <c r="Y1154" i="7"/>
  <c r="Y99" i="7"/>
  <c r="Y243" i="7"/>
  <c r="Y387" i="7"/>
  <c r="Y531" i="7"/>
  <c r="Y675" i="7"/>
  <c r="Y100" i="7"/>
  <c r="Y244" i="7"/>
  <c r="Y388" i="7"/>
  <c r="Y532" i="7"/>
  <c r="Y676" i="7"/>
  <c r="Y101" i="7"/>
  <c r="Y245" i="7"/>
  <c r="Y389" i="7"/>
  <c r="Y533" i="7"/>
  <c r="Y66" i="7"/>
  <c r="Y210" i="7"/>
  <c r="Y354" i="7"/>
  <c r="Y498" i="7"/>
  <c r="Y642" i="7"/>
  <c r="Y31" i="7"/>
  <c r="Y175" i="7"/>
  <c r="Y319" i="7"/>
  <c r="Y14" i="7"/>
  <c r="Y158" i="7"/>
  <c r="Y302" i="7"/>
  <c r="Y446" i="7"/>
  <c r="Y590" i="7"/>
  <c r="Y734" i="7"/>
  <c r="Y878" i="7"/>
  <c r="Y1022" i="7"/>
  <c r="Y1166" i="7"/>
  <c r="Y111" i="7"/>
  <c r="Y255" i="7"/>
  <c r="Y399" i="7"/>
  <c r="Y543" i="7"/>
  <c r="Y687" i="7"/>
  <c r="Y112" i="7"/>
  <c r="Y256" i="7"/>
  <c r="Y400" i="7"/>
  <c r="Y544" i="7"/>
  <c r="Y688" i="7"/>
  <c r="Y113" i="7"/>
  <c r="Y257" i="7"/>
  <c r="Y401" i="7"/>
  <c r="Y545" i="7"/>
  <c r="Y78" i="7"/>
  <c r="Y222" i="7"/>
  <c r="Y366" i="7"/>
  <c r="Y510" i="7"/>
  <c r="Y26" i="7"/>
  <c r="Y170" i="7"/>
  <c r="Y314" i="7"/>
  <c r="Y458" i="7"/>
  <c r="Y602" i="7"/>
  <c r="Y746" i="7"/>
  <c r="Y890" i="7"/>
  <c r="Y1034" i="7"/>
  <c r="Y1178" i="7"/>
  <c r="Y123" i="7"/>
  <c r="Y267" i="7"/>
  <c r="Y411" i="7"/>
  <c r="Y555" i="7"/>
  <c r="Y699" i="7"/>
  <c r="Y124" i="7"/>
  <c r="Y268" i="7"/>
  <c r="Y412" i="7"/>
  <c r="Y556" i="7"/>
  <c r="Y700" i="7"/>
  <c r="Y125" i="7"/>
  <c r="Y269" i="7"/>
  <c r="Y413" i="7"/>
  <c r="Y557" i="7"/>
  <c r="Y90" i="7"/>
  <c r="Y234" i="7"/>
  <c r="Y378" i="7"/>
  <c r="Y522" i="7"/>
  <c r="Y152" i="7"/>
  <c r="Y380" i="7"/>
  <c r="Y118" i="7"/>
  <c r="Y119" i="7"/>
  <c r="Y795" i="7"/>
  <c r="Y963" i="7"/>
  <c r="Y1131" i="7"/>
  <c r="Y784" i="7"/>
  <c r="Y940" i="7"/>
  <c r="Y1084" i="7"/>
  <c r="Y1228" i="7"/>
  <c r="Y665" i="7"/>
  <c r="Y809" i="7"/>
  <c r="Y953" i="7"/>
  <c r="Y1097" i="7"/>
  <c r="Y1241" i="7"/>
  <c r="Y762" i="7"/>
  <c r="Y906" i="7"/>
  <c r="Y1050" i="7"/>
  <c r="Y1194" i="7"/>
  <c r="Y487" i="7"/>
  <c r="Y631" i="7"/>
  <c r="Y775" i="7"/>
  <c r="Y919" i="7"/>
  <c r="Y1063" i="7"/>
  <c r="Y1207" i="7"/>
  <c r="Y476" i="7"/>
  <c r="Y620" i="7"/>
  <c r="Y764" i="7"/>
  <c r="Y908" i="7"/>
  <c r="Y1052" i="7"/>
  <c r="Y1196" i="7"/>
  <c r="Y81" i="7"/>
  <c r="Y225" i="7"/>
  <c r="Y369" i="7"/>
  <c r="Y513" i="7"/>
  <c r="Y657" i="7"/>
  <c r="Y801" i="7"/>
  <c r="Y945" i="7"/>
  <c r="Y1089" i="7"/>
  <c r="Y1233" i="7"/>
  <c r="Y418" i="7"/>
  <c r="Y562" i="7"/>
  <c r="Y706" i="7"/>
  <c r="Y850" i="7"/>
  <c r="Y994" i="7"/>
  <c r="Y1138" i="7"/>
  <c r="Y407" i="7"/>
  <c r="Y551" i="7"/>
  <c r="Y695" i="7"/>
  <c r="Y839" i="7"/>
  <c r="Y983" i="7"/>
  <c r="Y1127" i="7"/>
  <c r="Y200" i="7"/>
  <c r="Y392" i="7"/>
  <c r="Y142" i="7"/>
  <c r="Y131" i="7"/>
  <c r="Y807" i="7"/>
  <c r="Y975" i="7"/>
  <c r="Y1155" i="7"/>
  <c r="Y796" i="7"/>
  <c r="Y952" i="7"/>
  <c r="Y1096" i="7"/>
  <c r="Y1240" i="7"/>
  <c r="Y677" i="7"/>
  <c r="Y821" i="7"/>
  <c r="Y965" i="7"/>
  <c r="Y1109" i="7"/>
  <c r="Y1253" i="7"/>
  <c r="Y774" i="7"/>
  <c r="Y918" i="7"/>
  <c r="Y1062" i="7"/>
  <c r="Y1206" i="7"/>
  <c r="Y499" i="7"/>
  <c r="Y643" i="7"/>
  <c r="Y787" i="7"/>
  <c r="Y931" i="7"/>
  <c r="Y1075" i="7"/>
  <c r="Y1219" i="7"/>
  <c r="Y488" i="7"/>
  <c r="Y632" i="7"/>
  <c r="Y776" i="7"/>
  <c r="Y920" i="7"/>
  <c r="Y1064" i="7"/>
  <c r="Y1208" i="7"/>
  <c r="Y93" i="7"/>
  <c r="Y237" i="7"/>
  <c r="Y381" i="7"/>
  <c r="Y525" i="7"/>
  <c r="Y669" i="7"/>
  <c r="Y813" i="7"/>
  <c r="Y957" i="7"/>
  <c r="Y1101" i="7"/>
  <c r="Y1245" i="7"/>
  <c r="Y286" i="7"/>
  <c r="Y430" i="7"/>
  <c r="Y574" i="7"/>
  <c r="Y718" i="7"/>
  <c r="Y862" i="7"/>
  <c r="Y1006" i="7"/>
  <c r="Y1150" i="7"/>
  <c r="Y419" i="7"/>
  <c r="Y212" i="7"/>
  <c r="Y416" i="7"/>
  <c r="Y21" i="7"/>
  <c r="Y154" i="7"/>
  <c r="Y143" i="7"/>
  <c r="Y819" i="7"/>
  <c r="Y987" i="7"/>
  <c r="Y1167" i="7"/>
  <c r="Y808" i="7"/>
  <c r="Y964" i="7"/>
  <c r="Y1108" i="7"/>
  <c r="Y1252" i="7"/>
  <c r="Y689" i="7"/>
  <c r="Y833" i="7"/>
  <c r="Y977" i="7"/>
  <c r="Y1121" i="7"/>
  <c r="Y1265" i="7"/>
  <c r="Y786" i="7"/>
  <c r="Y930" i="7"/>
  <c r="Y1074" i="7"/>
  <c r="Y1218" i="7"/>
  <c r="Y511" i="7"/>
  <c r="Y655" i="7"/>
  <c r="Y224" i="7"/>
  <c r="Y428" i="7"/>
  <c r="Y33" i="7"/>
  <c r="Y166" i="7"/>
  <c r="Y155" i="7"/>
  <c r="Y831" i="7"/>
  <c r="Y1011" i="7"/>
  <c r="Y1179" i="7"/>
  <c r="Y820" i="7"/>
  <c r="Y976" i="7"/>
  <c r="Y1120" i="7"/>
  <c r="Y1264" i="7"/>
  <c r="Y701" i="7"/>
  <c r="Y845" i="7"/>
  <c r="Y989" i="7"/>
  <c r="Y1133" i="7"/>
  <c r="Y654" i="7"/>
  <c r="Y798" i="7"/>
  <c r="Y942" i="7"/>
  <c r="Y1086" i="7"/>
  <c r="Y1230" i="7"/>
  <c r="Y523" i="7"/>
  <c r="Y667" i="7"/>
  <c r="Y43" i="7"/>
  <c r="Y8" i="7"/>
  <c r="Y236" i="7"/>
  <c r="Y45" i="7"/>
  <c r="Y190" i="7"/>
  <c r="Y179" i="7"/>
  <c r="Y843" i="7"/>
  <c r="Y1023" i="7"/>
  <c r="Y1191" i="7"/>
  <c r="Y832" i="7"/>
  <c r="Y988" i="7"/>
  <c r="Y1132" i="7"/>
  <c r="Y713" i="7"/>
  <c r="Y857" i="7"/>
  <c r="Y1001" i="7"/>
  <c r="Y1145" i="7"/>
  <c r="Y666" i="7"/>
  <c r="Y810" i="7"/>
  <c r="Y954" i="7"/>
  <c r="Y1098" i="7"/>
  <c r="Y1242" i="7"/>
  <c r="Y535" i="7"/>
  <c r="Y679" i="7"/>
  <c r="Y823" i="7"/>
  <c r="Y967" i="7"/>
  <c r="Y1111" i="7"/>
  <c r="Y1255" i="7"/>
  <c r="Y524" i="7"/>
  <c r="Y668" i="7"/>
  <c r="Y812" i="7"/>
  <c r="Y956" i="7"/>
  <c r="Y1100" i="7"/>
  <c r="Y1244" i="7"/>
  <c r="Y129" i="7"/>
  <c r="Y273" i="7"/>
  <c r="Y417" i="7"/>
  <c r="Y561" i="7"/>
  <c r="Y705" i="7"/>
  <c r="Y849" i="7"/>
  <c r="Y993" i="7"/>
  <c r="Y1137" i="7"/>
  <c r="Y322" i="7"/>
  <c r="Y466" i="7"/>
  <c r="Y610" i="7"/>
  <c r="Y754" i="7"/>
  <c r="Y898" i="7"/>
  <c r="Y1042" i="7"/>
  <c r="Y1186" i="7"/>
  <c r="Y311" i="7"/>
  <c r="Y455" i="7"/>
  <c r="Y55" i="7"/>
  <c r="Y56" i="7"/>
  <c r="Y248" i="7"/>
  <c r="Y10" i="7"/>
  <c r="Y214" i="7"/>
  <c r="Y191" i="7"/>
  <c r="Y867" i="7"/>
  <c r="Y1035" i="7"/>
  <c r="Y1203" i="7"/>
  <c r="Y844" i="7"/>
  <c r="Y1000" i="7"/>
  <c r="Y1144" i="7"/>
  <c r="Y725" i="7"/>
  <c r="Y869" i="7"/>
  <c r="Y1013" i="7"/>
  <c r="Y1157" i="7"/>
  <c r="Y678" i="7"/>
  <c r="Y822" i="7"/>
  <c r="Y966" i="7"/>
  <c r="Y1110" i="7"/>
  <c r="Y1254" i="7"/>
  <c r="Y547" i="7"/>
  <c r="Y691" i="7"/>
  <c r="Y835" i="7"/>
  <c r="Y979" i="7"/>
  <c r="Y1123" i="7"/>
  <c r="Y1267" i="7"/>
  <c r="Y536" i="7"/>
  <c r="Y680" i="7"/>
  <c r="Y824" i="7"/>
  <c r="Y968" i="7"/>
  <c r="Y1112" i="7"/>
  <c r="Y1256" i="7"/>
  <c r="Y141" i="7"/>
  <c r="Y285" i="7"/>
  <c r="Y429" i="7"/>
  <c r="Y573" i="7"/>
  <c r="Y717" i="7"/>
  <c r="Y861" i="7"/>
  <c r="Y1005" i="7"/>
  <c r="Y1149" i="7"/>
  <c r="Y334" i="7"/>
  <c r="Y478" i="7"/>
  <c r="Y622" i="7"/>
  <c r="Y766" i="7"/>
  <c r="Y910" i="7"/>
  <c r="Y1054" i="7"/>
  <c r="Y1198" i="7"/>
  <c r="Y323" i="7"/>
  <c r="Y467" i="7"/>
  <c r="Y611" i="7"/>
  <c r="Y755" i="7"/>
  <c r="Y899" i="7"/>
  <c r="Y1043" i="7"/>
  <c r="Y1187" i="7"/>
  <c r="Y187" i="7"/>
  <c r="Y68" i="7"/>
  <c r="Y272" i="7"/>
  <c r="Y22" i="7"/>
  <c r="Y226" i="7"/>
  <c r="Y11" i="7"/>
  <c r="Y203" i="7"/>
  <c r="Y879" i="7"/>
  <c r="Y1047" i="7"/>
  <c r="Y1227" i="7"/>
  <c r="Y856" i="7"/>
  <c r="Y1012" i="7"/>
  <c r="Y1156" i="7"/>
  <c r="Y737" i="7"/>
  <c r="Y881" i="7"/>
  <c r="Y1025" i="7"/>
  <c r="Y1169" i="7"/>
  <c r="Y690" i="7"/>
  <c r="Y834" i="7"/>
  <c r="Y978" i="7"/>
  <c r="Y1122" i="7"/>
  <c r="Y1266" i="7"/>
  <c r="Y559" i="7"/>
  <c r="Y703" i="7"/>
  <c r="Y847" i="7"/>
  <c r="Y991" i="7"/>
  <c r="Y1135" i="7"/>
  <c r="Y548" i="7"/>
  <c r="Y692" i="7"/>
  <c r="Y199" i="7"/>
  <c r="Y80" i="7"/>
  <c r="Y284" i="7"/>
  <c r="Y46" i="7"/>
  <c r="Y238" i="7"/>
  <c r="Y35" i="7"/>
  <c r="Y227" i="7"/>
  <c r="Y891" i="7"/>
  <c r="Y1059" i="7"/>
  <c r="Y1239" i="7"/>
  <c r="Y868" i="7"/>
  <c r="Y1024" i="7"/>
  <c r="Y1168" i="7"/>
  <c r="Y749" i="7"/>
  <c r="Y893" i="7"/>
  <c r="Y1037" i="7"/>
  <c r="Y1181" i="7"/>
  <c r="Y702" i="7"/>
  <c r="Y846" i="7"/>
  <c r="Y990" i="7"/>
  <c r="Y1134" i="7"/>
  <c r="Y427" i="7"/>
  <c r="Y571" i="7"/>
  <c r="Y715" i="7"/>
  <c r="Y331" i="7"/>
  <c r="Y92" i="7"/>
  <c r="Y296" i="7"/>
  <c r="Y70" i="7"/>
  <c r="Y250" i="7"/>
  <c r="Y47" i="7"/>
  <c r="Y251" i="7"/>
  <c r="Y903" i="7"/>
  <c r="Y1083" i="7"/>
  <c r="Y1251" i="7"/>
  <c r="Y880" i="7"/>
  <c r="Y1036" i="7"/>
  <c r="Y1180" i="7"/>
  <c r="Y761" i="7"/>
  <c r="Y905" i="7"/>
  <c r="Y1049" i="7"/>
  <c r="Y1193" i="7"/>
  <c r="Y714" i="7"/>
  <c r="Y858" i="7"/>
  <c r="Y1002" i="7"/>
  <c r="Y1146" i="7"/>
  <c r="Y439" i="7"/>
  <c r="Y583" i="7"/>
  <c r="Y343" i="7"/>
  <c r="Y104" i="7"/>
  <c r="Y344" i="7"/>
  <c r="Y82" i="7"/>
  <c r="Y262" i="7"/>
  <c r="Y59" i="7"/>
  <c r="Y263" i="7"/>
  <c r="Y12" i="7"/>
  <c r="Y915" i="7"/>
  <c r="Y1095" i="7"/>
  <c r="Y1263" i="7"/>
  <c r="Y904" i="7"/>
  <c r="Y1048" i="7"/>
  <c r="Y1192" i="7"/>
  <c r="Y773" i="7"/>
  <c r="Y917" i="7"/>
  <c r="Y1061" i="7"/>
  <c r="Y1205" i="7"/>
  <c r="Y726" i="7"/>
  <c r="Y870" i="7"/>
  <c r="Y1014" i="7"/>
  <c r="Y1158" i="7"/>
  <c r="Y451" i="7"/>
  <c r="Y595" i="7"/>
  <c r="Y128" i="7"/>
  <c r="Y356" i="7"/>
  <c r="Y94" i="7"/>
  <c r="Y83" i="7"/>
  <c r="Y275" i="7"/>
  <c r="Y759" i="7"/>
  <c r="Y939" i="7"/>
  <c r="Y1107" i="7"/>
  <c r="Y760" i="7"/>
  <c r="Y916" i="7"/>
  <c r="Y1060" i="7"/>
  <c r="Y1204" i="7"/>
  <c r="Y785" i="7"/>
  <c r="Y929" i="7"/>
  <c r="Y1073" i="7"/>
  <c r="Y1217" i="7"/>
  <c r="Y738" i="7"/>
  <c r="Y882" i="7"/>
  <c r="Y1026" i="7"/>
  <c r="Y1170" i="7"/>
  <c r="Y463" i="7"/>
  <c r="Y607" i="7"/>
  <c r="Y751" i="7"/>
  <c r="Y895" i="7"/>
  <c r="Y1039" i="7"/>
  <c r="Y1183" i="7"/>
  <c r="Y452" i="7"/>
  <c r="Y596" i="7"/>
  <c r="Y740" i="7"/>
  <c r="Y140" i="7"/>
  <c r="Y368" i="7"/>
  <c r="Y106" i="7"/>
  <c r="Y107" i="7"/>
  <c r="Y287" i="7"/>
  <c r="Y771" i="7"/>
  <c r="Y951" i="7"/>
  <c r="Y1119" i="7"/>
  <c r="Y772" i="7"/>
  <c r="Y928" i="7"/>
  <c r="Y1072" i="7"/>
  <c r="Y1216" i="7"/>
  <c r="Y653" i="7"/>
  <c r="Y797" i="7"/>
  <c r="Y941" i="7"/>
  <c r="Y1085" i="7"/>
  <c r="Y1229" i="7"/>
  <c r="Y750" i="7"/>
  <c r="Y894" i="7"/>
  <c r="Y1038" i="7"/>
  <c r="Y1182" i="7"/>
  <c r="Y475" i="7"/>
  <c r="Y619" i="7"/>
  <c r="Y727" i="7"/>
  <c r="Y1015" i="7"/>
  <c r="Y716" i="7"/>
  <c r="Y944" i="7"/>
  <c r="Y1160" i="7"/>
  <c r="Y261" i="7"/>
  <c r="Y477" i="7"/>
  <c r="Y693" i="7"/>
  <c r="Y909" i="7"/>
  <c r="Y1125" i="7"/>
  <c r="Y382" i="7"/>
  <c r="Y598" i="7"/>
  <c r="Y814" i="7"/>
  <c r="Y1030" i="7"/>
  <c r="Y1246" i="7"/>
  <c r="Y299" i="7"/>
  <c r="Y515" i="7"/>
  <c r="Y683" i="7"/>
  <c r="Y863" i="7"/>
  <c r="Y1031" i="7"/>
  <c r="Y1211" i="7"/>
  <c r="Y84" i="7"/>
  <c r="Y228" i="7"/>
  <c r="Y372" i="7"/>
  <c r="Y516" i="7"/>
  <c r="Y660" i="7"/>
  <c r="Y804" i="7"/>
  <c r="Y948" i="7"/>
  <c r="Y1092" i="7"/>
  <c r="Y1236" i="7"/>
  <c r="Y97" i="7"/>
  <c r="Y241" i="7"/>
  <c r="Y385" i="7"/>
  <c r="Y529" i="7"/>
  <c r="Y673" i="7"/>
  <c r="Y817" i="7"/>
  <c r="Y961" i="7"/>
  <c r="Y1105" i="7"/>
  <c r="Y1249" i="7"/>
  <c r="Y739" i="7"/>
  <c r="Y1027" i="7"/>
  <c r="Y440" i="7"/>
  <c r="Y728" i="7"/>
  <c r="Y980" i="7"/>
  <c r="Y1172" i="7"/>
  <c r="Y57" i="7"/>
  <c r="Y297" i="7"/>
  <c r="Y489" i="7"/>
  <c r="Y729" i="7"/>
  <c r="Y921" i="7"/>
  <c r="Y1161" i="7"/>
  <c r="Y394" i="7"/>
  <c r="Y634" i="7"/>
  <c r="Y826" i="7"/>
  <c r="Y1066" i="7"/>
  <c r="Y1258" i="7"/>
  <c r="Y335" i="7"/>
  <c r="Y527" i="7"/>
  <c r="Y707" i="7"/>
  <c r="Y875" i="7"/>
  <c r="Y1055" i="7"/>
  <c r="Y1223" i="7"/>
  <c r="Y96" i="7"/>
  <c r="Y240" i="7"/>
  <c r="Y384" i="7"/>
  <c r="Y528" i="7"/>
  <c r="Y672" i="7"/>
  <c r="Y816" i="7"/>
  <c r="Y960" i="7"/>
  <c r="Y1104" i="7"/>
  <c r="Y1248" i="7"/>
  <c r="Y109" i="7"/>
  <c r="Y253" i="7"/>
  <c r="Y397" i="7"/>
  <c r="Y541" i="7"/>
  <c r="Y685" i="7"/>
  <c r="Y829" i="7"/>
  <c r="Y973" i="7"/>
  <c r="Y1117" i="7"/>
  <c r="Y1261" i="7"/>
  <c r="Y763" i="7"/>
  <c r="Y1051" i="7"/>
  <c r="Y464" i="7"/>
  <c r="Y752" i="7"/>
  <c r="Y992" i="7"/>
  <c r="Y1184" i="7"/>
  <c r="Y69" i="7"/>
  <c r="Y309" i="7"/>
  <c r="Y501" i="7"/>
  <c r="Y741" i="7"/>
  <c r="Y933" i="7"/>
  <c r="Y1173" i="7"/>
  <c r="Y406" i="7"/>
  <c r="Y646" i="7"/>
  <c r="Y838" i="7"/>
  <c r="Y1078" i="7"/>
  <c r="Y347" i="7"/>
  <c r="Y539" i="7"/>
  <c r="Y719" i="7"/>
  <c r="Y887" i="7"/>
  <c r="Y1067" i="7"/>
  <c r="Y1235" i="7"/>
  <c r="Y108" i="7"/>
  <c r="Y252" i="7"/>
  <c r="Y396" i="7"/>
  <c r="Y540" i="7"/>
  <c r="Y684" i="7"/>
  <c r="Y828" i="7"/>
  <c r="Y972" i="7"/>
  <c r="Y1116" i="7"/>
  <c r="Y1260" i="7"/>
  <c r="Y121" i="7"/>
  <c r="Y265" i="7"/>
  <c r="Y409" i="7"/>
  <c r="Y553" i="7"/>
  <c r="Y697" i="7"/>
  <c r="Y841" i="7"/>
  <c r="Y985" i="7"/>
  <c r="Y1129" i="7"/>
  <c r="Y799" i="7"/>
  <c r="Y1087" i="7"/>
  <c r="Y500" i="7"/>
  <c r="Y788" i="7"/>
  <c r="Y1004" i="7"/>
  <c r="Y1220" i="7"/>
  <c r="Y105" i="7"/>
  <c r="Y321" i="7"/>
  <c r="Y537" i="7"/>
  <c r="Y753" i="7"/>
  <c r="Y969" i="7"/>
  <c r="Y1185" i="7"/>
  <c r="Y442" i="7"/>
  <c r="Y658" i="7"/>
  <c r="Y874" i="7"/>
  <c r="Y1090" i="7"/>
  <c r="Y359" i="7"/>
  <c r="Y563" i="7"/>
  <c r="Y731" i="7"/>
  <c r="Y911" i="7"/>
  <c r="Y1079" i="7"/>
  <c r="Y1247" i="7"/>
  <c r="Y120" i="7"/>
  <c r="Y264" i="7"/>
  <c r="Y408" i="7"/>
  <c r="Y552" i="7"/>
  <c r="Y696" i="7"/>
  <c r="Y840" i="7"/>
  <c r="Y984" i="7"/>
  <c r="Y1128" i="7"/>
  <c r="Y133" i="7"/>
  <c r="Y277" i="7"/>
  <c r="Y421" i="7"/>
  <c r="Y565" i="7"/>
  <c r="Y709" i="7"/>
  <c r="Y853" i="7"/>
  <c r="Y997" i="7"/>
  <c r="Y1141" i="7"/>
  <c r="Y811" i="7"/>
  <c r="Y1099" i="7"/>
  <c r="Y512" i="7"/>
  <c r="Y800" i="7"/>
  <c r="Y1016" i="7"/>
  <c r="Y1232" i="7"/>
  <c r="Y117" i="7"/>
  <c r="Y333" i="7"/>
  <c r="Y549" i="7"/>
  <c r="Y765" i="7"/>
  <c r="Y981" i="7"/>
  <c r="Y1197" i="7"/>
  <c r="Y454" i="7"/>
  <c r="Y670" i="7"/>
  <c r="Y886" i="7"/>
  <c r="Y1102" i="7"/>
  <c r="Y371" i="7"/>
  <c r="Y575" i="7"/>
  <c r="Y743" i="7"/>
  <c r="Y923" i="7"/>
  <c r="Y1091" i="7"/>
  <c r="Y1259" i="7"/>
  <c r="Y132" i="7"/>
  <c r="Y276" i="7"/>
  <c r="Y420" i="7"/>
  <c r="Y564" i="7"/>
  <c r="Y708" i="7"/>
  <c r="Y852" i="7"/>
  <c r="Y996" i="7"/>
  <c r="Y1140" i="7"/>
  <c r="Y145" i="7"/>
  <c r="Y289" i="7"/>
  <c r="Y433" i="7"/>
  <c r="Y577" i="7"/>
  <c r="Y721" i="7"/>
  <c r="Y865" i="7"/>
  <c r="Y1009" i="7"/>
  <c r="Y1153" i="7"/>
  <c r="Y859" i="7"/>
  <c r="Y1147" i="7"/>
  <c r="Y560" i="7"/>
  <c r="Y836" i="7"/>
  <c r="Y1028" i="7"/>
  <c r="Y1268" i="7"/>
  <c r="Y153" i="7"/>
  <c r="Y345" i="7"/>
  <c r="Y585" i="7"/>
  <c r="Y777" i="7"/>
  <c r="Y1017" i="7"/>
  <c r="Y1209" i="7"/>
  <c r="Y490" i="7"/>
  <c r="Y682" i="7"/>
  <c r="Y922" i="7"/>
  <c r="Y1114" i="7"/>
  <c r="Y383" i="7"/>
  <c r="Y587" i="7"/>
  <c r="Y767" i="7"/>
  <c r="Y935" i="7"/>
  <c r="Y1103" i="7"/>
  <c r="Y144" i="7"/>
  <c r="Y288" i="7"/>
  <c r="Y432" i="7"/>
  <c r="Y576" i="7"/>
  <c r="Y720" i="7"/>
  <c r="Y864" i="7"/>
  <c r="Y1008" i="7"/>
  <c r="Y1152" i="7"/>
  <c r="Y13" i="7"/>
  <c r="Y157" i="7"/>
  <c r="Y301" i="7"/>
  <c r="Y445" i="7"/>
  <c r="Y589" i="7"/>
  <c r="Y733" i="7"/>
  <c r="Y877" i="7"/>
  <c r="Y1021" i="7"/>
  <c r="Y1165" i="7"/>
  <c r="Y871" i="7"/>
  <c r="Y1159" i="7"/>
  <c r="Y572" i="7"/>
  <c r="Y848" i="7"/>
  <c r="Y1040" i="7"/>
  <c r="Y165" i="7"/>
  <c r="Y357" i="7"/>
  <c r="Y597" i="7"/>
  <c r="Y789" i="7"/>
  <c r="Y1029" i="7"/>
  <c r="Y1221" i="7"/>
  <c r="Y502" i="7"/>
  <c r="Y694" i="7"/>
  <c r="Y934" i="7"/>
  <c r="Y1126" i="7"/>
  <c r="Y395" i="7"/>
  <c r="Y599" i="7"/>
  <c r="Y779" i="7"/>
  <c r="Y947" i="7"/>
  <c r="Y1115" i="7"/>
  <c r="Y156" i="7"/>
  <c r="Y300" i="7"/>
  <c r="Y444" i="7"/>
  <c r="Y588" i="7"/>
  <c r="Y732" i="7"/>
  <c r="Y876" i="7"/>
  <c r="Y1020" i="7"/>
  <c r="Y1164" i="7"/>
  <c r="Y25" i="7"/>
  <c r="Y169" i="7"/>
  <c r="Y313" i="7"/>
  <c r="Y457" i="7"/>
  <c r="Y601" i="7"/>
  <c r="Y745" i="7"/>
  <c r="Y889" i="7"/>
  <c r="Y1033" i="7"/>
  <c r="Y1177" i="7"/>
  <c r="Y883" i="7"/>
  <c r="Y1171" i="7"/>
  <c r="Y584" i="7"/>
  <c r="Y860" i="7"/>
  <c r="Y1076" i="7"/>
  <c r="Y177" i="7"/>
  <c r="Y393" i="7"/>
  <c r="Y609" i="7"/>
  <c r="Y825" i="7"/>
  <c r="Y1041" i="7"/>
  <c r="Y1257" i="7"/>
  <c r="Y298" i="7"/>
  <c r="Y514" i="7"/>
  <c r="Y730" i="7"/>
  <c r="Y946" i="7"/>
  <c r="Y1162" i="7"/>
  <c r="Y431" i="7"/>
  <c r="Y623" i="7"/>
  <c r="Y791" i="7"/>
  <c r="Y959" i="7"/>
  <c r="Y1139" i="7"/>
  <c r="Y24" i="7"/>
  <c r="Y168" i="7"/>
  <c r="Y312" i="7"/>
  <c r="Y456" i="7"/>
  <c r="Y600" i="7"/>
  <c r="Y744" i="7"/>
  <c r="Y888" i="7"/>
  <c r="Y1032" i="7"/>
  <c r="Y1176" i="7"/>
  <c r="Y37" i="7"/>
  <c r="Y181" i="7"/>
  <c r="Y325" i="7"/>
  <c r="Y469" i="7"/>
  <c r="Y613" i="7"/>
  <c r="Y757" i="7"/>
  <c r="Y901" i="7"/>
  <c r="Y1045" i="7"/>
  <c r="Y1189" i="7"/>
  <c r="Y907" i="7"/>
  <c r="Y1195" i="7"/>
  <c r="Y608" i="7"/>
  <c r="Y872" i="7"/>
  <c r="Y1088" i="7"/>
  <c r="Y189" i="7"/>
  <c r="Y405" i="7"/>
  <c r="Y621" i="7"/>
  <c r="Y837" i="7"/>
  <c r="Y1053" i="7"/>
  <c r="Y1269" i="7"/>
  <c r="Y310" i="7"/>
  <c r="Y526" i="7"/>
  <c r="Y742" i="7"/>
  <c r="Y958" i="7"/>
  <c r="Y1174" i="7"/>
  <c r="Y443" i="7"/>
  <c r="Y635" i="7"/>
  <c r="Y803" i="7"/>
  <c r="Y971" i="7"/>
  <c r="Y1151" i="7"/>
  <c r="Y36" i="7"/>
  <c r="Y180" i="7"/>
  <c r="Y324" i="7"/>
  <c r="Y468" i="7"/>
  <c r="Y612" i="7"/>
  <c r="Y756" i="7"/>
  <c r="Y900" i="7"/>
  <c r="Y1044" i="7"/>
  <c r="Y1188" i="7"/>
  <c r="Y49" i="7"/>
  <c r="Y193" i="7"/>
  <c r="Y337" i="7"/>
  <c r="Y481" i="7"/>
  <c r="Y625" i="7"/>
  <c r="Y769" i="7"/>
  <c r="Y913" i="7"/>
  <c r="Y1057" i="7"/>
  <c r="Y1201" i="7"/>
  <c r="Y943" i="7"/>
  <c r="Y1231" i="7"/>
  <c r="Y644" i="7"/>
  <c r="Y884" i="7"/>
  <c r="Y1124" i="7"/>
  <c r="Y201" i="7"/>
  <c r="Y441" i="7"/>
  <c r="Y633" i="7"/>
  <c r="Y873" i="7"/>
  <c r="Y1065" i="7"/>
  <c r="Y346" i="7"/>
  <c r="Y538" i="7"/>
  <c r="Y778" i="7"/>
  <c r="Y970" i="7"/>
  <c r="Y1210" i="7"/>
  <c r="Y479" i="7"/>
  <c r="Y647" i="7"/>
  <c r="Y815" i="7"/>
  <c r="Y995" i="7"/>
  <c r="Y1163" i="7"/>
  <c r="Y48" i="7"/>
  <c r="Y192" i="7"/>
  <c r="Y336" i="7"/>
  <c r="Y480" i="7"/>
  <c r="Y624" i="7"/>
  <c r="Y768" i="7"/>
  <c r="Y912" i="7"/>
  <c r="Y1056" i="7"/>
  <c r="Y1200" i="7"/>
  <c r="Y61" i="7"/>
  <c r="Y205" i="7"/>
  <c r="Y349" i="7"/>
  <c r="Y493" i="7"/>
  <c r="Y637" i="7"/>
  <c r="Y781" i="7"/>
  <c r="Y925" i="7"/>
  <c r="Y1069" i="7"/>
  <c r="Y1213" i="7"/>
  <c r="Y955" i="7"/>
  <c r="Y1243" i="7"/>
  <c r="Y656" i="7"/>
  <c r="Y896" i="7"/>
  <c r="Y1136" i="7"/>
  <c r="Y213" i="7"/>
  <c r="Y453" i="7"/>
  <c r="Y645" i="7"/>
  <c r="Y885" i="7"/>
  <c r="Y1077" i="7"/>
  <c r="Y358" i="7"/>
  <c r="Y550" i="7"/>
  <c r="Y790" i="7"/>
  <c r="Y982" i="7"/>
  <c r="Y1222" i="7"/>
  <c r="Y491" i="7"/>
  <c r="Y659" i="7"/>
  <c r="Y827" i="7"/>
  <c r="Y1007" i="7"/>
  <c r="Y1175" i="7"/>
  <c r="Y60" i="7"/>
  <c r="Y204" i="7"/>
  <c r="Y348" i="7"/>
  <c r="Y492" i="7"/>
  <c r="Y636" i="7"/>
  <c r="Y780" i="7"/>
  <c r="Y924" i="7"/>
  <c r="Y1068" i="7"/>
  <c r="Y1212" i="7"/>
  <c r="Y73" i="7"/>
  <c r="Y217" i="7"/>
  <c r="Y361" i="7"/>
  <c r="Y505" i="7"/>
  <c r="Y649" i="7"/>
  <c r="Y793" i="7"/>
  <c r="Y937" i="7"/>
  <c r="Y1081" i="7"/>
  <c r="Y1225" i="7"/>
  <c r="Y1003" i="7"/>
  <c r="Y704" i="7"/>
  <c r="Y932" i="7"/>
  <c r="Y1148" i="7"/>
  <c r="Y249" i="7"/>
  <c r="Y465" i="7"/>
  <c r="Y681" i="7"/>
  <c r="Y897" i="7"/>
  <c r="Y1113" i="7"/>
  <c r="Y370" i="7"/>
  <c r="Y586" i="7"/>
  <c r="Y802" i="7"/>
  <c r="Y1018" i="7"/>
  <c r="Y1234" i="7"/>
  <c r="Y503" i="7"/>
  <c r="Y671" i="7"/>
  <c r="Y851" i="7"/>
  <c r="Y1019" i="7"/>
  <c r="Y1199" i="7"/>
  <c r="Y72" i="7"/>
  <c r="Y216" i="7"/>
  <c r="Y360" i="7"/>
  <c r="Y504" i="7"/>
  <c r="Y648" i="7"/>
  <c r="Y792" i="7"/>
  <c r="Y936" i="7"/>
  <c r="Y1080" i="7"/>
  <c r="Y1224" i="7"/>
  <c r="Y85" i="7"/>
  <c r="Y229" i="7"/>
  <c r="Y373" i="7"/>
  <c r="Y517" i="7"/>
  <c r="Y661" i="7"/>
  <c r="Y805" i="7"/>
  <c r="Y949" i="7"/>
  <c r="Y1093" i="7"/>
  <c r="Y1237" i="7"/>
  <c r="AB290" i="7"/>
  <c r="AB812" i="7"/>
  <c r="AB980" i="7"/>
  <c r="AB897" i="7"/>
  <c r="AB440" i="7"/>
  <c r="AB888" i="7"/>
  <c r="AB320" i="7"/>
  <c r="AB632" i="7"/>
  <c r="AB934" i="7"/>
  <c r="AB558" i="7"/>
  <c r="AB543" i="7"/>
  <c r="AB875" i="7"/>
  <c r="AB1048" i="7"/>
  <c r="AB7" i="7"/>
  <c r="AB586" i="7"/>
  <c r="AB757" i="7"/>
  <c r="AB628" i="7"/>
  <c r="AB594" i="7"/>
  <c r="AB148" i="7"/>
  <c r="AB780" i="7"/>
  <c r="AB759" i="7"/>
  <c r="AB953" i="7"/>
  <c r="AB751" i="7"/>
  <c r="AB551" i="7"/>
  <c r="AB626" i="7"/>
  <c r="AB245" i="7"/>
  <c r="AB1194" i="7"/>
  <c r="AB826" i="7"/>
  <c r="AB458" i="7"/>
  <c r="AB1096" i="7"/>
  <c r="AB774" i="7"/>
  <c r="AB513" i="7"/>
  <c r="AB996" i="7"/>
  <c r="AB795" i="7"/>
  <c r="AB1133" i="7"/>
  <c r="AB931" i="7"/>
  <c r="AB1246" i="7"/>
  <c r="AB842" i="7"/>
  <c r="AB1120" i="7"/>
  <c r="AB510" i="7"/>
  <c r="AB943" i="7"/>
  <c r="AB682" i="7"/>
  <c r="AB1020" i="7"/>
  <c r="AB1202" i="7"/>
  <c r="AB844" i="7"/>
  <c r="AB378" i="7"/>
  <c r="AB811" i="7"/>
  <c r="AB898" i="7"/>
  <c r="AB337" i="7"/>
  <c r="AB147" i="7"/>
  <c r="AB1000" i="7"/>
  <c r="AB534" i="7"/>
  <c r="AB89" i="7"/>
  <c r="AB1019" i="7"/>
  <c r="AB1225" i="7"/>
  <c r="AB1023" i="7"/>
  <c r="AB749" i="7"/>
  <c r="AB1266" i="7"/>
  <c r="AB1051" i="7"/>
  <c r="Z68" i="7"/>
  <c r="Z212" i="7"/>
  <c r="Z356" i="7"/>
  <c r="Z500" i="7"/>
  <c r="Z548" i="7"/>
  <c r="Z692" i="7"/>
  <c r="Z836" i="7"/>
  <c r="Z980" i="7"/>
  <c r="Z1124" i="7"/>
  <c r="Z1268" i="7"/>
  <c r="Z93" i="7"/>
  <c r="Z237" i="7"/>
  <c r="Z381" i="7"/>
  <c r="Z525" i="7"/>
  <c r="Z669" i="7"/>
  <c r="Z813" i="7"/>
  <c r="Z957" i="7"/>
  <c r="Z1101" i="7"/>
  <c r="Z1245" i="7"/>
  <c r="Z80" i="7"/>
  <c r="Z224" i="7"/>
  <c r="Z368" i="7"/>
  <c r="Z512" i="7"/>
  <c r="Z92" i="7"/>
  <c r="Z236" i="7"/>
  <c r="Z380" i="7"/>
  <c r="Z524" i="7"/>
  <c r="Z104" i="7"/>
  <c r="Z248" i="7"/>
  <c r="Z392" i="7"/>
  <c r="Z536" i="7"/>
  <c r="Z116" i="7"/>
  <c r="Z260" i="7"/>
  <c r="Z404" i="7"/>
  <c r="Z128" i="7"/>
  <c r="Z272" i="7"/>
  <c r="Z416" i="7"/>
  <c r="Z140" i="7"/>
  <c r="Z284" i="7"/>
  <c r="Z428" i="7"/>
  <c r="Z620" i="7"/>
  <c r="Z764" i="7"/>
  <c r="Z908" i="7"/>
  <c r="Z1052" i="7"/>
  <c r="Z1196" i="7"/>
  <c r="Z21" i="7"/>
  <c r="Z165" i="7"/>
  <c r="Z309" i="7"/>
  <c r="Z453" i="7"/>
  <c r="Z597" i="7"/>
  <c r="Z741" i="7"/>
  <c r="Z885" i="7"/>
  <c r="Z1029" i="7"/>
  <c r="Z1173" i="7"/>
  <c r="Z8" i="7"/>
  <c r="Z152" i="7"/>
  <c r="Z296" i="7"/>
  <c r="Z440" i="7"/>
  <c r="Z20" i="7"/>
  <c r="Z164" i="7"/>
  <c r="Z308" i="7"/>
  <c r="Z452" i="7"/>
  <c r="Z32" i="7"/>
  <c r="Z176" i="7"/>
  <c r="Z320" i="7"/>
  <c r="Z464" i="7"/>
  <c r="Z44" i="7"/>
  <c r="Z188" i="7"/>
  <c r="Z332" i="7"/>
  <c r="Z476" i="7"/>
  <c r="Z56" i="7"/>
  <c r="Z200" i="7"/>
  <c r="Z344" i="7"/>
  <c r="Z488" i="7"/>
  <c r="Z608" i="7"/>
  <c r="Z788" i="7"/>
  <c r="Z956" i="7"/>
  <c r="Z1136" i="7"/>
  <c r="Z45" i="7"/>
  <c r="Z213" i="7"/>
  <c r="Z393" i="7"/>
  <c r="Z561" i="7"/>
  <c r="Z729" i="7"/>
  <c r="Z909" i="7"/>
  <c r="Z1077" i="7"/>
  <c r="Z1257" i="7"/>
  <c r="Z106" i="7"/>
  <c r="Z250" i="7"/>
  <c r="Z394" i="7"/>
  <c r="Z538" i="7"/>
  <c r="Z682" i="7"/>
  <c r="Z826" i="7"/>
  <c r="Z970" i="7"/>
  <c r="Z1114" i="7"/>
  <c r="Z1258" i="7"/>
  <c r="Z119" i="7"/>
  <c r="Z263" i="7"/>
  <c r="Z407" i="7"/>
  <c r="Z551" i="7"/>
  <c r="Z695" i="7"/>
  <c r="Z839" i="7"/>
  <c r="Z983" i="7"/>
  <c r="Z1127" i="7"/>
  <c r="Z72" i="7"/>
  <c r="Z216" i="7"/>
  <c r="Z360" i="7"/>
  <c r="Z504" i="7"/>
  <c r="Z648" i="7"/>
  <c r="Z792" i="7"/>
  <c r="Z936" i="7"/>
  <c r="Z1080" i="7"/>
  <c r="Z1224" i="7"/>
  <c r="Z85" i="7"/>
  <c r="Z229" i="7"/>
  <c r="Z373" i="7"/>
  <c r="Z517" i="7"/>
  <c r="Z661" i="7"/>
  <c r="Z805" i="7"/>
  <c r="Z949" i="7"/>
  <c r="Z1093" i="7"/>
  <c r="Z74" i="7"/>
  <c r="Z218" i="7"/>
  <c r="Z362" i="7"/>
  <c r="Z506" i="7"/>
  <c r="Z650" i="7"/>
  <c r="Z794" i="7"/>
  <c r="Z938" i="7"/>
  <c r="Z1082" i="7"/>
  <c r="Z111" i="7"/>
  <c r="Z255" i="7"/>
  <c r="Z399" i="7"/>
  <c r="Z543" i="7"/>
  <c r="Z687" i="7"/>
  <c r="Z831" i="7"/>
  <c r="Z16" i="7"/>
  <c r="Z160" i="7"/>
  <c r="Z304" i="7"/>
  <c r="Z448" i="7"/>
  <c r="Z592" i="7"/>
  <c r="Z736" i="7"/>
  <c r="Z880" i="7"/>
  <c r="Z1024" i="7"/>
  <c r="Z5" i="7"/>
  <c r="Z149" i="7"/>
  <c r="Z293" i="7"/>
  <c r="Z437" i="7"/>
  <c r="Z581" i="7"/>
  <c r="Z725" i="7"/>
  <c r="Z869" i="7"/>
  <c r="Z1013" i="7"/>
  <c r="Z632" i="7"/>
  <c r="Z800" i="7"/>
  <c r="Z968" i="7"/>
  <c r="Z1148" i="7"/>
  <c r="Z57" i="7"/>
  <c r="Z225" i="7"/>
  <c r="Z405" i="7"/>
  <c r="Z573" i="7"/>
  <c r="Z753" i="7"/>
  <c r="Z921" i="7"/>
  <c r="Z1089" i="7"/>
  <c r="Z1269" i="7"/>
  <c r="Z118" i="7"/>
  <c r="Z262" i="7"/>
  <c r="Z406" i="7"/>
  <c r="Z550" i="7"/>
  <c r="Z694" i="7"/>
  <c r="Z838" i="7"/>
  <c r="Z982" i="7"/>
  <c r="Z1126" i="7"/>
  <c r="Z131" i="7"/>
  <c r="Z275" i="7"/>
  <c r="Z419" i="7"/>
  <c r="Z563" i="7"/>
  <c r="Z707" i="7"/>
  <c r="Z851" i="7"/>
  <c r="Z995" i="7"/>
  <c r="Z1139" i="7"/>
  <c r="Z84" i="7"/>
  <c r="Z228" i="7"/>
  <c r="Z372" i="7"/>
  <c r="Z516" i="7"/>
  <c r="Z660" i="7"/>
  <c r="Z804" i="7"/>
  <c r="Z948" i="7"/>
  <c r="Z1092" i="7"/>
  <c r="Z1236" i="7"/>
  <c r="Z97" i="7"/>
  <c r="Z241" i="7"/>
  <c r="Z385" i="7"/>
  <c r="Z529" i="7"/>
  <c r="Z673" i="7"/>
  <c r="Z817" i="7"/>
  <c r="Z961" i="7"/>
  <c r="Z1105" i="7"/>
  <c r="Z86" i="7"/>
  <c r="Z230" i="7"/>
  <c r="Z374" i="7"/>
  <c r="Z518" i="7"/>
  <c r="Z662" i="7"/>
  <c r="Z806" i="7"/>
  <c r="Z950" i="7"/>
  <c r="Z1094" i="7"/>
  <c r="Z123" i="7"/>
  <c r="Z267" i="7"/>
  <c r="Z411" i="7"/>
  <c r="Z555" i="7"/>
  <c r="Z699" i="7"/>
  <c r="Z28" i="7"/>
  <c r="Z172" i="7"/>
  <c r="Z316" i="7"/>
  <c r="Z460" i="7"/>
  <c r="Z604" i="7"/>
  <c r="Z748" i="7"/>
  <c r="Z892" i="7"/>
  <c r="Z1036" i="7"/>
  <c r="Z644" i="7"/>
  <c r="Z812" i="7"/>
  <c r="Z992" i="7"/>
  <c r="Z1160" i="7"/>
  <c r="Z69" i="7"/>
  <c r="Z249" i="7"/>
  <c r="Z417" i="7"/>
  <c r="Z585" i="7"/>
  <c r="Z765" i="7"/>
  <c r="Z933" i="7"/>
  <c r="Z1113" i="7"/>
  <c r="Z130" i="7"/>
  <c r="Z274" i="7"/>
  <c r="Z418" i="7"/>
  <c r="Z562" i="7"/>
  <c r="Z706" i="7"/>
  <c r="Z850" i="7"/>
  <c r="Z994" i="7"/>
  <c r="Z1138" i="7"/>
  <c r="Z143" i="7"/>
  <c r="Z287" i="7"/>
  <c r="Z431" i="7"/>
  <c r="Z575" i="7"/>
  <c r="Z719" i="7"/>
  <c r="Z863" i="7"/>
  <c r="Z1007" i="7"/>
  <c r="Z1151" i="7"/>
  <c r="Z96" i="7"/>
  <c r="Z240" i="7"/>
  <c r="Z384" i="7"/>
  <c r="Z528" i="7"/>
  <c r="Z672" i="7"/>
  <c r="Z816" i="7"/>
  <c r="Z960" i="7"/>
  <c r="Z1104" i="7"/>
  <c r="Z1248" i="7"/>
  <c r="Z656" i="7"/>
  <c r="Z824" i="7"/>
  <c r="Z1004" i="7"/>
  <c r="Z1172" i="7"/>
  <c r="Z81" i="7"/>
  <c r="Z261" i="7"/>
  <c r="Z429" i="7"/>
  <c r="Z609" i="7"/>
  <c r="Z777" i="7"/>
  <c r="Z945" i="7"/>
  <c r="Z1125" i="7"/>
  <c r="Z142" i="7"/>
  <c r="Z286" i="7"/>
  <c r="Z430" i="7"/>
  <c r="Z574" i="7"/>
  <c r="Z718" i="7"/>
  <c r="Z862" i="7"/>
  <c r="Z1006" i="7"/>
  <c r="Z1150" i="7"/>
  <c r="Z11" i="7"/>
  <c r="Z155" i="7"/>
  <c r="Z299" i="7"/>
  <c r="Z443" i="7"/>
  <c r="Z587" i="7"/>
  <c r="Z731" i="7"/>
  <c r="Z875" i="7"/>
  <c r="Z1019" i="7"/>
  <c r="Z1163" i="7"/>
  <c r="Z108" i="7"/>
  <c r="Z252" i="7"/>
  <c r="Z396" i="7"/>
  <c r="Z540" i="7"/>
  <c r="Z684" i="7"/>
  <c r="Z828" i="7"/>
  <c r="Z972" i="7"/>
  <c r="Z1116" i="7"/>
  <c r="Z1260" i="7"/>
  <c r="Z668" i="7"/>
  <c r="Z848" i="7"/>
  <c r="Z1016" i="7"/>
  <c r="Z1184" i="7"/>
  <c r="Z105" i="7"/>
  <c r="Z273" i="7"/>
  <c r="Z441" i="7"/>
  <c r="Z621" i="7"/>
  <c r="Z789" i="7"/>
  <c r="Z969" i="7"/>
  <c r="Z1137" i="7"/>
  <c r="Z10" i="7"/>
  <c r="Z154" i="7"/>
  <c r="Z298" i="7"/>
  <c r="Z442" i="7"/>
  <c r="Z586" i="7"/>
  <c r="Z730" i="7"/>
  <c r="Z874" i="7"/>
  <c r="Z1018" i="7"/>
  <c r="Z1162" i="7"/>
  <c r="Z23" i="7"/>
  <c r="Z167" i="7"/>
  <c r="Z311" i="7"/>
  <c r="Z455" i="7"/>
  <c r="Z599" i="7"/>
  <c r="Z743" i="7"/>
  <c r="Z887" i="7"/>
  <c r="Z1031" i="7"/>
  <c r="Z1175" i="7"/>
  <c r="Z120" i="7"/>
  <c r="Z264" i="7"/>
  <c r="Z408" i="7"/>
  <c r="Z552" i="7"/>
  <c r="Z696" i="7"/>
  <c r="Z840" i="7"/>
  <c r="Z984" i="7"/>
  <c r="Z1128" i="7"/>
  <c r="Z133" i="7"/>
  <c r="Z277" i="7"/>
  <c r="Z421" i="7"/>
  <c r="Z565" i="7"/>
  <c r="Z709" i="7"/>
  <c r="Z853" i="7"/>
  <c r="Z997" i="7"/>
  <c r="Z1141" i="7"/>
  <c r="Z122" i="7"/>
  <c r="Z266" i="7"/>
  <c r="Z410" i="7"/>
  <c r="Z554" i="7"/>
  <c r="Z698" i="7"/>
  <c r="Z842" i="7"/>
  <c r="Z986" i="7"/>
  <c r="Z1130" i="7"/>
  <c r="Z15" i="7"/>
  <c r="Z159" i="7"/>
  <c r="Z303" i="7"/>
  <c r="Z447" i="7"/>
  <c r="Z591" i="7"/>
  <c r="Z735" i="7"/>
  <c r="Z64" i="7"/>
  <c r="Z208" i="7"/>
  <c r="Z352" i="7"/>
  <c r="Z496" i="7"/>
  <c r="Z640" i="7"/>
  <c r="Z784" i="7"/>
  <c r="Z928" i="7"/>
  <c r="Z680" i="7"/>
  <c r="Z860" i="7"/>
  <c r="Z1028" i="7"/>
  <c r="Z1208" i="7"/>
  <c r="Z117" i="7"/>
  <c r="Z285" i="7"/>
  <c r="Z465" i="7"/>
  <c r="Z633" i="7"/>
  <c r="Z801" i="7"/>
  <c r="Z981" i="7"/>
  <c r="Z1149" i="7"/>
  <c r="Z22" i="7"/>
  <c r="Z166" i="7"/>
  <c r="Z310" i="7"/>
  <c r="Z454" i="7"/>
  <c r="Z598" i="7"/>
  <c r="Z742" i="7"/>
  <c r="Z886" i="7"/>
  <c r="Z1030" i="7"/>
  <c r="Z1174" i="7"/>
  <c r="Z35" i="7"/>
  <c r="Z179" i="7"/>
  <c r="Z323" i="7"/>
  <c r="Z467" i="7"/>
  <c r="Z611" i="7"/>
  <c r="Z755" i="7"/>
  <c r="Z899" i="7"/>
  <c r="Z1043" i="7"/>
  <c r="Z1187" i="7"/>
  <c r="Z132" i="7"/>
  <c r="Z276" i="7"/>
  <c r="Z420" i="7"/>
  <c r="Z564" i="7"/>
  <c r="Z708" i="7"/>
  <c r="Z852" i="7"/>
  <c r="Z996" i="7"/>
  <c r="Z1140" i="7"/>
  <c r="Z145" i="7"/>
  <c r="Z289" i="7"/>
  <c r="Z433" i="7"/>
  <c r="Z577" i="7"/>
  <c r="Z721" i="7"/>
  <c r="Z865" i="7"/>
  <c r="Z1009" i="7"/>
  <c r="Z1153" i="7"/>
  <c r="Z134" i="7"/>
  <c r="Z278" i="7"/>
  <c r="Z422" i="7"/>
  <c r="Z566" i="7"/>
  <c r="Z710" i="7"/>
  <c r="Z854" i="7"/>
  <c r="Z998" i="7"/>
  <c r="Z1142" i="7"/>
  <c r="Z27" i="7"/>
  <c r="Z171" i="7"/>
  <c r="Z315" i="7"/>
  <c r="Z459" i="7"/>
  <c r="Z603" i="7"/>
  <c r="Z747" i="7"/>
  <c r="Z76" i="7"/>
  <c r="Z220" i="7"/>
  <c r="Z364" i="7"/>
  <c r="Z508" i="7"/>
  <c r="Z652" i="7"/>
  <c r="Z796" i="7"/>
  <c r="Z940" i="7"/>
  <c r="Z65" i="7"/>
  <c r="Z209" i="7"/>
  <c r="Z353" i="7"/>
  <c r="Z497" i="7"/>
  <c r="Z641" i="7"/>
  <c r="Z785" i="7"/>
  <c r="Z704" i="7"/>
  <c r="Z872" i="7"/>
  <c r="Z1040" i="7"/>
  <c r="Z1220" i="7"/>
  <c r="Z129" i="7"/>
  <c r="Z297" i="7"/>
  <c r="Z477" i="7"/>
  <c r="Z645" i="7"/>
  <c r="Z825" i="7"/>
  <c r="Z993" i="7"/>
  <c r="Z1161" i="7"/>
  <c r="Z34" i="7"/>
  <c r="Z178" i="7"/>
  <c r="Z322" i="7"/>
  <c r="Z466" i="7"/>
  <c r="Z610" i="7"/>
  <c r="Z754" i="7"/>
  <c r="Z898" i="7"/>
  <c r="Z1042" i="7"/>
  <c r="Z1186" i="7"/>
  <c r="Z47" i="7"/>
  <c r="Z191" i="7"/>
  <c r="Z335" i="7"/>
  <c r="Z479" i="7"/>
  <c r="Z623" i="7"/>
  <c r="Z767" i="7"/>
  <c r="Z911" i="7"/>
  <c r="Z1055" i="7"/>
  <c r="Z1199" i="7"/>
  <c r="Z144" i="7"/>
  <c r="Z288" i="7"/>
  <c r="Z432" i="7"/>
  <c r="Z576" i="7"/>
  <c r="Z720" i="7"/>
  <c r="Z864" i="7"/>
  <c r="Z1008" i="7"/>
  <c r="Z1152" i="7"/>
  <c r="Z13" i="7"/>
  <c r="Z157" i="7"/>
  <c r="Z301" i="7"/>
  <c r="Z445" i="7"/>
  <c r="Z589" i="7"/>
  <c r="Z733" i="7"/>
  <c r="Z877" i="7"/>
  <c r="Z1021" i="7"/>
  <c r="Z1165" i="7"/>
  <c r="Z716" i="7"/>
  <c r="Z884" i="7"/>
  <c r="Z1064" i="7"/>
  <c r="Z1232" i="7"/>
  <c r="Z141" i="7"/>
  <c r="Z321" i="7"/>
  <c r="Z489" i="7"/>
  <c r="Z657" i="7"/>
  <c r="Z837" i="7"/>
  <c r="Z1005" i="7"/>
  <c r="Z1185" i="7"/>
  <c r="Z46" i="7"/>
  <c r="Z190" i="7"/>
  <c r="Z334" i="7"/>
  <c r="Z478" i="7"/>
  <c r="Z622" i="7"/>
  <c r="Z766" i="7"/>
  <c r="Z910" i="7"/>
  <c r="Z1054" i="7"/>
  <c r="Z1198" i="7"/>
  <c r="Z59" i="7"/>
  <c r="Z203" i="7"/>
  <c r="Z347" i="7"/>
  <c r="Z491" i="7"/>
  <c r="Z635" i="7"/>
  <c r="Z779" i="7"/>
  <c r="Z923" i="7"/>
  <c r="Z1067" i="7"/>
  <c r="Z1211" i="7"/>
  <c r="Z12" i="7"/>
  <c r="Z156" i="7"/>
  <c r="Z300" i="7"/>
  <c r="Z444" i="7"/>
  <c r="Z588" i="7"/>
  <c r="Z732" i="7"/>
  <c r="Z876" i="7"/>
  <c r="Z1020" i="7"/>
  <c r="Z1164" i="7"/>
  <c r="Z560" i="7"/>
  <c r="Z728" i="7"/>
  <c r="Z896" i="7"/>
  <c r="Z1076" i="7"/>
  <c r="Z1244" i="7"/>
  <c r="Z153" i="7"/>
  <c r="Z333" i="7"/>
  <c r="Z501" i="7"/>
  <c r="Z681" i="7"/>
  <c r="Z849" i="7"/>
  <c r="Z1017" i="7"/>
  <c r="Z1197" i="7"/>
  <c r="Z58" i="7"/>
  <c r="Z202" i="7"/>
  <c r="Z346" i="7"/>
  <c r="Z490" i="7"/>
  <c r="Z634" i="7"/>
  <c r="Z778" i="7"/>
  <c r="Z922" i="7"/>
  <c r="Z1066" i="7"/>
  <c r="Z1210" i="7"/>
  <c r="Z71" i="7"/>
  <c r="Z215" i="7"/>
  <c r="Z359" i="7"/>
  <c r="Z503" i="7"/>
  <c r="Z647" i="7"/>
  <c r="Z791" i="7"/>
  <c r="Z935" i="7"/>
  <c r="Z1079" i="7"/>
  <c r="Z1223" i="7"/>
  <c r="Z24" i="7"/>
  <c r="Z168" i="7"/>
  <c r="Z312" i="7"/>
  <c r="Z456" i="7"/>
  <c r="Z600" i="7"/>
  <c r="Z744" i="7"/>
  <c r="Z888" i="7"/>
  <c r="Z1032" i="7"/>
  <c r="Z1176" i="7"/>
  <c r="Z572" i="7"/>
  <c r="Z740" i="7"/>
  <c r="Z920" i="7"/>
  <c r="Z1088" i="7"/>
  <c r="Z1256" i="7"/>
  <c r="Z177" i="7"/>
  <c r="Z345" i="7"/>
  <c r="Z513" i="7"/>
  <c r="Z693" i="7"/>
  <c r="Z861" i="7"/>
  <c r="Z1041" i="7"/>
  <c r="Z1209" i="7"/>
  <c r="Z70" i="7"/>
  <c r="Z214" i="7"/>
  <c r="Z358" i="7"/>
  <c r="Z502" i="7"/>
  <c r="Z646" i="7"/>
  <c r="Z790" i="7"/>
  <c r="Z934" i="7"/>
  <c r="Z1078" i="7"/>
  <c r="Z1222" i="7"/>
  <c r="Z83" i="7"/>
  <c r="Z227" i="7"/>
  <c r="Z371" i="7"/>
  <c r="Z515" i="7"/>
  <c r="Z659" i="7"/>
  <c r="Z803" i="7"/>
  <c r="Z947" i="7"/>
  <c r="Z1091" i="7"/>
  <c r="Z1235" i="7"/>
  <c r="Z36" i="7"/>
  <c r="Z180" i="7"/>
  <c r="Z324" i="7"/>
  <c r="Z468" i="7"/>
  <c r="Z612" i="7"/>
  <c r="Z756" i="7"/>
  <c r="Z900" i="7"/>
  <c r="Z1044" i="7"/>
  <c r="Z1188" i="7"/>
  <c r="Z584" i="7"/>
  <c r="Z752" i="7"/>
  <c r="Z932" i="7"/>
  <c r="Z1100" i="7"/>
  <c r="Z9" i="7"/>
  <c r="Z189" i="7"/>
  <c r="Z357" i="7"/>
  <c r="Z537" i="7"/>
  <c r="Z705" i="7"/>
  <c r="Z873" i="7"/>
  <c r="Z1053" i="7"/>
  <c r="Z1221" i="7"/>
  <c r="Z82" i="7"/>
  <c r="Z226" i="7"/>
  <c r="Z370" i="7"/>
  <c r="Z514" i="7"/>
  <c r="Z658" i="7"/>
  <c r="Z802" i="7"/>
  <c r="Z946" i="7"/>
  <c r="Z1090" i="7"/>
  <c r="Z1234" i="7"/>
  <c r="Z95" i="7"/>
  <c r="Z239" i="7"/>
  <c r="Z383" i="7"/>
  <c r="Z527" i="7"/>
  <c r="Z671" i="7"/>
  <c r="Z815" i="7"/>
  <c r="Z959" i="7"/>
  <c r="Z1103" i="7"/>
  <c r="Z1247" i="7"/>
  <c r="Z48" i="7"/>
  <c r="Z192" i="7"/>
  <c r="Z336" i="7"/>
  <c r="Z480" i="7"/>
  <c r="Z624" i="7"/>
  <c r="Z768" i="7"/>
  <c r="Z912" i="7"/>
  <c r="Z1056" i="7"/>
  <c r="Z1200" i="7"/>
  <c r="Z61" i="7"/>
  <c r="Z205" i="7"/>
  <c r="Z349" i="7"/>
  <c r="Z493" i="7"/>
  <c r="Z637" i="7"/>
  <c r="Z781" i="7"/>
  <c r="Z925" i="7"/>
  <c r="Z1069" i="7"/>
  <c r="Z596" i="7"/>
  <c r="Z776" i="7"/>
  <c r="Z944" i="7"/>
  <c r="Z1112" i="7"/>
  <c r="Z33" i="7"/>
  <c r="Z201" i="7"/>
  <c r="Z369" i="7"/>
  <c r="Z549" i="7"/>
  <c r="Z717" i="7"/>
  <c r="Z897" i="7"/>
  <c r="Z1065" i="7"/>
  <c r="Z1233" i="7"/>
  <c r="Z94" i="7"/>
  <c r="Z238" i="7"/>
  <c r="Z382" i="7"/>
  <c r="Z526" i="7"/>
  <c r="Z670" i="7"/>
  <c r="Z814" i="7"/>
  <c r="Z958" i="7"/>
  <c r="Z1102" i="7"/>
  <c r="Z1246" i="7"/>
  <c r="Z107" i="7"/>
  <c r="Z251" i="7"/>
  <c r="Z395" i="7"/>
  <c r="Z539" i="7"/>
  <c r="Z683" i="7"/>
  <c r="Z827" i="7"/>
  <c r="Z971" i="7"/>
  <c r="Z1115" i="7"/>
  <c r="Z1259" i="7"/>
  <c r="Z60" i="7"/>
  <c r="Z204" i="7"/>
  <c r="Z348" i="7"/>
  <c r="Z492" i="7"/>
  <c r="Z636" i="7"/>
  <c r="Z780" i="7"/>
  <c r="Z924" i="7"/>
  <c r="Z1068" i="7"/>
  <c r="Z1212" i="7"/>
  <c r="Z37" i="7"/>
  <c r="Z325" i="7"/>
  <c r="Z613" i="7"/>
  <c r="Z901" i="7"/>
  <c r="Z1189" i="7"/>
  <c r="Z110" i="7"/>
  <c r="Z326" i="7"/>
  <c r="Z542" i="7"/>
  <c r="Z758" i="7"/>
  <c r="Z974" i="7"/>
  <c r="Z1190" i="7"/>
  <c r="Z75" i="7"/>
  <c r="Z291" i="7"/>
  <c r="Z507" i="7"/>
  <c r="Z723" i="7"/>
  <c r="Z196" i="7"/>
  <c r="Z412" i="7"/>
  <c r="Z628" i="7"/>
  <c r="Z844" i="7"/>
  <c r="Z113" i="7"/>
  <c r="Z281" i="7"/>
  <c r="Z461" i="7"/>
  <c r="Z629" i="7"/>
  <c r="Z809" i="7"/>
  <c r="Z965" i="7"/>
  <c r="Z114" i="7"/>
  <c r="Z258" i="7"/>
  <c r="Z402" i="7"/>
  <c r="Z546" i="7"/>
  <c r="Z690" i="7"/>
  <c r="Z127" i="7"/>
  <c r="Z1238" i="7"/>
  <c r="Z939" i="7"/>
  <c r="Z1083" i="7"/>
  <c r="Z1227" i="7"/>
  <c r="Z1072" i="7"/>
  <c r="Z1216" i="7"/>
  <c r="Z1085" i="7"/>
  <c r="Z1229" i="7"/>
  <c r="Z834" i="7"/>
  <c r="Z978" i="7"/>
  <c r="Z1122" i="7"/>
  <c r="Z1266" i="7"/>
  <c r="Z211" i="7"/>
  <c r="Z355" i="7"/>
  <c r="Z499" i="7"/>
  <c r="Z643" i="7"/>
  <c r="Z787" i="7"/>
  <c r="Z931" i="7"/>
  <c r="Z1075" i="7"/>
  <c r="Z1219" i="7"/>
  <c r="Z49" i="7"/>
  <c r="Z337" i="7"/>
  <c r="Z625" i="7"/>
  <c r="Z913" i="7"/>
  <c r="Z146" i="7"/>
  <c r="Z338" i="7"/>
  <c r="Z578" i="7"/>
  <c r="Z770" i="7"/>
  <c r="Z1010" i="7"/>
  <c r="Z87" i="7"/>
  <c r="Z327" i="7"/>
  <c r="Z519" i="7"/>
  <c r="Z759" i="7"/>
  <c r="Z232" i="7"/>
  <c r="Z424" i="7"/>
  <c r="Z664" i="7"/>
  <c r="Z856" i="7"/>
  <c r="Z125" i="7"/>
  <c r="Z305" i="7"/>
  <c r="Z473" i="7"/>
  <c r="Z653" i="7"/>
  <c r="Z821" i="7"/>
  <c r="Z977" i="7"/>
  <c r="Z126" i="7"/>
  <c r="Z270" i="7"/>
  <c r="Z414" i="7"/>
  <c r="Z558" i="7"/>
  <c r="Z702" i="7"/>
  <c r="Z139" i="7"/>
  <c r="Z1250" i="7"/>
  <c r="Z951" i="7"/>
  <c r="Z1095" i="7"/>
  <c r="Z1239" i="7"/>
  <c r="Z73" i="7"/>
  <c r="Z361" i="7"/>
  <c r="Z649" i="7"/>
  <c r="Z937" i="7"/>
  <c r="Z158" i="7"/>
  <c r="Z350" i="7"/>
  <c r="Z590" i="7"/>
  <c r="Z782" i="7"/>
  <c r="Z1022" i="7"/>
  <c r="Z99" i="7"/>
  <c r="Z339" i="7"/>
  <c r="Z531" i="7"/>
  <c r="Z771" i="7"/>
  <c r="Z4" i="7"/>
  <c r="Z244" i="7"/>
  <c r="Z436" i="7"/>
  <c r="Z676" i="7"/>
  <c r="Z868" i="7"/>
  <c r="Z137" i="7"/>
  <c r="Z317" i="7"/>
  <c r="Z485" i="7"/>
  <c r="Z665" i="7"/>
  <c r="Z833" i="7"/>
  <c r="Z989" i="7"/>
  <c r="Z138" i="7"/>
  <c r="Z282" i="7"/>
  <c r="Z426" i="7"/>
  <c r="Z570" i="7"/>
  <c r="Z714" i="7"/>
  <c r="Z7" i="7"/>
  <c r="Z151" i="7"/>
  <c r="Z1201" i="7"/>
  <c r="Z1262" i="7"/>
  <c r="Z963" i="7"/>
  <c r="Z1107" i="7"/>
  <c r="Z1251" i="7"/>
  <c r="Z109" i="7"/>
  <c r="Z397" i="7"/>
  <c r="Z685" i="7"/>
  <c r="Z973" i="7"/>
  <c r="Z170" i="7"/>
  <c r="Z386" i="7"/>
  <c r="Z602" i="7"/>
  <c r="Z818" i="7"/>
  <c r="Z1034" i="7"/>
  <c r="Z135" i="7"/>
  <c r="Z351" i="7"/>
  <c r="Z567" i="7"/>
  <c r="Z783" i="7"/>
  <c r="Z40" i="7"/>
  <c r="Z256" i="7"/>
  <c r="Z472" i="7"/>
  <c r="Z688" i="7"/>
  <c r="Z904" i="7"/>
  <c r="Z161" i="7"/>
  <c r="Z329" i="7"/>
  <c r="Z509" i="7"/>
  <c r="Z677" i="7"/>
  <c r="Z845" i="7"/>
  <c r="Z1001" i="7"/>
  <c r="Z6" i="7"/>
  <c r="Z150" i="7"/>
  <c r="Z294" i="7"/>
  <c r="Z438" i="7"/>
  <c r="Z582" i="7"/>
  <c r="Z726" i="7"/>
  <c r="Z19" i="7"/>
  <c r="Z163" i="7"/>
  <c r="Z1213" i="7"/>
  <c r="Z975" i="7"/>
  <c r="Z1119" i="7"/>
  <c r="Z1263" i="7"/>
  <c r="Z121" i="7"/>
  <c r="Z409" i="7"/>
  <c r="Z697" i="7"/>
  <c r="Z985" i="7"/>
  <c r="Z182" i="7"/>
  <c r="Z398" i="7"/>
  <c r="Z614" i="7"/>
  <c r="Z830" i="7"/>
  <c r="Z1046" i="7"/>
  <c r="Z147" i="7"/>
  <c r="Z363" i="7"/>
  <c r="Z579" i="7"/>
  <c r="Z795" i="7"/>
  <c r="Z52" i="7"/>
  <c r="Z268" i="7"/>
  <c r="Z484" i="7"/>
  <c r="Z700" i="7"/>
  <c r="Z916" i="7"/>
  <c r="Z173" i="7"/>
  <c r="Z341" i="7"/>
  <c r="Z521" i="7"/>
  <c r="Z689" i="7"/>
  <c r="Z857" i="7"/>
  <c r="Z1025" i="7"/>
  <c r="Z18" i="7"/>
  <c r="Z162" i="7"/>
  <c r="Z306" i="7"/>
  <c r="Z450" i="7"/>
  <c r="Z594" i="7"/>
  <c r="Z738" i="7"/>
  <c r="Z31" i="7"/>
  <c r="Z175" i="7"/>
  <c r="Z1225" i="7"/>
  <c r="Z843" i="7"/>
  <c r="Z987" i="7"/>
  <c r="Z1131" i="7"/>
  <c r="Z1120" i="7"/>
  <c r="Z1264" i="7"/>
  <c r="Z1133" i="7"/>
  <c r="Z882" i="7"/>
  <c r="Z1026" i="7"/>
  <c r="Z1170" i="7"/>
  <c r="Z259" i="7"/>
  <c r="Z403" i="7"/>
  <c r="Z547" i="7"/>
  <c r="Z691" i="7"/>
  <c r="Z835" i="7"/>
  <c r="Z979" i="7"/>
  <c r="Z1123" i="7"/>
  <c r="Z1267" i="7"/>
  <c r="Z169" i="7"/>
  <c r="Z457" i="7"/>
  <c r="Z745" i="7"/>
  <c r="Z1033" i="7"/>
  <c r="Z194" i="7"/>
  <c r="Z434" i="7"/>
  <c r="Z626" i="7"/>
  <c r="Z866" i="7"/>
  <c r="Z1058" i="7"/>
  <c r="Z183" i="7"/>
  <c r="Z375" i="7"/>
  <c r="Z615" i="7"/>
  <c r="Z807" i="7"/>
  <c r="Z88" i="7"/>
  <c r="Z280" i="7"/>
  <c r="Z520" i="7"/>
  <c r="Z712" i="7"/>
  <c r="Z952" i="7"/>
  <c r="Z17" i="7"/>
  <c r="Z185" i="7"/>
  <c r="Z365" i="7"/>
  <c r="Z533" i="7"/>
  <c r="Z701" i="7"/>
  <c r="Z881" i="7"/>
  <c r="Z1037" i="7"/>
  <c r="Z30" i="7"/>
  <c r="Z174" i="7"/>
  <c r="Z318" i="7"/>
  <c r="Z462" i="7"/>
  <c r="Z606" i="7"/>
  <c r="Z750" i="7"/>
  <c r="Z43" i="7"/>
  <c r="Z187" i="7"/>
  <c r="Z1237" i="7"/>
  <c r="Z855" i="7"/>
  <c r="Z999" i="7"/>
  <c r="Z1143" i="7"/>
  <c r="Z1132" i="7"/>
  <c r="Z1145" i="7"/>
  <c r="Z894" i="7"/>
  <c r="Z1038" i="7"/>
  <c r="Z1182" i="7"/>
  <c r="Z271" i="7"/>
  <c r="Z415" i="7"/>
  <c r="Z559" i="7"/>
  <c r="Z703" i="7"/>
  <c r="Z847" i="7"/>
  <c r="Z991" i="7"/>
  <c r="Z1135" i="7"/>
  <c r="Z181" i="7"/>
  <c r="Z469" i="7"/>
  <c r="Z757" i="7"/>
  <c r="Z1045" i="7"/>
  <c r="Z14" i="7"/>
  <c r="Z206" i="7"/>
  <c r="Z446" i="7"/>
  <c r="Z638" i="7"/>
  <c r="Z878" i="7"/>
  <c r="Z1070" i="7"/>
  <c r="Z195" i="7"/>
  <c r="Z387" i="7"/>
  <c r="Z627" i="7"/>
  <c r="Z819" i="7"/>
  <c r="Z100" i="7"/>
  <c r="Z292" i="7"/>
  <c r="Z532" i="7"/>
  <c r="Z724" i="7"/>
  <c r="Z964" i="7"/>
  <c r="Z29" i="7"/>
  <c r="Z197" i="7"/>
  <c r="Z377" i="7"/>
  <c r="Z545" i="7"/>
  <c r="Z713" i="7"/>
  <c r="Z893" i="7"/>
  <c r="Z1049" i="7"/>
  <c r="Z42" i="7"/>
  <c r="Z186" i="7"/>
  <c r="Z330" i="7"/>
  <c r="Z474" i="7"/>
  <c r="Z618" i="7"/>
  <c r="Z762" i="7"/>
  <c r="Z55" i="7"/>
  <c r="Z1249" i="7"/>
  <c r="Z867" i="7"/>
  <c r="Z1011" i="7"/>
  <c r="Z1155" i="7"/>
  <c r="Z1144" i="7"/>
  <c r="Z1157" i="7"/>
  <c r="Z906" i="7"/>
  <c r="Z1050" i="7"/>
  <c r="Z1194" i="7"/>
  <c r="Z283" i="7"/>
  <c r="Z427" i="7"/>
  <c r="Z571" i="7"/>
  <c r="Z715" i="7"/>
  <c r="Z859" i="7"/>
  <c r="Z1003" i="7"/>
  <c r="Z1147" i="7"/>
  <c r="Z193" i="7"/>
  <c r="Z481" i="7"/>
  <c r="Z769" i="7"/>
  <c r="Z1057" i="7"/>
  <c r="Z26" i="7"/>
  <c r="Z242" i="7"/>
  <c r="Z458" i="7"/>
  <c r="Z674" i="7"/>
  <c r="Z890" i="7"/>
  <c r="Z1106" i="7"/>
  <c r="Z207" i="7"/>
  <c r="Z423" i="7"/>
  <c r="Z639" i="7"/>
  <c r="Z112" i="7"/>
  <c r="Z328" i="7"/>
  <c r="Z544" i="7"/>
  <c r="Z760" i="7"/>
  <c r="Z976" i="7"/>
  <c r="Z41" i="7"/>
  <c r="Z221" i="7"/>
  <c r="Z389" i="7"/>
  <c r="Z557" i="7"/>
  <c r="Z737" i="7"/>
  <c r="Z905" i="7"/>
  <c r="Z54" i="7"/>
  <c r="Z198" i="7"/>
  <c r="Z342" i="7"/>
  <c r="Z486" i="7"/>
  <c r="Z630" i="7"/>
  <c r="Z774" i="7"/>
  <c r="Z67" i="7"/>
  <c r="Z1261" i="7"/>
  <c r="Z879" i="7"/>
  <c r="Z1023" i="7"/>
  <c r="Z1167" i="7"/>
  <c r="Z217" i="7"/>
  <c r="Z505" i="7"/>
  <c r="Z793" i="7"/>
  <c r="Z1081" i="7"/>
  <c r="Z38" i="7"/>
  <c r="Z254" i="7"/>
  <c r="Z470" i="7"/>
  <c r="Z686" i="7"/>
  <c r="Z902" i="7"/>
  <c r="Z1118" i="7"/>
  <c r="Z219" i="7"/>
  <c r="Z435" i="7"/>
  <c r="Z651" i="7"/>
  <c r="Z124" i="7"/>
  <c r="Z340" i="7"/>
  <c r="Z556" i="7"/>
  <c r="Z772" i="7"/>
  <c r="Z988" i="7"/>
  <c r="Z53" i="7"/>
  <c r="Z233" i="7"/>
  <c r="Z401" i="7"/>
  <c r="Z569" i="7"/>
  <c r="Z749" i="7"/>
  <c r="Z917" i="7"/>
  <c r="Z66" i="7"/>
  <c r="Z210" i="7"/>
  <c r="Z354" i="7"/>
  <c r="Z498" i="7"/>
  <c r="Z642" i="7"/>
  <c r="Z786" i="7"/>
  <c r="Z79" i="7"/>
  <c r="Z891" i="7"/>
  <c r="Z1035" i="7"/>
  <c r="Z1179" i="7"/>
  <c r="Z253" i="7"/>
  <c r="Z541" i="7"/>
  <c r="Z829" i="7"/>
  <c r="Z1117" i="7"/>
  <c r="Z50" i="7"/>
  <c r="Z290" i="7"/>
  <c r="Z482" i="7"/>
  <c r="Z722" i="7"/>
  <c r="Z914" i="7"/>
  <c r="Z1154" i="7"/>
  <c r="Z39" i="7"/>
  <c r="Z231" i="7"/>
  <c r="Z471" i="7"/>
  <c r="Z663" i="7"/>
  <c r="Z136" i="7"/>
  <c r="Z376" i="7"/>
  <c r="Z568" i="7"/>
  <c r="Z808" i="7"/>
  <c r="Z1000" i="7"/>
  <c r="Z77" i="7"/>
  <c r="Z245" i="7"/>
  <c r="Z413" i="7"/>
  <c r="Z593" i="7"/>
  <c r="Z761" i="7"/>
  <c r="Z929" i="7"/>
  <c r="Z78" i="7"/>
  <c r="Z222" i="7"/>
  <c r="Z366" i="7"/>
  <c r="Z510" i="7"/>
  <c r="Z654" i="7"/>
  <c r="Z91" i="7"/>
  <c r="Z1202" i="7"/>
  <c r="Z903" i="7"/>
  <c r="Z1047" i="7"/>
  <c r="Z1191" i="7"/>
  <c r="Z265" i="7"/>
  <c r="Z553" i="7"/>
  <c r="Z841" i="7"/>
  <c r="Z1129" i="7"/>
  <c r="Z62" i="7"/>
  <c r="Z302" i="7"/>
  <c r="Z494" i="7"/>
  <c r="Z734" i="7"/>
  <c r="Z926" i="7"/>
  <c r="Z1166" i="7"/>
  <c r="Z51" i="7"/>
  <c r="Z243" i="7"/>
  <c r="Z483" i="7"/>
  <c r="Z675" i="7"/>
  <c r="Z148" i="7"/>
  <c r="Z388" i="7"/>
  <c r="Z580" i="7"/>
  <c r="Z820" i="7"/>
  <c r="Z1012" i="7"/>
  <c r="Z89" i="7"/>
  <c r="Z257" i="7"/>
  <c r="Z425" i="7"/>
  <c r="Z605" i="7"/>
  <c r="Z773" i="7"/>
  <c r="Z941" i="7"/>
  <c r="Z90" i="7"/>
  <c r="Z234" i="7"/>
  <c r="Z378" i="7"/>
  <c r="Z522" i="7"/>
  <c r="Z666" i="7"/>
  <c r="Z103" i="7"/>
  <c r="Z1214" i="7"/>
  <c r="Z25" i="7"/>
  <c r="Z313" i="7"/>
  <c r="Z601" i="7"/>
  <c r="Z889" i="7"/>
  <c r="Z1177" i="7"/>
  <c r="Z98" i="7"/>
  <c r="Z314" i="7"/>
  <c r="Z530" i="7"/>
  <c r="Z746" i="7"/>
  <c r="Z962" i="7"/>
  <c r="Z1178" i="7"/>
  <c r="Z63" i="7"/>
  <c r="Z279" i="7"/>
  <c r="Z495" i="7"/>
  <c r="Z711" i="7"/>
  <c r="Z184" i="7"/>
  <c r="Z400" i="7"/>
  <c r="Z616" i="7"/>
  <c r="Z832" i="7"/>
  <c r="Z1048" i="7"/>
  <c r="Z101" i="7"/>
  <c r="Z269" i="7"/>
  <c r="Z449" i="7"/>
  <c r="Z617" i="7"/>
  <c r="Z797" i="7"/>
  <c r="Z953" i="7"/>
  <c r="Z102" i="7"/>
  <c r="Z246" i="7"/>
  <c r="Z390" i="7"/>
  <c r="Z534" i="7"/>
  <c r="Z678" i="7"/>
  <c r="Z115" i="7"/>
  <c r="Z1226" i="7"/>
  <c r="Z1096" i="7"/>
  <c r="Z1109" i="7"/>
  <c r="Z858" i="7"/>
  <c r="Z1086" i="7"/>
  <c r="Z235" i="7"/>
  <c r="Z463" i="7"/>
  <c r="Z667" i="7"/>
  <c r="Z895" i="7"/>
  <c r="Z1099" i="7"/>
  <c r="Z1108" i="7"/>
  <c r="Z1121" i="7"/>
  <c r="Z870" i="7"/>
  <c r="Z1098" i="7"/>
  <c r="Z247" i="7"/>
  <c r="Z475" i="7"/>
  <c r="Z679" i="7"/>
  <c r="Z907" i="7"/>
  <c r="Z1111" i="7"/>
  <c r="Z1156" i="7"/>
  <c r="Z1169" i="7"/>
  <c r="Z918" i="7"/>
  <c r="Z1110" i="7"/>
  <c r="Z295" i="7"/>
  <c r="Z487" i="7"/>
  <c r="Z727" i="7"/>
  <c r="Z919" i="7"/>
  <c r="Z1159" i="7"/>
  <c r="Z1168" i="7"/>
  <c r="Z1181" i="7"/>
  <c r="Z930" i="7"/>
  <c r="Z1134" i="7"/>
  <c r="Z307" i="7"/>
  <c r="Z511" i="7"/>
  <c r="Z739" i="7"/>
  <c r="Z943" i="7"/>
  <c r="Z1171" i="7"/>
  <c r="Z915" i="7"/>
  <c r="Z1180" i="7"/>
  <c r="Z1193" i="7"/>
  <c r="Z942" i="7"/>
  <c r="Z1146" i="7"/>
  <c r="Z319" i="7"/>
  <c r="Z523" i="7"/>
  <c r="Z751" i="7"/>
  <c r="Z955" i="7"/>
  <c r="Z1183" i="7"/>
  <c r="Z927" i="7"/>
  <c r="Z1192" i="7"/>
  <c r="Z1205" i="7"/>
  <c r="Z954" i="7"/>
  <c r="Z1158" i="7"/>
  <c r="Z331" i="7"/>
  <c r="Z535" i="7"/>
  <c r="Z763" i="7"/>
  <c r="Z967" i="7"/>
  <c r="Z1195" i="7"/>
  <c r="Z1059" i="7"/>
  <c r="Z1204" i="7"/>
  <c r="Z1217" i="7"/>
  <c r="Z966" i="7"/>
  <c r="Z1206" i="7"/>
  <c r="Z343" i="7"/>
  <c r="Z583" i="7"/>
  <c r="Z775" i="7"/>
  <c r="Z1015" i="7"/>
  <c r="Z1207" i="7"/>
  <c r="Z1071" i="7"/>
  <c r="Z1228" i="7"/>
  <c r="Z1241" i="7"/>
  <c r="Z990" i="7"/>
  <c r="Z1218" i="7"/>
  <c r="Z367" i="7"/>
  <c r="Z595" i="7"/>
  <c r="Z799" i="7"/>
  <c r="Z1027" i="7"/>
  <c r="Z1231" i="7"/>
  <c r="Z1203" i="7"/>
  <c r="Z1240" i="7"/>
  <c r="Z1253" i="7"/>
  <c r="Z798" i="7"/>
  <c r="Z1002" i="7"/>
  <c r="Z1230" i="7"/>
  <c r="Z379" i="7"/>
  <c r="Z607" i="7"/>
  <c r="Z811" i="7"/>
  <c r="Z1039" i="7"/>
  <c r="Z1243" i="7"/>
  <c r="Z1215" i="7"/>
  <c r="Z1252" i="7"/>
  <c r="Z1061" i="7"/>
  <c r="Z1265" i="7"/>
  <c r="Z810" i="7"/>
  <c r="Z1014" i="7"/>
  <c r="Z1242" i="7"/>
  <c r="Z391" i="7"/>
  <c r="Z619" i="7"/>
  <c r="Z823" i="7"/>
  <c r="Z1051" i="7"/>
  <c r="Z1255" i="7"/>
  <c r="Z1060" i="7"/>
  <c r="Z1073" i="7"/>
  <c r="Z822" i="7"/>
  <c r="Z1062" i="7"/>
  <c r="Z1254" i="7"/>
  <c r="Z199" i="7"/>
  <c r="Z439" i="7"/>
  <c r="Z631" i="7"/>
  <c r="Z871" i="7"/>
  <c r="Z1063" i="7"/>
  <c r="Z1084" i="7"/>
  <c r="Z1097" i="7"/>
  <c r="Z846" i="7"/>
  <c r="Z1074" i="7"/>
  <c r="Z223" i="7"/>
  <c r="Z451" i="7"/>
  <c r="Z655" i="7"/>
  <c r="Z883" i="7"/>
  <c r="Z1087" i="7"/>
  <c r="AE1153" i="7"/>
  <c r="AE973" i="7"/>
  <c r="AE769" i="7"/>
  <c r="AE565" i="7"/>
  <c r="AE337" i="7"/>
  <c r="AE1164" i="7"/>
  <c r="AE936" i="7"/>
  <c r="AE732" i="7"/>
  <c r="AE504" i="7"/>
  <c r="AE300" i="7"/>
  <c r="AE1151" i="7"/>
  <c r="AE947" i="7"/>
  <c r="AE719" i="7"/>
  <c r="AE515" i="7"/>
  <c r="AE287" i="7"/>
  <c r="AE1162" i="7"/>
  <c r="AE934" i="7"/>
  <c r="AE730" i="7"/>
  <c r="AE502" i="7"/>
  <c r="AE298" i="7"/>
  <c r="AE1161" i="7"/>
  <c r="AE957" i="7"/>
  <c r="AE729" i="7"/>
  <c r="AE525" i="7"/>
  <c r="AE297" i="7"/>
  <c r="AE1136" i="7"/>
  <c r="AE908" i="7"/>
  <c r="AE704" i="7"/>
  <c r="AE476" i="7"/>
  <c r="AE272" i="7"/>
  <c r="AE930" i="7"/>
  <c r="AE1141" i="7"/>
  <c r="AE961" i="7"/>
  <c r="AE745" i="7"/>
  <c r="AE553" i="7"/>
  <c r="AE313" i="7"/>
  <c r="AE1152" i="7"/>
  <c r="AE912" i="7"/>
  <c r="AE720" i="7"/>
  <c r="AE480" i="7"/>
  <c r="AE288" i="7"/>
  <c r="AE1127" i="7"/>
  <c r="AE935" i="7"/>
  <c r="AE695" i="7"/>
  <c r="AE503" i="7"/>
  <c r="AE263" i="7"/>
  <c r="AE1150" i="7"/>
  <c r="AE910" i="7"/>
  <c r="AE718" i="7"/>
  <c r="AE478" i="7"/>
  <c r="AE286" i="7"/>
  <c r="AE1137" i="7"/>
  <c r="AE945" i="7"/>
  <c r="AE705" i="7"/>
  <c r="AE513" i="7"/>
  <c r="AE273" i="7"/>
  <c r="AE1124" i="7"/>
  <c r="AE884" i="7"/>
  <c r="AE692" i="7"/>
  <c r="AE452" i="7"/>
  <c r="AE260" i="7"/>
  <c r="AE134" i="7"/>
  <c r="AE123" i="7"/>
  <c r="AE40" i="7"/>
  <c r="AE184" i="7"/>
  <c r="AE89" i="7"/>
  <c r="AE233" i="7"/>
  <c r="AE6" i="7"/>
  <c r="AE150" i="7"/>
  <c r="AE55" i="7"/>
  <c r="AE199" i="7"/>
  <c r="AE116" i="7"/>
  <c r="AE117" i="7"/>
  <c r="AE46" i="7"/>
  <c r="AE38" i="7"/>
  <c r="AE182" i="7"/>
  <c r="AE27" i="7"/>
  <c r="AE171" i="7"/>
  <c r="AE88" i="7"/>
  <c r="AE232" i="7"/>
  <c r="AE137" i="7"/>
  <c r="AE54" i="7"/>
  <c r="AE198" i="7"/>
  <c r="AE62" i="7"/>
  <c r="AE206" i="7"/>
  <c r="AE51" i="7"/>
  <c r="AE195" i="7"/>
  <c r="AE112" i="7"/>
  <c r="AE17" i="7"/>
  <c r="AE161" i="7"/>
  <c r="AE78" i="7"/>
  <c r="AE222" i="7"/>
  <c r="AE127" i="7"/>
  <c r="AE44" i="7"/>
  <c r="AE188" i="7"/>
  <c r="AE45" i="7"/>
  <c r="AE189" i="7"/>
  <c r="AE118" i="7"/>
  <c r="AE194" i="7"/>
  <c r="AE183" i="7"/>
  <c r="AE100" i="7"/>
  <c r="AE5" i="7"/>
  <c r="AE197" i="7"/>
  <c r="AE114" i="7"/>
  <c r="AE103" i="7"/>
  <c r="AE20" i="7"/>
  <c r="AE200" i="7"/>
  <c r="AE57" i="7"/>
  <c r="AE225" i="7"/>
  <c r="AE154" i="7"/>
  <c r="AE95" i="7"/>
  <c r="AE120" i="7"/>
  <c r="AE145" i="7"/>
  <c r="AE290" i="7"/>
  <c r="AE434" i="7"/>
  <c r="AE578" i="7"/>
  <c r="AE722" i="7"/>
  <c r="AE866" i="7"/>
  <c r="AE1010" i="7"/>
  <c r="AE1154" i="7"/>
  <c r="AE267" i="7"/>
  <c r="AE411" i="7"/>
  <c r="AE555" i="7"/>
  <c r="AE699" i="7"/>
  <c r="AE843" i="7"/>
  <c r="AE987" i="7"/>
  <c r="AE1131" i="7"/>
  <c r="AE256" i="7"/>
  <c r="AE400" i="7"/>
  <c r="AE544" i="7"/>
  <c r="AE688" i="7"/>
  <c r="AE832" i="7"/>
  <c r="AE976" i="7"/>
  <c r="AE1120" i="7"/>
  <c r="AE1264" i="7"/>
  <c r="AE389" i="7"/>
  <c r="AE533" i="7"/>
  <c r="AE677" i="7"/>
  <c r="AE821" i="7"/>
  <c r="AE965" i="7"/>
  <c r="AE1109" i="7"/>
  <c r="AE1253" i="7"/>
  <c r="AE378" i="7"/>
  <c r="AE522" i="7"/>
  <c r="AE666" i="7"/>
  <c r="AE810" i="7"/>
  <c r="AE954" i="7"/>
  <c r="AE1098" i="7"/>
  <c r="AE1242" i="7"/>
  <c r="AE343" i="7"/>
  <c r="AE487" i="7"/>
  <c r="AE631" i="7"/>
  <c r="AE775" i="7"/>
  <c r="AE919" i="7"/>
  <c r="AE1063" i="7"/>
  <c r="AE1207" i="7"/>
  <c r="AE14" i="7"/>
  <c r="AE218" i="7"/>
  <c r="AE207" i="7"/>
  <c r="AE124" i="7"/>
  <c r="AE29" i="7"/>
  <c r="AE209" i="7"/>
  <c r="AE126" i="7"/>
  <c r="AE115" i="7"/>
  <c r="AE32" i="7"/>
  <c r="AE212" i="7"/>
  <c r="AE69" i="7"/>
  <c r="AE166" i="7"/>
  <c r="AE107" i="7"/>
  <c r="AE132" i="7"/>
  <c r="AE13" i="7"/>
  <c r="AE157" i="7"/>
  <c r="AE302" i="7"/>
  <c r="AE446" i="7"/>
  <c r="AE590" i="7"/>
  <c r="AE734" i="7"/>
  <c r="AE878" i="7"/>
  <c r="AE1022" i="7"/>
  <c r="AE1166" i="7"/>
  <c r="AE279" i="7"/>
  <c r="AE423" i="7"/>
  <c r="AE567" i="7"/>
  <c r="AE711" i="7"/>
  <c r="AE855" i="7"/>
  <c r="AE999" i="7"/>
  <c r="AE1143" i="7"/>
  <c r="AE268" i="7"/>
  <c r="AE412" i="7"/>
  <c r="AE556" i="7"/>
  <c r="AE700" i="7"/>
  <c r="AE844" i="7"/>
  <c r="AE988" i="7"/>
  <c r="AE1132" i="7"/>
  <c r="AE257" i="7"/>
  <c r="AE401" i="7"/>
  <c r="AE545" i="7"/>
  <c r="AE689" i="7"/>
  <c r="AE833" i="7"/>
  <c r="AE977" i="7"/>
  <c r="AE1121" i="7"/>
  <c r="AE1265" i="7"/>
  <c r="AE390" i="7"/>
  <c r="AE534" i="7"/>
  <c r="AE678" i="7"/>
  <c r="AE822" i="7"/>
  <c r="AE966" i="7"/>
  <c r="AE1110" i="7"/>
  <c r="AE1254" i="7"/>
  <c r="AE355" i="7"/>
  <c r="AE499" i="7"/>
  <c r="AE643" i="7"/>
  <c r="AE787" i="7"/>
  <c r="AE931" i="7"/>
  <c r="AE1075" i="7"/>
  <c r="AE1219" i="7"/>
  <c r="AE320" i="7"/>
  <c r="AE464" i="7"/>
  <c r="AE608" i="7"/>
  <c r="AE752" i="7"/>
  <c r="AE896" i="7"/>
  <c r="AE1040" i="7"/>
  <c r="AE1184" i="7"/>
  <c r="AE285" i="7"/>
  <c r="AE429" i="7"/>
  <c r="AE573" i="7"/>
  <c r="AE717" i="7"/>
  <c r="AE861" i="7"/>
  <c r="AE1005" i="7"/>
  <c r="AE1149" i="7"/>
  <c r="AE202" i="7"/>
  <c r="AE346" i="7"/>
  <c r="AE490" i="7"/>
  <c r="AE634" i="7"/>
  <c r="AE778" i="7"/>
  <c r="AE922" i="7"/>
  <c r="AE1066" i="7"/>
  <c r="AE1210" i="7"/>
  <c r="AE275" i="7"/>
  <c r="AE419" i="7"/>
  <c r="AE563" i="7"/>
  <c r="AE707" i="7"/>
  <c r="AE851" i="7"/>
  <c r="AE995" i="7"/>
  <c r="AE1139" i="7"/>
  <c r="AE204" i="7"/>
  <c r="AE348" i="7"/>
  <c r="AE492" i="7"/>
  <c r="AE636" i="7"/>
  <c r="AE780" i="7"/>
  <c r="AE924" i="7"/>
  <c r="AE1068" i="7"/>
  <c r="AE1212" i="7"/>
  <c r="AE325" i="7"/>
  <c r="AE469" i="7"/>
  <c r="AE613" i="7"/>
  <c r="AE757" i="7"/>
  <c r="AE901" i="7"/>
  <c r="AE1045" i="7"/>
  <c r="AE1189" i="7"/>
  <c r="AE26" i="7"/>
  <c r="AE230" i="7"/>
  <c r="AE15" i="7"/>
  <c r="AE219" i="7"/>
  <c r="AE136" i="7"/>
  <c r="AE41" i="7"/>
  <c r="AE221" i="7"/>
  <c r="AE138" i="7"/>
  <c r="AE139" i="7"/>
  <c r="AE56" i="7"/>
  <c r="AE224" i="7"/>
  <c r="AE81" i="7"/>
  <c r="AE10" i="7"/>
  <c r="AE178" i="7"/>
  <c r="AE119" i="7"/>
  <c r="AE144" i="7"/>
  <c r="AE25" i="7"/>
  <c r="AE169" i="7"/>
  <c r="AE314" i="7"/>
  <c r="AE458" i="7"/>
  <c r="AE602" i="7"/>
  <c r="AE746" i="7"/>
  <c r="AE890" i="7"/>
  <c r="AE1034" i="7"/>
  <c r="AE1178" i="7"/>
  <c r="AE291" i="7"/>
  <c r="AE435" i="7"/>
  <c r="AE579" i="7"/>
  <c r="AE723" i="7"/>
  <c r="AE867" i="7"/>
  <c r="AE1011" i="7"/>
  <c r="AE1155" i="7"/>
  <c r="AE280" i="7"/>
  <c r="AE424" i="7"/>
  <c r="AE568" i="7"/>
  <c r="AE712" i="7"/>
  <c r="AE856" i="7"/>
  <c r="AE1000" i="7"/>
  <c r="AE1144" i="7"/>
  <c r="AE269" i="7"/>
  <c r="AE413" i="7"/>
  <c r="AE557" i="7"/>
  <c r="AE701" i="7"/>
  <c r="AE845" i="7"/>
  <c r="AE989" i="7"/>
  <c r="AE1133" i="7"/>
  <c r="AE258" i="7"/>
  <c r="AE402" i="7"/>
  <c r="AE546" i="7"/>
  <c r="AE690" i="7"/>
  <c r="AE834" i="7"/>
  <c r="AE978" i="7"/>
  <c r="AE1122" i="7"/>
  <c r="AE1266" i="7"/>
  <c r="AE367" i="7"/>
  <c r="AE511" i="7"/>
  <c r="AE655" i="7"/>
  <c r="AE799" i="7"/>
  <c r="AE943" i="7"/>
  <c r="AE1087" i="7"/>
  <c r="AE1231" i="7"/>
  <c r="AE50" i="7"/>
  <c r="AE39" i="7"/>
  <c r="AE231" i="7"/>
  <c r="AE148" i="7"/>
  <c r="AE53" i="7"/>
  <c r="AE245" i="7"/>
  <c r="AE162" i="7"/>
  <c r="AE151" i="7"/>
  <c r="AE68" i="7"/>
  <c r="AE93" i="7"/>
  <c r="AE22" i="7"/>
  <c r="AE131" i="7"/>
  <c r="AE12" i="7"/>
  <c r="AE156" i="7"/>
  <c r="AE37" i="7"/>
  <c r="AE181" i="7"/>
  <c r="AE326" i="7"/>
  <c r="AE470" i="7"/>
  <c r="AE614" i="7"/>
  <c r="AE758" i="7"/>
  <c r="AE902" i="7"/>
  <c r="AE1046" i="7"/>
  <c r="AE1190" i="7"/>
  <c r="AE303" i="7"/>
  <c r="AE447" i="7"/>
  <c r="AE591" i="7"/>
  <c r="AE735" i="7"/>
  <c r="AE879" i="7"/>
  <c r="AE1023" i="7"/>
  <c r="AE1167" i="7"/>
  <c r="AE292" i="7"/>
  <c r="AE436" i="7"/>
  <c r="AE580" i="7"/>
  <c r="AE724" i="7"/>
  <c r="AE868" i="7"/>
  <c r="AE1012" i="7"/>
  <c r="AE1156" i="7"/>
  <c r="AE281" i="7"/>
  <c r="AE425" i="7"/>
  <c r="AE569" i="7"/>
  <c r="AE713" i="7"/>
  <c r="AE857" i="7"/>
  <c r="AE1001" i="7"/>
  <c r="AE1145" i="7"/>
  <c r="AE270" i="7"/>
  <c r="AE414" i="7"/>
  <c r="AE558" i="7"/>
  <c r="AE702" i="7"/>
  <c r="AE846" i="7"/>
  <c r="AE990" i="7"/>
  <c r="AE1134" i="7"/>
  <c r="AE235" i="7"/>
  <c r="AE379" i="7"/>
  <c r="AE523" i="7"/>
  <c r="AE667" i="7"/>
  <c r="AE811" i="7"/>
  <c r="AE955" i="7"/>
  <c r="AE1099" i="7"/>
  <c r="AE1243" i="7"/>
  <c r="AE74" i="7"/>
  <c r="AE63" i="7"/>
  <c r="AE160" i="7"/>
  <c r="AE65" i="7"/>
  <c r="AE174" i="7"/>
  <c r="AE163" i="7"/>
  <c r="AE80" i="7"/>
  <c r="AE105" i="7"/>
  <c r="AE34" i="7"/>
  <c r="AE143" i="7"/>
  <c r="AE24" i="7"/>
  <c r="AE168" i="7"/>
  <c r="AE49" i="7"/>
  <c r="AE193" i="7"/>
  <c r="AE338" i="7"/>
  <c r="AE482" i="7"/>
  <c r="AE626" i="7"/>
  <c r="AE770" i="7"/>
  <c r="AE914" i="7"/>
  <c r="AE1058" i="7"/>
  <c r="AE1202" i="7"/>
  <c r="AE315" i="7"/>
  <c r="AE459" i="7"/>
  <c r="AE603" i="7"/>
  <c r="AE747" i="7"/>
  <c r="AE891" i="7"/>
  <c r="AE1035" i="7"/>
  <c r="AE1179" i="7"/>
  <c r="AE304" i="7"/>
  <c r="AE448" i="7"/>
  <c r="AE592" i="7"/>
  <c r="AE736" i="7"/>
  <c r="AE880" i="7"/>
  <c r="AE1024" i="7"/>
  <c r="AE1168" i="7"/>
  <c r="AE293" i="7"/>
  <c r="AE437" i="7"/>
  <c r="AE581" i="7"/>
  <c r="AE725" i="7"/>
  <c r="AE869" i="7"/>
  <c r="AE1013" i="7"/>
  <c r="AE1157" i="7"/>
  <c r="AE282" i="7"/>
  <c r="AE426" i="7"/>
  <c r="AE570" i="7"/>
  <c r="AE714" i="7"/>
  <c r="AE858" i="7"/>
  <c r="AE1002" i="7"/>
  <c r="AE1146" i="7"/>
  <c r="AE247" i="7"/>
  <c r="AE391" i="7"/>
  <c r="AE535" i="7"/>
  <c r="AE679" i="7"/>
  <c r="AE823" i="7"/>
  <c r="AE967" i="7"/>
  <c r="AE1111" i="7"/>
  <c r="AE1255" i="7"/>
  <c r="AE356" i="7"/>
  <c r="AE500" i="7"/>
  <c r="AE644" i="7"/>
  <c r="AE788" i="7"/>
  <c r="AE932" i="7"/>
  <c r="AE1076" i="7"/>
  <c r="AE1220" i="7"/>
  <c r="AE321" i="7"/>
  <c r="AE465" i="7"/>
  <c r="AE609" i="7"/>
  <c r="AE753" i="7"/>
  <c r="AE897" i="7"/>
  <c r="AE1041" i="7"/>
  <c r="AE1185" i="7"/>
  <c r="AE238" i="7"/>
  <c r="AE382" i="7"/>
  <c r="AE526" i="7"/>
  <c r="AE670" i="7"/>
  <c r="AE814" i="7"/>
  <c r="AE958" i="7"/>
  <c r="AE1102" i="7"/>
  <c r="AE1246" i="7"/>
  <c r="AE311" i="7"/>
  <c r="AE455" i="7"/>
  <c r="AE599" i="7"/>
  <c r="AE743" i="7"/>
  <c r="AE887" i="7"/>
  <c r="AE1031" i="7"/>
  <c r="AE1175" i="7"/>
  <c r="AE240" i="7"/>
  <c r="AE384" i="7"/>
  <c r="AE528" i="7"/>
  <c r="AE672" i="7"/>
  <c r="AE816" i="7"/>
  <c r="AE960" i="7"/>
  <c r="AE1104" i="7"/>
  <c r="AE1248" i="7"/>
  <c r="AE361" i="7"/>
  <c r="AE505" i="7"/>
  <c r="AE649" i="7"/>
  <c r="AE793" i="7"/>
  <c r="AE937" i="7"/>
  <c r="AE1081" i="7"/>
  <c r="AE1225" i="7"/>
  <c r="AE86" i="7"/>
  <c r="AE75" i="7"/>
  <c r="AE172" i="7"/>
  <c r="AE77" i="7"/>
  <c r="AE186" i="7"/>
  <c r="AE7" i="7"/>
  <c r="AE175" i="7"/>
  <c r="AE92" i="7"/>
  <c r="AE129" i="7"/>
  <c r="AE58" i="7"/>
  <c r="AE11" i="7"/>
  <c r="AE155" i="7"/>
  <c r="AE36" i="7"/>
  <c r="AE180" i="7"/>
  <c r="AE61" i="7"/>
  <c r="AE205" i="7"/>
  <c r="AE350" i="7"/>
  <c r="AE494" i="7"/>
  <c r="AE638" i="7"/>
  <c r="AE782" i="7"/>
  <c r="AE926" i="7"/>
  <c r="AE1070" i="7"/>
  <c r="AE1214" i="7"/>
  <c r="AE327" i="7"/>
  <c r="AE471" i="7"/>
  <c r="AE615" i="7"/>
  <c r="AE759" i="7"/>
  <c r="AE903" i="7"/>
  <c r="AE1047" i="7"/>
  <c r="AE1191" i="7"/>
  <c r="AE316" i="7"/>
  <c r="AE460" i="7"/>
  <c r="AE604" i="7"/>
  <c r="AE748" i="7"/>
  <c r="AE892" i="7"/>
  <c r="AE1036" i="7"/>
  <c r="AE1180" i="7"/>
  <c r="AE305" i="7"/>
  <c r="AE449" i="7"/>
  <c r="AE593" i="7"/>
  <c r="AE737" i="7"/>
  <c r="AE881" i="7"/>
  <c r="AE1025" i="7"/>
  <c r="AE1169" i="7"/>
  <c r="AE294" i="7"/>
  <c r="AE438" i="7"/>
  <c r="AE582" i="7"/>
  <c r="AE726" i="7"/>
  <c r="AE870" i="7"/>
  <c r="AE1014" i="7"/>
  <c r="AE1158" i="7"/>
  <c r="AE259" i="7"/>
  <c r="AE403" i="7"/>
  <c r="AE547" i="7"/>
  <c r="AE691" i="7"/>
  <c r="AE835" i="7"/>
  <c r="AE979" i="7"/>
  <c r="AE1123" i="7"/>
  <c r="AE1267" i="7"/>
  <c r="AE368" i="7"/>
  <c r="AE512" i="7"/>
  <c r="AE656" i="7"/>
  <c r="AE800" i="7"/>
  <c r="AE944" i="7"/>
  <c r="AE1088" i="7"/>
  <c r="AE1232" i="7"/>
  <c r="AE333" i="7"/>
  <c r="AE477" i="7"/>
  <c r="AE621" i="7"/>
  <c r="AE765" i="7"/>
  <c r="AE909" i="7"/>
  <c r="AE1053" i="7"/>
  <c r="AE1197" i="7"/>
  <c r="AE250" i="7"/>
  <c r="AE394" i="7"/>
  <c r="AE538" i="7"/>
  <c r="AE682" i="7"/>
  <c r="AE826" i="7"/>
  <c r="AE970" i="7"/>
  <c r="AE1114" i="7"/>
  <c r="AE1258" i="7"/>
  <c r="AE323" i="7"/>
  <c r="AE467" i="7"/>
  <c r="AE611" i="7"/>
  <c r="AE755" i="7"/>
  <c r="AE899" i="7"/>
  <c r="AE1043" i="7"/>
  <c r="AE1187" i="7"/>
  <c r="AE252" i="7"/>
  <c r="AE396" i="7"/>
  <c r="AE540" i="7"/>
  <c r="AE684" i="7"/>
  <c r="AE828" i="7"/>
  <c r="AE972" i="7"/>
  <c r="AE1116" i="7"/>
  <c r="AE1260" i="7"/>
  <c r="AE373" i="7"/>
  <c r="AE517" i="7"/>
  <c r="AE661" i="7"/>
  <c r="AE805" i="7"/>
  <c r="AE949" i="7"/>
  <c r="AE1093" i="7"/>
  <c r="AE1237" i="7"/>
  <c r="AE98" i="7"/>
  <c r="AE87" i="7"/>
  <c r="AE4" i="7"/>
  <c r="AE196" i="7"/>
  <c r="AE101" i="7"/>
  <c r="AE18" i="7"/>
  <c r="AE210" i="7"/>
  <c r="AE19" i="7"/>
  <c r="AE187" i="7"/>
  <c r="AE104" i="7"/>
  <c r="AE141" i="7"/>
  <c r="AE70" i="7"/>
  <c r="AE23" i="7"/>
  <c r="AE167" i="7"/>
  <c r="AE48" i="7"/>
  <c r="AE73" i="7"/>
  <c r="AE217" i="7"/>
  <c r="AE362" i="7"/>
  <c r="AE506" i="7"/>
  <c r="AE650" i="7"/>
  <c r="AE794" i="7"/>
  <c r="AE938" i="7"/>
  <c r="AE1082" i="7"/>
  <c r="AE1226" i="7"/>
  <c r="AE339" i="7"/>
  <c r="AE483" i="7"/>
  <c r="AE627" i="7"/>
  <c r="AE771" i="7"/>
  <c r="AE915" i="7"/>
  <c r="AE1059" i="7"/>
  <c r="AE1203" i="7"/>
  <c r="AE328" i="7"/>
  <c r="AE472" i="7"/>
  <c r="AE616" i="7"/>
  <c r="AE760" i="7"/>
  <c r="AE904" i="7"/>
  <c r="AE1048" i="7"/>
  <c r="AE1192" i="7"/>
  <c r="AE317" i="7"/>
  <c r="AE461" i="7"/>
  <c r="AE605" i="7"/>
  <c r="AE749" i="7"/>
  <c r="AE893" i="7"/>
  <c r="AE1037" i="7"/>
  <c r="AE1181" i="7"/>
  <c r="AE306" i="7"/>
  <c r="AE450" i="7"/>
  <c r="AE594" i="7"/>
  <c r="AE738" i="7"/>
  <c r="AE882" i="7"/>
  <c r="AE1026" i="7"/>
  <c r="AE1170" i="7"/>
  <c r="AE271" i="7"/>
  <c r="AE415" i="7"/>
  <c r="AE559" i="7"/>
  <c r="AE703" i="7"/>
  <c r="AE847" i="7"/>
  <c r="AE991" i="7"/>
  <c r="AE1135" i="7"/>
  <c r="AE236" i="7"/>
  <c r="AE380" i="7"/>
  <c r="AE524" i="7"/>
  <c r="AE668" i="7"/>
  <c r="AE812" i="7"/>
  <c r="AE956" i="7"/>
  <c r="AE1100" i="7"/>
  <c r="AE1244" i="7"/>
  <c r="AE345" i="7"/>
  <c r="AE489" i="7"/>
  <c r="AE633" i="7"/>
  <c r="AE777" i="7"/>
  <c r="AE921" i="7"/>
  <c r="AE1065" i="7"/>
  <c r="AE1209" i="7"/>
  <c r="AE262" i="7"/>
  <c r="AE406" i="7"/>
  <c r="AE550" i="7"/>
  <c r="AE694" i="7"/>
  <c r="AE838" i="7"/>
  <c r="AE982" i="7"/>
  <c r="AE1126" i="7"/>
  <c r="AE191" i="7"/>
  <c r="AE335" i="7"/>
  <c r="AE479" i="7"/>
  <c r="AE623" i="7"/>
  <c r="AE767" i="7"/>
  <c r="AE911" i="7"/>
  <c r="AE1055" i="7"/>
  <c r="AE1199" i="7"/>
  <c r="AE264" i="7"/>
  <c r="AE408" i="7"/>
  <c r="AE552" i="7"/>
  <c r="AE696" i="7"/>
  <c r="AE840" i="7"/>
  <c r="AE984" i="7"/>
  <c r="AE1128" i="7"/>
  <c r="AE241" i="7"/>
  <c r="AE385" i="7"/>
  <c r="AE529" i="7"/>
  <c r="AE673" i="7"/>
  <c r="AE110" i="7"/>
  <c r="AE99" i="7"/>
  <c r="AE16" i="7"/>
  <c r="AE208" i="7"/>
  <c r="AE113" i="7"/>
  <c r="AE30" i="7"/>
  <c r="AE234" i="7"/>
  <c r="AE31" i="7"/>
  <c r="AE211" i="7"/>
  <c r="AE128" i="7"/>
  <c r="AE153" i="7"/>
  <c r="AE82" i="7"/>
  <c r="AE35" i="7"/>
  <c r="AE179" i="7"/>
  <c r="AE60" i="7"/>
  <c r="AE85" i="7"/>
  <c r="AE229" i="7"/>
  <c r="AE374" i="7"/>
  <c r="AE518" i="7"/>
  <c r="AE662" i="7"/>
  <c r="AE806" i="7"/>
  <c r="AE950" i="7"/>
  <c r="AE1094" i="7"/>
  <c r="AE1238" i="7"/>
  <c r="AE351" i="7"/>
  <c r="AE495" i="7"/>
  <c r="AE639" i="7"/>
  <c r="AE783" i="7"/>
  <c r="AE927" i="7"/>
  <c r="AE1071" i="7"/>
  <c r="AE1215" i="7"/>
  <c r="AE340" i="7"/>
  <c r="AE484" i="7"/>
  <c r="AE628" i="7"/>
  <c r="AE772" i="7"/>
  <c r="AE916" i="7"/>
  <c r="AE1060" i="7"/>
  <c r="AE1204" i="7"/>
  <c r="AE329" i="7"/>
  <c r="AE473" i="7"/>
  <c r="AE617" i="7"/>
  <c r="AE761" i="7"/>
  <c r="AE905" i="7"/>
  <c r="AE1049" i="7"/>
  <c r="AE1193" i="7"/>
  <c r="AE318" i="7"/>
  <c r="AE462" i="7"/>
  <c r="AE606" i="7"/>
  <c r="AE750" i="7"/>
  <c r="AE894" i="7"/>
  <c r="AE1038" i="7"/>
  <c r="AE1182" i="7"/>
  <c r="AE283" i="7"/>
  <c r="AE427" i="7"/>
  <c r="AE571" i="7"/>
  <c r="AE715" i="7"/>
  <c r="AE859" i="7"/>
  <c r="AE1003" i="7"/>
  <c r="AE1147" i="7"/>
  <c r="AE122" i="7"/>
  <c r="AE111" i="7"/>
  <c r="AE28" i="7"/>
  <c r="AE220" i="7"/>
  <c r="AE125" i="7"/>
  <c r="AE42" i="7"/>
  <c r="AE246" i="7"/>
  <c r="AE43" i="7"/>
  <c r="AE223" i="7"/>
  <c r="AE140" i="7"/>
  <c r="AE165" i="7"/>
  <c r="AE94" i="7"/>
  <c r="AE47" i="7"/>
  <c r="AE72" i="7"/>
  <c r="AE97" i="7"/>
  <c r="AE242" i="7"/>
  <c r="AE386" i="7"/>
  <c r="AE530" i="7"/>
  <c r="AE674" i="7"/>
  <c r="AE818" i="7"/>
  <c r="AE962" i="7"/>
  <c r="AE1106" i="7"/>
  <c r="AE1250" i="7"/>
  <c r="AE363" i="7"/>
  <c r="AE507" i="7"/>
  <c r="AE651" i="7"/>
  <c r="AE795" i="7"/>
  <c r="AE939" i="7"/>
  <c r="AE1083" i="7"/>
  <c r="AE1227" i="7"/>
  <c r="AE352" i="7"/>
  <c r="AE496" i="7"/>
  <c r="AE640" i="7"/>
  <c r="AE784" i="7"/>
  <c r="AE928" i="7"/>
  <c r="AE1072" i="7"/>
  <c r="AE1216" i="7"/>
  <c r="AE341" i="7"/>
  <c r="AE485" i="7"/>
  <c r="AE629" i="7"/>
  <c r="AE773" i="7"/>
  <c r="AE917" i="7"/>
  <c r="AE1061" i="7"/>
  <c r="AE1205" i="7"/>
  <c r="AE330" i="7"/>
  <c r="AE474" i="7"/>
  <c r="AE618" i="7"/>
  <c r="AE762" i="7"/>
  <c r="AE906" i="7"/>
  <c r="AE1050" i="7"/>
  <c r="AE1194" i="7"/>
  <c r="AE295" i="7"/>
  <c r="AE439" i="7"/>
  <c r="AE583" i="7"/>
  <c r="AE727" i="7"/>
  <c r="AE871" i="7"/>
  <c r="AE1015" i="7"/>
  <c r="AE1159" i="7"/>
  <c r="AE146" i="7"/>
  <c r="AE135" i="7"/>
  <c r="AE52" i="7"/>
  <c r="AE244" i="7"/>
  <c r="AE149" i="7"/>
  <c r="AE66" i="7"/>
  <c r="AE67" i="7"/>
  <c r="AE152" i="7"/>
  <c r="AE9" i="7"/>
  <c r="AE177" i="7"/>
  <c r="AE106" i="7"/>
  <c r="AE59" i="7"/>
  <c r="AE84" i="7"/>
  <c r="AE109" i="7"/>
  <c r="AE254" i="7"/>
  <c r="AE398" i="7"/>
  <c r="AE542" i="7"/>
  <c r="AE686" i="7"/>
  <c r="AE830" i="7"/>
  <c r="AE974" i="7"/>
  <c r="AE1118" i="7"/>
  <c r="AE1262" i="7"/>
  <c r="AE375" i="7"/>
  <c r="AE519" i="7"/>
  <c r="AE663" i="7"/>
  <c r="AE807" i="7"/>
  <c r="AE951" i="7"/>
  <c r="AE1095" i="7"/>
  <c r="AE1239" i="7"/>
  <c r="AE364" i="7"/>
  <c r="AE508" i="7"/>
  <c r="AE652" i="7"/>
  <c r="AE796" i="7"/>
  <c r="AE940" i="7"/>
  <c r="AE1084" i="7"/>
  <c r="AE1228" i="7"/>
  <c r="AE353" i="7"/>
  <c r="AE497" i="7"/>
  <c r="AE641" i="7"/>
  <c r="AE785" i="7"/>
  <c r="AE929" i="7"/>
  <c r="AE1073" i="7"/>
  <c r="AE1217" i="7"/>
  <c r="AE342" i="7"/>
  <c r="AE486" i="7"/>
  <c r="AE630" i="7"/>
  <c r="AE774" i="7"/>
  <c r="AE918" i="7"/>
  <c r="AE1062" i="7"/>
  <c r="AE1206" i="7"/>
  <c r="AE307" i="7"/>
  <c r="AE451" i="7"/>
  <c r="AE595" i="7"/>
  <c r="AE739" i="7"/>
  <c r="AE883" i="7"/>
  <c r="AE1027" i="7"/>
  <c r="AE1171" i="7"/>
  <c r="AE158" i="7"/>
  <c r="AE147" i="7"/>
  <c r="AE64" i="7"/>
  <c r="AE173" i="7"/>
  <c r="AE90" i="7"/>
  <c r="AE79" i="7"/>
  <c r="AE164" i="7"/>
  <c r="AE21" i="7"/>
  <c r="AE201" i="7"/>
  <c r="AE130" i="7"/>
  <c r="AE71" i="7"/>
  <c r="AE96" i="7"/>
  <c r="AE121" i="7"/>
  <c r="AE266" i="7"/>
  <c r="AE410" i="7"/>
  <c r="AE554" i="7"/>
  <c r="AE698" i="7"/>
  <c r="AE842" i="7"/>
  <c r="AE986" i="7"/>
  <c r="AE1130" i="7"/>
  <c r="AE243" i="7"/>
  <c r="AE387" i="7"/>
  <c r="AE531" i="7"/>
  <c r="AE675" i="7"/>
  <c r="AE819" i="7"/>
  <c r="AE963" i="7"/>
  <c r="AE1107" i="7"/>
  <c r="AE1251" i="7"/>
  <c r="AE376" i="7"/>
  <c r="AE520" i="7"/>
  <c r="AE664" i="7"/>
  <c r="AE808" i="7"/>
  <c r="AE952" i="7"/>
  <c r="AE1096" i="7"/>
  <c r="AE1240" i="7"/>
  <c r="AE365" i="7"/>
  <c r="AE509" i="7"/>
  <c r="AE170" i="7"/>
  <c r="AE159" i="7"/>
  <c r="AE76" i="7"/>
  <c r="AE185" i="7"/>
  <c r="AE102" i="7"/>
  <c r="AE91" i="7"/>
  <c r="AE8" i="7"/>
  <c r="AE176" i="7"/>
  <c r="AE33" i="7"/>
  <c r="AE213" i="7"/>
  <c r="AE142" i="7"/>
  <c r="AE83" i="7"/>
  <c r="AE108" i="7"/>
  <c r="AE133" i="7"/>
  <c r="AE278" i="7"/>
  <c r="AE422" i="7"/>
  <c r="AE566" i="7"/>
  <c r="AE710" i="7"/>
  <c r="AE854" i="7"/>
  <c r="AE998" i="7"/>
  <c r="AE1142" i="7"/>
  <c r="AE255" i="7"/>
  <c r="AE399" i="7"/>
  <c r="AE543" i="7"/>
  <c r="AE687" i="7"/>
  <c r="AE831" i="7"/>
  <c r="AE975" i="7"/>
  <c r="AE1119" i="7"/>
  <c r="AE1263" i="7"/>
  <c r="AE388" i="7"/>
  <c r="AE532" i="7"/>
  <c r="AE676" i="7"/>
  <c r="AE820" i="7"/>
  <c r="AE964" i="7"/>
  <c r="AE1108" i="7"/>
  <c r="AE1252" i="7"/>
  <c r="AE377" i="7"/>
  <c r="AE521" i="7"/>
  <c r="AE665" i="7"/>
  <c r="AE809" i="7"/>
  <c r="AE953" i="7"/>
  <c r="AE1097" i="7"/>
  <c r="AE1241" i="7"/>
  <c r="AE366" i="7"/>
  <c r="AE510" i="7"/>
  <c r="AE654" i="7"/>
  <c r="AE798" i="7"/>
  <c r="AE942" i="7"/>
  <c r="AE1086" i="7"/>
  <c r="AE1230" i="7"/>
  <c r="AE331" i="7"/>
  <c r="AE475" i="7"/>
  <c r="AE619" i="7"/>
  <c r="AE763" i="7"/>
  <c r="AE907" i="7"/>
  <c r="AE1051" i="7"/>
  <c r="AE1195" i="7"/>
  <c r="AE1129" i="7"/>
  <c r="AE925" i="7"/>
  <c r="AE733" i="7"/>
  <c r="AE541" i="7"/>
  <c r="AE301" i="7"/>
  <c r="AE1140" i="7"/>
  <c r="AE900" i="7"/>
  <c r="AE708" i="7"/>
  <c r="AE468" i="7"/>
  <c r="AE276" i="7"/>
  <c r="AE1115" i="7"/>
  <c r="AE923" i="7"/>
  <c r="AE683" i="7"/>
  <c r="AE491" i="7"/>
  <c r="AE251" i="7"/>
  <c r="AE1138" i="7"/>
  <c r="AE898" i="7"/>
  <c r="AE706" i="7"/>
  <c r="AE466" i="7"/>
  <c r="AE274" i="7"/>
  <c r="AE1125" i="7"/>
  <c r="AE933" i="7"/>
  <c r="AE693" i="7"/>
  <c r="AE501" i="7"/>
  <c r="AE261" i="7"/>
  <c r="AE1112" i="7"/>
  <c r="AE872" i="7"/>
  <c r="AE680" i="7"/>
  <c r="AE440" i="7"/>
  <c r="AE248" i="7"/>
  <c r="AE642" i="7"/>
  <c r="AE1117" i="7"/>
  <c r="AE913" i="7"/>
  <c r="AE721" i="7"/>
  <c r="AE493" i="7"/>
  <c r="AE289" i="7"/>
  <c r="AE1092" i="7"/>
  <c r="AE888" i="7"/>
  <c r="AE660" i="7"/>
  <c r="AE456" i="7"/>
  <c r="AE228" i="7"/>
  <c r="AE1103" i="7"/>
  <c r="AE875" i="7"/>
  <c r="AE671" i="7"/>
  <c r="AE443" i="7"/>
  <c r="AE239" i="7"/>
  <c r="AE1090" i="7"/>
  <c r="AE886" i="7"/>
  <c r="AE658" i="7"/>
  <c r="AE454" i="7"/>
  <c r="AE226" i="7"/>
  <c r="AE1113" i="7"/>
  <c r="AE885" i="7"/>
  <c r="AE681" i="7"/>
  <c r="AE453" i="7"/>
  <c r="AE249" i="7"/>
  <c r="AE1064" i="7"/>
  <c r="AE860" i="7"/>
  <c r="AE632" i="7"/>
  <c r="AE428" i="7"/>
  <c r="AE1183" i="7"/>
  <c r="AE498" i="7"/>
  <c r="X1045" i="7"/>
  <c r="X801" i="7"/>
  <c r="X1215" i="7"/>
  <c r="X1141" i="7"/>
  <c r="X1041" i="7"/>
  <c r="X48" i="7"/>
  <c r="X983" i="7"/>
  <c r="X1148" i="7"/>
  <c r="X295" i="7"/>
  <c r="X835" i="7"/>
  <c r="AE1105" i="7"/>
  <c r="AE889" i="7"/>
  <c r="AE709" i="7"/>
  <c r="AE481" i="7"/>
  <c r="AE277" i="7"/>
  <c r="AE1080" i="7"/>
  <c r="AE876" i="7"/>
  <c r="AE648" i="7"/>
  <c r="AE444" i="7"/>
  <c r="AE216" i="7"/>
  <c r="AE1091" i="7"/>
  <c r="AE863" i="7"/>
  <c r="AE659" i="7"/>
  <c r="AE431" i="7"/>
  <c r="AE227" i="7"/>
  <c r="AE1078" i="7"/>
  <c r="AE874" i="7"/>
  <c r="AE646" i="7"/>
  <c r="AE442" i="7"/>
  <c r="AE214" i="7"/>
  <c r="AE1101" i="7"/>
  <c r="AE873" i="7"/>
  <c r="AE669" i="7"/>
  <c r="AE441" i="7"/>
  <c r="AE237" i="7"/>
  <c r="AE1052" i="7"/>
  <c r="AE848" i="7"/>
  <c r="AE620" i="7"/>
  <c r="AE416" i="7"/>
  <c r="AE1039" i="7"/>
  <c r="AE354" i="7"/>
  <c r="AA146" i="7"/>
  <c r="AA290" i="7"/>
  <c r="AA434" i="7"/>
  <c r="AA578" i="7"/>
  <c r="AA722" i="7"/>
  <c r="AA866" i="7"/>
  <c r="AA1010" i="7"/>
  <c r="AA1154" i="7"/>
  <c r="AA123" i="7"/>
  <c r="AA74" i="7"/>
  <c r="AA218" i="7"/>
  <c r="AA362" i="7"/>
  <c r="AA506" i="7"/>
  <c r="AA650" i="7"/>
  <c r="AA794" i="7"/>
  <c r="AA938" i="7"/>
  <c r="AA1082" i="7"/>
  <c r="AA1226" i="7"/>
  <c r="AA51" i="7"/>
  <c r="AA38" i="7"/>
  <c r="AA206" i="7"/>
  <c r="AA386" i="7"/>
  <c r="AA554" i="7"/>
  <c r="AA734" i="7"/>
  <c r="AA902" i="7"/>
  <c r="AA1070" i="7"/>
  <c r="AA1250" i="7"/>
  <c r="AA5" i="7"/>
  <c r="AA50" i="7"/>
  <c r="AA230" i="7"/>
  <c r="AA398" i="7"/>
  <c r="AA566" i="7"/>
  <c r="AA746" i="7"/>
  <c r="AA914" i="7"/>
  <c r="AA1094" i="7"/>
  <c r="AA1262" i="7"/>
  <c r="AA4" i="7"/>
  <c r="AA17" i="7"/>
  <c r="AA62" i="7"/>
  <c r="AA242" i="7"/>
  <c r="AA410" i="7"/>
  <c r="AA590" i="7"/>
  <c r="AA758" i="7"/>
  <c r="AA926" i="7"/>
  <c r="AA1106" i="7"/>
  <c r="AA15" i="7"/>
  <c r="AA16" i="7"/>
  <c r="AA29" i="7"/>
  <c r="AA86" i="7"/>
  <c r="AA254" i="7"/>
  <c r="AA422" i="7"/>
  <c r="AA602" i="7"/>
  <c r="AA770" i="7"/>
  <c r="AA950" i="7"/>
  <c r="AA1118" i="7"/>
  <c r="AA27" i="7"/>
  <c r="AA28" i="7"/>
  <c r="AA98" i="7"/>
  <c r="AA266" i="7"/>
  <c r="AA446" i="7"/>
  <c r="AA614" i="7"/>
  <c r="AA782" i="7"/>
  <c r="AA962" i="7"/>
  <c r="AA1130" i="7"/>
  <c r="AA39" i="7"/>
  <c r="AA40" i="7"/>
  <c r="AA6" i="7"/>
  <c r="AA110" i="7"/>
  <c r="AA278" i="7"/>
  <c r="AA458" i="7"/>
  <c r="AA626" i="7"/>
  <c r="AA806" i="7"/>
  <c r="AA974" i="7"/>
  <c r="AA1142" i="7"/>
  <c r="AA63" i="7"/>
  <c r="AA52" i="7"/>
  <c r="AA18" i="7"/>
  <c r="AA122" i="7"/>
  <c r="AA302" i="7"/>
  <c r="AA470" i="7"/>
  <c r="AA638" i="7"/>
  <c r="AA818" i="7"/>
  <c r="AA986" i="7"/>
  <c r="AA1166" i="7"/>
  <c r="AA75" i="7"/>
  <c r="AA64" i="7"/>
  <c r="AA30" i="7"/>
  <c r="AA134" i="7"/>
  <c r="AA314" i="7"/>
  <c r="AA482" i="7"/>
  <c r="AA662" i="7"/>
  <c r="AA830" i="7"/>
  <c r="AA998" i="7"/>
  <c r="AA1178" i="7"/>
  <c r="AA87" i="7"/>
  <c r="AA76" i="7"/>
  <c r="AA158" i="7"/>
  <c r="AA326" i="7"/>
  <c r="AA494" i="7"/>
  <c r="AA674" i="7"/>
  <c r="AA842" i="7"/>
  <c r="AA1022" i="7"/>
  <c r="AA1190" i="7"/>
  <c r="AA99" i="7"/>
  <c r="AA88" i="7"/>
  <c r="AA170" i="7"/>
  <c r="AA338" i="7"/>
  <c r="AA518" i="7"/>
  <c r="AA686" i="7"/>
  <c r="AA854" i="7"/>
  <c r="AA1034" i="7"/>
  <c r="AA1202" i="7"/>
  <c r="AA111" i="7"/>
  <c r="AA100" i="7"/>
  <c r="AA14" i="7"/>
  <c r="AA182" i="7"/>
  <c r="AA350" i="7"/>
  <c r="AA530" i="7"/>
  <c r="AA698" i="7"/>
  <c r="AA878" i="7"/>
  <c r="AA1046" i="7"/>
  <c r="AA1214" i="7"/>
  <c r="AA112" i="7"/>
  <c r="AA26" i="7"/>
  <c r="AA194" i="7"/>
  <c r="AA374" i="7"/>
  <c r="AA542" i="7"/>
  <c r="AA710" i="7"/>
  <c r="AA890" i="7"/>
  <c r="AA1058" i="7"/>
  <c r="AA1238" i="7"/>
  <c r="AA183" i="7"/>
  <c r="AA327" i="7"/>
  <c r="AA471" i="7"/>
  <c r="AA615" i="7"/>
  <c r="AA759" i="7"/>
  <c r="AA903" i="7"/>
  <c r="AA1047" i="7"/>
  <c r="AA1191" i="7"/>
  <c r="AA196" i="7"/>
  <c r="AA340" i="7"/>
  <c r="AA484" i="7"/>
  <c r="AA628" i="7"/>
  <c r="AA772" i="7"/>
  <c r="AA916" i="7"/>
  <c r="AA1060" i="7"/>
  <c r="AA1204" i="7"/>
  <c r="AA137" i="7"/>
  <c r="AA281" i="7"/>
  <c r="AA425" i="7"/>
  <c r="AA569" i="7"/>
  <c r="AA713" i="7"/>
  <c r="AA857" i="7"/>
  <c r="AA1001" i="7"/>
  <c r="AA1145" i="7"/>
  <c r="AA78" i="7"/>
  <c r="AA222" i="7"/>
  <c r="AA366" i="7"/>
  <c r="AA510" i="7"/>
  <c r="AA654" i="7"/>
  <c r="AA798" i="7"/>
  <c r="AA942" i="7"/>
  <c r="AA1086" i="7"/>
  <c r="AA1230" i="7"/>
  <c r="AA55" i="7"/>
  <c r="AA199" i="7"/>
  <c r="AA343" i="7"/>
  <c r="AA487" i="7"/>
  <c r="AA631" i="7"/>
  <c r="AA775" i="7"/>
  <c r="AA919" i="7"/>
  <c r="AA1063" i="7"/>
  <c r="AA1207" i="7"/>
  <c r="AA116" i="7"/>
  <c r="AA260" i="7"/>
  <c r="AA404" i="7"/>
  <c r="AA548" i="7"/>
  <c r="AA692" i="7"/>
  <c r="AA836" i="7"/>
  <c r="AA980" i="7"/>
  <c r="AA1124" i="7"/>
  <c r="AA1268" i="7"/>
  <c r="AA105" i="7"/>
  <c r="AA249" i="7"/>
  <c r="AA393" i="7"/>
  <c r="AA537" i="7"/>
  <c r="AA681" i="7"/>
  <c r="AA825" i="7"/>
  <c r="AA969" i="7"/>
  <c r="AA1113" i="7"/>
  <c r="AA1257" i="7"/>
  <c r="AA94" i="7"/>
  <c r="AA238" i="7"/>
  <c r="AA382" i="7"/>
  <c r="AA526" i="7"/>
  <c r="AA670" i="7"/>
  <c r="AA814" i="7"/>
  <c r="AA958" i="7"/>
  <c r="AA1102" i="7"/>
  <c r="AA1246" i="7"/>
  <c r="AA107" i="7"/>
  <c r="AA251" i="7"/>
  <c r="AA395" i="7"/>
  <c r="AA539" i="7"/>
  <c r="AA683" i="7"/>
  <c r="AA827" i="7"/>
  <c r="AA971" i="7"/>
  <c r="AA1115" i="7"/>
  <c r="AA1259" i="7"/>
  <c r="AA144" i="7"/>
  <c r="AA288" i="7"/>
  <c r="AA432" i="7"/>
  <c r="AA576" i="7"/>
  <c r="AA720" i="7"/>
  <c r="AA864" i="7"/>
  <c r="AA1008" i="7"/>
  <c r="AA1152" i="7"/>
  <c r="AA97" i="7"/>
  <c r="AA241" i="7"/>
  <c r="AA385" i="7"/>
  <c r="AA529" i="7"/>
  <c r="AA673" i="7"/>
  <c r="AA817" i="7"/>
  <c r="AA195" i="7"/>
  <c r="AA339" i="7"/>
  <c r="AA483" i="7"/>
  <c r="AA627" i="7"/>
  <c r="AA771" i="7"/>
  <c r="AA915" i="7"/>
  <c r="AA1059" i="7"/>
  <c r="AA1203" i="7"/>
  <c r="AA208" i="7"/>
  <c r="AA352" i="7"/>
  <c r="AA496" i="7"/>
  <c r="AA640" i="7"/>
  <c r="AA784" i="7"/>
  <c r="AA928" i="7"/>
  <c r="AA1072" i="7"/>
  <c r="AA1216" i="7"/>
  <c r="AA149" i="7"/>
  <c r="AA293" i="7"/>
  <c r="AA437" i="7"/>
  <c r="AA581" i="7"/>
  <c r="AA725" i="7"/>
  <c r="AA869" i="7"/>
  <c r="AA1013" i="7"/>
  <c r="AA1157" i="7"/>
  <c r="AA90" i="7"/>
  <c r="AA234" i="7"/>
  <c r="AA378" i="7"/>
  <c r="AA522" i="7"/>
  <c r="AA666" i="7"/>
  <c r="AA810" i="7"/>
  <c r="AA954" i="7"/>
  <c r="AA1098" i="7"/>
  <c r="AA1242" i="7"/>
  <c r="AA67" i="7"/>
  <c r="AA211" i="7"/>
  <c r="AA355" i="7"/>
  <c r="AA499" i="7"/>
  <c r="AA643" i="7"/>
  <c r="AA787" i="7"/>
  <c r="AA931" i="7"/>
  <c r="AA1075" i="7"/>
  <c r="AA1219" i="7"/>
  <c r="AA128" i="7"/>
  <c r="AA272" i="7"/>
  <c r="AA416" i="7"/>
  <c r="AA560" i="7"/>
  <c r="AA704" i="7"/>
  <c r="AA848" i="7"/>
  <c r="AA992" i="7"/>
  <c r="AA1136" i="7"/>
  <c r="AA117" i="7"/>
  <c r="AA261" i="7"/>
  <c r="AA405" i="7"/>
  <c r="AA549" i="7"/>
  <c r="AA693" i="7"/>
  <c r="AA837" i="7"/>
  <c r="AA981" i="7"/>
  <c r="AA1125" i="7"/>
  <c r="AA1269" i="7"/>
  <c r="AA207" i="7"/>
  <c r="AA351" i="7"/>
  <c r="AA495" i="7"/>
  <c r="AA639" i="7"/>
  <c r="AA783" i="7"/>
  <c r="AA927" i="7"/>
  <c r="AA1071" i="7"/>
  <c r="AA1215" i="7"/>
  <c r="AA220" i="7"/>
  <c r="AA364" i="7"/>
  <c r="AA508" i="7"/>
  <c r="AA652" i="7"/>
  <c r="AA796" i="7"/>
  <c r="AA940" i="7"/>
  <c r="AA1084" i="7"/>
  <c r="AA1228" i="7"/>
  <c r="AA161" i="7"/>
  <c r="AA305" i="7"/>
  <c r="AA449" i="7"/>
  <c r="AA593" i="7"/>
  <c r="AA737" i="7"/>
  <c r="AA881" i="7"/>
  <c r="AA1025" i="7"/>
  <c r="AA1169" i="7"/>
  <c r="AA102" i="7"/>
  <c r="AA246" i="7"/>
  <c r="AA390" i="7"/>
  <c r="AA534" i="7"/>
  <c r="AA678" i="7"/>
  <c r="AA822" i="7"/>
  <c r="AA966" i="7"/>
  <c r="AA1110" i="7"/>
  <c r="AA1254" i="7"/>
  <c r="AA79" i="7"/>
  <c r="AA223" i="7"/>
  <c r="AA367" i="7"/>
  <c r="AA511" i="7"/>
  <c r="AA655" i="7"/>
  <c r="AA799" i="7"/>
  <c r="AA943" i="7"/>
  <c r="AA1087" i="7"/>
  <c r="AA1231" i="7"/>
  <c r="AA140" i="7"/>
  <c r="AA284" i="7"/>
  <c r="AA428" i="7"/>
  <c r="AA572" i="7"/>
  <c r="AA716" i="7"/>
  <c r="AA860" i="7"/>
  <c r="AA1004" i="7"/>
  <c r="AA1148" i="7"/>
  <c r="AA129" i="7"/>
  <c r="AA273" i="7"/>
  <c r="AA417" i="7"/>
  <c r="AA561" i="7"/>
  <c r="AA705" i="7"/>
  <c r="AA849" i="7"/>
  <c r="AA993" i="7"/>
  <c r="AA1137" i="7"/>
  <c r="AA219" i="7"/>
  <c r="AA363" i="7"/>
  <c r="AA507" i="7"/>
  <c r="AA651" i="7"/>
  <c r="AA795" i="7"/>
  <c r="AA939" i="7"/>
  <c r="AA1083" i="7"/>
  <c r="AA1227" i="7"/>
  <c r="AA232" i="7"/>
  <c r="AA376" i="7"/>
  <c r="AA520" i="7"/>
  <c r="AA664" i="7"/>
  <c r="AA808" i="7"/>
  <c r="AA952" i="7"/>
  <c r="AA1096" i="7"/>
  <c r="AA1240" i="7"/>
  <c r="AA173" i="7"/>
  <c r="AA317" i="7"/>
  <c r="AA461" i="7"/>
  <c r="AA605" i="7"/>
  <c r="AA749" i="7"/>
  <c r="AA893" i="7"/>
  <c r="AA1037" i="7"/>
  <c r="AA1181" i="7"/>
  <c r="AA114" i="7"/>
  <c r="AA258" i="7"/>
  <c r="AA402" i="7"/>
  <c r="AA546" i="7"/>
  <c r="AA690" i="7"/>
  <c r="AA834" i="7"/>
  <c r="AA978" i="7"/>
  <c r="AA1122" i="7"/>
  <c r="AA1266" i="7"/>
  <c r="AA91" i="7"/>
  <c r="AA235" i="7"/>
  <c r="AA379" i="7"/>
  <c r="AA523" i="7"/>
  <c r="AA667" i="7"/>
  <c r="AA811" i="7"/>
  <c r="AA955" i="7"/>
  <c r="AA1099" i="7"/>
  <c r="AA1243" i="7"/>
  <c r="AA8" i="7"/>
  <c r="AA152" i="7"/>
  <c r="AA296" i="7"/>
  <c r="AA440" i="7"/>
  <c r="AA584" i="7"/>
  <c r="AA728" i="7"/>
  <c r="AA872" i="7"/>
  <c r="AA1016" i="7"/>
  <c r="AA1160" i="7"/>
  <c r="AA141" i="7"/>
  <c r="AA285" i="7"/>
  <c r="AA429" i="7"/>
  <c r="AA573" i="7"/>
  <c r="AA717" i="7"/>
  <c r="AA861" i="7"/>
  <c r="AA1005" i="7"/>
  <c r="AA1149" i="7"/>
  <c r="AA231" i="7"/>
  <c r="AA375" i="7"/>
  <c r="AA519" i="7"/>
  <c r="AA663" i="7"/>
  <c r="AA807" i="7"/>
  <c r="AA951" i="7"/>
  <c r="AA1095" i="7"/>
  <c r="AA1239" i="7"/>
  <c r="AA244" i="7"/>
  <c r="AA388" i="7"/>
  <c r="AA532" i="7"/>
  <c r="AA676" i="7"/>
  <c r="AA820" i="7"/>
  <c r="AA964" i="7"/>
  <c r="AA1108" i="7"/>
  <c r="AA1252" i="7"/>
  <c r="AA41" i="7"/>
  <c r="AA185" i="7"/>
  <c r="AA329" i="7"/>
  <c r="AA473" i="7"/>
  <c r="AA617" i="7"/>
  <c r="AA761" i="7"/>
  <c r="AA905" i="7"/>
  <c r="AA1049" i="7"/>
  <c r="AA1193" i="7"/>
  <c r="AA126" i="7"/>
  <c r="AA270" i="7"/>
  <c r="AA414" i="7"/>
  <c r="AA558" i="7"/>
  <c r="AA702" i="7"/>
  <c r="AA846" i="7"/>
  <c r="AA990" i="7"/>
  <c r="AA1134" i="7"/>
  <c r="AA103" i="7"/>
  <c r="AA247" i="7"/>
  <c r="AA391" i="7"/>
  <c r="AA535" i="7"/>
  <c r="AA679" i="7"/>
  <c r="AA823" i="7"/>
  <c r="AA967" i="7"/>
  <c r="AA1111" i="7"/>
  <c r="AA1255" i="7"/>
  <c r="AA20" i="7"/>
  <c r="AA164" i="7"/>
  <c r="AA308" i="7"/>
  <c r="AA452" i="7"/>
  <c r="AA596" i="7"/>
  <c r="AA740" i="7"/>
  <c r="AA884" i="7"/>
  <c r="AA1028" i="7"/>
  <c r="AA1172" i="7"/>
  <c r="AA9" i="7"/>
  <c r="AA153" i="7"/>
  <c r="AA297" i="7"/>
  <c r="AA441" i="7"/>
  <c r="AA585" i="7"/>
  <c r="AA729" i="7"/>
  <c r="AA873" i="7"/>
  <c r="AA1017" i="7"/>
  <c r="AA1161" i="7"/>
  <c r="AA142" i="7"/>
  <c r="AA286" i="7"/>
  <c r="AA430" i="7"/>
  <c r="AA574" i="7"/>
  <c r="AA718" i="7"/>
  <c r="AA862" i="7"/>
  <c r="AA1006" i="7"/>
  <c r="AA1150" i="7"/>
  <c r="AA11" i="7"/>
  <c r="AA155" i="7"/>
  <c r="AA299" i="7"/>
  <c r="AA443" i="7"/>
  <c r="AA587" i="7"/>
  <c r="AA731" i="7"/>
  <c r="AA875" i="7"/>
  <c r="AA1019" i="7"/>
  <c r="AA1163" i="7"/>
  <c r="AA48" i="7"/>
  <c r="AA192" i="7"/>
  <c r="AA336" i="7"/>
  <c r="AA480" i="7"/>
  <c r="AA624" i="7"/>
  <c r="AA768" i="7"/>
  <c r="AA912" i="7"/>
  <c r="AA1056" i="7"/>
  <c r="AA1200" i="7"/>
  <c r="AA145" i="7"/>
  <c r="AA289" i="7"/>
  <c r="AA433" i="7"/>
  <c r="AA577" i="7"/>
  <c r="AA721" i="7"/>
  <c r="AA865" i="7"/>
  <c r="AA243" i="7"/>
  <c r="AA387" i="7"/>
  <c r="AA531" i="7"/>
  <c r="AA675" i="7"/>
  <c r="AA819" i="7"/>
  <c r="AA963" i="7"/>
  <c r="AA1107" i="7"/>
  <c r="AA1251" i="7"/>
  <c r="AA256" i="7"/>
  <c r="AA400" i="7"/>
  <c r="AA544" i="7"/>
  <c r="AA688" i="7"/>
  <c r="AA832" i="7"/>
  <c r="AA976" i="7"/>
  <c r="AA1120" i="7"/>
  <c r="AA1264" i="7"/>
  <c r="AA53" i="7"/>
  <c r="AA197" i="7"/>
  <c r="AA341" i="7"/>
  <c r="AA485" i="7"/>
  <c r="AA629" i="7"/>
  <c r="AA773" i="7"/>
  <c r="AA917" i="7"/>
  <c r="AA1061" i="7"/>
  <c r="AA1205" i="7"/>
  <c r="AA138" i="7"/>
  <c r="AA282" i="7"/>
  <c r="AA426" i="7"/>
  <c r="AA570" i="7"/>
  <c r="AA714" i="7"/>
  <c r="AA858" i="7"/>
  <c r="AA1002" i="7"/>
  <c r="AA1146" i="7"/>
  <c r="AA115" i="7"/>
  <c r="AA259" i="7"/>
  <c r="AA403" i="7"/>
  <c r="AA547" i="7"/>
  <c r="AA691" i="7"/>
  <c r="AA835" i="7"/>
  <c r="AA979" i="7"/>
  <c r="AA1123" i="7"/>
  <c r="AA1267" i="7"/>
  <c r="AA32" i="7"/>
  <c r="AA176" i="7"/>
  <c r="AA320" i="7"/>
  <c r="AA464" i="7"/>
  <c r="AA608" i="7"/>
  <c r="AA752" i="7"/>
  <c r="AA896" i="7"/>
  <c r="AA1040" i="7"/>
  <c r="AA1184" i="7"/>
  <c r="AA21" i="7"/>
  <c r="AA165" i="7"/>
  <c r="AA309" i="7"/>
  <c r="AA453" i="7"/>
  <c r="AA597" i="7"/>
  <c r="AA741" i="7"/>
  <c r="AA885" i="7"/>
  <c r="AA1029" i="7"/>
  <c r="AA1173" i="7"/>
  <c r="AA10" i="7"/>
  <c r="AA154" i="7"/>
  <c r="AA298" i="7"/>
  <c r="AA442" i="7"/>
  <c r="AA586" i="7"/>
  <c r="AA730" i="7"/>
  <c r="AA874" i="7"/>
  <c r="AA1018" i="7"/>
  <c r="AA1162" i="7"/>
  <c r="AA23" i="7"/>
  <c r="AA167" i="7"/>
  <c r="AA311" i="7"/>
  <c r="AA455" i="7"/>
  <c r="AA599" i="7"/>
  <c r="AA743" i="7"/>
  <c r="AA887" i="7"/>
  <c r="AA1031" i="7"/>
  <c r="AA1175" i="7"/>
  <c r="AA60" i="7"/>
  <c r="AA204" i="7"/>
  <c r="AA348" i="7"/>
  <c r="AA492" i="7"/>
  <c r="AA636" i="7"/>
  <c r="AA780" i="7"/>
  <c r="AA924" i="7"/>
  <c r="AA1068" i="7"/>
  <c r="AA1212" i="7"/>
  <c r="AA13" i="7"/>
  <c r="AA157" i="7"/>
  <c r="AA301" i="7"/>
  <c r="AA445" i="7"/>
  <c r="AA589" i="7"/>
  <c r="AA733" i="7"/>
  <c r="AA877" i="7"/>
  <c r="AA255" i="7"/>
  <c r="AA399" i="7"/>
  <c r="AA543" i="7"/>
  <c r="AA687" i="7"/>
  <c r="AA831" i="7"/>
  <c r="AA975" i="7"/>
  <c r="AA1119" i="7"/>
  <c r="AA1263" i="7"/>
  <c r="AA124" i="7"/>
  <c r="AA268" i="7"/>
  <c r="AA412" i="7"/>
  <c r="AA556" i="7"/>
  <c r="AA700" i="7"/>
  <c r="AA844" i="7"/>
  <c r="AA988" i="7"/>
  <c r="AA1132" i="7"/>
  <c r="AA65" i="7"/>
  <c r="AA209" i="7"/>
  <c r="AA353" i="7"/>
  <c r="AA497" i="7"/>
  <c r="AA641" i="7"/>
  <c r="AA785" i="7"/>
  <c r="AA929" i="7"/>
  <c r="AA1073" i="7"/>
  <c r="AA1217" i="7"/>
  <c r="AA150" i="7"/>
  <c r="AA294" i="7"/>
  <c r="AA438" i="7"/>
  <c r="AA582" i="7"/>
  <c r="AA726" i="7"/>
  <c r="AA870" i="7"/>
  <c r="AA1014" i="7"/>
  <c r="AA1158" i="7"/>
  <c r="AA127" i="7"/>
  <c r="AA271" i="7"/>
  <c r="AA415" i="7"/>
  <c r="AA559" i="7"/>
  <c r="AA703" i="7"/>
  <c r="AA847" i="7"/>
  <c r="AA991" i="7"/>
  <c r="AA1135" i="7"/>
  <c r="AA44" i="7"/>
  <c r="AA188" i="7"/>
  <c r="AA332" i="7"/>
  <c r="AA476" i="7"/>
  <c r="AA620" i="7"/>
  <c r="AA764" i="7"/>
  <c r="AA908" i="7"/>
  <c r="AA1052" i="7"/>
  <c r="AA1196" i="7"/>
  <c r="AA33" i="7"/>
  <c r="AA177" i="7"/>
  <c r="AA321" i="7"/>
  <c r="AA465" i="7"/>
  <c r="AA609" i="7"/>
  <c r="AA753" i="7"/>
  <c r="AA897" i="7"/>
  <c r="AA1041" i="7"/>
  <c r="AA1185" i="7"/>
  <c r="AA22" i="7"/>
  <c r="AA166" i="7"/>
  <c r="AA310" i="7"/>
  <c r="AA454" i="7"/>
  <c r="AA598" i="7"/>
  <c r="AA742" i="7"/>
  <c r="AA886" i="7"/>
  <c r="AA1030" i="7"/>
  <c r="AA1174" i="7"/>
  <c r="AA35" i="7"/>
  <c r="AA179" i="7"/>
  <c r="AA323" i="7"/>
  <c r="AA467" i="7"/>
  <c r="AA611" i="7"/>
  <c r="AA755" i="7"/>
  <c r="AA899" i="7"/>
  <c r="AA1043" i="7"/>
  <c r="AA1187" i="7"/>
  <c r="AA72" i="7"/>
  <c r="AA216" i="7"/>
  <c r="AA360" i="7"/>
  <c r="AA504" i="7"/>
  <c r="AA648" i="7"/>
  <c r="AA792" i="7"/>
  <c r="AA936" i="7"/>
  <c r="AA1080" i="7"/>
  <c r="AA1224" i="7"/>
  <c r="AA25" i="7"/>
  <c r="AA169" i="7"/>
  <c r="AA313" i="7"/>
  <c r="AA457" i="7"/>
  <c r="AA601" i="7"/>
  <c r="AA745" i="7"/>
  <c r="AA889" i="7"/>
  <c r="AA267" i="7"/>
  <c r="AA411" i="7"/>
  <c r="AA555" i="7"/>
  <c r="AA699" i="7"/>
  <c r="AA843" i="7"/>
  <c r="AA987" i="7"/>
  <c r="AA1131" i="7"/>
  <c r="AA136" i="7"/>
  <c r="AA280" i="7"/>
  <c r="AA424" i="7"/>
  <c r="AA568" i="7"/>
  <c r="AA712" i="7"/>
  <c r="AA856" i="7"/>
  <c r="AA1000" i="7"/>
  <c r="AA1144" i="7"/>
  <c r="AA77" i="7"/>
  <c r="AA221" i="7"/>
  <c r="AA365" i="7"/>
  <c r="AA509" i="7"/>
  <c r="AA653" i="7"/>
  <c r="AA797" i="7"/>
  <c r="AA941" i="7"/>
  <c r="AA1085" i="7"/>
  <c r="AA1229" i="7"/>
  <c r="AA162" i="7"/>
  <c r="AA306" i="7"/>
  <c r="AA450" i="7"/>
  <c r="AA594" i="7"/>
  <c r="AA738" i="7"/>
  <c r="AA882" i="7"/>
  <c r="AA1026" i="7"/>
  <c r="AA1170" i="7"/>
  <c r="AA139" i="7"/>
  <c r="AA283" i="7"/>
  <c r="AA427" i="7"/>
  <c r="AA571" i="7"/>
  <c r="AA715" i="7"/>
  <c r="AA859" i="7"/>
  <c r="AA1003" i="7"/>
  <c r="AA1147" i="7"/>
  <c r="AA56" i="7"/>
  <c r="AA200" i="7"/>
  <c r="AA344" i="7"/>
  <c r="AA488" i="7"/>
  <c r="AA632" i="7"/>
  <c r="AA776" i="7"/>
  <c r="AA920" i="7"/>
  <c r="AA1064" i="7"/>
  <c r="AA1208" i="7"/>
  <c r="AA45" i="7"/>
  <c r="AA189" i="7"/>
  <c r="AA333" i="7"/>
  <c r="AA477" i="7"/>
  <c r="AA621" i="7"/>
  <c r="AA765" i="7"/>
  <c r="AA909" i="7"/>
  <c r="AA1053" i="7"/>
  <c r="AA1197" i="7"/>
  <c r="AA135" i="7"/>
  <c r="AA279" i="7"/>
  <c r="AA423" i="7"/>
  <c r="AA567" i="7"/>
  <c r="AA711" i="7"/>
  <c r="AA855" i="7"/>
  <c r="AA999" i="7"/>
  <c r="AA1143" i="7"/>
  <c r="AA148" i="7"/>
  <c r="AA292" i="7"/>
  <c r="AA436" i="7"/>
  <c r="AA580" i="7"/>
  <c r="AA724" i="7"/>
  <c r="AA868" i="7"/>
  <c r="AA1012" i="7"/>
  <c r="AA1156" i="7"/>
  <c r="AA89" i="7"/>
  <c r="AA233" i="7"/>
  <c r="AA377" i="7"/>
  <c r="AA521" i="7"/>
  <c r="AA665" i="7"/>
  <c r="AA809" i="7"/>
  <c r="AA953" i="7"/>
  <c r="AA1097" i="7"/>
  <c r="AA1241" i="7"/>
  <c r="AA174" i="7"/>
  <c r="AA318" i="7"/>
  <c r="AA462" i="7"/>
  <c r="AA606" i="7"/>
  <c r="AA750" i="7"/>
  <c r="AA894" i="7"/>
  <c r="AA1038" i="7"/>
  <c r="AA1182" i="7"/>
  <c r="AA7" i="7"/>
  <c r="AA151" i="7"/>
  <c r="AA295" i="7"/>
  <c r="AA439" i="7"/>
  <c r="AA583" i="7"/>
  <c r="AA727" i="7"/>
  <c r="AA871" i="7"/>
  <c r="AA1015" i="7"/>
  <c r="AA1159" i="7"/>
  <c r="AA68" i="7"/>
  <c r="AA212" i="7"/>
  <c r="AA356" i="7"/>
  <c r="AA500" i="7"/>
  <c r="AA644" i="7"/>
  <c r="AA788" i="7"/>
  <c r="AA932" i="7"/>
  <c r="AA1076" i="7"/>
  <c r="AA1220" i="7"/>
  <c r="AA57" i="7"/>
  <c r="AA201" i="7"/>
  <c r="AA345" i="7"/>
  <c r="AA489" i="7"/>
  <c r="AA633" i="7"/>
  <c r="AA777" i="7"/>
  <c r="AA921" i="7"/>
  <c r="AA1065" i="7"/>
  <c r="AA1209" i="7"/>
  <c r="AA147" i="7"/>
  <c r="AA291" i="7"/>
  <c r="AA435" i="7"/>
  <c r="AA579" i="7"/>
  <c r="AA723" i="7"/>
  <c r="AA867" i="7"/>
  <c r="AA1011" i="7"/>
  <c r="AA1155" i="7"/>
  <c r="AA160" i="7"/>
  <c r="AA304" i="7"/>
  <c r="AA448" i="7"/>
  <c r="AA592" i="7"/>
  <c r="AA736" i="7"/>
  <c r="AA880" i="7"/>
  <c r="AA1024" i="7"/>
  <c r="AA1168" i="7"/>
  <c r="AA101" i="7"/>
  <c r="AA245" i="7"/>
  <c r="AA389" i="7"/>
  <c r="AA533" i="7"/>
  <c r="AA677" i="7"/>
  <c r="AA821" i="7"/>
  <c r="AA965" i="7"/>
  <c r="AA1109" i="7"/>
  <c r="AA1253" i="7"/>
  <c r="AA42" i="7"/>
  <c r="AA186" i="7"/>
  <c r="AA330" i="7"/>
  <c r="AA474" i="7"/>
  <c r="AA618" i="7"/>
  <c r="AA762" i="7"/>
  <c r="AA906" i="7"/>
  <c r="AA1050" i="7"/>
  <c r="AA1194" i="7"/>
  <c r="AA19" i="7"/>
  <c r="AA163" i="7"/>
  <c r="AA307" i="7"/>
  <c r="AA451" i="7"/>
  <c r="AA595" i="7"/>
  <c r="AA739" i="7"/>
  <c r="AA883" i="7"/>
  <c r="AA1027" i="7"/>
  <c r="AA1171" i="7"/>
  <c r="AA80" i="7"/>
  <c r="AA224" i="7"/>
  <c r="AA368" i="7"/>
  <c r="AA512" i="7"/>
  <c r="AA656" i="7"/>
  <c r="AA800" i="7"/>
  <c r="AA944" i="7"/>
  <c r="AA1088" i="7"/>
  <c r="AA1232" i="7"/>
  <c r="AA69" i="7"/>
  <c r="AA213" i="7"/>
  <c r="AA357" i="7"/>
  <c r="AA501" i="7"/>
  <c r="AA645" i="7"/>
  <c r="AA789" i="7"/>
  <c r="AA933" i="7"/>
  <c r="AA1077" i="7"/>
  <c r="AA1221" i="7"/>
  <c r="AA159" i="7"/>
  <c r="AA303" i="7"/>
  <c r="AA447" i="7"/>
  <c r="AA591" i="7"/>
  <c r="AA735" i="7"/>
  <c r="AA879" i="7"/>
  <c r="AA1023" i="7"/>
  <c r="AA1167" i="7"/>
  <c r="AA172" i="7"/>
  <c r="AA316" i="7"/>
  <c r="AA460" i="7"/>
  <c r="AA604" i="7"/>
  <c r="AA748" i="7"/>
  <c r="AA892" i="7"/>
  <c r="AA1036" i="7"/>
  <c r="AA1180" i="7"/>
  <c r="AA113" i="7"/>
  <c r="AA257" i="7"/>
  <c r="AA401" i="7"/>
  <c r="AA545" i="7"/>
  <c r="AA689" i="7"/>
  <c r="AA833" i="7"/>
  <c r="AA977" i="7"/>
  <c r="AA1121" i="7"/>
  <c r="AA1265" i="7"/>
  <c r="AA54" i="7"/>
  <c r="AA198" i="7"/>
  <c r="AA342" i="7"/>
  <c r="AA486" i="7"/>
  <c r="AA630" i="7"/>
  <c r="AA774" i="7"/>
  <c r="AA918" i="7"/>
  <c r="AA1062" i="7"/>
  <c r="AA1206" i="7"/>
  <c r="AA31" i="7"/>
  <c r="AA175" i="7"/>
  <c r="AA319" i="7"/>
  <c r="AA463" i="7"/>
  <c r="AA607" i="7"/>
  <c r="AA751" i="7"/>
  <c r="AA895" i="7"/>
  <c r="AA1039" i="7"/>
  <c r="AA1183" i="7"/>
  <c r="AA92" i="7"/>
  <c r="AA236" i="7"/>
  <c r="AA380" i="7"/>
  <c r="AA524" i="7"/>
  <c r="AA668" i="7"/>
  <c r="AA812" i="7"/>
  <c r="AA956" i="7"/>
  <c r="AA1100" i="7"/>
  <c r="AA1244" i="7"/>
  <c r="AA171" i="7"/>
  <c r="AA315" i="7"/>
  <c r="AA459" i="7"/>
  <c r="AA603" i="7"/>
  <c r="AA747" i="7"/>
  <c r="AA891" i="7"/>
  <c r="AA1035" i="7"/>
  <c r="AA1179" i="7"/>
  <c r="AA184" i="7"/>
  <c r="AA328" i="7"/>
  <c r="AA472" i="7"/>
  <c r="AA616" i="7"/>
  <c r="AA760" i="7"/>
  <c r="AA904" i="7"/>
  <c r="AA1048" i="7"/>
  <c r="AA1192" i="7"/>
  <c r="AA125" i="7"/>
  <c r="AA269" i="7"/>
  <c r="AA413" i="7"/>
  <c r="AA557" i="7"/>
  <c r="AA701" i="7"/>
  <c r="AA845" i="7"/>
  <c r="AA989" i="7"/>
  <c r="AA1133" i="7"/>
  <c r="AA66" i="7"/>
  <c r="AA210" i="7"/>
  <c r="AA354" i="7"/>
  <c r="AA498" i="7"/>
  <c r="AA642" i="7"/>
  <c r="AA786" i="7"/>
  <c r="AA930" i="7"/>
  <c r="AA1074" i="7"/>
  <c r="AA1218" i="7"/>
  <c r="AA43" i="7"/>
  <c r="AA187" i="7"/>
  <c r="AA331" i="7"/>
  <c r="AA475" i="7"/>
  <c r="AA619" i="7"/>
  <c r="AA763" i="7"/>
  <c r="AA907" i="7"/>
  <c r="AA1051" i="7"/>
  <c r="AA1195" i="7"/>
  <c r="AA104" i="7"/>
  <c r="AA248" i="7"/>
  <c r="AA392" i="7"/>
  <c r="AA536" i="7"/>
  <c r="AA680" i="7"/>
  <c r="AA824" i="7"/>
  <c r="AA968" i="7"/>
  <c r="AA1112" i="7"/>
  <c r="AA1256" i="7"/>
  <c r="AA225" i="7"/>
  <c r="AA1089" i="7"/>
  <c r="AA58" i="7"/>
  <c r="AA262" i="7"/>
  <c r="AA490" i="7"/>
  <c r="AA694" i="7"/>
  <c r="AA922" i="7"/>
  <c r="AA1126" i="7"/>
  <c r="AA71" i="7"/>
  <c r="AA275" i="7"/>
  <c r="AA503" i="7"/>
  <c r="AA707" i="7"/>
  <c r="AA935" i="7"/>
  <c r="AA1139" i="7"/>
  <c r="AA24" i="7"/>
  <c r="AA252" i="7"/>
  <c r="AA456" i="7"/>
  <c r="AA684" i="7"/>
  <c r="AA888" i="7"/>
  <c r="AA1116" i="7"/>
  <c r="AA61" i="7"/>
  <c r="AA265" i="7"/>
  <c r="AA493" i="7"/>
  <c r="AA697" i="7"/>
  <c r="AA925" i="7"/>
  <c r="AA961" i="7"/>
  <c r="AA1105" i="7"/>
  <c r="AA1249" i="7"/>
  <c r="AA237" i="7"/>
  <c r="AA1101" i="7"/>
  <c r="AA70" i="7"/>
  <c r="AA274" i="7"/>
  <c r="AA502" i="7"/>
  <c r="AA706" i="7"/>
  <c r="AA934" i="7"/>
  <c r="AA1138" i="7"/>
  <c r="AA83" i="7"/>
  <c r="AA287" i="7"/>
  <c r="AA515" i="7"/>
  <c r="AA719" i="7"/>
  <c r="AA947" i="7"/>
  <c r="AA1151" i="7"/>
  <c r="AA36" i="7"/>
  <c r="AA264" i="7"/>
  <c r="AA468" i="7"/>
  <c r="AA696" i="7"/>
  <c r="AA900" i="7"/>
  <c r="AA1128" i="7"/>
  <c r="AA73" i="7"/>
  <c r="AA277" i="7"/>
  <c r="AA505" i="7"/>
  <c r="AA709" i="7"/>
  <c r="AA937" i="7"/>
  <c r="AA973" i="7"/>
  <c r="AA1117" i="7"/>
  <c r="AA1261" i="7"/>
  <c r="AA369" i="7"/>
  <c r="AA1233" i="7"/>
  <c r="AA82" i="7"/>
  <c r="AA322" i="7"/>
  <c r="AA514" i="7"/>
  <c r="AA754" i="7"/>
  <c r="AA946" i="7"/>
  <c r="AA1186" i="7"/>
  <c r="AA95" i="7"/>
  <c r="AA335" i="7"/>
  <c r="AA527" i="7"/>
  <c r="AA767" i="7"/>
  <c r="AA959" i="7"/>
  <c r="AA1199" i="7"/>
  <c r="AA84" i="7"/>
  <c r="AA276" i="7"/>
  <c r="AA516" i="7"/>
  <c r="AA708" i="7"/>
  <c r="AA948" i="7"/>
  <c r="AA1140" i="7"/>
  <c r="AA85" i="7"/>
  <c r="AA325" i="7"/>
  <c r="AA517" i="7"/>
  <c r="AA757" i="7"/>
  <c r="AA949" i="7"/>
  <c r="AA985" i="7"/>
  <c r="AA1129" i="7"/>
  <c r="AA381" i="7"/>
  <c r="AA1245" i="7"/>
  <c r="AA106" i="7"/>
  <c r="AA334" i="7"/>
  <c r="AA538" i="7"/>
  <c r="AA766" i="7"/>
  <c r="AA970" i="7"/>
  <c r="AA1198" i="7"/>
  <c r="AA119" i="7"/>
  <c r="AA347" i="7"/>
  <c r="AA551" i="7"/>
  <c r="AA779" i="7"/>
  <c r="AA983" i="7"/>
  <c r="AA1211" i="7"/>
  <c r="AA96" i="7"/>
  <c r="AA300" i="7"/>
  <c r="AA528" i="7"/>
  <c r="AA732" i="7"/>
  <c r="AA960" i="7"/>
  <c r="AA1164" i="7"/>
  <c r="AA109" i="7"/>
  <c r="AA337" i="7"/>
  <c r="AA541" i="7"/>
  <c r="AA769" i="7"/>
  <c r="AA997" i="7"/>
  <c r="AA1141" i="7"/>
  <c r="AA513" i="7"/>
  <c r="AA118" i="7"/>
  <c r="AA346" i="7"/>
  <c r="AA550" i="7"/>
  <c r="AA778" i="7"/>
  <c r="AA982" i="7"/>
  <c r="AA1210" i="7"/>
  <c r="AA131" i="7"/>
  <c r="AA359" i="7"/>
  <c r="AA563" i="7"/>
  <c r="AA791" i="7"/>
  <c r="AA995" i="7"/>
  <c r="AA1223" i="7"/>
  <c r="AA108" i="7"/>
  <c r="AA312" i="7"/>
  <c r="AA540" i="7"/>
  <c r="AA744" i="7"/>
  <c r="AA972" i="7"/>
  <c r="AA1176" i="7"/>
  <c r="AA121" i="7"/>
  <c r="AA349" i="7"/>
  <c r="AA553" i="7"/>
  <c r="AA781" i="7"/>
  <c r="AA1009" i="7"/>
  <c r="AA1153" i="7"/>
  <c r="AA525" i="7"/>
  <c r="AA130" i="7"/>
  <c r="AA358" i="7"/>
  <c r="AA562" i="7"/>
  <c r="AA790" i="7"/>
  <c r="AA994" i="7"/>
  <c r="AA1222" i="7"/>
  <c r="AA143" i="7"/>
  <c r="AA371" i="7"/>
  <c r="AA575" i="7"/>
  <c r="AA803" i="7"/>
  <c r="AA1007" i="7"/>
  <c r="AA1235" i="7"/>
  <c r="AA120" i="7"/>
  <c r="AA324" i="7"/>
  <c r="AA552" i="7"/>
  <c r="AA756" i="7"/>
  <c r="AA984" i="7"/>
  <c r="AA1188" i="7"/>
  <c r="AA133" i="7"/>
  <c r="AA361" i="7"/>
  <c r="AA565" i="7"/>
  <c r="AA793" i="7"/>
  <c r="AA1021" i="7"/>
  <c r="AA1165" i="7"/>
  <c r="AA657" i="7"/>
  <c r="AA178" i="7"/>
  <c r="AA370" i="7"/>
  <c r="AA610" i="7"/>
  <c r="AA802" i="7"/>
  <c r="AA1042" i="7"/>
  <c r="AA1234" i="7"/>
  <c r="AA191" i="7"/>
  <c r="AA383" i="7"/>
  <c r="AA623" i="7"/>
  <c r="AA815" i="7"/>
  <c r="AA1055" i="7"/>
  <c r="AA1247" i="7"/>
  <c r="AA132" i="7"/>
  <c r="AA372" i="7"/>
  <c r="AA564" i="7"/>
  <c r="AA804" i="7"/>
  <c r="AA996" i="7"/>
  <c r="AA1236" i="7"/>
  <c r="AA181" i="7"/>
  <c r="AA373" i="7"/>
  <c r="AA613" i="7"/>
  <c r="AA805" i="7"/>
  <c r="AA1033" i="7"/>
  <c r="AA1177" i="7"/>
  <c r="AA669" i="7"/>
  <c r="AA190" i="7"/>
  <c r="AA394" i="7"/>
  <c r="AA622" i="7"/>
  <c r="AA826" i="7"/>
  <c r="AA1054" i="7"/>
  <c r="AA1258" i="7"/>
  <c r="AA203" i="7"/>
  <c r="AA407" i="7"/>
  <c r="AA635" i="7"/>
  <c r="AA839" i="7"/>
  <c r="AA1067" i="7"/>
  <c r="AA156" i="7"/>
  <c r="AA384" i="7"/>
  <c r="AA588" i="7"/>
  <c r="AA816" i="7"/>
  <c r="AA1020" i="7"/>
  <c r="AA1248" i="7"/>
  <c r="AA193" i="7"/>
  <c r="AA397" i="7"/>
  <c r="AA625" i="7"/>
  <c r="AA829" i="7"/>
  <c r="AA1045" i="7"/>
  <c r="AA1189" i="7"/>
  <c r="AA801" i="7"/>
  <c r="AA202" i="7"/>
  <c r="AA406" i="7"/>
  <c r="AA634" i="7"/>
  <c r="AA838" i="7"/>
  <c r="AA1066" i="7"/>
  <c r="AA215" i="7"/>
  <c r="AA419" i="7"/>
  <c r="AA647" i="7"/>
  <c r="AA851" i="7"/>
  <c r="AA1079" i="7"/>
  <c r="AA168" i="7"/>
  <c r="AA396" i="7"/>
  <c r="AA600" i="7"/>
  <c r="AA828" i="7"/>
  <c r="AA1032" i="7"/>
  <c r="AA1260" i="7"/>
  <c r="AA205" i="7"/>
  <c r="AA409" i="7"/>
  <c r="AA637" i="7"/>
  <c r="AA841" i="7"/>
  <c r="AA1057" i="7"/>
  <c r="AA1201" i="7"/>
  <c r="AA813" i="7"/>
  <c r="AA214" i="7"/>
  <c r="AA418" i="7"/>
  <c r="AA646" i="7"/>
  <c r="AA850" i="7"/>
  <c r="AA1078" i="7"/>
  <c r="AA227" i="7"/>
  <c r="AA431" i="7"/>
  <c r="AA659" i="7"/>
  <c r="AA863" i="7"/>
  <c r="AA1091" i="7"/>
  <c r="AA180" i="7"/>
  <c r="AA408" i="7"/>
  <c r="AA612" i="7"/>
  <c r="AA840" i="7"/>
  <c r="AA1044" i="7"/>
  <c r="AA217" i="7"/>
  <c r="AA421" i="7"/>
  <c r="AA649" i="7"/>
  <c r="AA853" i="7"/>
  <c r="AA1069" i="7"/>
  <c r="AA1213" i="7"/>
  <c r="AA81" i="7"/>
  <c r="AA945" i="7"/>
  <c r="AA34" i="7"/>
  <c r="AA226" i="7"/>
  <c r="AA466" i="7"/>
  <c r="AA658" i="7"/>
  <c r="AA898" i="7"/>
  <c r="AA1090" i="7"/>
  <c r="AA47" i="7"/>
  <c r="AA239" i="7"/>
  <c r="AA479" i="7"/>
  <c r="AA671" i="7"/>
  <c r="AA911" i="7"/>
  <c r="AA1103" i="7"/>
  <c r="AA228" i="7"/>
  <c r="AA420" i="7"/>
  <c r="AA660" i="7"/>
  <c r="AA852" i="7"/>
  <c r="AA1092" i="7"/>
  <c r="AA37" i="7"/>
  <c r="AA229" i="7"/>
  <c r="AA469" i="7"/>
  <c r="AA661" i="7"/>
  <c r="AA901" i="7"/>
  <c r="AA1081" i="7"/>
  <c r="AA1225" i="7"/>
  <c r="AA93" i="7"/>
  <c r="AA957" i="7"/>
  <c r="AA46" i="7"/>
  <c r="AA250" i="7"/>
  <c r="AA478" i="7"/>
  <c r="AA682" i="7"/>
  <c r="AA910" i="7"/>
  <c r="AA1114" i="7"/>
  <c r="AA59" i="7"/>
  <c r="AA263" i="7"/>
  <c r="AA491" i="7"/>
  <c r="AA695" i="7"/>
  <c r="AA923" i="7"/>
  <c r="AA1127" i="7"/>
  <c r="AA12" i="7"/>
  <c r="AA240" i="7"/>
  <c r="AA444" i="7"/>
  <c r="AA672" i="7"/>
  <c r="AA876" i="7"/>
  <c r="AA1104" i="7"/>
  <c r="AA49" i="7"/>
  <c r="AA253" i="7"/>
  <c r="AA481" i="7"/>
  <c r="AA685" i="7"/>
  <c r="AA913" i="7"/>
  <c r="AA1093" i="7"/>
  <c r="AA1237" i="7"/>
  <c r="AE1069" i="7"/>
  <c r="AE877" i="7"/>
  <c r="AE697" i="7"/>
  <c r="AE457" i="7"/>
  <c r="AE265" i="7"/>
  <c r="AE1056" i="7"/>
  <c r="AE864" i="7"/>
  <c r="AE624" i="7"/>
  <c r="AE432" i="7"/>
  <c r="AE192" i="7"/>
  <c r="AE1079" i="7"/>
  <c r="AE839" i="7"/>
  <c r="AE647" i="7"/>
  <c r="AE407" i="7"/>
  <c r="AE215" i="7"/>
  <c r="AE1054" i="7"/>
  <c r="AE862" i="7"/>
  <c r="AE622" i="7"/>
  <c r="AE430" i="7"/>
  <c r="AE190" i="7"/>
  <c r="AE1089" i="7"/>
  <c r="AE849" i="7"/>
  <c r="AE657" i="7"/>
  <c r="AE417" i="7"/>
  <c r="AE1268" i="7"/>
  <c r="AE1028" i="7"/>
  <c r="AE836" i="7"/>
  <c r="AE596" i="7"/>
  <c r="AE404" i="7"/>
  <c r="AE895" i="7"/>
  <c r="AE1229" i="7"/>
  <c r="AE1261" i="7"/>
  <c r="AE1057" i="7"/>
  <c r="AE865" i="7"/>
  <c r="AE685" i="7"/>
  <c r="AE445" i="7"/>
  <c r="AE253" i="7"/>
  <c r="AE1044" i="7"/>
  <c r="AE852" i="7"/>
  <c r="AE612" i="7"/>
  <c r="AE420" i="7"/>
  <c r="AE1259" i="7"/>
  <c r="AE1067" i="7"/>
  <c r="AE827" i="7"/>
  <c r="AE635" i="7"/>
  <c r="AE395" i="7"/>
  <c r="AE203" i="7"/>
  <c r="AE1042" i="7"/>
  <c r="AE850" i="7"/>
  <c r="AE610" i="7"/>
  <c r="AE418" i="7"/>
  <c r="AE1269" i="7"/>
  <c r="AE1077" i="7"/>
  <c r="AE837" i="7"/>
  <c r="AE645" i="7"/>
  <c r="AE405" i="7"/>
  <c r="AE1256" i="7"/>
  <c r="AE1016" i="7"/>
  <c r="AE824" i="7"/>
  <c r="AE584" i="7"/>
  <c r="AE392" i="7"/>
  <c r="AE751" i="7"/>
  <c r="AE1085" i="7"/>
  <c r="AE1249" i="7"/>
  <c r="AE1033" i="7"/>
  <c r="AE853" i="7"/>
  <c r="AE637" i="7"/>
  <c r="AE433" i="7"/>
  <c r="AE1236" i="7"/>
  <c r="AE1032" i="7"/>
  <c r="AE804" i="7"/>
  <c r="AE600" i="7"/>
  <c r="AE372" i="7"/>
  <c r="AE1247" i="7"/>
  <c r="AE1019" i="7"/>
  <c r="AE815" i="7"/>
  <c r="AE587" i="7"/>
  <c r="AE383" i="7"/>
  <c r="AE1234" i="7"/>
  <c r="AE1030" i="7"/>
  <c r="AE802" i="7"/>
  <c r="AE598" i="7"/>
  <c r="AE370" i="7"/>
  <c r="AE1257" i="7"/>
  <c r="AE1029" i="7"/>
  <c r="AE825" i="7"/>
  <c r="AE597" i="7"/>
  <c r="AE393" i="7"/>
  <c r="AE1208" i="7"/>
  <c r="AE1004" i="7"/>
  <c r="AE776" i="7"/>
  <c r="AE572" i="7"/>
  <c r="AE344" i="7"/>
  <c r="AE607" i="7"/>
  <c r="AE941" i="7"/>
  <c r="AE1213" i="7"/>
  <c r="AE1021" i="7"/>
  <c r="AE841" i="7"/>
  <c r="AE625" i="7"/>
  <c r="AE421" i="7"/>
  <c r="AE1224" i="7"/>
  <c r="AE1020" i="7"/>
  <c r="AE792" i="7"/>
  <c r="AE588" i="7"/>
  <c r="AE360" i="7"/>
  <c r="AE1235" i="7"/>
  <c r="AE1007" i="7"/>
  <c r="AE803" i="7"/>
  <c r="AE575" i="7"/>
  <c r="AE371" i="7"/>
  <c r="AE1222" i="7"/>
  <c r="AE1018" i="7"/>
  <c r="AE790" i="7"/>
  <c r="AE586" i="7"/>
  <c r="AE358" i="7"/>
  <c r="AE1245" i="7"/>
  <c r="AE1017" i="7"/>
  <c r="AE813" i="7"/>
  <c r="AE585" i="7"/>
  <c r="AE381" i="7"/>
  <c r="AE1196" i="7"/>
  <c r="AE992" i="7"/>
  <c r="AE764" i="7"/>
  <c r="AE560" i="7"/>
  <c r="AE332" i="7"/>
  <c r="AE463" i="7"/>
  <c r="AE797" i="7"/>
  <c r="AE1201" i="7"/>
  <c r="AE1009" i="7"/>
  <c r="AE829" i="7"/>
  <c r="AE601" i="7"/>
  <c r="AE409" i="7"/>
  <c r="AE1200" i="7"/>
  <c r="AE1008" i="7"/>
  <c r="AE768" i="7"/>
  <c r="AE576" i="7"/>
  <c r="AE336" i="7"/>
  <c r="AE1223" i="7"/>
  <c r="AE983" i="7"/>
  <c r="AE791" i="7"/>
  <c r="AE551" i="7"/>
  <c r="AE359" i="7"/>
  <c r="AE1198" i="7"/>
  <c r="AE1006" i="7"/>
  <c r="AE766" i="7"/>
  <c r="AE574" i="7"/>
  <c r="AE334" i="7"/>
  <c r="AE1233" i="7"/>
  <c r="AE993" i="7"/>
  <c r="AE801" i="7"/>
  <c r="AE561" i="7"/>
  <c r="AE369" i="7"/>
  <c r="AE1172" i="7"/>
  <c r="AE980" i="7"/>
  <c r="AE740" i="7"/>
  <c r="AE548" i="7"/>
  <c r="AE308" i="7"/>
  <c r="AE319" i="7"/>
  <c r="AE653" i="7"/>
  <c r="X319" i="7" l="1"/>
  <c r="X573" i="7"/>
  <c r="X1068" i="7"/>
  <c r="X18" i="7"/>
  <c r="X1121" i="7"/>
  <c r="X343" i="7"/>
  <c r="X168" i="7"/>
  <c r="X1070" i="7"/>
  <c r="X1009" i="7"/>
  <c r="X555" i="7"/>
  <c r="X477" i="7"/>
  <c r="X190" i="7"/>
  <c r="X1180" i="7"/>
  <c r="X1227" i="7"/>
  <c r="X205" i="7"/>
  <c r="X695" i="7"/>
  <c r="X68" i="7"/>
  <c r="X1134" i="7"/>
  <c r="X318" i="7"/>
  <c r="X713" i="7"/>
  <c r="X117" i="7"/>
  <c r="X418" i="7"/>
  <c r="X39" i="7"/>
  <c r="X57" i="7"/>
  <c r="X1190" i="7"/>
  <c r="X275" i="7"/>
  <c r="X41" i="7"/>
  <c r="X503" i="7"/>
  <c r="X104" i="7"/>
  <c r="X932" i="7"/>
  <c r="X407" i="7"/>
  <c r="X792" i="7"/>
  <c r="X445" i="7"/>
  <c r="X180" i="7"/>
  <c r="X836" i="7"/>
  <c r="X299" i="7"/>
  <c r="X1232" i="7"/>
  <c r="X662" i="7"/>
  <c r="X89" i="7"/>
  <c r="X304" i="7"/>
  <c r="X499" i="7"/>
  <c r="X944" i="7"/>
  <c r="X1055" i="7"/>
  <c r="X772" i="7"/>
  <c r="X264" i="7"/>
  <c r="X667" i="7"/>
  <c r="X539" i="7"/>
  <c r="X645" i="7"/>
  <c r="X582" i="7"/>
  <c r="X676" i="7"/>
  <c r="X355" i="7"/>
  <c r="X523" i="7"/>
  <c r="X691" i="7"/>
  <c r="X7" i="7"/>
  <c r="X175" i="7"/>
  <c r="X199" i="7"/>
  <c r="X297" i="7"/>
  <c r="X467" i="7"/>
  <c r="X908" i="7"/>
  <c r="X47" i="7"/>
  <c r="X728" i="7"/>
  <c r="X59" i="7"/>
  <c r="X740" i="7"/>
  <c r="X311" i="7"/>
  <c r="X956" i="7"/>
  <c r="X755" i="7"/>
  <c r="X381" i="7"/>
  <c r="X1199" i="7"/>
  <c r="X969" i="7"/>
  <c r="X1183" i="7"/>
  <c r="X202" i="7"/>
  <c r="X644" i="7"/>
  <c r="X179" i="7"/>
  <c r="X1028" i="7"/>
  <c r="X851" i="7"/>
  <c r="X453" i="7"/>
  <c r="X1067" i="7"/>
  <c r="X861" i="7"/>
  <c r="X492" i="7"/>
  <c r="X926" i="7"/>
  <c r="X1036" i="7"/>
  <c r="X990" i="7"/>
  <c r="X1226" i="7"/>
  <c r="X1192" i="7"/>
  <c r="X648" i="7"/>
  <c r="X518" i="7"/>
  <c r="X628" i="7"/>
  <c r="X438" i="7"/>
  <c r="X853" i="7"/>
  <c r="X1071" i="7"/>
  <c r="X1217" i="7"/>
  <c r="X865" i="7"/>
  <c r="X1083" i="7"/>
  <c r="X174" i="7"/>
  <c r="X1184" i="7"/>
  <c r="X359" i="7"/>
  <c r="X301" i="7"/>
  <c r="X1240" i="7"/>
  <c r="X120" i="7"/>
  <c r="X532" i="7"/>
  <c r="X657" i="7"/>
  <c r="X901" i="7"/>
  <c r="X977" i="7"/>
  <c r="X411" i="7"/>
  <c r="X61" i="7"/>
  <c r="X569" i="7"/>
  <c r="X1046" i="7"/>
  <c r="X1243" i="7"/>
  <c r="X36" i="7"/>
  <c r="X160" i="7"/>
  <c r="X787" i="7"/>
  <c r="X811" i="7"/>
  <c r="X127" i="7"/>
  <c r="X439" i="7"/>
  <c r="X463" i="7"/>
  <c r="X631" i="7"/>
  <c r="X681" i="7"/>
  <c r="X899" i="7"/>
  <c r="X309" i="7"/>
  <c r="X479" i="7"/>
  <c r="X141" i="7"/>
  <c r="X491" i="7"/>
  <c r="X1136" i="7"/>
  <c r="X743" i="7"/>
  <c r="X549" i="7"/>
  <c r="X1187" i="7"/>
  <c r="X753" i="7"/>
  <c r="X991" i="7"/>
  <c r="X370" i="7"/>
  <c r="X236" i="7"/>
  <c r="X167" i="7"/>
  <c r="X1016" i="7"/>
  <c r="X611" i="7"/>
  <c r="X441" i="7"/>
  <c r="X24" i="7"/>
  <c r="X837" i="7"/>
  <c r="X1056" i="7"/>
  <c r="X1245" i="7"/>
  <c r="X253" i="7"/>
  <c r="X315" i="7"/>
  <c r="X29" i="7"/>
  <c r="X541" i="7"/>
  <c r="X471" i="7"/>
  <c r="X185" i="7"/>
  <c r="X936" i="7"/>
  <c r="X1094" i="7"/>
  <c r="X916" i="7"/>
  <c r="X726" i="7"/>
  <c r="X386" i="7"/>
  <c r="X64" i="7"/>
  <c r="X162" i="7"/>
  <c r="X1153" i="7"/>
  <c r="X76" i="7"/>
  <c r="X462" i="7"/>
  <c r="X201" i="7"/>
  <c r="X647" i="7"/>
  <c r="X733" i="7"/>
  <c r="X233" i="7"/>
  <c r="X408" i="7"/>
  <c r="X820" i="7"/>
  <c r="X945" i="7"/>
  <c r="X1189" i="7"/>
  <c r="X1265" i="7"/>
  <c r="X699" i="7"/>
  <c r="X349" i="7"/>
  <c r="X857" i="7"/>
  <c r="X147" i="7"/>
  <c r="X248" i="7"/>
  <c r="X324" i="7"/>
  <c r="X448" i="7"/>
  <c r="X931" i="7"/>
  <c r="X955" i="7"/>
  <c r="X415" i="7"/>
  <c r="X583" i="7"/>
  <c r="X607" i="7"/>
  <c r="X775" i="7"/>
  <c r="X873" i="7"/>
  <c r="X72" i="7"/>
  <c r="X501" i="7"/>
  <c r="X707" i="7"/>
  <c r="X321" i="7"/>
  <c r="X731" i="7"/>
  <c r="X333" i="7"/>
  <c r="X971" i="7"/>
  <c r="X741" i="7"/>
  <c r="X360" i="7"/>
  <c r="X957" i="7"/>
  <c r="X1159" i="7"/>
  <c r="X802" i="7"/>
  <c r="X428" i="7"/>
  <c r="X395" i="7"/>
  <c r="X33" i="7"/>
  <c r="X1043" i="7"/>
  <c r="X621" i="7"/>
  <c r="X924" i="7"/>
  <c r="X1029" i="7"/>
  <c r="X241" i="7"/>
  <c r="X274" i="7"/>
  <c r="X385" i="7"/>
  <c r="X459" i="7"/>
  <c r="X317" i="7"/>
  <c r="X685" i="7"/>
  <c r="X615" i="7"/>
  <c r="X617" i="7"/>
  <c r="X1080" i="7"/>
  <c r="X51" i="7"/>
  <c r="X1204" i="7"/>
  <c r="X870" i="7"/>
  <c r="X530" i="7"/>
  <c r="X352" i="7"/>
  <c r="X306" i="7"/>
  <c r="X398" i="7"/>
  <c r="X220" i="7"/>
  <c r="X750" i="7"/>
  <c r="X345" i="7"/>
  <c r="X935" i="7"/>
  <c r="X877" i="7"/>
  <c r="X665" i="7"/>
  <c r="X552" i="7"/>
  <c r="X1252" i="7"/>
  <c r="X1089" i="7"/>
  <c r="X434" i="7"/>
  <c r="X66" i="7"/>
  <c r="X1131" i="7"/>
  <c r="X493" i="7"/>
  <c r="X90" i="7"/>
  <c r="X291" i="7"/>
  <c r="X680" i="7"/>
  <c r="X468" i="7"/>
  <c r="X880" i="7"/>
  <c r="X79" i="7"/>
  <c r="X103" i="7"/>
  <c r="X559" i="7"/>
  <c r="X727" i="7"/>
  <c r="X895" i="7"/>
  <c r="X919" i="7"/>
  <c r="X1053" i="7"/>
  <c r="X300" i="7"/>
  <c r="X693" i="7"/>
  <c r="X1139" i="7"/>
  <c r="X525" i="7"/>
  <c r="X923" i="7"/>
  <c r="X537" i="7"/>
  <c r="X1175" i="7"/>
  <c r="X933" i="7"/>
  <c r="X624" i="7"/>
  <c r="X1149" i="7"/>
  <c r="X56" i="7"/>
  <c r="X1042" i="7"/>
  <c r="X620" i="7"/>
  <c r="X599" i="7"/>
  <c r="X237" i="7"/>
  <c r="X12" i="7"/>
  <c r="X825" i="7"/>
  <c r="X109" i="7"/>
  <c r="X1221" i="7"/>
  <c r="X1231" i="7"/>
  <c r="X478" i="7"/>
  <c r="X529" i="7"/>
  <c r="X603" i="7"/>
  <c r="X461" i="7"/>
  <c r="X829" i="7"/>
  <c r="X759" i="7"/>
  <c r="X761" i="7"/>
  <c r="X1224" i="7"/>
  <c r="X195" i="7"/>
  <c r="X53" i="7"/>
  <c r="X1014" i="7"/>
  <c r="X674" i="7"/>
  <c r="X496" i="7"/>
  <c r="X882" i="7"/>
  <c r="X542" i="7"/>
  <c r="X796" i="7"/>
  <c r="X894" i="7"/>
  <c r="X1065" i="7"/>
  <c r="X1079" i="7"/>
  <c r="X266" i="7"/>
  <c r="X186" i="7"/>
  <c r="X745" i="7"/>
  <c r="X821" i="7"/>
  <c r="X4" i="7"/>
  <c r="X111" i="7"/>
  <c r="X720" i="7"/>
  <c r="X844" i="7"/>
  <c r="X602" i="7"/>
  <c r="X954" i="7"/>
  <c r="X580" i="7"/>
  <c r="X273" i="7"/>
  <c r="X661" i="7"/>
  <c r="X449" i="7"/>
  <c r="X223" i="7"/>
  <c r="X391" i="7"/>
  <c r="X703" i="7"/>
  <c r="X871" i="7"/>
  <c r="X43" i="7"/>
  <c r="X1075" i="7"/>
  <c r="X82" i="7"/>
  <c r="X504" i="7"/>
  <c r="X885" i="7"/>
  <c r="X84" i="7"/>
  <c r="X717" i="7"/>
  <c r="X96" i="7"/>
  <c r="X729" i="7"/>
  <c r="X588" i="7"/>
  <c r="X1125" i="7"/>
  <c r="X979" i="7"/>
  <c r="X586" i="7"/>
  <c r="X416" i="7"/>
  <c r="X1234" i="7"/>
  <c r="X21" i="7"/>
  <c r="X827" i="7"/>
  <c r="X429" i="7"/>
  <c r="X912" i="7"/>
  <c r="X1017" i="7"/>
  <c r="X1051" i="7"/>
  <c r="X466" i="7"/>
  <c r="X128" i="7"/>
  <c r="X706" i="7"/>
  <c r="X1105" i="7"/>
  <c r="X747" i="7"/>
  <c r="X605" i="7"/>
  <c r="X1261" i="7"/>
  <c r="X903" i="7"/>
  <c r="X905" i="7"/>
  <c r="X409" i="7"/>
  <c r="X339" i="7"/>
  <c r="X197" i="7"/>
  <c r="X948" i="7"/>
  <c r="X818" i="7"/>
  <c r="X784" i="7"/>
  <c r="X1026" i="7"/>
  <c r="X686" i="7"/>
  <c r="X1084" i="7"/>
  <c r="X1038" i="7"/>
  <c r="X1209" i="7"/>
  <c r="X1223" i="7"/>
  <c r="X410" i="7"/>
  <c r="X330" i="7"/>
  <c r="X889" i="7"/>
  <c r="X965" i="7"/>
  <c r="X95" i="7"/>
  <c r="X255" i="7"/>
  <c r="X864" i="7"/>
  <c r="X988" i="7"/>
  <c r="X746" i="7"/>
  <c r="X1098" i="7"/>
  <c r="X724" i="7"/>
  <c r="X417" i="7"/>
  <c r="X805" i="7"/>
  <c r="X593" i="7"/>
  <c r="X367" i="7"/>
  <c r="X535" i="7"/>
  <c r="X847" i="7"/>
  <c r="X163" i="7"/>
  <c r="X187" i="7"/>
  <c r="X1255" i="7"/>
  <c r="X286" i="7"/>
  <c r="X1200" i="7"/>
  <c r="X1269" i="7"/>
  <c r="X312" i="7"/>
  <c r="X897" i="7"/>
  <c r="X336" i="7"/>
  <c r="X909" i="7"/>
  <c r="X967" i="7"/>
  <c r="X346" i="7"/>
  <c r="X1147" i="7"/>
  <c r="X790" i="7"/>
  <c r="X800" i="7"/>
  <c r="X155" i="7"/>
  <c r="X213" i="7"/>
  <c r="X1259" i="7"/>
  <c r="X609" i="7"/>
  <c r="X97" i="7"/>
  <c r="X46" i="7"/>
  <c r="X1219" i="7"/>
  <c r="X658" i="7"/>
  <c r="X500" i="7"/>
  <c r="X910" i="7"/>
  <c r="X1249" i="7"/>
  <c r="X1035" i="7"/>
  <c r="X893" i="7"/>
  <c r="X74" i="7"/>
  <c r="X40" i="7"/>
  <c r="X1049" i="7"/>
  <c r="X553" i="7"/>
  <c r="X627" i="7"/>
  <c r="X341" i="7"/>
  <c r="X1092" i="7"/>
  <c r="X1106" i="7"/>
  <c r="X928" i="7"/>
  <c r="X1170" i="7"/>
  <c r="X830" i="7"/>
  <c r="X1228" i="7"/>
  <c r="X1182" i="7"/>
  <c r="X94" i="7"/>
  <c r="X108" i="7"/>
  <c r="X554" i="7"/>
  <c r="X474" i="7"/>
  <c r="X1033" i="7"/>
  <c r="X1109" i="7"/>
  <c r="X239" i="7"/>
  <c r="X399" i="7"/>
  <c r="X1008" i="7"/>
  <c r="X1132" i="7"/>
  <c r="X890" i="7"/>
  <c r="X1242" i="7"/>
  <c r="X868" i="7"/>
  <c r="X561" i="7"/>
  <c r="X949" i="7"/>
  <c r="X737" i="7"/>
  <c r="X655" i="7"/>
  <c r="X679" i="7"/>
  <c r="X139" i="7"/>
  <c r="X307" i="7"/>
  <c r="X331" i="7"/>
  <c r="X308" i="7"/>
  <c r="X490" i="7"/>
  <c r="X1087" i="7"/>
  <c r="X106" i="7"/>
  <c r="X516" i="7"/>
  <c r="X130" i="7"/>
  <c r="X528" i="7"/>
  <c r="X1113" i="7"/>
  <c r="X1135" i="7"/>
  <c r="X574" i="7"/>
  <c r="X44" i="7"/>
  <c r="X1018" i="7"/>
  <c r="X992" i="7"/>
  <c r="X347" i="7"/>
  <c r="X405" i="7"/>
  <c r="X204" i="7"/>
  <c r="X1005" i="7"/>
  <c r="X1039" i="7"/>
  <c r="X442" i="7"/>
  <c r="X116" i="7"/>
  <c r="X898" i="7"/>
  <c r="X692" i="7"/>
  <c r="X1138" i="7"/>
  <c r="X62" i="7"/>
  <c r="X1179" i="7"/>
  <c r="X1037" i="7"/>
  <c r="X218" i="7"/>
  <c r="X184" i="7"/>
  <c r="X1193" i="7"/>
  <c r="X841" i="7"/>
  <c r="X771" i="7"/>
  <c r="X485" i="7"/>
  <c r="X1236" i="7"/>
  <c r="X1250" i="7"/>
  <c r="X1072" i="7"/>
  <c r="X960" i="7"/>
  <c r="X974" i="7"/>
  <c r="X221" i="7"/>
  <c r="X1027" i="7"/>
  <c r="X382" i="7"/>
  <c r="X396" i="7"/>
  <c r="X986" i="7"/>
  <c r="X618" i="7"/>
  <c r="X278" i="7"/>
  <c r="X1253" i="7"/>
  <c r="X671" i="7"/>
  <c r="X543" i="7"/>
  <c r="X193" i="7"/>
  <c r="X125" i="7"/>
  <c r="X135" i="7"/>
  <c r="X600" i="7"/>
  <c r="X5" i="7"/>
  <c r="X705" i="7"/>
  <c r="X50" i="7"/>
  <c r="X881" i="7"/>
  <c r="X799" i="7"/>
  <c r="X823" i="7"/>
  <c r="X427" i="7"/>
  <c r="X451" i="7"/>
  <c r="X475" i="7"/>
  <c r="X512" i="7"/>
  <c r="X718" i="7"/>
  <c r="X152" i="7"/>
  <c r="X298" i="7"/>
  <c r="X1212" i="7"/>
  <c r="X322" i="7"/>
  <c r="X1123" i="7"/>
  <c r="X562" i="7"/>
  <c r="X20" i="7"/>
  <c r="X778" i="7"/>
  <c r="X584" i="7"/>
  <c r="X1222" i="7"/>
  <c r="X1172" i="7"/>
  <c r="X1019" i="7"/>
  <c r="X597" i="7"/>
  <c r="X432" i="7"/>
  <c r="X214" i="7"/>
  <c r="X1207" i="7"/>
  <c r="X646" i="7"/>
  <c r="X668" i="7"/>
  <c r="X11" i="7"/>
  <c r="X872" i="7"/>
  <c r="X683" i="7"/>
  <c r="X206" i="7"/>
  <c r="X28" i="7"/>
  <c r="X270" i="7"/>
  <c r="X362" i="7"/>
  <c r="X328" i="7"/>
  <c r="X426" i="7"/>
  <c r="X985" i="7"/>
  <c r="X915" i="7"/>
  <c r="X1061" i="7"/>
  <c r="X133" i="7"/>
  <c r="X63" i="7"/>
  <c r="X353" i="7"/>
  <c r="X1104" i="7"/>
  <c r="X219" i="7"/>
  <c r="X365" i="7"/>
  <c r="X464" i="7"/>
  <c r="X526" i="7"/>
  <c r="X972" i="7"/>
  <c r="X663" i="7"/>
  <c r="X1114" i="7"/>
  <c r="X1142" i="7"/>
  <c r="X344" i="7"/>
  <c r="X276" i="7"/>
  <c r="X688" i="7"/>
  <c r="X1057" i="7"/>
  <c r="X366" i="7"/>
  <c r="X999" i="7"/>
  <c r="X793" i="7"/>
  <c r="X869" i="7"/>
  <c r="X886" i="7"/>
  <c r="X914" i="7"/>
  <c r="X1122" i="7"/>
  <c r="X943" i="7"/>
  <c r="X115" i="7"/>
  <c r="X571" i="7"/>
  <c r="X595" i="7"/>
  <c r="X763" i="7"/>
  <c r="X704" i="7"/>
  <c r="X922" i="7"/>
  <c r="X332" i="7"/>
  <c r="X502" i="7"/>
  <c r="X164" i="7"/>
  <c r="X514" i="7"/>
  <c r="X8" i="7"/>
  <c r="X766" i="7"/>
  <c r="X380" i="7"/>
  <c r="X1006" i="7"/>
  <c r="X788" i="7"/>
  <c r="X563" i="7"/>
  <c r="X9" i="7"/>
  <c r="X192" i="7"/>
  <c r="X981" i="7"/>
  <c r="X780" i="7"/>
  <c r="X430" i="7"/>
  <c r="X272" i="7"/>
  <c r="X874" i="7"/>
  <c r="X860" i="7"/>
  <c r="X443" i="7"/>
  <c r="X1076" i="7"/>
  <c r="X887" i="7"/>
  <c r="X494" i="7"/>
  <c r="X172" i="7"/>
  <c r="X414" i="7"/>
  <c r="X650" i="7"/>
  <c r="X472" i="7"/>
  <c r="X570" i="7"/>
  <c r="X86" i="7"/>
  <c r="X1059" i="7"/>
  <c r="X1205" i="7"/>
  <c r="X421" i="7"/>
  <c r="X351" i="7"/>
  <c r="X497" i="7"/>
  <c r="X1248" i="7"/>
  <c r="X363" i="7"/>
  <c r="X509" i="7"/>
  <c r="X608" i="7"/>
  <c r="X670" i="7"/>
  <c r="X1116" i="7"/>
  <c r="X807" i="7"/>
  <c r="X1258" i="7"/>
  <c r="X99" i="7"/>
  <c r="X488" i="7"/>
  <c r="X420" i="7"/>
  <c r="X832" i="7"/>
  <c r="X1201" i="7"/>
  <c r="X510" i="7"/>
  <c r="X1143" i="7"/>
  <c r="X937" i="7"/>
  <c r="X1013" i="7"/>
  <c r="X1030" i="7"/>
  <c r="X1058" i="7"/>
  <c r="X1266" i="7"/>
  <c r="X67" i="7"/>
  <c r="X91" i="7"/>
  <c r="X403" i="7"/>
  <c r="X715" i="7"/>
  <c r="X739" i="7"/>
  <c r="X907" i="7"/>
  <c r="X884" i="7"/>
  <c r="X35" i="7"/>
  <c r="X524" i="7"/>
  <c r="X730" i="7"/>
  <c r="X356" i="7"/>
  <c r="X754" i="7"/>
  <c r="X368" i="7"/>
  <c r="X994" i="7"/>
  <c r="X572" i="7"/>
  <c r="X1210" i="7"/>
  <c r="X980" i="7"/>
  <c r="X767" i="7"/>
  <c r="X189" i="7"/>
  <c r="X384" i="7"/>
  <c r="X1173" i="7"/>
  <c r="X1015" i="7"/>
  <c r="X634" i="7"/>
  <c r="X452" i="7"/>
  <c r="X1078" i="7"/>
  <c r="X1052" i="7"/>
  <c r="X635" i="7"/>
  <c r="X1268" i="7"/>
  <c r="X1115" i="7"/>
  <c r="X638" i="7"/>
  <c r="X460" i="7"/>
  <c r="X558" i="7"/>
  <c r="X938" i="7"/>
  <c r="X616" i="7"/>
  <c r="X714" i="7"/>
  <c r="X230" i="7"/>
  <c r="X1203" i="7"/>
  <c r="X6" i="7"/>
  <c r="X565" i="7"/>
  <c r="X495" i="7"/>
  <c r="X641" i="7"/>
  <c r="X145" i="7"/>
  <c r="X651" i="7"/>
  <c r="X653" i="7"/>
  <c r="X752" i="7"/>
  <c r="X814" i="7"/>
  <c r="X1260" i="7"/>
  <c r="X951" i="7"/>
  <c r="X83" i="7"/>
  <c r="X243" i="7"/>
  <c r="X632" i="7"/>
  <c r="X564" i="7"/>
  <c r="X976" i="7"/>
  <c r="X14" i="7"/>
  <c r="X654" i="7"/>
  <c r="X136" i="7"/>
  <c r="X1081" i="7"/>
  <c r="X1157" i="7"/>
  <c r="X1174" i="7"/>
  <c r="X1202" i="7"/>
  <c r="X211" i="7"/>
  <c r="X235" i="7"/>
  <c r="X547" i="7"/>
  <c r="X859" i="7"/>
  <c r="X31" i="7"/>
  <c r="X55" i="7"/>
  <c r="X1088" i="7"/>
  <c r="X263" i="7"/>
  <c r="X716" i="7"/>
  <c r="X1162" i="7"/>
  <c r="X548" i="7"/>
  <c r="X946" i="7"/>
  <c r="X560" i="7"/>
  <c r="X1198" i="7"/>
  <c r="X764" i="7"/>
  <c r="X551" i="7"/>
  <c r="X1160" i="7"/>
  <c r="X995" i="7"/>
  <c r="X765" i="7"/>
  <c r="X768" i="7"/>
  <c r="X10" i="7"/>
  <c r="X440" i="7"/>
  <c r="X862" i="7"/>
  <c r="X848" i="7"/>
  <c r="X623" i="7"/>
  <c r="X1244" i="7"/>
  <c r="X875" i="7"/>
  <c r="X465" i="7"/>
  <c r="X60" i="7"/>
  <c r="X782" i="7"/>
  <c r="X892" i="7"/>
  <c r="X702" i="7"/>
  <c r="X1082" i="7"/>
  <c r="X1048" i="7"/>
  <c r="X1002" i="7"/>
  <c r="X374" i="7"/>
  <c r="X484" i="7"/>
  <c r="X150" i="7"/>
  <c r="X709" i="7"/>
  <c r="X927" i="7"/>
  <c r="X929" i="7"/>
  <c r="X289" i="7"/>
  <c r="X939" i="7"/>
  <c r="X797" i="7"/>
  <c r="X1040" i="7"/>
  <c r="X958" i="7"/>
  <c r="X157" i="7"/>
  <c r="X1095" i="7"/>
  <c r="X515" i="7"/>
  <c r="X387" i="7"/>
  <c r="X1064" i="7"/>
  <c r="X708" i="7"/>
  <c r="X113" i="7"/>
  <c r="X158" i="7"/>
  <c r="X1086" i="7"/>
  <c r="X280" i="7"/>
  <c r="X182" i="7"/>
  <c r="X102" i="7"/>
  <c r="X431" i="7"/>
  <c r="X1025" i="7"/>
  <c r="X592" i="7"/>
  <c r="X159" i="7"/>
  <c r="X1093" i="7"/>
  <c r="X612" i="7"/>
  <c r="X143" i="7"/>
  <c r="X849" i="7"/>
  <c r="X392" i="7"/>
  <c r="X246" i="7"/>
  <c r="X1012" i="7"/>
  <c r="X435" i="7"/>
  <c r="X1225" i="7"/>
  <c r="X744" i="7"/>
  <c r="X1001" i="7"/>
  <c r="X424" i="7"/>
  <c r="X1034" i="7"/>
  <c r="X637" i="7"/>
  <c r="X798" i="7"/>
  <c r="X269" i="7"/>
  <c r="X843" i="7"/>
  <c r="X302" i="7"/>
  <c r="X1152" i="7"/>
  <c r="X210" i="7"/>
  <c r="X1120" i="7"/>
  <c r="X687" i="7"/>
  <c r="X146" i="7"/>
  <c r="X852" i="7"/>
  <c r="X383" i="7"/>
  <c r="X1233" i="7"/>
  <c r="X776" i="7"/>
  <c r="X54" i="7"/>
  <c r="X964" i="7"/>
  <c r="X531" i="7"/>
  <c r="X1177" i="7"/>
  <c r="X696" i="7"/>
  <c r="X227" i="7"/>
  <c r="X762" i="7"/>
  <c r="X377" i="7"/>
  <c r="X1239" i="7"/>
  <c r="X698" i="7"/>
  <c r="X834" i="7"/>
  <c r="X305" i="7"/>
  <c r="X1167" i="7"/>
  <c r="X770" i="7"/>
  <c r="X373" i="7"/>
  <c r="X1151" i="7"/>
  <c r="X598" i="7"/>
  <c r="X129" i="7"/>
  <c r="X1254" i="7"/>
  <c r="X725" i="7"/>
  <c r="X292" i="7"/>
  <c r="X902" i="7"/>
  <c r="X505" i="7"/>
  <c r="X810" i="7"/>
  <c r="X281" i="7"/>
  <c r="X855" i="7"/>
  <c r="X314" i="7"/>
  <c r="X1164" i="7"/>
  <c r="X78" i="7"/>
  <c r="X700" i="7"/>
  <c r="X123" i="7"/>
  <c r="X913" i="7"/>
  <c r="X1218" i="7"/>
  <c r="X833" i="7"/>
  <c r="X400" i="7"/>
  <c r="X1154" i="7"/>
  <c r="X613" i="7"/>
  <c r="X132" i="7"/>
  <c r="X982" i="7"/>
  <c r="X513" i="7"/>
  <c r="X1062" i="7"/>
  <c r="X677" i="7"/>
  <c r="X244" i="7"/>
  <c r="X998" i="7"/>
  <c r="X457" i="7"/>
  <c r="X1235" i="7"/>
  <c r="X826" i="7"/>
  <c r="X42" i="7"/>
  <c r="X952" i="7"/>
  <c r="X519" i="7"/>
  <c r="X690" i="7"/>
  <c r="X161" i="7"/>
  <c r="X1023" i="7"/>
  <c r="X626" i="7"/>
  <c r="X229" i="7"/>
  <c r="X1007" i="7"/>
  <c r="X454" i="7"/>
  <c r="X1256" i="7"/>
  <c r="X1110" i="7"/>
  <c r="X581" i="7"/>
  <c r="X148" i="7"/>
  <c r="X758" i="7"/>
  <c r="X361" i="7"/>
  <c r="X666" i="7"/>
  <c r="X137" i="7"/>
  <c r="X711" i="7"/>
  <c r="X170" i="7"/>
  <c r="X1020" i="7"/>
  <c r="X1133" i="7"/>
  <c r="X556" i="7"/>
  <c r="X1166" i="7"/>
  <c r="X769" i="7"/>
  <c r="X1074" i="7"/>
  <c r="X689" i="7"/>
  <c r="X256" i="7"/>
  <c r="X1010" i="7"/>
  <c r="X469" i="7"/>
  <c r="X1247" i="7"/>
  <c r="X838" i="7"/>
  <c r="X369" i="7"/>
  <c r="X918" i="7"/>
  <c r="X533" i="7"/>
  <c r="X100" i="7"/>
  <c r="X854" i="7"/>
  <c r="X313" i="7"/>
  <c r="X1091" i="7"/>
  <c r="X682" i="7"/>
  <c r="X1241" i="7"/>
  <c r="X808" i="7"/>
  <c r="X375" i="7"/>
  <c r="X546" i="7"/>
  <c r="X17" i="7"/>
  <c r="X879" i="7"/>
  <c r="X482" i="7"/>
  <c r="X85" i="7"/>
  <c r="X863" i="7"/>
  <c r="X310" i="7"/>
  <c r="X1112" i="7"/>
  <c r="X966" i="7"/>
  <c r="X437" i="7"/>
  <c r="X1155" i="7"/>
  <c r="X614" i="7"/>
  <c r="X217" i="7"/>
  <c r="X522" i="7"/>
  <c r="X1144" i="7"/>
  <c r="X567" i="7"/>
  <c r="X26" i="7"/>
  <c r="X876" i="7"/>
  <c r="X989" i="7"/>
  <c r="X412" i="7"/>
  <c r="X1022" i="7"/>
  <c r="X625" i="7"/>
  <c r="X930" i="7"/>
  <c r="X545" i="7"/>
  <c r="X112" i="7"/>
  <c r="X866" i="7"/>
  <c r="X325" i="7"/>
  <c r="X1103" i="7"/>
  <c r="X694" i="7"/>
  <c r="X225" i="7"/>
  <c r="X774" i="7"/>
  <c r="X389" i="7"/>
  <c r="X1251" i="7"/>
  <c r="X710" i="7"/>
  <c r="X169" i="7"/>
  <c r="X947" i="7"/>
  <c r="X538" i="7"/>
  <c r="X1097" i="7"/>
  <c r="X664" i="7"/>
  <c r="X231" i="7"/>
  <c r="X402" i="7"/>
  <c r="X1168" i="7"/>
  <c r="X735" i="7"/>
  <c r="X338" i="7"/>
  <c r="X1188" i="7"/>
  <c r="X719" i="7"/>
  <c r="X166" i="7"/>
  <c r="X968" i="7"/>
  <c r="X822" i="7"/>
  <c r="X293" i="7"/>
  <c r="X1011" i="7"/>
  <c r="X470" i="7"/>
  <c r="X73" i="7"/>
  <c r="X378" i="7"/>
  <c r="X1000" i="7"/>
  <c r="X423" i="7"/>
  <c r="X1213" i="7"/>
  <c r="X732" i="7"/>
  <c r="X845" i="7"/>
  <c r="X268" i="7"/>
  <c r="X878" i="7"/>
  <c r="X481" i="7"/>
  <c r="X786" i="7"/>
  <c r="X401" i="7"/>
  <c r="X1263" i="7"/>
  <c r="X722" i="7"/>
  <c r="X181" i="7"/>
  <c r="X959" i="7"/>
  <c r="X550" i="7"/>
  <c r="X81" i="7"/>
  <c r="X630" i="7"/>
  <c r="X245" i="7"/>
  <c r="X1107" i="7"/>
  <c r="X566" i="7"/>
  <c r="X25" i="7"/>
  <c r="X803" i="7"/>
  <c r="X394" i="7"/>
  <c r="X953" i="7"/>
  <c r="X520" i="7"/>
  <c r="X87" i="7"/>
  <c r="X258" i="7"/>
  <c r="X1024" i="7"/>
  <c r="X591" i="7"/>
  <c r="X194" i="7"/>
  <c r="X1044" i="7"/>
  <c r="X575" i="7"/>
  <c r="X22" i="7"/>
  <c r="X824" i="7"/>
  <c r="X678" i="7"/>
  <c r="X149" i="7"/>
  <c r="X867" i="7"/>
  <c r="X326" i="7"/>
  <c r="X1176" i="7"/>
  <c r="X234" i="7"/>
  <c r="X856" i="7"/>
  <c r="X279" i="7"/>
  <c r="X1069" i="7"/>
  <c r="X1230" i="7"/>
  <c r="X701" i="7"/>
  <c r="X124" i="7"/>
  <c r="X734" i="7"/>
  <c r="X337" i="7"/>
  <c r="X642" i="7"/>
  <c r="X257" i="7"/>
  <c r="X1119" i="7"/>
  <c r="X578" i="7"/>
  <c r="X37" i="7"/>
  <c r="X815" i="7"/>
  <c r="X406" i="7"/>
  <c r="X1208" i="7"/>
  <c r="X486" i="7"/>
  <c r="X101" i="7"/>
  <c r="X963" i="7"/>
  <c r="X422" i="7"/>
  <c r="X1128" i="7"/>
  <c r="X659" i="7"/>
  <c r="X1194" i="7"/>
  <c r="X809" i="7"/>
  <c r="X376" i="7"/>
  <c r="X1130" i="7"/>
  <c r="X589" i="7"/>
  <c r="X252" i="7"/>
  <c r="X1102" i="7"/>
  <c r="X633" i="7"/>
  <c r="X176" i="7"/>
  <c r="X30" i="7"/>
  <c r="X940" i="7"/>
  <c r="X507" i="7"/>
  <c r="X110" i="7"/>
  <c r="X816" i="7"/>
  <c r="X1073" i="7"/>
  <c r="X640" i="7"/>
  <c r="X207" i="7"/>
  <c r="X997" i="7"/>
  <c r="X1158" i="7"/>
  <c r="X773" i="7"/>
  <c r="X340" i="7"/>
  <c r="X1238" i="7"/>
  <c r="X697" i="7"/>
  <c r="X858" i="7"/>
  <c r="X329" i="7"/>
  <c r="X1191" i="7"/>
  <c r="X794" i="7"/>
  <c r="X397" i="7"/>
  <c r="X749" i="7"/>
  <c r="X316" i="7"/>
  <c r="X1214" i="7"/>
  <c r="X817" i="7"/>
  <c r="X455" i="7"/>
  <c r="X669" i="7"/>
  <c r="X1063" i="7"/>
  <c r="X1090" i="7"/>
  <c r="X69" i="7"/>
  <c r="X456" i="7"/>
  <c r="X226" i="7"/>
  <c r="X656" i="7"/>
  <c r="X839" i="7"/>
  <c r="X813" i="7"/>
  <c r="X1195" i="7"/>
  <c r="X850" i="7"/>
  <c r="X1196" i="7"/>
  <c r="X1211" i="7"/>
  <c r="X1161" i="7"/>
  <c r="X224" i="7"/>
  <c r="X131" i="7"/>
  <c r="X643" i="7"/>
  <c r="X379" i="7"/>
  <c r="X259" i="7"/>
  <c r="X283" i="7"/>
  <c r="X19" i="7"/>
  <c r="X751" i="7"/>
  <c r="X487" i="7"/>
  <c r="X105" i="7"/>
  <c r="X1150" i="7"/>
  <c r="X1267" i="7"/>
  <c r="X1077" i="7"/>
  <c r="X911" i="7"/>
  <c r="X1124" i="7"/>
  <c r="X1186" i="7"/>
  <c r="X188" i="7"/>
  <c r="X142" i="7"/>
  <c r="X144" i="7"/>
  <c r="X165" i="7"/>
  <c r="X119" i="7"/>
  <c r="X212" i="7"/>
  <c r="X178" i="7"/>
  <c r="X372" i="7"/>
  <c r="X393" i="7"/>
  <c r="X587" i="7"/>
  <c r="X812" i="7"/>
  <c r="X622" i="7"/>
  <c r="X80" i="7"/>
  <c r="X1185" i="7"/>
  <c r="X216" i="7"/>
  <c r="X45" i="7"/>
  <c r="X191" i="7"/>
  <c r="X284" i="7"/>
  <c r="X58" i="7"/>
  <c r="X240" i="7"/>
  <c r="X93" i="7"/>
  <c r="X23" i="7"/>
  <c r="X673" i="7"/>
  <c r="X27" i="7"/>
  <c r="X604" i="7"/>
  <c r="X1181" i="7"/>
  <c r="X973" i="7"/>
  <c r="X183" i="7"/>
  <c r="X760" i="7"/>
  <c r="X138" i="7"/>
  <c r="X121" i="7"/>
  <c r="X806" i="7"/>
  <c r="X52" i="7"/>
  <c r="X629" i="7"/>
  <c r="X660" i="7"/>
  <c r="X98" i="7"/>
  <c r="X639" i="7"/>
  <c r="X1216" i="7"/>
  <c r="X450" i="7"/>
  <c r="X433" i="7"/>
  <c r="X1118" i="7"/>
  <c r="X364" i="7"/>
  <c r="X941" i="7"/>
  <c r="X1171" i="7"/>
  <c r="X489" i="7"/>
  <c r="X1246" i="7"/>
  <c r="X540" i="7"/>
  <c r="X1021" i="7"/>
  <c r="X88" i="7"/>
  <c r="X906" i="7"/>
  <c r="X840" i="7"/>
  <c r="X675" i="7"/>
  <c r="X198" i="7"/>
  <c r="X118" i="7"/>
  <c r="X996" i="7"/>
  <c r="X831" i="7"/>
  <c r="X354" i="7"/>
  <c r="X446" i="7"/>
  <c r="X413" i="7"/>
  <c r="X781" i="7"/>
  <c r="X568" i="7"/>
  <c r="X888" i="7"/>
  <c r="X579" i="7"/>
  <c r="X390" i="7"/>
  <c r="X993" i="7"/>
  <c r="X756" i="7"/>
  <c r="X303" i="7"/>
  <c r="X1169" i="7"/>
  <c r="X334" i="7"/>
  <c r="X348" i="7"/>
  <c r="X357" i="7"/>
  <c r="X323" i="7"/>
  <c r="X404" i="7"/>
  <c r="X358" i="7"/>
  <c r="X636" i="7"/>
  <c r="X585" i="7"/>
  <c r="X779" i="7"/>
  <c r="X1004" i="7"/>
  <c r="X1054" i="7"/>
  <c r="X260" i="7"/>
  <c r="X34" i="7"/>
  <c r="X444" i="7"/>
  <c r="X249" i="7"/>
  <c r="X419" i="7"/>
  <c r="X476" i="7"/>
  <c r="X250" i="7"/>
  <c r="X480" i="7"/>
  <c r="X285" i="7"/>
  <c r="X251" i="7"/>
  <c r="X961" i="7"/>
  <c r="X171" i="7"/>
  <c r="X748" i="7"/>
  <c r="X126" i="7"/>
  <c r="X1117" i="7"/>
  <c r="X327" i="7"/>
  <c r="X904" i="7"/>
  <c r="X282" i="7"/>
  <c r="X265" i="7"/>
  <c r="X950" i="7"/>
  <c r="X196" i="7"/>
  <c r="X917" i="7"/>
  <c r="X804" i="7"/>
  <c r="X242" i="7"/>
  <c r="X783" i="7"/>
  <c r="X65" i="7"/>
  <c r="X594" i="7"/>
  <c r="X577" i="7"/>
  <c r="X1262" i="7"/>
  <c r="X508" i="7"/>
  <c r="X1085" i="7"/>
  <c r="X32" i="7"/>
  <c r="X777" i="7"/>
  <c r="X71" i="7"/>
  <c r="X684" i="7"/>
  <c r="X1165" i="7"/>
  <c r="X232" i="7"/>
  <c r="X1050" i="7"/>
  <c r="X984" i="7"/>
  <c r="X819" i="7"/>
  <c r="X342" i="7"/>
  <c r="X262" i="7"/>
  <c r="X1140" i="7"/>
  <c r="X975" i="7"/>
  <c r="X498" i="7"/>
  <c r="X590" i="7"/>
  <c r="X557" i="7"/>
  <c r="X925" i="7"/>
  <c r="X712" i="7"/>
  <c r="X1032" i="7"/>
  <c r="X723" i="7"/>
  <c r="X534" i="7"/>
  <c r="X1137" i="7"/>
  <c r="X900" i="7"/>
  <c r="X447" i="7"/>
  <c r="X114" i="7"/>
  <c r="X209" i="7"/>
  <c r="X738" i="7"/>
  <c r="X721" i="7"/>
  <c r="X75" i="7"/>
  <c r="X652" i="7"/>
  <c r="X1229" i="7"/>
  <c r="X320" i="7"/>
  <c r="X921" i="7"/>
  <c r="X215" i="7"/>
  <c r="X828" i="7"/>
  <c r="X122" i="7"/>
  <c r="X1096" i="7"/>
  <c r="X970" i="7"/>
  <c r="X601" i="7"/>
  <c r="X388" i="7"/>
  <c r="X1206" i="7"/>
  <c r="X1126" i="7"/>
  <c r="X757" i="7"/>
  <c r="X544" i="7"/>
  <c r="X576" i="7"/>
  <c r="X267" i="7"/>
  <c r="X222" i="7"/>
  <c r="X458" i="7"/>
  <c r="X425" i="7"/>
  <c r="X649" i="7"/>
  <c r="X436" i="7"/>
  <c r="X1099" i="7"/>
  <c r="X742" i="7"/>
  <c r="X517" i="7"/>
  <c r="X16" i="7"/>
  <c r="X978" i="7"/>
  <c r="X511" i="7"/>
  <c r="X247" i="7"/>
  <c r="X271" i="7"/>
  <c r="X151" i="7"/>
  <c r="X883" i="7"/>
  <c r="X619" i="7"/>
  <c r="X140" i="7"/>
  <c r="X1257" i="7"/>
  <c r="X1127" i="7"/>
  <c r="X1100" i="7"/>
  <c r="X934" i="7"/>
  <c r="X1111" i="7"/>
  <c r="X1101" i="7"/>
  <c r="X1163" i="7"/>
  <c r="X153" i="7"/>
  <c r="X107" i="7"/>
  <c r="X200" i="7"/>
  <c r="X154" i="7"/>
  <c r="X156" i="7"/>
  <c r="X177" i="7"/>
  <c r="X335" i="7"/>
  <c r="X596" i="7"/>
  <c r="X610" i="7"/>
  <c r="X1003" i="7"/>
  <c r="X789" i="7"/>
  <c r="X1031" i="7"/>
  <c r="X1220" i="7"/>
  <c r="X1066" i="7"/>
  <c r="X92" i="7"/>
  <c r="X1197" i="7"/>
  <c r="X228" i="7"/>
  <c r="X261" i="7"/>
  <c r="X203" i="7"/>
  <c r="X296" i="7"/>
  <c r="X70" i="7"/>
  <c r="X288" i="7"/>
  <c r="X350" i="7"/>
  <c r="X891" i="7"/>
  <c r="X173" i="7"/>
  <c r="X846" i="7"/>
  <c r="X506" i="7"/>
  <c r="X1047" i="7"/>
  <c r="X473" i="7"/>
  <c r="X1146" i="7"/>
  <c r="X1129" i="7"/>
  <c r="X483" i="7"/>
  <c r="X1060" i="7"/>
  <c r="X294" i="7"/>
  <c r="X277" i="7"/>
  <c r="X962" i="7"/>
  <c r="X208" i="7"/>
  <c r="X785" i="7"/>
  <c r="X672" i="7"/>
  <c r="X254" i="7"/>
  <c r="X795" i="7"/>
  <c r="X77" i="7"/>
  <c r="X606" i="7"/>
  <c r="X896" i="7"/>
  <c r="X238" i="7"/>
  <c r="X791" i="7"/>
  <c r="X13" i="7"/>
  <c r="X842" i="7"/>
  <c r="X521" i="7"/>
  <c r="X371" i="7"/>
  <c r="X134" i="7"/>
  <c r="X1108" i="7"/>
  <c r="X920" i="7"/>
  <c r="X527" i="7"/>
  <c r="X290" i="7"/>
  <c r="X1264" i="7"/>
  <c r="X49" i="7"/>
  <c r="X987" i="7"/>
  <c r="X942" i="7"/>
  <c r="X1178" i="7"/>
  <c r="X1145" i="7"/>
  <c r="X38" i="7"/>
  <c r="X1156" i="7"/>
  <c r="X536" i="7"/>
  <c r="X287" i="7"/>
  <c r="X1237" i="7"/>
  <c r="X736" i="7"/>
  <c r="AB32" i="7"/>
  <c r="AB56" i="7"/>
  <c r="AB368" i="7"/>
  <c r="AB370" i="7"/>
  <c r="AB137" i="7"/>
  <c r="AB611" i="7"/>
  <c r="AB493" i="7"/>
  <c r="AB243" i="7"/>
  <c r="AB1100" i="7"/>
  <c r="AB264" i="7"/>
  <c r="AB1112" i="7"/>
  <c r="AB276" i="7"/>
  <c r="AB1268" i="7"/>
  <c r="AB121" i="7"/>
  <c r="AB261" i="7"/>
  <c r="AB50" i="7"/>
  <c r="AB1185" i="7"/>
  <c r="AB1235" i="7"/>
  <c r="AB83" i="7"/>
  <c r="AB184" i="7"/>
  <c r="AB728" i="7"/>
  <c r="AB36" i="7"/>
  <c r="AB209" i="7"/>
  <c r="AB1198" i="7"/>
  <c r="AB1176" i="7"/>
  <c r="AB1118" i="7"/>
  <c r="AB596" i="7"/>
  <c r="AB251" i="7"/>
  <c r="AB608" i="7"/>
  <c r="AB263" i="7"/>
  <c r="AB620" i="7"/>
  <c r="AB275" i="7"/>
  <c r="AB920" i="7"/>
  <c r="AB228" i="7"/>
  <c r="AB201" i="7"/>
  <c r="AB217" i="7"/>
  <c r="AB455" i="7"/>
  <c r="AB721" i="7"/>
  <c r="AB519" i="7"/>
  <c r="AB329" i="7"/>
  <c r="AB846" i="7"/>
  <c r="AB100" i="7"/>
  <c r="AB863" i="7"/>
  <c r="AB1081" i="7"/>
  <c r="AB879" i="7"/>
  <c r="AB629" i="7"/>
  <c r="AB1146" i="7"/>
  <c r="AB645" i="7"/>
  <c r="AB576" i="7"/>
  <c r="AB746" i="7"/>
  <c r="AB176" i="7"/>
  <c r="AB224" i="7"/>
  <c r="AB512" i="7"/>
  <c r="AB23" i="7"/>
  <c r="AB561" i="7"/>
  <c r="AB755" i="7"/>
  <c r="AB637" i="7"/>
  <c r="AB387" i="7"/>
  <c r="AB1244" i="7"/>
  <c r="AB408" i="7"/>
  <c r="AB1256" i="7"/>
  <c r="AB109" i="7"/>
  <c r="AB105" i="7"/>
  <c r="AB265" i="7"/>
  <c r="AB405" i="7"/>
  <c r="AB194" i="7"/>
  <c r="AB454" i="7"/>
  <c r="AB428" i="7"/>
  <c r="AB227" i="7"/>
  <c r="AB53" i="7"/>
  <c r="AB872" i="7"/>
  <c r="AB180" i="7"/>
  <c r="AB489" i="7"/>
  <c r="AB539" i="7"/>
  <c r="AB421" i="7"/>
  <c r="AB1262" i="7"/>
  <c r="AB740" i="7"/>
  <c r="AB395" i="7"/>
  <c r="AB752" i="7"/>
  <c r="AB407" i="7"/>
  <c r="AB764" i="7"/>
  <c r="AB72" i="7"/>
  <c r="AB1064" i="7"/>
  <c r="AB372" i="7"/>
  <c r="AB345" i="7"/>
  <c r="AB122" i="7"/>
  <c r="AB647" i="7"/>
  <c r="AB889" i="7"/>
  <c r="AB699" i="7"/>
  <c r="AB473" i="7"/>
  <c r="AB990" i="7"/>
  <c r="AB113" i="7"/>
  <c r="AB1055" i="7"/>
  <c r="AB1249" i="7"/>
  <c r="AB1059" i="7"/>
  <c r="AB773" i="7"/>
  <c r="AB139" i="7"/>
  <c r="AB837" i="7"/>
  <c r="AB756" i="7"/>
  <c r="AB926" i="7"/>
  <c r="AB104" i="7"/>
  <c r="AB68" i="7"/>
  <c r="AB656" i="7"/>
  <c r="AB167" i="7"/>
  <c r="AB705" i="7"/>
  <c r="AB899" i="7"/>
  <c r="AB781" i="7"/>
  <c r="AB531" i="7"/>
  <c r="AB81" i="7"/>
  <c r="AB97" i="7"/>
  <c r="AB93" i="7"/>
  <c r="AB253" i="7"/>
  <c r="AB249" i="7"/>
  <c r="AB38" i="7"/>
  <c r="AB130" i="7"/>
  <c r="AB39" i="7"/>
  <c r="AB598" i="7"/>
  <c r="AB572" i="7"/>
  <c r="AB371" i="7"/>
  <c r="AB197" i="7"/>
  <c r="AB1016" i="7"/>
  <c r="AB324" i="7"/>
  <c r="AB633" i="7"/>
  <c r="AB683" i="7"/>
  <c r="AB565" i="7"/>
  <c r="AB171" i="7"/>
  <c r="AB884" i="7"/>
  <c r="AB48" i="7"/>
  <c r="AB896" i="7"/>
  <c r="AB60" i="7"/>
  <c r="AB908" i="7"/>
  <c r="AB216" i="7"/>
  <c r="AB1208" i="7"/>
  <c r="AB61" i="7"/>
  <c r="AB70" i="7"/>
  <c r="AB88" i="7"/>
  <c r="AB851" i="7"/>
  <c r="AB1057" i="7"/>
  <c r="AB867" i="7"/>
  <c r="AB617" i="7"/>
  <c r="AB1134" i="7"/>
  <c r="AB597" i="7"/>
  <c r="AB1247" i="7"/>
  <c r="AB386" i="7"/>
  <c r="AB1227" i="7"/>
  <c r="AB917" i="7"/>
  <c r="AB283" i="7"/>
  <c r="AB1077" i="7"/>
  <c r="AB924" i="7"/>
  <c r="AB1094" i="7"/>
  <c r="AB152" i="7"/>
  <c r="AB80" i="7"/>
  <c r="AB944" i="7"/>
  <c r="AB108" i="7"/>
  <c r="AB993" i="7"/>
  <c r="AB1187" i="7"/>
  <c r="AB1069" i="7"/>
  <c r="AB819" i="7"/>
  <c r="AB369" i="7"/>
  <c r="AB14" i="7"/>
  <c r="AB381" i="7"/>
  <c r="AB170" i="7"/>
  <c r="AB118" i="7"/>
  <c r="AB326" i="7"/>
  <c r="AB71" i="7"/>
  <c r="AB172" i="7"/>
  <c r="AB886" i="7"/>
  <c r="AB860" i="7"/>
  <c r="AB168" i="7"/>
  <c r="AB621" i="7"/>
  <c r="AB141" i="7"/>
  <c r="AB157" i="7"/>
  <c r="AB921" i="7"/>
  <c r="AB971" i="7"/>
  <c r="AB853" i="7"/>
  <c r="AB459" i="7"/>
  <c r="AB1172" i="7"/>
  <c r="AB336" i="7"/>
  <c r="AB1184" i="7"/>
  <c r="AB348" i="7"/>
  <c r="AB1196" i="7"/>
  <c r="AB49" i="7"/>
  <c r="AB189" i="7"/>
  <c r="AB356" i="7"/>
  <c r="AB358" i="7"/>
  <c r="AB585" i="7"/>
  <c r="AB1223" i="7"/>
  <c r="AB374" i="7"/>
  <c r="AB1215" i="7"/>
  <c r="AB905" i="7"/>
  <c r="AB271" i="7"/>
  <c r="AB1029" i="7"/>
  <c r="AB732" i="7"/>
  <c r="AB734" i="7"/>
  <c r="AB460" i="7"/>
  <c r="AB1205" i="7"/>
  <c r="AB571" i="7"/>
  <c r="AB574" i="7"/>
  <c r="AB397" i="7"/>
  <c r="AB375" i="7"/>
  <c r="AB1192" i="7"/>
  <c r="AB726" i="7"/>
  <c r="AB1159" i="7"/>
  <c r="AB503" i="7"/>
  <c r="AB937" i="7"/>
  <c r="AB1083" i="7"/>
  <c r="AB797" i="7"/>
  <c r="AB1170" i="7"/>
  <c r="AB161" i="7"/>
  <c r="AB911" i="7"/>
  <c r="AB434" i="7"/>
  <c r="AB352" i="7"/>
  <c r="AB1097" i="7"/>
  <c r="AB175" i="7"/>
  <c r="AB681" i="7"/>
  <c r="AB444" i="7"/>
  <c r="AB794" i="7"/>
  <c r="AB796" i="7"/>
  <c r="AB42" i="7"/>
  <c r="AB475" i="7"/>
  <c r="AB1018" i="7"/>
  <c r="AB625" i="7"/>
  <c r="AB783" i="7"/>
  <c r="AB545" i="7"/>
  <c r="AB918" i="7"/>
  <c r="AB87" i="7"/>
  <c r="AB1234" i="7"/>
  <c r="AB817" i="7"/>
  <c r="AB975" i="7"/>
  <c r="AB557" i="7"/>
  <c r="AB1074" i="7"/>
  <c r="AB4" i="7"/>
  <c r="AB587" i="7"/>
  <c r="AB1009" i="7"/>
  <c r="AB987" i="7"/>
  <c r="AB164" i="7"/>
  <c r="AB260" i="7"/>
  <c r="AB1088" i="7"/>
  <c r="AB252" i="7"/>
  <c r="AB1137" i="7"/>
  <c r="AB528" i="7"/>
  <c r="AB1213" i="7"/>
  <c r="AB963" i="7"/>
  <c r="AB94" i="7"/>
  <c r="AB158" i="7"/>
  <c r="AB106" i="7"/>
  <c r="AB314" i="7"/>
  <c r="AB262" i="7"/>
  <c r="AB416" i="7"/>
  <c r="AB215" i="7"/>
  <c r="AB41" i="7"/>
  <c r="AB1030" i="7"/>
  <c r="AB1004" i="7"/>
  <c r="AB312" i="7"/>
  <c r="AB765" i="7"/>
  <c r="AB285" i="7"/>
  <c r="AB301" i="7"/>
  <c r="AB1065" i="7"/>
  <c r="AB1115" i="7"/>
  <c r="AB997" i="7"/>
  <c r="AB603" i="7"/>
  <c r="AB9" i="7"/>
  <c r="AB25" i="7"/>
  <c r="AB21" i="7"/>
  <c r="AB37" i="7"/>
  <c r="AB33" i="7"/>
  <c r="AB193" i="7"/>
  <c r="AB333" i="7"/>
  <c r="AB500" i="7"/>
  <c r="AB11" i="7"/>
  <c r="AB813" i="7"/>
  <c r="AB552" i="7"/>
  <c r="AB554" i="7"/>
  <c r="AB304" i="7"/>
  <c r="AB1049" i="7"/>
  <c r="AB415" i="7"/>
  <c r="AB1257" i="7"/>
  <c r="AB912" i="7"/>
  <c r="AB914" i="7"/>
  <c r="AB604" i="7"/>
  <c r="AB138" i="7"/>
  <c r="AB715" i="7"/>
  <c r="AB778" i="7"/>
  <c r="AB577" i="7"/>
  <c r="AB555" i="7"/>
  <c r="AB353" i="7"/>
  <c r="AB870" i="7"/>
  <c r="AB278" i="7"/>
  <c r="AB707" i="7"/>
  <c r="AB1105" i="7"/>
  <c r="AB1251" i="7"/>
  <c r="AB941" i="7"/>
  <c r="AB19" i="7"/>
  <c r="AB441" i="7"/>
  <c r="AB1103" i="7"/>
  <c r="AB602" i="7"/>
  <c r="AB496" i="7"/>
  <c r="AB1241" i="7"/>
  <c r="AB319" i="7"/>
  <c r="AB885" i="7"/>
  <c r="AB624" i="7"/>
  <c r="AB962" i="7"/>
  <c r="AB940" i="7"/>
  <c r="AB186" i="7"/>
  <c r="AB619" i="7"/>
  <c r="AB1222" i="7"/>
  <c r="AB805" i="7"/>
  <c r="AB951" i="7"/>
  <c r="AB689" i="7"/>
  <c r="AB1062" i="7"/>
  <c r="AB220" i="7"/>
  <c r="AB575" i="7"/>
  <c r="AB985" i="7"/>
  <c r="AB1143" i="7"/>
  <c r="AB701" i="7"/>
  <c r="AB1218" i="7"/>
  <c r="AB232" i="7"/>
  <c r="AB779" i="7"/>
  <c r="AB1177" i="7"/>
  <c r="AB1155" i="7"/>
  <c r="AB8" i="7"/>
  <c r="AB92" i="7"/>
  <c r="AB1232" i="7"/>
  <c r="AB396" i="7"/>
  <c r="AB550" i="7"/>
  <c r="AB672" i="7"/>
  <c r="AB470" i="7"/>
  <c r="AB1107" i="7"/>
  <c r="AB238" i="7"/>
  <c r="AB302" i="7"/>
  <c r="AB250" i="7"/>
  <c r="AB404" i="7"/>
  <c r="AB406" i="7"/>
  <c r="AB560" i="7"/>
  <c r="AB359" i="7"/>
  <c r="AB185" i="7"/>
  <c r="AB1174" i="7"/>
  <c r="AB1148" i="7"/>
  <c r="AB145" i="7"/>
  <c r="AB909" i="7"/>
  <c r="AB10" i="7"/>
  <c r="AB74" i="7"/>
  <c r="AB1209" i="7"/>
  <c r="AB1259" i="7"/>
  <c r="AB1141" i="7"/>
  <c r="AB747" i="7"/>
  <c r="AB153" i="7"/>
  <c r="AB169" i="7"/>
  <c r="AB165" i="7"/>
  <c r="AB181" i="7"/>
  <c r="AB177" i="7"/>
  <c r="AB110" i="7"/>
  <c r="AB58" i="7"/>
  <c r="AB644" i="7"/>
  <c r="AB155" i="7"/>
  <c r="AB1017" i="7"/>
  <c r="AB720" i="7"/>
  <c r="AB722" i="7"/>
  <c r="AB448" i="7"/>
  <c r="AB1193" i="7"/>
  <c r="AB559" i="7"/>
  <c r="AB562" i="7"/>
  <c r="AB1080" i="7"/>
  <c r="AB1082" i="7"/>
  <c r="AB748" i="7"/>
  <c r="AB282" i="7"/>
  <c r="AB859" i="7"/>
  <c r="AB958" i="7"/>
  <c r="AB745" i="7"/>
  <c r="AB723" i="7"/>
  <c r="AB188" i="7"/>
  <c r="AB272" i="7"/>
  <c r="AB69" i="7"/>
  <c r="AB85" i="7"/>
  <c r="AB694" i="7"/>
  <c r="AB816" i="7"/>
  <c r="AB614" i="7"/>
  <c r="AB380" i="7"/>
  <c r="AB382" i="7"/>
  <c r="AB392" i="7"/>
  <c r="AB394" i="7"/>
  <c r="AB548" i="7"/>
  <c r="AB59" i="7"/>
  <c r="AB704" i="7"/>
  <c r="AB12" i="7"/>
  <c r="AB465" i="7"/>
  <c r="AB515" i="7"/>
  <c r="AB129" i="7"/>
  <c r="AB289" i="7"/>
  <c r="AB1053" i="7"/>
  <c r="AB154" i="7"/>
  <c r="AB218" i="7"/>
  <c r="AB478" i="7"/>
  <c r="AB456" i="7"/>
  <c r="AB398" i="7"/>
  <c r="AB891" i="7"/>
  <c r="AB297" i="7"/>
  <c r="AB313" i="7"/>
  <c r="AB309" i="7"/>
  <c r="AB325" i="7"/>
  <c r="AB321" i="7"/>
  <c r="AB254" i="7"/>
  <c r="AB202" i="7"/>
  <c r="AB788" i="7"/>
  <c r="AB299" i="7"/>
  <c r="AB1245" i="7"/>
  <c r="AB900" i="7"/>
  <c r="AB890" i="7"/>
  <c r="AB592" i="7"/>
  <c r="AB126" i="7"/>
  <c r="AB703" i="7"/>
  <c r="AB754" i="7"/>
  <c r="AB1260" i="7"/>
  <c r="AB1250" i="7"/>
  <c r="AB892" i="7"/>
  <c r="AB426" i="7"/>
  <c r="AB1003" i="7"/>
  <c r="AB1150" i="7"/>
  <c r="AB913" i="7"/>
  <c r="AB903" i="7"/>
  <c r="AB20" i="7"/>
  <c r="AB116" i="7"/>
  <c r="AB213" i="7"/>
  <c r="AB229" i="7"/>
  <c r="AB838" i="7"/>
  <c r="AB960" i="7"/>
  <c r="AB758" i="7"/>
  <c r="AB524" i="7"/>
  <c r="AB35" i="7"/>
  <c r="AB536" i="7"/>
  <c r="AB47" i="7"/>
  <c r="AB692" i="7"/>
  <c r="AB203" i="7"/>
  <c r="AB848" i="7"/>
  <c r="AB156" i="7"/>
  <c r="AB609" i="7"/>
  <c r="AB659" i="7"/>
  <c r="AB273" i="7"/>
  <c r="AB62" i="7"/>
  <c r="AB1197" i="7"/>
  <c r="AB298" i="7"/>
  <c r="AB63" i="7"/>
  <c r="AB622" i="7"/>
  <c r="AB600" i="7"/>
  <c r="AB542" i="7"/>
  <c r="AB1035" i="7"/>
  <c r="AB22" i="7"/>
  <c r="AB86" i="7"/>
  <c r="AB34" i="7"/>
  <c r="AB98" i="7"/>
  <c r="AB46" i="7"/>
  <c r="AB344" i="7"/>
  <c r="AB346" i="7"/>
  <c r="AB932" i="7"/>
  <c r="AB96" i="7"/>
  <c r="AB538" i="7"/>
  <c r="AB1068" i="7"/>
  <c r="AB1070" i="7"/>
  <c r="AB736" i="7"/>
  <c r="AB270" i="7"/>
  <c r="AB847" i="7"/>
  <c r="AB946" i="7"/>
  <c r="AB385" i="7"/>
  <c r="AB195" i="7"/>
  <c r="AB1036" i="7"/>
  <c r="AB570" i="7"/>
  <c r="AB1147" i="7"/>
  <c r="AB491" i="7"/>
  <c r="AB1093" i="7"/>
  <c r="AB200" i="7"/>
  <c r="AB284" i="7"/>
  <c r="AB357" i="7"/>
  <c r="AB146" i="7"/>
  <c r="AB982" i="7"/>
  <c r="AB1104" i="7"/>
  <c r="AB902" i="7"/>
  <c r="AB668" i="7"/>
  <c r="AB179" i="7"/>
  <c r="AB680" i="7"/>
  <c r="AB191" i="7"/>
  <c r="AB836" i="7"/>
  <c r="AB347" i="7"/>
  <c r="AB992" i="7"/>
  <c r="AB300" i="7"/>
  <c r="AB753" i="7"/>
  <c r="AB803" i="7"/>
  <c r="AB417" i="7"/>
  <c r="AB206" i="7"/>
  <c r="AB296" i="7"/>
  <c r="AB95" i="7"/>
  <c r="AB52" i="7"/>
  <c r="AB766" i="7"/>
  <c r="AB744" i="7"/>
  <c r="AB686" i="7"/>
  <c r="AB1179" i="7"/>
  <c r="AB166" i="7"/>
  <c r="AB230" i="7"/>
  <c r="AB178" i="7"/>
  <c r="AB242" i="7"/>
  <c r="AB190" i="7"/>
  <c r="AB488" i="7"/>
  <c r="AB143" i="7"/>
  <c r="AB1076" i="7"/>
  <c r="AB240" i="7"/>
  <c r="AB730" i="7"/>
  <c r="AB1236" i="7"/>
  <c r="AB1238" i="7"/>
  <c r="AB880" i="7"/>
  <c r="AB414" i="7"/>
  <c r="AB991" i="7"/>
  <c r="AB1138" i="7"/>
  <c r="AB553" i="7"/>
  <c r="AB363" i="7"/>
  <c r="AB1180" i="7"/>
  <c r="AB714" i="7"/>
  <c r="AB266" i="7"/>
  <c r="AB695" i="7"/>
  <c r="AB1261" i="7"/>
  <c r="AB1239" i="7"/>
  <c r="AB929" i="7"/>
  <c r="AB151" i="7"/>
  <c r="AB657" i="7"/>
  <c r="AB588" i="7"/>
  <c r="AB938" i="7"/>
  <c r="AB772" i="7"/>
  <c r="AB162" i="7"/>
  <c r="AB595" i="7"/>
  <c r="AB418" i="7"/>
  <c r="AB948" i="7"/>
  <c r="AB231" i="7"/>
  <c r="AB1072" i="7"/>
  <c r="AB462" i="7"/>
  <c r="AB895" i="7"/>
  <c r="AB814" i="7"/>
  <c r="AB445" i="7"/>
  <c r="AB591" i="7"/>
  <c r="AB389" i="7"/>
  <c r="AB762" i="7"/>
  <c r="AB501" i="7"/>
  <c r="AB1139" i="7"/>
  <c r="AB638" i="7"/>
  <c r="AB664" i="7"/>
  <c r="AB1265" i="7"/>
  <c r="AB343" i="7"/>
  <c r="AB717" i="7"/>
  <c r="AB480" i="7"/>
  <c r="AB818" i="7"/>
  <c r="AB676" i="7"/>
  <c r="AB66" i="7"/>
  <c r="AB499" i="7"/>
  <c r="AB957" i="7"/>
  <c r="AB660" i="7"/>
  <c r="AB1010" i="7"/>
  <c r="AB688" i="7"/>
  <c r="AB979" i="7"/>
  <c r="AB1122" i="7"/>
  <c r="AB605" i="7"/>
  <c r="AB855" i="7"/>
  <c r="AB1045" i="7"/>
  <c r="AB839" i="7"/>
  <c r="AB76" i="7"/>
  <c r="AB390" i="7"/>
  <c r="AB856" i="7"/>
  <c r="AB1214" i="7"/>
  <c r="AB1212" i="7"/>
  <c r="AB706" i="7"/>
  <c r="AB667" i="7"/>
  <c r="AB234" i="7"/>
  <c r="AB700" i="7"/>
  <c r="AB1022" i="7"/>
  <c r="AB852" i="7"/>
  <c r="AB502" i="7"/>
  <c r="AB799" i="7"/>
  <c r="AB366" i="7"/>
  <c r="AB976" i="7"/>
  <c r="AB662" i="7"/>
  <c r="AB1066" i="7"/>
  <c r="AB787" i="7"/>
  <c r="AB989" i="7"/>
  <c r="AB627" i="7"/>
  <c r="AB828" i="7"/>
  <c r="AB233" i="7"/>
  <c r="AB630" i="7"/>
  <c r="AB952" i="7"/>
  <c r="AB1153" i="7"/>
  <c r="AB646" i="7"/>
  <c r="AB1050" i="7"/>
  <c r="AB1228" i="7"/>
  <c r="AB446" i="7"/>
  <c r="AB1210" i="7"/>
  <c r="AB607" i="7"/>
  <c r="AB809" i="7"/>
  <c r="AB579" i="7"/>
  <c r="AB612" i="7"/>
  <c r="AB15" i="7"/>
  <c r="AB450" i="7"/>
  <c r="AB484" i="7"/>
  <c r="AB589" i="7"/>
  <c r="AB1089" i="7"/>
  <c r="AB1158" i="7"/>
  <c r="AB904" i="7"/>
  <c r="AB1269" i="7"/>
  <c r="AB566" i="7"/>
  <c r="AB761" i="7"/>
  <c r="AB101" i="7"/>
  <c r="AB360" i="7"/>
  <c r="AB192" i="7"/>
  <c r="AB827" i="7"/>
  <c r="AB477" i="7"/>
  <c r="AB28" i="7"/>
  <c r="AB26" i="7"/>
  <c r="AB675" i="7"/>
  <c r="AB311" i="7"/>
  <c r="AB967" i="7"/>
  <c r="AB978" i="7"/>
  <c r="AB461" i="7"/>
  <c r="AB687" i="7"/>
  <c r="AB877" i="7"/>
  <c r="AB635" i="7"/>
  <c r="AB679" i="7"/>
  <c r="AB246" i="7"/>
  <c r="AB712" i="7"/>
  <c r="AB1034" i="7"/>
  <c r="AB1044" i="7"/>
  <c r="AB514" i="7"/>
  <c r="AB523" i="7"/>
  <c r="AB90" i="7"/>
  <c r="AB556" i="7"/>
  <c r="AB854" i="7"/>
  <c r="AB684" i="7"/>
  <c r="AB1173" i="7"/>
  <c r="AB655" i="7"/>
  <c r="AB222" i="7"/>
  <c r="AB832" i="7"/>
  <c r="AB494" i="7"/>
  <c r="AB862" i="7"/>
  <c r="AB643" i="7"/>
  <c r="AB845" i="7"/>
  <c r="AB447" i="7"/>
  <c r="AB648" i="7"/>
  <c r="AB5" i="7"/>
  <c r="AB486" i="7"/>
  <c r="AB808" i="7"/>
  <c r="AB973" i="7"/>
  <c r="AB442" i="7"/>
  <c r="AB906" i="7"/>
  <c r="AB1084" i="7"/>
  <c r="AB1129" i="7"/>
  <c r="AB1006" i="7"/>
  <c r="AB463" i="7"/>
  <c r="AB665" i="7"/>
  <c r="AB411" i="7"/>
  <c r="AB432" i="7"/>
  <c r="AB1171" i="7"/>
  <c r="AB306" i="7"/>
  <c r="AB340" i="7"/>
  <c r="AB409" i="7"/>
  <c r="AB861" i="7"/>
  <c r="AB1014" i="7"/>
  <c r="AB760" i="7"/>
  <c r="AB125" i="7"/>
  <c r="AB901" i="7"/>
  <c r="AB1168" i="7"/>
  <c r="AB73" i="7"/>
  <c r="AB131" i="7"/>
  <c r="AB107" i="7"/>
  <c r="AB1054" i="7"/>
  <c r="AB40" i="7"/>
  <c r="AB277" i="7"/>
  <c r="AB132" i="7"/>
  <c r="AB1190" i="7"/>
  <c r="AB226" i="7"/>
  <c r="AB907" i="7"/>
  <c r="AB834" i="7"/>
  <c r="AB317" i="7"/>
  <c r="AB507" i="7"/>
  <c r="AB697" i="7"/>
  <c r="AB443" i="7"/>
  <c r="AB535" i="7"/>
  <c r="AB102" i="7"/>
  <c r="AB568" i="7"/>
  <c r="AB866" i="7"/>
  <c r="AB864" i="7"/>
  <c r="AB1221" i="7"/>
  <c r="AB379" i="7"/>
  <c r="AB1157" i="7"/>
  <c r="AB412" i="7"/>
  <c r="AB674" i="7"/>
  <c r="AB504" i="7"/>
  <c r="AB969" i="7"/>
  <c r="AB511" i="7"/>
  <c r="AB78" i="7"/>
  <c r="AB544" i="7"/>
  <c r="AB829" i="7"/>
  <c r="AB670" i="7"/>
  <c r="AB355" i="7"/>
  <c r="AB413" i="7"/>
  <c r="AB279" i="7"/>
  <c r="AB1151" i="7"/>
  <c r="AB1207" i="7"/>
  <c r="AB342" i="7"/>
  <c r="AB520" i="7"/>
  <c r="AB457" i="7"/>
  <c r="AB1125" i="7"/>
  <c r="AB618" i="7"/>
  <c r="AB652" i="7"/>
  <c r="AB961" i="7"/>
  <c r="AB634" i="7"/>
  <c r="AB31" i="7"/>
  <c r="AB521" i="7"/>
  <c r="AB1130" i="7"/>
  <c r="AB719" i="7"/>
  <c r="AB1027" i="7"/>
  <c r="AB18" i="7"/>
  <c r="AB915" i="7"/>
  <c r="AB1116" i="7"/>
  <c r="AB429" i="7"/>
  <c r="AB582" i="7"/>
  <c r="AB616" i="7"/>
  <c r="AB112" i="7"/>
  <c r="AB733" i="7"/>
  <c r="AB1024" i="7"/>
  <c r="AB384" i="7"/>
  <c r="AB334" i="7"/>
  <c r="AB310" i="7"/>
  <c r="AB910" i="7"/>
  <c r="AB51" i="7"/>
  <c r="AB133" i="7"/>
  <c r="AB335" i="7"/>
  <c r="AB1046" i="7"/>
  <c r="AB82" i="7"/>
  <c r="AB835" i="7"/>
  <c r="AB690" i="7"/>
  <c r="AB1156" i="7"/>
  <c r="AB339" i="7"/>
  <c r="AB529" i="7"/>
  <c r="AB1102" i="7"/>
  <c r="AB391" i="7"/>
  <c r="AB1169" i="7"/>
  <c r="AB424" i="7"/>
  <c r="AB698" i="7"/>
  <c r="AB696" i="7"/>
  <c r="AB981" i="7"/>
  <c r="AB235" i="7"/>
  <c r="AB1013" i="7"/>
  <c r="AB268" i="7"/>
  <c r="AB506" i="7"/>
  <c r="AB1175" i="7"/>
  <c r="AB741" i="7"/>
  <c r="AB367" i="7"/>
  <c r="AB1145" i="7"/>
  <c r="AB400" i="7"/>
  <c r="AB661" i="7"/>
  <c r="AB490" i="7"/>
  <c r="AB211" i="7"/>
  <c r="AB269" i="7"/>
  <c r="AB1166" i="7"/>
  <c r="AB959" i="7"/>
  <c r="AB1063" i="7"/>
  <c r="AB198" i="7"/>
  <c r="AB376" i="7"/>
  <c r="AB1152" i="7"/>
  <c r="AB933" i="7"/>
  <c r="AB474" i="7"/>
  <c r="AB508" i="7"/>
  <c r="AB793" i="7"/>
  <c r="AB430" i="7"/>
  <c r="AB1182" i="7"/>
  <c r="AB377" i="7"/>
  <c r="AB950" i="7"/>
  <c r="AB527" i="7"/>
  <c r="AB883" i="7"/>
  <c r="AB1229" i="7"/>
  <c r="AB735" i="7"/>
  <c r="AB936" i="7"/>
  <c r="AB149" i="7"/>
  <c r="AB438" i="7"/>
  <c r="AB472" i="7"/>
  <c r="AB427" i="7"/>
  <c r="AB564" i="7"/>
  <c r="AB1047" i="7"/>
  <c r="AB214" i="7"/>
  <c r="AB1052" i="7"/>
  <c r="AB1028" i="7"/>
  <c r="AB777" i="7"/>
  <c r="AB24" i="7"/>
  <c r="AB274" i="7"/>
  <c r="AB237" i="7"/>
  <c r="AB925" i="7"/>
  <c r="AB800" i="7"/>
  <c r="AB823" i="7"/>
  <c r="AB546" i="7"/>
  <c r="AB1012" i="7"/>
  <c r="AB159" i="7"/>
  <c r="AB361" i="7"/>
  <c r="AB922" i="7"/>
  <c r="AB247" i="7"/>
  <c r="AB1025" i="7"/>
  <c r="AB280" i="7"/>
  <c r="AB518" i="7"/>
  <c r="AB516" i="7"/>
  <c r="AB789" i="7"/>
  <c r="AB91" i="7"/>
  <c r="AB869" i="7"/>
  <c r="AB1167" i="7"/>
  <c r="AB338" i="7"/>
  <c r="AB995" i="7"/>
  <c r="AB537" i="7"/>
  <c r="AB223" i="7"/>
  <c r="AB1001" i="7"/>
  <c r="AB256" i="7"/>
  <c r="AB481" i="7"/>
  <c r="AB1161" i="7"/>
  <c r="AB67" i="7"/>
  <c r="AB1252" i="7"/>
  <c r="AB998" i="7"/>
  <c r="AB767" i="7"/>
  <c r="AB919" i="7"/>
  <c r="AB54" i="7"/>
  <c r="AB1131" i="7"/>
  <c r="AB984" i="7"/>
  <c r="AB693" i="7"/>
  <c r="AB330" i="7"/>
  <c r="AB364" i="7"/>
  <c r="AB613" i="7"/>
  <c r="AB1113" i="7"/>
  <c r="AB1038" i="7"/>
  <c r="AB1216" i="7"/>
  <c r="AB782" i="7"/>
  <c r="AB1186" i="7"/>
  <c r="AB739" i="7"/>
  <c r="AB1085" i="7"/>
  <c r="AB567" i="7"/>
  <c r="AB768" i="7"/>
  <c r="AB136" i="7"/>
  <c r="AB294" i="7"/>
  <c r="AB328" i="7"/>
  <c r="AB1002" i="7"/>
  <c r="AB671" i="7"/>
  <c r="AB351" i="7"/>
  <c r="AB57" i="7"/>
  <c r="AB476" i="7"/>
  <c r="AB452" i="7"/>
  <c r="AB65" i="7"/>
  <c r="AB286" i="7"/>
  <c r="AB117" i="7"/>
  <c r="AB968" i="7"/>
  <c r="AB349" i="7"/>
  <c r="AB140" i="7"/>
  <c r="AB763" i="7"/>
  <c r="AB402" i="7"/>
  <c r="AB868" i="7"/>
  <c r="AB1226" i="7"/>
  <c r="AB1224" i="7"/>
  <c r="AB718" i="7"/>
  <c r="AB103" i="7"/>
  <c r="AB881" i="7"/>
  <c r="AB1191" i="7"/>
  <c r="AB350" i="7"/>
  <c r="AB1199" i="7"/>
  <c r="AB549" i="7"/>
  <c r="AB1242" i="7"/>
  <c r="AB725" i="7"/>
  <c r="AB999" i="7"/>
  <c r="AB1189" i="7"/>
  <c r="AB791" i="7"/>
  <c r="AB6" i="7"/>
  <c r="AB79" i="7"/>
  <c r="AB857" i="7"/>
  <c r="AB807" i="7"/>
  <c r="AB1188" i="7"/>
  <c r="AB729" i="7"/>
  <c r="AB930" i="7"/>
  <c r="AB1108" i="7"/>
  <c r="AB650" i="7"/>
  <c r="AB1042" i="7"/>
  <c r="AB775" i="7"/>
  <c r="AB1121" i="7"/>
  <c r="AB615" i="7"/>
  <c r="AB804" i="7"/>
  <c r="AB221" i="7"/>
  <c r="AB1253" i="7"/>
  <c r="AB1119" i="7"/>
  <c r="AB1140" i="7"/>
  <c r="AB453" i="7"/>
  <c r="AB894" i="7"/>
  <c r="AB928" i="7"/>
  <c r="AB1117" i="7"/>
  <c r="AB994" i="7"/>
  <c r="AB451" i="7"/>
  <c r="AB653" i="7"/>
  <c r="AB399" i="7"/>
  <c r="AB420" i="7"/>
  <c r="AB1015" i="7"/>
  <c r="AB150" i="7"/>
  <c r="AB1071" i="7"/>
  <c r="AB858" i="7"/>
  <c r="AB479" i="7"/>
  <c r="AB183" i="7"/>
  <c r="AB1220" i="7"/>
  <c r="AB332" i="7"/>
  <c r="AB308" i="7"/>
  <c r="AB196" i="7"/>
  <c r="AB142" i="7"/>
  <c r="AB1136" i="7"/>
  <c r="AB824" i="7"/>
  <c r="AB1248" i="7"/>
  <c r="AB128" i="7"/>
  <c r="AB1267" i="7"/>
  <c r="AB691" i="7"/>
  <c r="AB258" i="7"/>
  <c r="AB724" i="7"/>
  <c r="AB1058" i="7"/>
  <c r="AB1056" i="7"/>
  <c r="AB526" i="7"/>
  <c r="AB1254" i="7"/>
  <c r="AB737" i="7"/>
  <c r="AB1011" i="7"/>
  <c r="AB1201" i="7"/>
  <c r="AB1007" i="7"/>
  <c r="AB77" i="7"/>
  <c r="AB1098" i="7"/>
  <c r="AB581" i="7"/>
  <c r="AB831" i="7"/>
  <c r="AB1021" i="7"/>
  <c r="AB599" i="7"/>
  <c r="AB29" i="7"/>
  <c r="AB1230" i="7"/>
  <c r="AB713" i="7"/>
  <c r="AB639" i="7"/>
  <c r="AB1008" i="7"/>
  <c r="AB525" i="7"/>
  <c r="AB786" i="7"/>
  <c r="AB964" i="7"/>
  <c r="AB482" i="7"/>
  <c r="AB850" i="7"/>
  <c r="AB631" i="7"/>
  <c r="AB977" i="7"/>
  <c r="AB435" i="7"/>
  <c r="AB636" i="7"/>
  <c r="AB208" i="7"/>
  <c r="AB1109" i="7"/>
  <c r="AB939" i="7"/>
  <c r="AB972" i="7"/>
  <c r="AB173" i="7"/>
  <c r="AB750" i="7"/>
  <c r="AB784" i="7"/>
  <c r="AB949" i="7"/>
  <c r="AB802" i="7"/>
  <c r="AB307" i="7"/>
  <c r="AB509" i="7"/>
  <c r="AB219" i="7"/>
  <c r="AB1079" i="7"/>
  <c r="AB871" i="7"/>
  <c r="AB1217" i="7"/>
  <c r="AB207" i="7"/>
  <c r="AB1061" i="7"/>
  <c r="AB825" i="7"/>
  <c r="AB1237" i="7"/>
  <c r="AB205" i="7"/>
  <c r="AB204" i="7"/>
  <c r="AB315" i="7"/>
  <c r="AB13" i="7"/>
  <c r="AB716" i="7"/>
  <c r="AB182" i="7"/>
  <c r="AB241" i="7"/>
  <c r="AB1043" i="7"/>
  <c r="AB236" i="7"/>
  <c r="AB1255" i="7"/>
  <c r="AB547" i="7"/>
  <c r="AB114" i="7"/>
  <c r="AB580" i="7"/>
  <c r="AB878" i="7"/>
  <c r="AB876" i="7"/>
  <c r="AB1233" i="7"/>
  <c r="AB1110" i="7"/>
  <c r="AB593" i="7"/>
  <c r="AB843" i="7"/>
  <c r="AB1033" i="7"/>
  <c r="AB815" i="7"/>
  <c r="AB64" i="7"/>
  <c r="AB954" i="7"/>
  <c r="AB437" i="7"/>
  <c r="AB651" i="7"/>
  <c r="AB841" i="7"/>
  <c r="AB419" i="7"/>
  <c r="AB16" i="7"/>
  <c r="AB1086" i="7"/>
  <c r="AB569" i="7"/>
  <c r="AB471" i="7"/>
  <c r="AB840" i="7"/>
  <c r="AB17" i="7"/>
  <c r="AB642" i="7"/>
  <c r="AB820" i="7"/>
  <c r="AB1165" i="7"/>
  <c r="AB658" i="7"/>
  <c r="AB487" i="7"/>
  <c r="AB833" i="7"/>
  <c r="AB267" i="7"/>
  <c r="AB468" i="7"/>
  <c r="AB75" i="7"/>
  <c r="AB965" i="7"/>
  <c r="AB771" i="7"/>
  <c r="AB792" i="7"/>
  <c r="AB160" i="7"/>
  <c r="AB606" i="7"/>
  <c r="AB640" i="7"/>
  <c r="AB769" i="7"/>
  <c r="AB610" i="7"/>
  <c r="AB163" i="7"/>
  <c r="AB365" i="7"/>
  <c r="AB1106" i="7"/>
  <c r="AB887" i="7"/>
  <c r="AB727" i="7"/>
  <c r="AB1073" i="7"/>
  <c r="AB578" i="7"/>
  <c r="AB485" i="7"/>
  <c r="AB134" i="7"/>
  <c r="AB541" i="7"/>
  <c r="AB84" i="7"/>
  <c r="AB119" i="7"/>
  <c r="AB974" i="7"/>
  <c r="AB383" i="7"/>
  <c r="AB1091" i="7"/>
  <c r="AB288" i="7"/>
  <c r="AB120" i="7"/>
  <c r="AB467" i="7"/>
  <c r="AB212" i="7"/>
  <c r="AB1195" i="7"/>
  <c r="AB403" i="7"/>
  <c r="AB1181" i="7"/>
  <c r="AB436" i="7"/>
  <c r="AB710" i="7"/>
  <c r="AB708" i="7"/>
  <c r="AB1005" i="7"/>
  <c r="AB966" i="7"/>
  <c r="AB449" i="7"/>
  <c r="AB663" i="7"/>
  <c r="AB865" i="7"/>
  <c r="AB623" i="7"/>
  <c r="AB1243" i="7"/>
  <c r="AB810" i="7"/>
  <c r="AB293" i="7"/>
  <c r="AB483" i="7"/>
  <c r="AB673" i="7"/>
  <c r="AB1258" i="7"/>
  <c r="AB111" i="7"/>
  <c r="AB942" i="7"/>
  <c r="AB425" i="7"/>
  <c r="AB291" i="7"/>
  <c r="AB492" i="7"/>
  <c r="AB99" i="7"/>
  <c r="AB498" i="7"/>
  <c r="AB532" i="7"/>
  <c r="AB649" i="7"/>
  <c r="AB466" i="7"/>
  <c r="AB199" i="7"/>
  <c r="AB401" i="7"/>
  <c r="AB1154" i="7"/>
  <c r="AB935" i="7"/>
  <c r="AB331" i="7"/>
  <c r="AB821" i="7"/>
  <c r="AB423" i="7"/>
  <c r="AB1127" i="7"/>
  <c r="AB27" i="7"/>
  <c r="AB318" i="7"/>
  <c r="AB1263" i="7"/>
  <c r="AB601" i="7"/>
  <c r="AB1101" i="7"/>
  <c r="AB1026" i="7"/>
  <c r="AB1204" i="7"/>
  <c r="AB770" i="7"/>
  <c r="AB1162" i="7"/>
  <c r="AB583" i="7"/>
  <c r="AB785" i="7"/>
  <c r="AB410" i="7"/>
  <c r="AB341" i="7"/>
  <c r="AB1135" i="7"/>
  <c r="AB373" i="7"/>
  <c r="AB287" i="7"/>
  <c r="AB322" i="7"/>
  <c r="AB830" i="7"/>
  <c r="AB239" i="7"/>
  <c r="AB947" i="7"/>
  <c r="AB144" i="7"/>
  <c r="AB323" i="7"/>
  <c r="AB1126" i="7"/>
  <c r="AB44" i="7"/>
  <c r="AB1123" i="7"/>
  <c r="AB259" i="7"/>
  <c r="AB1037" i="7"/>
  <c r="AB292" i="7"/>
  <c r="AB530" i="7"/>
  <c r="AB540" i="7"/>
  <c r="AB801" i="7"/>
  <c r="AB822" i="7"/>
  <c r="AB305" i="7"/>
  <c r="AB495" i="7"/>
  <c r="AB685" i="7"/>
  <c r="AB431" i="7"/>
  <c r="AB1099" i="7"/>
  <c r="AB666" i="7"/>
  <c r="AB1132" i="7"/>
  <c r="AB303" i="7"/>
  <c r="AB505" i="7"/>
  <c r="AB1078" i="7"/>
  <c r="AB1231" i="7"/>
  <c r="AB798" i="7"/>
  <c r="AB281" i="7"/>
  <c r="AB123" i="7"/>
  <c r="AB1163" i="7"/>
  <c r="AB1219" i="7"/>
  <c r="AB354" i="7"/>
  <c r="AB388" i="7"/>
  <c r="AB469" i="7"/>
  <c r="AB1149" i="7"/>
  <c r="AB55" i="7"/>
  <c r="AB257" i="7"/>
  <c r="AB986" i="7"/>
  <c r="AB743" i="7"/>
  <c r="AB187" i="7"/>
  <c r="AB677" i="7"/>
  <c r="AB255" i="7"/>
  <c r="AB923" i="7"/>
  <c r="AB1183" i="7"/>
  <c r="AB174" i="7"/>
  <c r="AB1095" i="7"/>
  <c r="AB433" i="7"/>
  <c r="AB873" i="7"/>
  <c r="AB882" i="7"/>
  <c r="AB1060" i="7"/>
  <c r="AB590" i="7"/>
  <c r="AB970" i="7"/>
  <c r="AB439" i="7"/>
  <c r="AB641" i="7"/>
  <c r="AB1092" i="7"/>
  <c r="AB316" i="7"/>
  <c r="AB127" i="7"/>
  <c r="AB1031" i="7"/>
  <c r="AB45" i="7"/>
  <c r="AB1040" i="7"/>
  <c r="AB709" i="7"/>
  <c r="AB1160" i="7"/>
  <c r="AB742" i="7"/>
  <c r="AB393" i="7"/>
  <c r="AB225" i="7"/>
  <c r="AB849" i="7"/>
  <c r="AB248" i="7"/>
  <c r="AB1111" i="7"/>
  <c r="AB115" i="7"/>
  <c r="AB893" i="7"/>
  <c r="AB1203" i="7"/>
  <c r="AB362" i="7"/>
  <c r="AB1211" i="7"/>
  <c r="AB573" i="7"/>
  <c r="AB678" i="7"/>
  <c r="AB1144" i="7"/>
  <c r="AB327" i="7"/>
  <c r="AB517" i="7"/>
  <c r="AB1090" i="7"/>
  <c r="AB955" i="7"/>
  <c r="AB522" i="7"/>
  <c r="AB988" i="7"/>
  <c r="AB135" i="7"/>
  <c r="AB1200" i="7"/>
  <c r="AB874" i="7"/>
  <c r="AB1087" i="7"/>
  <c r="AB654" i="7"/>
  <c r="AB1264" i="7"/>
  <c r="AB1178" i="7"/>
  <c r="AB983" i="7"/>
  <c r="AB1075" i="7"/>
  <c r="AB210" i="7"/>
  <c r="AB244" i="7"/>
  <c r="AB1164" i="7"/>
  <c r="AB945" i="7"/>
  <c r="AB1206" i="7"/>
  <c r="AB1240" i="7"/>
  <c r="AB806" i="7"/>
  <c r="AB563" i="7"/>
  <c r="AB43" i="7"/>
  <c r="AB533" i="7"/>
  <c r="AB1142" i="7"/>
  <c r="AB731" i="7"/>
  <c r="AB1039" i="7"/>
  <c r="AB30" i="7"/>
  <c r="AB927" i="7"/>
  <c r="AB1128" i="7"/>
  <c r="AB669" i="7"/>
  <c r="AB738" i="7"/>
  <c r="AB916" i="7"/>
  <c r="AB422" i="7"/>
  <c r="AB790" i="7"/>
  <c r="AB295" i="7"/>
  <c r="AB497" i="7"/>
  <c r="AB1067" i="7"/>
  <c r="AB711" i="7"/>
  <c r="AB702" i="7"/>
  <c r="AB1114" i="7"/>
  <c r="AB776" i="7"/>
  <c r="AB464" i="7"/>
  <c r="AB1032" i="7"/>
  <c r="AB584" i="7"/>
  <c r="AB1041" i="7"/>
  <c r="AB1124" i="7"/>
  <c r="AB956" i="7"/>
  <c r="AB124" i="7"/>
  <c r="N41" i="7" l="1" a="1"/>
  <c r="N41" i="7" l="1"/>
  <c r="N12" i="7" s="1" a="1"/>
  <c r="N12" i="7" s="1"/>
  <c r="Q12" i="7" a="1"/>
  <c r="Q12" i="7" s="1"/>
  <c r="P12" i="7" a="1"/>
  <c r="P12" i="7" s="1"/>
  <c r="O12" i="7" a="1"/>
  <c r="O12" i="7" s="1"/>
  <c r="S12" i="7" a="1"/>
  <c r="S12" i="7" s="1"/>
  <c r="R12" i="7" a="1"/>
  <c r="R12" i="7" s="1"/>
  <c r="T12" i="7" a="1"/>
  <c r="T12" i="7" s="1"/>
  <c r="U12" i="7" a="1"/>
  <c r="U12" i="7" s="1"/>
  <c r="D25" i="9" l="1" a="1"/>
  <c r="D25" i="9" s="1"/>
  <c r="O32" i="10" a="1"/>
  <c r="O32"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0B718-DE1E-4B70-BDDF-987E996523E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BC62CAA7-A794-45F3-A543-7BB060C239F7}" keepAlive="1" name="Query - Raw data" description="Connection to the 'Raw data' query in the workbook." type="5" refreshedVersion="8" background="1" saveData="1">
    <dbPr connection="Provider=Microsoft.Mashup.OleDb.1;Data Source=$Workbook$;Location=&quot;Raw data&quot;;Extended Properties=&quot;&quot;" command="SELECT * FROM [Raw data]"/>
  </connection>
  <connection id="3" xr16:uid="{0D25B637-CE42-4FFF-94F5-A7E4C2434AED}" keepAlive="1" name="Query - Raw data (2)" description="Connection to the 'Raw data (2)' query in the workbook." type="5" refreshedVersion="8" background="1" saveData="1">
    <dbPr connection="Provider=Microsoft.Mashup.OleDb.1;Data Source=$Workbook$;Location=&quot;Raw data (2)&quot;;Extended Properties=&quot;&quot;" command="SELECT * FROM [Raw data (2)]"/>
  </connection>
  <connection id="4" xr16:uid="{DE66BDFA-91DB-44CE-8EDA-092DAA9A7FE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D8CAB3B6-81FE-4563-B250-B728D1B5E672}"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6" xr16:uid="{305025B5-DDCD-4DA5-B432-AD2A4316E45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CEAB8F6E-C228-419A-9BA4-6F5F4CFD640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<sst xmlns="http://schemas.openxmlformats.org/spreadsheetml/2006/main" count="10391" uniqueCount="82">
  <si>
    <t>Ticker</t>
  </si>
  <si>
    <t>Date</t>
  </si>
  <si>
    <t>Adj Close</t>
  </si>
  <si>
    <t>1COV.DE</t>
  </si>
  <si>
    <t>ADS.DE</t>
  </si>
  <si>
    <t>DB1.DE</t>
  </si>
  <si>
    <t>FME.DE</t>
  </si>
  <si>
    <t>MRK.DE</t>
  </si>
  <si>
    <t>PUM.DE</t>
  </si>
  <si>
    <t>SIE.DE</t>
  </si>
  <si>
    <t>ZAL.DE</t>
  </si>
  <si>
    <t>Company</t>
  </si>
  <si>
    <t>File</t>
  </si>
  <si>
    <t>Extension</t>
  </si>
  <si>
    <t>Link</t>
  </si>
  <si>
    <t>Covestro AG</t>
  </si>
  <si>
    <t>.csv</t>
  </si>
  <si>
    <t>https://finance.yahoo.com/quote/1COV.DE/history?period1=1498003200&amp;period2=1655769600&amp;interval=1d&amp;filter=history&amp;frequency=1d&amp;includeAdjustedClose=true</t>
  </si>
  <si>
    <t>adidas AG</t>
  </si>
  <si>
    <t>https://finance.yahoo.com/quote/ADS.DE/history?period1=1498003200&amp;period2=1655769600&amp;interval=1d&amp;filter=history&amp;frequency=1d&amp;includeAdjustedClose=true</t>
  </si>
  <si>
    <t>Deutsche Börse AG</t>
  </si>
  <si>
    <t>https://finance.yahoo.com/quote/DB1.DE/history?period1=1498003200&amp;period2=1655769600&amp;interval=1d&amp;filter=history&amp;frequency=1d&amp;includeAdjustedClose=true</t>
  </si>
  <si>
    <t>Fresenius Medical Care AG &amp; Co. KGaA</t>
  </si>
  <si>
    <t>https://finance.yahoo.com/quote/FME.DE/history?period1=1498003200&amp;period2=1655769600&amp;interval=1d&amp;filter=history&amp;frequency=1d&amp;includeAdjustedClose=true</t>
  </si>
  <si>
    <t>MERCK Kommanditgesellschaft auf Aktien</t>
  </si>
  <si>
    <t>https://finance.yahoo.com/quote/MRK.DE/history?period1=1498003200&amp;period2=1655769600&amp;interval=1d&amp;filter=history&amp;frequency=1d&amp;includeAdjustedClose=true</t>
  </si>
  <si>
    <t>PUMA SE</t>
  </si>
  <si>
    <t>https://finance.yahoo.com/quote/PUM.DE/history?period1=1498003200&amp;period2=1655769600&amp;interval=1d&amp;filter=history&amp;frequency=1d&amp;includeAdjustedClose=true</t>
  </si>
  <si>
    <t>Siemens Aktiengesellschaft</t>
  </si>
  <si>
    <t>https://finance.yahoo.com/quote/SIE.DE/history?period1=1498003200&amp;period2=1655769600&amp;interval=1d&amp;filter=history&amp;frequency=1d&amp;includeAdjustedClose=true</t>
  </si>
  <si>
    <t>Zalando SE</t>
  </si>
  <si>
    <t>https://finance.yahoo.com/quote/ZAL.DE/history?period1=1498003200&amp;period2=1655769600&amp;interval=1d&amp;filter=history&amp;frequency=1d&amp;includeAdjustedClose=true</t>
  </si>
  <si>
    <t>Expected Return</t>
  </si>
  <si>
    <t xml:space="preserve"> </t>
  </si>
  <si>
    <t>Portfolio size (N)</t>
  </si>
  <si>
    <t>No. Observations (T)</t>
  </si>
  <si>
    <t>Var-Cov Matrix (V)</t>
  </si>
  <si>
    <t>Matrix of actual Returns (R)</t>
  </si>
  <si>
    <t>Expected Return (mu')</t>
  </si>
  <si>
    <t>Standard Deviation</t>
  </si>
  <si>
    <t>Standard Deviation (sigma')</t>
  </si>
  <si>
    <t>Vector of 1s</t>
  </si>
  <si>
    <t>A</t>
  </si>
  <si>
    <t>B</t>
  </si>
  <si>
    <t>C</t>
  </si>
  <si>
    <t>AC - B^2</t>
  </si>
  <si>
    <t>MVP</t>
  </si>
  <si>
    <t>MVP weight</t>
  </si>
  <si>
    <t>Total Weight Check</t>
  </si>
  <si>
    <t>MVP mu</t>
  </si>
  <si>
    <t>MVP sigma</t>
  </si>
  <si>
    <t>Equation for the Efficient Frontier</t>
  </si>
  <si>
    <t>Constant</t>
  </si>
  <si>
    <t>First order</t>
  </si>
  <si>
    <t>Second order</t>
  </si>
  <si>
    <t>mu</t>
  </si>
  <si>
    <t>sigma</t>
  </si>
  <si>
    <t>Minimum Variance Frontier</t>
  </si>
  <si>
    <t>MVF mu</t>
  </si>
  <si>
    <t>MVF sigma</t>
  </si>
  <si>
    <t>Security</t>
  </si>
  <si>
    <t>Important Coefficients</t>
  </si>
  <si>
    <t>Optimal portfolio return</t>
  </si>
  <si>
    <t>Targeted return</t>
  </si>
  <si>
    <t>Optimal portfolio variance</t>
  </si>
  <si>
    <t>Optimal portfolio std</t>
  </si>
  <si>
    <t>given value</t>
  </si>
  <si>
    <t>objective cell</t>
  </si>
  <si>
    <t>constraint</t>
  </si>
  <si>
    <t>changing cells</t>
  </si>
  <si>
    <t>Numerical solutions</t>
  </si>
  <si>
    <t>Solver inputs</t>
  </si>
  <si>
    <t>Table for solver</t>
  </si>
  <si>
    <t>CALCULATION FIELD</t>
  </si>
  <si>
    <t>Returns Matrix (r)</t>
  </si>
  <si>
    <t>Risk-free rate</t>
  </si>
  <si>
    <t>Tangent Portfolio</t>
  </si>
  <si>
    <t>TP mu</t>
  </si>
  <si>
    <t>TP sigma</t>
  </si>
  <si>
    <t>TP weight</t>
  </si>
  <si>
    <t>MVF</t>
  </si>
  <si>
    <t>MVF with risk-free asset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</si>
</sst>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0_);_(* \(#,##0.000\);_(* &quot;-&quot;??_);_(@_)"/>
    <numFmt numFmtId="165" formatCode="0.0000%"/>
    <numFmt numFmtId="166" formatCode="_(* #,##0.0000000_);_(* \(#,##0.0000000\);_(* &quot;-&quot;??_);_(@_)"/>
    <numFmt numFmtId="167" formatCode="_(* #,##0_);_(* \(#,##0\);_(* &quot;-&quot;??_);_(@_)"/>
    <numFmt numFmtId="168" formatCode="0.0000000"/>
    <numFmt numFmtId="169" formatCode="_(* #,##0.00000000_);_(* \(#,##0.0000000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9">
    <fill>
      <patternFill patternType="none"/>
    </fill>
    <fill>
      <patternFill patternType="gray125"/>
    </fill>
    <fill>
      <patternFill patternType="solid">
        <fgColor theme="4"/>
        <bgColor theme="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4506668294322"/>
      </top>
      <bottom style="thin">
        <color theme="4" tint="0.39997558519241921"/>
      </bottom>
      <diagonal/>
    </border>
    <border>
      <left style="thin">
        <color theme="4" tint="0.39997558519241921"/>
      </left>
      <right style="thin">
        <color theme="4" tint="0.39994506668294322"/>
      </right>
      <top style="thin">
        <color theme="4" tint="0.39997558519241921"/>
      </top>
      <bottom style="thin">
        <color theme="4" tint="0.39997558519241921"/>
      </bottom>
      <diagonal/>
    </border>
    <border>
      <left style="thin">
        <color theme="4" tint="0.39994506668294322"/>
      </left>
      <right style="thin">
        <color theme="4" tint="0.39997558519241921"/>
      </right>
      <top style="thin">
        <color theme="4" tint="0.39997558519241921"/>
      </top>
      <bottom style="thin">
        <color theme="4" tint="0.3999450666829432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1">
    <xf numFmtId="0" fontId="0" fillId="0" borderId="0" xfId="0"/>
    <xf numFmtId="0" fontId="0" fillId="0" borderId="0" xfId="0" applyNumberFormat="1"/>
    <xf numFmtId="14" fontId="0" fillId="0" borderId="0" xfId="0" applyNumberFormat="1"/>
    <xf numFmtId="164" fontId="0" fillId="0" borderId="0" xfId="1" applyNumberFormat="1" applyFont="1"/>
    <xf numFmtId="0" fontId="2" fillId="2" borderId="1" xfId="0" applyFont="1" applyFill="1" applyBorder="1"/>
    <xf numFmtId="10" fontId="0" fillId="0" borderId="0" xfId="2" applyNumberFormat="1" applyFont="1"/>
    <xf numFmtId="165" fontId="0" fillId="0" borderId="0" xfId="2" applyNumberFormat="1" applyFont="1"/>
    <xf numFmtId="0" fontId="3" fillId="0" borderId="0" xfId="0" applyFont="1"/>
    <xf numFmtId="166" fontId="0" fillId="0" borderId="0" xfId="1" applyNumberFormat="1" applyFont="1"/>
    <xf numFmtId="165" fontId="0" fillId="0" borderId="0" xfId="0" applyNumberFormat="1"/>
    <xf numFmtId="167" fontId="0" fillId="0" borderId="0" xfId="1" applyNumberFormat="1" applyFont="1"/>
    <xf numFmtId="166" fontId="2" fillId="2" borderId="2" xfId="1" applyNumberFormat="1" applyFont="1" applyFill="1" applyBorder="1"/>
    <xf numFmtId="166" fontId="2" fillId="2" borderId="3" xfId="1" applyNumberFormat="1" applyFont="1" applyFill="1" applyBorder="1"/>
    <xf numFmtId="166" fontId="0" fillId="0" borderId="2" xfId="1" applyNumberFormat="1" applyFont="1" applyBorder="1"/>
    <xf numFmtId="166" fontId="0" fillId="0" borderId="3" xfId="1" applyNumberFormat="1" applyFont="1" applyBorder="1"/>
    <xf numFmtId="0" fontId="0" fillId="3" borderId="0" xfId="0" applyFill="1"/>
    <xf numFmtId="165" fontId="0" fillId="3" borderId="0" xfId="2" applyNumberFormat="1" applyFont="1" applyFill="1"/>
    <xf numFmtId="167" fontId="0" fillId="3" borderId="0" xfId="1" applyNumberFormat="1" applyFont="1" applyFill="1"/>
    <xf numFmtId="166" fontId="0" fillId="0" borderId="0" xfId="0" applyNumberFormat="1"/>
    <xf numFmtId="168" fontId="0" fillId="0" borderId="0" xfId="0" applyNumberFormat="1"/>
    <xf numFmtId="0" fontId="2" fillId="2" borderId="2" xfId="0" applyFont="1" applyFill="1" applyBorder="1"/>
    <xf numFmtId="0" fontId="2" fillId="2" borderId="3" xfId="0" applyFont="1" applyFill="1" applyBorder="1"/>
    <xf numFmtId="168" fontId="3" fillId="0" borderId="0" xfId="0" applyNumberFormat="1" applyFont="1"/>
    <xf numFmtId="166" fontId="2" fillId="2" borderId="1" xfId="1" applyNumberFormat="1" applyFont="1" applyFill="1" applyBorder="1"/>
    <xf numFmtId="166" fontId="0" fillId="0" borderId="1" xfId="1" applyNumberFormat="1" applyFont="1" applyBorder="1"/>
    <xf numFmtId="169" fontId="0" fillId="0" borderId="0" xfId="1" applyNumberFormat="1" applyFont="1"/>
    <xf numFmtId="166" fontId="0" fillId="0" borderId="0" xfId="1" applyNumberFormat="1" applyFont="1" applyBorder="1"/>
    <xf numFmtId="0" fontId="0" fillId="0" borderId="0" xfId="0" applyFont="1"/>
    <xf numFmtId="0" fontId="2" fillId="2" borderId="4" xfId="0" applyFont="1" applyFill="1" applyBorder="1"/>
    <xf numFmtId="166" fontId="0" fillId="0" borderId="5" xfId="1" applyNumberFormat="1" applyFont="1" applyBorder="1"/>
    <xf numFmtId="0" fontId="0" fillId="4" borderId="0" xfId="0" applyFont="1" applyFill="1" applyBorder="1"/>
    <xf numFmtId="166" fontId="3" fillId="4" borderId="0" xfId="1" applyNumberFormat="1" applyFont="1" applyFill="1" applyBorder="1"/>
    <xf numFmtId="166" fontId="0" fillId="5" borderId="0" xfId="1" applyNumberFormat="1" applyFont="1" applyFill="1"/>
    <xf numFmtId="0" fontId="3" fillId="5" borderId="0" xfId="0" applyFont="1" applyFill="1"/>
    <xf numFmtId="0" fontId="0" fillId="6" borderId="0" xfId="0" applyFill="1"/>
    <xf numFmtId="0" fontId="0" fillId="7" borderId="0" xfId="0" applyFill="1"/>
    <xf numFmtId="166" fontId="0" fillId="0" borderId="6" xfId="1" applyNumberFormat="1" applyFont="1" applyBorder="1"/>
    <xf numFmtId="166" fontId="0" fillId="5" borderId="5" xfId="1" applyNumberFormat="1" applyFont="1" applyFill="1" applyBorder="1"/>
    <xf numFmtId="166" fontId="0" fillId="0" borderId="4" xfId="1" applyNumberFormat="1" applyFont="1" applyBorder="1"/>
    <xf numFmtId="166" fontId="3" fillId="4" borderId="5" xfId="1" applyNumberFormat="1" applyFont="1" applyFill="1" applyBorder="1"/>
    <xf numFmtId="166" fontId="0" fillId="7" borderId="5" xfId="1" applyNumberFormat="1" applyFont="1" applyFill="1" applyBorder="1"/>
    <xf numFmtId="166" fontId="0" fillId="0" borderId="8" xfId="1" applyNumberFormat="1" applyFont="1" applyBorder="1"/>
    <xf numFmtId="0" fontId="0" fillId="8" borderId="0" xfId="0" applyFill="1"/>
    <xf numFmtId="0" fontId="3" fillId="8" borderId="0" xfId="0" applyFont="1" applyFill="1"/>
    <xf numFmtId="169" fontId="0" fillId="8" borderId="0" xfId="1" applyNumberFormat="1" applyFont="1" applyFill="1"/>
    <xf numFmtId="0" fontId="2" fillId="2" borderId="9" xfId="0" applyFont="1" applyFill="1" applyBorder="1"/>
    <xf numFmtId="0" fontId="2" fillId="2" borderId="7" xfId="0" applyFont="1" applyFill="1" applyBorder="1"/>
    <xf numFmtId="0" fontId="0" fillId="0" borderId="6" xfId="0" applyFont="1" applyBorder="1"/>
    <xf numFmtId="0" fontId="0" fillId="0" borderId="10" xfId="0" applyFont="1" applyBorder="1"/>
    <xf numFmtId="166" fontId="0" fillId="0" borderId="3" xfId="1" applyNumberFormat="1" applyFont="1" applyFill="1" applyBorder="1"/>
    <xf numFmtId="166" fontId="0" fillId="0" borderId="5" xfId="1" applyNumberFormat="1" applyFont="1" applyFill="1" applyBorder="1"/>
  </cellXfs>
  <cellStyles count="3">
    <cellStyle name="Comma" xfId="1" builtinId="3"/>
    <cellStyle name="Normal" xfId="0" builtinId="0"/>
    <cellStyle name="Percent" xfId="2" builtinId="5"/>
  </cellStyles>
  <dxfs count="79">
    <dxf>
      <font>
        <b val="0"/>
      </font>
    </dxf>
    <dxf>
      <font>
        <b val="0"/>
      </font>
    </dxf>
    <dxf>
      <font>
        <b val="0"/>
      </font>
    </dxf>
    <dxf>
      <font>
        <b val="0"/>
      </font>
    </dxf>
    <dxf>
      <font>
        <b val="0"/>
      </font>
    </dxf>
    <dxf>
      <font>
        <b val="0"/>
      </font>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9" formatCode="m/d/yyyy"/>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numFmt numFmtId="19" formatCode="m/d/yyyy"/>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Closed</a:t>
            </a:r>
            <a:r>
              <a:rPr lang="en-US" baseline="0"/>
              <a:t> Price of Chosen Stocks (June 21, 2017 - June 21, 2022)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'Raw Wide'!$B$1</c:f>
              <c:strCache>
                <c:ptCount val="1"/>
                <c:pt idx="0">
                  <c:v>1COV.DE</c:v>
                </c:pt>
              </c:strCache>
            </c:strRef>
          </c:tx>
          <c:spPr>
            <a:ln w="28575" cap="rnd">
              <a:solidFill>
                <a:schemeClr val="accent1">
                  <a:shade val="45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Wide'!$B$2:$B$1268</c:f>
              <c:numCache>
                <c:formatCode>_(* #,##0.000_);_(* \(#,##0.000\);_(* "-"??_);_(@_)</c:formatCode>
                <c:ptCount val="1267"/>
                <c:pt idx="0">
                  <c:v>49.829998000000003</c:v>
                </c:pt>
                <c:pt idx="1">
                  <c:v>49.432673999999999</c:v>
                </c:pt>
                <c:pt idx="2">
                  <c:v>48.690505999999999</c:v>
                </c:pt>
                <c:pt idx="3">
                  <c:v>49.312721000000003</c:v>
                </c:pt>
                <c:pt idx="4">
                  <c:v>50.159843000000002</c:v>
                </c:pt>
                <c:pt idx="5">
                  <c:v>49.964931</c:v>
                </c:pt>
                <c:pt idx="6">
                  <c:v>47.551022000000003</c:v>
                </c:pt>
                <c:pt idx="7">
                  <c:v>47.386096999999999</c:v>
                </c:pt>
                <c:pt idx="8">
                  <c:v>47.760921000000003</c:v>
                </c:pt>
                <c:pt idx="9">
                  <c:v>47.101227000000002</c:v>
                </c:pt>
                <c:pt idx="10">
                  <c:v>47.850887</c:v>
                </c:pt>
                <c:pt idx="11">
                  <c:v>47.573512999999998</c:v>
                </c:pt>
                <c:pt idx="12">
                  <c:v>47.543526</c:v>
                </c:pt>
                <c:pt idx="13">
                  <c:v>48.413136000000002</c:v>
                </c:pt>
                <c:pt idx="14">
                  <c:v>48.593052</c:v>
                </c:pt>
                <c:pt idx="15">
                  <c:v>48.330669</c:v>
                </c:pt>
                <c:pt idx="16">
                  <c:v>48.210723999999999</c:v>
                </c:pt>
                <c:pt idx="17">
                  <c:v>48.42812</c:v>
                </c:pt>
                <c:pt idx="18">
                  <c:v>48.997867999999997</c:v>
                </c:pt>
                <c:pt idx="19">
                  <c:v>49.027855000000002</c:v>
                </c:pt>
                <c:pt idx="20">
                  <c:v>49.432673999999999</c:v>
                </c:pt>
                <c:pt idx="21">
                  <c:v>48.713000999999998</c:v>
                </c:pt>
                <c:pt idx="22">
                  <c:v>47.940845000000003</c:v>
                </c:pt>
                <c:pt idx="23">
                  <c:v>48.960383999999998</c:v>
                </c:pt>
                <c:pt idx="24">
                  <c:v>48.510586000000004</c:v>
                </c:pt>
                <c:pt idx="25">
                  <c:v>50.017409999999998</c:v>
                </c:pt>
                <c:pt idx="26">
                  <c:v>50.144848000000003</c:v>
                </c:pt>
                <c:pt idx="27">
                  <c:v>49.859982000000002</c:v>
                </c:pt>
                <c:pt idx="28">
                  <c:v>49.192787000000003</c:v>
                </c:pt>
                <c:pt idx="29">
                  <c:v>50.077381000000003</c:v>
                </c:pt>
                <c:pt idx="30">
                  <c:v>49.994919000000003</c:v>
                </c:pt>
                <c:pt idx="31">
                  <c:v>49.994919000000003</c:v>
                </c:pt>
                <c:pt idx="32">
                  <c:v>50.152348000000003</c:v>
                </c:pt>
                <c:pt idx="33">
                  <c:v>50.212322</c:v>
                </c:pt>
                <c:pt idx="34">
                  <c:v>50.407226999999999</c:v>
                </c:pt>
                <c:pt idx="35">
                  <c:v>49.927447999999998</c:v>
                </c:pt>
                <c:pt idx="36">
                  <c:v>49.282738000000002</c:v>
                </c:pt>
                <c:pt idx="37">
                  <c:v>48.727984999999997</c:v>
                </c:pt>
                <c:pt idx="38">
                  <c:v>49.275246000000003</c:v>
                </c:pt>
                <c:pt idx="39">
                  <c:v>48.990372000000001</c:v>
                </c:pt>
                <c:pt idx="40">
                  <c:v>49.829998000000003</c:v>
                </c:pt>
                <c:pt idx="41">
                  <c:v>49.627583000000001</c:v>
                </c:pt>
                <c:pt idx="42">
                  <c:v>50.482188999999998</c:v>
                </c:pt>
                <c:pt idx="43">
                  <c:v>49.800007000000001</c:v>
                </c:pt>
                <c:pt idx="44">
                  <c:v>50.242305999999999</c:v>
                </c:pt>
                <c:pt idx="45">
                  <c:v>50.752074999999998</c:v>
                </c:pt>
                <c:pt idx="46">
                  <c:v>51.239353000000001</c:v>
                </c:pt>
                <c:pt idx="47">
                  <c:v>51.396777999999998</c:v>
                </c:pt>
                <c:pt idx="48">
                  <c:v>50.939487</c:v>
                </c:pt>
                <c:pt idx="49">
                  <c:v>49.650078000000001</c:v>
                </c:pt>
                <c:pt idx="50">
                  <c:v>49.657566000000003</c:v>
                </c:pt>
                <c:pt idx="51">
                  <c:v>49.485149</c:v>
                </c:pt>
                <c:pt idx="52">
                  <c:v>49.829998000000003</c:v>
                </c:pt>
                <c:pt idx="53">
                  <c:v>49.057845999999998</c:v>
                </c:pt>
                <c:pt idx="54">
                  <c:v>47.955837000000002</c:v>
                </c:pt>
                <c:pt idx="55">
                  <c:v>47.723446000000003</c:v>
                </c:pt>
                <c:pt idx="56">
                  <c:v>47.753433000000001</c:v>
                </c:pt>
                <c:pt idx="57">
                  <c:v>48.233212000000002</c:v>
                </c:pt>
                <c:pt idx="58">
                  <c:v>48.653027000000002</c:v>
                </c:pt>
                <c:pt idx="59">
                  <c:v>49.252749999999999</c:v>
                </c:pt>
                <c:pt idx="60">
                  <c:v>51.096919999999997</c:v>
                </c:pt>
                <c:pt idx="61">
                  <c:v>51.689148000000003</c:v>
                </c:pt>
                <c:pt idx="62">
                  <c:v>52.153942000000001</c:v>
                </c:pt>
                <c:pt idx="63">
                  <c:v>52.393828999999997</c:v>
                </c:pt>
                <c:pt idx="64">
                  <c:v>53.840679000000002</c:v>
                </c:pt>
                <c:pt idx="65">
                  <c:v>53.113509999999998</c:v>
                </c:pt>
                <c:pt idx="66">
                  <c:v>53.473346999999997</c:v>
                </c:pt>
                <c:pt idx="67">
                  <c:v>53.638271000000003</c:v>
                </c:pt>
                <c:pt idx="68">
                  <c:v>53.375889000000001</c:v>
                </c:pt>
                <c:pt idx="69">
                  <c:v>54.005603999999998</c:v>
                </c:pt>
                <c:pt idx="70">
                  <c:v>54.095570000000002</c:v>
                </c:pt>
                <c:pt idx="71">
                  <c:v>54.335453000000001</c:v>
                </c:pt>
                <c:pt idx="72">
                  <c:v>54.537864999999996</c:v>
                </c:pt>
                <c:pt idx="73">
                  <c:v>54.103054</c:v>
                </c:pt>
                <c:pt idx="74">
                  <c:v>54.103054</c:v>
                </c:pt>
                <c:pt idx="75">
                  <c:v>54.312964999999998</c:v>
                </c:pt>
                <c:pt idx="76">
                  <c:v>53.953125</c:v>
                </c:pt>
                <c:pt idx="77">
                  <c:v>53.630778999999997</c:v>
                </c:pt>
                <c:pt idx="78">
                  <c:v>53.810696</c:v>
                </c:pt>
                <c:pt idx="79">
                  <c:v>53.053534999999997</c:v>
                </c:pt>
                <c:pt idx="80">
                  <c:v>53.188468999999998</c:v>
                </c:pt>
                <c:pt idx="81">
                  <c:v>53.923144999999998</c:v>
                </c:pt>
                <c:pt idx="82">
                  <c:v>54.650314000000002</c:v>
                </c:pt>
                <c:pt idx="83">
                  <c:v>54.043078999999999</c:v>
                </c:pt>
                <c:pt idx="84">
                  <c:v>53.855666999999997</c:v>
                </c:pt>
                <c:pt idx="85">
                  <c:v>53.825690999999999</c:v>
                </c:pt>
                <c:pt idx="86">
                  <c:v>53.233455999999997</c:v>
                </c:pt>
                <c:pt idx="87">
                  <c:v>53.848174999999998</c:v>
                </c:pt>
                <c:pt idx="88">
                  <c:v>54.065581999999999</c:v>
                </c:pt>
                <c:pt idx="89">
                  <c:v>58.473582999999998</c:v>
                </c:pt>
                <c:pt idx="90">
                  <c:v>58.863410999999999</c:v>
                </c:pt>
                <c:pt idx="91">
                  <c:v>59.905434</c:v>
                </c:pt>
                <c:pt idx="92">
                  <c:v>61.209850000000003</c:v>
                </c:pt>
                <c:pt idx="93">
                  <c:v>61.742119000000002</c:v>
                </c:pt>
                <c:pt idx="94">
                  <c:v>61.742119000000002</c:v>
                </c:pt>
                <c:pt idx="95">
                  <c:v>62.161918999999997</c:v>
                </c:pt>
                <c:pt idx="96">
                  <c:v>61.937027</c:v>
                </c:pt>
                <c:pt idx="97">
                  <c:v>62.829116999999997</c:v>
                </c:pt>
                <c:pt idx="98">
                  <c:v>62.131939000000003</c:v>
                </c:pt>
                <c:pt idx="99">
                  <c:v>62.371822000000002</c:v>
                </c:pt>
                <c:pt idx="100">
                  <c:v>62.919083000000001</c:v>
                </c:pt>
                <c:pt idx="101">
                  <c:v>61.307307999999999</c:v>
                </c:pt>
                <c:pt idx="102">
                  <c:v>61.412266000000002</c:v>
                </c:pt>
                <c:pt idx="103">
                  <c:v>60.722575999999997</c:v>
                </c:pt>
                <c:pt idx="104">
                  <c:v>61.02993</c:v>
                </c:pt>
                <c:pt idx="105">
                  <c:v>60.347743999999999</c:v>
                </c:pt>
                <c:pt idx="106">
                  <c:v>61.622162000000003</c:v>
                </c:pt>
                <c:pt idx="107">
                  <c:v>60.977448000000003</c:v>
                </c:pt>
                <c:pt idx="108">
                  <c:v>61.674636999999997</c:v>
                </c:pt>
                <c:pt idx="109">
                  <c:v>63.458838999999998</c:v>
                </c:pt>
                <c:pt idx="110">
                  <c:v>62.634219999999999</c:v>
                </c:pt>
                <c:pt idx="111">
                  <c:v>63.226444000000001</c:v>
                </c:pt>
                <c:pt idx="112">
                  <c:v>64.036072000000004</c:v>
                </c:pt>
                <c:pt idx="113">
                  <c:v>63.451343999999999</c:v>
                </c:pt>
                <c:pt idx="114">
                  <c:v>64.141022000000007</c:v>
                </c:pt>
                <c:pt idx="115">
                  <c:v>65.213036000000002</c:v>
                </c:pt>
                <c:pt idx="116">
                  <c:v>65.595366999999996</c:v>
                </c:pt>
                <c:pt idx="117">
                  <c:v>63.991095999999999</c:v>
                </c:pt>
                <c:pt idx="118">
                  <c:v>63.826168000000003</c:v>
                </c:pt>
                <c:pt idx="119">
                  <c:v>62.784142000000003</c:v>
                </c:pt>
                <c:pt idx="120">
                  <c:v>62.439297000000003</c:v>
                </c:pt>
                <c:pt idx="121">
                  <c:v>61.884540999999999</c:v>
                </c:pt>
                <c:pt idx="122">
                  <c:v>62.821621</c:v>
                </c:pt>
                <c:pt idx="123">
                  <c:v>62.596722</c:v>
                </c:pt>
                <c:pt idx="124">
                  <c:v>62.821621</c:v>
                </c:pt>
                <c:pt idx="125">
                  <c:v>63.706223000000001</c:v>
                </c:pt>
                <c:pt idx="126">
                  <c:v>64.051070999999993</c:v>
                </c:pt>
                <c:pt idx="127">
                  <c:v>64.778244000000001</c:v>
                </c:pt>
                <c:pt idx="128">
                  <c:v>65.340500000000006</c:v>
                </c:pt>
                <c:pt idx="129">
                  <c:v>66.120131999999998</c:v>
                </c:pt>
                <c:pt idx="130">
                  <c:v>64.950653000000003</c:v>
                </c:pt>
                <c:pt idx="131">
                  <c:v>65.310501000000002</c:v>
                </c:pt>
                <c:pt idx="132">
                  <c:v>64.658287000000001</c:v>
                </c:pt>
                <c:pt idx="133">
                  <c:v>65.467926000000006</c:v>
                </c:pt>
                <c:pt idx="134">
                  <c:v>65.048111000000006</c:v>
                </c:pt>
                <c:pt idx="135">
                  <c:v>64.493369999999999</c:v>
                </c:pt>
                <c:pt idx="136">
                  <c:v>64.200996000000004</c:v>
                </c:pt>
                <c:pt idx="137">
                  <c:v>65.040619000000007</c:v>
                </c:pt>
                <c:pt idx="138">
                  <c:v>66.285056999999995</c:v>
                </c:pt>
                <c:pt idx="139">
                  <c:v>66.195114000000004</c:v>
                </c:pt>
                <c:pt idx="140">
                  <c:v>65.370468000000002</c:v>
                </c:pt>
                <c:pt idx="141">
                  <c:v>66.210091000000006</c:v>
                </c:pt>
                <c:pt idx="142">
                  <c:v>66.315048000000004</c:v>
                </c:pt>
                <c:pt idx="143">
                  <c:v>66.360022999999998</c:v>
                </c:pt>
                <c:pt idx="144">
                  <c:v>68.039268000000007</c:v>
                </c:pt>
                <c:pt idx="145">
                  <c:v>68.968841999999995</c:v>
                </c:pt>
                <c:pt idx="146">
                  <c:v>69.103783000000007</c:v>
                </c:pt>
                <c:pt idx="147">
                  <c:v>69.883430000000004</c:v>
                </c:pt>
                <c:pt idx="148">
                  <c:v>70.048362999999995</c:v>
                </c:pt>
                <c:pt idx="149">
                  <c:v>71.217827</c:v>
                </c:pt>
                <c:pt idx="150">
                  <c:v>70.168304000000006</c:v>
                </c:pt>
                <c:pt idx="151">
                  <c:v>70.078354000000004</c:v>
                </c:pt>
                <c:pt idx="152">
                  <c:v>69.838454999999996</c:v>
                </c:pt>
                <c:pt idx="153">
                  <c:v>70.468170000000001</c:v>
                </c:pt>
                <c:pt idx="154">
                  <c:v>70.618094999999997</c:v>
                </c:pt>
                <c:pt idx="155">
                  <c:v>70.693077000000002</c:v>
                </c:pt>
                <c:pt idx="156">
                  <c:v>70.288261000000006</c:v>
                </c:pt>
                <c:pt idx="157">
                  <c:v>69.403655999999998</c:v>
                </c:pt>
                <c:pt idx="158">
                  <c:v>69.238715999999997</c:v>
                </c:pt>
                <c:pt idx="159">
                  <c:v>67.109688000000006</c:v>
                </c:pt>
                <c:pt idx="160">
                  <c:v>66.959755000000001</c:v>
                </c:pt>
                <c:pt idx="161">
                  <c:v>65.430449999999993</c:v>
                </c:pt>
                <c:pt idx="162">
                  <c:v>67.454528999999994</c:v>
                </c:pt>
                <c:pt idx="163">
                  <c:v>63.766185999999998</c:v>
                </c:pt>
                <c:pt idx="164">
                  <c:v>62.701675000000002</c:v>
                </c:pt>
                <c:pt idx="165">
                  <c:v>64.156029000000004</c:v>
                </c:pt>
                <c:pt idx="166">
                  <c:v>64.156029000000004</c:v>
                </c:pt>
                <c:pt idx="167">
                  <c:v>65.325485</c:v>
                </c:pt>
                <c:pt idx="168">
                  <c:v>66.764831999999998</c:v>
                </c:pt>
                <c:pt idx="169">
                  <c:v>67.514503000000005</c:v>
                </c:pt>
                <c:pt idx="170">
                  <c:v>67.469521</c:v>
                </c:pt>
                <c:pt idx="171">
                  <c:v>69.718513000000002</c:v>
                </c:pt>
                <c:pt idx="172">
                  <c:v>70.483161999999993</c:v>
                </c:pt>
                <c:pt idx="173">
                  <c:v>71.082892999999999</c:v>
                </c:pt>
                <c:pt idx="174">
                  <c:v>70.123322000000002</c:v>
                </c:pt>
                <c:pt idx="175">
                  <c:v>69.373665000000003</c:v>
                </c:pt>
                <c:pt idx="176">
                  <c:v>68.743942000000004</c:v>
                </c:pt>
                <c:pt idx="177">
                  <c:v>69.973388999999997</c:v>
                </c:pt>
                <c:pt idx="178">
                  <c:v>67.034721000000005</c:v>
                </c:pt>
                <c:pt idx="179">
                  <c:v>64.785736</c:v>
                </c:pt>
                <c:pt idx="180">
                  <c:v>66.165122999999994</c:v>
                </c:pt>
                <c:pt idx="181">
                  <c:v>66.315048000000004</c:v>
                </c:pt>
                <c:pt idx="182">
                  <c:v>66.839813000000007</c:v>
                </c:pt>
                <c:pt idx="183">
                  <c:v>65.820267000000001</c:v>
                </c:pt>
                <c:pt idx="184">
                  <c:v>66.000191000000001</c:v>
                </c:pt>
                <c:pt idx="185">
                  <c:v>65.310501000000002</c:v>
                </c:pt>
                <c:pt idx="186">
                  <c:v>65.085594</c:v>
                </c:pt>
                <c:pt idx="187">
                  <c:v>63.976104999999997</c:v>
                </c:pt>
                <c:pt idx="188">
                  <c:v>63.256424000000003</c:v>
                </c:pt>
                <c:pt idx="189">
                  <c:v>61.697127999999999</c:v>
                </c:pt>
                <c:pt idx="190">
                  <c:v>61.172367000000001</c:v>
                </c:pt>
                <c:pt idx="191">
                  <c:v>63.106495000000002</c:v>
                </c:pt>
                <c:pt idx="192">
                  <c:v>63.631256</c:v>
                </c:pt>
                <c:pt idx="193">
                  <c:v>62.296860000000002</c:v>
                </c:pt>
                <c:pt idx="194">
                  <c:v>61.367274999999999</c:v>
                </c:pt>
                <c:pt idx="195">
                  <c:v>60.047877999999997</c:v>
                </c:pt>
                <c:pt idx="196">
                  <c:v>61.022446000000002</c:v>
                </c:pt>
                <c:pt idx="197">
                  <c:v>59.553100999999998</c:v>
                </c:pt>
                <c:pt idx="198">
                  <c:v>59.867961999999999</c:v>
                </c:pt>
                <c:pt idx="199">
                  <c:v>59.568092</c:v>
                </c:pt>
                <c:pt idx="200">
                  <c:v>59.118298000000003</c:v>
                </c:pt>
                <c:pt idx="201">
                  <c:v>60.917484000000002</c:v>
                </c:pt>
                <c:pt idx="202">
                  <c:v>60.092854000000003</c:v>
                </c:pt>
                <c:pt idx="203">
                  <c:v>59.238242999999997</c:v>
                </c:pt>
                <c:pt idx="204">
                  <c:v>60.992443000000002</c:v>
                </c:pt>
                <c:pt idx="205">
                  <c:v>59.313206000000001</c:v>
                </c:pt>
                <c:pt idx="206">
                  <c:v>60.137836</c:v>
                </c:pt>
                <c:pt idx="207">
                  <c:v>60.032887000000002</c:v>
                </c:pt>
                <c:pt idx="208">
                  <c:v>60.557053000000003</c:v>
                </c:pt>
                <c:pt idx="209">
                  <c:v>62.376227999999998</c:v>
                </c:pt>
                <c:pt idx="210">
                  <c:v>63.285820000000001</c:v>
                </c:pt>
                <c:pt idx="211">
                  <c:v>63.085402999999999</c:v>
                </c:pt>
                <c:pt idx="212">
                  <c:v>62.514980000000001</c:v>
                </c:pt>
                <c:pt idx="213">
                  <c:v>62.376227999999998</c:v>
                </c:pt>
                <c:pt idx="214">
                  <c:v>61.667060999999997</c:v>
                </c:pt>
                <c:pt idx="215">
                  <c:v>59.940387999999999</c:v>
                </c:pt>
                <c:pt idx="216">
                  <c:v>57.427455999999999</c:v>
                </c:pt>
                <c:pt idx="217">
                  <c:v>58.552872000000001</c:v>
                </c:pt>
                <c:pt idx="218">
                  <c:v>58.244537000000001</c:v>
                </c:pt>
                <c:pt idx="219">
                  <c:v>59.169547999999999</c:v>
                </c:pt>
                <c:pt idx="220">
                  <c:v>58.953709000000003</c:v>
                </c:pt>
                <c:pt idx="221">
                  <c:v>57.458289999999998</c:v>
                </c:pt>
                <c:pt idx="222">
                  <c:v>58.768711000000003</c:v>
                </c:pt>
                <c:pt idx="223">
                  <c:v>58.984546999999999</c:v>
                </c:pt>
                <c:pt idx="224">
                  <c:v>59.894134999999999</c:v>
                </c:pt>
                <c:pt idx="225">
                  <c:v>59.878715999999997</c:v>
                </c:pt>
                <c:pt idx="226">
                  <c:v>60.109974000000001</c:v>
                </c:pt>
                <c:pt idx="227">
                  <c:v>60.695805</c:v>
                </c:pt>
                <c:pt idx="228">
                  <c:v>60.495387999999998</c:v>
                </c:pt>
                <c:pt idx="229">
                  <c:v>60.819133999999998</c:v>
                </c:pt>
                <c:pt idx="230">
                  <c:v>61.713306000000003</c:v>
                </c:pt>
                <c:pt idx="231">
                  <c:v>61.235393999999999</c:v>
                </c:pt>
                <c:pt idx="232">
                  <c:v>61.235393999999999</c:v>
                </c:pt>
                <c:pt idx="233">
                  <c:v>60.896228999999998</c:v>
                </c:pt>
                <c:pt idx="234">
                  <c:v>59.662888000000002</c:v>
                </c:pt>
                <c:pt idx="235">
                  <c:v>59.508709000000003</c:v>
                </c:pt>
                <c:pt idx="236">
                  <c:v>60.572471999999998</c:v>
                </c:pt>
                <c:pt idx="237">
                  <c:v>61.050392000000002</c:v>
                </c:pt>
                <c:pt idx="238">
                  <c:v>59.585804000000003</c:v>
                </c:pt>
                <c:pt idx="239">
                  <c:v>59.739967</c:v>
                </c:pt>
                <c:pt idx="240">
                  <c:v>60.079140000000002</c:v>
                </c:pt>
                <c:pt idx="241">
                  <c:v>60.896228999999998</c:v>
                </c:pt>
                <c:pt idx="242">
                  <c:v>61.142895000000003</c:v>
                </c:pt>
                <c:pt idx="243">
                  <c:v>60.495387999999998</c:v>
                </c:pt>
                <c:pt idx="244">
                  <c:v>60.896228999999998</c:v>
                </c:pt>
                <c:pt idx="245">
                  <c:v>60.495387999999998</c:v>
                </c:pt>
                <c:pt idx="246">
                  <c:v>60.217891999999999</c:v>
                </c:pt>
                <c:pt idx="247">
                  <c:v>60.834553</c:v>
                </c:pt>
                <c:pt idx="248">
                  <c:v>60.140804000000003</c:v>
                </c:pt>
                <c:pt idx="249">
                  <c:v>60.156211999999996</c:v>
                </c:pt>
                <c:pt idx="250">
                  <c:v>59.817042999999998</c:v>
                </c:pt>
                <c:pt idx="251">
                  <c:v>59.277465999999997</c:v>
                </c:pt>
                <c:pt idx="252">
                  <c:v>58.259956000000003</c:v>
                </c:pt>
                <c:pt idx="253">
                  <c:v>57.196193999999998</c:v>
                </c:pt>
                <c:pt idx="254">
                  <c:v>57.766621000000001</c:v>
                </c:pt>
                <c:pt idx="255">
                  <c:v>56.039943999999998</c:v>
                </c:pt>
                <c:pt idx="256">
                  <c:v>56.980370000000001</c:v>
                </c:pt>
                <c:pt idx="257">
                  <c:v>55.407851999999998</c:v>
                </c:pt>
                <c:pt idx="258">
                  <c:v>56.009112999999999</c:v>
                </c:pt>
                <c:pt idx="259">
                  <c:v>57.319533999999997</c:v>
                </c:pt>
                <c:pt idx="260">
                  <c:v>56.810775999999997</c:v>
                </c:pt>
                <c:pt idx="261">
                  <c:v>58.907454999999999</c:v>
                </c:pt>
                <c:pt idx="262">
                  <c:v>57.997867999999997</c:v>
                </c:pt>
                <c:pt idx="263">
                  <c:v>57.612453000000002</c:v>
                </c:pt>
                <c:pt idx="264">
                  <c:v>56.656609000000003</c:v>
                </c:pt>
                <c:pt idx="265">
                  <c:v>57.689529</c:v>
                </c:pt>
                <c:pt idx="266">
                  <c:v>58.105789000000001</c:v>
                </c:pt>
                <c:pt idx="267">
                  <c:v>57.967030000000001</c:v>
                </c:pt>
                <c:pt idx="268">
                  <c:v>59.231205000000003</c:v>
                </c:pt>
                <c:pt idx="269">
                  <c:v>58.383285999999998</c:v>
                </c:pt>
                <c:pt idx="270">
                  <c:v>58.722453999999999</c:v>
                </c:pt>
                <c:pt idx="271">
                  <c:v>59.092464</c:v>
                </c:pt>
                <c:pt idx="272">
                  <c:v>59.277465999999997</c:v>
                </c:pt>
                <c:pt idx="273">
                  <c:v>61.112057</c:v>
                </c:pt>
                <c:pt idx="274">
                  <c:v>62.838734000000002</c:v>
                </c:pt>
                <c:pt idx="275">
                  <c:v>62.329982999999999</c:v>
                </c:pt>
                <c:pt idx="276">
                  <c:v>61.836651000000003</c:v>
                </c:pt>
                <c:pt idx="277">
                  <c:v>61.327891999999999</c:v>
                </c:pt>
                <c:pt idx="278">
                  <c:v>62.329982999999999</c:v>
                </c:pt>
                <c:pt idx="279">
                  <c:v>61.774979000000002</c:v>
                </c:pt>
                <c:pt idx="280">
                  <c:v>63.224148</c:v>
                </c:pt>
                <c:pt idx="281">
                  <c:v>63.486252</c:v>
                </c:pt>
                <c:pt idx="282">
                  <c:v>63.455406000000004</c:v>
                </c:pt>
                <c:pt idx="283">
                  <c:v>63.285820000000001</c:v>
                </c:pt>
                <c:pt idx="284">
                  <c:v>62.761642000000002</c:v>
                </c:pt>
                <c:pt idx="285">
                  <c:v>61.944569000000001</c:v>
                </c:pt>
                <c:pt idx="286">
                  <c:v>61.528315999999997</c:v>
                </c:pt>
                <c:pt idx="287">
                  <c:v>61.744148000000003</c:v>
                </c:pt>
                <c:pt idx="288">
                  <c:v>62.129559</c:v>
                </c:pt>
                <c:pt idx="289">
                  <c:v>62.052483000000002</c:v>
                </c:pt>
                <c:pt idx="290">
                  <c:v>61.497475000000001</c:v>
                </c:pt>
                <c:pt idx="291">
                  <c:v>59.847884999999998</c:v>
                </c:pt>
                <c:pt idx="292">
                  <c:v>60.572471999999998</c:v>
                </c:pt>
                <c:pt idx="293">
                  <c:v>60.988731000000001</c:v>
                </c:pt>
                <c:pt idx="294">
                  <c:v>58.953709000000003</c:v>
                </c:pt>
                <c:pt idx="295">
                  <c:v>59.786217000000001</c:v>
                </c:pt>
                <c:pt idx="296">
                  <c:v>59.138714</c:v>
                </c:pt>
                <c:pt idx="297">
                  <c:v>60.002048000000002</c:v>
                </c:pt>
                <c:pt idx="298">
                  <c:v>60.803722</c:v>
                </c:pt>
                <c:pt idx="299">
                  <c:v>60.495387999999998</c:v>
                </c:pt>
                <c:pt idx="300">
                  <c:v>59.909542000000002</c:v>
                </c:pt>
                <c:pt idx="301">
                  <c:v>60.603306000000003</c:v>
                </c:pt>
                <c:pt idx="302">
                  <c:v>61.343311</c:v>
                </c:pt>
                <c:pt idx="303">
                  <c:v>59.477890000000002</c:v>
                </c:pt>
                <c:pt idx="304">
                  <c:v>58.275371999999997</c:v>
                </c:pt>
                <c:pt idx="305">
                  <c:v>57.180785999999998</c:v>
                </c:pt>
                <c:pt idx="306">
                  <c:v>56.564109999999999</c:v>
                </c:pt>
                <c:pt idx="307">
                  <c:v>56.332863000000003</c:v>
                </c:pt>
                <c:pt idx="308">
                  <c:v>56.009112999999999</c:v>
                </c:pt>
                <c:pt idx="309">
                  <c:v>54.683266000000003</c:v>
                </c:pt>
                <c:pt idx="310">
                  <c:v>53.434508999999998</c:v>
                </c:pt>
                <c:pt idx="311">
                  <c:v>53.712009000000002</c:v>
                </c:pt>
                <c:pt idx="312">
                  <c:v>53.527008000000002</c:v>
                </c:pt>
                <c:pt idx="313">
                  <c:v>53.187843000000001</c:v>
                </c:pt>
                <c:pt idx="314">
                  <c:v>53.326591000000001</c:v>
                </c:pt>
                <c:pt idx="315">
                  <c:v>53.079922000000003</c:v>
                </c:pt>
                <c:pt idx="316">
                  <c:v>53.742840000000001</c:v>
                </c:pt>
                <c:pt idx="317">
                  <c:v>53.342007000000002</c:v>
                </c:pt>
                <c:pt idx="318">
                  <c:v>53.974094000000001</c:v>
                </c:pt>
                <c:pt idx="319">
                  <c:v>54.405762000000003</c:v>
                </c:pt>
                <c:pt idx="320">
                  <c:v>56.456195999999998</c:v>
                </c:pt>
                <c:pt idx="321">
                  <c:v>55.824112</c:v>
                </c:pt>
                <c:pt idx="322">
                  <c:v>55.284519000000003</c:v>
                </c:pt>
                <c:pt idx="323">
                  <c:v>55.885773</c:v>
                </c:pt>
                <c:pt idx="324">
                  <c:v>56.024532000000001</c:v>
                </c:pt>
                <c:pt idx="325">
                  <c:v>54.251595000000002</c:v>
                </c:pt>
                <c:pt idx="326">
                  <c:v>53.850760999999999</c:v>
                </c:pt>
                <c:pt idx="327">
                  <c:v>54.822024999999996</c:v>
                </c:pt>
                <c:pt idx="328">
                  <c:v>54.744934000000001</c:v>
                </c:pt>
                <c:pt idx="329">
                  <c:v>52.879500999999998</c:v>
                </c:pt>
                <c:pt idx="330">
                  <c:v>51.337829999999997</c:v>
                </c:pt>
                <c:pt idx="331">
                  <c:v>51.461165999999999</c:v>
                </c:pt>
                <c:pt idx="332">
                  <c:v>50.381991999999997</c:v>
                </c:pt>
                <c:pt idx="333">
                  <c:v>48.562809000000001</c:v>
                </c:pt>
                <c:pt idx="334">
                  <c:v>47.576138</c:v>
                </c:pt>
                <c:pt idx="335">
                  <c:v>47.622387000000003</c:v>
                </c:pt>
                <c:pt idx="336">
                  <c:v>47.992393</c:v>
                </c:pt>
                <c:pt idx="337">
                  <c:v>48.439475999999999</c:v>
                </c:pt>
                <c:pt idx="338">
                  <c:v>47.021132999999999</c:v>
                </c:pt>
                <c:pt idx="339">
                  <c:v>46.096130000000002</c:v>
                </c:pt>
                <c:pt idx="340">
                  <c:v>44.369450000000001</c:v>
                </c:pt>
                <c:pt idx="341">
                  <c:v>44.107365000000001</c:v>
                </c:pt>
                <c:pt idx="342">
                  <c:v>42.735275000000001</c:v>
                </c:pt>
                <c:pt idx="343">
                  <c:v>40.684845000000003</c:v>
                </c:pt>
                <c:pt idx="344">
                  <c:v>41.625267000000001</c:v>
                </c:pt>
                <c:pt idx="345">
                  <c:v>40.623176999999998</c:v>
                </c:pt>
                <c:pt idx="346">
                  <c:v>42.411521999999998</c:v>
                </c:pt>
                <c:pt idx="347">
                  <c:v>42.920273000000002</c:v>
                </c:pt>
                <c:pt idx="348">
                  <c:v>44.030281000000002</c:v>
                </c:pt>
                <c:pt idx="349">
                  <c:v>45.201954000000001</c:v>
                </c:pt>
                <c:pt idx="350">
                  <c:v>46.373631000000003</c:v>
                </c:pt>
                <c:pt idx="351">
                  <c:v>45.217373000000002</c:v>
                </c:pt>
                <c:pt idx="352">
                  <c:v>44.739455999999997</c:v>
                </c:pt>
                <c:pt idx="353">
                  <c:v>45.710709000000001</c:v>
                </c:pt>
                <c:pt idx="354">
                  <c:v>44.708621999999998</c:v>
                </c:pt>
                <c:pt idx="355">
                  <c:v>44.3232</c:v>
                </c:pt>
                <c:pt idx="356">
                  <c:v>44.261527999999998</c:v>
                </c:pt>
                <c:pt idx="357">
                  <c:v>45.710709000000001</c:v>
                </c:pt>
                <c:pt idx="358">
                  <c:v>44.970703</c:v>
                </c:pt>
                <c:pt idx="359">
                  <c:v>43.906944000000003</c:v>
                </c:pt>
                <c:pt idx="360">
                  <c:v>43.444446999999997</c:v>
                </c:pt>
                <c:pt idx="361">
                  <c:v>43.089863000000001</c:v>
                </c:pt>
                <c:pt idx="362">
                  <c:v>36.383564</c:v>
                </c:pt>
                <c:pt idx="363">
                  <c:v>38.372329999999998</c:v>
                </c:pt>
                <c:pt idx="364">
                  <c:v>36.907738000000002</c:v>
                </c:pt>
                <c:pt idx="365">
                  <c:v>36.707317000000003</c:v>
                </c:pt>
                <c:pt idx="366">
                  <c:v>38.572749999999999</c:v>
                </c:pt>
                <c:pt idx="367">
                  <c:v>38.464832000000001</c:v>
                </c:pt>
                <c:pt idx="368">
                  <c:v>39.081505</c:v>
                </c:pt>
                <c:pt idx="369">
                  <c:v>39.574837000000002</c:v>
                </c:pt>
                <c:pt idx="370">
                  <c:v>39.204838000000002</c:v>
                </c:pt>
                <c:pt idx="371">
                  <c:v>39.220253</c:v>
                </c:pt>
                <c:pt idx="372">
                  <c:v>37.447322999999997</c:v>
                </c:pt>
                <c:pt idx="373">
                  <c:v>37.339401000000002</c:v>
                </c:pt>
                <c:pt idx="374">
                  <c:v>35.235016000000002</c:v>
                </c:pt>
                <c:pt idx="375">
                  <c:v>34.857311000000003</c:v>
                </c:pt>
                <c:pt idx="376">
                  <c:v>33.415835999999999</c:v>
                </c:pt>
                <c:pt idx="377">
                  <c:v>34.348557</c:v>
                </c:pt>
                <c:pt idx="378">
                  <c:v>34.564391999999998</c:v>
                </c:pt>
                <c:pt idx="379">
                  <c:v>33.654800000000002</c:v>
                </c:pt>
                <c:pt idx="380">
                  <c:v>33.369587000000003</c:v>
                </c:pt>
                <c:pt idx="381">
                  <c:v>33.076672000000002</c:v>
                </c:pt>
                <c:pt idx="382">
                  <c:v>33.662506</c:v>
                </c:pt>
                <c:pt idx="383">
                  <c:v>33.261676999999999</c:v>
                </c:pt>
                <c:pt idx="384">
                  <c:v>32.298126000000003</c:v>
                </c:pt>
                <c:pt idx="385">
                  <c:v>33.361880999999997</c:v>
                </c:pt>
                <c:pt idx="386">
                  <c:v>32.475414000000001</c:v>
                </c:pt>
                <c:pt idx="387">
                  <c:v>33.284793999999998</c:v>
                </c:pt>
                <c:pt idx="388">
                  <c:v>33.068961999999999</c:v>
                </c:pt>
                <c:pt idx="389">
                  <c:v>32.991875</c:v>
                </c:pt>
                <c:pt idx="390">
                  <c:v>34.949806000000002</c:v>
                </c:pt>
                <c:pt idx="391">
                  <c:v>34.733974000000003</c:v>
                </c:pt>
                <c:pt idx="392">
                  <c:v>35.335223999999997</c:v>
                </c:pt>
                <c:pt idx="393">
                  <c:v>36.059814000000003</c:v>
                </c:pt>
                <c:pt idx="394">
                  <c:v>35.111687000000003</c:v>
                </c:pt>
                <c:pt idx="395">
                  <c:v>34.595222</c:v>
                </c:pt>
                <c:pt idx="396">
                  <c:v>34.826473</c:v>
                </c:pt>
                <c:pt idx="397">
                  <c:v>34.772514000000001</c:v>
                </c:pt>
                <c:pt idx="398">
                  <c:v>35.651271999999999</c:v>
                </c:pt>
                <c:pt idx="399">
                  <c:v>35.921061999999999</c:v>
                </c:pt>
                <c:pt idx="400">
                  <c:v>37.370238999999998</c:v>
                </c:pt>
                <c:pt idx="401">
                  <c:v>36.761271999999998</c:v>
                </c:pt>
                <c:pt idx="402">
                  <c:v>35.605018999999999</c:v>
                </c:pt>
                <c:pt idx="403">
                  <c:v>34.865012999999998</c:v>
                </c:pt>
                <c:pt idx="404">
                  <c:v>34.965224999999997</c:v>
                </c:pt>
                <c:pt idx="405">
                  <c:v>36.684193</c:v>
                </c:pt>
                <c:pt idx="406">
                  <c:v>35.697524999999999</c:v>
                </c:pt>
                <c:pt idx="407">
                  <c:v>35.828564</c:v>
                </c:pt>
                <c:pt idx="408">
                  <c:v>37.763367000000002</c:v>
                </c:pt>
                <c:pt idx="409">
                  <c:v>37.138984999999998</c:v>
                </c:pt>
                <c:pt idx="410">
                  <c:v>37.424197999999997</c:v>
                </c:pt>
                <c:pt idx="411">
                  <c:v>37.609203000000001</c:v>
                </c:pt>
                <c:pt idx="412">
                  <c:v>38.942753000000003</c:v>
                </c:pt>
                <c:pt idx="413">
                  <c:v>38.911918999999997</c:v>
                </c:pt>
                <c:pt idx="414">
                  <c:v>37.038780000000003</c:v>
                </c:pt>
                <c:pt idx="415">
                  <c:v>36.306483999999998</c:v>
                </c:pt>
                <c:pt idx="416">
                  <c:v>36.661068</c:v>
                </c:pt>
                <c:pt idx="417">
                  <c:v>37.732536000000003</c:v>
                </c:pt>
                <c:pt idx="418">
                  <c:v>38.187325000000001</c:v>
                </c:pt>
                <c:pt idx="419">
                  <c:v>37.539822000000001</c:v>
                </c:pt>
                <c:pt idx="420">
                  <c:v>39.374420000000001</c:v>
                </c:pt>
                <c:pt idx="421">
                  <c:v>39.266502000000003</c:v>
                </c:pt>
                <c:pt idx="422">
                  <c:v>38.788581999999998</c:v>
                </c:pt>
                <c:pt idx="423">
                  <c:v>39.328170999999998</c:v>
                </c:pt>
                <c:pt idx="424">
                  <c:v>39.466923000000001</c:v>
                </c:pt>
                <c:pt idx="425">
                  <c:v>39.775252999999999</c:v>
                </c:pt>
                <c:pt idx="426">
                  <c:v>38.518791</c:v>
                </c:pt>
                <c:pt idx="427">
                  <c:v>37.555241000000002</c:v>
                </c:pt>
                <c:pt idx="428">
                  <c:v>37.323990000000002</c:v>
                </c:pt>
                <c:pt idx="429">
                  <c:v>38.649830000000001</c:v>
                </c:pt>
                <c:pt idx="430">
                  <c:v>39.420673000000001</c:v>
                </c:pt>
                <c:pt idx="431">
                  <c:v>39.420673000000001</c:v>
                </c:pt>
                <c:pt idx="432">
                  <c:v>38.927334000000002</c:v>
                </c:pt>
                <c:pt idx="433">
                  <c:v>39.019835999999998</c:v>
                </c:pt>
                <c:pt idx="434">
                  <c:v>37.293156000000003</c:v>
                </c:pt>
                <c:pt idx="435">
                  <c:v>37.493572</c:v>
                </c:pt>
                <c:pt idx="436">
                  <c:v>37.524405999999999</c:v>
                </c:pt>
                <c:pt idx="437">
                  <c:v>37.054192</c:v>
                </c:pt>
                <c:pt idx="438">
                  <c:v>37.393360000000001</c:v>
                </c:pt>
                <c:pt idx="439">
                  <c:v>37.516697000000001</c:v>
                </c:pt>
                <c:pt idx="440">
                  <c:v>37.794201000000001</c:v>
                </c:pt>
                <c:pt idx="441">
                  <c:v>36.522316000000004</c:v>
                </c:pt>
                <c:pt idx="442">
                  <c:v>36.961697000000001</c:v>
                </c:pt>
                <c:pt idx="443">
                  <c:v>36.067523999999999</c:v>
                </c:pt>
                <c:pt idx="444">
                  <c:v>36.637943</c:v>
                </c:pt>
                <c:pt idx="445">
                  <c:v>36.321899000000002</c:v>
                </c:pt>
                <c:pt idx="446">
                  <c:v>35.790019999999998</c:v>
                </c:pt>
                <c:pt idx="447">
                  <c:v>36.237102999999998</c:v>
                </c:pt>
                <c:pt idx="448">
                  <c:v>37.054192</c:v>
                </c:pt>
                <c:pt idx="449">
                  <c:v>37.455032000000003</c:v>
                </c:pt>
                <c:pt idx="450">
                  <c:v>37.786490999999998</c:v>
                </c:pt>
                <c:pt idx="451">
                  <c:v>39.050666999999997</c:v>
                </c:pt>
                <c:pt idx="452">
                  <c:v>39.436084999999999</c:v>
                </c:pt>
                <c:pt idx="453">
                  <c:v>40.869846000000003</c:v>
                </c:pt>
                <c:pt idx="454">
                  <c:v>40.623176999999998</c:v>
                </c:pt>
                <c:pt idx="455">
                  <c:v>40.869846000000003</c:v>
                </c:pt>
                <c:pt idx="456">
                  <c:v>40.607761000000004</c:v>
                </c:pt>
                <c:pt idx="457">
                  <c:v>39.836922000000001</c:v>
                </c:pt>
                <c:pt idx="458">
                  <c:v>40.345672999999998</c:v>
                </c:pt>
                <c:pt idx="459">
                  <c:v>41.424854000000003</c:v>
                </c:pt>
                <c:pt idx="460">
                  <c:v>42.642772999999998</c:v>
                </c:pt>
                <c:pt idx="461">
                  <c:v>42.707233000000002</c:v>
                </c:pt>
                <c:pt idx="462">
                  <c:v>42.691119999999998</c:v>
                </c:pt>
                <c:pt idx="463">
                  <c:v>43.013443000000002</c:v>
                </c:pt>
                <c:pt idx="464">
                  <c:v>42.739471000000002</c:v>
                </c:pt>
                <c:pt idx="465">
                  <c:v>42.094833000000001</c:v>
                </c:pt>
                <c:pt idx="466">
                  <c:v>41.272922999999999</c:v>
                </c:pt>
                <c:pt idx="467">
                  <c:v>40.692745000000002</c:v>
                </c:pt>
                <c:pt idx="468">
                  <c:v>41.192337000000002</c:v>
                </c:pt>
                <c:pt idx="469">
                  <c:v>40.676628000000001</c:v>
                </c:pt>
                <c:pt idx="470">
                  <c:v>39.282600000000002</c:v>
                </c:pt>
                <c:pt idx="471">
                  <c:v>38.500979999999998</c:v>
                </c:pt>
                <c:pt idx="472">
                  <c:v>38.944164000000001</c:v>
                </c:pt>
                <c:pt idx="473">
                  <c:v>38.106140000000003</c:v>
                </c:pt>
                <c:pt idx="474">
                  <c:v>36.510657999999999</c:v>
                </c:pt>
                <c:pt idx="475">
                  <c:v>36.341442000000001</c:v>
                </c:pt>
                <c:pt idx="476">
                  <c:v>35.197212</c:v>
                </c:pt>
                <c:pt idx="477">
                  <c:v>35.33419</c:v>
                </c:pt>
                <c:pt idx="478">
                  <c:v>34.665385999999998</c:v>
                </c:pt>
                <c:pt idx="479">
                  <c:v>34.891005999999997</c:v>
                </c:pt>
                <c:pt idx="480">
                  <c:v>35.664569999999998</c:v>
                </c:pt>
                <c:pt idx="481">
                  <c:v>36.220573000000002</c:v>
                </c:pt>
                <c:pt idx="482">
                  <c:v>35.608165999999997</c:v>
                </c:pt>
                <c:pt idx="483">
                  <c:v>34.665385999999998</c:v>
                </c:pt>
                <c:pt idx="484">
                  <c:v>35.132744000000002</c:v>
                </c:pt>
                <c:pt idx="485">
                  <c:v>34.891005999999997</c:v>
                </c:pt>
                <c:pt idx="486">
                  <c:v>33.102139000000001</c:v>
                </c:pt>
                <c:pt idx="487">
                  <c:v>32.997382999999999</c:v>
                </c:pt>
                <c:pt idx="488">
                  <c:v>33.408337000000003</c:v>
                </c:pt>
                <c:pt idx="489">
                  <c:v>33.134369</c:v>
                </c:pt>
                <c:pt idx="490">
                  <c:v>32.304400999999999</c:v>
                </c:pt>
                <c:pt idx="491">
                  <c:v>32.554195</c:v>
                </c:pt>
                <c:pt idx="492">
                  <c:v>31.611414</c:v>
                </c:pt>
                <c:pt idx="493">
                  <c:v>31.659761</c:v>
                </c:pt>
                <c:pt idx="494">
                  <c:v>33.182720000000003</c:v>
                </c:pt>
                <c:pt idx="495">
                  <c:v>32.908749</c:v>
                </c:pt>
                <c:pt idx="496">
                  <c:v>33.102139000000001</c:v>
                </c:pt>
                <c:pt idx="497">
                  <c:v>33.335814999999997</c:v>
                </c:pt>
                <c:pt idx="498">
                  <c:v>33.932105999999997</c:v>
                </c:pt>
                <c:pt idx="499">
                  <c:v>33.472805000000001</c:v>
                </c:pt>
                <c:pt idx="500">
                  <c:v>34.044922</c:v>
                </c:pt>
                <c:pt idx="501">
                  <c:v>33.650078000000001</c:v>
                </c:pt>
                <c:pt idx="502">
                  <c:v>33.077964999999999</c:v>
                </c:pt>
                <c:pt idx="503">
                  <c:v>34.318893000000003</c:v>
                </c:pt>
                <c:pt idx="504">
                  <c:v>35.148860999999997</c:v>
                </c:pt>
                <c:pt idx="505">
                  <c:v>35.342255000000002</c:v>
                </c:pt>
                <c:pt idx="506">
                  <c:v>35.463120000000004</c:v>
                </c:pt>
                <c:pt idx="507">
                  <c:v>35.132744000000002</c:v>
                </c:pt>
                <c:pt idx="508">
                  <c:v>34.608981999999997</c:v>
                </c:pt>
                <c:pt idx="509">
                  <c:v>34.762076999999998</c:v>
                </c:pt>
                <c:pt idx="510">
                  <c:v>35.269733000000002</c:v>
                </c:pt>
                <c:pt idx="511">
                  <c:v>36.027180000000001</c:v>
                </c:pt>
                <c:pt idx="512">
                  <c:v>36.188338999999999</c:v>
                </c:pt>
                <c:pt idx="513">
                  <c:v>35.559821999999997</c:v>
                </c:pt>
                <c:pt idx="514">
                  <c:v>35.301963999999998</c:v>
                </c:pt>
                <c:pt idx="515">
                  <c:v>35.33419</c:v>
                </c:pt>
                <c:pt idx="516">
                  <c:v>34.826546</c:v>
                </c:pt>
                <c:pt idx="517">
                  <c:v>34.584800999999999</c:v>
                </c:pt>
                <c:pt idx="518">
                  <c:v>33.513095999999997</c:v>
                </c:pt>
                <c:pt idx="519">
                  <c:v>33.110194999999997</c:v>
                </c:pt>
                <c:pt idx="520">
                  <c:v>32.417209999999997</c:v>
                </c:pt>
                <c:pt idx="521">
                  <c:v>33.247177000000001</c:v>
                </c:pt>
                <c:pt idx="522">
                  <c:v>34.230251000000003</c:v>
                </c:pt>
                <c:pt idx="523">
                  <c:v>34.584800999999999</c:v>
                </c:pt>
                <c:pt idx="524">
                  <c:v>33.867645000000003</c:v>
                </c:pt>
                <c:pt idx="525">
                  <c:v>33.682312000000003</c:v>
                </c:pt>
                <c:pt idx="526">
                  <c:v>34.254424999999998</c:v>
                </c:pt>
                <c:pt idx="527">
                  <c:v>33.988514000000002</c:v>
                </c:pt>
                <c:pt idx="528">
                  <c:v>34.979641000000001</c:v>
                </c:pt>
                <c:pt idx="529">
                  <c:v>36.115817999999997</c:v>
                </c:pt>
                <c:pt idx="530">
                  <c:v>34.762076999999998</c:v>
                </c:pt>
                <c:pt idx="531">
                  <c:v>34.528399999999998</c:v>
                </c:pt>
                <c:pt idx="532">
                  <c:v>33.988514000000002</c:v>
                </c:pt>
                <c:pt idx="533">
                  <c:v>33.166603000000002</c:v>
                </c:pt>
                <c:pt idx="534">
                  <c:v>33.126311999999999</c:v>
                </c:pt>
                <c:pt idx="535">
                  <c:v>33.529212999999999</c:v>
                </c:pt>
                <c:pt idx="536">
                  <c:v>32.102950999999997</c:v>
                </c:pt>
                <c:pt idx="537">
                  <c:v>31.667818</c:v>
                </c:pt>
                <c:pt idx="538">
                  <c:v>31.256865999999999</c:v>
                </c:pt>
                <c:pt idx="539">
                  <c:v>31.256865999999999</c:v>
                </c:pt>
                <c:pt idx="540">
                  <c:v>32.715355000000002</c:v>
                </c:pt>
                <c:pt idx="541">
                  <c:v>32.038482999999999</c:v>
                </c:pt>
                <c:pt idx="542">
                  <c:v>31.764514999999999</c:v>
                </c:pt>
                <c:pt idx="543">
                  <c:v>32.102950999999997</c:v>
                </c:pt>
                <c:pt idx="544">
                  <c:v>31.047357999999999</c:v>
                </c:pt>
                <c:pt idx="545">
                  <c:v>30.579996000000001</c:v>
                </c:pt>
                <c:pt idx="546">
                  <c:v>30.862022</c:v>
                </c:pt>
                <c:pt idx="547">
                  <c:v>31.305208</c:v>
                </c:pt>
                <c:pt idx="548">
                  <c:v>31.232686999999999</c:v>
                </c:pt>
                <c:pt idx="549">
                  <c:v>31.683938999999999</c:v>
                </c:pt>
                <c:pt idx="550">
                  <c:v>31.990137000000001</c:v>
                </c:pt>
                <c:pt idx="551">
                  <c:v>31.353559000000001</c:v>
                </c:pt>
                <c:pt idx="552">
                  <c:v>31.474430000000002</c:v>
                </c:pt>
                <c:pt idx="553">
                  <c:v>31.740337</c:v>
                </c:pt>
                <c:pt idx="554">
                  <c:v>31.853148999999998</c:v>
                </c:pt>
                <c:pt idx="555">
                  <c:v>32.900688000000002</c:v>
                </c:pt>
                <c:pt idx="556">
                  <c:v>33.190769000000003</c:v>
                </c:pt>
                <c:pt idx="557">
                  <c:v>32.731476000000001</c:v>
                </c:pt>
                <c:pt idx="558">
                  <c:v>32.417209999999997</c:v>
                </c:pt>
                <c:pt idx="559">
                  <c:v>32.683124999999997</c:v>
                </c:pt>
                <c:pt idx="560">
                  <c:v>33.416404999999997</c:v>
                </c:pt>
                <c:pt idx="561">
                  <c:v>33.376109999999997</c:v>
                </c:pt>
                <c:pt idx="562">
                  <c:v>34.157730000000001</c:v>
                </c:pt>
                <c:pt idx="563">
                  <c:v>34.592860999999999</c:v>
                </c:pt>
                <c:pt idx="564">
                  <c:v>34.633147999999998</c:v>
                </c:pt>
                <c:pt idx="565">
                  <c:v>34.745964000000001</c:v>
                </c:pt>
                <c:pt idx="566">
                  <c:v>36.180283000000003</c:v>
                </c:pt>
                <c:pt idx="567">
                  <c:v>36.276978</c:v>
                </c:pt>
                <c:pt idx="568">
                  <c:v>35.438949999999998</c:v>
                </c:pt>
                <c:pt idx="569">
                  <c:v>36.285034000000003</c:v>
                </c:pt>
                <c:pt idx="570">
                  <c:v>36.583179000000001</c:v>
                </c:pt>
                <c:pt idx="571">
                  <c:v>36.228630000000003</c:v>
                </c:pt>
                <c:pt idx="572">
                  <c:v>35.729033999999999</c:v>
                </c:pt>
                <c:pt idx="573">
                  <c:v>35.712921000000001</c:v>
                </c:pt>
                <c:pt idx="574">
                  <c:v>35.471184000000001</c:v>
                </c:pt>
                <c:pt idx="575">
                  <c:v>35.052166</c:v>
                </c:pt>
                <c:pt idx="576">
                  <c:v>36.091644000000002</c:v>
                </c:pt>
                <c:pt idx="577">
                  <c:v>36.583179000000001</c:v>
                </c:pt>
                <c:pt idx="578">
                  <c:v>36.051352999999999</c:v>
                </c:pt>
                <c:pt idx="579">
                  <c:v>34.391415000000002</c:v>
                </c:pt>
                <c:pt idx="580">
                  <c:v>34.754024999999999</c:v>
                </c:pt>
                <c:pt idx="581">
                  <c:v>34.858772000000002</c:v>
                </c:pt>
                <c:pt idx="582">
                  <c:v>34.020747999999998</c:v>
                </c:pt>
                <c:pt idx="583">
                  <c:v>34.198020999999997</c:v>
                </c:pt>
                <c:pt idx="584">
                  <c:v>34.947414000000002</c:v>
                </c:pt>
                <c:pt idx="585">
                  <c:v>36.623474000000002</c:v>
                </c:pt>
                <c:pt idx="586">
                  <c:v>36.341442000000001</c:v>
                </c:pt>
                <c:pt idx="587">
                  <c:v>36.865211000000002</c:v>
                </c:pt>
                <c:pt idx="588">
                  <c:v>37.171416999999998</c:v>
                </c:pt>
                <c:pt idx="589">
                  <c:v>36.663761000000001</c:v>
                </c:pt>
                <c:pt idx="590">
                  <c:v>36.857154999999999</c:v>
                </c:pt>
                <c:pt idx="591">
                  <c:v>37.477612000000001</c:v>
                </c:pt>
                <c:pt idx="592">
                  <c:v>36.994137000000002</c:v>
                </c:pt>
                <c:pt idx="593">
                  <c:v>37.606541</c:v>
                </c:pt>
                <c:pt idx="594">
                  <c:v>37.662951999999997</c:v>
                </c:pt>
                <c:pt idx="595">
                  <c:v>37.622653999999997</c:v>
                </c:pt>
                <c:pt idx="596">
                  <c:v>36.534832000000002</c:v>
                </c:pt>
                <c:pt idx="597">
                  <c:v>36.131934999999999</c:v>
                </c:pt>
                <c:pt idx="598">
                  <c:v>35.003819</c:v>
                </c:pt>
                <c:pt idx="599">
                  <c:v>34.689556000000003</c:v>
                </c:pt>
                <c:pt idx="600">
                  <c:v>36.293095000000001</c:v>
                </c:pt>
                <c:pt idx="601">
                  <c:v>37.082771000000001</c:v>
                </c:pt>
                <c:pt idx="602">
                  <c:v>37.284222</c:v>
                </c:pt>
                <c:pt idx="603">
                  <c:v>36.857154999999999</c:v>
                </c:pt>
                <c:pt idx="604">
                  <c:v>37.832165000000003</c:v>
                </c:pt>
                <c:pt idx="605">
                  <c:v>37.622653999999997</c:v>
                </c:pt>
                <c:pt idx="606">
                  <c:v>37.179470000000002</c:v>
                </c:pt>
                <c:pt idx="607">
                  <c:v>36.800742999999997</c:v>
                </c:pt>
                <c:pt idx="608">
                  <c:v>35.874080999999997</c:v>
                </c:pt>
                <c:pt idx="609">
                  <c:v>36.139991999999999</c:v>
                </c:pt>
                <c:pt idx="610">
                  <c:v>36.156109000000001</c:v>
                </c:pt>
                <c:pt idx="611">
                  <c:v>35.495350000000002</c:v>
                </c:pt>
                <c:pt idx="612">
                  <c:v>35.173037999999998</c:v>
                </c:pt>
                <c:pt idx="613">
                  <c:v>34.899067000000002</c:v>
                </c:pt>
                <c:pt idx="614">
                  <c:v>34.520339999999997</c:v>
                </c:pt>
                <c:pt idx="615">
                  <c:v>34.955471000000003</c:v>
                </c:pt>
                <c:pt idx="616">
                  <c:v>35.124687000000002</c:v>
                </c:pt>
                <c:pt idx="617">
                  <c:v>35.011879</c:v>
                </c:pt>
                <c:pt idx="618">
                  <c:v>35.003819</c:v>
                </c:pt>
                <c:pt idx="619">
                  <c:v>34.866833</c:v>
                </c:pt>
                <c:pt idx="620">
                  <c:v>34.246372000000001</c:v>
                </c:pt>
                <c:pt idx="621">
                  <c:v>33.625908000000003</c:v>
                </c:pt>
                <c:pt idx="622">
                  <c:v>33.271357999999999</c:v>
                </c:pt>
                <c:pt idx="623">
                  <c:v>33.738715999999997</c:v>
                </c:pt>
                <c:pt idx="624">
                  <c:v>33.577559999999998</c:v>
                </c:pt>
                <c:pt idx="625">
                  <c:v>33.706490000000002</c:v>
                </c:pt>
                <c:pt idx="626">
                  <c:v>33.730659000000003</c:v>
                </c:pt>
                <c:pt idx="627">
                  <c:v>33.730659000000003</c:v>
                </c:pt>
                <c:pt idx="628">
                  <c:v>33.642021</c:v>
                </c:pt>
                <c:pt idx="629">
                  <c:v>34.463940000000001</c:v>
                </c:pt>
                <c:pt idx="630">
                  <c:v>34.504223000000003</c:v>
                </c:pt>
                <c:pt idx="631">
                  <c:v>34.608981999999997</c:v>
                </c:pt>
                <c:pt idx="632">
                  <c:v>33.811241000000003</c:v>
                </c:pt>
                <c:pt idx="633">
                  <c:v>33.722602999999999</c:v>
                </c:pt>
                <c:pt idx="634">
                  <c:v>33.722602999999999</c:v>
                </c:pt>
                <c:pt idx="635">
                  <c:v>33.658138000000001</c:v>
                </c:pt>
                <c:pt idx="636">
                  <c:v>33.690372000000004</c:v>
                </c:pt>
                <c:pt idx="637">
                  <c:v>33.698425</c:v>
                </c:pt>
                <c:pt idx="638">
                  <c:v>33.400283999999999</c:v>
                </c:pt>
                <c:pt idx="639">
                  <c:v>33.988514000000002</c:v>
                </c:pt>
                <c:pt idx="640">
                  <c:v>33.762894000000003</c:v>
                </c:pt>
                <c:pt idx="641">
                  <c:v>32.143237999999997</c:v>
                </c:pt>
                <c:pt idx="642">
                  <c:v>32.336632000000002</c:v>
                </c:pt>
                <c:pt idx="643">
                  <c:v>32.900688000000002</c:v>
                </c:pt>
                <c:pt idx="644">
                  <c:v>33.174655999999999</c:v>
                </c:pt>
                <c:pt idx="645">
                  <c:v>32.747588999999998</c:v>
                </c:pt>
                <c:pt idx="646">
                  <c:v>32.803992999999998</c:v>
                </c:pt>
                <c:pt idx="647">
                  <c:v>32.634773000000003</c:v>
                </c:pt>
                <c:pt idx="648">
                  <c:v>32.328570999999997</c:v>
                </c:pt>
                <c:pt idx="649">
                  <c:v>32.707293999999997</c:v>
                </c:pt>
                <c:pt idx="650">
                  <c:v>32.957096</c:v>
                </c:pt>
                <c:pt idx="651">
                  <c:v>32.900688000000002</c:v>
                </c:pt>
                <c:pt idx="652">
                  <c:v>33.190769000000003</c:v>
                </c:pt>
                <c:pt idx="653">
                  <c:v>32.634773000000003</c:v>
                </c:pt>
                <c:pt idx="654">
                  <c:v>32.111007999999998</c:v>
                </c:pt>
                <c:pt idx="655">
                  <c:v>32.038482999999999</c:v>
                </c:pt>
                <c:pt idx="656">
                  <c:v>31.200458999999999</c:v>
                </c:pt>
                <c:pt idx="657">
                  <c:v>31.691994000000001</c:v>
                </c:pt>
                <c:pt idx="658">
                  <c:v>31.804804000000001</c:v>
                </c:pt>
                <c:pt idx="659">
                  <c:v>31.458309</c:v>
                </c:pt>
                <c:pt idx="660">
                  <c:v>30.741152</c:v>
                </c:pt>
                <c:pt idx="661">
                  <c:v>30.394656999999999</c:v>
                </c:pt>
                <c:pt idx="662">
                  <c:v>31.007065000000001</c:v>
                </c:pt>
                <c:pt idx="663">
                  <c:v>31.192399999999999</c:v>
                </c:pt>
                <c:pt idx="664">
                  <c:v>31.119879000000001</c:v>
                </c:pt>
                <c:pt idx="665">
                  <c:v>30.741152</c:v>
                </c:pt>
                <c:pt idx="666">
                  <c:v>30.579996000000001</c:v>
                </c:pt>
                <c:pt idx="667">
                  <c:v>31.281037999999999</c:v>
                </c:pt>
                <c:pt idx="668">
                  <c:v>31.643643999999998</c:v>
                </c:pt>
                <c:pt idx="669">
                  <c:v>31.377728999999999</c:v>
                </c:pt>
                <c:pt idx="670">
                  <c:v>31.50666</c:v>
                </c:pt>
                <c:pt idx="671">
                  <c:v>31.812864000000001</c:v>
                </c:pt>
                <c:pt idx="672">
                  <c:v>31.788686999999999</c:v>
                </c:pt>
                <c:pt idx="673">
                  <c:v>32.723415000000003</c:v>
                </c:pt>
                <c:pt idx="674">
                  <c:v>33.182720000000003</c:v>
                </c:pt>
                <c:pt idx="675">
                  <c:v>32.199641999999997</c:v>
                </c:pt>
                <c:pt idx="676">
                  <c:v>31.160166</c:v>
                </c:pt>
                <c:pt idx="677">
                  <c:v>30.950661</c:v>
                </c:pt>
                <c:pt idx="678">
                  <c:v>30.579996000000001</c:v>
                </c:pt>
                <c:pt idx="679">
                  <c:v>29.137616999999999</c:v>
                </c:pt>
                <c:pt idx="680">
                  <c:v>27.791934999999999</c:v>
                </c:pt>
                <c:pt idx="681">
                  <c:v>27.380980999999998</c:v>
                </c:pt>
                <c:pt idx="682">
                  <c:v>27.534081</c:v>
                </c:pt>
                <c:pt idx="683">
                  <c:v>28.251244</c:v>
                </c:pt>
                <c:pt idx="684">
                  <c:v>27.485734999999998</c:v>
                </c:pt>
                <c:pt idx="685">
                  <c:v>26.446255000000001</c:v>
                </c:pt>
                <c:pt idx="686">
                  <c:v>23.400342999999999</c:v>
                </c:pt>
                <c:pt idx="687">
                  <c:v>23.52927</c:v>
                </c:pt>
                <c:pt idx="688">
                  <c:v>23.964400999999999</c:v>
                </c:pt>
                <c:pt idx="689">
                  <c:v>20.725096000000001</c:v>
                </c:pt>
                <c:pt idx="690">
                  <c:v>21.563126</c:v>
                </c:pt>
                <c:pt idx="691">
                  <c:v>20.064342</c:v>
                </c:pt>
                <c:pt idx="692">
                  <c:v>20.684806999999999</c:v>
                </c:pt>
                <c:pt idx="693">
                  <c:v>20.386662000000001</c:v>
                </c:pt>
                <c:pt idx="694">
                  <c:v>20.757328000000001</c:v>
                </c:pt>
                <c:pt idx="695">
                  <c:v>21.216633000000002</c:v>
                </c:pt>
                <c:pt idx="696">
                  <c:v>21.160229000000001</c:v>
                </c:pt>
                <c:pt idx="697">
                  <c:v>22.675125000000001</c:v>
                </c:pt>
                <c:pt idx="698">
                  <c:v>23.472861999999999</c:v>
                </c:pt>
                <c:pt idx="699">
                  <c:v>23.851589000000001</c:v>
                </c:pt>
                <c:pt idx="700">
                  <c:v>21.917677000000001</c:v>
                </c:pt>
                <c:pt idx="701">
                  <c:v>22.054660999999999</c:v>
                </c:pt>
                <c:pt idx="702">
                  <c:v>22.457560999999998</c:v>
                </c:pt>
                <c:pt idx="703">
                  <c:v>21.659821000000001</c:v>
                </c:pt>
                <c:pt idx="704">
                  <c:v>21.772635000000001</c:v>
                </c:pt>
                <c:pt idx="705">
                  <c:v>21.643706999999999</c:v>
                </c:pt>
                <c:pt idx="706">
                  <c:v>22.481732999999998</c:v>
                </c:pt>
                <c:pt idx="707">
                  <c:v>23.448689999999999</c:v>
                </c:pt>
                <c:pt idx="708">
                  <c:v>23.456748999999999</c:v>
                </c:pt>
                <c:pt idx="709">
                  <c:v>24.109444</c:v>
                </c:pt>
                <c:pt idx="710">
                  <c:v>24.472054</c:v>
                </c:pt>
                <c:pt idx="711">
                  <c:v>23.448689999999999</c:v>
                </c:pt>
                <c:pt idx="712">
                  <c:v>23.666257999999999</c:v>
                </c:pt>
                <c:pt idx="713">
                  <c:v>25.036111999999999</c:v>
                </c:pt>
                <c:pt idx="714">
                  <c:v>26.896135000000001</c:v>
                </c:pt>
                <c:pt idx="715">
                  <c:v>25.603725000000001</c:v>
                </c:pt>
                <c:pt idx="716">
                  <c:v>26.258661</c:v>
                </c:pt>
                <c:pt idx="717">
                  <c:v>26.476976000000001</c:v>
                </c:pt>
                <c:pt idx="718">
                  <c:v>26.014153</c:v>
                </c:pt>
                <c:pt idx="719">
                  <c:v>26.345988999999999</c:v>
                </c:pt>
                <c:pt idx="720">
                  <c:v>26.642893000000001</c:v>
                </c:pt>
                <c:pt idx="721">
                  <c:v>27.778117999999999</c:v>
                </c:pt>
                <c:pt idx="722">
                  <c:v>26.791347999999999</c:v>
                </c:pt>
                <c:pt idx="723">
                  <c:v>26.127673999999999</c:v>
                </c:pt>
                <c:pt idx="724">
                  <c:v>26.773879999999998</c:v>
                </c:pt>
                <c:pt idx="725">
                  <c:v>26.494440000000001</c:v>
                </c:pt>
                <c:pt idx="726">
                  <c:v>26.765148</c:v>
                </c:pt>
                <c:pt idx="727">
                  <c:v>27.062054</c:v>
                </c:pt>
                <c:pt idx="728">
                  <c:v>26.337254000000001</c:v>
                </c:pt>
                <c:pt idx="729">
                  <c:v>26.005420999999998</c:v>
                </c:pt>
                <c:pt idx="730">
                  <c:v>25.062311000000001</c:v>
                </c:pt>
                <c:pt idx="731">
                  <c:v>24.966251</c:v>
                </c:pt>
                <c:pt idx="732">
                  <c:v>25.306818</c:v>
                </c:pt>
                <c:pt idx="733">
                  <c:v>26.625426999999998</c:v>
                </c:pt>
                <c:pt idx="734">
                  <c:v>26.887405000000001</c:v>
                </c:pt>
                <c:pt idx="735">
                  <c:v>27.577272000000001</c:v>
                </c:pt>
                <c:pt idx="736">
                  <c:v>27.079519000000001</c:v>
                </c:pt>
                <c:pt idx="737">
                  <c:v>27.236704</c:v>
                </c:pt>
                <c:pt idx="738">
                  <c:v>27.32403</c:v>
                </c:pt>
                <c:pt idx="739">
                  <c:v>28.712502000000001</c:v>
                </c:pt>
                <c:pt idx="740">
                  <c:v>30.493931</c:v>
                </c:pt>
                <c:pt idx="741">
                  <c:v>30.572523</c:v>
                </c:pt>
                <c:pt idx="742">
                  <c:v>29.070532</c:v>
                </c:pt>
                <c:pt idx="743">
                  <c:v>30.651115000000001</c:v>
                </c:pt>
                <c:pt idx="744">
                  <c:v>31.978455</c:v>
                </c:pt>
                <c:pt idx="745">
                  <c:v>31.838736999999998</c:v>
                </c:pt>
                <c:pt idx="746">
                  <c:v>32.694522999999997</c:v>
                </c:pt>
                <c:pt idx="747">
                  <c:v>32.467480000000002</c:v>
                </c:pt>
                <c:pt idx="748">
                  <c:v>30.921824000000001</c:v>
                </c:pt>
                <c:pt idx="749">
                  <c:v>30.275618000000001</c:v>
                </c:pt>
                <c:pt idx="750">
                  <c:v>28.712502000000001</c:v>
                </c:pt>
                <c:pt idx="751">
                  <c:v>28.572779000000001</c:v>
                </c:pt>
                <c:pt idx="752">
                  <c:v>28.441790000000001</c:v>
                </c:pt>
                <c:pt idx="753">
                  <c:v>29.026869000000001</c:v>
                </c:pt>
                <c:pt idx="754">
                  <c:v>28.773626</c:v>
                </c:pt>
                <c:pt idx="755">
                  <c:v>29.236446000000001</c:v>
                </c:pt>
                <c:pt idx="756">
                  <c:v>29.646878999999998</c:v>
                </c:pt>
                <c:pt idx="757">
                  <c:v>29.192785000000001</c:v>
                </c:pt>
                <c:pt idx="758">
                  <c:v>30.188293000000002</c:v>
                </c:pt>
                <c:pt idx="759">
                  <c:v>29.044333000000002</c:v>
                </c:pt>
                <c:pt idx="760">
                  <c:v>29.384905</c:v>
                </c:pt>
                <c:pt idx="761">
                  <c:v>29.105460999999998</c:v>
                </c:pt>
                <c:pt idx="762">
                  <c:v>29.96998</c:v>
                </c:pt>
                <c:pt idx="763">
                  <c:v>29.559553000000001</c:v>
                </c:pt>
                <c:pt idx="764">
                  <c:v>29.472227</c:v>
                </c:pt>
                <c:pt idx="765">
                  <c:v>29.996175999999998</c:v>
                </c:pt>
                <c:pt idx="766">
                  <c:v>29.638144</c:v>
                </c:pt>
                <c:pt idx="767">
                  <c:v>30.467732999999999</c:v>
                </c:pt>
                <c:pt idx="768">
                  <c:v>30.581258999999999</c:v>
                </c:pt>
                <c:pt idx="769">
                  <c:v>30.057302</c:v>
                </c:pt>
                <c:pt idx="770">
                  <c:v>30.502662999999998</c:v>
                </c:pt>
                <c:pt idx="771">
                  <c:v>30.729707999999999</c:v>
                </c:pt>
                <c:pt idx="772">
                  <c:v>31.244924999999999</c:v>
                </c:pt>
                <c:pt idx="773">
                  <c:v>31.218727000000001</c:v>
                </c:pt>
                <c:pt idx="774">
                  <c:v>32.371417999999998</c:v>
                </c:pt>
                <c:pt idx="775">
                  <c:v>32.065784000000001</c:v>
                </c:pt>
                <c:pt idx="776">
                  <c:v>32.083252000000002</c:v>
                </c:pt>
                <c:pt idx="777">
                  <c:v>32.257896000000002</c:v>
                </c:pt>
                <c:pt idx="778">
                  <c:v>32.668323999999998</c:v>
                </c:pt>
                <c:pt idx="779">
                  <c:v>32.432549000000002</c:v>
                </c:pt>
                <c:pt idx="780">
                  <c:v>32.048316999999997</c:v>
                </c:pt>
                <c:pt idx="781">
                  <c:v>31.463242000000001</c:v>
                </c:pt>
                <c:pt idx="782">
                  <c:v>32.022117999999999</c:v>
                </c:pt>
                <c:pt idx="783">
                  <c:v>31.524363999999998</c:v>
                </c:pt>
                <c:pt idx="784">
                  <c:v>31.052810999999998</c:v>
                </c:pt>
                <c:pt idx="785">
                  <c:v>30.118433</c:v>
                </c:pt>
                <c:pt idx="786">
                  <c:v>29.729400999999999</c:v>
                </c:pt>
                <c:pt idx="787">
                  <c:v>30.489370000000001</c:v>
                </c:pt>
                <c:pt idx="788">
                  <c:v>29.874157</c:v>
                </c:pt>
                <c:pt idx="789">
                  <c:v>30.968878</c:v>
                </c:pt>
                <c:pt idx="790">
                  <c:v>32.108837000000001</c:v>
                </c:pt>
                <c:pt idx="791">
                  <c:v>31.945983999999999</c:v>
                </c:pt>
                <c:pt idx="792">
                  <c:v>32.262638000000003</c:v>
                </c:pt>
                <c:pt idx="793">
                  <c:v>33.674019000000001</c:v>
                </c:pt>
                <c:pt idx="794">
                  <c:v>33.972575999999997</c:v>
                </c:pt>
                <c:pt idx="795">
                  <c:v>33.836868000000003</c:v>
                </c:pt>
                <c:pt idx="796">
                  <c:v>33.836868000000003</c:v>
                </c:pt>
                <c:pt idx="797">
                  <c:v>34.479225</c:v>
                </c:pt>
                <c:pt idx="798">
                  <c:v>35.402050000000003</c:v>
                </c:pt>
                <c:pt idx="799">
                  <c:v>35.863461000000001</c:v>
                </c:pt>
                <c:pt idx="800">
                  <c:v>35.374904999999998</c:v>
                </c:pt>
                <c:pt idx="801">
                  <c:v>36.062503999999997</c:v>
                </c:pt>
                <c:pt idx="802">
                  <c:v>37.220554</c:v>
                </c:pt>
                <c:pt idx="803">
                  <c:v>36.713904999999997</c:v>
                </c:pt>
                <c:pt idx="804">
                  <c:v>36.912948999999998</c:v>
                </c:pt>
                <c:pt idx="805">
                  <c:v>36.297728999999997</c:v>
                </c:pt>
                <c:pt idx="806">
                  <c:v>36.044407</c:v>
                </c:pt>
                <c:pt idx="807">
                  <c:v>36.062503999999997</c:v>
                </c:pt>
                <c:pt idx="808">
                  <c:v>36.071548</c:v>
                </c:pt>
                <c:pt idx="809">
                  <c:v>37.392456000000003</c:v>
                </c:pt>
                <c:pt idx="810">
                  <c:v>38.206707000000002</c:v>
                </c:pt>
                <c:pt idx="811">
                  <c:v>39.174767000000003</c:v>
                </c:pt>
                <c:pt idx="812">
                  <c:v>39.491425</c:v>
                </c:pt>
                <c:pt idx="813">
                  <c:v>39.491425</c:v>
                </c:pt>
                <c:pt idx="814">
                  <c:v>39.346668000000001</c:v>
                </c:pt>
                <c:pt idx="815">
                  <c:v>38.450989</c:v>
                </c:pt>
                <c:pt idx="816">
                  <c:v>38.885254000000003</c:v>
                </c:pt>
                <c:pt idx="817">
                  <c:v>39.536662999999997</c:v>
                </c:pt>
                <c:pt idx="818">
                  <c:v>39.979979999999998</c:v>
                </c:pt>
                <c:pt idx="819">
                  <c:v>40.169970999999997</c:v>
                </c:pt>
                <c:pt idx="820">
                  <c:v>40.350914000000003</c:v>
                </c:pt>
                <c:pt idx="821">
                  <c:v>42.368465</c:v>
                </c:pt>
                <c:pt idx="822">
                  <c:v>39.554760000000002</c:v>
                </c:pt>
                <c:pt idx="823">
                  <c:v>40.025215000000003</c:v>
                </c:pt>
                <c:pt idx="824">
                  <c:v>39.581898000000002</c:v>
                </c:pt>
                <c:pt idx="825">
                  <c:v>39.545707999999998</c:v>
                </c:pt>
                <c:pt idx="826">
                  <c:v>40.016171</c:v>
                </c:pt>
                <c:pt idx="827">
                  <c:v>40.739947999999998</c:v>
                </c:pt>
                <c:pt idx="828">
                  <c:v>41.282791000000003</c:v>
                </c:pt>
                <c:pt idx="829">
                  <c:v>38.315272999999998</c:v>
                </c:pt>
                <c:pt idx="830">
                  <c:v>38.405749999999998</c:v>
                </c:pt>
                <c:pt idx="831">
                  <c:v>39.256194999999998</c:v>
                </c:pt>
                <c:pt idx="832">
                  <c:v>39.518569999999997</c:v>
                </c:pt>
                <c:pt idx="833">
                  <c:v>39.509518</c:v>
                </c:pt>
                <c:pt idx="834">
                  <c:v>40.658526999999999</c:v>
                </c:pt>
                <c:pt idx="835">
                  <c:v>40.911850000000001</c:v>
                </c:pt>
                <c:pt idx="836">
                  <c:v>40.513770999999998</c:v>
                </c:pt>
                <c:pt idx="837">
                  <c:v>40.477581000000001</c:v>
                </c:pt>
                <c:pt idx="838">
                  <c:v>40.034264</c:v>
                </c:pt>
                <c:pt idx="839">
                  <c:v>40.179020000000001</c:v>
                </c:pt>
                <c:pt idx="840">
                  <c:v>39.581898000000002</c:v>
                </c:pt>
                <c:pt idx="841">
                  <c:v>40.206158000000002</c:v>
                </c:pt>
                <c:pt idx="842">
                  <c:v>39.880459000000002</c:v>
                </c:pt>
                <c:pt idx="843">
                  <c:v>39.129536000000002</c:v>
                </c:pt>
                <c:pt idx="844">
                  <c:v>39.319527000000001</c:v>
                </c:pt>
                <c:pt idx="845">
                  <c:v>39.446190000000001</c:v>
                </c:pt>
                <c:pt idx="846">
                  <c:v>39.789985999999999</c:v>
                </c:pt>
                <c:pt idx="847">
                  <c:v>38.686214</c:v>
                </c:pt>
                <c:pt idx="848">
                  <c:v>38.686214</c:v>
                </c:pt>
                <c:pt idx="849">
                  <c:v>36.352015999999999</c:v>
                </c:pt>
                <c:pt idx="850">
                  <c:v>36.831519999999998</c:v>
                </c:pt>
                <c:pt idx="851">
                  <c:v>37.066749999999999</c:v>
                </c:pt>
                <c:pt idx="852">
                  <c:v>37.718155000000003</c:v>
                </c:pt>
                <c:pt idx="853">
                  <c:v>38.197665999999998</c:v>
                </c:pt>
                <c:pt idx="854">
                  <c:v>38.306232000000001</c:v>
                </c:pt>
                <c:pt idx="855">
                  <c:v>38.414799000000002</c:v>
                </c:pt>
                <c:pt idx="856">
                  <c:v>38.043858</c:v>
                </c:pt>
                <c:pt idx="857">
                  <c:v>40.007122000000003</c:v>
                </c:pt>
                <c:pt idx="858">
                  <c:v>40.595191999999997</c:v>
                </c:pt>
                <c:pt idx="859">
                  <c:v>40.540913000000003</c:v>
                </c:pt>
                <c:pt idx="860">
                  <c:v>39.853316999999997</c:v>
                </c:pt>
                <c:pt idx="861">
                  <c:v>39.753796000000001</c:v>
                </c:pt>
                <c:pt idx="862">
                  <c:v>41.888958000000002</c:v>
                </c:pt>
                <c:pt idx="863">
                  <c:v>41.617538000000003</c:v>
                </c:pt>
                <c:pt idx="864">
                  <c:v>41.979430999999998</c:v>
                </c:pt>
                <c:pt idx="865">
                  <c:v>41.789436000000002</c:v>
                </c:pt>
                <c:pt idx="866">
                  <c:v>41.418495</c:v>
                </c:pt>
                <c:pt idx="867">
                  <c:v>41.825626</c:v>
                </c:pt>
                <c:pt idx="868">
                  <c:v>42.639885</c:v>
                </c:pt>
                <c:pt idx="869">
                  <c:v>42.495128999999999</c:v>
                </c:pt>
                <c:pt idx="870">
                  <c:v>41.961337999999998</c:v>
                </c:pt>
                <c:pt idx="871">
                  <c:v>42.929397999999999</c:v>
                </c:pt>
                <c:pt idx="872">
                  <c:v>42.296084999999998</c:v>
                </c:pt>
                <c:pt idx="873">
                  <c:v>43.083199</c:v>
                </c:pt>
                <c:pt idx="874">
                  <c:v>42.522266000000002</c:v>
                </c:pt>
                <c:pt idx="875">
                  <c:v>41.490875000000003</c:v>
                </c:pt>
                <c:pt idx="876">
                  <c:v>41.472782000000002</c:v>
                </c:pt>
                <c:pt idx="877">
                  <c:v>42.685119999999998</c:v>
                </c:pt>
                <c:pt idx="878">
                  <c:v>42.938442000000002</c:v>
                </c:pt>
                <c:pt idx="879">
                  <c:v>45.073600999999996</c:v>
                </c:pt>
                <c:pt idx="880">
                  <c:v>45.100746000000001</c:v>
                </c:pt>
                <c:pt idx="881">
                  <c:v>44.313633000000003</c:v>
                </c:pt>
                <c:pt idx="882">
                  <c:v>45.725009999999997</c:v>
                </c:pt>
                <c:pt idx="883">
                  <c:v>46.358317999999997</c:v>
                </c:pt>
                <c:pt idx="884">
                  <c:v>45.525970000000001</c:v>
                </c:pt>
                <c:pt idx="885">
                  <c:v>45.779293000000003</c:v>
                </c:pt>
                <c:pt idx="886">
                  <c:v>45.960239000000001</c:v>
                </c:pt>
                <c:pt idx="887">
                  <c:v>44.901707000000002</c:v>
                </c:pt>
                <c:pt idx="888">
                  <c:v>45.155028999999999</c:v>
                </c:pt>
                <c:pt idx="889">
                  <c:v>45.562159999999999</c:v>
                </c:pt>
                <c:pt idx="890">
                  <c:v>45.616439999999997</c:v>
                </c:pt>
                <c:pt idx="891">
                  <c:v>45.887863000000003</c:v>
                </c:pt>
                <c:pt idx="892">
                  <c:v>45.670726999999999</c:v>
                </c:pt>
                <c:pt idx="893">
                  <c:v>46.774498000000001</c:v>
                </c:pt>
                <c:pt idx="894">
                  <c:v>46.394505000000002</c:v>
                </c:pt>
                <c:pt idx="895">
                  <c:v>47.679222000000003</c:v>
                </c:pt>
                <c:pt idx="896">
                  <c:v>49.036315999999999</c:v>
                </c:pt>
                <c:pt idx="897">
                  <c:v>49.018222999999999</c:v>
                </c:pt>
                <c:pt idx="898">
                  <c:v>48.620144000000003</c:v>
                </c:pt>
                <c:pt idx="899">
                  <c:v>49.814383999999997</c:v>
                </c:pt>
                <c:pt idx="900">
                  <c:v>49.760100999999999</c:v>
                </c:pt>
                <c:pt idx="901">
                  <c:v>49.814383999999997</c:v>
                </c:pt>
                <c:pt idx="902">
                  <c:v>48.710613000000002</c:v>
                </c:pt>
                <c:pt idx="903">
                  <c:v>49.796290999999997</c:v>
                </c:pt>
                <c:pt idx="904">
                  <c:v>49.669628000000003</c:v>
                </c:pt>
                <c:pt idx="905">
                  <c:v>51.370517999999997</c:v>
                </c:pt>
                <c:pt idx="906">
                  <c:v>51.099097999999998</c:v>
                </c:pt>
                <c:pt idx="907">
                  <c:v>50.447693000000001</c:v>
                </c:pt>
                <c:pt idx="908">
                  <c:v>50.085804000000003</c:v>
                </c:pt>
                <c:pt idx="909">
                  <c:v>51.298141000000001</c:v>
                </c:pt>
                <c:pt idx="910">
                  <c:v>49.579155</c:v>
                </c:pt>
                <c:pt idx="911">
                  <c:v>50.212463</c:v>
                </c:pt>
                <c:pt idx="912">
                  <c:v>50.809586000000003</c:v>
                </c:pt>
                <c:pt idx="913">
                  <c:v>52.401909000000003</c:v>
                </c:pt>
                <c:pt idx="914">
                  <c:v>52.637138</c:v>
                </c:pt>
                <c:pt idx="915">
                  <c:v>53.288547999999999</c:v>
                </c:pt>
                <c:pt idx="916">
                  <c:v>53.379016999999997</c:v>
                </c:pt>
                <c:pt idx="917">
                  <c:v>52.836177999999997</c:v>
                </c:pt>
                <c:pt idx="918">
                  <c:v>53.704720000000002</c:v>
                </c:pt>
                <c:pt idx="919">
                  <c:v>52.836177999999997</c:v>
                </c:pt>
                <c:pt idx="920">
                  <c:v>53.252357000000003</c:v>
                </c:pt>
                <c:pt idx="921">
                  <c:v>53.306637000000002</c:v>
                </c:pt>
                <c:pt idx="922">
                  <c:v>52.999031000000002</c:v>
                </c:pt>
                <c:pt idx="923">
                  <c:v>53.487583000000001</c:v>
                </c:pt>
                <c:pt idx="924">
                  <c:v>53.632339000000002</c:v>
                </c:pt>
                <c:pt idx="925">
                  <c:v>53.342827</c:v>
                </c:pt>
                <c:pt idx="926">
                  <c:v>52.456192000000001</c:v>
                </c:pt>
                <c:pt idx="927">
                  <c:v>53.071410999999998</c:v>
                </c:pt>
                <c:pt idx="928">
                  <c:v>54.374217999999999</c:v>
                </c:pt>
                <c:pt idx="929">
                  <c:v>54.392315000000004</c:v>
                </c:pt>
                <c:pt idx="930">
                  <c:v>55.134189999999997</c:v>
                </c:pt>
                <c:pt idx="931">
                  <c:v>55.930351000000002</c:v>
                </c:pt>
                <c:pt idx="932">
                  <c:v>54.247559000000003</c:v>
                </c:pt>
                <c:pt idx="933">
                  <c:v>55.568461999999997</c:v>
                </c:pt>
                <c:pt idx="934">
                  <c:v>56.527473000000001</c:v>
                </c:pt>
                <c:pt idx="935">
                  <c:v>56.346527000000002</c:v>
                </c:pt>
                <c:pt idx="936">
                  <c:v>55.278945999999998</c:v>
                </c:pt>
                <c:pt idx="937">
                  <c:v>55.423706000000003</c:v>
                </c:pt>
                <c:pt idx="938">
                  <c:v>55.206569999999999</c:v>
                </c:pt>
                <c:pt idx="939">
                  <c:v>54.175179</c:v>
                </c:pt>
                <c:pt idx="940">
                  <c:v>53.921852000000001</c:v>
                </c:pt>
                <c:pt idx="941">
                  <c:v>54.464694999999999</c:v>
                </c:pt>
                <c:pt idx="942">
                  <c:v>53.505679999999998</c:v>
                </c:pt>
                <c:pt idx="943">
                  <c:v>51.822884000000002</c:v>
                </c:pt>
                <c:pt idx="944">
                  <c:v>51.533366999999998</c:v>
                </c:pt>
                <c:pt idx="945">
                  <c:v>52.184775999999999</c:v>
                </c:pt>
                <c:pt idx="946">
                  <c:v>53.107601000000003</c:v>
                </c:pt>
                <c:pt idx="947">
                  <c:v>50.140082999999997</c:v>
                </c:pt>
                <c:pt idx="948">
                  <c:v>49.036315999999999</c:v>
                </c:pt>
                <c:pt idx="949">
                  <c:v>48.583953999999999</c:v>
                </c:pt>
                <c:pt idx="950">
                  <c:v>48.963935999999997</c:v>
                </c:pt>
                <c:pt idx="951">
                  <c:v>48.982033000000001</c:v>
                </c:pt>
                <c:pt idx="952">
                  <c:v>50.990532000000002</c:v>
                </c:pt>
                <c:pt idx="953">
                  <c:v>51.062908</c:v>
                </c:pt>
                <c:pt idx="954">
                  <c:v>52.655231000000001</c:v>
                </c:pt>
                <c:pt idx="955">
                  <c:v>51.877167</c:v>
                </c:pt>
                <c:pt idx="956">
                  <c:v>51.840977000000002</c:v>
                </c:pt>
                <c:pt idx="957">
                  <c:v>52.709515000000003</c:v>
                </c:pt>
                <c:pt idx="958">
                  <c:v>51.678127000000003</c:v>
                </c:pt>
                <c:pt idx="959">
                  <c:v>50.447693000000001</c:v>
                </c:pt>
                <c:pt idx="960">
                  <c:v>50.556263000000001</c:v>
                </c:pt>
                <c:pt idx="961">
                  <c:v>51.044815</c:v>
                </c:pt>
                <c:pt idx="962">
                  <c:v>52.040019999999998</c:v>
                </c:pt>
                <c:pt idx="963">
                  <c:v>52.383816000000003</c:v>
                </c:pt>
                <c:pt idx="964">
                  <c:v>51.352421</c:v>
                </c:pt>
                <c:pt idx="965">
                  <c:v>52.926651</c:v>
                </c:pt>
                <c:pt idx="966">
                  <c:v>51.612735999999998</c:v>
                </c:pt>
                <c:pt idx="967">
                  <c:v>50.724460999999998</c:v>
                </c:pt>
                <c:pt idx="968">
                  <c:v>51.594231000000001</c:v>
                </c:pt>
                <c:pt idx="969">
                  <c:v>50.483887000000003</c:v>
                </c:pt>
                <c:pt idx="970">
                  <c:v>51.020553999999997</c:v>
                </c:pt>
                <c:pt idx="971">
                  <c:v>52.093890999999999</c:v>
                </c:pt>
                <c:pt idx="972">
                  <c:v>51.612735999999998</c:v>
                </c:pt>
                <c:pt idx="973">
                  <c:v>51.557223999999998</c:v>
                </c:pt>
                <c:pt idx="974">
                  <c:v>50.853999999999999</c:v>
                </c:pt>
                <c:pt idx="975">
                  <c:v>50.354340000000001</c:v>
                </c:pt>
                <c:pt idx="976">
                  <c:v>51.686763999999997</c:v>
                </c:pt>
                <c:pt idx="977">
                  <c:v>50.872504999999997</c:v>
                </c:pt>
                <c:pt idx="978">
                  <c:v>53.666885000000001</c:v>
                </c:pt>
                <c:pt idx="979">
                  <c:v>54.407116000000002</c:v>
                </c:pt>
                <c:pt idx="980">
                  <c:v>53.685389999999998</c:v>
                </c:pt>
                <c:pt idx="981">
                  <c:v>54.277576000000003</c:v>
                </c:pt>
                <c:pt idx="982">
                  <c:v>53.259757999999998</c:v>
                </c:pt>
                <c:pt idx="983">
                  <c:v>53.241253</c:v>
                </c:pt>
                <c:pt idx="984">
                  <c:v>53.148719999999997</c:v>
                </c:pt>
                <c:pt idx="985">
                  <c:v>52.149405999999999</c:v>
                </c:pt>
                <c:pt idx="986">
                  <c:v>51.705269000000001</c:v>
                </c:pt>
                <c:pt idx="987">
                  <c:v>52.130901000000001</c:v>
                </c:pt>
                <c:pt idx="988">
                  <c:v>51.205612000000002</c:v>
                </c:pt>
                <c:pt idx="989">
                  <c:v>52.352974000000003</c:v>
                </c:pt>
                <c:pt idx="990">
                  <c:v>51.686763999999997</c:v>
                </c:pt>
                <c:pt idx="991">
                  <c:v>51.797798</c:v>
                </c:pt>
                <c:pt idx="992">
                  <c:v>51.557223999999998</c:v>
                </c:pt>
                <c:pt idx="993">
                  <c:v>52.649067000000002</c:v>
                </c:pt>
                <c:pt idx="994">
                  <c:v>53.019179999999999</c:v>
                </c:pt>
                <c:pt idx="995">
                  <c:v>53.019179999999999</c:v>
                </c:pt>
                <c:pt idx="996">
                  <c:v>53.925964</c:v>
                </c:pt>
                <c:pt idx="997">
                  <c:v>53.185733999999997</c:v>
                </c:pt>
                <c:pt idx="998">
                  <c:v>53.500332</c:v>
                </c:pt>
                <c:pt idx="999">
                  <c:v>53.814929999999997</c:v>
                </c:pt>
                <c:pt idx="1000">
                  <c:v>53.648380000000003</c:v>
                </c:pt>
                <c:pt idx="1001">
                  <c:v>52.315959999999997</c:v>
                </c:pt>
                <c:pt idx="1002">
                  <c:v>50.594917000000002</c:v>
                </c:pt>
                <c:pt idx="1003">
                  <c:v>50.187793999999997</c:v>
                </c:pt>
                <c:pt idx="1004">
                  <c:v>50.668940999999997</c:v>
                </c:pt>
                <c:pt idx="1005">
                  <c:v>49.614108999999999</c:v>
                </c:pt>
                <c:pt idx="1006">
                  <c:v>49.373534999999997</c:v>
                </c:pt>
                <c:pt idx="1007">
                  <c:v>49.743648999999998</c:v>
                </c:pt>
                <c:pt idx="1008">
                  <c:v>49.706637999999998</c:v>
                </c:pt>
                <c:pt idx="1009">
                  <c:v>47.911572</c:v>
                </c:pt>
                <c:pt idx="1010">
                  <c:v>49.206982000000004</c:v>
                </c:pt>
                <c:pt idx="1011">
                  <c:v>51.464691000000002</c:v>
                </c:pt>
                <c:pt idx="1012">
                  <c:v>50.372849000000002</c:v>
                </c:pt>
                <c:pt idx="1013">
                  <c:v>50.502392</c:v>
                </c:pt>
                <c:pt idx="1014">
                  <c:v>50.076756000000003</c:v>
                </c:pt>
                <c:pt idx="1015">
                  <c:v>50.465378000000001</c:v>
                </c:pt>
                <c:pt idx="1016">
                  <c:v>50.835490999999998</c:v>
                </c:pt>
                <c:pt idx="1017">
                  <c:v>50.391354</c:v>
                </c:pt>
                <c:pt idx="1018">
                  <c:v>51.335152000000001</c:v>
                </c:pt>
                <c:pt idx="1019">
                  <c:v>51.224117</c:v>
                </c:pt>
                <c:pt idx="1020">
                  <c:v>51.242621999999997</c:v>
                </c:pt>
                <c:pt idx="1021">
                  <c:v>49.688133000000001</c:v>
                </c:pt>
                <c:pt idx="1022">
                  <c:v>50.576411999999998</c:v>
                </c:pt>
                <c:pt idx="1023">
                  <c:v>50.150779999999997</c:v>
                </c:pt>
                <c:pt idx="1024">
                  <c:v>51.945843000000004</c:v>
                </c:pt>
                <c:pt idx="1025">
                  <c:v>52.260441</c:v>
                </c:pt>
                <c:pt idx="1026">
                  <c:v>52.612053000000003</c:v>
                </c:pt>
                <c:pt idx="1027">
                  <c:v>53.111713000000002</c:v>
                </c:pt>
                <c:pt idx="1028">
                  <c:v>52.945160000000001</c:v>
                </c:pt>
                <c:pt idx="1029">
                  <c:v>52.204922000000003</c:v>
                </c:pt>
                <c:pt idx="1030">
                  <c:v>50.002730999999997</c:v>
                </c:pt>
                <c:pt idx="1031">
                  <c:v>50.853999999999999</c:v>
                </c:pt>
                <c:pt idx="1032">
                  <c:v>51.797798</c:v>
                </c:pt>
                <c:pt idx="1033">
                  <c:v>51.390670999999998</c:v>
                </c:pt>
                <c:pt idx="1034">
                  <c:v>52.001362</c:v>
                </c:pt>
                <c:pt idx="1035">
                  <c:v>52.297454999999999</c:v>
                </c:pt>
                <c:pt idx="1036">
                  <c:v>51.723773999999999</c:v>
                </c:pt>
                <c:pt idx="1037">
                  <c:v>50.853999999999999</c:v>
                </c:pt>
                <c:pt idx="1038">
                  <c:v>50.428367999999999</c:v>
                </c:pt>
                <c:pt idx="1039">
                  <c:v>50.206294999999997</c:v>
                </c:pt>
                <c:pt idx="1040">
                  <c:v>50.298824000000003</c:v>
                </c:pt>
                <c:pt idx="1041">
                  <c:v>50.557907</c:v>
                </c:pt>
                <c:pt idx="1042">
                  <c:v>50.594917000000002</c:v>
                </c:pt>
                <c:pt idx="1043">
                  <c:v>50.298824000000003</c:v>
                </c:pt>
                <c:pt idx="1044">
                  <c:v>50.058247000000001</c:v>
                </c:pt>
                <c:pt idx="1045">
                  <c:v>50.650435999999999</c:v>
                </c:pt>
                <c:pt idx="1046">
                  <c:v>51.612735999999998</c:v>
                </c:pt>
                <c:pt idx="1047">
                  <c:v>51.279632999999997</c:v>
                </c:pt>
                <c:pt idx="1048">
                  <c:v>51.760784000000001</c:v>
                </c:pt>
                <c:pt idx="1049">
                  <c:v>51.964348000000001</c:v>
                </c:pt>
                <c:pt idx="1050">
                  <c:v>51.335152000000001</c:v>
                </c:pt>
                <c:pt idx="1051">
                  <c:v>50.816986</c:v>
                </c:pt>
                <c:pt idx="1052">
                  <c:v>51.113083000000003</c:v>
                </c:pt>
                <c:pt idx="1053">
                  <c:v>49.429049999999997</c:v>
                </c:pt>
                <c:pt idx="1054">
                  <c:v>48.855370000000001</c:v>
                </c:pt>
                <c:pt idx="1055">
                  <c:v>49.132956999999998</c:v>
                </c:pt>
                <c:pt idx="1056">
                  <c:v>50.483887000000003</c:v>
                </c:pt>
                <c:pt idx="1057">
                  <c:v>50.816986</c:v>
                </c:pt>
                <c:pt idx="1058">
                  <c:v>50.928024000000001</c:v>
                </c:pt>
                <c:pt idx="1059">
                  <c:v>51.353656999999998</c:v>
                </c:pt>
                <c:pt idx="1060">
                  <c:v>52.445498999999998</c:v>
                </c:pt>
                <c:pt idx="1061">
                  <c:v>50.798484999999999</c:v>
                </c:pt>
                <c:pt idx="1062">
                  <c:v>51.057563999999999</c:v>
                </c:pt>
                <c:pt idx="1063">
                  <c:v>52.741591999999997</c:v>
                </c:pt>
                <c:pt idx="1064">
                  <c:v>53.000675000000001</c:v>
                </c:pt>
                <c:pt idx="1065">
                  <c:v>53.629871000000001</c:v>
                </c:pt>
                <c:pt idx="1066">
                  <c:v>53.592860999999999</c:v>
                </c:pt>
                <c:pt idx="1067">
                  <c:v>53.981482999999997</c:v>
                </c:pt>
                <c:pt idx="1068">
                  <c:v>54.296081999999998</c:v>
                </c:pt>
                <c:pt idx="1069">
                  <c:v>54.351601000000002</c:v>
                </c:pt>
                <c:pt idx="1070">
                  <c:v>54.703209000000001</c:v>
                </c:pt>
                <c:pt idx="1071">
                  <c:v>54.499648999999998</c:v>
                </c:pt>
                <c:pt idx="1072">
                  <c:v>53.222743999999999</c:v>
                </c:pt>
                <c:pt idx="1073">
                  <c:v>53.833438999999998</c:v>
                </c:pt>
                <c:pt idx="1074">
                  <c:v>52.760100999999999</c:v>
                </c:pt>
                <c:pt idx="1075">
                  <c:v>50.742966000000003</c:v>
                </c:pt>
                <c:pt idx="1076">
                  <c:v>50.409858999999997</c:v>
                </c:pt>
                <c:pt idx="1077">
                  <c:v>51.205612000000002</c:v>
                </c:pt>
                <c:pt idx="1078">
                  <c:v>51.557223999999998</c:v>
                </c:pt>
                <c:pt idx="1079">
                  <c:v>52.130901000000001</c:v>
                </c:pt>
                <c:pt idx="1080">
                  <c:v>52.704582000000002</c:v>
                </c:pt>
                <c:pt idx="1081">
                  <c:v>53.500332</c:v>
                </c:pt>
                <c:pt idx="1082">
                  <c:v>54.740223</c:v>
                </c:pt>
                <c:pt idx="1083">
                  <c:v>54.906776000000001</c:v>
                </c:pt>
                <c:pt idx="1084">
                  <c:v>53.666885000000001</c:v>
                </c:pt>
                <c:pt idx="1085">
                  <c:v>53.592860999999999</c:v>
                </c:pt>
                <c:pt idx="1086">
                  <c:v>53.056193999999998</c:v>
                </c:pt>
                <c:pt idx="1087">
                  <c:v>51.261130999999999</c:v>
                </c:pt>
                <c:pt idx="1088">
                  <c:v>52.630561999999998</c:v>
                </c:pt>
                <c:pt idx="1089">
                  <c:v>53.204239000000001</c:v>
                </c:pt>
                <c:pt idx="1090">
                  <c:v>54.296081999999998</c:v>
                </c:pt>
                <c:pt idx="1091">
                  <c:v>54.333095999999998</c:v>
                </c:pt>
                <c:pt idx="1092">
                  <c:v>54.388610999999997</c:v>
                </c:pt>
                <c:pt idx="1093">
                  <c:v>54.018497000000004</c:v>
                </c:pt>
                <c:pt idx="1094">
                  <c:v>53.925964</c:v>
                </c:pt>
                <c:pt idx="1095">
                  <c:v>52.149405999999999</c:v>
                </c:pt>
                <c:pt idx="1096">
                  <c:v>51.945843000000004</c:v>
                </c:pt>
                <c:pt idx="1097">
                  <c:v>51.279632999999997</c:v>
                </c:pt>
                <c:pt idx="1098">
                  <c:v>50.891010000000001</c:v>
                </c:pt>
                <c:pt idx="1099">
                  <c:v>51.242621999999997</c:v>
                </c:pt>
                <c:pt idx="1100">
                  <c:v>51.853313</c:v>
                </c:pt>
                <c:pt idx="1101">
                  <c:v>52.130901000000001</c:v>
                </c:pt>
                <c:pt idx="1102">
                  <c:v>52.334468999999999</c:v>
                </c:pt>
                <c:pt idx="1103">
                  <c:v>51.409176000000002</c:v>
                </c:pt>
                <c:pt idx="1104">
                  <c:v>51.261130999999999</c:v>
                </c:pt>
                <c:pt idx="1105">
                  <c:v>51.575729000000003</c:v>
                </c:pt>
                <c:pt idx="1106">
                  <c:v>50.613425999999997</c:v>
                </c:pt>
                <c:pt idx="1107">
                  <c:v>50.872504999999997</c:v>
                </c:pt>
                <c:pt idx="1108">
                  <c:v>50.150779999999997</c:v>
                </c:pt>
                <c:pt idx="1109">
                  <c:v>50.428367999999999</c:v>
                </c:pt>
                <c:pt idx="1110">
                  <c:v>50.539397999999998</c:v>
                </c:pt>
                <c:pt idx="1111">
                  <c:v>51.150092999999998</c:v>
                </c:pt>
                <c:pt idx="1112">
                  <c:v>50.909519000000003</c:v>
                </c:pt>
                <c:pt idx="1113">
                  <c:v>51.335152000000001</c:v>
                </c:pt>
                <c:pt idx="1114">
                  <c:v>52.093890999999999</c:v>
                </c:pt>
                <c:pt idx="1115">
                  <c:v>51.834808000000002</c:v>
                </c:pt>
                <c:pt idx="1116">
                  <c:v>51.779288999999999</c:v>
                </c:pt>
                <c:pt idx="1117">
                  <c:v>51.890326999999999</c:v>
                </c:pt>
                <c:pt idx="1118">
                  <c:v>53.333778000000002</c:v>
                </c:pt>
                <c:pt idx="1119">
                  <c:v>52.093890999999999</c:v>
                </c:pt>
                <c:pt idx="1120">
                  <c:v>52.408489000000003</c:v>
                </c:pt>
                <c:pt idx="1121">
                  <c:v>52.371474999999997</c:v>
                </c:pt>
                <c:pt idx="1122">
                  <c:v>51.076068999999997</c:v>
                </c:pt>
                <c:pt idx="1123">
                  <c:v>50.816986</c:v>
                </c:pt>
                <c:pt idx="1124">
                  <c:v>47.393414</c:v>
                </c:pt>
                <c:pt idx="1125">
                  <c:v>46.893752999999997</c:v>
                </c:pt>
                <c:pt idx="1126">
                  <c:v>46.116508000000003</c:v>
                </c:pt>
                <c:pt idx="1127">
                  <c:v>47.837550999999998</c:v>
                </c:pt>
                <c:pt idx="1128">
                  <c:v>47.504447999999996</c:v>
                </c:pt>
                <c:pt idx="1129">
                  <c:v>46.912261999999998</c:v>
                </c:pt>
                <c:pt idx="1130">
                  <c:v>47.319386000000002</c:v>
                </c:pt>
                <c:pt idx="1131">
                  <c:v>47.319386000000002</c:v>
                </c:pt>
                <c:pt idx="1132">
                  <c:v>48.466751000000002</c:v>
                </c:pt>
                <c:pt idx="1133">
                  <c:v>48.133643999999997</c:v>
                </c:pt>
                <c:pt idx="1134">
                  <c:v>48.226173000000003</c:v>
                </c:pt>
                <c:pt idx="1135">
                  <c:v>47.633986999999998</c:v>
                </c:pt>
                <c:pt idx="1136">
                  <c:v>47.615479000000001</c:v>
                </c:pt>
                <c:pt idx="1137">
                  <c:v>47.282375000000002</c:v>
                </c:pt>
                <c:pt idx="1138">
                  <c:v>48.096634000000002</c:v>
                </c:pt>
                <c:pt idx="1139">
                  <c:v>48.078125</c:v>
                </c:pt>
                <c:pt idx="1140">
                  <c:v>47.245365</c:v>
                </c:pt>
                <c:pt idx="1141">
                  <c:v>47.763527000000003</c:v>
                </c:pt>
                <c:pt idx="1142">
                  <c:v>47.930079999999997</c:v>
                </c:pt>
                <c:pt idx="1143">
                  <c:v>48.725830000000002</c:v>
                </c:pt>
                <c:pt idx="1144">
                  <c:v>49.243996000000003</c:v>
                </c:pt>
                <c:pt idx="1145">
                  <c:v>49.799168000000002</c:v>
                </c:pt>
                <c:pt idx="1146">
                  <c:v>49.799168000000002</c:v>
                </c:pt>
                <c:pt idx="1147">
                  <c:v>50.150779999999997</c:v>
                </c:pt>
                <c:pt idx="1148">
                  <c:v>50.909519000000003</c:v>
                </c:pt>
                <c:pt idx="1149">
                  <c:v>51.779288999999999</c:v>
                </c:pt>
                <c:pt idx="1150">
                  <c:v>52.889640999999997</c:v>
                </c:pt>
                <c:pt idx="1151">
                  <c:v>52.612053000000003</c:v>
                </c:pt>
                <c:pt idx="1152">
                  <c:v>53.185733999999997</c:v>
                </c:pt>
                <c:pt idx="1153">
                  <c:v>52.056877</c:v>
                </c:pt>
                <c:pt idx="1154">
                  <c:v>51.964348000000001</c:v>
                </c:pt>
                <c:pt idx="1155">
                  <c:v>51.446185999999997</c:v>
                </c:pt>
                <c:pt idx="1156">
                  <c:v>51.705269000000001</c:v>
                </c:pt>
                <c:pt idx="1157">
                  <c:v>51.483196</c:v>
                </c:pt>
                <c:pt idx="1158">
                  <c:v>50.983539999999998</c:v>
                </c:pt>
                <c:pt idx="1159">
                  <c:v>49.928707000000003</c:v>
                </c:pt>
                <c:pt idx="1160">
                  <c:v>49.965721000000002</c:v>
                </c:pt>
                <c:pt idx="1161">
                  <c:v>49.040427999999999</c:v>
                </c:pt>
                <c:pt idx="1162">
                  <c:v>48.892384</c:v>
                </c:pt>
                <c:pt idx="1163">
                  <c:v>47.430419999999998</c:v>
                </c:pt>
                <c:pt idx="1164">
                  <c:v>47.115822000000001</c:v>
                </c:pt>
                <c:pt idx="1165">
                  <c:v>49.632613999999997</c:v>
                </c:pt>
                <c:pt idx="1166">
                  <c:v>50.650435999999999</c:v>
                </c:pt>
                <c:pt idx="1167">
                  <c:v>49.743648999999998</c:v>
                </c:pt>
                <c:pt idx="1168">
                  <c:v>48.910888999999997</c:v>
                </c:pt>
                <c:pt idx="1169">
                  <c:v>49.484569999999998</c:v>
                </c:pt>
                <c:pt idx="1170">
                  <c:v>50.483887000000003</c:v>
                </c:pt>
                <c:pt idx="1171">
                  <c:v>49.780662999999997</c:v>
                </c:pt>
                <c:pt idx="1172">
                  <c:v>48.670310999999998</c:v>
                </c:pt>
                <c:pt idx="1173">
                  <c:v>48.855370000000001</c:v>
                </c:pt>
                <c:pt idx="1174">
                  <c:v>49.947215999999997</c:v>
                </c:pt>
                <c:pt idx="1175">
                  <c:v>50.095261000000001</c:v>
                </c:pt>
                <c:pt idx="1176">
                  <c:v>50.409858999999997</c:v>
                </c:pt>
                <c:pt idx="1177">
                  <c:v>50.224800000000002</c:v>
                </c:pt>
                <c:pt idx="1178">
                  <c:v>48.781348999999999</c:v>
                </c:pt>
                <c:pt idx="1179">
                  <c:v>50.428367999999999</c:v>
                </c:pt>
                <c:pt idx="1180">
                  <c:v>50.594917000000002</c:v>
                </c:pt>
                <c:pt idx="1181">
                  <c:v>50.058247000000001</c:v>
                </c:pt>
                <c:pt idx="1182">
                  <c:v>48.855370000000001</c:v>
                </c:pt>
                <c:pt idx="1183">
                  <c:v>47.893065999999997</c:v>
                </c:pt>
                <c:pt idx="1184">
                  <c:v>47.152836000000001</c:v>
                </c:pt>
                <c:pt idx="1185">
                  <c:v>47.374904999999998</c:v>
                </c:pt>
                <c:pt idx="1186">
                  <c:v>43.821789000000003</c:v>
                </c:pt>
                <c:pt idx="1187">
                  <c:v>44.497250000000001</c:v>
                </c:pt>
                <c:pt idx="1188">
                  <c:v>43.682994999999998</c:v>
                </c:pt>
                <c:pt idx="1189">
                  <c:v>42.683681</c:v>
                </c:pt>
                <c:pt idx="1190">
                  <c:v>42.776206999999999</c:v>
                </c:pt>
                <c:pt idx="1191">
                  <c:v>41.453040999999999</c:v>
                </c:pt>
                <c:pt idx="1192">
                  <c:v>39.27861</c:v>
                </c:pt>
                <c:pt idx="1193">
                  <c:v>38.131245</c:v>
                </c:pt>
                <c:pt idx="1194">
                  <c:v>38.825214000000003</c:v>
                </c:pt>
                <c:pt idx="1195">
                  <c:v>42.267299999999999</c:v>
                </c:pt>
                <c:pt idx="1196">
                  <c:v>41.906436999999997</c:v>
                </c:pt>
                <c:pt idx="1197">
                  <c:v>42.202530000000003</c:v>
                </c:pt>
                <c:pt idx="1198">
                  <c:v>43.303623000000002</c:v>
                </c:pt>
                <c:pt idx="1199">
                  <c:v>42.554141999999999</c:v>
                </c:pt>
                <c:pt idx="1200">
                  <c:v>43.914313999999997</c:v>
                </c:pt>
                <c:pt idx="1201">
                  <c:v>43.868053000000003</c:v>
                </c:pt>
                <c:pt idx="1202">
                  <c:v>43.868053000000003</c:v>
                </c:pt>
                <c:pt idx="1203">
                  <c:v>44.117882000000002</c:v>
                </c:pt>
                <c:pt idx="1204">
                  <c:v>44.413975000000001</c:v>
                </c:pt>
                <c:pt idx="1205">
                  <c:v>44.062362999999998</c:v>
                </c:pt>
                <c:pt idx="1206">
                  <c:v>43.932822999999999</c:v>
                </c:pt>
                <c:pt idx="1207">
                  <c:v>42.766956</c:v>
                </c:pt>
                <c:pt idx="1208">
                  <c:v>43.497931999999999</c:v>
                </c:pt>
                <c:pt idx="1209">
                  <c:v>45.080185</c:v>
                </c:pt>
                <c:pt idx="1210">
                  <c:v>43.423912000000001</c:v>
                </c:pt>
                <c:pt idx="1211">
                  <c:v>42.415343999999997</c:v>
                </c:pt>
                <c:pt idx="1212">
                  <c:v>42.248790999999997</c:v>
                </c:pt>
                <c:pt idx="1213">
                  <c:v>42.655918</c:v>
                </c:pt>
                <c:pt idx="1214">
                  <c:v>42.13776</c:v>
                </c:pt>
                <c:pt idx="1215">
                  <c:v>40.833098999999997</c:v>
                </c:pt>
                <c:pt idx="1216">
                  <c:v>40.333438999999998</c:v>
                </c:pt>
                <c:pt idx="1217">
                  <c:v>40.694302</c:v>
                </c:pt>
                <c:pt idx="1218">
                  <c:v>40.129874999999998</c:v>
                </c:pt>
                <c:pt idx="1219">
                  <c:v>40.361198000000002</c:v>
                </c:pt>
                <c:pt idx="1220">
                  <c:v>39.731997999999997</c:v>
                </c:pt>
                <c:pt idx="1221">
                  <c:v>40.296429000000003</c:v>
                </c:pt>
                <c:pt idx="1222">
                  <c:v>41.416030999999997</c:v>
                </c:pt>
                <c:pt idx="1223">
                  <c:v>42.109997</c:v>
                </c:pt>
                <c:pt idx="1224">
                  <c:v>42.109997</c:v>
                </c:pt>
                <c:pt idx="1225">
                  <c:v>45.509998000000003</c:v>
                </c:pt>
                <c:pt idx="1226">
                  <c:v>41.110000999999997</c:v>
                </c:pt>
                <c:pt idx="1227">
                  <c:v>41.110000999999997</c:v>
                </c:pt>
                <c:pt idx="1228">
                  <c:v>41.110000999999997</c:v>
                </c:pt>
                <c:pt idx="1229">
                  <c:v>41.220001000000003</c:v>
                </c:pt>
                <c:pt idx="1230">
                  <c:v>41.290000999999997</c:v>
                </c:pt>
                <c:pt idx="1231">
                  <c:v>41.290000999999997</c:v>
                </c:pt>
                <c:pt idx="1232">
                  <c:v>39.400002000000001</c:v>
                </c:pt>
                <c:pt idx="1233">
                  <c:v>40.200001</c:v>
                </c:pt>
                <c:pt idx="1234">
                  <c:v>38.75</c:v>
                </c:pt>
                <c:pt idx="1235">
                  <c:v>38.75</c:v>
                </c:pt>
                <c:pt idx="1236">
                  <c:v>38.75</c:v>
                </c:pt>
                <c:pt idx="1237">
                  <c:v>38.43</c:v>
                </c:pt>
                <c:pt idx="1238">
                  <c:v>38.43</c:v>
                </c:pt>
                <c:pt idx="1239">
                  <c:v>38.990001999999997</c:v>
                </c:pt>
                <c:pt idx="1240">
                  <c:v>38.990001999999997</c:v>
                </c:pt>
                <c:pt idx="1241">
                  <c:v>39.560001</c:v>
                </c:pt>
                <c:pt idx="1242">
                  <c:v>40.720001000000003</c:v>
                </c:pt>
                <c:pt idx="1243">
                  <c:v>40.049999</c:v>
                </c:pt>
                <c:pt idx="1244">
                  <c:v>40.049999</c:v>
                </c:pt>
                <c:pt idx="1245">
                  <c:v>39.990001999999997</c:v>
                </c:pt>
                <c:pt idx="1246">
                  <c:v>40.939999</c:v>
                </c:pt>
                <c:pt idx="1247">
                  <c:v>40.240001999999997</c:v>
                </c:pt>
                <c:pt idx="1248">
                  <c:v>40.240001999999997</c:v>
                </c:pt>
                <c:pt idx="1249">
                  <c:v>41.889999000000003</c:v>
                </c:pt>
                <c:pt idx="1250">
                  <c:v>41.889999000000003</c:v>
                </c:pt>
                <c:pt idx="1251">
                  <c:v>41.889999000000003</c:v>
                </c:pt>
                <c:pt idx="1252">
                  <c:v>42.5</c:v>
                </c:pt>
                <c:pt idx="1253">
                  <c:v>43.080002</c:v>
                </c:pt>
                <c:pt idx="1254">
                  <c:v>43.080002</c:v>
                </c:pt>
                <c:pt idx="1255">
                  <c:v>43.080002</c:v>
                </c:pt>
                <c:pt idx="1256">
                  <c:v>44.060001</c:v>
                </c:pt>
                <c:pt idx="1257">
                  <c:v>43.400002000000001</c:v>
                </c:pt>
                <c:pt idx="1258">
                  <c:v>43.810001</c:v>
                </c:pt>
                <c:pt idx="1259">
                  <c:v>43.360000999999997</c:v>
                </c:pt>
                <c:pt idx="1260">
                  <c:v>41.560001</c:v>
                </c:pt>
                <c:pt idx="1261">
                  <c:v>40.770000000000003</c:v>
                </c:pt>
                <c:pt idx="1262">
                  <c:v>39.599997999999999</c:v>
                </c:pt>
                <c:pt idx="1263">
                  <c:v>39.590000000000003</c:v>
                </c:pt>
                <c:pt idx="1264">
                  <c:v>36.150002000000001</c:v>
                </c:pt>
                <c:pt idx="1265">
                  <c:v>35.729999999999997</c:v>
                </c:pt>
                <c:pt idx="1266">
                  <c:v>35.580002</c:v>
                </c:pt>
              </c:numCache>
            </c:numRef>
          </c:val>
          <c:smooth val="0"/>
          <c:extLst>
            <c:ext xmlns:c16="http://schemas.microsoft.com/office/drawing/2014/chart" uri="{C3380CC4-5D6E-409C-BE32-E72D297353CC}">
              <c16:uniqueId val="{00000000-26AA-45A4-8F92-AB66368CDA9B}"/>
            </c:ext>
          </c:extLst>
        </c:ser>
        <c:ser>
          <c:idx val="1"/>
          <c:order val="1"/>
          <c:tx>
            <c:strRef>
              <c:f>'Raw Wide'!$C$1</c:f>
              <c:strCache>
                <c:ptCount val="1"/>
                <c:pt idx="0">
                  <c:v>ADS.DE</c:v>
                </c:pt>
              </c:strCache>
            </c:strRef>
          </c:tx>
          <c:spPr>
            <a:ln w="28575" cap="rnd">
              <a:solidFill>
                <a:schemeClr val="accent1">
                  <a:shade val="61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Wide'!$C$2:$C$1268</c:f>
              <c:numCache>
                <c:formatCode>_(* #,##0.000_);_(* \(#,##0.000\);_(* "-"??_);_(@_)</c:formatCode>
                <c:ptCount val="1267"/>
                <c:pt idx="0">
                  <c:v>156.16378800000001</c:v>
                </c:pt>
                <c:pt idx="1">
                  <c:v>155.021255</c:v>
                </c:pt>
                <c:pt idx="2">
                  <c:v>154.015793</c:v>
                </c:pt>
                <c:pt idx="3">
                  <c:v>154.28999300000001</c:v>
                </c:pt>
                <c:pt idx="4">
                  <c:v>154.28999300000001</c:v>
                </c:pt>
                <c:pt idx="5">
                  <c:v>153.69586200000001</c:v>
                </c:pt>
                <c:pt idx="6">
                  <c:v>150.222534</c:v>
                </c:pt>
                <c:pt idx="7">
                  <c:v>153.33026100000001</c:v>
                </c:pt>
                <c:pt idx="8">
                  <c:v>154.38140899999999</c:v>
                </c:pt>
                <c:pt idx="9">
                  <c:v>153.878693</c:v>
                </c:pt>
                <c:pt idx="10">
                  <c:v>161.41954000000001</c:v>
                </c:pt>
                <c:pt idx="11">
                  <c:v>161.60232500000001</c:v>
                </c:pt>
                <c:pt idx="12">
                  <c:v>161.05389400000001</c:v>
                </c:pt>
                <c:pt idx="13">
                  <c:v>160.00276199999999</c:v>
                </c:pt>
                <c:pt idx="14">
                  <c:v>159.86563100000001</c:v>
                </c:pt>
                <c:pt idx="15">
                  <c:v>163.156204</c:v>
                </c:pt>
                <c:pt idx="16">
                  <c:v>164.89288300000001</c:v>
                </c:pt>
                <c:pt idx="17">
                  <c:v>165.075684</c:v>
                </c:pt>
                <c:pt idx="18">
                  <c:v>166.26393100000001</c:v>
                </c:pt>
                <c:pt idx="19">
                  <c:v>164.572968</c:v>
                </c:pt>
                <c:pt idx="20">
                  <c:v>163.70463599999999</c:v>
                </c:pt>
                <c:pt idx="21">
                  <c:v>164.29875200000001</c:v>
                </c:pt>
                <c:pt idx="22">
                  <c:v>161.967941</c:v>
                </c:pt>
                <c:pt idx="23">
                  <c:v>161.556625</c:v>
                </c:pt>
                <c:pt idx="24">
                  <c:v>161.41954000000001</c:v>
                </c:pt>
                <c:pt idx="25">
                  <c:v>161.73942600000001</c:v>
                </c:pt>
                <c:pt idx="26">
                  <c:v>161.78511</c:v>
                </c:pt>
                <c:pt idx="27">
                  <c:v>175.998459</c:v>
                </c:pt>
                <c:pt idx="28">
                  <c:v>176.409775</c:v>
                </c:pt>
                <c:pt idx="29">
                  <c:v>175.22151199999999</c:v>
                </c:pt>
                <c:pt idx="30">
                  <c:v>175.358643</c:v>
                </c:pt>
                <c:pt idx="31">
                  <c:v>176.546875</c:v>
                </c:pt>
                <c:pt idx="32">
                  <c:v>182.76236</c:v>
                </c:pt>
                <c:pt idx="33">
                  <c:v>182.12252799999999</c:v>
                </c:pt>
                <c:pt idx="34">
                  <c:v>182.16821300000001</c:v>
                </c:pt>
                <c:pt idx="35">
                  <c:v>176.775375</c:v>
                </c:pt>
                <c:pt idx="36">
                  <c:v>174.85591099999999</c:v>
                </c:pt>
                <c:pt idx="37">
                  <c:v>175.49572800000001</c:v>
                </c:pt>
                <c:pt idx="38">
                  <c:v>177.23240699999999</c:v>
                </c:pt>
                <c:pt idx="39">
                  <c:v>177.598007</c:v>
                </c:pt>
                <c:pt idx="40">
                  <c:v>176.866806</c:v>
                </c:pt>
                <c:pt idx="41">
                  <c:v>175.26722699999999</c:v>
                </c:pt>
                <c:pt idx="42">
                  <c:v>172.98211699999999</c:v>
                </c:pt>
                <c:pt idx="43">
                  <c:v>171.61106899999999</c:v>
                </c:pt>
                <c:pt idx="44">
                  <c:v>173.07351700000001</c:v>
                </c:pt>
                <c:pt idx="45">
                  <c:v>172.52508499999999</c:v>
                </c:pt>
                <c:pt idx="46">
                  <c:v>172.38800000000001</c:v>
                </c:pt>
                <c:pt idx="47">
                  <c:v>171.565369</c:v>
                </c:pt>
                <c:pt idx="48">
                  <c:v>169.37167400000001</c:v>
                </c:pt>
                <c:pt idx="49">
                  <c:v>167.452179</c:v>
                </c:pt>
                <c:pt idx="50">
                  <c:v>169.73727400000001</c:v>
                </c:pt>
                <c:pt idx="51">
                  <c:v>172.34229999999999</c:v>
                </c:pt>
                <c:pt idx="52">
                  <c:v>174.033264</c:v>
                </c:pt>
                <c:pt idx="53">
                  <c:v>173.256348</c:v>
                </c:pt>
                <c:pt idx="54">
                  <c:v>173.30204800000001</c:v>
                </c:pt>
                <c:pt idx="55">
                  <c:v>174.81019599999999</c:v>
                </c:pt>
                <c:pt idx="56">
                  <c:v>178.60346999999999</c:v>
                </c:pt>
                <c:pt idx="57">
                  <c:v>178.192139</c:v>
                </c:pt>
                <c:pt idx="58">
                  <c:v>180.61438000000001</c:v>
                </c:pt>
                <c:pt idx="59">
                  <c:v>180.888565</c:v>
                </c:pt>
                <c:pt idx="60">
                  <c:v>182.07681299999999</c:v>
                </c:pt>
                <c:pt idx="61">
                  <c:v>180.660065</c:v>
                </c:pt>
                <c:pt idx="62">
                  <c:v>180.888565</c:v>
                </c:pt>
                <c:pt idx="63">
                  <c:v>179.974503</c:v>
                </c:pt>
                <c:pt idx="64">
                  <c:v>178.192139</c:v>
                </c:pt>
                <c:pt idx="65">
                  <c:v>176.63829000000001</c:v>
                </c:pt>
                <c:pt idx="66">
                  <c:v>176.866806</c:v>
                </c:pt>
                <c:pt idx="67">
                  <c:v>175.72425799999999</c:v>
                </c:pt>
                <c:pt idx="68">
                  <c:v>176.18125900000001</c:v>
                </c:pt>
                <c:pt idx="69">
                  <c:v>171.88526899999999</c:v>
                </c:pt>
                <c:pt idx="70">
                  <c:v>171.702484</c:v>
                </c:pt>
                <c:pt idx="71">
                  <c:v>172.06806900000001</c:v>
                </c:pt>
                <c:pt idx="72">
                  <c:v>174.94731100000001</c:v>
                </c:pt>
                <c:pt idx="73">
                  <c:v>179.243301</c:v>
                </c:pt>
                <c:pt idx="74">
                  <c:v>179.243301</c:v>
                </c:pt>
                <c:pt idx="75">
                  <c:v>178.28355400000001</c:v>
                </c:pt>
                <c:pt idx="76">
                  <c:v>177.50662199999999</c:v>
                </c:pt>
                <c:pt idx="77">
                  <c:v>175.95277400000001</c:v>
                </c:pt>
                <c:pt idx="78">
                  <c:v>178.32926900000001</c:v>
                </c:pt>
                <c:pt idx="79">
                  <c:v>178.237854</c:v>
                </c:pt>
                <c:pt idx="80">
                  <c:v>177.32380699999999</c:v>
                </c:pt>
                <c:pt idx="81">
                  <c:v>177.32380699999999</c:v>
                </c:pt>
                <c:pt idx="82">
                  <c:v>176.50119000000001</c:v>
                </c:pt>
                <c:pt idx="83">
                  <c:v>175.63284300000001</c:v>
                </c:pt>
                <c:pt idx="84">
                  <c:v>174.85591099999999</c:v>
                </c:pt>
                <c:pt idx="85">
                  <c:v>174.124664</c:v>
                </c:pt>
                <c:pt idx="86">
                  <c:v>170.788422</c:v>
                </c:pt>
                <c:pt idx="87">
                  <c:v>171.154053</c:v>
                </c:pt>
                <c:pt idx="88">
                  <c:v>170.925522</c:v>
                </c:pt>
                <c:pt idx="89">
                  <c:v>171.29113799999999</c:v>
                </c:pt>
                <c:pt idx="90">
                  <c:v>170.33140599999999</c:v>
                </c:pt>
                <c:pt idx="91">
                  <c:v>174.124664</c:v>
                </c:pt>
                <c:pt idx="92">
                  <c:v>174.94731100000001</c:v>
                </c:pt>
                <c:pt idx="93">
                  <c:v>174.627396</c:v>
                </c:pt>
                <c:pt idx="94">
                  <c:v>174.627396</c:v>
                </c:pt>
                <c:pt idx="95">
                  <c:v>171.565369</c:v>
                </c:pt>
                <c:pt idx="96">
                  <c:v>171.062637</c:v>
                </c:pt>
                <c:pt idx="97">
                  <c:v>170.925522</c:v>
                </c:pt>
                <c:pt idx="98">
                  <c:v>167.26939400000001</c:v>
                </c:pt>
                <c:pt idx="99">
                  <c:v>167.63497899999999</c:v>
                </c:pt>
                <c:pt idx="100">
                  <c:v>168.27482599999999</c:v>
                </c:pt>
                <c:pt idx="101">
                  <c:v>160.414063</c:v>
                </c:pt>
                <c:pt idx="102">
                  <c:v>165.44129899999999</c:v>
                </c:pt>
                <c:pt idx="103">
                  <c:v>168.091995</c:v>
                </c:pt>
                <c:pt idx="104">
                  <c:v>171.336838</c:v>
                </c:pt>
                <c:pt idx="105">
                  <c:v>170.10290499999999</c:v>
                </c:pt>
                <c:pt idx="106">
                  <c:v>168.82324199999999</c:v>
                </c:pt>
                <c:pt idx="107">
                  <c:v>169.82868999999999</c:v>
                </c:pt>
                <c:pt idx="108">
                  <c:v>168.86895799999999</c:v>
                </c:pt>
                <c:pt idx="109">
                  <c:v>171.51966899999999</c:v>
                </c:pt>
                <c:pt idx="110">
                  <c:v>167.36077900000001</c:v>
                </c:pt>
                <c:pt idx="111">
                  <c:v>166.12683100000001</c:v>
                </c:pt>
                <c:pt idx="112">
                  <c:v>164.52723700000001</c:v>
                </c:pt>
                <c:pt idx="113">
                  <c:v>163.79600500000001</c:v>
                </c:pt>
                <c:pt idx="114">
                  <c:v>163.61320499999999</c:v>
                </c:pt>
                <c:pt idx="115">
                  <c:v>162.379257</c:v>
                </c:pt>
                <c:pt idx="116">
                  <c:v>160.13986199999999</c:v>
                </c:pt>
                <c:pt idx="117">
                  <c:v>160.04844700000001</c:v>
                </c:pt>
                <c:pt idx="118">
                  <c:v>162.01365699999999</c:v>
                </c:pt>
                <c:pt idx="119">
                  <c:v>162.19644199999999</c:v>
                </c:pt>
                <c:pt idx="120">
                  <c:v>163.84172100000001</c:v>
                </c:pt>
                <c:pt idx="121">
                  <c:v>164.66435200000001</c:v>
                </c:pt>
                <c:pt idx="122">
                  <c:v>165.075684</c:v>
                </c:pt>
                <c:pt idx="123">
                  <c:v>159.957031</c:v>
                </c:pt>
                <c:pt idx="124">
                  <c:v>159.13443000000001</c:v>
                </c:pt>
                <c:pt idx="125">
                  <c:v>154.564224</c:v>
                </c:pt>
                <c:pt idx="126">
                  <c:v>154.564224</c:v>
                </c:pt>
                <c:pt idx="127">
                  <c:v>157.44345100000001</c:v>
                </c:pt>
                <c:pt idx="128">
                  <c:v>158.540268</c:v>
                </c:pt>
                <c:pt idx="129">
                  <c:v>157.90046699999999</c:v>
                </c:pt>
                <c:pt idx="130">
                  <c:v>155.61535599999999</c:v>
                </c:pt>
                <c:pt idx="131">
                  <c:v>155.11264</c:v>
                </c:pt>
                <c:pt idx="132">
                  <c:v>154.838425</c:v>
                </c:pt>
                <c:pt idx="133">
                  <c:v>155.34114099999999</c:v>
                </c:pt>
                <c:pt idx="134">
                  <c:v>153.878693</c:v>
                </c:pt>
                <c:pt idx="135">
                  <c:v>152.781845</c:v>
                </c:pt>
                <c:pt idx="136">
                  <c:v>152.781845</c:v>
                </c:pt>
                <c:pt idx="137">
                  <c:v>153.604477</c:v>
                </c:pt>
                <c:pt idx="138">
                  <c:v>155.61535599999999</c:v>
                </c:pt>
                <c:pt idx="139">
                  <c:v>157.26063500000001</c:v>
                </c:pt>
                <c:pt idx="140">
                  <c:v>157.90046699999999</c:v>
                </c:pt>
                <c:pt idx="141">
                  <c:v>154.60992400000001</c:v>
                </c:pt>
                <c:pt idx="142">
                  <c:v>153.28454600000001</c:v>
                </c:pt>
                <c:pt idx="143">
                  <c:v>152.09629799999999</c:v>
                </c:pt>
                <c:pt idx="144">
                  <c:v>154.06149300000001</c:v>
                </c:pt>
                <c:pt idx="145">
                  <c:v>154.70130900000001</c:v>
                </c:pt>
                <c:pt idx="146">
                  <c:v>154.015793</c:v>
                </c:pt>
                <c:pt idx="147">
                  <c:v>152.781845</c:v>
                </c:pt>
                <c:pt idx="148">
                  <c:v>156.30090300000001</c:v>
                </c:pt>
                <c:pt idx="149">
                  <c:v>167.08656300000001</c:v>
                </c:pt>
                <c:pt idx="150">
                  <c:v>167.08656300000001</c:v>
                </c:pt>
                <c:pt idx="151">
                  <c:v>169.55448899999999</c:v>
                </c:pt>
                <c:pt idx="152">
                  <c:v>169.143158</c:v>
                </c:pt>
                <c:pt idx="153">
                  <c:v>167.36077900000001</c:v>
                </c:pt>
                <c:pt idx="154">
                  <c:v>168.64042699999999</c:v>
                </c:pt>
                <c:pt idx="155">
                  <c:v>168.457626</c:v>
                </c:pt>
                <c:pt idx="156">
                  <c:v>169.143158</c:v>
                </c:pt>
                <c:pt idx="157">
                  <c:v>171.199738</c:v>
                </c:pt>
                <c:pt idx="158">
                  <c:v>167.95488</c:v>
                </c:pt>
                <c:pt idx="159">
                  <c:v>164.75576799999999</c:v>
                </c:pt>
                <c:pt idx="160">
                  <c:v>163.43042</c:v>
                </c:pt>
                <c:pt idx="161">
                  <c:v>159.59144599999999</c:v>
                </c:pt>
                <c:pt idx="162">
                  <c:v>168.00060999999999</c:v>
                </c:pt>
                <c:pt idx="163">
                  <c:v>163.247589</c:v>
                </c:pt>
                <c:pt idx="164">
                  <c:v>161.64804100000001</c:v>
                </c:pt>
                <c:pt idx="165">
                  <c:v>162.83627300000001</c:v>
                </c:pt>
                <c:pt idx="166">
                  <c:v>160.688278</c:v>
                </c:pt>
                <c:pt idx="167">
                  <c:v>161.78511</c:v>
                </c:pt>
                <c:pt idx="168">
                  <c:v>162.05935700000001</c:v>
                </c:pt>
                <c:pt idx="169">
                  <c:v>164.75576799999999</c:v>
                </c:pt>
                <c:pt idx="170">
                  <c:v>164.93855300000001</c:v>
                </c:pt>
                <c:pt idx="171">
                  <c:v>167.040863</c:v>
                </c:pt>
                <c:pt idx="172">
                  <c:v>165.212784</c:v>
                </c:pt>
                <c:pt idx="173">
                  <c:v>164.98426799999999</c:v>
                </c:pt>
                <c:pt idx="174">
                  <c:v>166.17253099999999</c:v>
                </c:pt>
                <c:pt idx="175">
                  <c:v>165.76121499999999</c:v>
                </c:pt>
                <c:pt idx="176">
                  <c:v>166.35533100000001</c:v>
                </c:pt>
                <c:pt idx="177">
                  <c:v>166.90374800000001</c:v>
                </c:pt>
                <c:pt idx="178">
                  <c:v>160.96249399999999</c:v>
                </c:pt>
                <c:pt idx="179">
                  <c:v>157.39773600000001</c:v>
                </c:pt>
                <c:pt idx="180">
                  <c:v>159.72856100000001</c:v>
                </c:pt>
                <c:pt idx="181">
                  <c:v>158.95159899999999</c:v>
                </c:pt>
                <c:pt idx="182">
                  <c:v>159.59144599999999</c:v>
                </c:pt>
                <c:pt idx="183">
                  <c:v>160.13986199999999</c:v>
                </c:pt>
                <c:pt idx="184">
                  <c:v>158.768799</c:v>
                </c:pt>
                <c:pt idx="185">
                  <c:v>156.84931900000001</c:v>
                </c:pt>
                <c:pt idx="186">
                  <c:v>154.472824</c:v>
                </c:pt>
                <c:pt idx="187">
                  <c:v>171.74816899999999</c:v>
                </c:pt>
                <c:pt idx="188">
                  <c:v>176.409775</c:v>
                </c:pt>
                <c:pt idx="189">
                  <c:v>177.41523699999999</c:v>
                </c:pt>
                <c:pt idx="190">
                  <c:v>175.95277400000001</c:v>
                </c:pt>
                <c:pt idx="191">
                  <c:v>177.91793799999999</c:v>
                </c:pt>
                <c:pt idx="192">
                  <c:v>181.117065</c:v>
                </c:pt>
                <c:pt idx="193">
                  <c:v>180.06594799999999</c:v>
                </c:pt>
                <c:pt idx="194">
                  <c:v>178.78628499999999</c:v>
                </c:pt>
                <c:pt idx="195">
                  <c:v>176.409775</c:v>
                </c:pt>
                <c:pt idx="196">
                  <c:v>177.460938</c:v>
                </c:pt>
                <c:pt idx="197">
                  <c:v>176.36407500000001</c:v>
                </c:pt>
                <c:pt idx="198">
                  <c:v>179.74603300000001</c:v>
                </c:pt>
                <c:pt idx="199">
                  <c:v>178.5121</c:v>
                </c:pt>
                <c:pt idx="200">
                  <c:v>180.79719499999999</c:v>
                </c:pt>
                <c:pt idx="201">
                  <c:v>186.64703399999999</c:v>
                </c:pt>
                <c:pt idx="202">
                  <c:v>186.19000199999999</c:v>
                </c:pt>
                <c:pt idx="203">
                  <c:v>185.18457000000001</c:v>
                </c:pt>
                <c:pt idx="204">
                  <c:v>187.83528100000001</c:v>
                </c:pt>
                <c:pt idx="205">
                  <c:v>188.74932899999999</c:v>
                </c:pt>
                <c:pt idx="206">
                  <c:v>192.22267199999999</c:v>
                </c:pt>
                <c:pt idx="207">
                  <c:v>192.49690200000001</c:v>
                </c:pt>
                <c:pt idx="208">
                  <c:v>192.58828700000001</c:v>
                </c:pt>
                <c:pt idx="209">
                  <c:v>194.87339800000001</c:v>
                </c:pt>
                <c:pt idx="210">
                  <c:v>195.33041399999999</c:v>
                </c:pt>
                <c:pt idx="211">
                  <c:v>192.40548699999999</c:v>
                </c:pt>
                <c:pt idx="212">
                  <c:v>193.959351</c:v>
                </c:pt>
                <c:pt idx="213">
                  <c:v>193.50233499999999</c:v>
                </c:pt>
                <c:pt idx="214">
                  <c:v>187.19548</c:v>
                </c:pt>
                <c:pt idx="215">
                  <c:v>184.91037</c:v>
                </c:pt>
                <c:pt idx="216">
                  <c:v>185.64158599999999</c:v>
                </c:pt>
                <c:pt idx="217">
                  <c:v>186.921234</c:v>
                </c:pt>
                <c:pt idx="218">
                  <c:v>186.372803</c:v>
                </c:pt>
                <c:pt idx="219">
                  <c:v>189.38916</c:v>
                </c:pt>
                <c:pt idx="220">
                  <c:v>176.50119000000001</c:v>
                </c:pt>
                <c:pt idx="221">
                  <c:v>176.13557399999999</c:v>
                </c:pt>
                <c:pt idx="222">
                  <c:v>178.28355400000001</c:v>
                </c:pt>
                <c:pt idx="223">
                  <c:v>176.95820599999999</c:v>
                </c:pt>
                <c:pt idx="224">
                  <c:v>173.98757900000001</c:v>
                </c:pt>
                <c:pt idx="225">
                  <c:v>176.62866199999999</c:v>
                </c:pt>
                <c:pt idx="226">
                  <c:v>178.084915</c:v>
                </c:pt>
                <c:pt idx="227">
                  <c:v>177.66213999999999</c:v>
                </c:pt>
                <c:pt idx="228">
                  <c:v>177.47422800000001</c:v>
                </c:pt>
                <c:pt idx="229">
                  <c:v>182.171783</c:v>
                </c:pt>
                <c:pt idx="230">
                  <c:v>183.44014000000001</c:v>
                </c:pt>
                <c:pt idx="231">
                  <c:v>183.252228</c:v>
                </c:pt>
                <c:pt idx="232">
                  <c:v>183.252228</c:v>
                </c:pt>
                <c:pt idx="233">
                  <c:v>183.67501799999999</c:v>
                </c:pt>
                <c:pt idx="234">
                  <c:v>182.07785000000001</c:v>
                </c:pt>
                <c:pt idx="235">
                  <c:v>181.65505999999999</c:v>
                </c:pt>
                <c:pt idx="236">
                  <c:v>182.12481700000001</c:v>
                </c:pt>
                <c:pt idx="237">
                  <c:v>183.768967</c:v>
                </c:pt>
                <c:pt idx="238">
                  <c:v>180.71556100000001</c:v>
                </c:pt>
                <c:pt idx="239">
                  <c:v>184.94335899999999</c:v>
                </c:pt>
                <c:pt idx="240">
                  <c:v>181.88995399999999</c:v>
                </c:pt>
                <c:pt idx="241">
                  <c:v>181.467163</c:v>
                </c:pt>
                <c:pt idx="242">
                  <c:v>183.252228</c:v>
                </c:pt>
                <c:pt idx="243">
                  <c:v>184.52056899999999</c:v>
                </c:pt>
                <c:pt idx="244">
                  <c:v>191.09716800000001</c:v>
                </c:pt>
                <c:pt idx="245">
                  <c:v>186.21170000000001</c:v>
                </c:pt>
                <c:pt idx="246">
                  <c:v>187.29216</c:v>
                </c:pt>
                <c:pt idx="247">
                  <c:v>186.399597</c:v>
                </c:pt>
                <c:pt idx="248">
                  <c:v>184.66151400000001</c:v>
                </c:pt>
                <c:pt idx="249">
                  <c:v>183.11129800000001</c:v>
                </c:pt>
                <c:pt idx="250">
                  <c:v>186.72842399999999</c:v>
                </c:pt>
                <c:pt idx="251">
                  <c:v>187.76190199999999</c:v>
                </c:pt>
                <c:pt idx="252">
                  <c:v>182.54759200000001</c:v>
                </c:pt>
                <c:pt idx="253">
                  <c:v>177.943985</c:v>
                </c:pt>
                <c:pt idx="254">
                  <c:v>177.23933400000001</c:v>
                </c:pt>
                <c:pt idx="255">
                  <c:v>178.64862099999999</c:v>
                </c:pt>
                <c:pt idx="256">
                  <c:v>179.40022300000001</c:v>
                </c:pt>
                <c:pt idx="257">
                  <c:v>175.689133</c:v>
                </c:pt>
                <c:pt idx="258">
                  <c:v>176.064941</c:v>
                </c:pt>
                <c:pt idx="259">
                  <c:v>177.66213999999999</c:v>
                </c:pt>
                <c:pt idx="260">
                  <c:v>172.87058999999999</c:v>
                </c:pt>
                <c:pt idx="261">
                  <c:v>175.64215100000001</c:v>
                </c:pt>
                <c:pt idx="262">
                  <c:v>172.44781499999999</c:v>
                </c:pt>
                <c:pt idx="263">
                  <c:v>173.810135</c:v>
                </c:pt>
                <c:pt idx="264">
                  <c:v>171.13247699999999</c:v>
                </c:pt>
                <c:pt idx="265">
                  <c:v>170.850662</c:v>
                </c:pt>
                <c:pt idx="266">
                  <c:v>170.521805</c:v>
                </c:pt>
                <c:pt idx="267">
                  <c:v>170.850662</c:v>
                </c:pt>
                <c:pt idx="268">
                  <c:v>173.810135</c:v>
                </c:pt>
                <c:pt idx="269">
                  <c:v>171.97807299999999</c:v>
                </c:pt>
                <c:pt idx="270">
                  <c:v>174.09198000000001</c:v>
                </c:pt>
                <c:pt idx="271">
                  <c:v>176.39378400000001</c:v>
                </c:pt>
                <c:pt idx="272">
                  <c:v>177.33329800000001</c:v>
                </c:pt>
                <c:pt idx="273">
                  <c:v>174.51473999999999</c:v>
                </c:pt>
                <c:pt idx="274">
                  <c:v>177.803055</c:v>
                </c:pt>
                <c:pt idx="275">
                  <c:v>178.03791799999999</c:v>
                </c:pt>
                <c:pt idx="276">
                  <c:v>178.41372699999999</c:v>
                </c:pt>
                <c:pt idx="277">
                  <c:v>177.99095199999999</c:v>
                </c:pt>
                <c:pt idx="278">
                  <c:v>178.930466</c:v>
                </c:pt>
                <c:pt idx="279">
                  <c:v>177.19238300000001</c:v>
                </c:pt>
                <c:pt idx="280">
                  <c:v>176.48774700000001</c:v>
                </c:pt>
                <c:pt idx="281">
                  <c:v>177.756058</c:v>
                </c:pt>
                <c:pt idx="282">
                  <c:v>177.427246</c:v>
                </c:pt>
                <c:pt idx="283">
                  <c:v>177.709091</c:v>
                </c:pt>
                <c:pt idx="284">
                  <c:v>176.48774700000001</c:v>
                </c:pt>
                <c:pt idx="285">
                  <c:v>173.76312300000001</c:v>
                </c:pt>
                <c:pt idx="286">
                  <c:v>178.13188199999999</c:v>
                </c:pt>
                <c:pt idx="287">
                  <c:v>176.81655900000001</c:v>
                </c:pt>
                <c:pt idx="288">
                  <c:v>178.178833</c:v>
                </c:pt>
                <c:pt idx="289">
                  <c:v>179.024429</c:v>
                </c:pt>
                <c:pt idx="290">
                  <c:v>195.888687</c:v>
                </c:pt>
                <c:pt idx="291">
                  <c:v>193.25804099999999</c:v>
                </c:pt>
                <c:pt idx="292">
                  <c:v>195.79473899999999</c:v>
                </c:pt>
                <c:pt idx="293">
                  <c:v>196.64032</c:v>
                </c:pt>
                <c:pt idx="294">
                  <c:v>193.35200499999999</c:v>
                </c:pt>
                <c:pt idx="295">
                  <c:v>196.07659899999999</c:v>
                </c:pt>
                <c:pt idx="296">
                  <c:v>194.47943100000001</c:v>
                </c:pt>
                <c:pt idx="297">
                  <c:v>196.828217</c:v>
                </c:pt>
                <c:pt idx="298">
                  <c:v>197.767731</c:v>
                </c:pt>
                <c:pt idx="299">
                  <c:v>197.673767</c:v>
                </c:pt>
                <c:pt idx="300">
                  <c:v>199.17700199999999</c:v>
                </c:pt>
                <c:pt idx="301">
                  <c:v>200.77417</c:v>
                </c:pt>
                <c:pt idx="302">
                  <c:v>202.653198</c:v>
                </c:pt>
                <c:pt idx="303">
                  <c:v>202.653198</c:v>
                </c:pt>
                <c:pt idx="304">
                  <c:v>201.61973599999999</c:v>
                </c:pt>
                <c:pt idx="305">
                  <c:v>202.18345600000001</c:v>
                </c:pt>
                <c:pt idx="306">
                  <c:v>201.90159600000001</c:v>
                </c:pt>
                <c:pt idx="307">
                  <c:v>202.93507399999999</c:v>
                </c:pt>
                <c:pt idx="308">
                  <c:v>198.049576</c:v>
                </c:pt>
                <c:pt idx="309">
                  <c:v>194.47943100000001</c:v>
                </c:pt>
                <c:pt idx="310">
                  <c:v>193.63386499999999</c:v>
                </c:pt>
                <c:pt idx="311">
                  <c:v>194.667328</c:v>
                </c:pt>
                <c:pt idx="312">
                  <c:v>195.13708500000001</c:v>
                </c:pt>
                <c:pt idx="313">
                  <c:v>194.10363799999999</c:v>
                </c:pt>
                <c:pt idx="314">
                  <c:v>197.95564300000001</c:v>
                </c:pt>
                <c:pt idx="315">
                  <c:v>197.016098</c:v>
                </c:pt>
                <c:pt idx="316">
                  <c:v>197.57981899999999</c:v>
                </c:pt>
                <c:pt idx="317">
                  <c:v>195.60685699999999</c:v>
                </c:pt>
                <c:pt idx="318">
                  <c:v>197.29797400000001</c:v>
                </c:pt>
                <c:pt idx="319">
                  <c:v>196.54634100000001</c:v>
                </c:pt>
                <c:pt idx="320">
                  <c:v>196.734253</c:v>
                </c:pt>
                <c:pt idx="321">
                  <c:v>198.14352400000001</c:v>
                </c:pt>
                <c:pt idx="322">
                  <c:v>195.79473899999999</c:v>
                </c:pt>
                <c:pt idx="323">
                  <c:v>197.95564300000001</c:v>
                </c:pt>
                <c:pt idx="324">
                  <c:v>196.828217</c:v>
                </c:pt>
                <c:pt idx="325">
                  <c:v>198.707245</c:v>
                </c:pt>
                <c:pt idx="326">
                  <c:v>198.14352400000001</c:v>
                </c:pt>
                <c:pt idx="327">
                  <c:v>200.868134</c:v>
                </c:pt>
                <c:pt idx="328">
                  <c:v>200.30441300000001</c:v>
                </c:pt>
                <c:pt idx="329">
                  <c:v>196.35845900000001</c:v>
                </c:pt>
                <c:pt idx="330">
                  <c:v>195.231033</c:v>
                </c:pt>
                <c:pt idx="331">
                  <c:v>193.82176200000001</c:v>
                </c:pt>
                <c:pt idx="332">
                  <c:v>192.03668200000001</c:v>
                </c:pt>
                <c:pt idx="333">
                  <c:v>183.34617600000001</c:v>
                </c:pt>
                <c:pt idx="334">
                  <c:v>180.99740600000001</c:v>
                </c:pt>
                <c:pt idx="335">
                  <c:v>180.950424</c:v>
                </c:pt>
                <c:pt idx="336">
                  <c:v>183.158264</c:v>
                </c:pt>
                <c:pt idx="337">
                  <c:v>187.90283199999999</c:v>
                </c:pt>
                <c:pt idx="338">
                  <c:v>189.5</c:v>
                </c:pt>
                <c:pt idx="339">
                  <c:v>186.72842399999999</c:v>
                </c:pt>
                <c:pt idx="340">
                  <c:v>190.53346300000001</c:v>
                </c:pt>
                <c:pt idx="341">
                  <c:v>188.74838299999999</c:v>
                </c:pt>
                <c:pt idx="342">
                  <c:v>185.50704999999999</c:v>
                </c:pt>
                <c:pt idx="343">
                  <c:v>188.842331</c:v>
                </c:pt>
                <c:pt idx="344">
                  <c:v>194.761292</c:v>
                </c:pt>
                <c:pt idx="345">
                  <c:v>191.09716800000001</c:v>
                </c:pt>
                <c:pt idx="346">
                  <c:v>192.88226299999999</c:v>
                </c:pt>
                <c:pt idx="347">
                  <c:v>189.875809</c:v>
                </c:pt>
                <c:pt idx="348">
                  <c:v>195.41894500000001</c:v>
                </c:pt>
                <c:pt idx="349">
                  <c:v>191.660889</c:v>
                </c:pt>
                <c:pt idx="350">
                  <c:v>194.00967399999999</c:v>
                </c:pt>
                <c:pt idx="351">
                  <c:v>194.47943100000001</c:v>
                </c:pt>
                <c:pt idx="352">
                  <c:v>193.44596899999999</c:v>
                </c:pt>
                <c:pt idx="353">
                  <c:v>186.587524</c:v>
                </c:pt>
                <c:pt idx="354">
                  <c:v>188.842331</c:v>
                </c:pt>
                <c:pt idx="355">
                  <c:v>191.566925</c:v>
                </c:pt>
                <c:pt idx="356">
                  <c:v>189.59394800000001</c:v>
                </c:pt>
                <c:pt idx="357">
                  <c:v>194.10363799999999</c:v>
                </c:pt>
                <c:pt idx="358">
                  <c:v>193.164108</c:v>
                </c:pt>
                <c:pt idx="359">
                  <c:v>193.07015999999999</c:v>
                </c:pt>
                <c:pt idx="360">
                  <c:v>192.31854200000001</c:v>
                </c:pt>
                <c:pt idx="361">
                  <c:v>188.654449</c:v>
                </c:pt>
                <c:pt idx="362">
                  <c:v>187.10423299999999</c:v>
                </c:pt>
                <c:pt idx="363">
                  <c:v>192.03668200000001</c:v>
                </c:pt>
                <c:pt idx="364">
                  <c:v>189.40605199999999</c:v>
                </c:pt>
                <c:pt idx="365">
                  <c:v>190.439514</c:v>
                </c:pt>
                <c:pt idx="366">
                  <c:v>187.198196</c:v>
                </c:pt>
                <c:pt idx="367">
                  <c:v>187.10423299999999</c:v>
                </c:pt>
                <c:pt idx="368">
                  <c:v>187.057266</c:v>
                </c:pt>
                <c:pt idx="369">
                  <c:v>185.55403100000001</c:v>
                </c:pt>
                <c:pt idx="370">
                  <c:v>183.017349</c:v>
                </c:pt>
                <c:pt idx="371">
                  <c:v>185.74194299999999</c:v>
                </c:pt>
                <c:pt idx="372">
                  <c:v>186.21170000000001</c:v>
                </c:pt>
                <c:pt idx="373">
                  <c:v>184.567566</c:v>
                </c:pt>
                <c:pt idx="374">
                  <c:v>181.84295700000001</c:v>
                </c:pt>
                <c:pt idx="375">
                  <c:v>183.62803600000001</c:v>
                </c:pt>
                <c:pt idx="376">
                  <c:v>181.13832099999999</c:v>
                </c:pt>
                <c:pt idx="377">
                  <c:v>185.55403100000001</c:v>
                </c:pt>
                <c:pt idx="378">
                  <c:v>187.057266</c:v>
                </c:pt>
                <c:pt idx="379">
                  <c:v>187.90283199999999</c:v>
                </c:pt>
                <c:pt idx="380">
                  <c:v>183.67501799999999</c:v>
                </c:pt>
                <c:pt idx="381">
                  <c:v>175.548203</c:v>
                </c:pt>
                <c:pt idx="382">
                  <c:v>174.93751499999999</c:v>
                </c:pt>
                <c:pt idx="383">
                  <c:v>175.73614499999999</c:v>
                </c:pt>
                <c:pt idx="384">
                  <c:v>172.635727</c:v>
                </c:pt>
                <c:pt idx="385">
                  <c:v>173.57524100000001</c:v>
                </c:pt>
                <c:pt idx="386">
                  <c:v>169.20649700000001</c:v>
                </c:pt>
                <c:pt idx="387">
                  <c:v>171.36738600000001</c:v>
                </c:pt>
                <c:pt idx="388">
                  <c:v>173.24641399999999</c:v>
                </c:pt>
                <c:pt idx="389">
                  <c:v>172.823624</c:v>
                </c:pt>
                <c:pt idx="390">
                  <c:v>179.49417099999999</c:v>
                </c:pt>
                <c:pt idx="391">
                  <c:v>178.22584499999999</c:v>
                </c:pt>
                <c:pt idx="392">
                  <c:v>182.54759200000001</c:v>
                </c:pt>
                <c:pt idx="393">
                  <c:v>182.12481700000001</c:v>
                </c:pt>
                <c:pt idx="394">
                  <c:v>183.67501799999999</c:v>
                </c:pt>
                <c:pt idx="395">
                  <c:v>185.08429000000001</c:v>
                </c:pt>
                <c:pt idx="396">
                  <c:v>185.36615</c:v>
                </c:pt>
                <c:pt idx="397">
                  <c:v>187.198196</c:v>
                </c:pt>
                <c:pt idx="398">
                  <c:v>186.117752</c:v>
                </c:pt>
                <c:pt idx="399">
                  <c:v>187.90283199999999</c:v>
                </c:pt>
                <c:pt idx="400">
                  <c:v>191.660889</c:v>
                </c:pt>
                <c:pt idx="401">
                  <c:v>193.539917</c:v>
                </c:pt>
                <c:pt idx="402">
                  <c:v>193.35200499999999</c:v>
                </c:pt>
                <c:pt idx="403">
                  <c:v>194.761292</c:v>
                </c:pt>
                <c:pt idx="404">
                  <c:v>190.06372099999999</c:v>
                </c:pt>
                <c:pt idx="405">
                  <c:v>191.660889</c:v>
                </c:pt>
                <c:pt idx="406">
                  <c:v>190.81532300000001</c:v>
                </c:pt>
                <c:pt idx="407">
                  <c:v>191.942734</c:v>
                </c:pt>
                <c:pt idx="408">
                  <c:v>193.727814</c:v>
                </c:pt>
                <c:pt idx="409">
                  <c:v>195.13708500000001</c:v>
                </c:pt>
                <c:pt idx="410">
                  <c:v>186.82238799999999</c:v>
                </c:pt>
                <c:pt idx="411">
                  <c:v>184.849411</c:v>
                </c:pt>
                <c:pt idx="412">
                  <c:v>190.53346300000001</c:v>
                </c:pt>
                <c:pt idx="413">
                  <c:v>189.78185999999999</c:v>
                </c:pt>
                <c:pt idx="414">
                  <c:v>187.433075</c:v>
                </c:pt>
                <c:pt idx="415">
                  <c:v>186.352631</c:v>
                </c:pt>
                <c:pt idx="416">
                  <c:v>187.433075</c:v>
                </c:pt>
                <c:pt idx="417">
                  <c:v>188.93627900000001</c:v>
                </c:pt>
                <c:pt idx="418">
                  <c:v>186.63447600000001</c:v>
                </c:pt>
                <c:pt idx="419">
                  <c:v>185.08429000000001</c:v>
                </c:pt>
                <c:pt idx="420">
                  <c:v>187.10423299999999</c:v>
                </c:pt>
                <c:pt idx="421">
                  <c:v>186.54054300000001</c:v>
                </c:pt>
                <c:pt idx="422">
                  <c:v>189.59394800000001</c:v>
                </c:pt>
                <c:pt idx="423">
                  <c:v>189.875809</c:v>
                </c:pt>
                <c:pt idx="424">
                  <c:v>190.53346300000001</c:v>
                </c:pt>
                <c:pt idx="425">
                  <c:v>191.754852</c:v>
                </c:pt>
                <c:pt idx="426">
                  <c:v>197.57981899999999</c:v>
                </c:pt>
                <c:pt idx="427">
                  <c:v>200.962051</c:v>
                </c:pt>
                <c:pt idx="428">
                  <c:v>200.210464</c:v>
                </c:pt>
                <c:pt idx="429">
                  <c:v>200.68022199999999</c:v>
                </c:pt>
                <c:pt idx="430">
                  <c:v>202.841095</c:v>
                </c:pt>
                <c:pt idx="431">
                  <c:v>202.74714700000001</c:v>
                </c:pt>
                <c:pt idx="432">
                  <c:v>203.59271200000001</c:v>
                </c:pt>
                <c:pt idx="433">
                  <c:v>204.43829299999999</c:v>
                </c:pt>
                <c:pt idx="434">
                  <c:v>202.55924999999999</c:v>
                </c:pt>
                <c:pt idx="435">
                  <c:v>197.861694</c:v>
                </c:pt>
                <c:pt idx="436">
                  <c:v>199.740723</c:v>
                </c:pt>
                <c:pt idx="437">
                  <c:v>197.110062</c:v>
                </c:pt>
                <c:pt idx="438">
                  <c:v>192.41250600000001</c:v>
                </c:pt>
                <c:pt idx="439">
                  <c:v>198.80119300000001</c:v>
                </c:pt>
                <c:pt idx="440">
                  <c:v>199.55281099999999</c:v>
                </c:pt>
                <c:pt idx="441">
                  <c:v>194.85522499999999</c:v>
                </c:pt>
                <c:pt idx="442">
                  <c:v>198.23748800000001</c:v>
                </c:pt>
                <c:pt idx="443">
                  <c:v>197.110062</c:v>
                </c:pt>
                <c:pt idx="444">
                  <c:v>195.888687</c:v>
                </c:pt>
                <c:pt idx="445">
                  <c:v>197.20401000000001</c:v>
                </c:pt>
                <c:pt idx="446">
                  <c:v>199.834656</c:v>
                </c:pt>
                <c:pt idx="447">
                  <c:v>201.24392700000001</c:v>
                </c:pt>
                <c:pt idx="448">
                  <c:v>200.962051</c:v>
                </c:pt>
                <c:pt idx="449">
                  <c:v>201.807648</c:v>
                </c:pt>
                <c:pt idx="450">
                  <c:v>203.49876399999999</c:v>
                </c:pt>
                <c:pt idx="451">
                  <c:v>205.94148300000001</c:v>
                </c:pt>
                <c:pt idx="452">
                  <c:v>208.24331699999999</c:v>
                </c:pt>
                <c:pt idx="453">
                  <c:v>210.02839700000001</c:v>
                </c:pt>
                <c:pt idx="454">
                  <c:v>212.705994</c:v>
                </c:pt>
                <c:pt idx="455">
                  <c:v>213.78645299999999</c:v>
                </c:pt>
                <c:pt idx="456">
                  <c:v>211.155823</c:v>
                </c:pt>
                <c:pt idx="457">
                  <c:v>210.59210200000001</c:v>
                </c:pt>
                <c:pt idx="458">
                  <c:v>212.61204499999999</c:v>
                </c:pt>
                <c:pt idx="459">
                  <c:v>211.76649499999999</c:v>
                </c:pt>
                <c:pt idx="460">
                  <c:v>211.76649499999999</c:v>
                </c:pt>
                <c:pt idx="461">
                  <c:v>212.61204499999999</c:v>
                </c:pt>
                <c:pt idx="462">
                  <c:v>215.80639600000001</c:v>
                </c:pt>
                <c:pt idx="463">
                  <c:v>215.57153299999999</c:v>
                </c:pt>
                <c:pt idx="464">
                  <c:v>218.10820000000001</c:v>
                </c:pt>
                <c:pt idx="465">
                  <c:v>216.933807</c:v>
                </c:pt>
                <c:pt idx="466">
                  <c:v>216.74591100000001</c:v>
                </c:pt>
                <c:pt idx="467">
                  <c:v>214.91386399999999</c:v>
                </c:pt>
                <c:pt idx="468">
                  <c:v>215.336624</c:v>
                </c:pt>
                <c:pt idx="469">
                  <c:v>214.77293399999999</c:v>
                </c:pt>
                <c:pt idx="470">
                  <c:v>215.24269100000001</c:v>
                </c:pt>
                <c:pt idx="471">
                  <c:v>215.05479399999999</c:v>
                </c:pt>
                <c:pt idx="472">
                  <c:v>234.69064299999999</c:v>
                </c:pt>
                <c:pt idx="473">
                  <c:v>237.509186</c:v>
                </c:pt>
                <c:pt idx="474">
                  <c:v>234.87853999999999</c:v>
                </c:pt>
                <c:pt idx="475">
                  <c:v>241.03234900000001</c:v>
                </c:pt>
                <c:pt idx="476">
                  <c:v>234.73762500000001</c:v>
                </c:pt>
                <c:pt idx="477">
                  <c:v>239.97515899999999</c:v>
                </c:pt>
                <c:pt idx="478">
                  <c:v>234.07103000000001</c:v>
                </c:pt>
                <c:pt idx="479">
                  <c:v>238.49913000000001</c:v>
                </c:pt>
                <c:pt idx="480">
                  <c:v>241.02267499999999</c:v>
                </c:pt>
                <c:pt idx="481">
                  <c:v>239.451401</c:v>
                </c:pt>
                <c:pt idx="482">
                  <c:v>243.30815100000001</c:v>
                </c:pt>
                <c:pt idx="483">
                  <c:v>239.02288799999999</c:v>
                </c:pt>
                <c:pt idx="484">
                  <c:v>245.45079000000001</c:v>
                </c:pt>
                <c:pt idx="485">
                  <c:v>250.49787900000001</c:v>
                </c:pt>
                <c:pt idx="486">
                  <c:v>247.40295399999999</c:v>
                </c:pt>
                <c:pt idx="487">
                  <c:v>246.87922699999999</c:v>
                </c:pt>
                <c:pt idx="488">
                  <c:v>249.35514800000001</c:v>
                </c:pt>
                <c:pt idx="489">
                  <c:v>251.45015000000001</c:v>
                </c:pt>
                <c:pt idx="490">
                  <c:v>246.260223</c:v>
                </c:pt>
                <c:pt idx="491">
                  <c:v>245.92692600000001</c:v>
                </c:pt>
                <c:pt idx="492">
                  <c:v>243.974762</c:v>
                </c:pt>
                <c:pt idx="493">
                  <c:v>246.831604</c:v>
                </c:pt>
                <c:pt idx="494">
                  <c:v>245.68884299999999</c:v>
                </c:pt>
                <c:pt idx="495">
                  <c:v>245.117493</c:v>
                </c:pt>
                <c:pt idx="496">
                  <c:v>248.06958</c:v>
                </c:pt>
                <c:pt idx="497">
                  <c:v>252.59291099999999</c:v>
                </c:pt>
                <c:pt idx="498">
                  <c:v>249.59321600000001</c:v>
                </c:pt>
                <c:pt idx="499">
                  <c:v>244.54611199999999</c:v>
                </c:pt>
                <c:pt idx="500">
                  <c:v>246.92681899999999</c:v>
                </c:pt>
                <c:pt idx="501">
                  <c:v>248.164795</c:v>
                </c:pt>
                <c:pt idx="502">
                  <c:v>250.25981100000001</c:v>
                </c:pt>
                <c:pt idx="503">
                  <c:v>260.25878899999998</c:v>
                </c:pt>
                <c:pt idx="504">
                  <c:v>254.35462999999999</c:v>
                </c:pt>
                <c:pt idx="505">
                  <c:v>256.402039</c:v>
                </c:pt>
                <c:pt idx="506">
                  <c:v>255.97349500000001</c:v>
                </c:pt>
                <c:pt idx="507">
                  <c:v>252.78338600000001</c:v>
                </c:pt>
                <c:pt idx="508">
                  <c:v>250.64073200000001</c:v>
                </c:pt>
                <c:pt idx="509">
                  <c:v>257.973297</c:v>
                </c:pt>
                <c:pt idx="510">
                  <c:v>253.021423</c:v>
                </c:pt>
                <c:pt idx="511">
                  <c:v>258.54467799999998</c:v>
                </c:pt>
                <c:pt idx="512">
                  <c:v>261.25869799999998</c:v>
                </c:pt>
                <c:pt idx="513">
                  <c:v>260.734894</c:v>
                </c:pt>
                <c:pt idx="514">
                  <c:v>265.35348499999998</c:v>
                </c:pt>
                <c:pt idx="515">
                  <c:v>264.97259500000001</c:v>
                </c:pt>
                <c:pt idx="516">
                  <c:v>263.925049</c:v>
                </c:pt>
                <c:pt idx="517">
                  <c:v>266.63903800000003</c:v>
                </c:pt>
                <c:pt idx="518">
                  <c:v>268.25796500000001</c:v>
                </c:pt>
                <c:pt idx="519">
                  <c:v>265.35348499999998</c:v>
                </c:pt>
                <c:pt idx="520">
                  <c:v>264.97259500000001</c:v>
                </c:pt>
                <c:pt idx="521">
                  <c:v>263.306061</c:v>
                </c:pt>
                <c:pt idx="522">
                  <c:v>265.30587800000001</c:v>
                </c:pt>
                <c:pt idx="523">
                  <c:v>267.30569500000001</c:v>
                </c:pt>
                <c:pt idx="524">
                  <c:v>267.40087899999997</c:v>
                </c:pt>
                <c:pt idx="525">
                  <c:v>268.40078699999998</c:v>
                </c:pt>
                <c:pt idx="526">
                  <c:v>265.63919099999998</c:v>
                </c:pt>
                <c:pt idx="527">
                  <c:v>270.54345699999999</c:v>
                </c:pt>
                <c:pt idx="528">
                  <c:v>269.54351800000001</c:v>
                </c:pt>
                <c:pt idx="529">
                  <c:v>268.78170799999998</c:v>
                </c:pt>
                <c:pt idx="530">
                  <c:v>269.21026599999999</c:v>
                </c:pt>
                <c:pt idx="531">
                  <c:v>275.97143599999998</c:v>
                </c:pt>
                <c:pt idx="532">
                  <c:v>275.11437999999998</c:v>
                </c:pt>
                <c:pt idx="533">
                  <c:v>265.82965100000001</c:v>
                </c:pt>
                <c:pt idx="534">
                  <c:v>275.73336799999998</c:v>
                </c:pt>
                <c:pt idx="535">
                  <c:v>282.20889299999999</c:v>
                </c:pt>
                <c:pt idx="536">
                  <c:v>266.06768799999998</c:v>
                </c:pt>
                <c:pt idx="537">
                  <c:v>255.02121</c:v>
                </c:pt>
                <c:pt idx="538">
                  <c:v>256.97341899999998</c:v>
                </c:pt>
                <c:pt idx="539">
                  <c:v>260.49685699999998</c:v>
                </c:pt>
                <c:pt idx="540">
                  <c:v>254.68794299999999</c:v>
                </c:pt>
                <c:pt idx="541">
                  <c:v>247.26011700000001</c:v>
                </c:pt>
                <c:pt idx="542">
                  <c:v>249.212311</c:v>
                </c:pt>
                <c:pt idx="543">
                  <c:v>249.25993299999999</c:v>
                </c:pt>
                <c:pt idx="544">
                  <c:v>243.02246099999999</c:v>
                </c:pt>
                <c:pt idx="545">
                  <c:v>244.831818</c:v>
                </c:pt>
                <c:pt idx="546">
                  <c:v>245.403198</c:v>
                </c:pt>
                <c:pt idx="547">
                  <c:v>247.117279</c:v>
                </c:pt>
                <c:pt idx="548">
                  <c:v>248.49809300000001</c:v>
                </c:pt>
                <c:pt idx="549">
                  <c:v>253.11665300000001</c:v>
                </c:pt>
                <c:pt idx="550">
                  <c:v>250.02174400000001</c:v>
                </c:pt>
                <c:pt idx="551">
                  <c:v>247.40295399999999</c:v>
                </c:pt>
                <c:pt idx="552">
                  <c:v>248.92662000000001</c:v>
                </c:pt>
                <c:pt idx="553">
                  <c:v>251.49778699999999</c:v>
                </c:pt>
                <c:pt idx="554">
                  <c:v>252.59291099999999</c:v>
                </c:pt>
                <c:pt idx="555">
                  <c:v>253.307129</c:v>
                </c:pt>
                <c:pt idx="556">
                  <c:v>256.83056599999998</c:v>
                </c:pt>
                <c:pt idx="557">
                  <c:v>257.30673200000001</c:v>
                </c:pt>
                <c:pt idx="558">
                  <c:v>257.497162</c:v>
                </c:pt>
                <c:pt idx="559">
                  <c:v>260.02072099999998</c:v>
                </c:pt>
                <c:pt idx="560">
                  <c:v>261.68719499999997</c:v>
                </c:pt>
                <c:pt idx="561">
                  <c:v>265.59158300000001</c:v>
                </c:pt>
                <c:pt idx="562">
                  <c:v>263.82983400000001</c:v>
                </c:pt>
                <c:pt idx="563">
                  <c:v>256.97341899999998</c:v>
                </c:pt>
                <c:pt idx="564">
                  <c:v>257.592377</c:v>
                </c:pt>
                <c:pt idx="565">
                  <c:v>262.68710299999998</c:v>
                </c:pt>
                <c:pt idx="566">
                  <c:v>259.544556</c:v>
                </c:pt>
                <c:pt idx="567">
                  <c:v>255.68781999999999</c:v>
                </c:pt>
                <c:pt idx="568">
                  <c:v>257.87808200000001</c:v>
                </c:pt>
                <c:pt idx="569">
                  <c:v>260.40164199999998</c:v>
                </c:pt>
                <c:pt idx="570">
                  <c:v>261.877655</c:v>
                </c:pt>
                <c:pt idx="571">
                  <c:v>261.63961799999998</c:v>
                </c:pt>
                <c:pt idx="572">
                  <c:v>259.40173299999998</c:v>
                </c:pt>
                <c:pt idx="573">
                  <c:v>260.83013899999997</c:v>
                </c:pt>
                <c:pt idx="574">
                  <c:v>256.83056599999998</c:v>
                </c:pt>
                <c:pt idx="575">
                  <c:v>265.35348499999998</c:v>
                </c:pt>
                <c:pt idx="576">
                  <c:v>271.49572799999999</c:v>
                </c:pt>
                <c:pt idx="577">
                  <c:v>272.01947000000001</c:v>
                </c:pt>
                <c:pt idx="578">
                  <c:v>268.73406999999997</c:v>
                </c:pt>
                <c:pt idx="579">
                  <c:v>255.92588799999999</c:v>
                </c:pt>
                <c:pt idx="580">
                  <c:v>258.63989299999997</c:v>
                </c:pt>
                <c:pt idx="581">
                  <c:v>259.35412600000001</c:v>
                </c:pt>
                <c:pt idx="582">
                  <c:v>256.97341899999998</c:v>
                </c:pt>
                <c:pt idx="583">
                  <c:v>265.44869999999997</c:v>
                </c:pt>
                <c:pt idx="584">
                  <c:v>265.30587800000001</c:v>
                </c:pt>
                <c:pt idx="585">
                  <c:v>266.82955900000002</c:v>
                </c:pt>
                <c:pt idx="586">
                  <c:v>267.49609400000003</c:v>
                </c:pt>
                <c:pt idx="587">
                  <c:v>272.92416400000002</c:v>
                </c:pt>
                <c:pt idx="588">
                  <c:v>268.16275000000002</c:v>
                </c:pt>
                <c:pt idx="589">
                  <c:v>268.54363999999998</c:v>
                </c:pt>
                <c:pt idx="590">
                  <c:v>267.92468300000002</c:v>
                </c:pt>
                <c:pt idx="591">
                  <c:v>267.92468300000002</c:v>
                </c:pt>
                <c:pt idx="592">
                  <c:v>266.78192100000001</c:v>
                </c:pt>
                <c:pt idx="593">
                  <c:v>260.92535400000003</c:v>
                </c:pt>
                <c:pt idx="594">
                  <c:v>260.11593599999998</c:v>
                </c:pt>
                <c:pt idx="595">
                  <c:v>262.02050800000001</c:v>
                </c:pt>
                <c:pt idx="596">
                  <c:v>265.30587800000001</c:v>
                </c:pt>
                <c:pt idx="597">
                  <c:v>262.82995599999998</c:v>
                </c:pt>
                <c:pt idx="598">
                  <c:v>264.68691999999999</c:v>
                </c:pt>
                <c:pt idx="599">
                  <c:v>263.63937399999998</c:v>
                </c:pt>
                <c:pt idx="600">
                  <c:v>266.63903800000003</c:v>
                </c:pt>
                <c:pt idx="601">
                  <c:v>272.44802900000002</c:v>
                </c:pt>
                <c:pt idx="602">
                  <c:v>267.92468300000002</c:v>
                </c:pt>
                <c:pt idx="603">
                  <c:v>253.59278900000001</c:v>
                </c:pt>
                <c:pt idx="604">
                  <c:v>261.40154999999999</c:v>
                </c:pt>
                <c:pt idx="605">
                  <c:v>259.02084400000001</c:v>
                </c:pt>
                <c:pt idx="606">
                  <c:v>256.92581200000001</c:v>
                </c:pt>
                <c:pt idx="607">
                  <c:v>256.59249899999998</c:v>
                </c:pt>
                <c:pt idx="608">
                  <c:v>254.164154</c:v>
                </c:pt>
                <c:pt idx="609">
                  <c:v>252.640503</c:v>
                </c:pt>
                <c:pt idx="610">
                  <c:v>254.68794299999999</c:v>
                </c:pt>
                <c:pt idx="611">
                  <c:v>258.02093500000001</c:v>
                </c:pt>
                <c:pt idx="612">
                  <c:v>259.16366599999998</c:v>
                </c:pt>
                <c:pt idx="613">
                  <c:v>259.97308299999997</c:v>
                </c:pt>
                <c:pt idx="614">
                  <c:v>259.97308299999997</c:v>
                </c:pt>
                <c:pt idx="615">
                  <c:v>259.97308299999997</c:v>
                </c:pt>
                <c:pt idx="616">
                  <c:v>261.83004799999998</c:v>
                </c:pt>
                <c:pt idx="617">
                  <c:v>265.25824</c:v>
                </c:pt>
                <c:pt idx="618">
                  <c:v>268.49603300000001</c:v>
                </c:pt>
                <c:pt idx="619">
                  <c:v>268.49603300000001</c:v>
                </c:pt>
                <c:pt idx="620">
                  <c:v>269.25784299999998</c:v>
                </c:pt>
                <c:pt idx="621">
                  <c:v>261.92526199999998</c:v>
                </c:pt>
                <c:pt idx="622">
                  <c:v>264.82974200000001</c:v>
                </c:pt>
                <c:pt idx="623">
                  <c:v>264.59167500000001</c:v>
                </c:pt>
                <c:pt idx="624">
                  <c:v>262.92517099999998</c:v>
                </c:pt>
                <c:pt idx="625">
                  <c:v>265.87725799999998</c:v>
                </c:pt>
                <c:pt idx="626">
                  <c:v>260.83013899999997</c:v>
                </c:pt>
                <c:pt idx="627">
                  <c:v>261.92526199999998</c:v>
                </c:pt>
                <c:pt idx="628">
                  <c:v>265.11541699999998</c:v>
                </c:pt>
                <c:pt idx="629">
                  <c:v>264.92498799999998</c:v>
                </c:pt>
                <c:pt idx="630">
                  <c:v>265.30587800000001</c:v>
                </c:pt>
                <c:pt idx="631">
                  <c:v>272.16229199999998</c:v>
                </c:pt>
                <c:pt idx="632">
                  <c:v>273.20980800000001</c:v>
                </c:pt>
                <c:pt idx="633">
                  <c:v>275.82858299999998</c:v>
                </c:pt>
                <c:pt idx="634">
                  <c:v>274.59063700000002</c:v>
                </c:pt>
                <c:pt idx="635">
                  <c:v>277.54269399999998</c:v>
                </c:pt>
                <c:pt idx="636">
                  <c:v>277.20941199999999</c:v>
                </c:pt>
                <c:pt idx="637">
                  <c:v>278.54260299999999</c:v>
                </c:pt>
                <c:pt idx="638">
                  <c:v>275.97143599999998</c:v>
                </c:pt>
                <c:pt idx="639">
                  <c:v>277.63793900000002</c:v>
                </c:pt>
                <c:pt idx="640">
                  <c:v>278.01889</c:v>
                </c:pt>
                <c:pt idx="641">
                  <c:v>275.82858299999998</c:v>
                </c:pt>
                <c:pt idx="642">
                  <c:v>280.68524200000002</c:v>
                </c:pt>
                <c:pt idx="643">
                  <c:v>288.39874300000002</c:v>
                </c:pt>
                <c:pt idx="644">
                  <c:v>295.20755000000003</c:v>
                </c:pt>
                <c:pt idx="645">
                  <c:v>294.30285600000002</c:v>
                </c:pt>
                <c:pt idx="646">
                  <c:v>294.39810199999999</c:v>
                </c:pt>
                <c:pt idx="647">
                  <c:v>298.30246</c:v>
                </c:pt>
                <c:pt idx="648">
                  <c:v>300.968842</c:v>
                </c:pt>
                <c:pt idx="649">
                  <c:v>298.92141700000002</c:v>
                </c:pt>
                <c:pt idx="650">
                  <c:v>296.77877799999999</c:v>
                </c:pt>
                <c:pt idx="651">
                  <c:v>295.44561800000002</c:v>
                </c:pt>
                <c:pt idx="652">
                  <c:v>296.635986</c:v>
                </c:pt>
                <c:pt idx="653">
                  <c:v>300.01654100000002</c:v>
                </c:pt>
                <c:pt idx="654">
                  <c:v>295.778931</c:v>
                </c:pt>
                <c:pt idx="655">
                  <c:v>298.064392</c:v>
                </c:pt>
                <c:pt idx="656">
                  <c:v>285.68472300000002</c:v>
                </c:pt>
                <c:pt idx="657">
                  <c:v>287.54168700000002</c:v>
                </c:pt>
                <c:pt idx="658">
                  <c:v>282.16125499999998</c:v>
                </c:pt>
                <c:pt idx="659">
                  <c:v>278.92349200000001</c:v>
                </c:pt>
                <c:pt idx="660">
                  <c:v>272.16229199999998</c:v>
                </c:pt>
                <c:pt idx="661">
                  <c:v>271.40048200000001</c:v>
                </c:pt>
                <c:pt idx="662">
                  <c:v>277.49508700000001</c:v>
                </c:pt>
                <c:pt idx="663">
                  <c:v>276.59042399999998</c:v>
                </c:pt>
                <c:pt idx="664">
                  <c:v>275.78100599999999</c:v>
                </c:pt>
                <c:pt idx="665">
                  <c:v>275.30484000000001</c:v>
                </c:pt>
                <c:pt idx="666">
                  <c:v>272.40039100000001</c:v>
                </c:pt>
                <c:pt idx="667">
                  <c:v>273.11456299999998</c:v>
                </c:pt>
                <c:pt idx="668">
                  <c:v>276.82852200000002</c:v>
                </c:pt>
                <c:pt idx="669">
                  <c:v>273.97164900000001</c:v>
                </c:pt>
                <c:pt idx="670">
                  <c:v>274.63824499999998</c:v>
                </c:pt>
                <c:pt idx="671">
                  <c:v>277.54269399999998</c:v>
                </c:pt>
                <c:pt idx="672">
                  <c:v>271.82900999999998</c:v>
                </c:pt>
                <c:pt idx="673">
                  <c:v>278.73306300000002</c:v>
                </c:pt>
                <c:pt idx="674">
                  <c:v>271.40048200000001</c:v>
                </c:pt>
                <c:pt idx="675">
                  <c:v>268.97219799999999</c:v>
                </c:pt>
                <c:pt idx="676">
                  <c:v>252.402435</c:v>
                </c:pt>
                <c:pt idx="677">
                  <c:v>252.02151499999999</c:v>
                </c:pt>
                <c:pt idx="678">
                  <c:v>249.97413599999999</c:v>
                </c:pt>
                <c:pt idx="679">
                  <c:v>244.87941000000001</c:v>
                </c:pt>
                <c:pt idx="680">
                  <c:v>238.59437600000001</c:v>
                </c:pt>
                <c:pt idx="681">
                  <c:v>234.83284</c:v>
                </c:pt>
                <c:pt idx="682">
                  <c:v>239.02288799999999</c:v>
                </c:pt>
                <c:pt idx="683">
                  <c:v>240.35607899999999</c:v>
                </c:pt>
                <c:pt idx="684">
                  <c:v>237.21354700000001</c:v>
                </c:pt>
                <c:pt idx="685">
                  <c:v>229.547684</c:v>
                </c:pt>
                <c:pt idx="686">
                  <c:v>216.45378099999999</c:v>
                </c:pt>
                <c:pt idx="687">
                  <c:v>210.454407</c:v>
                </c:pt>
                <c:pt idx="688">
                  <c:v>191.21830700000001</c:v>
                </c:pt>
                <c:pt idx="689">
                  <c:v>165.58287000000001</c:v>
                </c:pt>
                <c:pt idx="690">
                  <c:v>163.735443</c:v>
                </c:pt>
                <c:pt idx="691">
                  <c:v>167.31601000000001</c:v>
                </c:pt>
                <c:pt idx="692">
                  <c:v>164.74485799999999</c:v>
                </c:pt>
                <c:pt idx="693">
                  <c:v>158.954971</c:v>
                </c:pt>
                <c:pt idx="694">
                  <c:v>168.63017300000001</c:v>
                </c:pt>
                <c:pt idx="695">
                  <c:v>182.362076</c:v>
                </c:pt>
                <c:pt idx="696">
                  <c:v>172.001251</c:v>
                </c:pt>
                <c:pt idx="697">
                  <c:v>185.99980199999999</c:v>
                </c:pt>
                <c:pt idx="698">
                  <c:v>200.93159499999999</c:v>
                </c:pt>
                <c:pt idx="699">
                  <c:v>204.359802</c:v>
                </c:pt>
                <c:pt idx="700">
                  <c:v>198.979401</c:v>
                </c:pt>
                <c:pt idx="701">
                  <c:v>196.932007</c:v>
                </c:pt>
                <c:pt idx="702">
                  <c:v>196.074951</c:v>
                </c:pt>
                <c:pt idx="703">
                  <c:v>190.31364400000001</c:v>
                </c:pt>
                <c:pt idx="704">
                  <c:v>188.31384299999999</c:v>
                </c:pt>
                <c:pt idx="705">
                  <c:v>179.552841</c:v>
                </c:pt>
                <c:pt idx="706">
                  <c:v>190.551727</c:v>
                </c:pt>
                <c:pt idx="707">
                  <c:v>197.97950700000001</c:v>
                </c:pt>
                <c:pt idx="708">
                  <c:v>205.69300799999999</c:v>
                </c:pt>
                <c:pt idx="709">
                  <c:v>213.59695400000001</c:v>
                </c:pt>
                <c:pt idx="710">
                  <c:v>214.16830400000001</c:v>
                </c:pt>
                <c:pt idx="711">
                  <c:v>204.074127</c:v>
                </c:pt>
                <c:pt idx="712">
                  <c:v>201.59818999999999</c:v>
                </c:pt>
                <c:pt idx="713">
                  <c:v>208.26414500000001</c:v>
                </c:pt>
                <c:pt idx="714">
                  <c:v>211.02578700000001</c:v>
                </c:pt>
                <c:pt idx="715">
                  <c:v>201.12205499999999</c:v>
                </c:pt>
                <c:pt idx="716">
                  <c:v>196.932007</c:v>
                </c:pt>
                <c:pt idx="717">
                  <c:v>198.455658</c:v>
                </c:pt>
                <c:pt idx="718">
                  <c:v>195.598816</c:v>
                </c:pt>
                <c:pt idx="719">
                  <c:v>196.932007</c:v>
                </c:pt>
                <c:pt idx="720">
                  <c:v>195.598816</c:v>
                </c:pt>
                <c:pt idx="721">
                  <c:v>202.360016</c:v>
                </c:pt>
                <c:pt idx="722">
                  <c:v>199.217468</c:v>
                </c:pt>
                <c:pt idx="723">
                  <c:v>184.59994499999999</c:v>
                </c:pt>
                <c:pt idx="724">
                  <c:v>189.36135899999999</c:v>
                </c:pt>
                <c:pt idx="725">
                  <c:v>190.45648199999999</c:v>
                </c:pt>
                <c:pt idx="726">
                  <c:v>199.122253</c:v>
                </c:pt>
                <c:pt idx="727">
                  <c:v>197.97950700000001</c:v>
                </c:pt>
                <c:pt idx="728">
                  <c:v>195.694031</c:v>
                </c:pt>
                <c:pt idx="729">
                  <c:v>194.55128500000001</c:v>
                </c:pt>
                <c:pt idx="730">
                  <c:v>188.694748</c:v>
                </c:pt>
                <c:pt idx="731">
                  <c:v>185.93313599999999</c:v>
                </c:pt>
                <c:pt idx="732">
                  <c:v>194.578934</c:v>
                </c:pt>
                <c:pt idx="733">
                  <c:v>208.76191700000001</c:v>
                </c:pt>
                <c:pt idx="734">
                  <c:v>211.87051400000001</c:v>
                </c:pt>
                <c:pt idx="735">
                  <c:v>213.910538</c:v>
                </c:pt>
                <c:pt idx="736">
                  <c:v>210.51049800000001</c:v>
                </c:pt>
                <c:pt idx="737">
                  <c:v>211.57908599999999</c:v>
                </c:pt>
                <c:pt idx="738">
                  <c:v>215.561981</c:v>
                </c:pt>
                <c:pt idx="739">
                  <c:v>222.36204499999999</c:v>
                </c:pt>
                <c:pt idx="740">
                  <c:v>226.34494000000001</c:v>
                </c:pt>
                <c:pt idx="741">
                  <c:v>232.173553</c:v>
                </c:pt>
                <c:pt idx="742">
                  <c:v>230.42497299999999</c:v>
                </c:pt>
                <c:pt idx="743">
                  <c:v>234.213593</c:v>
                </c:pt>
                <c:pt idx="744">
                  <c:v>243.05365</c:v>
                </c:pt>
                <c:pt idx="745">
                  <c:v>247.522278</c:v>
                </c:pt>
                <c:pt idx="746">
                  <c:v>256.945221</c:v>
                </c:pt>
                <c:pt idx="747">
                  <c:v>250.04800399999999</c:v>
                </c:pt>
                <c:pt idx="748">
                  <c:v>244.12223800000001</c:v>
                </c:pt>
                <c:pt idx="749">
                  <c:v>241.110794</c:v>
                </c:pt>
                <c:pt idx="750">
                  <c:v>227.60780299999999</c:v>
                </c:pt>
                <c:pt idx="751">
                  <c:v>223.527771</c:v>
                </c:pt>
                <c:pt idx="752">
                  <c:v>224.20777899999999</c:v>
                </c:pt>
                <c:pt idx="753">
                  <c:v>233.63072199999999</c:v>
                </c:pt>
                <c:pt idx="754">
                  <c:v>234.50500500000001</c:v>
                </c:pt>
                <c:pt idx="755">
                  <c:v>233.824997</c:v>
                </c:pt>
                <c:pt idx="756">
                  <c:v>230.81355300000001</c:v>
                </c:pt>
                <c:pt idx="757">
                  <c:v>229.06497200000001</c:v>
                </c:pt>
                <c:pt idx="758">
                  <c:v>235.76786799999999</c:v>
                </c:pt>
                <c:pt idx="759">
                  <c:v>228.967804</c:v>
                </c:pt>
                <c:pt idx="760">
                  <c:v>231.20211800000001</c:v>
                </c:pt>
                <c:pt idx="761">
                  <c:v>226.34494000000001</c:v>
                </c:pt>
                <c:pt idx="762">
                  <c:v>224.79063400000001</c:v>
                </c:pt>
                <c:pt idx="763">
                  <c:v>226.92781099999999</c:v>
                </c:pt>
                <c:pt idx="764">
                  <c:v>228.38494900000001</c:v>
                </c:pt>
                <c:pt idx="765">
                  <c:v>237.613617</c:v>
                </c:pt>
                <c:pt idx="766">
                  <c:v>234.50500500000001</c:v>
                </c:pt>
                <c:pt idx="767">
                  <c:v>240.81935100000001</c:v>
                </c:pt>
                <c:pt idx="768">
                  <c:v>234.11642499999999</c:v>
                </c:pt>
                <c:pt idx="769">
                  <c:v>229.74496500000001</c:v>
                </c:pt>
                <c:pt idx="770">
                  <c:v>228.967804</c:v>
                </c:pt>
                <c:pt idx="771">
                  <c:v>228.87068199999999</c:v>
                </c:pt>
                <c:pt idx="772">
                  <c:v>235.087875</c:v>
                </c:pt>
                <c:pt idx="773">
                  <c:v>228.09352100000001</c:v>
                </c:pt>
                <c:pt idx="774">
                  <c:v>235.47644</c:v>
                </c:pt>
                <c:pt idx="775">
                  <c:v>231.687836</c:v>
                </c:pt>
                <c:pt idx="776">
                  <c:v>231.00784300000001</c:v>
                </c:pt>
                <c:pt idx="777">
                  <c:v>235.28216599999999</c:v>
                </c:pt>
                <c:pt idx="778">
                  <c:v>239.556488</c:v>
                </c:pt>
                <c:pt idx="779">
                  <c:v>238.002182</c:v>
                </c:pt>
                <c:pt idx="780">
                  <c:v>236.64218099999999</c:v>
                </c:pt>
                <c:pt idx="781">
                  <c:v>232.27070599999999</c:v>
                </c:pt>
                <c:pt idx="782">
                  <c:v>232.27070599999999</c:v>
                </c:pt>
                <c:pt idx="783">
                  <c:v>232.07641599999999</c:v>
                </c:pt>
                <c:pt idx="784">
                  <c:v>235.57359299999999</c:v>
                </c:pt>
                <c:pt idx="785">
                  <c:v>227.51066599999999</c:v>
                </c:pt>
                <c:pt idx="786">
                  <c:v>227.219223</c:v>
                </c:pt>
                <c:pt idx="787">
                  <c:v>231.687836</c:v>
                </c:pt>
                <c:pt idx="788">
                  <c:v>230.52211</c:v>
                </c:pt>
                <c:pt idx="789">
                  <c:v>232.950714</c:v>
                </c:pt>
                <c:pt idx="790">
                  <c:v>237.32217399999999</c:v>
                </c:pt>
                <c:pt idx="791">
                  <c:v>242.27650499999999</c:v>
                </c:pt>
                <c:pt idx="792">
                  <c:v>246.550827</c:v>
                </c:pt>
                <c:pt idx="793">
                  <c:v>255.77948000000001</c:v>
                </c:pt>
                <c:pt idx="794">
                  <c:v>256.168091</c:v>
                </c:pt>
                <c:pt idx="795">
                  <c:v>260.53955100000002</c:v>
                </c:pt>
                <c:pt idx="796">
                  <c:v>258.305206</c:v>
                </c:pt>
                <c:pt idx="797">
                  <c:v>260.92813100000001</c:v>
                </c:pt>
                <c:pt idx="798">
                  <c:v>259.85952800000001</c:v>
                </c:pt>
                <c:pt idx="799">
                  <c:v>254.12806699999999</c:v>
                </c:pt>
                <c:pt idx="800">
                  <c:v>252.573746</c:v>
                </c:pt>
                <c:pt idx="801">
                  <c:v>251.116592</c:v>
                </c:pt>
                <c:pt idx="802">
                  <c:v>251.60230999999999</c:v>
                </c:pt>
                <c:pt idx="803">
                  <c:v>248.97943100000001</c:v>
                </c:pt>
                <c:pt idx="804">
                  <c:v>249.950851</c:v>
                </c:pt>
                <c:pt idx="805">
                  <c:v>248.29942299999999</c:v>
                </c:pt>
                <c:pt idx="806">
                  <c:v>245.77368200000001</c:v>
                </c:pt>
                <c:pt idx="807">
                  <c:v>247.328003</c:v>
                </c:pt>
                <c:pt idx="808">
                  <c:v>247.716553</c:v>
                </c:pt>
                <c:pt idx="809">
                  <c:v>258.88809199999997</c:v>
                </c:pt>
                <c:pt idx="810">
                  <c:v>258.40237400000001</c:v>
                </c:pt>
                <c:pt idx="811">
                  <c:v>255.19665499999999</c:v>
                </c:pt>
                <c:pt idx="812">
                  <c:v>255.585205</c:v>
                </c:pt>
                <c:pt idx="813">
                  <c:v>252.573746</c:v>
                </c:pt>
                <c:pt idx="814">
                  <c:v>259.27664199999998</c:v>
                </c:pt>
                <c:pt idx="815">
                  <c:v>264.23101800000001</c:v>
                </c:pt>
                <c:pt idx="816">
                  <c:v>265.49386600000003</c:v>
                </c:pt>
                <c:pt idx="817">
                  <c:v>267.92245500000001</c:v>
                </c:pt>
                <c:pt idx="818">
                  <c:v>271.03106700000001</c:v>
                </c:pt>
                <c:pt idx="819">
                  <c:v>274.81967200000003</c:v>
                </c:pt>
                <c:pt idx="820">
                  <c:v>271.51678500000003</c:v>
                </c:pt>
                <c:pt idx="821">
                  <c:v>271.613922</c:v>
                </c:pt>
                <c:pt idx="822">
                  <c:v>263.45385700000003</c:v>
                </c:pt>
                <c:pt idx="823">
                  <c:v>264.03668199999998</c:v>
                </c:pt>
                <c:pt idx="824">
                  <c:v>275.69396999999998</c:v>
                </c:pt>
                <c:pt idx="825">
                  <c:v>270.05963100000002</c:v>
                </c:pt>
                <c:pt idx="826">
                  <c:v>270.54534899999999</c:v>
                </c:pt>
                <c:pt idx="827">
                  <c:v>275.59683200000001</c:v>
                </c:pt>
                <c:pt idx="828">
                  <c:v>273.16821299999998</c:v>
                </c:pt>
                <c:pt idx="829">
                  <c:v>268.21389799999997</c:v>
                </c:pt>
                <c:pt idx="830">
                  <c:v>270.93392899999998</c:v>
                </c:pt>
                <c:pt idx="831">
                  <c:v>268.99102800000003</c:v>
                </c:pt>
                <c:pt idx="832">
                  <c:v>265.68817100000001</c:v>
                </c:pt>
                <c:pt idx="833">
                  <c:v>268.311035</c:v>
                </c:pt>
                <c:pt idx="834">
                  <c:v>269.18533300000001</c:v>
                </c:pt>
                <c:pt idx="835">
                  <c:v>269.37960800000002</c:v>
                </c:pt>
                <c:pt idx="836">
                  <c:v>274.43109099999998</c:v>
                </c:pt>
                <c:pt idx="837">
                  <c:v>278.12255900000002</c:v>
                </c:pt>
                <c:pt idx="838">
                  <c:v>278.31683299999997</c:v>
                </c:pt>
                <c:pt idx="839">
                  <c:v>276.66540500000002</c:v>
                </c:pt>
                <c:pt idx="840">
                  <c:v>269.08819599999998</c:v>
                </c:pt>
                <c:pt idx="841">
                  <c:v>275.88824499999998</c:v>
                </c:pt>
                <c:pt idx="842">
                  <c:v>275.98541299999999</c:v>
                </c:pt>
                <c:pt idx="843">
                  <c:v>273.55682400000001</c:v>
                </c:pt>
                <c:pt idx="844">
                  <c:v>266.65960699999999</c:v>
                </c:pt>
                <c:pt idx="845">
                  <c:v>274.04251099999999</c:v>
                </c:pt>
                <c:pt idx="846">
                  <c:v>273.75106799999998</c:v>
                </c:pt>
                <c:pt idx="847">
                  <c:v>266.17385899999999</c:v>
                </c:pt>
                <c:pt idx="848">
                  <c:v>265.10528599999998</c:v>
                </c:pt>
                <c:pt idx="849">
                  <c:v>249.65943899999999</c:v>
                </c:pt>
                <c:pt idx="850">
                  <c:v>251.40801999999999</c:v>
                </c:pt>
                <c:pt idx="851">
                  <c:v>247.716553</c:v>
                </c:pt>
                <c:pt idx="852">
                  <c:v>252.573746</c:v>
                </c:pt>
                <c:pt idx="853">
                  <c:v>259.47094700000002</c:v>
                </c:pt>
                <c:pt idx="854">
                  <c:v>261.608093</c:v>
                </c:pt>
                <c:pt idx="855">
                  <c:v>267.24246199999999</c:v>
                </c:pt>
                <c:pt idx="856">
                  <c:v>269.47674599999999</c:v>
                </c:pt>
                <c:pt idx="857">
                  <c:v>290.26550300000002</c:v>
                </c:pt>
                <c:pt idx="858">
                  <c:v>273.459656</c:v>
                </c:pt>
                <c:pt idx="859">
                  <c:v>271.32247899999999</c:v>
                </c:pt>
                <c:pt idx="860">
                  <c:v>266.17385899999999</c:v>
                </c:pt>
                <c:pt idx="861">
                  <c:v>262.288116</c:v>
                </c:pt>
                <c:pt idx="862">
                  <c:v>267.24246199999999</c:v>
                </c:pt>
                <c:pt idx="863">
                  <c:v>269.67105099999998</c:v>
                </c:pt>
                <c:pt idx="864">
                  <c:v>276.08255000000003</c:v>
                </c:pt>
                <c:pt idx="865">
                  <c:v>273.94537400000002</c:v>
                </c:pt>
                <c:pt idx="866">
                  <c:v>272.48822000000001</c:v>
                </c:pt>
                <c:pt idx="867">
                  <c:v>272.00247200000001</c:v>
                </c:pt>
                <c:pt idx="868">
                  <c:v>271.22537199999999</c:v>
                </c:pt>
                <c:pt idx="869">
                  <c:v>265.78530899999998</c:v>
                </c:pt>
                <c:pt idx="870">
                  <c:v>266.853882</c:v>
                </c:pt>
                <c:pt idx="871">
                  <c:v>263.45385700000003</c:v>
                </c:pt>
                <c:pt idx="872">
                  <c:v>259.66525300000001</c:v>
                </c:pt>
                <c:pt idx="873">
                  <c:v>265.00811800000002</c:v>
                </c:pt>
                <c:pt idx="874">
                  <c:v>260.15093999999999</c:v>
                </c:pt>
                <c:pt idx="875">
                  <c:v>265.97955300000001</c:v>
                </c:pt>
                <c:pt idx="876">
                  <c:v>267.43670700000001</c:v>
                </c:pt>
                <c:pt idx="877">
                  <c:v>271.80819700000001</c:v>
                </c:pt>
                <c:pt idx="878">
                  <c:v>272.58535799999999</c:v>
                </c:pt>
                <c:pt idx="879">
                  <c:v>276.85968000000003</c:v>
                </c:pt>
                <c:pt idx="880">
                  <c:v>279.38543700000002</c:v>
                </c:pt>
                <c:pt idx="881">
                  <c:v>275.20822099999998</c:v>
                </c:pt>
                <c:pt idx="882">
                  <c:v>279.28826900000001</c:v>
                </c:pt>
                <c:pt idx="883">
                  <c:v>281.91116299999999</c:v>
                </c:pt>
                <c:pt idx="884">
                  <c:v>282.10543799999999</c:v>
                </c:pt>
                <c:pt idx="885">
                  <c:v>286.57406600000002</c:v>
                </c:pt>
                <c:pt idx="886">
                  <c:v>281.61971999999997</c:v>
                </c:pt>
                <c:pt idx="887">
                  <c:v>279.28826900000001</c:v>
                </c:pt>
                <c:pt idx="888">
                  <c:v>285.11691300000001</c:v>
                </c:pt>
                <c:pt idx="889">
                  <c:v>285.21404999999999</c:v>
                </c:pt>
                <c:pt idx="890">
                  <c:v>290.75122099999999</c:v>
                </c:pt>
                <c:pt idx="891">
                  <c:v>290.94552599999997</c:v>
                </c:pt>
                <c:pt idx="892">
                  <c:v>289.39123499999999</c:v>
                </c:pt>
                <c:pt idx="893">
                  <c:v>286.96264600000001</c:v>
                </c:pt>
                <c:pt idx="894">
                  <c:v>281.32830799999999</c:v>
                </c:pt>
                <c:pt idx="895">
                  <c:v>283.36831699999999</c:v>
                </c:pt>
                <c:pt idx="896">
                  <c:v>280.25973499999998</c:v>
                </c:pt>
                <c:pt idx="897">
                  <c:v>286.67120399999999</c:v>
                </c:pt>
                <c:pt idx="898">
                  <c:v>283.56262199999998</c:v>
                </c:pt>
                <c:pt idx="899">
                  <c:v>279.96829200000002</c:v>
                </c:pt>
                <c:pt idx="900">
                  <c:v>278.60824600000001</c:v>
                </c:pt>
                <c:pt idx="901">
                  <c:v>281.522583</c:v>
                </c:pt>
                <c:pt idx="902">
                  <c:v>273.75106799999998</c:v>
                </c:pt>
                <c:pt idx="903">
                  <c:v>286.76834100000002</c:v>
                </c:pt>
                <c:pt idx="904">
                  <c:v>278.02542099999999</c:v>
                </c:pt>
                <c:pt idx="905">
                  <c:v>276.76254299999999</c:v>
                </c:pt>
                <c:pt idx="906">
                  <c:v>276.95684799999998</c:v>
                </c:pt>
                <c:pt idx="907">
                  <c:v>270.05963100000002</c:v>
                </c:pt>
                <c:pt idx="908">
                  <c:v>261.31668100000002</c:v>
                </c:pt>
                <c:pt idx="909">
                  <c:v>268.796783</c:v>
                </c:pt>
                <c:pt idx="910">
                  <c:v>262.96816999999999</c:v>
                </c:pt>
                <c:pt idx="911">
                  <c:v>258.01379400000002</c:v>
                </c:pt>
                <c:pt idx="912">
                  <c:v>254.516617</c:v>
                </c:pt>
                <c:pt idx="913">
                  <c:v>263.16241500000001</c:v>
                </c:pt>
                <c:pt idx="914">
                  <c:v>270.54534899999999</c:v>
                </c:pt>
                <c:pt idx="915">
                  <c:v>267.14529399999998</c:v>
                </c:pt>
                <c:pt idx="916">
                  <c:v>266.75674400000003</c:v>
                </c:pt>
                <c:pt idx="917">
                  <c:v>270.64248700000002</c:v>
                </c:pt>
                <c:pt idx="918">
                  <c:v>270.54534899999999</c:v>
                </c:pt>
                <c:pt idx="919">
                  <c:v>276.37396200000001</c:v>
                </c:pt>
                <c:pt idx="920">
                  <c:v>271.41961700000002</c:v>
                </c:pt>
                <c:pt idx="921">
                  <c:v>285.11691300000001</c:v>
                </c:pt>
                <c:pt idx="922">
                  <c:v>283.56262199999998</c:v>
                </c:pt>
                <c:pt idx="923">
                  <c:v>289.19695999999999</c:v>
                </c:pt>
                <c:pt idx="924">
                  <c:v>286.86547899999999</c:v>
                </c:pt>
                <c:pt idx="925">
                  <c:v>282.59115600000001</c:v>
                </c:pt>
                <c:pt idx="926">
                  <c:v>280.55114700000001</c:v>
                </c:pt>
                <c:pt idx="927">
                  <c:v>287.15695199999999</c:v>
                </c:pt>
                <c:pt idx="928">
                  <c:v>282.785461</c:v>
                </c:pt>
                <c:pt idx="929">
                  <c:v>282.299713</c:v>
                </c:pt>
                <c:pt idx="930">
                  <c:v>280.45400999999998</c:v>
                </c:pt>
                <c:pt idx="931">
                  <c:v>284.72833300000002</c:v>
                </c:pt>
                <c:pt idx="932">
                  <c:v>280.64828499999999</c:v>
                </c:pt>
                <c:pt idx="933">
                  <c:v>285.79693600000002</c:v>
                </c:pt>
                <c:pt idx="934">
                  <c:v>281.91116299999999</c:v>
                </c:pt>
                <c:pt idx="935">
                  <c:v>281.23117100000002</c:v>
                </c:pt>
                <c:pt idx="936">
                  <c:v>271.22537199999999</c:v>
                </c:pt>
                <c:pt idx="937">
                  <c:v>263.74527</c:v>
                </c:pt>
                <c:pt idx="938">
                  <c:v>272.19680799999998</c:v>
                </c:pt>
                <c:pt idx="939">
                  <c:v>274.43109099999998</c:v>
                </c:pt>
                <c:pt idx="940">
                  <c:v>282.00826999999998</c:v>
                </c:pt>
                <c:pt idx="941">
                  <c:v>291.43124399999999</c:v>
                </c:pt>
                <c:pt idx="942">
                  <c:v>290.36267099999998</c:v>
                </c:pt>
                <c:pt idx="943">
                  <c:v>284.43689000000001</c:v>
                </c:pt>
                <c:pt idx="944">
                  <c:v>279.28826900000001</c:v>
                </c:pt>
                <c:pt idx="945">
                  <c:v>276.85968000000003</c:v>
                </c:pt>
                <c:pt idx="946">
                  <c:v>278.80255099999999</c:v>
                </c:pt>
                <c:pt idx="947">
                  <c:v>272.97393799999998</c:v>
                </c:pt>
                <c:pt idx="948">
                  <c:v>270.05963100000002</c:v>
                </c:pt>
                <c:pt idx="949">
                  <c:v>273.16821299999998</c:v>
                </c:pt>
                <c:pt idx="950">
                  <c:v>270.83676100000002</c:v>
                </c:pt>
                <c:pt idx="951">
                  <c:v>254.322327</c:v>
                </c:pt>
                <c:pt idx="952">
                  <c:v>254.22520399999999</c:v>
                </c:pt>
                <c:pt idx="953">
                  <c:v>256.55664100000001</c:v>
                </c:pt>
                <c:pt idx="954">
                  <c:v>257.43093900000002</c:v>
                </c:pt>
                <c:pt idx="955">
                  <c:v>258.59667999999999</c:v>
                </c:pt>
                <c:pt idx="956">
                  <c:v>263.01672400000001</c:v>
                </c:pt>
                <c:pt idx="957">
                  <c:v>268.11676</c:v>
                </c:pt>
                <c:pt idx="958">
                  <c:v>262.77383400000002</c:v>
                </c:pt>
                <c:pt idx="959">
                  <c:v>268.84533699999997</c:v>
                </c:pt>
                <c:pt idx="960">
                  <c:v>272.00247200000001</c:v>
                </c:pt>
                <c:pt idx="961">
                  <c:v>273.55682400000001</c:v>
                </c:pt>
                <c:pt idx="962">
                  <c:v>272.43966699999999</c:v>
                </c:pt>
                <c:pt idx="963">
                  <c:v>269.67105099999998</c:v>
                </c:pt>
                <c:pt idx="964">
                  <c:v>269.62246699999997</c:v>
                </c:pt>
                <c:pt idx="965">
                  <c:v>269.96249399999999</c:v>
                </c:pt>
                <c:pt idx="966">
                  <c:v>269.28247099999999</c:v>
                </c:pt>
                <c:pt idx="967">
                  <c:v>261.41381799999999</c:v>
                </c:pt>
                <c:pt idx="968">
                  <c:v>263.79382299999997</c:v>
                </c:pt>
                <c:pt idx="969">
                  <c:v>262.57952899999998</c:v>
                </c:pt>
                <c:pt idx="970">
                  <c:v>258.49954200000002</c:v>
                </c:pt>
                <c:pt idx="971">
                  <c:v>257.722351</c:v>
                </c:pt>
                <c:pt idx="972">
                  <c:v>255.24520899999999</c:v>
                </c:pt>
                <c:pt idx="973">
                  <c:v>251.456604</c:v>
                </c:pt>
                <c:pt idx="974">
                  <c:v>253.15661600000001</c:v>
                </c:pt>
                <c:pt idx="975">
                  <c:v>249.51371800000001</c:v>
                </c:pt>
                <c:pt idx="976">
                  <c:v>252.37943999999999</c:v>
                </c:pt>
                <c:pt idx="977">
                  <c:v>245.336533</c:v>
                </c:pt>
                <c:pt idx="978">
                  <c:v>252.185181</c:v>
                </c:pt>
                <c:pt idx="979">
                  <c:v>251.40801999999999</c:v>
                </c:pt>
                <c:pt idx="980">
                  <c:v>272.58535799999999</c:v>
                </c:pt>
                <c:pt idx="981">
                  <c:v>278.26828</c:v>
                </c:pt>
                <c:pt idx="982">
                  <c:v>276.13110399999999</c:v>
                </c:pt>
                <c:pt idx="983">
                  <c:v>278.365387</c:v>
                </c:pt>
                <c:pt idx="984">
                  <c:v>279.64166299999999</c:v>
                </c:pt>
                <c:pt idx="985">
                  <c:v>283.27398699999998</c:v>
                </c:pt>
                <c:pt idx="986">
                  <c:v>291.37313799999998</c:v>
                </c:pt>
                <c:pt idx="987">
                  <c:v>288.42797899999999</c:v>
                </c:pt>
                <c:pt idx="988">
                  <c:v>289.16427599999997</c:v>
                </c:pt>
                <c:pt idx="989">
                  <c:v>292.94387799999998</c:v>
                </c:pt>
                <c:pt idx="990">
                  <c:v>296.42898600000001</c:v>
                </c:pt>
                <c:pt idx="991">
                  <c:v>293.68017600000002</c:v>
                </c:pt>
                <c:pt idx="992">
                  <c:v>291.618561</c:v>
                </c:pt>
                <c:pt idx="993">
                  <c:v>291.814911</c:v>
                </c:pt>
                <c:pt idx="994">
                  <c:v>293.87652600000001</c:v>
                </c:pt>
                <c:pt idx="995">
                  <c:v>292.89480600000002</c:v>
                </c:pt>
                <c:pt idx="996">
                  <c:v>292.55120799999997</c:v>
                </c:pt>
                <c:pt idx="997">
                  <c:v>293.04205300000001</c:v>
                </c:pt>
                <c:pt idx="998">
                  <c:v>293.483856</c:v>
                </c:pt>
                <c:pt idx="999">
                  <c:v>291.17681900000002</c:v>
                </c:pt>
                <c:pt idx="1000">
                  <c:v>291.56948899999998</c:v>
                </c:pt>
                <c:pt idx="1001">
                  <c:v>289.70422400000001</c:v>
                </c:pt>
                <c:pt idx="1002">
                  <c:v>288.13348400000001</c:v>
                </c:pt>
                <c:pt idx="1003">
                  <c:v>285.97369400000002</c:v>
                </c:pt>
                <c:pt idx="1004">
                  <c:v>289.50787400000002</c:v>
                </c:pt>
                <c:pt idx="1005">
                  <c:v>287.64263899999997</c:v>
                </c:pt>
                <c:pt idx="1006">
                  <c:v>287.64263899999997</c:v>
                </c:pt>
                <c:pt idx="1007">
                  <c:v>287.98623700000002</c:v>
                </c:pt>
                <c:pt idx="1008">
                  <c:v>286.51367199999999</c:v>
                </c:pt>
                <c:pt idx="1009">
                  <c:v>281.85049400000003</c:v>
                </c:pt>
                <c:pt idx="1010">
                  <c:v>284.402985</c:v>
                </c:pt>
                <c:pt idx="1011">
                  <c:v>285.384705</c:v>
                </c:pt>
                <c:pt idx="1012">
                  <c:v>285.33560199999999</c:v>
                </c:pt>
                <c:pt idx="1013">
                  <c:v>287.15176400000001</c:v>
                </c:pt>
                <c:pt idx="1014">
                  <c:v>305.657104</c:v>
                </c:pt>
                <c:pt idx="1015">
                  <c:v>304.18454000000003</c:v>
                </c:pt>
                <c:pt idx="1016">
                  <c:v>311.69464099999999</c:v>
                </c:pt>
                <c:pt idx="1017">
                  <c:v>308.160461</c:v>
                </c:pt>
                <c:pt idx="1018">
                  <c:v>308.55316199999999</c:v>
                </c:pt>
                <c:pt idx="1019">
                  <c:v>310.811127</c:v>
                </c:pt>
                <c:pt idx="1020">
                  <c:v>309.48577899999998</c:v>
                </c:pt>
                <c:pt idx="1021">
                  <c:v>306.39340199999998</c:v>
                </c:pt>
                <c:pt idx="1022">
                  <c:v>312.82360799999998</c:v>
                </c:pt>
                <c:pt idx="1023">
                  <c:v>307.57144199999999</c:v>
                </c:pt>
                <c:pt idx="1024">
                  <c:v>312.62728900000002</c:v>
                </c:pt>
                <c:pt idx="1025">
                  <c:v>315.22882099999998</c:v>
                </c:pt>
                <c:pt idx="1026">
                  <c:v>315.32702599999999</c:v>
                </c:pt>
                <c:pt idx="1027">
                  <c:v>316.79959100000002</c:v>
                </c:pt>
                <c:pt idx="1028">
                  <c:v>310.07482900000002</c:v>
                </c:pt>
                <c:pt idx="1029">
                  <c:v>306.19705199999999</c:v>
                </c:pt>
                <c:pt idx="1030">
                  <c:v>299.86498999999998</c:v>
                </c:pt>
                <c:pt idx="1031">
                  <c:v>299.81588699999998</c:v>
                </c:pt>
                <c:pt idx="1032">
                  <c:v>302.85922199999999</c:v>
                </c:pt>
                <c:pt idx="1033">
                  <c:v>306.58972199999999</c:v>
                </c:pt>
                <c:pt idx="1034">
                  <c:v>311.98916600000001</c:v>
                </c:pt>
                <c:pt idx="1035">
                  <c:v>306.29522700000001</c:v>
                </c:pt>
                <c:pt idx="1036">
                  <c:v>303.300995</c:v>
                </c:pt>
                <c:pt idx="1037">
                  <c:v>303.84094199999998</c:v>
                </c:pt>
                <c:pt idx="1038">
                  <c:v>302.95739700000001</c:v>
                </c:pt>
                <c:pt idx="1039">
                  <c:v>300.50311299999998</c:v>
                </c:pt>
                <c:pt idx="1040">
                  <c:v>311.89102200000002</c:v>
                </c:pt>
                <c:pt idx="1041">
                  <c:v>316.84866299999999</c:v>
                </c:pt>
                <c:pt idx="1042">
                  <c:v>330.10180700000001</c:v>
                </c:pt>
                <c:pt idx="1043">
                  <c:v>310.22207600000002</c:v>
                </c:pt>
                <c:pt idx="1044">
                  <c:v>304.87170400000002</c:v>
                </c:pt>
                <c:pt idx="1045">
                  <c:v>307.32601899999997</c:v>
                </c:pt>
                <c:pt idx="1046">
                  <c:v>303.20281999999997</c:v>
                </c:pt>
                <c:pt idx="1047">
                  <c:v>301.48483299999998</c:v>
                </c:pt>
                <c:pt idx="1048">
                  <c:v>306.29522700000001</c:v>
                </c:pt>
                <c:pt idx="1049">
                  <c:v>313.46173099999999</c:v>
                </c:pt>
                <c:pt idx="1050">
                  <c:v>308.013214</c:v>
                </c:pt>
                <c:pt idx="1051">
                  <c:v>306.00070199999999</c:v>
                </c:pt>
                <c:pt idx="1052">
                  <c:v>301.38662699999998</c:v>
                </c:pt>
                <c:pt idx="1053">
                  <c:v>297.80337500000002</c:v>
                </c:pt>
                <c:pt idx="1054">
                  <c:v>296.47805799999998</c:v>
                </c:pt>
                <c:pt idx="1055">
                  <c:v>300.99395800000002</c:v>
                </c:pt>
                <c:pt idx="1056">
                  <c:v>299.32504299999999</c:v>
                </c:pt>
                <c:pt idx="1057">
                  <c:v>301.09213299999999</c:v>
                </c:pt>
                <c:pt idx="1058">
                  <c:v>299.47228999999999</c:v>
                </c:pt>
                <c:pt idx="1059">
                  <c:v>298.68691999999999</c:v>
                </c:pt>
                <c:pt idx="1060">
                  <c:v>296.52713</c:v>
                </c:pt>
                <c:pt idx="1061">
                  <c:v>294.95642099999998</c:v>
                </c:pt>
                <c:pt idx="1062">
                  <c:v>295.69268799999998</c:v>
                </c:pt>
                <c:pt idx="1063">
                  <c:v>295.93814099999997</c:v>
                </c:pt>
                <c:pt idx="1064">
                  <c:v>293.58200099999999</c:v>
                </c:pt>
                <c:pt idx="1065">
                  <c:v>294.51461799999998</c:v>
                </c:pt>
                <c:pt idx="1066">
                  <c:v>295.39816300000001</c:v>
                </c:pt>
                <c:pt idx="1067">
                  <c:v>291.47131300000001</c:v>
                </c:pt>
                <c:pt idx="1068">
                  <c:v>292.30578600000001</c:v>
                </c:pt>
                <c:pt idx="1069">
                  <c:v>293.58200099999999</c:v>
                </c:pt>
                <c:pt idx="1070">
                  <c:v>292.01126099999999</c:v>
                </c:pt>
                <c:pt idx="1071">
                  <c:v>288.18255599999998</c:v>
                </c:pt>
                <c:pt idx="1072">
                  <c:v>279.69073500000002</c:v>
                </c:pt>
                <c:pt idx="1073">
                  <c:v>280.18158</c:v>
                </c:pt>
                <c:pt idx="1074">
                  <c:v>277.18734699999999</c:v>
                </c:pt>
                <c:pt idx="1075">
                  <c:v>275.17483499999997</c:v>
                </c:pt>
                <c:pt idx="1076">
                  <c:v>277.43279999999999</c:v>
                </c:pt>
                <c:pt idx="1077">
                  <c:v>279.15078699999998</c:v>
                </c:pt>
                <c:pt idx="1078">
                  <c:v>283.81393400000002</c:v>
                </c:pt>
                <c:pt idx="1079">
                  <c:v>276.84375</c:v>
                </c:pt>
                <c:pt idx="1080">
                  <c:v>273.50592</c:v>
                </c:pt>
                <c:pt idx="1081">
                  <c:v>261.872589</c:v>
                </c:pt>
                <c:pt idx="1082">
                  <c:v>266.04489100000001</c:v>
                </c:pt>
                <c:pt idx="1083">
                  <c:v>266.83023100000003</c:v>
                </c:pt>
                <c:pt idx="1084">
                  <c:v>265.30859400000003</c:v>
                </c:pt>
                <c:pt idx="1085">
                  <c:v>259.22195399999998</c:v>
                </c:pt>
                <c:pt idx="1086">
                  <c:v>258.87838699999998</c:v>
                </c:pt>
                <c:pt idx="1087">
                  <c:v>257.06219499999997</c:v>
                </c:pt>
                <c:pt idx="1088">
                  <c:v>262.11801100000002</c:v>
                </c:pt>
                <c:pt idx="1089">
                  <c:v>257.50393700000001</c:v>
                </c:pt>
                <c:pt idx="1090">
                  <c:v>256.47314499999999</c:v>
                </c:pt>
                <c:pt idx="1091">
                  <c:v>255.34419299999999</c:v>
                </c:pt>
                <c:pt idx="1092">
                  <c:v>258.04391500000003</c:v>
                </c:pt>
                <c:pt idx="1093">
                  <c:v>262.11801100000002</c:v>
                </c:pt>
                <c:pt idx="1094">
                  <c:v>269.382721</c:v>
                </c:pt>
                <c:pt idx="1095">
                  <c:v>265.70126299999998</c:v>
                </c:pt>
                <c:pt idx="1096">
                  <c:v>263.44335899999999</c:v>
                </c:pt>
                <c:pt idx="1097">
                  <c:v>264.13052399999998</c:v>
                </c:pt>
                <c:pt idx="1098">
                  <c:v>270.51168799999999</c:v>
                </c:pt>
                <c:pt idx="1099">
                  <c:v>272.18060300000002</c:v>
                </c:pt>
                <c:pt idx="1100">
                  <c:v>272.27877799999999</c:v>
                </c:pt>
                <c:pt idx="1101">
                  <c:v>274.83123799999998</c:v>
                </c:pt>
                <c:pt idx="1102">
                  <c:v>274.04586799999998</c:v>
                </c:pt>
                <c:pt idx="1103">
                  <c:v>278.85626200000002</c:v>
                </c:pt>
                <c:pt idx="1104">
                  <c:v>278.11996499999998</c:v>
                </c:pt>
                <c:pt idx="1105">
                  <c:v>278.80718999999999</c:v>
                </c:pt>
                <c:pt idx="1106">
                  <c:v>280.42700200000002</c:v>
                </c:pt>
                <c:pt idx="1107">
                  <c:v>286.26821899999999</c:v>
                </c:pt>
                <c:pt idx="1108">
                  <c:v>288.72250400000001</c:v>
                </c:pt>
                <c:pt idx="1109">
                  <c:v>292.94387799999998</c:v>
                </c:pt>
                <c:pt idx="1110">
                  <c:v>288.62432899999999</c:v>
                </c:pt>
                <c:pt idx="1111">
                  <c:v>290.096924</c:v>
                </c:pt>
                <c:pt idx="1112">
                  <c:v>279.29803500000003</c:v>
                </c:pt>
                <c:pt idx="1113">
                  <c:v>275.56753500000002</c:v>
                </c:pt>
                <c:pt idx="1114">
                  <c:v>275.46935999999999</c:v>
                </c:pt>
                <c:pt idx="1115">
                  <c:v>276.74557499999997</c:v>
                </c:pt>
                <c:pt idx="1116">
                  <c:v>281.26147500000002</c:v>
                </c:pt>
                <c:pt idx="1117">
                  <c:v>279.34710699999999</c:v>
                </c:pt>
                <c:pt idx="1118">
                  <c:v>277.33462500000002</c:v>
                </c:pt>
                <c:pt idx="1119">
                  <c:v>277.18734699999999</c:v>
                </c:pt>
                <c:pt idx="1120">
                  <c:v>273.84954800000003</c:v>
                </c:pt>
                <c:pt idx="1121">
                  <c:v>266.87933299999997</c:v>
                </c:pt>
                <c:pt idx="1122">
                  <c:v>263.49243200000001</c:v>
                </c:pt>
                <c:pt idx="1123">
                  <c:v>263.050659</c:v>
                </c:pt>
                <c:pt idx="1124">
                  <c:v>248.71760599999999</c:v>
                </c:pt>
                <c:pt idx="1125">
                  <c:v>249.650238</c:v>
                </c:pt>
                <c:pt idx="1126">
                  <c:v>250.87737999999999</c:v>
                </c:pt>
                <c:pt idx="1127">
                  <c:v>256.86584499999998</c:v>
                </c:pt>
                <c:pt idx="1128">
                  <c:v>251.368225</c:v>
                </c:pt>
                <c:pt idx="1129">
                  <c:v>244.83982800000001</c:v>
                </c:pt>
                <c:pt idx="1130">
                  <c:v>250.58287000000001</c:v>
                </c:pt>
                <c:pt idx="1131">
                  <c:v>250.58287000000001</c:v>
                </c:pt>
                <c:pt idx="1132">
                  <c:v>258.19116200000002</c:v>
                </c:pt>
                <c:pt idx="1133">
                  <c:v>254.264297</c:v>
                </c:pt>
                <c:pt idx="1134">
                  <c:v>250.141098</c:v>
                </c:pt>
                <c:pt idx="1135">
                  <c:v>248.472183</c:v>
                </c:pt>
                <c:pt idx="1136">
                  <c:v>244.103531</c:v>
                </c:pt>
                <c:pt idx="1137">
                  <c:v>246.60691800000001</c:v>
                </c:pt>
                <c:pt idx="1138">
                  <c:v>246.99960300000001</c:v>
                </c:pt>
                <c:pt idx="1139">
                  <c:v>248.07948300000001</c:v>
                </c:pt>
                <c:pt idx="1140">
                  <c:v>240.52027899999999</c:v>
                </c:pt>
                <c:pt idx="1141">
                  <c:v>241.84561199999999</c:v>
                </c:pt>
                <c:pt idx="1142">
                  <c:v>245.085251</c:v>
                </c:pt>
                <c:pt idx="1143">
                  <c:v>247.29411300000001</c:v>
                </c:pt>
                <c:pt idx="1144">
                  <c:v>248.32492099999999</c:v>
                </c:pt>
                <c:pt idx="1145">
                  <c:v>250.337433</c:v>
                </c:pt>
                <c:pt idx="1146">
                  <c:v>249.453903</c:v>
                </c:pt>
                <c:pt idx="1147">
                  <c:v>248.57034300000001</c:v>
                </c:pt>
                <c:pt idx="1148">
                  <c:v>254.36247299999999</c:v>
                </c:pt>
                <c:pt idx="1149">
                  <c:v>253.773438</c:v>
                </c:pt>
                <c:pt idx="1150">
                  <c:v>256.08047499999998</c:v>
                </c:pt>
                <c:pt idx="1151">
                  <c:v>248.12857099999999</c:v>
                </c:pt>
                <c:pt idx="1152">
                  <c:v>242.925476</c:v>
                </c:pt>
                <c:pt idx="1153">
                  <c:v>239.783997</c:v>
                </c:pt>
                <c:pt idx="1154">
                  <c:v>250.09200999999999</c:v>
                </c:pt>
                <c:pt idx="1155">
                  <c:v>249.355728</c:v>
                </c:pt>
                <c:pt idx="1156">
                  <c:v>251.515503</c:v>
                </c:pt>
                <c:pt idx="1157">
                  <c:v>247.73590100000001</c:v>
                </c:pt>
                <c:pt idx="1158">
                  <c:v>248.030396</c:v>
                </c:pt>
                <c:pt idx="1159">
                  <c:v>249.552063</c:v>
                </c:pt>
                <c:pt idx="1160">
                  <c:v>248.963043</c:v>
                </c:pt>
                <c:pt idx="1161">
                  <c:v>250.97554</c:v>
                </c:pt>
                <c:pt idx="1162">
                  <c:v>246.017899</c:v>
                </c:pt>
                <c:pt idx="1163">
                  <c:v>236.347992</c:v>
                </c:pt>
                <c:pt idx="1164">
                  <c:v>233.40284700000001</c:v>
                </c:pt>
                <c:pt idx="1165">
                  <c:v>238.75318899999999</c:v>
                </c:pt>
                <c:pt idx="1166">
                  <c:v>237.72238200000001</c:v>
                </c:pt>
                <c:pt idx="1167">
                  <c:v>231.83209199999999</c:v>
                </c:pt>
                <c:pt idx="1168">
                  <c:v>237.820572</c:v>
                </c:pt>
                <c:pt idx="1169">
                  <c:v>239.293137</c:v>
                </c:pt>
                <c:pt idx="1170">
                  <c:v>241.64924600000001</c:v>
                </c:pt>
                <c:pt idx="1171">
                  <c:v>237.820572</c:v>
                </c:pt>
                <c:pt idx="1172">
                  <c:v>235.70988500000001</c:v>
                </c:pt>
                <c:pt idx="1173">
                  <c:v>236.053482</c:v>
                </c:pt>
                <c:pt idx="1174">
                  <c:v>234.72816499999999</c:v>
                </c:pt>
                <c:pt idx="1175">
                  <c:v>240.471191</c:v>
                </c:pt>
                <c:pt idx="1176">
                  <c:v>238.45867899999999</c:v>
                </c:pt>
                <c:pt idx="1177">
                  <c:v>231.88118</c:v>
                </c:pt>
                <c:pt idx="1178">
                  <c:v>226.92352299999999</c:v>
                </c:pt>
                <c:pt idx="1179">
                  <c:v>230.94856300000001</c:v>
                </c:pt>
                <c:pt idx="1180">
                  <c:v>229.96684300000001</c:v>
                </c:pt>
                <c:pt idx="1181">
                  <c:v>226.33450300000001</c:v>
                </c:pt>
                <c:pt idx="1182">
                  <c:v>225.205521</c:v>
                </c:pt>
                <c:pt idx="1183">
                  <c:v>221.86769100000001</c:v>
                </c:pt>
                <c:pt idx="1184">
                  <c:v>218.97163399999999</c:v>
                </c:pt>
                <c:pt idx="1185">
                  <c:v>213.91578699999999</c:v>
                </c:pt>
                <c:pt idx="1186">
                  <c:v>206.30749499999999</c:v>
                </c:pt>
                <c:pt idx="1187">
                  <c:v>209.93985000000001</c:v>
                </c:pt>
                <c:pt idx="1188">
                  <c:v>208.17276000000001</c:v>
                </c:pt>
                <c:pt idx="1189">
                  <c:v>200.61355599999999</c:v>
                </c:pt>
                <c:pt idx="1190">
                  <c:v>201.74252300000001</c:v>
                </c:pt>
                <c:pt idx="1191">
                  <c:v>196.63760400000001</c:v>
                </c:pt>
                <c:pt idx="1192">
                  <c:v>183.58078</c:v>
                </c:pt>
                <c:pt idx="1193">
                  <c:v>173.66545099999999</c:v>
                </c:pt>
                <c:pt idx="1194">
                  <c:v>181.55845600000001</c:v>
                </c:pt>
                <c:pt idx="1195">
                  <c:v>206.30749499999999</c:v>
                </c:pt>
                <c:pt idx="1196">
                  <c:v>193.47648599999999</c:v>
                </c:pt>
                <c:pt idx="1197">
                  <c:v>200.26994300000001</c:v>
                </c:pt>
                <c:pt idx="1198">
                  <c:v>202.331558</c:v>
                </c:pt>
                <c:pt idx="1199">
                  <c:v>199.97543300000001</c:v>
                </c:pt>
                <c:pt idx="1200">
                  <c:v>209.69442699999999</c:v>
                </c:pt>
                <c:pt idx="1201">
                  <c:v>210.23436000000001</c:v>
                </c:pt>
                <c:pt idx="1202">
                  <c:v>212.63957199999999</c:v>
                </c:pt>
                <c:pt idx="1203">
                  <c:v>209.64534</c:v>
                </c:pt>
                <c:pt idx="1204">
                  <c:v>212.68864400000001</c:v>
                </c:pt>
                <c:pt idx="1205">
                  <c:v>207.87825000000001</c:v>
                </c:pt>
                <c:pt idx="1206">
                  <c:v>206.50384500000001</c:v>
                </c:pt>
                <c:pt idx="1207">
                  <c:v>208.56544500000001</c:v>
                </c:pt>
                <c:pt idx="1208">
                  <c:v>208.909042</c:v>
                </c:pt>
                <c:pt idx="1209">
                  <c:v>213.81762699999999</c:v>
                </c:pt>
                <c:pt idx="1210">
                  <c:v>212.44322199999999</c:v>
                </c:pt>
                <c:pt idx="1211">
                  <c:v>208.025497</c:v>
                </c:pt>
                <c:pt idx="1212">
                  <c:v>206.25842299999999</c:v>
                </c:pt>
                <c:pt idx="1213">
                  <c:v>208.71270799999999</c:v>
                </c:pt>
                <c:pt idx="1214">
                  <c:v>205.81663499999999</c:v>
                </c:pt>
                <c:pt idx="1215">
                  <c:v>198.79737900000001</c:v>
                </c:pt>
                <c:pt idx="1216">
                  <c:v>199.97543300000001</c:v>
                </c:pt>
                <c:pt idx="1217">
                  <c:v>203.80413799999999</c:v>
                </c:pt>
                <c:pt idx="1218">
                  <c:v>198.69920300000001</c:v>
                </c:pt>
                <c:pt idx="1219">
                  <c:v>198.69920300000001</c:v>
                </c:pt>
                <c:pt idx="1220">
                  <c:v>194.14404300000001</c:v>
                </c:pt>
                <c:pt idx="1221">
                  <c:v>197.32479900000001</c:v>
                </c:pt>
                <c:pt idx="1222">
                  <c:v>199.97543300000001</c:v>
                </c:pt>
                <c:pt idx="1223">
                  <c:v>204.24589499999999</c:v>
                </c:pt>
                <c:pt idx="1224">
                  <c:v>204.24589499999999</c:v>
                </c:pt>
                <c:pt idx="1225">
                  <c:v>204.24589499999999</c:v>
                </c:pt>
                <c:pt idx="1226">
                  <c:v>188.724976</c:v>
                </c:pt>
                <c:pt idx="1227">
                  <c:v>184.994461</c:v>
                </c:pt>
                <c:pt idx="1228">
                  <c:v>184.994461</c:v>
                </c:pt>
                <c:pt idx="1229">
                  <c:v>184.798126</c:v>
                </c:pt>
                <c:pt idx="1230">
                  <c:v>190.17791700000001</c:v>
                </c:pt>
                <c:pt idx="1231">
                  <c:v>190.629501</c:v>
                </c:pt>
                <c:pt idx="1232">
                  <c:v>188.744598</c:v>
                </c:pt>
                <c:pt idx="1233">
                  <c:v>190.25645399999999</c:v>
                </c:pt>
                <c:pt idx="1234">
                  <c:v>184.77848800000001</c:v>
                </c:pt>
                <c:pt idx="1235">
                  <c:v>184.77848800000001</c:v>
                </c:pt>
                <c:pt idx="1236">
                  <c:v>170.36689799999999</c:v>
                </c:pt>
                <c:pt idx="1237">
                  <c:v>170.19018600000001</c:v>
                </c:pt>
                <c:pt idx="1238">
                  <c:v>178.534775</c:v>
                </c:pt>
                <c:pt idx="1239">
                  <c:v>177.179993</c:v>
                </c:pt>
                <c:pt idx="1240">
                  <c:v>180.479996</c:v>
                </c:pt>
                <c:pt idx="1241">
                  <c:v>180.05999800000001</c:v>
                </c:pt>
                <c:pt idx="1242">
                  <c:v>183.300003</c:v>
                </c:pt>
                <c:pt idx="1243">
                  <c:v>175.979996</c:v>
                </c:pt>
                <c:pt idx="1244">
                  <c:v>175.979996</c:v>
                </c:pt>
                <c:pt idx="1245">
                  <c:v>172.800003</c:v>
                </c:pt>
                <c:pt idx="1246">
                  <c:v>175.479996</c:v>
                </c:pt>
                <c:pt idx="1247">
                  <c:v>171.199997</c:v>
                </c:pt>
                <c:pt idx="1248">
                  <c:v>171.199997</c:v>
                </c:pt>
                <c:pt idx="1249">
                  <c:v>176.759995</c:v>
                </c:pt>
                <c:pt idx="1250">
                  <c:v>176.759995</c:v>
                </c:pt>
                <c:pt idx="1251">
                  <c:v>176.759995</c:v>
                </c:pt>
                <c:pt idx="1252">
                  <c:v>184.46000699999999</c:v>
                </c:pt>
                <c:pt idx="1253">
                  <c:v>182.44000199999999</c:v>
                </c:pt>
                <c:pt idx="1254">
                  <c:v>182.44000199999999</c:v>
                </c:pt>
                <c:pt idx="1255">
                  <c:v>182.44000199999999</c:v>
                </c:pt>
                <c:pt idx="1256">
                  <c:v>188.33999600000001</c:v>
                </c:pt>
                <c:pt idx="1257">
                  <c:v>186</c:v>
                </c:pt>
                <c:pt idx="1258">
                  <c:v>186.979996</c:v>
                </c:pt>
                <c:pt idx="1259">
                  <c:v>181.39999399999999</c:v>
                </c:pt>
                <c:pt idx="1260">
                  <c:v>175.699997</c:v>
                </c:pt>
                <c:pt idx="1261">
                  <c:v>169.679993</c:v>
                </c:pt>
                <c:pt idx="1262">
                  <c:v>164.53999300000001</c:v>
                </c:pt>
                <c:pt idx="1263">
                  <c:v>166.44000199999999</c:v>
                </c:pt>
                <c:pt idx="1264">
                  <c:v>162</c:v>
                </c:pt>
                <c:pt idx="1265">
                  <c:v>166</c:v>
                </c:pt>
                <c:pt idx="1266">
                  <c:v>166.520004</c:v>
                </c:pt>
              </c:numCache>
            </c:numRef>
          </c:val>
          <c:smooth val="0"/>
          <c:extLst>
            <c:ext xmlns:c16="http://schemas.microsoft.com/office/drawing/2014/chart" uri="{C3380CC4-5D6E-409C-BE32-E72D297353CC}">
              <c16:uniqueId val="{00000001-26AA-45A4-8F92-AB66368CDA9B}"/>
            </c:ext>
          </c:extLst>
        </c:ser>
        <c:ser>
          <c:idx val="2"/>
          <c:order val="2"/>
          <c:tx>
            <c:strRef>
              <c:f>'Raw Wide'!$D$1</c:f>
              <c:strCache>
                <c:ptCount val="1"/>
                <c:pt idx="0">
                  <c:v>DB1.DE</c:v>
                </c:pt>
              </c:strCache>
            </c:strRef>
          </c:tx>
          <c:spPr>
            <a:ln w="28575" cap="rnd">
              <a:solidFill>
                <a:schemeClr val="accent1">
                  <a:shade val="76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Wide'!$D$2:$D$1268</c:f>
              <c:numCache>
                <c:formatCode>_(* #,##0.000_);_(* \(#,##0.000\);_(* "-"??_);_(@_)</c:formatCode>
                <c:ptCount val="1267"/>
                <c:pt idx="0">
                  <c:v>86.354118</c:v>
                </c:pt>
                <c:pt idx="1">
                  <c:v>86.011971000000003</c:v>
                </c:pt>
                <c:pt idx="2">
                  <c:v>85.237647999999993</c:v>
                </c:pt>
                <c:pt idx="3">
                  <c:v>85.183632000000003</c:v>
                </c:pt>
                <c:pt idx="4">
                  <c:v>84.094200000000001</c:v>
                </c:pt>
                <c:pt idx="5">
                  <c:v>84.544380000000004</c:v>
                </c:pt>
                <c:pt idx="6">
                  <c:v>82.743645000000001</c:v>
                </c:pt>
                <c:pt idx="7">
                  <c:v>83.211830000000006</c:v>
                </c:pt>
                <c:pt idx="8">
                  <c:v>83.292869999999994</c:v>
                </c:pt>
                <c:pt idx="9">
                  <c:v>83.175819000000004</c:v>
                </c:pt>
                <c:pt idx="10">
                  <c:v>85.840903999999995</c:v>
                </c:pt>
                <c:pt idx="11">
                  <c:v>85.984961999999996</c:v>
                </c:pt>
                <c:pt idx="12">
                  <c:v>85.894927999999993</c:v>
                </c:pt>
                <c:pt idx="13">
                  <c:v>85.966956999999994</c:v>
                </c:pt>
                <c:pt idx="14">
                  <c:v>86.165030999999999</c:v>
                </c:pt>
                <c:pt idx="15">
                  <c:v>86.669242999999994</c:v>
                </c:pt>
                <c:pt idx="16">
                  <c:v>87.029387999999997</c:v>
                </c:pt>
                <c:pt idx="17">
                  <c:v>87.101417999999995</c:v>
                </c:pt>
                <c:pt idx="18">
                  <c:v>85.921936000000002</c:v>
                </c:pt>
                <c:pt idx="19">
                  <c:v>85.246657999999996</c:v>
                </c:pt>
                <c:pt idx="20">
                  <c:v>84.598395999999994</c:v>
                </c:pt>
                <c:pt idx="21">
                  <c:v>84.184235000000001</c:v>
                </c:pt>
                <c:pt idx="22">
                  <c:v>83.139801000000006</c:v>
                </c:pt>
                <c:pt idx="23">
                  <c:v>82.347481000000002</c:v>
                </c:pt>
                <c:pt idx="24">
                  <c:v>83.598990999999998</c:v>
                </c:pt>
                <c:pt idx="25">
                  <c:v>83.490959000000004</c:v>
                </c:pt>
                <c:pt idx="26">
                  <c:v>80.357674000000003</c:v>
                </c:pt>
                <c:pt idx="27">
                  <c:v>79.844459999999998</c:v>
                </c:pt>
                <c:pt idx="28">
                  <c:v>79.601378999999994</c:v>
                </c:pt>
                <c:pt idx="29">
                  <c:v>80.546752999999995</c:v>
                </c:pt>
                <c:pt idx="30">
                  <c:v>80.852881999999994</c:v>
                </c:pt>
                <c:pt idx="31">
                  <c:v>81.348076000000006</c:v>
                </c:pt>
                <c:pt idx="32">
                  <c:v>82.212424999999996</c:v>
                </c:pt>
                <c:pt idx="33">
                  <c:v>81.429114999999996</c:v>
                </c:pt>
                <c:pt idx="34">
                  <c:v>81.041961999999998</c:v>
                </c:pt>
                <c:pt idx="35">
                  <c:v>80.348670999999996</c:v>
                </c:pt>
                <c:pt idx="36">
                  <c:v>79.772437999999994</c:v>
                </c:pt>
                <c:pt idx="37">
                  <c:v>79.511330000000001</c:v>
                </c:pt>
                <c:pt idx="38">
                  <c:v>80.375679000000005</c:v>
                </c:pt>
                <c:pt idx="39">
                  <c:v>80.078559999999996</c:v>
                </c:pt>
                <c:pt idx="40">
                  <c:v>80.807861000000003</c:v>
                </c:pt>
                <c:pt idx="41">
                  <c:v>80.312652999999997</c:v>
                </c:pt>
                <c:pt idx="42">
                  <c:v>80.528755000000004</c:v>
                </c:pt>
                <c:pt idx="43">
                  <c:v>80.159592000000004</c:v>
                </c:pt>
                <c:pt idx="44">
                  <c:v>80.888885000000002</c:v>
                </c:pt>
                <c:pt idx="45">
                  <c:v>80.510741999999993</c:v>
                </c:pt>
                <c:pt idx="46">
                  <c:v>80.582763999999997</c:v>
                </c:pt>
                <c:pt idx="47">
                  <c:v>81.600182000000004</c:v>
                </c:pt>
                <c:pt idx="48">
                  <c:v>80.618781999999996</c:v>
                </c:pt>
                <c:pt idx="49">
                  <c:v>79.421288000000004</c:v>
                </c:pt>
                <c:pt idx="50">
                  <c:v>80.339668000000003</c:v>
                </c:pt>
                <c:pt idx="51">
                  <c:v>80.843863999999996</c:v>
                </c:pt>
                <c:pt idx="52">
                  <c:v>82.203429999999997</c:v>
                </c:pt>
                <c:pt idx="53">
                  <c:v>82.122390999999993</c:v>
                </c:pt>
                <c:pt idx="54">
                  <c:v>82.275452000000001</c:v>
                </c:pt>
                <c:pt idx="55">
                  <c:v>83.436927999999995</c:v>
                </c:pt>
                <c:pt idx="56">
                  <c:v>82.959732000000002</c:v>
                </c:pt>
                <c:pt idx="57">
                  <c:v>83.058777000000006</c:v>
                </c:pt>
                <c:pt idx="58">
                  <c:v>84.382300999999998</c:v>
                </c:pt>
                <c:pt idx="59">
                  <c:v>84.166222000000005</c:v>
                </c:pt>
                <c:pt idx="60">
                  <c:v>84.859504999999999</c:v>
                </c:pt>
                <c:pt idx="61">
                  <c:v>83.391914</c:v>
                </c:pt>
                <c:pt idx="62">
                  <c:v>84.139213999999996</c:v>
                </c:pt>
                <c:pt idx="63">
                  <c:v>85.165633999999997</c:v>
                </c:pt>
                <c:pt idx="64">
                  <c:v>85.867912000000004</c:v>
                </c:pt>
                <c:pt idx="65">
                  <c:v>85.336692999999997</c:v>
                </c:pt>
                <c:pt idx="66">
                  <c:v>84.643416999999999</c:v>
                </c:pt>
                <c:pt idx="67">
                  <c:v>81.167998999999995</c:v>
                </c:pt>
                <c:pt idx="68">
                  <c:v>81.627196999999995</c:v>
                </c:pt>
                <c:pt idx="69">
                  <c:v>81.501143999999996</c:v>
                </c:pt>
                <c:pt idx="70">
                  <c:v>81.816260999999997</c:v>
                </c:pt>
                <c:pt idx="71">
                  <c:v>81.663193000000007</c:v>
                </c:pt>
                <c:pt idx="72">
                  <c:v>82.572577999999993</c:v>
                </c:pt>
                <c:pt idx="73">
                  <c:v>83.247849000000002</c:v>
                </c:pt>
                <c:pt idx="74">
                  <c:v>83.247849000000002</c:v>
                </c:pt>
                <c:pt idx="75">
                  <c:v>83.094787999999994</c:v>
                </c:pt>
                <c:pt idx="76">
                  <c:v>83.905113</c:v>
                </c:pt>
                <c:pt idx="77">
                  <c:v>84.274260999999996</c:v>
                </c:pt>
                <c:pt idx="78">
                  <c:v>83.923134000000005</c:v>
                </c:pt>
                <c:pt idx="79">
                  <c:v>84.193236999999996</c:v>
                </c:pt>
                <c:pt idx="80">
                  <c:v>85.084594999999993</c:v>
                </c:pt>
                <c:pt idx="81">
                  <c:v>86.345116000000004</c:v>
                </c:pt>
                <c:pt idx="82">
                  <c:v>85.624816999999993</c:v>
                </c:pt>
                <c:pt idx="83">
                  <c:v>85.273674</c:v>
                </c:pt>
                <c:pt idx="84">
                  <c:v>85.165633999999997</c:v>
                </c:pt>
                <c:pt idx="85">
                  <c:v>83.607994000000005</c:v>
                </c:pt>
                <c:pt idx="86">
                  <c:v>81.978340000000003</c:v>
                </c:pt>
                <c:pt idx="87">
                  <c:v>83.580994000000004</c:v>
                </c:pt>
                <c:pt idx="88">
                  <c:v>83.022757999999996</c:v>
                </c:pt>
                <c:pt idx="89">
                  <c:v>81.303055000000001</c:v>
                </c:pt>
                <c:pt idx="90">
                  <c:v>81.465125999999998</c:v>
                </c:pt>
                <c:pt idx="91">
                  <c:v>82.032355999999993</c:v>
                </c:pt>
                <c:pt idx="92">
                  <c:v>81.059959000000006</c:v>
                </c:pt>
                <c:pt idx="93">
                  <c:v>79.844459999999998</c:v>
                </c:pt>
                <c:pt idx="94">
                  <c:v>79.844459999999998</c:v>
                </c:pt>
                <c:pt idx="95">
                  <c:v>81.519142000000002</c:v>
                </c:pt>
                <c:pt idx="96">
                  <c:v>80.987930000000006</c:v>
                </c:pt>
                <c:pt idx="97">
                  <c:v>81.960327000000007</c:v>
                </c:pt>
                <c:pt idx="98">
                  <c:v>81.546158000000005</c:v>
                </c:pt>
                <c:pt idx="99">
                  <c:v>81.402100000000004</c:v>
                </c:pt>
                <c:pt idx="100">
                  <c:v>82.797668000000002</c:v>
                </c:pt>
                <c:pt idx="101">
                  <c:v>82.050362000000007</c:v>
                </c:pt>
                <c:pt idx="102">
                  <c:v>82.230438000000007</c:v>
                </c:pt>
                <c:pt idx="103">
                  <c:v>81.411102</c:v>
                </c:pt>
                <c:pt idx="104">
                  <c:v>81.312056999999996</c:v>
                </c:pt>
                <c:pt idx="105">
                  <c:v>82.779670999999993</c:v>
                </c:pt>
                <c:pt idx="106">
                  <c:v>83.562965000000005</c:v>
                </c:pt>
                <c:pt idx="107">
                  <c:v>84.634415000000004</c:v>
                </c:pt>
                <c:pt idx="108">
                  <c:v>84.733458999999996</c:v>
                </c:pt>
                <c:pt idx="109">
                  <c:v>84.769469999999998</c:v>
                </c:pt>
                <c:pt idx="110">
                  <c:v>83.076781999999994</c:v>
                </c:pt>
                <c:pt idx="111">
                  <c:v>82.428512999999995</c:v>
                </c:pt>
                <c:pt idx="112">
                  <c:v>82.65361</c:v>
                </c:pt>
                <c:pt idx="113">
                  <c:v>82.401511999999997</c:v>
                </c:pt>
                <c:pt idx="114">
                  <c:v>83.770058000000006</c:v>
                </c:pt>
                <c:pt idx="115">
                  <c:v>85.021575999999996</c:v>
                </c:pt>
                <c:pt idx="116">
                  <c:v>85.759872000000001</c:v>
                </c:pt>
                <c:pt idx="117">
                  <c:v>83.923134000000005</c:v>
                </c:pt>
                <c:pt idx="118">
                  <c:v>85.714843999999999</c:v>
                </c:pt>
                <c:pt idx="119">
                  <c:v>87.245475999999996</c:v>
                </c:pt>
                <c:pt idx="120">
                  <c:v>88.145850999999993</c:v>
                </c:pt>
                <c:pt idx="121">
                  <c:v>88.533005000000003</c:v>
                </c:pt>
                <c:pt idx="122">
                  <c:v>89.154258999999996</c:v>
                </c:pt>
                <c:pt idx="123">
                  <c:v>89.937561000000002</c:v>
                </c:pt>
                <c:pt idx="124">
                  <c:v>89.343329999999995</c:v>
                </c:pt>
                <c:pt idx="125">
                  <c:v>89.613440999999995</c:v>
                </c:pt>
                <c:pt idx="126">
                  <c:v>87.920745999999994</c:v>
                </c:pt>
                <c:pt idx="127">
                  <c:v>88.379936000000001</c:v>
                </c:pt>
                <c:pt idx="128">
                  <c:v>88.289901999999998</c:v>
                </c:pt>
                <c:pt idx="129">
                  <c:v>87.227455000000006</c:v>
                </c:pt>
                <c:pt idx="130">
                  <c:v>86.741264000000001</c:v>
                </c:pt>
                <c:pt idx="131">
                  <c:v>87.137428</c:v>
                </c:pt>
                <c:pt idx="132">
                  <c:v>87.002380000000002</c:v>
                </c:pt>
                <c:pt idx="133">
                  <c:v>87.128417999999996</c:v>
                </c:pt>
                <c:pt idx="134">
                  <c:v>86.903335999999996</c:v>
                </c:pt>
                <c:pt idx="135">
                  <c:v>87.155449000000004</c:v>
                </c:pt>
                <c:pt idx="136">
                  <c:v>86.309089999999998</c:v>
                </c:pt>
                <c:pt idx="137">
                  <c:v>87.065406999999993</c:v>
                </c:pt>
                <c:pt idx="138">
                  <c:v>88.523994000000002</c:v>
                </c:pt>
                <c:pt idx="139">
                  <c:v>88.650040000000004</c:v>
                </c:pt>
                <c:pt idx="140">
                  <c:v>89.766495000000006</c:v>
                </c:pt>
                <c:pt idx="141">
                  <c:v>89.496391000000003</c:v>
                </c:pt>
                <c:pt idx="142">
                  <c:v>90.666861999999995</c:v>
                </c:pt>
                <c:pt idx="143">
                  <c:v>90.036613000000003</c:v>
                </c:pt>
                <c:pt idx="144">
                  <c:v>88.668053</c:v>
                </c:pt>
                <c:pt idx="145">
                  <c:v>88.235885999999994</c:v>
                </c:pt>
                <c:pt idx="146">
                  <c:v>88.199860000000001</c:v>
                </c:pt>
                <c:pt idx="147">
                  <c:v>87.821715999999995</c:v>
                </c:pt>
                <c:pt idx="148">
                  <c:v>87.785690000000002</c:v>
                </c:pt>
                <c:pt idx="149">
                  <c:v>88.794105999999999</c:v>
                </c:pt>
                <c:pt idx="150">
                  <c:v>89.064209000000005</c:v>
                </c:pt>
                <c:pt idx="151">
                  <c:v>91.567229999999995</c:v>
                </c:pt>
                <c:pt idx="152">
                  <c:v>93.277930999999995</c:v>
                </c:pt>
                <c:pt idx="153">
                  <c:v>93.097854999999996</c:v>
                </c:pt>
                <c:pt idx="154">
                  <c:v>93.683090000000007</c:v>
                </c:pt>
                <c:pt idx="155">
                  <c:v>93.277930999999995</c:v>
                </c:pt>
                <c:pt idx="156">
                  <c:v>93.457999999999998</c:v>
                </c:pt>
                <c:pt idx="157">
                  <c:v>93.052834000000004</c:v>
                </c:pt>
                <c:pt idx="158">
                  <c:v>93.052834000000004</c:v>
                </c:pt>
                <c:pt idx="159">
                  <c:v>91.882362000000001</c:v>
                </c:pt>
                <c:pt idx="160">
                  <c:v>94.133285999999998</c:v>
                </c:pt>
                <c:pt idx="161">
                  <c:v>91.522216999999998</c:v>
                </c:pt>
                <c:pt idx="162">
                  <c:v>95.303748999999996</c:v>
                </c:pt>
                <c:pt idx="163">
                  <c:v>92.602645999999993</c:v>
                </c:pt>
                <c:pt idx="164">
                  <c:v>92.287529000000006</c:v>
                </c:pt>
                <c:pt idx="165">
                  <c:v>93.367958000000002</c:v>
                </c:pt>
                <c:pt idx="166">
                  <c:v>92.827743999999996</c:v>
                </c:pt>
                <c:pt idx="167">
                  <c:v>94.178291000000002</c:v>
                </c:pt>
                <c:pt idx="168">
                  <c:v>94.358376000000007</c:v>
                </c:pt>
                <c:pt idx="169">
                  <c:v>95.303748999999996</c:v>
                </c:pt>
                <c:pt idx="170">
                  <c:v>95.258742999999996</c:v>
                </c:pt>
                <c:pt idx="171">
                  <c:v>94.673491999999996</c:v>
                </c:pt>
                <c:pt idx="172">
                  <c:v>97.374588000000003</c:v>
                </c:pt>
                <c:pt idx="173">
                  <c:v>98.590096000000003</c:v>
                </c:pt>
                <c:pt idx="174">
                  <c:v>97.824782999999996</c:v>
                </c:pt>
                <c:pt idx="175">
                  <c:v>97.779762000000005</c:v>
                </c:pt>
                <c:pt idx="176">
                  <c:v>97.779762000000005</c:v>
                </c:pt>
                <c:pt idx="177">
                  <c:v>98.545074</c:v>
                </c:pt>
                <c:pt idx="178">
                  <c:v>97.419617000000002</c:v>
                </c:pt>
                <c:pt idx="179">
                  <c:v>95.483833000000004</c:v>
                </c:pt>
                <c:pt idx="180">
                  <c:v>97.419617000000002</c:v>
                </c:pt>
                <c:pt idx="181">
                  <c:v>96.384201000000004</c:v>
                </c:pt>
                <c:pt idx="182">
                  <c:v>98.184921000000003</c:v>
                </c:pt>
                <c:pt idx="183">
                  <c:v>99.130302</c:v>
                </c:pt>
                <c:pt idx="184">
                  <c:v>98.950241000000005</c:v>
                </c:pt>
                <c:pt idx="185">
                  <c:v>99.535477</c:v>
                </c:pt>
                <c:pt idx="186">
                  <c:v>98.635116999999994</c:v>
                </c:pt>
                <c:pt idx="187">
                  <c:v>98.680121999999997</c:v>
                </c:pt>
                <c:pt idx="188">
                  <c:v>98.635116999999994</c:v>
                </c:pt>
                <c:pt idx="189">
                  <c:v>98.004845000000003</c:v>
                </c:pt>
                <c:pt idx="190">
                  <c:v>97.644699000000003</c:v>
                </c:pt>
                <c:pt idx="191">
                  <c:v>99.985648999999995</c:v>
                </c:pt>
                <c:pt idx="192">
                  <c:v>100.03067</c:v>
                </c:pt>
                <c:pt idx="193">
                  <c:v>100.570892</c:v>
                </c:pt>
                <c:pt idx="194">
                  <c:v>97.959839000000002</c:v>
                </c:pt>
                <c:pt idx="195">
                  <c:v>96.699325999999999</c:v>
                </c:pt>
                <c:pt idx="196">
                  <c:v>100.03067</c:v>
                </c:pt>
                <c:pt idx="197">
                  <c:v>99.580498000000006</c:v>
                </c:pt>
                <c:pt idx="198">
                  <c:v>99.580498000000006</c:v>
                </c:pt>
                <c:pt idx="199">
                  <c:v>99.625504000000006</c:v>
                </c:pt>
                <c:pt idx="200">
                  <c:v>99.265366</c:v>
                </c:pt>
                <c:pt idx="201">
                  <c:v>101.426239</c:v>
                </c:pt>
                <c:pt idx="202">
                  <c:v>101.021072</c:v>
                </c:pt>
                <c:pt idx="203">
                  <c:v>103.452072</c:v>
                </c:pt>
                <c:pt idx="204">
                  <c:v>103.091919</c:v>
                </c:pt>
                <c:pt idx="205">
                  <c:v>100.435844</c:v>
                </c:pt>
                <c:pt idx="206">
                  <c:v>97.959839000000002</c:v>
                </c:pt>
                <c:pt idx="207">
                  <c:v>98.184921000000003</c:v>
                </c:pt>
                <c:pt idx="208">
                  <c:v>98.635116999999994</c:v>
                </c:pt>
                <c:pt idx="209">
                  <c:v>99.445442</c:v>
                </c:pt>
                <c:pt idx="210">
                  <c:v>99.940642999999994</c:v>
                </c:pt>
                <c:pt idx="211">
                  <c:v>100.570892</c:v>
                </c:pt>
                <c:pt idx="212">
                  <c:v>100.435844</c:v>
                </c:pt>
                <c:pt idx="213">
                  <c:v>100.16572600000001</c:v>
                </c:pt>
                <c:pt idx="214">
                  <c:v>100.70594800000001</c:v>
                </c:pt>
                <c:pt idx="215">
                  <c:v>99.040267999999998</c:v>
                </c:pt>
                <c:pt idx="216">
                  <c:v>101.066093</c:v>
                </c:pt>
                <c:pt idx="217">
                  <c:v>100.750961</c:v>
                </c:pt>
                <c:pt idx="218">
                  <c:v>100.525887</c:v>
                </c:pt>
                <c:pt idx="219">
                  <c:v>104.847633</c:v>
                </c:pt>
                <c:pt idx="220">
                  <c:v>103.992287</c:v>
                </c:pt>
                <c:pt idx="221">
                  <c:v>104.802612</c:v>
                </c:pt>
                <c:pt idx="222">
                  <c:v>104.98268899999999</c:v>
                </c:pt>
                <c:pt idx="223">
                  <c:v>103.992287</c:v>
                </c:pt>
                <c:pt idx="224">
                  <c:v>104.08232099999999</c:v>
                </c:pt>
                <c:pt idx="225">
                  <c:v>104.487495</c:v>
                </c:pt>
                <c:pt idx="226">
                  <c:v>105.072731</c:v>
                </c:pt>
                <c:pt idx="227">
                  <c:v>103.902252</c:v>
                </c:pt>
                <c:pt idx="228">
                  <c:v>104.89265399999999</c:v>
                </c:pt>
                <c:pt idx="229">
                  <c:v>103.632149</c:v>
                </c:pt>
                <c:pt idx="230">
                  <c:v>104.368095</c:v>
                </c:pt>
                <c:pt idx="231">
                  <c:v>102.620209</c:v>
                </c:pt>
                <c:pt idx="232">
                  <c:v>102.620209</c:v>
                </c:pt>
                <c:pt idx="233">
                  <c:v>102.206215</c:v>
                </c:pt>
                <c:pt idx="234">
                  <c:v>101.332268</c:v>
                </c:pt>
                <c:pt idx="235">
                  <c:v>101.424263</c:v>
                </c:pt>
                <c:pt idx="236">
                  <c:v>102.71219600000001</c:v>
                </c:pt>
                <c:pt idx="237">
                  <c:v>103.356155</c:v>
                </c:pt>
                <c:pt idx="238">
                  <c:v>102.896179</c:v>
                </c:pt>
                <c:pt idx="239">
                  <c:v>103.95412399999999</c:v>
                </c:pt>
                <c:pt idx="240">
                  <c:v>105.24205000000001</c:v>
                </c:pt>
                <c:pt idx="241">
                  <c:v>105.61003100000001</c:v>
                </c:pt>
                <c:pt idx="242">
                  <c:v>107.633911</c:v>
                </c:pt>
                <c:pt idx="243">
                  <c:v>109.151833</c:v>
                </c:pt>
                <c:pt idx="244">
                  <c:v>109.335815</c:v>
                </c:pt>
                <c:pt idx="245">
                  <c:v>107.909897</c:v>
                </c:pt>
                <c:pt idx="246">
                  <c:v>108.04789</c:v>
                </c:pt>
                <c:pt idx="247">
                  <c:v>106.437973</c:v>
                </c:pt>
                <c:pt idx="248">
                  <c:v>107.17394299999999</c:v>
                </c:pt>
                <c:pt idx="249">
                  <c:v>106.621971</c:v>
                </c:pt>
                <c:pt idx="250">
                  <c:v>107.08194</c:v>
                </c:pt>
                <c:pt idx="251">
                  <c:v>106.207993</c:v>
                </c:pt>
                <c:pt idx="252">
                  <c:v>104.96605700000001</c:v>
                </c:pt>
                <c:pt idx="253">
                  <c:v>104.690079</c:v>
                </c:pt>
                <c:pt idx="254">
                  <c:v>106.070007</c:v>
                </c:pt>
                <c:pt idx="255">
                  <c:v>106.070007</c:v>
                </c:pt>
                <c:pt idx="256">
                  <c:v>105.196045</c:v>
                </c:pt>
                <c:pt idx="257">
                  <c:v>104.04611199999999</c:v>
                </c:pt>
                <c:pt idx="258">
                  <c:v>105.104057</c:v>
                </c:pt>
                <c:pt idx="259">
                  <c:v>105.61003100000001</c:v>
                </c:pt>
                <c:pt idx="260">
                  <c:v>103.908119</c:v>
                </c:pt>
                <c:pt idx="261">
                  <c:v>105.012062</c:v>
                </c:pt>
                <c:pt idx="262">
                  <c:v>104.87406900000001</c:v>
                </c:pt>
                <c:pt idx="263">
                  <c:v>106.48397799999999</c:v>
                </c:pt>
                <c:pt idx="264">
                  <c:v>107.08194</c:v>
                </c:pt>
                <c:pt idx="265">
                  <c:v>107.03594200000001</c:v>
                </c:pt>
                <c:pt idx="266">
                  <c:v>108.00190000000001</c:v>
                </c:pt>
                <c:pt idx="267">
                  <c:v>108.093887</c:v>
                </c:pt>
                <c:pt idx="268">
                  <c:v>108.967834</c:v>
                </c:pt>
                <c:pt idx="269">
                  <c:v>109.335815</c:v>
                </c:pt>
                <c:pt idx="270">
                  <c:v>109.381821</c:v>
                </c:pt>
                <c:pt idx="271">
                  <c:v>108.967834</c:v>
                </c:pt>
                <c:pt idx="272">
                  <c:v>109.427803</c:v>
                </c:pt>
                <c:pt idx="273">
                  <c:v>109.887787</c:v>
                </c:pt>
                <c:pt idx="274">
                  <c:v>110.623741</c:v>
                </c:pt>
                <c:pt idx="275">
                  <c:v>109.56579600000001</c:v>
                </c:pt>
                <c:pt idx="276">
                  <c:v>108.00190000000001</c:v>
                </c:pt>
                <c:pt idx="277">
                  <c:v>106.667969</c:v>
                </c:pt>
                <c:pt idx="278">
                  <c:v>106.713966</c:v>
                </c:pt>
                <c:pt idx="279">
                  <c:v>106.529968</c:v>
                </c:pt>
                <c:pt idx="280">
                  <c:v>105.656021</c:v>
                </c:pt>
                <c:pt idx="281">
                  <c:v>103.816124</c:v>
                </c:pt>
                <c:pt idx="282">
                  <c:v>103.862129</c:v>
                </c:pt>
                <c:pt idx="283">
                  <c:v>103.678139</c:v>
                </c:pt>
                <c:pt idx="284">
                  <c:v>104.460098</c:v>
                </c:pt>
                <c:pt idx="285">
                  <c:v>103.770134</c:v>
                </c:pt>
                <c:pt idx="286">
                  <c:v>104.322098</c:v>
                </c:pt>
                <c:pt idx="287">
                  <c:v>104.368095</c:v>
                </c:pt>
                <c:pt idx="288">
                  <c:v>104.322098</c:v>
                </c:pt>
                <c:pt idx="289">
                  <c:v>103.95412399999999</c:v>
                </c:pt>
                <c:pt idx="290">
                  <c:v>103.95412399999999</c:v>
                </c:pt>
                <c:pt idx="291">
                  <c:v>102.942177</c:v>
                </c:pt>
                <c:pt idx="292">
                  <c:v>104.598083</c:v>
                </c:pt>
                <c:pt idx="293">
                  <c:v>104.000122</c:v>
                </c:pt>
                <c:pt idx="294">
                  <c:v>102.71219600000001</c:v>
                </c:pt>
                <c:pt idx="295">
                  <c:v>102.620209</c:v>
                </c:pt>
                <c:pt idx="296">
                  <c:v>102.850189</c:v>
                </c:pt>
                <c:pt idx="297">
                  <c:v>103.310158</c:v>
                </c:pt>
                <c:pt idx="298">
                  <c:v>104.322098</c:v>
                </c:pt>
                <c:pt idx="299">
                  <c:v>107.587906</c:v>
                </c:pt>
                <c:pt idx="300">
                  <c:v>108.04789</c:v>
                </c:pt>
                <c:pt idx="301">
                  <c:v>108.185875</c:v>
                </c:pt>
                <c:pt idx="302">
                  <c:v>109.887787</c:v>
                </c:pt>
                <c:pt idx="303">
                  <c:v>109.56579600000001</c:v>
                </c:pt>
                <c:pt idx="304">
                  <c:v>109.657791</c:v>
                </c:pt>
                <c:pt idx="305">
                  <c:v>110.117767</c:v>
                </c:pt>
                <c:pt idx="306">
                  <c:v>109.47380800000001</c:v>
                </c:pt>
                <c:pt idx="307">
                  <c:v>109.703789</c:v>
                </c:pt>
                <c:pt idx="308">
                  <c:v>109.335815</c:v>
                </c:pt>
                <c:pt idx="309">
                  <c:v>108.093887</c:v>
                </c:pt>
                <c:pt idx="310">
                  <c:v>107.35792499999999</c:v>
                </c:pt>
                <c:pt idx="311">
                  <c:v>108.00190000000001</c:v>
                </c:pt>
                <c:pt idx="312">
                  <c:v>107.633911</c:v>
                </c:pt>
                <c:pt idx="313">
                  <c:v>109.24382</c:v>
                </c:pt>
                <c:pt idx="314">
                  <c:v>109.197823</c:v>
                </c:pt>
                <c:pt idx="315">
                  <c:v>107.771912</c:v>
                </c:pt>
                <c:pt idx="316">
                  <c:v>108.27786999999999</c:v>
                </c:pt>
                <c:pt idx="317">
                  <c:v>108.185875</c:v>
                </c:pt>
                <c:pt idx="318">
                  <c:v>108.323875</c:v>
                </c:pt>
                <c:pt idx="319">
                  <c:v>106.85195899999999</c:v>
                </c:pt>
                <c:pt idx="320">
                  <c:v>106.299988</c:v>
                </c:pt>
                <c:pt idx="321">
                  <c:v>106.11599699999999</c:v>
                </c:pt>
                <c:pt idx="322">
                  <c:v>107.587906</c:v>
                </c:pt>
                <c:pt idx="323">
                  <c:v>108.04789</c:v>
                </c:pt>
                <c:pt idx="324">
                  <c:v>107.587906</c:v>
                </c:pt>
                <c:pt idx="325">
                  <c:v>107.909897</c:v>
                </c:pt>
                <c:pt idx="326">
                  <c:v>106.161995</c:v>
                </c:pt>
                <c:pt idx="327">
                  <c:v>106.070007</c:v>
                </c:pt>
                <c:pt idx="328">
                  <c:v>106.529968</c:v>
                </c:pt>
                <c:pt idx="329">
                  <c:v>108.139893</c:v>
                </c:pt>
                <c:pt idx="330">
                  <c:v>106.667969</c:v>
                </c:pt>
                <c:pt idx="331">
                  <c:v>104.552086</c:v>
                </c:pt>
                <c:pt idx="332">
                  <c:v>105.196045</c:v>
                </c:pt>
                <c:pt idx="333">
                  <c:v>102.942177</c:v>
                </c:pt>
                <c:pt idx="334">
                  <c:v>100.228325</c:v>
                </c:pt>
                <c:pt idx="335">
                  <c:v>101.10227999999999</c:v>
                </c:pt>
                <c:pt idx="336">
                  <c:v>101.10227999999999</c:v>
                </c:pt>
                <c:pt idx="337">
                  <c:v>102.574203</c:v>
                </c:pt>
                <c:pt idx="338">
                  <c:v>101.51625799999999</c:v>
                </c:pt>
                <c:pt idx="339">
                  <c:v>102.988174</c:v>
                </c:pt>
                <c:pt idx="340">
                  <c:v>104.460098</c:v>
                </c:pt>
                <c:pt idx="341">
                  <c:v>104.82807200000001</c:v>
                </c:pt>
                <c:pt idx="342">
                  <c:v>103.26415299999999</c:v>
                </c:pt>
                <c:pt idx="343">
                  <c:v>103.034164</c:v>
                </c:pt>
                <c:pt idx="344">
                  <c:v>100.64231100000001</c:v>
                </c:pt>
                <c:pt idx="345">
                  <c:v>100.550316</c:v>
                </c:pt>
                <c:pt idx="346">
                  <c:v>100.64231100000001</c:v>
                </c:pt>
                <c:pt idx="347">
                  <c:v>100.550316</c:v>
                </c:pt>
                <c:pt idx="348">
                  <c:v>102.896179</c:v>
                </c:pt>
                <c:pt idx="349">
                  <c:v>102.528206</c:v>
                </c:pt>
                <c:pt idx="350">
                  <c:v>102.804192</c:v>
                </c:pt>
                <c:pt idx="351">
                  <c:v>101.792244</c:v>
                </c:pt>
                <c:pt idx="352">
                  <c:v>102.39020499999999</c:v>
                </c:pt>
                <c:pt idx="353">
                  <c:v>102.758179</c:v>
                </c:pt>
                <c:pt idx="354">
                  <c:v>102.160217</c:v>
                </c:pt>
                <c:pt idx="355">
                  <c:v>102.252213</c:v>
                </c:pt>
                <c:pt idx="356">
                  <c:v>102.71219600000001</c:v>
                </c:pt>
                <c:pt idx="357">
                  <c:v>103.17216500000001</c:v>
                </c:pt>
                <c:pt idx="358">
                  <c:v>102.34420799999999</c:v>
                </c:pt>
                <c:pt idx="359">
                  <c:v>101.10227999999999</c:v>
                </c:pt>
                <c:pt idx="360">
                  <c:v>105.334045</c:v>
                </c:pt>
                <c:pt idx="361">
                  <c:v>102.804192</c:v>
                </c:pt>
                <c:pt idx="362">
                  <c:v>102.850189</c:v>
                </c:pt>
                <c:pt idx="363">
                  <c:v>104.73608400000001</c:v>
                </c:pt>
                <c:pt idx="364">
                  <c:v>105.104057</c:v>
                </c:pt>
                <c:pt idx="365">
                  <c:v>105.380043</c:v>
                </c:pt>
                <c:pt idx="366">
                  <c:v>103.494148</c:v>
                </c:pt>
                <c:pt idx="367">
                  <c:v>104.184105</c:v>
                </c:pt>
                <c:pt idx="368">
                  <c:v>104.184105</c:v>
                </c:pt>
                <c:pt idx="369">
                  <c:v>102.29821</c:v>
                </c:pt>
                <c:pt idx="370">
                  <c:v>103.770134</c:v>
                </c:pt>
                <c:pt idx="371">
                  <c:v>106.023994</c:v>
                </c:pt>
                <c:pt idx="372">
                  <c:v>105.794022</c:v>
                </c:pt>
                <c:pt idx="373">
                  <c:v>104.552086</c:v>
                </c:pt>
                <c:pt idx="374">
                  <c:v>101.700249</c:v>
                </c:pt>
                <c:pt idx="375">
                  <c:v>102.160217</c:v>
                </c:pt>
                <c:pt idx="376">
                  <c:v>101.51625799999999</c:v>
                </c:pt>
                <c:pt idx="377">
                  <c:v>101.700249</c:v>
                </c:pt>
                <c:pt idx="378">
                  <c:v>100.64231100000001</c:v>
                </c:pt>
                <c:pt idx="379">
                  <c:v>99.492371000000006</c:v>
                </c:pt>
                <c:pt idx="380">
                  <c:v>98.296440000000004</c:v>
                </c:pt>
                <c:pt idx="381">
                  <c:v>96.318557999999996</c:v>
                </c:pt>
                <c:pt idx="382">
                  <c:v>94.570656</c:v>
                </c:pt>
                <c:pt idx="383">
                  <c:v>96.456542999999996</c:v>
                </c:pt>
                <c:pt idx="384">
                  <c:v>96.502540999999994</c:v>
                </c:pt>
                <c:pt idx="385">
                  <c:v>97.514481000000004</c:v>
                </c:pt>
                <c:pt idx="386">
                  <c:v>94.800644000000005</c:v>
                </c:pt>
                <c:pt idx="387">
                  <c:v>96.548537999999994</c:v>
                </c:pt>
                <c:pt idx="388">
                  <c:v>97.468491</c:v>
                </c:pt>
                <c:pt idx="389">
                  <c:v>96.548537999999994</c:v>
                </c:pt>
                <c:pt idx="390">
                  <c:v>98.894401999999999</c:v>
                </c:pt>
                <c:pt idx="391">
                  <c:v>98.664421000000004</c:v>
                </c:pt>
                <c:pt idx="392">
                  <c:v>98.894401999999999</c:v>
                </c:pt>
                <c:pt idx="393">
                  <c:v>99.262383</c:v>
                </c:pt>
                <c:pt idx="394">
                  <c:v>99.354384999999994</c:v>
                </c:pt>
                <c:pt idx="395">
                  <c:v>99.998337000000006</c:v>
                </c:pt>
                <c:pt idx="396">
                  <c:v>99.308387999999994</c:v>
                </c:pt>
                <c:pt idx="397">
                  <c:v>100.59631299999999</c:v>
                </c:pt>
                <c:pt idx="398">
                  <c:v>102.896179</c:v>
                </c:pt>
                <c:pt idx="399">
                  <c:v>103.862129</c:v>
                </c:pt>
                <c:pt idx="400">
                  <c:v>105.28804</c:v>
                </c:pt>
                <c:pt idx="401">
                  <c:v>105.472031</c:v>
                </c:pt>
                <c:pt idx="402">
                  <c:v>104.184105</c:v>
                </c:pt>
                <c:pt idx="403">
                  <c:v>105.380043</c:v>
                </c:pt>
                <c:pt idx="404">
                  <c:v>105.426033</c:v>
                </c:pt>
                <c:pt idx="405">
                  <c:v>105.74801600000001</c:v>
                </c:pt>
                <c:pt idx="406">
                  <c:v>106.391983</c:v>
                </c:pt>
                <c:pt idx="407">
                  <c:v>107.31192799999999</c:v>
                </c:pt>
                <c:pt idx="408">
                  <c:v>106.621971</c:v>
                </c:pt>
                <c:pt idx="409">
                  <c:v>106.94395400000001</c:v>
                </c:pt>
                <c:pt idx="410">
                  <c:v>106.299988</c:v>
                </c:pt>
                <c:pt idx="411">
                  <c:v>106.345985</c:v>
                </c:pt>
                <c:pt idx="412">
                  <c:v>106.529968</c:v>
                </c:pt>
                <c:pt idx="413">
                  <c:v>106.299988</c:v>
                </c:pt>
                <c:pt idx="414">
                  <c:v>105.196045</c:v>
                </c:pt>
                <c:pt idx="415">
                  <c:v>103.17216500000001</c:v>
                </c:pt>
                <c:pt idx="416">
                  <c:v>104.690079</c:v>
                </c:pt>
                <c:pt idx="417">
                  <c:v>104.09211000000001</c:v>
                </c:pt>
                <c:pt idx="418">
                  <c:v>104.78207399999999</c:v>
                </c:pt>
                <c:pt idx="419">
                  <c:v>101.424263</c:v>
                </c:pt>
                <c:pt idx="420">
                  <c:v>102.39020499999999</c:v>
                </c:pt>
                <c:pt idx="421">
                  <c:v>102.804192</c:v>
                </c:pt>
                <c:pt idx="422">
                  <c:v>101.884232</c:v>
                </c:pt>
                <c:pt idx="423">
                  <c:v>102.160217</c:v>
                </c:pt>
                <c:pt idx="424">
                  <c:v>102.206215</c:v>
                </c:pt>
                <c:pt idx="425">
                  <c:v>103.126167</c:v>
                </c:pt>
                <c:pt idx="426">
                  <c:v>103.034164</c:v>
                </c:pt>
                <c:pt idx="427">
                  <c:v>103.08017700000001</c:v>
                </c:pt>
                <c:pt idx="428">
                  <c:v>101.056282</c:v>
                </c:pt>
                <c:pt idx="429">
                  <c:v>102.206215</c:v>
                </c:pt>
                <c:pt idx="430">
                  <c:v>103.95412399999999</c:v>
                </c:pt>
                <c:pt idx="431">
                  <c:v>102.804192</c:v>
                </c:pt>
                <c:pt idx="432">
                  <c:v>103.034164</c:v>
                </c:pt>
                <c:pt idx="433">
                  <c:v>103.402153</c:v>
                </c:pt>
                <c:pt idx="434">
                  <c:v>103.678139</c:v>
                </c:pt>
                <c:pt idx="435">
                  <c:v>104.598083</c:v>
                </c:pt>
                <c:pt idx="436">
                  <c:v>104.04611199999999</c:v>
                </c:pt>
                <c:pt idx="437">
                  <c:v>104.2761</c:v>
                </c:pt>
                <c:pt idx="438">
                  <c:v>105.472031</c:v>
                </c:pt>
                <c:pt idx="439">
                  <c:v>105.058052</c:v>
                </c:pt>
                <c:pt idx="440">
                  <c:v>106.345985</c:v>
                </c:pt>
                <c:pt idx="441">
                  <c:v>105.794022</c:v>
                </c:pt>
                <c:pt idx="442">
                  <c:v>106.437973</c:v>
                </c:pt>
                <c:pt idx="443">
                  <c:v>105.334045</c:v>
                </c:pt>
                <c:pt idx="444">
                  <c:v>102.206215</c:v>
                </c:pt>
                <c:pt idx="445">
                  <c:v>102.942177</c:v>
                </c:pt>
                <c:pt idx="446">
                  <c:v>102.29821</c:v>
                </c:pt>
                <c:pt idx="447">
                  <c:v>104.04611199999999</c:v>
                </c:pt>
                <c:pt idx="448">
                  <c:v>104.644081</c:v>
                </c:pt>
                <c:pt idx="449">
                  <c:v>104.82807200000001</c:v>
                </c:pt>
                <c:pt idx="450">
                  <c:v>105.150047</c:v>
                </c:pt>
                <c:pt idx="451">
                  <c:v>105.058052</c:v>
                </c:pt>
                <c:pt idx="452">
                  <c:v>106.25399</c:v>
                </c:pt>
                <c:pt idx="453">
                  <c:v>107.633911</c:v>
                </c:pt>
                <c:pt idx="454">
                  <c:v>107.26593800000001</c:v>
                </c:pt>
                <c:pt idx="455">
                  <c:v>107.03594200000001</c:v>
                </c:pt>
                <c:pt idx="456">
                  <c:v>106.805954</c:v>
                </c:pt>
                <c:pt idx="457">
                  <c:v>105.61003100000001</c:v>
                </c:pt>
                <c:pt idx="458">
                  <c:v>106.023994</c:v>
                </c:pt>
                <c:pt idx="459">
                  <c:v>105.518028</c:v>
                </c:pt>
                <c:pt idx="460">
                  <c:v>105.380043</c:v>
                </c:pt>
                <c:pt idx="461">
                  <c:v>103.862129</c:v>
                </c:pt>
                <c:pt idx="462">
                  <c:v>108.093887</c:v>
                </c:pt>
                <c:pt idx="463">
                  <c:v>107.541916</c:v>
                </c:pt>
                <c:pt idx="464">
                  <c:v>108.599861</c:v>
                </c:pt>
                <c:pt idx="465">
                  <c:v>108.87584699999999</c:v>
                </c:pt>
                <c:pt idx="466">
                  <c:v>109.197823</c:v>
                </c:pt>
                <c:pt idx="467">
                  <c:v>108.369873</c:v>
                </c:pt>
                <c:pt idx="468">
                  <c:v>107.955894</c:v>
                </c:pt>
                <c:pt idx="469">
                  <c:v>107.587906</c:v>
                </c:pt>
                <c:pt idx="470">
                  <c:v>109.381821</c:v>
                </c:pt>
                <c:pt idx="471">
                  <c:v>109.24382</c:v>
                </c:pt>
                <c:pt idx="472">
                  <c:v>109.335815</c:v>
                </c:pt>
                <c:pt idx="473">
                  <c:v>110.761734</c:v>
                </c:pt>
                <c:pt idx="474">
                  <c:v>111.359703</c:v>
                </c:pt>
                <c:pt idx="475">
                  <c:v>110.99173</c:v>
                </c:pt>
                <c:pt idx="476">
                  <c:v>110.380066</c:v>
                </c:pt>
                <c:pt idx="477">
                  <c:v>111.27402499999999</c:v>
                </c:pt>
                <c:pt idx="478">
                  <c:v>111.03877300000001</c:v>
                </c:pt>
                <c:pt idx="479">
                  <c:v>113.673599</c:v>
                </c:pt>
                <c:pt idx="480">
                  <c:v>114.238197</c:v>
                </c:pt>
                <c:pt idx="481">
                  <c:v>114.47345</c:v>
                </c:pt>
                <c:pt idx="482">
                  <c:v>115.132149</c:v>
                </c:pt>
                <c:pt idx="483">
                  <c:v>114.802803</c:v>
                </c:pt>
                <c:pt idx="484">
                  <c:v>114.708702</c:v>
                </c:pt>
                <c:pt idx="485">
                  <c:v>116.92005899999999</c:v>
                </c:pt>
                <c:pt idx="486">
                  <c:v>116.07315800000001</c:v>
                </c:pt>
                <c:pt idx="487">
                  <c:v>118.096321</c:v>
                </c:pt>
                <c:pt idx="488">
                  <c:v>117.62582399999999</c:v>
                </c:pt>
                <c:pt idx="489">
                  <c:v>116.778915</c:v>
                </c:pt>
                <c:pt idx="490">
                  <c:v>116.30841100000001</c:v>
                </c:pt>
                <c:pt idx="491">
                  <c:v>117.95517</c:v>
                </c:pt>
                <c:pt idx="492">
                  <c:v>116.449562</c:v>
                </c:pt>
                <c:pt idx="493">
                  <c:v>116.07315800000001</c:v>
                </c:pt>
                <c:pt idx="494">
                  <c:v>117.437622</c:v>
                </c:pt>
                <c:pt idx="495">
                  <c:v>117.861069</c:v>
                </c:pt>
                <c:pt idx="496">
                  <c:v>117.861069</c:v>
                </c:pt>
                <c:pt idx="497">
                  <c:v>118.89617200000001</c:v>
                </c:pt>
                <c:pt idx="498">
                  <c:v>119.46077699999999</c:v>
                </c:pt>
                <c:pt idx="499">
                  <c:v>119.46077699999999</c:v>
                </c:pt>
                <c:pt idx="500">
                  <c:v>118.33157300000001</c:v>
                </c:pt>
                <c:pt idx="501">
                  <c:v>118.28452299999999</c:v>
                </c:pt>
                <c:pt idx="502">
                  <c:v>117.39057200000001</c:v>
                </c:pt>
                <c:pt idx="503">
                  <c:v>119.03733099999999</c:v>
                </c:pt>
                <c:pt idx="504">
                  <c:v>118.849129</c:v>
                </c:pt>
                <c:pt idx="505">
                  <c:v>118.00221999999999</c:v>
                </c:pt>
                <c:pt idx="506">
                  <c:v>119.319633</c:v>
                </c:pt>
                <c:pt idx="507">
                  <c:v>118.70798499999999</c:v>
                </c:pt>
                <c:pt idx="508">
                  <c:v>119.36668400000001</c:v>
                </c:pt>
                <c:pt idx="509">
                  <c:v>117.437622</c:v>
                </c:pt>
                <c:pt idx="510">
                  <c:v>116.21431</c:v>
                </c:pt>
                <c:pt idx="511">
                  <c:v>117.061218</c:v>
                </c:pt>
                <c:pt idx="512">
                  <c:v>120.354744</c:v>
                </c:pt>
                <c:pt idx="513">
                  <c:v>121.107544</c:v>
                </c:pt>
                <c:pt idx="514">
                  <c:v>121.766243</c:v>
                </c:pt>
                <c:pt idx="515">
                  <c:v>122.142662</c:v>
                </c:pt>
                <c:pt idx="516">
                  <c:v>120.919342</c:v>
                </c:pt>
                <c:pt idx="517">
                  <c:v>120.872292</c:v>
                </c:pt>
                <c:pt idx="518">
                  <c:v>120.77819100000001</c:v>
                </c:pt>
                <c:pt idx="519">
                  <c:v>120.448837</c:v>
                </c:pt>
                <c:pt idx="520">
                  <c:v>120.77819100000001</c:v>
                </c:pt>
                <c:pt idx="521">
                  <c:v>119.507835</c:v>
                </c:pt>
                <c:pt idx="522">
                  <c:v>119.884232</c:v>
                </c:pt>
                <c:pt idx="523">
                  <c:v>120.025391</c:v>
                </c:pt>
                <c:pt idx="524">
                  <c:v>119.554886</c:v>
                </c:pt>
                <c:pt idx="525">
                  <c:v>120.82524100000001</c:v>
                </c:pt>
                <c:pt idx="526">
                  <c:v>121.766243</c:v>
                </c:pt>
                <c:pt idx="527">
                  <c:v>120.68409</c:v>
                </c:pt>
                <c:pt idx="528">
                  <c:v>119.790138</c:v>
                </c:pt>
                <c:pt idx="529">
                  <c:v>119.225533</c:v>
                </c:pt>
                <c:pt idx="530">
                  <c:v>119.46077699999999</c:v>
                </c:pt>
                <c:pt idx="531">
                  <c:v>119.93129</c:v>
                </c:pt>
                <c:pt idx="532">
                  <c:v>117.014168</c:v>
                </c:pt>
                <c:pt idx="533">
                  <c:v>117.437622</c:v>
                </c:pt>
                <c:pt idx="534">
                  <c:v>118.849129</c:v>
                </c:pt>
                <c:pt idx="535">
                  <c:v>125.15387699999999</c:v>
                </c:pt>
                <c:pt idx="536">
                  <c:v>122.37790699999999</c:v>
                </c:pt>
                <c:pt idx="537">
                  <c:v>120.166534</c:v>
                </c:pt>
                <c:pt idx="538">
                  <c:v>118.19043000000001</c:v>
                </c:pt>
                <c:pt idx="539">
                  <c:v>120.025391</c:v>
                </c:pt>
                <c:pt idx="540">
                  <c:v>121.389847</c:v>
                </c:pt>
                <c:pt idx="541">
                  <c:v>120.96639999999999</c:v>
                </c:pt>
                <c:pt idx="542">
                  <c:v>120.260643</c:v>
                </c:pt>
                <c:pt idx="543">
                  <c:v>120.637039</c:v>
                </c:pt>
                <c:pt idx="544">
                  <c:v>119.60193599999999</c:v>
                </c:pt>
                <c:pt idx="545">
                  <c:v>119.74308000000001</c:v>
                </c:pt>
                <c:pt idx="546">
                  <c:v>121.389847</c:v>
                </c:pt>
                <c:pt idx="547">
                  <c:v>122.189705</c:v>
                </c:pt>
                <c:pt idx="548">
                  <c:v>121.813293</c:v>
                </c:pt>
                <c:pt idx="549">
                  <c:v>123.50711099999999</c:v>
                </c:pt>
                <c:pt idx="550">
                  <c:v>123.17775</c:v>
                </c:pt>
                <c:pt idx="551">
                  <c:v>123.742363</c:v>
                </c:pt>
                <c:pt idx="552">
                  <c:v>123.50711099999999</c:v>
                </c:pt>
                <c:pt idx="553">
                  <c:v>121.342789</c:v>
                </c:pt>
                <c:pt idx="554">
                  <c:v>119.696037</c:v>
                </c:pt>
                <c:pt idx="555">
                  <c:v>120.401787</c:v>
                </c:pt>
                <c:pt idx="556">
                  <c:v>125.859627</c:v>
                </c:pt>
                <c:pt idx="557">
                  <c:v>129.10609400000001</c:v>
                </c:pt>
                <c:pt idx="558">
                  <c:v>129.10609400000001</c:v>
                </c:pt>
                <c:pt idx="559">
                  <c:v>129.811859</c:v>
                </c:pt>
                <c:pt idx="560">
                  <c:v>128.212143</c:v>
                </c:pt>
                <c:pt idx="561">
                  <c:v>129.29431199999999</c:v>
                </c:pt>
                <c:pt idx="562">
                  <c:v>128.070999</c:v>
                </c:pt>
                <c:pt idx="563">
                  <c:v>127.506401</c:v>
                </c:pt>
                <c:pt idx="564">
                  <c:v>128.63559000000001</c:v>
                </c:pt>
                <c:pt idx="565">
                  <c:v>129.858902</c:v>
                </c:pt>
                <c:pt idx="566">
                  <c:v>130.000046</c:v>
                </c:pt>
                <c:pt idx="567">
                  <c:v>130.000046</c:v>
                </c:pt>
                <c:pt idx="568">
                  <c:v>130.84697</c:v>
                </c:pt>
                <c:pt idx="569">
                  <c:v>131.03517199999999</c:v>
                </c:pt>
                <c:pt idx="570">
                  <c:v>131.317474</c:v>
                </c:pt>
                <c:pt idx="571">
                  <c:v>131.12927199999999</c:v>
                </c:pt>
                <c:pt idx="572">
                  <c:v>131.458618</c:v>
                </c:pt>
                <c:pt idx="573">
                  <c:v>132.39961199999999</c:v>
                </c:pt>
                <c:pt idx="574">
                  <c:v>131.78797900000001</c:v>
                </c:pt>
                <c:pt idx="575">
                  <c:v>133.62292500000001</c:v>
                </c:pt>
                <c:pt idx="576">
                  <c:v>135.08148199999999</c:v>
                </c:pt>
                <c:pt idx="577">
                  <c:v>134.940338</c:v>
                </c:pt>
                <c:pt idx="578">
                  <c:v>132.21142599999999</c:v>
                </c:pt>
                <c:pt idx="579">
                  <c:v>129.52954099999999</c:v>
                </c:pt>
                <c:pt idx="580">
                  <c:v>132.023224</c:v>
                </c:pt>
                <c:pt idx="581">
                  <c:v>131.505661</c:v>
                </c:pt>
                <c:pt idx="582">
                  <c:v>131.41156000000001</c:v>
                </c:pt>
                <c:pt idx="583">
                  <c:v>132.35256999999999</c:v>
                </c:pt>
                <c:pt idx="584">
                  <c:v>132.634872</c:v>
                </c:pt>
                <c:pt idx="585">
                  <c:v>133.52882399999999</c:v>
                </c:pt>
                <c:pt idx="586">
                  <c:v>135.3638</c:v>
                </c:pt>
                <c:pt idx="587">
                  <c:v>136.91645800000001</c:v>
                </c:pt>
                <c:pt idx="588">
                  <c:v>133.71704099999999</c:v>
                </c:pt>
                <c:pt idx="589">
                  <c:v>134.234589</c:v>
                </c:pt>
                <c:pt idx="590">
                  <c:v>134.56395000000001</c:v>
                </c:pt>
                <c:pt idx="591">
                  <c:v>131.458618</c:v>
                </c:pt>
                <c:pt idx="592">
                  <c:v>132.634872</c:v>
                </c:pt>
                <c:pt idx="593">
                  <c:v>131.36451700000001</c:v>
                </c:pt>
                <c:pt idx="594">
                  <c:v>133.95228599999999</c:v>
                </c:pt>
                <c:pt idx="595">
                  <c:v>133.293564</c:v>
                </c:pt>
                <c:pt idx="596">
                  <c:v>135.50494399999999</c:v>
                </c:pt>
                <c:pt idx="597">
                  <c:v>132.25848400000001</c:v>
                </c:pt>
                <c:pt idx="598">
                  <c:v>132.54078699999999</c:v>
                </c:pt>
                <c:pt idx="599">
                  <c:v>130.752869</c:v>
                </c:pt>
                <c:pt idx="600">
                  <c:v>131.552719</c:v>
                </c:pt>
                <c:pt idx="601">
                  <c:v>129.05903599999999</c:v>
                </c:pt>
                <c:pt idx="602">
                  <c:v>127.177025</c:v>
                </c:pt>
                <c:pt idx="603">
                  <c:v>128.494461</c:v>
                </c:pt>
                <c:pt idx="604">
                  <c:v>126.65949999999999</c:v>
                </c:pt>
                <c:pt idx="605">
                  <c:v>127.412277</c:v>
                </c:pt>
                <c:pt idx="606">
                  <c:v>127.788696</c:v>
                </c:pt>
                <c:pt idx="607">
                  <c:v>128.40034499999999</c:v>
                </c:pt>
                <c:pt idx="608">
                  <c:v>128.1651</c:v>
                </c:pt>
                <c:pt idx="609">
                  <c:v>128.494461</c:v>
                </c:pt>
                <c:pt idx="610">
                  <c:v>129.01200900000001</c:v>
                </c:pt>
                <c:pt idx="611">
                  <c:v>129.62365700000001</c:v>
                </c:pt>
                <c:pt idx="612">
                  <c:v>129.95301799999999</c:v>
                </c:pt>
                <c:pt idx="613">
                  <c:v>129.43545499999999</c:v>
                </c:pt>
                <c:pt idx="614">
                  <c:v>128.44740300000001</c:v>
                </c:pt>
                <c:pt idx="615">
                  <c:v>128.682648</c:v>
                </c:pt>
                <c:pt idx="616">
                  <c:v>129.43545499999999</c:v>
                </c:pt>
                <c:pt idx="617">
                  <c:v>130.14122</c:v>
                </c:pt>
                <c:pt idx="618">
                  <c:v>131.12927199999999</c:v>
                </c:pt>
                <c:pt idx="619">
                  <c:v>130.37645000000001</c:v>
                </c:pt>
                <c:pt idx="620">
                  <c:v>131.03517199999999</c:v>
                </c:pt>
                <c:pt idx="621">
                  <c:v>127.600494</c:v>
                </c:pt>
                <c:pt idx="622">
                  <c:v>128.58853099999999</c:v>
                </c:pt>
                <c:pt idx="623">
                  <c:v>130.23530600000001</c:v>
                </c:pt>
                <c:pt idx="624">
                  <c:v>129.24726899999999</c:v>
                </c:pt>
                <c:pt idx="625">
                  <c:v>129.29431199999999</c:v>
                </c:pt>
                <c:pt idx="626">
                  <c:v>128.91789199999999</c:v>
                </c:pt>
                <c:pt idx="627">
                  <c:v>128.1651</c:v>
                </c:pt>
                <c:pt idx="628">
                  <c:v>130.04710399999999</c:v>
                </c:pt>
                <c:pt idx="629">
                  <c:v>129.52954099999999</c:v>
                </c:pt>
                <c:pt idx="630">
                  <c:v>129.62365700000001</c:v>
                </c:pt>
                <c:pt idx="631">
                  <c:v>132.44667100000001</c:v>
                </c:pt>
                <c:pt idx="632">
                  <c:v>131.78797900000001</c:v>
                </c:pt>
                <c:pt idx="633">
                  <c:v>131.458618</c:v>
                </c:pt>
                <c:pt idx="634">
                  <c:v>129.62365700000001</c:v>
                </c:pt>
                <c:pt idx="635">
                  <c:v>133.152435</c:v>
                </c:pt>
                <c:pt idx="636">
                  <c:v>131.69386299999999</c:v>
                </c:pt>
                <c:pt idx="637">
                  <c:v>132.25848400000001</c:v>
                </c:pt>
                <c:pt idx="638">
                  <c:v>131.88206500000001</c:v>
                </c:pt>
                <c:pt idx="639">
                  <c:v>132.82307399999999</c:v>
                </c:pt>
                <c:pt idx="640">
                  <c:v>131.1763</c:v>
                </c:pt>
                <c:pt idx="641">
                  <c:v>130.18826300000001</c:v>
                </c:pt>
                <c:pt idx="642">
                  <c:v>130.94105500000001</c:v>
                </c:pt>
                <c:pt idx="643">
                  <c:v>133.85818499999999</c:v>
                </c:pt>
                <c:pt idx="644">
                  <c:v>135.59904499999999</c:v>
                </c:pt>
                <c:pt idx="645">
                  <c:v>135.64608799999999</c:v>
                </c:pt>
                <c:pt idx="646">
                  <c:v>134.79917900000001</c:v>
                </c:pt>
                <c:pt idx="647">
                  <c:v>134.89331100000001</c:v>
                </c:pt>
                <c:pt idx="648">
                  <c:v>135.975449</c:v>
                </c:pt>
                <c:pt idx="649">
                  <c:v>136.445953</c:v>
                </c:pt>
                <c:pt idx="650">
                  <c:v>137.81040999999999</c:v>
                </c:pt>
                <c:pt idx="651">
                  <c:v>137.95156900000001</c:v>
                </c:pt>
                <c:pt idx="652">
                  <c:v>139.83358799999999</c:v>
                </c:pt>
                <c:pt idx="653">
                  <c:v>141.668533</c:v>
                </c:pt>
                <c:pt idx="654">
                  <c:v>139.31603999999999</c:v>
                </c:pt>
                <c:pt idx="655">
                  <c:v>141.24508700000001</c:v>
                </c:pt>
                <c:pt idx="656">
                  <c:v>138.892563</c:v>
                </c:pt>
                <c:pt idx="657">
                  <c:v>140.16291799999999</c:v>
                </c:pt>
                <c:pt idx="658">
                  <c:v>141.15097</c:v>
                </c:pt>
                <c:pt idx="659">
                  <c:v>139.83358799999999</c:v>
                </c:pt>
                <c:pt idx="660">
                  <c:v>138.37501499999999</c:v>
                </c:pt>
                <c:pt idx="661">
                  <c:v>140.63342299999999</c:v>
                </c:pt>
                <c:pt idx="662">
                  <c:v>142.37429800000001</c:v>
                </c:pt>
                <c:pt idx="663">
                  <c:v>141.33918800000001</c:v>
                </c:pt>
                <c:pt idx="664">
                  <c:v>143.033005</c:v>
                </c:pt>
                <c:pt idx="665">
                  <c:v>143.36236600000001</c:v>
                </c:pt>
                <c:pt idx="666">
                  <c:v>143.97399899999999</c:v>
                </c:pt>
                <c:pt idx="667">
                  <c:v>144.58566300000001</c:v>
                </c:pt>
                <c:pt idx="668">
                  <c:v>144.209259</c:v>
                </c:pt>
                <c:pt idx="669">
                  <c:v>144.53862000000001</c:v>
                </c:pt>
                <c:pt idx="670">
                  <c:v>144.820908</c:v>
                </c:pt>
                <c:pt idx="671">
                  <c:v>145.80896000000001</c:v>
                </c:pt>
                <c:pt idx="672">
                  <c:v>145.85601800000001</c:v>
                </c:pt>
                <c:pt idx="673">
                  <c:v>147.92622399999999</c:v>
                </c:pt>
                <c:pt idx="674">
                  <c:v>145.29139699999999</c:v>
                </c:pt>
                <c:pt idx="675">
                  <c:v>146.091263</c:v>
                </c:pt>
                <c:pt idx="676">
                  <c:v>143.832855</c:v>
                </c:pt>
                <c:pt idx="677">
                  <c:v>140.72753900000001</c:v>
                </c:pt>
                <c:pt idx="678">
                  <c:v>141.57444799999999</c:v>
                </c:pt>
                <c:pt idx="679">
                  <c:v>137.66926599999999</c:v>
                </c:pt>
                <c:pt idx="680">
                  <c:v>133.66999799999999</c:v>
                </c:pt>
                <c:pt idx="681">
                  <c:v>135.975449</c:v>
                </c:pt>
                <c:pt idx="682">
                  <c:v>139.12782300000001</c:v>
                </c:pt>
                <c:pt idx="683">
                  <c:v>142.5625</c:v>
                </c:pt>
                <c:pt idx="684">
                  <c:v>144.39746099999999</c:v>
                </c:pt>
                <c:pt idx="685">
                  <c:v>138.280914</c:v>
                </c:pt>
                <c:pt idx="686">
                  <c:v>133.058334</c:v>
                </c:pt>
                <c:pt idx="687">
                  <c:v>127.224098</c:v>
                </c:pt>
                <c:pt idx="688">
                  <c:v>126.00076300000001</c:v>
                </c:pt>
                <c:pt idx="689">
                  <c:v>111.085831</c:v>
                </c:pt>
                <c:pt idx="690">
                  <c:v>110.662369</c:v>
                </c:pt>
                <c:pt idx="691">
                  <c:v>105.110428</c:v>
                </c:pt>
                <c:pt idx="692">
                  <c:v>102.804962</c:v>
                </c:pt>
                <c:pt idx="693">
                  <c:v>93.234932000000001</c:v>
                </c:pt>
                <c:pt idx="694">
                  <c:v>95.371009999999998</c:v>
                </c:pt>
                <c:pt idx="695">
                  <c:v>95.088714999999993</c:v>
                </c:pt>
                <c:pt idx="696">
                  <c:v>97.300078999999997</c:v>
                </c:pt>
                <c:pt idx="697">
                  <c:v>110.050713</c:v>
                </c:pt>
                <c:pt idx="698">
                  <c:v>113.108986</c:v>
                </c:pt>
                <c:pt idx="699">
                  <c:v>118.00221999999999</c:v>
                </c:pt>
                <c:pt idx="700">
                  <c:v>110.70942700000001</c:v>
                </c:pt>
                <c:pt idx="701">
                  <c:v>118.096321</c:v>
                </c:pt>
                <c:pt idx="702">
                  <c:v>117.62582399999999</c:v>
                </c:pt>
                <c:pt idx="703">
                  <c:v>114.238197</c:v>
                </c:pt>
                <c:pt idx="704">
                  <c:v>112.826683</c:v>
                </c:pt>
                <c:pt idx="705">
                  <c:v>117.719917</c:v>
                </c:pt>
                <c:pt idx="706">
                  <c:v>125.106827</c:v>
                </c:pt>
                <c:pt idx="707">
                  <c:v>123.648262</c:v>
                </c:pt>
                <c:pt idx="708">
                  <c:v>124.165817</c:v>
                </c:pt>
                <c:pt idx="709">
                  <c:v>124.824516</c:v>
                </c:pt>
                <c:pt idx="710">
                  <c:v>127.647537</c:v>
                </c:pt>
                <c:pt idx="711">
                  <c:v>125.95373499999999</c:v>
                </c:pt>
                <c:pt idx="712">
                  <c:v>130.65875199999999</c:v>
                </c:pt>
                <c:pt idx="713">
                  <c:v>131.36451700000001</c:v>
                </c:pt>
                <c:pt idx="714">
                  <c:v>129.76480100000001</c:v>
                </c:pt>
                <c:pt idx="715">
                  <c:v>125.295013</c:v>
                </c:pt>
                <c:pt idx="716">
                  <c:v>128.35328699999999</c:v>
                </c:pt>
                <c:pt idx="717">
                  <c:v>129.48251300000001</c:v>
                </c:pt>
                <c:pt idx="718">
                  <c:v>127.36524199999999</c:v>
                </c:pt>
                <c:pt idx="719">
                  <c:v>132.54078699999999</c:v>
                </c:pt>
                <c:pt idx="720">
                  <c:v>130.894012</c:v>
                </c:pt>
                <c:pt idx="721">
                  <c:v>132.681915</c:v>
                </c:pt>
                <c:pt idx="722">
                  <c:v>133.38769500000001</c:v>
                </c:pt>
                <c:pt idx="723">
                  <c:v>131.317474</c:v>
                </c:pt>
                <c:pt idx="724">
                  <c:v>136.06954999999999</c:v>
                </c:pt>
                <c:pt idx="725">
                  <c:v>137.29284699999999</c:v>
                </c:pt>
                <c:pt idx="726">
                  <c:v>139.64537000000001</c:v>
                </c:pt>
                <c:pt idx="727">
                  <c:v>139.78653</c:v>
                </c:pt>
                <c:pt idx="728">
                  <c:v>140.53933699999999</c:v>
                </c:pt>
                <c:pt idx="729">
                  <c:v>141.00984199999999</c:v>
                </c:pt>
                <c:pt idx="730">
                  <c:v>139.927673</c:v>
                </c:pt>
                <c:pt idx="731">
                  <c:v>137.57515000000001</c:v>
                </c:pt>
                <c:pt idx="732">
                  <c:v>138.327957</c:v>
                </c:pt>
                <c:pt idx="733">
                  <c:v>144.350403</c:v>
                </c:pt>
                <c:pt idx="734">
                  <c:v>143.785797</c:v>
                </c:pt>
                <c:pt idx="735">
                  <c:v>144.601135</c:v>
                </c:pt>
                <c:pt idx="736">
                  <c:v>142.730682</c:v>
                </c:pt>
                <c:pt idx="737">
                  <c:v>144.40928600000001</c:v>
                </c:pt>
                <c:pt idx="738">
                  <c:v>147.28692599999999</c:v>
                </c:pt>
                <c:pt idx="739">
                  <c:v>143.25825499999999</c:v>
                </c:pt>
                <c:pt idx="740">
                  <c:v>142.58677700000001</c:v>
                </c:pt>
                <c:pt idx="741">
                  <c:v>143.83377100000001</c:v>
                </c:pt>
                <c:pt idx="742">
                  <c:v>141.86737099999999</c:v>
                </c:pt>
                <c:pt idx="743">
                  <c:v>144.64909399999999</c:v>
                </c:pt>
                <c:pt idx="744">
                  <c:v>148.53391999999999</c:v>
                </c:pt>
                <c:pt idx="745">
                  <c:v>147.47877500000001</c:v>
                </c:pt>
                <c:pt idx="746">
                  <c:v>149.397186</c:v>
                </c:pt>
                <c:pt idx="747">
                  <c:v>147.19101000000001</c:v>
                </c:pt>
                <c:pt idx="748">
                  <c:v>147.430801</c:v>
                </c:pt>
                <c:pt idx="749">
                  <c:v>146.56752</c:v>
                </c:pt>
                <c:pt idx="750">
                  <c:v>144.45725999999999</c:v>
                </c:pt>
                <c:pt idx="751">
                  <c:v>143.35415599999999</c:v>
                </c:pt>
                <c:pt idx="752">
                  <c:v>142.922516</c:v>
                </c:pt>
                <c:pt idx="753">
                  <c:v>148.43798799999999</c:v>
                </c:pt>
                <c:pt idx="754">
                  <c:v>149.589035</c:v>
                </c:pt>
                <c:pt idx="755">
                  <c:v>148.82167100000001</c:v>
                </c:pt>
                <c:pt idx="756">
                  <c:v>151.93910199999999</c:v>
                </c:pt>
                <c:pt idx="757">
                  <c:v>151.07582099999999</c:v>
                </c:pt>
                <c:pt idx="758">
                  <c:v>155.200424</c:v>
                </c:pt>
                <c:pt idx="759">
                  <c:v>149.349243</c:v>
                </c:pt>
                <c:pt idx="760">
                  <c:v>153.80957000000001</c:v>
                </c:pt>
                <c:pt idx="761">
                  <c:v>153.234039</c:v>
                </c:pt>
                <c:pt idx="762">
                  <c:v>153.186081</c:v>
                </c:pt>
                <c:pt idx="763">
                  <c:v>154.48101800000001</c:v>
                </c:pt>
                <c:pt idx="764">
                  <c:v>155.392258</c:v>
                </c:pt>
                <c:pt idx="765">
                  <c:v>158.701538</c:v>
                </c:pt>
                <c:pt idx="766">
                  <c:v>158.26989699999999</c:v>
                </c:pt>
                <c:pt idx="767">
                  <c:v>160.332199</c:v>
                </c:pt>
                <c:pt idx="768">
                  <c:v>161.14752200000001</c:v>
                </c:pt>
                <c:pt idx="769">
                  <c:v>159.75668300000001</c:v>
                </c:pt>
                <c:pt idx="770">
                  <c:v>158.55766299999999</c:v>
                </c:pt>
                <c:pt idx="771">
                  <c:v>159.32502700000001</c:v>
                </c:pt>
                <c:pt idx="772">
                  <c:v>161.24345400000001</c:v>
                </c:pt>
                <c:pt idx="773">
                  <c:v>156.639252</c:v>
                </c:pt>
                <c:pt idx="774">
                  <c:v>157.35865799999999</c:v>
                </c:pt>
                <c:pt idx="775">
                  <c:v>156.35148599999999</c:v>
                </c:pt>
                <c:pt idx="776">
                  <c:v>155.871872</c:v>
                </c:pt>
                <c:pt idx="777">
                  <c:v>159.61277799999999</c:v>
                </c:pt>
                <c:pt idx="778">
                  <c:v>160.90772999999999</c:v>
                </c:pt>
                <c:pt idx="779">
                  <c:v>162.10675000000001</c:v>
                </c:pt>
                <c:pt idx="780">
                  <c:v>161.435303</c:v>
                </c:pt>
                <c:pt idx="781">
                  <c:v>160.14035000000001</c:v>
                </c:pt>
                <c:pt idx="782">
                  <c:v>160.71589700000001</c:v>
                </c:pt>
                <c:pt idx="783">
                  <c:v>157.16682399999999</c:v>
                </c:pt>
                <c:pt idx="784">
                  <c:v>158.74951200000001</c:v>
                </c:pt>
                <c:pt idx="785">
                  <c:v>150.740082</c:v>
                </c:pt>
                <c:pt idx="786">
                  <c:v>148.29411300000001</c:v>
                </c:pt>
                <c:pt idx="787">
                  <c:v>152.08299299999999</c:v>
                </c:pt>
                <c:pt idx="788">
                  <c:v>149.44515999999999</c:v>
                </c:pt>
                <c:pt idx="789">
                  <c:v>150.26048299999999</c:v>
                </c:pt>
                <c:pt idx="790">
                  <c:v>148.24614</c:v>
                </c:pt>
                <c:pt idx="791">
                  <c:v>149.73292499999999</c:v>
                </c:pt>
                <c:pt idx="792">
                  <c:v>146.56752</c:v>
                </c:pt>
                <c:pt idx="793">
                  <c:v>146.99916099999999</c:v>
                </c:pt>
                <c:pt idx="794">
                  <c:v>150.59620699999999</c:v>
                </c:pt>
                <c:pt idx="795">
                  <c:v>149.82884200000001</c:v>
                </c:pt>
                <c:pt idx="796">
                  <c:v>148.29411300000001</c:v>
                </c:pt>
                <c:pt idx="797">
                  <c:v>150.02067600000001</c:v>
                </c:pt>
                <c:pt idx="798">
                  <c:v>149.87678500000001</c:v>
                </c:pt>
                <c:pt idx="799">
                  <c:v>150.97988900000001</c:v>
                </c:pt>
                <c:pt idx="800">
                  <c:v>148.39001500000001</c:v>
                </c:pt>
                <c:pt idx="801">
                  <c:v>148.24614</c:v>
                </c:pt>
                <c:pt idx="802">
                  <c:v>151.84318500000001</c:v>
                </c:pt>
                <c:pt idx="803">
                  <c:v>152.27482599999999</c:v>
                </c:pt>
                <c:pt idx="804">
                  <c:v>153.47384600000001</c:v>
                </c:pt>
                <c:pt idx="805">
                  <c:v>152.418701</c:v>
                </c:pt>
                <c:pt idx="806">
                  <c:v>151.26765399999999</c:v>
                </c:pt>
                <c:pt idx="807">
                  <c:v>151.93910199999999</c:v>
                </c:pt>
                <c:pt idx="808">
                  <c:v>150.69212300000001</c:v>
                </c:pt>
                <c:pt idx="809">
                  <c:v>151.84318500000001</c:v>
                </c:pt>
                <c:pt idx="810">
                  <c:v>145.368515</c:v>
                </c:pt>
                <c:pt idx="811">
                  <c:v>142.63475</c:v>
                </c:pt>
                <c:pt idx="812">
                  <c:v>144.55317700000001</c:v>
                </c:pt>
                <c:pt idx="813">
                  <c:v>143.06639100000001</c:v>
                </c:pt>
                <c:pt idx="814">
                  <c:v>145.416473</c:v>
                </c:pt>
                <c:pt idx="815">
                  <c:v>144.74501000000001</c:v>
                </c:pt>
                <c:pt idx="816">
                  <c:v>147.28692599999999</c:v>
                </c:pt>
                <c:pt idx="817">
                  <c:v>145.368515</c:v>
                </c:pt>
                <c:pt idx="818">
                  <c:v>144.45725999999999</c:v>
                </c:pt>
                <c:pt idx="819">
                  <c:v>142.299026</c:v>
                </c:pt>
                <c:pt idx="820">
                  <c:v>141.627579</c:v>
                </c:pt>
                <c:pt idx="821">
                  <c:v>141.963303</c:v>
                </c:pt>
                <c:pt idx="822">
                  <c:v>141.19593800000001</c:v>
                </c:pt>
                <c:pt idx="823">
                  <c:v>144.21745300000001</c:v>
                </c:pt>
                <c:pt idx="824">
                  <c:v>142.826584</c:v>
                </c:pt>
                <c:pt idx="825">
                  <c:v>141.67553699999999</c:v>
                </c:pt>
                <c:pt idx="826">
                  <c:v>141.00408899999999</c:v>
                </c:pt>
                <c:pt idx="827">
                  <c:v>145.89608799999999</c:v>
                </c:pt>
                <c:pt idx="828">
                  <c:v>145.03277600000001</c:v>
                </c:pt>
                <c:pt idx="829">
                  <c:v>143.68987999999999</c:v>
                </c:pt>
                <c:pt idx="830">
                  <c:v>142.155136</c:v>
                </c:pt>
                <c:pt idx="831">
                  <c:v>142.299026</c:v>
                </c:pt>
                <c:pt idx="832">
                  <c:v>142.922516</c:v>
                </c:pt>
                <c:pt idx="833">
                  <c:v>144.36134300000001</c:v>
                </c:pt>
                <c:pt idx="834">
                  <c:v>139.85304300000001</c:v>
                </c:pt>
                <c:pt idx="835">
                  <c:v>142.63475</c:v>
                </c:pt>
                <c:pt idx="836">
                  <c:v>141.81942699999999</c:v>
                </c:pt>
                <c:pt idx="837">
                  <c:v>142.107178</c:v>
                </c:pt>
                <c:pt idx="838">
                  <c:v>140.71632399999999</c:v>
                </c:pt>
                <c:pt idx="839">
                  <c:v>140.86021400000001</c:v>
                </c:pt>
                <c:pt idx="840">
                  <c:v>138.41421500000001</c:v>
                </c:pt>
                <c:pt idx="841">
                  <c:v>140.62042199999999</c:v>
                </c:pt>
                <c:pt idx="842">
                  <c:v>140.66836499999999</c:v>
                </c:pt>
                <c:pt idx="843">
                  <c:v>135.872299</c:v>
                </c:pt>
                <c:pt idx="844">
                  <c:v>133.37837200000001</c:v>
                </c:pt>
                <c:pt idx="845">
                  <c:v>132.371185</c:v>
                </c:pt>
                <c:pt idx="846">
                  <c:v>132.13137800000001</c:v>
                </c:pt>
                <c:pt idx="847">
                  <c:v>128.726181</c:v>
                </c:pt>
                <c:pt idx="848">
                  <c:v>127.719002</c:v>
                </c:pt>
                <c:pt idx="849">
                  <c:v>124.649536</c:v>
                </c:pt>
                <c:pt idx="850">
                  <c:v>124.07401299999999</c:v>
                </c:pt>
                <c:pt idx="851">
                  <c:v>121.19637299999999</c:v>
                </c:pt>
                <c:pt idx="852">
                  <c:v>120.18920900000001</c:v>
                </c:pt>
                <c:pt idx="853">
                  <c:v>121.340256</c:v>
                </c:pt>
                <c:pt idx="854">
                  <c:v>126.85571299999999</c:v>
                </c:pt>
                <c:pt idx="855">
                  <c:v>128.77413899999999</c:v>
                </c:pt>
                <c:pt idx="856">
                  <c:v>128.48637400000001</c:v>
                </c:pt>
                <c:pt idx="857">
                  <c:v>129.44560200000001</c:v>
                </c:pt>
                <c:pt idx="858">
                  <c:v>123.73828899999999</c:v>
                </c:pt>
                <c:pt idx="859">
                  <c:v>127.335335</c:v>
                </c:pt>
                <c:pt idx="860">
                  <c:v>127.910858</c:v>
                </c:pt>
                <c:pt idx="861">
                  <c:v>131.31603999999999</c:v>
                </c:pt>
                <c:pt idx="862">
                  <c:v>130.06909200000001</c:v>
                </c:pt>
                <c:pt idx="863">
                  <c:v>128.10270700000001</c:v>
                </c:pt>
                <c:pt idx="864">
                  <c:v>131.17218</c:v>
                </c:pt>
                <c:pt idx="865">
                  <c:v>129.30171200000001</c:v>
                </c:pt>
                <c:pt idx="866">
                  <c:v>129.013947</c:v>
                </c:pt>
                <c:pt idx="867">
                  <c:v>127.57513400000001</c:v>
                </c:pt>
                <c:pt idx="868">
                  <c:v>126.85571299999999</c:v>
                </c:pt>
                <c:pt idx="869">
                  <c:v>128.58230599999999</c:v>
                </c:pt>
                <c:pt idx="870">
                  <c:v>130.78848300000001</c:v>
                </c:pt>
                <c:pt idx="871">
                  <c:v>131.459946</c:v>
                </c:pt>
                <c:pt idx="872">
                  <c:v>134.04980499999999</c:v>
                </c:pt>
                <c:pt idx="873">
                  <c:v>132.61099200000001</c:v>
                </c:pt>
                <c:pt idx="874">
                  <c:v>133.810013</c:v>
                </c:pt>
                <c:pt idx="875">
                  <c:v>132.323227</c:v>
                </c:pt>
                <c:pt idx="876">
                  <c:v>130.98034699999999</c:v>
                </c:pt>
                <c:pt idx="877">
                  <c:v>130.356842</c:v>
                </c:pt>
                <c:pt idx="878">
                  <c:v>131.93954500000001</c:v>
                </c:pt>
                <c:pt idx="879">
                  <c:v>131.74771100000001</c:v>
                </c:pt>
                <c:pt idx="880">
                  <c:v>131.41197199999999</c:v>
                </c:pt>
                <c:pt idx="881">
                  <c:v>130.692566</c:v>
                </c:pt>
                <c:pt idx="882">
                  <c:v>132.89875799999999</c:v>
                </c:pt>
                <c:pt idx="883">
                  <c:v>133.85797099999999</c:v>
                </c:pt>
                <c:pt idx="884">
                  <c:v>133.47427400000001</c:v>
                </c:pt>
                <c:pt idx="885">
                  <c:v>135.009018</c:v>
                </c:pt>
                <c:pt idx="886">
                  <c:v>134.57737700000001</c:v>
                </c:pt>
                <c:pt idx="887">
                  <c:v>129.97316000000001</c:v>
                </c:pt>
                <c:pt idx="888">
                  <c:v>131.89158599999999</c:v>
                </c:pt>
                <c:pt idx="889">
                  <c:v>132.56303399999999</c:v>
                </c:pt>
                <c:pt idx="890">
                  <c:v>133.666122</c:v>
                </c:pt>
                <c:pt idx="891">
                  <c:v>134.33757</c:v>
                </c:pt>
                <c:pt idx="892">
                  <c:v>133.57020600000001</c:v>
                </c:pt>
                <c:pt idx="893">
                  <c:v>134.673294</c:v>
                </c:pt>
                <c:pt idx="894">
                  <c:v>133.234467</c:v>
                </c:pt>
                <c:pt idx="895">
                  <c:v>134.43348700000001</c:v>
                </c:pt>
                <c:pt idx="896">
                  <c:v>131.31603999999999</c:v>
                </c:pt>
                <c:pt idx="897">
                  <c:v>132.323227</c:v>
                </c:pt>
                <c:pt idx="898">
                  <c:v>131.459946</c:v>
                </c:pt>
                <c:pt idx="899">
                  <c:v>130.40479999999999</c:v>
                </c:pt>
                <c:pt idx="900">
                  <c:v>130.78848300000001</c:v>
                </c:pt>
                <c:pt idx="901">
                  <c:v>129.54151899999999</c:v>
                </c:pt>
                <c:pt idx="902">
                  <c:v>128.10270700000001</c:v>
                </c:pt>
                <c:pt idx="903">
                  <c:v>128.29454000000001</c:v>
                </c:pt>
                <c:pt idx="904">
                  <c:v>130.30888400000001</c:v>
                </c:pt>
                <c:pt idx="905">
                  <c:v>129.97316000000001</c:v>
                </c:pt>
                <c:pt idx="906">
                  <c:v>130.06909200000001</c:v>
                </c:pt>
                <c:pt idx="907">
                  <c:v>127.479202</c:v>
                </c:pt>
                <c:pt idx="908">
                  <c:v>127.57513400000001</c:v>
                </c:pt>
                <c:pt idx="909">
                  <c:v>128.96597299999999</c:v>
                </c:pt>
                <c:pt idx="910">
                  <c:v>127.383286</c:v>
                </c:pt>
                <c:pt idx="911">
                  <c:v>129.013947</c:v>
                </c:pt>
                <c:pt idx="912">
                  <c:v>127.191452</c:v>
                </c:pt>
                <c:pt idx="913">
                  <c:v>131.31603999999999</c:v>
                </c:pt>
                <c:pt idx="914">
                  <c:v>134.28961200000001</c:v>
                </c:pt>
                <c:pt idx="915">
                  <c:v>131.74771100000001</c:v>
                </c:pt>
                <c:pt idx="916">
                  <c:v>132.85079999999999</c:v>
                </c:pt>
                <c:pt idx="917">
                  <c:v>130.59663399999999</c:v>
                </c:pt>
                <c:pt idx="918">
                  <c:v>129.97316000000001</c:v>
                </c:pt>
                <c:pt idx="919">
                  <c:v>130.021118</c:v>
                </c:pt>
                <c:pt idx="920">
                  <c:v>129.20578</c:v>
                </c:pt>
                <c:pt idx="921">
                  <c:v>129.73335299999999</c:v>
                </c:pt>
                <c:pt idx="922">
                  <c:v>131.02829</c:v>
                </c:pt>
                <c:pt idx="923">
                  <c:v>131.459946</c:v>
                </c:pt>
                <c:pt idx="924">
                  <c:v>133.85797099999999</c:v>
                </c:pt>
                <c:pt idx="925">
                  <c:v>131.02829</c:v>
                </c:pt>
                <c:pt idx="926">
                  <c:v>130.45277400000001</c:v>
                </c:pt>
                <c:pt idx="927">
                  <c:v>131.12420700000001</c:v>
                </c:pt>
                <c:pt idx="928">
                  <c:v>130.98034699999999</c:v>
                </c:pt>
                <c:pt idx="929">
                  <c:v>130.692566</c:v>
                </c:pt>
                <c:pt idx="930">
                  <c:v>129.25375399999999</c:v>
                </c:pt>
                <c:pt idx="931">
                  <c:v>129.54151899999999</c:v>
                </c:pt>
                <c:pt idx="932">
                  <c:v>130.021118</c:v>
                </c:pt>
                <c:pt idx="933">
                  <c:v>130.45277400000001</c:v>
                </c:pt>
                <c:pt idx="934">
                  <c:v>128.96597299999999</c:v>
                </c:pt>
                <c:pt idx="935">
                  <c:v>127.910858</c:v>
                </c:pt>
                <c:pt idx="936">
                  <c:v>127.191452</c:v>
                </c:pt>
                <c:pt idx="937">
                  <c:v>126.376114</c:v>
                </c:pt>
                <c:pt idx="938">
                  <c:v>126.99960299999999</c:v>
                </c:pt>
                <c:pt idx="939">
                  <c:v>131.22013899999999</c:v>
                </c:pt>
                <c:pt idx="940">
                  <c:v>131.07624799999999</c:v>
                </c:pt>
                <c:pt idx="941">
                  <c:v>133.618179</c:v>
                </c:pt>
                <c:pt idx="942">
                  <c:v>133.47427400000001</c:v>
                </c:pt>
                <c:pt idx="943">
                  <c:v>134.62535099999999</c:v>
                </c:pt>
                <c:pt idx="944">
                  <c:v>135.82435599999999</c:v>
                </c:pt>
                <c:pt idx="945">
                  <c:v>132.94671600000001</c:v>
                </c:pt>
                <c:pt idx="946">
                  <c:v>132.85079999999999</c:v>
                </c:pt>
                <c:pt idx="947">
                  <c:v>131.07624799999999</c:v>
                </c:pt>
                <c:pt idx="948">
                  <c:v>130.356842</c:v>
                </c:pt>
                <c:pt idx="949">
                  <c:v>131.79567</c:v>
                </c:pt>
                <c:pt idx="950">
                  <c:v>130.74054000000001</c:v>
                </c:pt>
                <c:pt idx="951">
                  <c:v>132.323227</c:v>
                </c:pt>
                <c:pt idx="952">
                  <c:v>134.91310100000001</c:v>
                </c:pt>
                <c:pt idx="953">
                  <c:v>134.57737700000001</c:v>
                </c:pt>
                <c:pt idx="954">
                  <c:v>135.72843900000001</c:v>
                </c:pt>
                <c:pt idx="955">
                  <c:v>135.92027300000001</c:v>
                </c:pt>
                <c:pt idx="956">
                  <c:v>137.40704299999999</c:v>
                </c:pt>
                <c:pt idx="957">
                  <c:v>138.078506</c:v>
                </c:pt>
                <c:pt idx="958">
                  <c:v>137.263184</c:v>
                </c:pt>
                <c:pt idx="959">
                  <c:v>139.613235</c:v>
                </c:pt>
                <c:pt idx="960">
                  <c:v>141.81942699999999</c:v>
                </c:pt>
                <c:pt idx="961">
                  <c:v>141.48370399999999</c:v>
                </c:pt>
                <c:pt idx="962">
                  <c:v>142.155136</c:v>
                </c:pt>
                <c:pt idx="963">
                  <c:v>142.39494300000001</c:v>
                </c:pt>
                <c:pt idx="964">
                  <c:v>142.39494300000001</c:v>
                </c:pt>
                <c:pt idx="965">
                  <c:v>141.57962000000001</c:v>
                </c:pt>
                <c:pt idx="966">
                  <c:v>141.627579</c:v>
                </c:pt>
                <c:pt idx="967">
                  <c:v>141.33981299999999</c:v>
                </c:pt>
                <c:pt idx="968">
                  <c:v>140.04487599999999</c:v>
                </c:pt>
                <c:pt idx="969">
                  <c:v>140.66836499999999</c:v>
                </c:pt>
                <c:pt idx="970">
                  <c:v>140.476517</c:v>
                </c:pt>
                <c:pt idx="971">
                  <c:v>138.89382900000001</c:v>
                </c:pt>
                <c:pt idx="972">
                  <c:v>138.22238200000001</c:v>
                </c:pt>
                <c:pt idx="973">
                  <c:v>135.680466</c:v>
                </c:pt>
                <c:pt idx="974">
                  <c:v>136.78355400000001</c:v>
                </c:pt>
                <c:pt idx="975">
                  <c:v>137.455017</c:v>
                </c:pt>
                <c:pt idx="976">
                  <c:v>137.455017</c:v>
                </c:pt>
                <c:pt idx="977">
                  <c:v>134.001846</c:v>
                </c:pt>
                <c:pt idx="978">
                  <c:v>133.76203899999999</c:v>
                </c:pt>
                <c:pt idx="979">
                  <c:v>132.85079999999999</c:v>
                </c:pt>
                <c:pt idx="980">
                  <c:v>135.34475699999999</c:v>
                </c:pt>
                <c:pt idx="981">
                  <c:v>135.58454900000001</c:v>
                </c:pt>
                <c:pt idx="982">
                  <c:v>132.85079999999999</c:v>
                </c:pt>
                <c:pt idx="983">
                  <c:v>132.08341999999999</c:v>
                </c:pt>
                <c:pt idx="984">
                  <c:v>132.41914399999999</c:v>
                </c:pt>
                <c:pt idx="985">
                  <c:v>134.38554400000001</c:v>
                </c:pt>
                <c:pt idx="986">
                  <c:v>133.810013</c:v>
                </c:pt>
                <c:pt idx="987">
                  <c:v>133.85797099999999</c:v>
                </c:pt>
                <c:pt idx="988">
                  <c:v>132.467117</c:v>
                </c:pt>
                <c:pt idx="989">
                  <c:v>135.65377799999999</c:v>
                </c:pt>
                <c:pt idx="990">
                  <c:v>134.33007799999999</c:v>
                </c:pt>
                <c:pt idx="991">
                  <c:v>134.477158</c:v>
                </c:pt>
                <c:pt idx="992">
                  <c:v>133.937881</c:v>
                </c:pt>
                <c:pt idx="993">
                  <c:v>130.996353</c:v>
                </c:pt>
                <c:pt idx="994">
                  <c:v>131.53561400000001</c:v>
                </c:pt>
                <c:pt idx="995">
                  <c:v>131.094391</c:v>
                </c:pt>
                <c:pt idx="996">
                  <c:v>131.094391</c:v>
                </c:pt>
                <c:pt idx="997">
                  <c:v>130.89828499999999</c:v>
                </c:pt>
                <c:pt idx="998">
                  <c:v>131.094391</c:v>
                </c:pt>
                <c:pt idx="999">
                  <c:v>132.22198499999999</c:v>
                </c:pt>
                <c:pt idx="1000">
                  <c:v>131.92782600000001</c:v>
                </c:pt>
                <c:pt idx="1001">
                  <c:v>132.467117</c:v>
                </c:pt>
                <c:pt idx="1002">
                  <c:v>130.75122099999999</c:v>
                </c:pt>
                <c:pt idx="1003">
                  <c:v>130.947327</c:v>
                </c:pt>
                <c:pt idx="1004">
                  <c:v>132.22198499999999</c:v>
                </c:pt>
                <c:pt idx="1005">
                  <c:v>134.82034300000001</c:v>
                </c:pt>
                <c:pt idx="1006">
                  <c:v>136.63429300000001</c:v>
                </c:pt>
                <c:pt idx="1007">
                  <c:v>137.46771200000001</c:v>
                </c:pt>
                <c:pt idx="1008">
                  <c:v>141.24269100000001</c:v>
                </c:pt>
                <c:pt idx="1009">
                  <c:v>142.12515300000001</c:v>
                </c:pt>
                <c:pt idx="1010">
                  <c:v>145.01765399999999</c:v>
                </c:pt>
                <c:pt idx="1011">
                  <c:v>145.40986599999999</c:v>
                </c:pt>
                <c:pt idx="1012">
                  <c:v>143.30175800000001</c:v>
                </c:pt>
                <c:pt idx="1013">
                  <c:v>145.01765399999999</c:v>
                </c:pt>
                <c:pt idx="1014">
                  <c:v>145.16473400000001</c:v>
                </c:pt>
                <c:pt idx="1015">
                  <c:v>145.11570699999999</c:v>
                </c:pt>
                <c:pt idx="1016">
                  <c:v>146.04719499999999</c:v>
                </c:pt>
                <c:pt idx="1017">
                  <c:v>144.331299</c:v>
                </c:pt>
                <c:pt idx="1018">
                  <c:v>143.79200700000001</c:v>
                </c:pt>
                <c:pt idx="1019">
                  <c:v>144.91961699999999</c:v>
                </c:pt>
                <c:pt idx="1020">
                  <c:v>144.96864299999999</c:v>
                </c:pt>
                <c:pt idx="1021">
                  <c:v>144.52739</c:v>
                </c:pt>
                <c:pt idx="1022">
                  <c:v>145.75303600000001</c:v>
                </c:pt>
                <c:pt idx="1023">
                  <c:v>142.17417900000001</c:v>
                </c:pt>
                <c:pt idx="1024">
                  <c:v>141.63488799999999</c:v>
                </c:pt>
                <c:pt idx="1025">
                  <c:v>143.64494300000001</c:v>
                </c:pt>
                <c:pt idx="1026">
                  <c:v>143.84103400000001</c:v>
                </c:pt>
                <c:pt idx="1027">
                  <c:v>142.223206</c:v>
                </c:pt>
                <c:pt idx="1028">
                  <c:v>141.04658499999999</c:v>
                </c:pt>
                <c:pt idx="1029">
                  <c:v>140.801468</c:v>
                </c:pt>
                <c:pt idx="1030">
                  <c:v>139.86996500000001</c:v>
                </c:pt>
                <c:pt idx="1031">
                  <c:v>139.820953</c:v>
                </c:pt>
                <c:pt idx="1032">
                  <c:v>141.09561199999999</c:v>
                </c:pt>
                <c:pt idx="1033">
                  <c:v>143.10565199999999</c:v>
                </c:pt>
                <c:pt idx="1034">
                  <c:v>144.870575</c:v>
                </c:pt>
                <c:pt idx="1035">
                  <c:v>142.12515300000001</c:v>
                </c:pt>
                <c:pt idx="1036">
                  <c:v>140.36021400000001</c:v>
                </c:pt>
                <c:pt idx="1037">
                  <c:v>137.369675</c:v>
                </c:pt>
                <c:pt idx="1038">
                  <c:v>139.72290000000001</c:v>
                </c:pt>
                <c:pt idx="1039">
                  <c:v>138.00700399999999</c:v>
                </c:pt>
                <c:pt idx="1040">
                  <c:v>138.79141200000001</c:v>
                </c:pt>
                <c:pt idx="1041">
                  <c:v>137.32064800000001</c:v>
                </c:pt>
                <c:pt idx="1042">
                  <c:v>138.93847700000001</c:v>
                </c:pt>
                <c:pt idx="1043">
                  <c:v>139.57582099999999</c:v>
                </c:pt>
                <c:pt idx="1044">
                  <c:v>140.31120300000001</c:v>
                </c:pt>
                <c:pt idx="1045">
                  <c:v>141.68391399999999</c:v>
                </c:pt>
                <c:pt idx="1046">
                  <c:v>141.53684999999999</c:v>
                </c:pt>
                <c:pt idx="1047">
                  <c:v>143.10565199999999</c:v>
                </c:pt>
                <c:pt idx="1048">
                  <c:v>144.77252200000001</c:v>
                </c:pt>
                <c:pt idx="1049">
                  <c:v>144.42935199999999</c:v>
                </c:pt>
                <c:pt idx="1050">
                  <c:v>144.52739</c:v>
                </c:pt>
                <c:pt idx="1051">
                  <c:v>145.94914199999999</c:v>
                </c:pt>
                <c:pt idx="1052">
                  <c:v>147.174789</c:v>
                </c:pt>
                <c:pt idx="1053">
                  <c:v>147.41992200000001</c:v>
                </c:pt>
                <c:pt idx="1054">
                  <c:v>148.351395</c:v>
                </c:pt>
                <c:pt idx="1055">
                  <c:v>147.91017199999999</c:v>
                </c:pt>
                <c:pt idx="1056">
                  <c:v>146.831604</c:v>
                </c:pt>
                <c:pt idx="1057">
                  <c:v>145.60595699999999</c:v>
                </c:pt>
                <c:pt idx="1058">
                  <c:v>145.262787</c:v>
                </c:pt>
                <c:pt idx="1059">
                  <c:v>145.900116</c:v>
                </c:pt>
                <c:pt idx="1060">
                  <c:v>146.29231300000001</c:v>
                </c:pt>
                <c:pt idx="1061">
                  <c:v>143.252747</c:v>
                </c:pt>
                <c:pt idx="1062">
                  <c:v>143.98812899999999</c:v>
                </c:pt>
                <c:pt idx="1063">
                  <c:v>142.95858799999999</c:v>
                </c:pt>
                <c:pt idx="1064">
                  <c:v>142.66442900000001</c:v>
                </c:pt>
                <c:pt idx="1065">
                  <c:v>142.860535</c:v>
                </c:pt>
                <c:pt idx="1066">
                  <c:v>143.15467799999999</c:v>
                </c:pt>
                <c:pt idx="1067">
                  <c:v>142.02709999999999</c:v>
                </c:pt>
                <c:pt idx="1068">
                  <c:v>141.63488799999999</c:v>
                </c:pt>
                <c:pt idx="1069">
                  <c:v>140.21315000000001</c:v>
                </c:pt>
                <c:pt idx="1070">
                  <c:v>139.428741</c:v>
                </c:pt>
                <c:pt idx="1071">
                  <c:v>139.330704</c:v>
                </c:pt>
                <c:pt idx="1072">
                  <c:v>139.624832</c:v>
                </c:pt>
                <c:pt idx="1073">
                  <c:v>139.968018</c:v>
                </c:pt>
                <c:pt idx="1074">
                  <c:v>137.27162200000001</c:v>
                </c:pt>
                <c:pt idx="1075">
                  <c:v>136.68330399999999</c:v>
                </c:pt>
                <c:pt idx="1076">
                  <c:v>141.830994</c:v>
                </c:pt>
                <c:pt idx="1077">
                  <c:v>140.948532</c:v>
                </c:pt>
                <c:pt idx="1078">
                  <c:v>142.223206</c:v>
                </c:pt>
                <c:pt idx="1079">
                  <c:v>141.04658499999999</c:v>
                </c:pt>
                <c:pt idx="1080">
                  <c:v>139.330704</c:v>
                </c:pt>
                <c:pt idx="1081">
                  <c:v>136.977463</c:v>
                </c:pt>
                <c:pt idx="1082">
                  <c:v>137.41868600000001</c:v>
                </c:pt>
                <c:pt idx="1083">
                  <c:v>137.76187100000001</c:v>
                </c:pt>
                <c:pt idx="1084">
                  <c:v>139.968018</c:v>
                </c:pt>
                <c:pt idx="1085">
                  <c:v>139.968018</c:v>
                </c:pt>
                <c:pt idx="1086">
                  <c:v>140.458282</c:v>
                </c:pt>
                <c:pt idx="1087">
                  <c:v>139.57582099999999</c:v>
                </c:pt>
                <c:pt idx="1088">
                  <c:v>142.419296</c:v>
                </c:pt>
                <c:pt idx="1089">
                  <c:v>143.84103400000001</c:v>
                </c:pt>
                <c:pt idx="1090">
                  <c:v>143.399811</c:v>
                </c:pt>
                <c:pt idx="1091">
                  <c:v>144.62545800000001</c:v>
                </c:pt>
                <c:pt idx="1092">
                  <c:v>144.331299</c:v>
                </c:pt>
                <c:pt idx="1093">
                  <c:v>142.860535</c:v>
                </c:pt>
                <c:pt idx="1094">
                  <c:v>144.47837799999999</c:v>
                </c:pt>
                <c:pt idx="1095">
                  <c:v>144.47837799999999</c:v>
                </c:pt>
                <c:pt idx="1096">
                  <c:v>146.831604</c:v>
                </c:pt>
                <c:pt idx="1097">
                  <c:v>143.15467799999999</c:v>
                </c:pt>
                <c:pt idx="1098">
                  <c:v>143.59591699999999</c:v>
                </c:pt>
                <c:pt idx="1099">
                  <c:v>142.95858799999999</c:v>
                </c:pt>
                <c:pt idx="1100">
                  <c:v>141.43879699999999</c:v>
                </c:pt>
                <c:pt idx="1101">
                  <c:v>142.223206</c:v>
                </c:pt>
                <c:pt idx="1102">
                  <c:v>141.97807299999999</c:v>
                </c:pt>
                <c:pt idx="1103">
                  <c:v>141.38975500000001</c:v>
                </c:pt>
                <c:pt idx="1104">
                  <c:v>140.801468</c:v>
                </c:pt>
                <c:pt idx="1105">
                  <c:v>142.223206</c:v>
                </c:pt>
                <c:pt idx="1106">
                  <c:v>144.13519299999999</c:v>
                </c:pt>
                <c:pt idx="1107">
                  <c:v>144.18421900000001</c:v>
                </c:pt>
                <c:pt idx="1108">
                  <c:v>146.58647199999999</c:v>
                </c:pt>
                <c:pt idx="1109">
                  <c:v>145.55693099999999</c:v>
                </c:pt>
                <c:pt idx="1110">
                  <c:v>145.45889299999999</c:v>
                </c:pt>
                <c:pt idx="1111">
                  <c:v>146.53744499999999</c:v>
                </c:pt>
                <c:pt idx="1112">
                  <c:v>146.53744499999999</c:v>
                </c:pt>
                <c:pt idx="1113">
                  <c:v>145.11570699999999</c:v>
                </c:pt>
                <c:pt idx="1114">
                  <c:v>144.57643100000001</c:v>
                </c:pt>
                <c:pt idx="1115">
                  <c:v>146.43940699999999</c:v>
                </c:pt>
                <c:pt idx="1116">
                  <c:v>146.194275</c:v>
                </c:pt>
                <c:pt idx="1117">
                  <c:v>143.69397000000001</c:v>
                </c:pt>
                <c:pt idx="1118">
                  <c:v>143.84103400000001</c:v>
                </c:pt>
                <c:pt idx="1119">
                  <c:v>144.77252200000001</c:v>
                </c:pt>
                <c:pt idx="1120">
                  <c:v>142.76248200000001</c:v>
                </c:pt>
                <c:pt idx="1121">
                  <c:v>141.88002</c:v>
                </c:pt>
                <c:pt idx="1122">
                  <c:v>141.830994</c:v>
                </c:pt>
                <c:pt idx="1123">
                  <c:v>142.12515300000001</c:v>
                </c:pt>
                <c:pt idx="1124">
                  <c:v>140.26217700000001</c:v>
                </c:pt>
                <c:pt idx="1125">
                  <c:v>139.428741</c:v>
                </c:pt>
                <c:pt idx="1126">
                  <c:v>135.898911</c:v>
                </c:pt>
                <c:pt idx="1127">
                  <c:v>137.85992400000001</c:v>
                </c:pt>
                <c:pt idx="1128">
                  <c:v>135.996948</c:v>
                </c:pt>
                <c:pt idx="1129">
                  <c:v>134.96740700000001</c:v>
                </c:pt>
                <c:pt idx="1130">
                  <c:v>135.35961900000001</c:v>
                </c:pt>
                <c:pt idx="1131">
                  <c:v>135.35961900000001</c:v>
                </c:pt>
                <c:pt idx="1132">
                  <c:v>135.06546</c:v>
                </c:pt>
                <c:pt idx="1133">
                  <c:v>135.65377799999999</c:v>
                </c:pt>
                <c:pt idx="1134">
                  <c:v>136.045975</c:v>
                </c:pt>
                <c:pt idx="1135">
                  <c:v>135.65377799999999</c:v>
                </c:pt>
                <c:pt idx="1136">
                  <c:v>134.82034300000001</c:v>
                </c:pt>
                <c:pt idx="1137">
                  <c:v>135.849884</c:v>
                </c:pt>
                <c:pt idx="1138">
                  <c:v>138.05602999999999</c:v>
                </c:pt>
                <c:pt idx="1139">
                  <c:v>139.77192700000001</c:v>
                </c:pt>
                <c:pt idx="1140">
                  <c:v>137.32064800000001</c:v>
                </c:pt>
                <c:pt idx="1141">
                  <c:v>141.63488799999999</c:v>
                </c:pt>
                <c:pt idx="1142">
                  <c:v>141.24269100000001</c:v>
                </c:pt>
                <c:pt idx="1143">
                  <c:v>142.95858799999999</c:v>
                </c:pt>
                <c:pt idx="1144">
                  <c:v>143.30175800000001</c:v>
                </c:pt>
                <c:pt idx="1145">
                  <c:v>144.77252200000001</c:v>
                </c:pt>
                <c:pt idx="1146">
                  <c:v>143.64494300000001</c:v>
                </c:pt>
                <c:pt idx="1147">
                  <c:v>144.233261</c:v>
                </c:pt>
                <c:pt idx="1148">
                  <c:v>144.331299</c:v>
                </c:pt>
                <c:pt idx="1149">
                  <c:v>143.69397000000001</c:v>
                </c:pt>
                <c:pt idx="1150">
                  <c:v>144.13519299999999</c:v>
                </c:pt>
                <c:pt idx="1151">
                  <c:v>143.98812899999999</c:v>
                </c:pt>
                <c:pt idx="1152">
                  <c:v>142.71345500000001</c:v>
                </c:pt>
                <c:pt idx="1153">
                  <c:v>143.93910199999999</c:v>
                </c:pt>
                <c:pt idx="1154">
                  <c:v>146.04719499999999</c:v>
                </c:pt>
                <c:pt idx="1155">
                  <c:v>148.253342</c:v>
                </c:pt>
                <c:pt idx="1156">
                  <c:v>151.587097</c:v>
                </c:pt>
                <c:pt idx="1157">
                  <c:v>150.99877900000001</c:v>
                </c:pt>
                <c:pt idx="1158">
                  <c:v>152.665649</c:v>
                </c:pt>
                <c:pt idx="1159">
                  <c:v>153.15589900000001</c:v>
                </c:pt>
                <c:pt idx="1160">
                  <c:v>155.067902</c:v>
                </c:pt>
                <c:pt idx="1161">
                  <c:v>158.20555100000001</c:v>
                </c:pt>
                <c:pt idx="1162">
                  <c:v>159.578247</c:v>
                </c:pt>
                <c:pt idx="1163">
                  <c:v>157.02891500000001</c:v>
                </c:pt>
                <c:pt idx="1164">
                  <c:v>152.665649</c:v>
                </c:pt>
                <c:pt idx="1165">
                  <c:v>152.02832000000001</c:v>
                </c:pt>
                <c:pt idx="1166">
                  <c:v>153.008835</c:v>
                </c:pt>
                <c:pt idx="1167">
                  <c:v>151.685135</c:v>
                </c:pt>
                <c:pt idx="1168">
                  <c:v>154.136414</c:v>
                </c:pt>
                <c:pt idx="1169">
                  <c:v>153.253952</c:v>
                </c:pt>
                <c:pt idx="1170">
                  <c:v>152.51857000000001</c:v>
                </c:pt>
                <c:pt idx="1171">
                  <c:v>151.34196499999999</c:v>
                </c:pt>
                <c:pt idx="1172">
                  <c:v>152.91076699999999</c:v>
                </c:pt>
                <c:pt idx="1173">
                  <c:v>154.47959900000001</c:v>
                </c:pt>
                <c:pt idx="1174">
                  <c:v>154.038376</c:v>
                </c:pt>
                <c:pt idx="1175">
                  <c:v>155.36204499999999</c:v>
                </c:pt>
                <c:pt idx="1176">
                  <c:v>153.69519</c:v>
                </c:pt>
                <c:pt idx="1177">
                  <c:v>154.62666300000001</c:v>
                </c:pt>
                <c:pt idx="1178">
                  <c:v>154.62666300000001</c:v>
                </c:pt>
                <c:pt idx="1179">
                  <c:v>156.146469</c:v>
                </c:pt>
                <c:pt idx="1180">
                  <c:v>155.95036300000001</c:v>
                </c:pt>
                <c:pt idx="1181">
                  <c:v>154.67569</c:v>
                </c:pt>
                <c:pt idx="1182">
                  <c:v>153.30299400000001</c:v>
                </c:pt>
                <c:pt idx="1183">
                  <c:v>150.55755600000001</c:v>
                </c:pt>
                <c:pt idx="1184">
                  <c:v>151.587097</c:v>
                </c:pt>
                <c:pt idx="1185">
                  <c:v>149.52801500000001</c:v>
                </c:pt>
                <c:pt idx="1186">
                  <c:v>149.233856</c:v>
                </c:pt>
                <c:pt idx="1187">
                  <c:v>149.233856</c:v>
                </c:pt>
                <c:pt idx="1188">
                  <c:v>149.72410600000001</c:v>
                </c:pt>
                <c:pt idx="1189">
                  <c:v>144.57643100000001</c:v>
                </c:pt>
                <c:pt idx="1190">
                  <c:v>143.399811</c:v>
                </c:pt>
                <c:pt idx="1191">
                  <c:v>142.811508</c:v>
                </c:pt>
                <c:pt idx="1192">
                  <c:v>138.154068</c:v>
                </c:pt>
                <c:pt idx="1193">
                  <c:v>137.76187100000001</c:v>
                </c:pt>
                <c:pt idx="1194">
                  <c:v>134.23202499999999</c:v>
                </c:pt>
                <c:pt idx="1195">
                  <c:v>141.830994</c:v>
                </c:pt>
                <c:pt idx="1196">
                  <c:v>141.24269100000001</c:v>
                </c:pt>
                <c:pt idx="1197">
                  <c:v>143.056625</c:v>
                </c:pt>
                <c:pt idx="1198">
                  <c:v>149.67507900000001</c:v>
                </c:pt>
                <c:pt idx="1199">
                  <c:v>151.587097</c:v>
                </c:pt>
                <c:pt idx="1200">
                  <c:v>158.98994400000001</c:v>
                </c:pt>
                <c:pt idx="1201">
                  <c:v>156.097443</c:v>
                </c:pt>
                <c:pt idx="1202">
                  <c:v>157.91139200000001</c:v>
                </c:pt>
                <c:pt idx="1203">
                  <c:v>157.617233</c:v>
                </c:pt>
                <c:pt idx="1204">
                  <c:v>160.46070900000001</c:v>
                </c:pt>
                <c:pt idx="1205">
                  <c:v>156.293533</c:v>
                </c:pt>
                <c:pt idx="1206">
                  <c:v>155.75427199999999</c:v>
                </c:pt>
                <c:pt idx="1207">
                  <c:v>159.038971</c:v>
                </c:pt>
                <c:pt idx="1208">
                  <c:v>160.411697</c:v>
                </c:pt>
                <c:pt idx="1209">
                  <c:v>161.14707899999999</c:v>
                </c:pt>
                <c:pt idx="1210">
                  <c:v>161.93147300000001</c:v>
                </c:pt>
                <c:pt idx="1211">
                  <c:v>159.82337999999999</c:v>
                </c:pt>
                <c:pt idx="1212">
                  <c:v>161.392212</c:v>
                </c:pt>
                <c:pt idx="1213">
                  <c:v>159.97045900000001</c:v>
                </c:pt>
                <c:pt idx="1214">
                  <c:v>164.922043</c:v>
                </c:pt>
                <c:pt idx="1215">
                  <c:v>162.715881</c:v>
                </c:pt>
                <c:pt idx="1216">
                  <c:v>162.27465799999999</c:v>
                </c:pt>
                <c:pt idx="1217">
                  <c:v>165.020096</c:v>
                </c:pt>
                <c:pt idx="1218">
                  <c:v>163.990555</c:v>
                </c:pt>
                <c:pt idx="1219">
                  <c:v>163.20614599999999</c:v>
                </c:pt>
                <c:pt idx="1220">
                  <c:v>162.76492300000001</c:v>
                </c:pt>
                <c:pt idx="1221">
                  <c:v>165.06912199999999</c:v>
                </c:pt>
                <c:pt idx="1222">
                  <c:v>160.607788</c:v>
                </c:pt>
                <c:pt idx="1223">
                  <c:v>162.32368500000001</c:v>
                </c:pt>
                <c:pt idx="1224">
                  <c:v>162.32368500000001</c:v>
                </c:pt>
                <c:pt idx="1225">
                  <c:v>162.32368500000001</c:v>
                </c:pt>
                <c:pt idx="1226">
                  <c:v>160.75486799999999</c:v>
                </c:pt>
                <c:pt idx="1227">
                  <c:v>160.75486799999999</c:v>
                </c:pt>
                <c:pt idx="1228">
                  <c:v>160.75486799999999</c:v>
                </c:pt>
                <c:pt idx="1229">
                  <c:v>160.215576</c:v>
                </c:pt>
                <c:pt idx="1230">
                  <c:v>162.96101400000001</c:v>
                </c:pt>
                <c:pt idx="1231">
                  <c:v>163.20614599999999</c:v>
                </c:pt>
                <c:pt idx="1232">
                  <c:v>163.35322600000001</c:v>
                </c:pt>
                <c:pt idx="1233">
                  <c:v>163.20614599999999</c:v>
                </c:pt>
                <c:pt idx="1234">
                  <c:v>160.50973500000001</c:v>
                </c:pt>
                <c:pt idx="1235">
                  <c:v>160.50973500000001</c:v>
                </c:pt>
                <c:pt idx="1236">
                  <c:v>160.50973500000001</c:v>
                </c:pt>
                <c:pt idx="1237">
                  <c:v>158.156509</c:v>
                </c:pt>
                <c:pt idx="1238">
                  <c:v>158.156509</c:v>
                </c:pt>
                <c:pt idx="1239">
                  <c:v>158.84286499999999</c:v>
                </c:pt>
                <c:pt idx="1240">
                  <c:v>158.84286499999999</c:v>
                </c:pt>
                <c:pt idx="1241">
                  <c:v>158.940933</c:v>
                </c:pt>
                <c:pt idx="1242">
                  <c:v>161.049026</c:v>
                </c:pt>
                <c:pt idx="1243">
                  <c:v>161</c:v>
                </c:pt>
                <c:pt idx="1244">
                  <c:v>164.199997</c:v>
                </c:pt>
                <c:pt idx="1245">
                  <c:v>162.39999399999999</c:v>
                </c:pt>
                <c:pt idx="1246">
                  <c:v>162.699997</c:v>
                </c:pt>
                <c:pt idx="1247">
                  <c:v>165.85000600000001</c:v>
                </c:pt>
                <c:pt idx="1248">
                  <c:v>165.85000600000001</c:v>
                </c:pt>
                <c:pt idx="1249">
                  <c:v>163.75</c:v>
                </c:pt>
                <c:pt idx="1250">
                  <c:v>163.75</c:v>
                </c:pt>
                <c:pt idx="1251">
                  <c:v>163.75</c:v>
                </c:pt>
                <c:pt idx="1252">
                  <c:v>156.25</c:v>
                </c:pt>
                <c:pt idx="1253">
                  <c:v>154.35000600000001</c:v>
                </c:pt>
                <c:pt idx="1254">
                  <c:v>154.35000600000001</c:v>
                </c:pt>
                <c:pt idx="1255">
                  <c:v>154.35000600000001</c:v>
                </c:pt>
                <c:pt idx="1256">
                  <c:v>156.39999399999999</c:v>
                </c:pt>
                <c:pt idx="1257">
                  <c:v>153.89999399999999</c:v>
                </c:pt>
                <c:pt idx="1258">
                  <c:v>150.89999399999999</c:v>
                </c:pt>
                <c:pt idx="1259">
                  <c:v>150.550003</c:v>
                </c:pt>
                <c:pt idx="1260">
                  <c:v>151.949997</c:v>
                </c:pt>
                <c:pt idx="1261">
                  <c:v>150.10000600000001</c:v>
                </c:pt>
                <c:pt idx="1262">
                  <c:v>151.85000600000001</c:v>
                </c:pt>
                <c:pt idx="1263">
                  <c:v>154.35000600000001</c:v>
                </c:pt>
                <c:pt idx="1264">
                  <c:v>154.300003</c:v>
                </c:pt>
                <c:pt idx="1265">
                  <c:v>154</c:v>
                </c:pt>
                <c:pt idx="1266">
                  <c:v>154.75</c:v>
                </c:pt>
              </c:numCache>
            </c:numRef>
          </c:val>
          <c:smooth val="0"/>
          <c:extLst>
            <c:ext xmlns:c16="http://schemas.microsoft.com/office/drawing/2014/chart" uri="{C3380CC4-5D6E-409C-BE32-E72D297353CC}">
              <c16:uniqueId val="{00000002-26AA-45A4-8F92-AB66368CDA9B}"/>
            </c:ext>
          </c:extLst>
        </c:ser>
        <c:ser>
          <c:idx val="3"/>
          <c:order val="3"/>
          <c:tx>
            <c:strRef>
              <c:f>'Raw Wide'!$E$1</c:f>
              <c:strCache>
                <c:ptCount val="1"/>
                <c:pt idx="0">
                  <c:v>FME.DE</c:v>
                </c:pt>
              </c:strCache>
            </c:strRef>
          </c:tx>
          <c:spPr>
            <a:ln w="28575" cap="rnd">
              <a:solidFill>
                <a:schemeClr val="accent1">
                  <a:shade val="92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Wide'!$E$2:$E$1268</c:f>
              <c:numCache>
                <c:formatCode>_(* #,##0.000_);_(* \(#,##0.000\);_(* "-"??_);_(@_)</c:formatCode>
                <c:ptCount val="1267"/>
                <c:pt idx="0">
                  <c:v>77.218292000000005</c:v>
                </c:pt>
                <c:pt idx="1">
                  <c:v>78.306374000000005</c:v>
                </c:pt>
                <c:pt idx="2">
                  <c:v>77.527907999999996</c:v>
                </c:pt>
                <c:pt idx="3">
                  <c:v>77.289062999999999</c:v>
                </c:pt>
                <c:pt idx="4">
                  <c:v>76.413284000000004</c:v>
                </c:pt>
                <c:pt idx="5">
                  <c:v>76.254043999999993</c:v>
                </c:pt>
                <c:pt idx="6">
                  <c:v>74.405212000000006</c:v>
                </c:pt>
                <c:pt idx="7">
                  <c:v>74.458290000000005</c:v>
                </c:pt>
                <c:pt idx="8">
                  <c:v>75.024428999999998</c:v>
                </c:pt>
                <c:pt idx="9">
                  <c:v>74.546745000000001</c:v>
                </c:pt>
                <c:pt idx="10">
                  <c:v>74.989058999999997</c:v>
                </c:pt>
                <c:pt idx="11">
                  <c:v>73.962906000000004</c:v>
                </c:pt>
                <c:pt idx="12">
                  <c:v>73.803664999999995</c:v>
                </c:pt>
                <c:pt idx="13">
                  <c:v>74.219443999999996</c:v>
                </c:pt>
                <c:pt idx="14">
                  <c:v>73.670974999999999</c:v>
                </c:pt>
                <c:pt idx="15">
                  <c:v>75.334061000000005</c:v>
                </c:pt>
                <c:pt idx="16">
                  <c:v>75.475594000000001</c:v>
                </c:pt>
                <c:pt idx="17">
                  <c:v>76.024062999999998</c:v>
                </c:pt>
                <c:pt idx="18">
                  <c:v>75.776366999999993</c:v>
                </c:pt>
                <c:pt idx="19">
                  <c:v>74.325592</c:v>
                </c:pt>
                <c:pt idx="20">
                  <c:v>73.927513000000005</c:v>
                </c:pt>
                <c:pt idx="21">
                  <c:v>73.104812999999993</c:v>
                </c:pt>
                <c:pt idx="22">
                  <c:v>71.724823000000001</c:v>
                </c:pt>
                <c:pt idx="23">
                  <c:v>71.884056000000001</c:v>
                </c:pt>
                <c:pt idx="24">
                  <c:v>72.379433000000006</c:v>
                </c:pt>
                <c:pt idx="25">
                  <c:v>72.016746999999995</c:v>
                </c:pt>
                <c:pt idx="26">
                  <c:v>71.689423000000005</c:v>
                </c:pt>
                <c:pt idx="27">
                  <c:v>71.105591000000004</c:v>
                </c:pt>
                <c:pt idx="28">
                  <c:v>70.583648999999994</c:v>
                </c:pt>
                <c:pt idx="29">
                  <c:v>70.981735</c:v>
                </c:pt>
                <c:pt idx="30">
                  <c:v>69.230186000000003</c:v>
                </c:pt>
                <c:pt idx="31">
                  <c:v>68.814430000000002</c:v>
                </c:pt>
                <c:pt idx="32">
                  <c:v>69.920197000000002</c:v>
                </c:pt>
                <c:pt idx="33">
                  <c:v>68.894035000000002</c:v>
                </c:pt>
                <c:pt idx="34">
                  <c:v>69.017882999999998</c:v>
                </c:pt>
                <c:pt idx="35">
                  <c:v>68.442886000000001</c:v>
                </c:pt>
                <c:pt idx="36">
                  <c:v>67.699798999999999</c:v>
                </c:pt>
                <c:pt idx="37">
                  <c:v>68.531341999999995</c:v>
                </c:pt>
                <c:pt idx="38">
                  <c:v>68.849815000000007</c:v>
                </c:pt>
                <c:pt idx="39">
                  <c:v>69.893653999999998</c:v>
                </c:pt>
                <c:pt idx="40">
                  <c:v>69.990966999999998</c:v>
                </c:pt>
                <c:pt idx="41">
                  <c:v>70.698661999999999</c:v>
                </c:pt>
                <c:pt idx="42">
                  <c:v>69.937881000000004</c:v>
                </c:pt>
                <c:pt idx="43">
                  <c:v>69.336348999999998</c:v>
                </c:pt>
                <c:pt idx="44">
                  <c:v>70.601348999999999</c:v>
                </c:pt>
                <c:pt idx="45">
                  <c:v>70.459823999999998</c:v>
                </c:pt>
                <c:pt idx="46">
                  <c:v>70.220946999999995</c:v>
                </c:pt>
                <c:pt idx="47">
                  <c:v>69.752112999999994</c:v>
                </c:pt>
                <c:pt idx="48">
                  <c:v>69.212485999999998</c:v>
                </c:pt>
                <c:pt idx="49">
                  <c:v>68.787895000000006</c:v>
                </c:pt>
                <c:pt idx="50">
                  <c:v>69.159415999999993</c:v>
                </c:pt>
                <c:pt idx="51">
                  <c:v>69.442497000000003</c:v>
                </c:pt>
                <c:pt idx="52">
                  <c:v>69.990966999999998</c:v>
                </c:pt>
                <c:pt idx="53">
                  <c:v>69.645972999999998</c:v>
                </c:pt>
                <c:pt idx="54">
                  <c:v>70.079430000000002</c:v>
                </c:pt>
                <c:pt idx="55">
                  <c:v>69.911354000000003</c:v>
                </c:pt>
                <c:pt idx="56">
                  <c:v>70.574814000000003</c:v>
                </c:pt>
                <c:pt idx="57">
                  <c:v>70.274033000000003</c:v>
                </c:pt>
                <c:pt idx="58">
                  <c:v>71.114433000000005</c:v>
                </c:pt>
                <c:pt idx="59">
                  <c:v>71.565582000000006</c:v>
                </c:pt>
                <c:pt idx="60">
                  <c:v>71.972510999999997</c:v>
                </c:pt>
                <c:pt idx="61">
                  <c:v>72.122894000000002</c:v>
                </c:pt>
                <c:pt idx="62">
                  <c:v>72.184814000000003</c:v>
                </c:pt>
                <c:pt idx="63">
                  <c:v>72.485596000000001</c:v>
                </c:pt>
                <c:pt idx="64">
                  <c:v>73.237510999999998</c:v>
                </c:pt>
                <c:pt idx="65">
                  <c:v>72.627121000000002</c:v>
                </c:pt>
                <c:pt idx="66">
                  <c:v>72.450203000000002</c:v>
                </c:pt>
                <c:pt idx="67">
                  <c:v>72.158271999999997</c:v>
                </c:pt>
                <c:pt idx="68">
                  <c:v>72.565201000000002</c:v>
                </c:pt>
                <c:pt idx="69">
                  <c:v>72.043273999999997</c:v>
                </c:pt>
                <c:pt idx="70">
                  <c:v>71.937126000000006</c:v>
                </c:pt>
                <c:pt idx="71">
                  <c:v>73.131354999999999</c:v>
                </c:pt>
                <c:pt idx="72">
                  <c:v>73.219818000000004</c:v>
                </c:pt>
                <c:pt idx="73">
                  <c:v>74.573295999999999</c:v>
                </c:pt>
                <c:pt idx="74">
                  <c:v>74.573295999999999</c:v>
                </c:pt>
                <c:pt idx="75">
                  <c:v>75.387130999999997</c:v>
                </c:pt>
                <c:pt idx="76">
                  <c:v>73.989448999999993</c:v>
                </c:pt>
                <c:pt idx="77">
                  <c:v>73.724052</c:v>
                </c:pt>
                <c:pt idx="78">
                  <c:v>73.246352999999999</c:v>
                </c:pt>
                <c:pt idx="79">
                  <c:v>71.662903</c:v>
                </c:pt>
                <c:pt idx="80">
                  <c:v>72.078659000000002</c:v>
                </c:pt>
                <c:pt idx="81">
                  <c:v>71.636359999999996</c:v>
                </c:pt>
                <c:pt idx="82">
                  <c:v>71.547882000000001</c:v>
                </c:pt>
                <c:pt idx="83">
                  <c:v>72.078659000000002</c:v>
                </c:pt>
                <c:pt idx="84">
                  <c:v>71.963661000000002</c:v>
                </c:pt>
                <c:pt idx="85">
                  <c:v>72.582892999999999</c:v>
                </c:pt>
                <c:pt idx="86">
                  <c:v>73.051743000000002</c:v>
                </c:pt>
                <c:pt idx="87">
                  <c:v>73.308289000000002</c:v>
                </c:pt>
                <c:pt idx="88">
                  <c:v>73.502898999999999</c:v>
                </c:pt>
                <c:pt idx="89">
                  <c:v>73.494056999999998</c:v>
                </c:pt>
                <c:pt idx="90">
                  <c:v>72.609436000000002</c:v>
                </c:pt>
                <c:pt idx="91">
                  <c:v>73.264045999999993</c:v>
                </c:pt>
                <c:pt idx="92">
                  <c:v>74.007126</c:v>
                </c:pt>
                <c:pt idx="93">
                  <c:v>73.440978999999999</c:v>
                </c:pt>
                <c:pt idx="94">
                  <c:v>73.440978999999999</c:v>
                </c:pt>
                <c:pt idx="95">
                  <c:v>73.440978999999999</c:v>
                </c:pt>
                <c:pt idx="96">
                  <c:v>72.936736999999994</c:v>
                </c:pt>
                <c:pt idx="97">
                  <c:v>73.600196999999994</c:v>
                </c:pt>
                <c:pt idx="98">
                  <c:v>74.652901</c:v>
                </c:pt>
                <c:pt idx="99">
                  <c:v>74.475966999999997</c:v>
                </c:pt>
                <c:pt idx="100">
                  <c:v>74.228286999999995</c:v>
                </c:pt>
                <c:pt idx="101">
                  <c:v>74.007126</c:v>
                </c:pt>
                <c:pt idx="102">
                  <c:v>73.219818000000004</c:v>
                </c:pt>
                <c:pt idx="103">
                  <c:v>73.679824999999994</c:v>
                </c:pt>
                <c:pt idx="104">
                  <c:v>73.883278000000004</c:v>
                </c:pt>
                <c:pt idx="105">
                  <c:v>72.945587000000003</c:v>
                </c:pt>
                <c:pt idx="106">
                  <c:v>73.812515000000005</c:v>
                </c:pt>
                <c:pt idx="107">
                  <c:v>73.237510999999998</c:v>
                </c:pt>
                <c:pt idx="108">
                  <c:v>73.281745999999998</c:v>
                </c:pt>
                <c:pt idx="109">
                  <c:v>73.936347999999995</c:v>
                </c:pt>
                <c:pt idx="110">
                  <c:v>73.157889999999995</c:v>
                </c:pt>
                <c:pt idx="111">
                  <c:v>72.980971999999994</c:v>
                </c:pt>
                <c:pt idx="112">
                  <c:v>72.848288999999994</c:v>
                </c:pt>
                <c:pt idx="113">
                  <c:v>73.007499999999993</c:v>
                </c:pt>
                <c:pt idx="114">
                  <c:v>73.237510999999998</c:v>
                </c:pt>
                <c:pt idx="115">
                  <c:v>73.317122999999995</c:v>
                </c:pt>
                <c:pt idx="116">
                  <c:v>73.839057999999994</c:v>
                </c:pt>
                <c:pt idx="117">
                  <c:v>73.113663000000003</c:v>
                </c:pt>
                <c:pt idx="118">
                  <c:v>76.342528999999999</c:v>
                </c:pt>
                <c:pt idx="119">
                  <c:v>76.165604000000002</c:v>
                </c:pt>
                <c:pt idx="120">
                  <c:v>76.032905999999997</c:v>
                </c:pt>
                <c:pt idx="121">
                  <c:v>76.731742999999994</c:v>
                </c:pt>
                <c:pt idx="122">
                  <c:v>77.227135000000004</c:v>
                </c:pt>
                <c:pt idx="123">
                  <c:v>77.404067999999995</c:v>
                </c:pt>
                <c:pt idx="124">
                  <c:v>78.315216000000007</c:v>
                </c:pt>
                <c:pt idx="125">
                  <c:v>78.350609000000006</c:v>
                </c:pt>
                <c:pt idx="126">
                  <c:v>77.465973000000005</c:v>
                </c:pt>
                <c:pt idx="127">
                  <c:v>77.005973999999995</c:v>
                </c:pt>
                <c:pt idx="128">
                  <c:v>78.315216000000007</c:v>
                </c:pt>
                <c:pt idx="129">
                  <c:v>77.634071000000006</c:v>
                </c:pt>
                <c:pt idx="130">
                  <c:v>77.350989999999996</c:v>
                </c:pt>
                <c:pt idx="131">
                  <c:v>77.324439999999996</c:v>
                </c:pt>
                <c:pt idx="132">
                  <c:v>78.049835000000002</c:v>
                </c:pt>
                <c:pt idx="133">
                  <c:v>78.191367999999997</c:v>
                </c:pt>
                <c:pt idx="134">
                  <c:v>77.996750000000006</c:v>
                </c:pt>
                <c:pt idx="135">
                  <c:v>77.651748999999995</c:v>
                </c:pt>
                <c:pt idx="136">
                  <c:v>76.908683999999994</c:v>
                </c:pt>
                <c:pt idx="137">
                  <c:v>77.457145999999995</c:v>
                </c:pt>
                <c:pt idx="138">
                  <c:v>78.483306999999996</c:v>
                </c:pt>
                <c:pt idx="139">
                  <c:v>80.057922000000005</c:v>
                </c:pt>
                <c:pt idx="140">
                  <c:v>80.535599000000005</c:v>
                </c:pt>
                <c:pt idx="141">
                  <c:v>81.420235000000005</c:v>
                </c:pt>
                <c:pt idx="142">
                  <c:v>80.482535999999996</c:v>
                </c:pt>
                <c:pt idx="143">
                  <c:v>79.792518999999999</c:v>
                </c:pt>
                <c:pt idx="144">
                  <c:v>79.049460999999994</c:v>
                </c:pt>
                <c:pt idx="145">
                  <c:v>78.500984000000003</c:v>
                </c:pt>
                <c:pt idx="146">
                  <c:v>78.801758000000007</c:v>
                </c:pt>
                <c:pt idx="147">
                  <c:v>79.102530999999999</c:v>
                </c:pt>
                <c:pt idx="148">
                  <c:v>79.420990000000003</c:v>
                </c:pt>
                <c:pt idx="149">
                  <c:v>80.553307000000004</c:v>
                </c:pt>
                <c:pt idx="150">
                  <c:v>79.880989</c:v>
                </c:pt>
                <c:pt idx="151">
                  <c:v>81.402527000000006</c:v>
                </c:pt>
                <c:pt idx="152">
                  <c:v>80.500220999999996</c:v>
                </c:pt>
                <c:pt idx="153">
                  <c:v>80.217140000000001</c:v>
                </c:pt>
                <c:pt idx="154">
                  <c:v>81.473297000000002</c:v>
                </c:pt>
                <c:pt idx="155">
                  <c:v>81.720993000000007</c:v>
                </c:pt>
                <c:pt idx="156">
                  <c:v>82.216376999999994</c:v>
                </c:pt>
                <c:pt idx="157">
                  <c:v>82.269454999999994</c:v>
                </c:pt>
                <c:pt idx="158">
                  <c:v>79.827904000000004</c:v>
                </c:pt>
                <c:pt idx="159">
                  <c:v>77.474838000000005</c:v>
                </c:pt>
                <c:pt idx="160">
                  <c:v>77.404067999999995</c:v>
                </c:pt>
                <c:pt idx="161">
                  <c:v>75.440201000000002</c:v>
                </c:pt>
                <c:pt idx="162">
                  <c:v>77.350989999999996</c:v>
                </c:pt>
                <c:pt idx="163">
                  <c:v>75.086365000000001</c:v>
                </c:pt>
                <c:pt idx="164">
                  <c:v>74.467133000000004</c:v>
                </c:pt>
                <c:pt idx="165">
                  <c:v>75.440201000000002</c:v>
                </c:pt>
                <c:pt idx="166">
                  <c:v>75.227897999999996</c:v>
                </c:pt>
                <c:pt idx="167">
                  <c:v>76.200980999999999</c:v>
                </c:pt>
                <c:pt idx="168">
                  <c:v>76.324828999999994</c:v>
                </c:pt>
                <c:pt idx="169">
                  <c:v>77.740211000000002</c:v>
                </c:pt>
                <c:pt idx="170">
                  <c:v>76.448668999999995</c:v>
                </c:pt>
                <c:pt idx="171">
                  <c:v>76.731742999999994</c:v>
                </c:pt>
                <c:pt idx="172">
                  <c:v>77.191756999999996</c:v>
                </c:pt>
                <c:pt idx="173">
                  <c:v>77.563293000000002</c:v>
                </c:pt>
                <c:pt idx="174">
                  <c:v>77.793289000000001</c:v>
                </c:pt>
                <c:pt idx="175">
                  <c:v>78.129447999999996</c:v>
                </c:pt>
                <c:pt idx="176">
                  <c:v>76.501739999999998</c:v>
                </c:pt>
                <c:pt idx="177">
                  <c:v>77.050208999999995</c:v>
                </c:pt>
                <c:pt idx="178">
                  <c:v>74.944817</c:v>
                </c:pt>
                <c:pt idx="179">
                  <c:v>73.157889999999995</c:v>
                </c:pt>
                <c:pt idx="180">
                  <c:v>73.812515000000005</c:v>
                </c:pt>
                <c:pt idx="181">
                  <c:v>73.423286000000004</c:v>
                </c:pt>
                <c:pt idx="182">
                  <c:v>74.325592</c:v>
                </c:pt>
                <c:pt idx="183">
                  <c:v>75.121741999999998</c:v>
                </c:pt>
                <c:pt idx="184">
                  <c:v>75.316367999999997</c:v>
                </c:pt>
                <c:pt idx="185">
                  <c:v>75.174828000000005</c:v>
                </c:pt>
                <c:pt idx="186">
                  <c:v>73.564819</c:v>
                </c:pt>
                <c:pt idx="187">
                  <c:v>72.750984000000003</c:v>
                </c:pt>
                <c:pt idx="188">
                  <c:v>72.768660999999994</c:v>
                </c:pt>
                <c:pt idx="189">
                  <c:v>72.503272999999993</c:v>
                </c:pt>
                <c:pt idx="190">
                  <c:v>72.326355000000007</c:v>
                </c:pt>
                <c:pt idx="191">
                  <c:v>72.786354000000003</c:v>
                </c:pt>
                <c:pt idx="192">
                  <c:v>73.051743000000002</c:v>
                </c:pt>
                <c:pt idx="193">
                  <c:v>72.290970000000002</c:v>
                </c:pt>
                <c:pt idx="194">
                  <c:v>71.742508000000001</c:v>
                </c:pt>
                <c:pt idx="195">
                  <c:v>70.238654999999994</c:v>
                </c:pt>
                <c:pt idx="196">
                  <c:v>72.060965999999993</c:v>
                </c:pt>
                <c:pt idx="197">
                  <c:v>72.644820999999993</c:v>
                </c:pt>
                <c:pt idx="198">
                  <c:v>73.405586</c:v>
                </c:pt>
                <c:pt idx="199">
                  <c:v>72.927902000000003</c:v>
                </c:pt>
                <c:pt idx="200">
                  <c:v>71.565582000000006</c:v>
                </c:pt>
                <c:pt idx="201">
                  <c:v>73.617896999999999</c:v>
                </c:pt>
                <c:pt idx="202">
                  <c:v>73.352515999999994</c:v>
                </c:pt>
                <c:pt idx="203">
                  <c:v>73.635597000000004</c:v>
                </c:pt>
                <c:pt idx="204">
                  <c:v>73.900977999999995</c:v>
                </c:pt>
                <c:pt idx="205">
                  <c:v>72.574059000000005</c:v>
                </c:pt>
                <c:pt idx="206">
                  <c:v>73.157889999999995</c:v>
                </c:pt>
                <c:pt idx="207">
                  <c:v>73.281745999999998</c:v>
                </c:pt>
                <c:pt idx="208">
                  <c:v>73.034049999999993</c:v>
                </c:pt>
                <c:pt idx="209">
                  <c:v>75.015609999999995</c:v>
                </c:pt>
                <c:pt idx="210">
                  <c:v>75.086365000000001</c:v>
                </c:pt>
                <c:pt idx="211">
                  <c:v>75.227897999999996</c:v>
                </c:pt>
                <c:pt idx="212">
                  <c:v>75.086365000000001</c:v>
                </c:pt>
                <c:pt idx="213">
                  <c:v>71.937126000000006</c:v>
                </c:pt>
                <c:pt idx="214">
                  <c:v>73.228667999999999</c:v>
                </c:pt>
                <c:pt idx="215">
                  <c:v>71.707122999999996</c:v>
                </c:pt>
                <c:pt idx="216">
                  <c:v>73.653267</c:v>
                </c:pt>
                <c:pt idx="217">
                  <c:v>74.201735999999997</c:v>
                </c:pt>
                <c:pt idx="218">
                  <c:v>74.555588</c:v>
                </c:pt>
                <c:pt idx="219">
                  <c:v>76.678673000000003</c:v>
                </c:pt>
                <c:pt idx="220">
                  <c:v>73.688666999999995</c:v>
                </c:pt>
                <c:pt idx="221">
                  <c:v>74.254822000000004</c:v>
                </c:pt>
                <c:pt idx="222">
                  <c:v>74.856361000000007</c:v>
                </c:pt>
                <c:pt idx="223">
                  <c:v>75.192520000000002</c:v>
                </c:pt>
                <c:pt idx="224">
                  <c:v>75.104056999999997</c:v>
                </c:pt>
                <c:pt idx="225">
                  <c:v>75.581749000000002</c:v>
                </c:pt>
                <c:pt idx="226">
                  <c:v>75.157120000000006</c:v>
                </c:pt>
                <c:pt idx="227">
                  <c:v>75.740982000000002</c:v>
                </c:pt>
                <c:pt idx="228">
                  <c:v>75.564064000000002</c:v>
                </c:pt>
                <c:pt idx="229">
                  <c:v>75.546370999999994</c:v>
                </c:pt>
                <c:pt idx="230">
                  <c:v>78.288673000000003</c:v>
                </c:pt>
                <c:pt idx="231">
                  <c:v>77.482864000000006</c:v>
                </c:pt>
                <c:pt idx="232">
                  <c:v>77.482864000000006</c:v>
                </c:pt>
                <c:pt idx="233">
                  <c:v>77.285895999999994</c:v>
                </c:pt>
                <c:pt idx="234">
                  <c:v>76.802413999999999</c:v>
                </c:pt>
                <c:pt idx="235">
                  <c:v>76.623337000000006</c:v>
                </c:pt>
                <c:pt idx="236">
                  <c:v>77.590323999999995</c:v>
                </c:pt>
                <c:pt idx="237">
                  <c:v>77.590323999999995</c:v>
                </c:pt>
                <c:pt idx="238">
                  <c:v>77.214264</c:v>
                </c:pt>
                <c:pt idx="239">
                  <c:v>78.163330000000002</c:v>
                </c:pt>
                <c:pt idx="240">
                  <c:v>76.480086999999997</c:v>
                </c:pt>
                <c:pt idx="241">
                  <c:v>75.996596999999994</c:v>
                </c:pt>
                <c:pt idx="242">
                  <c:v>76.354736000000003</c:v>
                </c:pt>
                <c:pt idx="243">
                  <c:v>77.447051999999999</c:v>
                </c:pt>
                <c:pt idx="244">
                  <c:v>77.733565999999996</c:v>
                </c:pt>
                <c:pt idx="245">
                  <c:v>77.554496999999998</c:v>
                </c:pt>
                <c:pt idx="246">
                  <c:v>77.608215000000001</c:v>
                </c:pt>
                <c:pt idx="247">
                  <c:v>77.267989999999998</c:v>
                </c:pt>
                <c:pt idx="248">
                  <c:v>77.375434999999996</c:v>
                </c:pt>
                <c:pt idx="249">
                  <c:v>77.823097000000004</c:v>
                </c:pt>
                <c:pt idx="250">
                  <c:v>79.219841000000002</c:v>
                </c:pt>
                <c:pt idx="251">
                  <c:v>78.575194999999994</c:v>
                </c:pt>
                <c:pt idx="252">
                  <c:v>77.250084000000001</c:v>
                </c:pt>
                <c:pt idx="253">
                  <c:v>77.411240000000006</c:v>
                </c:pt>
                <c:pt idx="254">
                  <c:v>77.679848000000007</c:v>
                </c:pt>
                <c:pt idx="255">
                  <c:v>77.679848000000007</c:v>
                </c:pt>
                <c:pt idx="256">
                  <c:v>78.593093999999994</c:v>
                </c:pt>
                <c:pt idx="257">
                  <c:v>76.927757</c:v>
                </c:pt>
                <c:pt idx="258">
                  <c:v>77.160544999999999</c:v>
                </c:pt>
                <c:pt idx="259">
                  <c:v>77.733565999999996</c:v>
                </c:pt>
                <c:pt idx="260">
                  <c:v>76.802413999999999</c:v>
                </c:pt>
                <c:pt idx="261">
                  <c:v>77.339614999999995</c:v>
                </c:pt>
                <c:pt idx="262">
                  <c:v>76.730782000000005</c:v>
                </c:pt>
                <c:pt idx="263">
                  <c:v>76.927757</c:v>
                </c:pt>
                <c:pt idx="264">
                  <c:v>73.758240000000001</c:v>
                </c:pt>
                <c:pt idx="265">
                  <c:v>74.008949000000001</c:v>
                </c:pt>
                <c:pt idx="266">
                  <c:v>75.387778999999995</c:v>
                </c:pt>
                <c:pt idx="267">
                  <c:v>74.581969999999998</c:v>
                </c:pt>
                <c:pt idx="268">
                  <c:v>74.635681000000005</c:v>
                </c:pt>
                <c:pt idx="269">
                  <c:v>73.758240000000001</c:v>
                </c:pt>
                <c:pt idx="270">
                  <c:v>75.298232999999996</c:v>
                </c:pt>
                <c:pt idx="271">
                  <c:v>75.692192000000006</c:v>
                </c:pt>
                <c:pt idx="272">
                  <c:v>76.193573000000001</c:v>
                </c:pt>
                <c:pt idx="273">
                  <c:v>76.927757</c:v>
                </c:pt>
                <c:pt idx="274">
                  <c:v>76.641234999999995</c:v>
                </c:pt>
                <c:pt idx="275">
                  <c:v>76.730782000000005</c:v>
                </c:pt>
                <c:pt idx="276">
                  <c:v>75.727997000000002</c:v>
                </c:pt>
                <c:pt idx="277">
                  <c:v>75.101264999999998</c:v>
                </c:pt>
                <c:pt idx="278">
                  <c:v>76.247307000000006</c:v>
                </c:pt>
                <c:pt idx="279">
                  <c:v>75.137062</c:v>
                </c:pt>
                <c:pt idx="280">
                  <c:v>77.088920999999999</c:v>
                </c:pt>
                <c:pt idx="281">
                  <c:v>77.536591000000001</c:v>
                </c:pt>
                <c:pt idx="282">
                  <c:v>76.444282999999999</c:v>
                </c:pt>
                <c:pt idx="283">
                  <c:v>74.796836999999996</c:v>
                </c:pt>
                <c:pt idx="284">
                  <c:v>75.960785000000001</c:v>
                </c:pt>
                <c:pt idx="285">
                  <c:v>76.318923999999996</c:v>
                </c:pt>
                <c:pt idx="286">
                  <c:v>76.999381999999997</c:v>
                </c:pt>
                <c:pt idx="287">
                  <c:v>76.891945000000007</c:v>
                </c:pt>
                <c:pt idx="288">
                  <c:v>76.354736000000003</c:v>
                </c:pt>
                <c:pt idx="289">
                  <c:v>75.531020999999996</c:v>
                </c:pt>
                <c:pt idx="290">
                  <c:v>75.602660999999998</c:v>
                </c:pt>
                <c:pt idx="291">
                  <c:v>74.886382999999995</c:v>
                </c:pt>
                <c:pt idx="292">
                  <c:v>75.280333999999996</c:v>
                </c:pt>
                <c:pt idx="293">
                  <c:v>75.710091000000006</c:v>
                </c:pt>
                <c:pt idx="294">
                  <c:v>75.244522000000003</c:v>
                </c:pt>
                <c:pt idx="295">
                  <c:v>76.032416999999995</c:v>
                </c:pt>
                <c:pt idx="296">
                  <c:v>76.121941000000007</c:v>
                </c:pt>
                <c:pt idx="297">
                  <c:v>76.551711999999995</c:v>
                </c:pt>
                <c:pt idx="298">
                  <c:v>76.677054999999996</c:v>
                </c:pt>
                <c:pt idx="299">
                  <c:v>77.912636000000006</c:v>
                </c:pt>
                <c:pt idx="300">
                  <c:v>77.984261000000004</c:v>
                </c:pt>
                <c:pt idx="301">
                  <c:v>77.751472000000007</c:v>
                </c:pt>
                <c:pt idx="302">
                  <c:v>78.557281000000003</c:v>
                </c:pt>
                <c:pt idx="303">
                  <c:v>79.792854000000005</c:v>
                </c:pt>
                <c:pt idx="304">
                  <c:v>81.690978999999999</c:v>
                </c:pt>
                <c:pt idx="305">
                  <c:v>79.219841000000002</c:v>
                </c:pt>
                <c:pt idx="306">
                  <c:v>78.127517999999995</c:v>
                </c:pt>
                <c:pt idx="307">
                  <c:v>77.841003000000001</c:v>
                </c:pt>
                <c:pt idx="308">
                  <c:v>77.894729999999996</c:v>
                </c:pt>
                <c:pt idx="309">
                  <c:v>76.963570000000004</c:v>
                </c:pt>
                <c:pt idx="310">
                  <c:v>76.820319999999995</c:v>
                </c:pt>
                <c:pt idx="311">
                  <c:v>77.339614999999995</c:v>
                </c:pt>
                <c:pt idx="312">
                  <c:v>77.250084000000001</c:v>
                </c:pt>
                <c:pt idx="313">
                  <c:v>77.357529</c:v>
                </c:pt>
                <c:pt idx="314">
                  <c:v>78.521461000000002</c:v>
                </c:pt>
                <c:pt idx="315">
                  <c:v>79.721221999999997</c:v>
                </c:pt>
                <c:pt idx="316">
                  <c:v>80.276336999999998</c:v>
                </c:pt>
                <c:pt idx="317">
                  <c:v>79.452620999999994</c:v>
                </c:pt>
                <c:pt idx="318">
                  <c:v>78.879600999999994</c:v>
                </c:pt>
                <c:pt idx="319">
                  <c:v>78.539367999999996</c:v>
                </c:pt>
                <c:pt idx="320">
                  <c:v>78.772171</c:v>
                </c:pt>
                <c:pt idx="321">
                  <c:v>77.823097000000004</c:v>
                </c:pt>
                <c:pt idx="322">
                  <c:v>78.073791999999997</c:v>
                </c:pt>
                <c:pt idx="323">
                  <c:v>79.201920000000001</c:v>
                </c:pt>
                <c:pt idx="324">
                  <c:v>79.542152000000002</c:v>
                </c:pt>
                <c:pt idx="325">
                  <c:v>79.918205</c:v>
                </c:pt>
                <c:pt idx="326">
                  <c:v>79.309364000000002</c:v>
                </c:pt>
                <c:pt idx="327">
                  <c:v>81.852135000000004</c:v>
                </c:pt>
                <c:pt idx="328">
                  <c:v>81.476089000000002</c:v>
                </c:pt>
                <c:pt idx="329">
                  <c:v>79.721221999999997</c:v>
                </c:pt>
                <c:pt idx="330">
                  <c:v>79.828659000000002</c:v>
                </c:pt>
                <c:pt idx="331">
                  <c:v>79.309364000000002</c:v>
                </c:pt>
                <c:pt idx="332">
                  <c:v>79.416816999999995</c:v>
                </c:pt>
                <c:pt idx="333">
                  <c:v>78.217055999999999</c:v>
                </c:pt>
                <c:pt idx="334">
                  <c:v>76.121941000000007</c:v>
                </c:pt>
                <c:pt idx="335">
                  <c:v>75.531020999999996</c:v>
                </c:pt>
                <c:pt idx="336">
                  <c:v>75.584746999999993</c:v>
                </c:pt>
                <c:pt idx="337">
                  <c:v>76.748688000000001</c:v>
                </c:pt>
                <c:pt idx="338">
                  <c:v>64.088561999999996</c:v>
                </c:pt>
                <c:pt idx="339">
                  <c:v>62.279961</c:v>
                </c:pt>
                <c:pt idx="340">
                  <c:v>62.763454000000003</c:v>
                </c:pt>
                <c:pt idx="341">
                  <c:v>62.673915999999998</c:v>
                </c:pt>
                <c:pt idx="342">
                  <c:v>63.175303999999997</c:v>
                </c:pt>
                <c:pt idx="343">
                  <c:v>62.244155999999997</c:v>
                </c:pt>
                <c:pt idx="344">
                  <c:v>61.706940000000003</c:v>
                </c:pt>
                <c:pt idx="345">
                  <c:v>62.960433999999999</c:v>
                </c:pt>
                <c:pt idx="346">
                  <c:v>63.121586000000001</c:v>
                </c:pt>
                <c:pt idx="347">
                  <c:v>61.957649000000004</c:v>
                </c:pt>
                <c:pt idx="348">
                  <c:v>62.065086000000001</c:v>
                </c:pt>
                <c:pt idx="349">
                  <c:v>61.778584000000002</c:v>
                </c:pt>
                <c:pt idx="350">
                  <c:v>60.471375000000002</c:v>
                </c:pt>
                <c:pt idx="351">
                  <c:v>61.062302000000003</c:v>
                </c:pt>
                <c:pt idx="352">
                  <c:v>61.778584000000002</c:v>
                </c:pt>
                <c:pt idx="353">
                  <c:v>67.705742000000001</c:v>
                </c:pt>
                <c:pt idx="354">
                  <c:v>65.467392000000004</c:v>
                </c:pt>
                <c:pt idx="355">
                  <c:v>63.408096</c:v>
                </c:pt>
                <c:pt idx="356">
                  <c:v>63.067870999999997</c:v>
                </c:pt>
                <c:pt idx="357">
                  <c:v>63.336472000000001</c:v>
                </c:pt>
                <c:pt idx="358">
                  <c:v>63.551346000000002</c:v>
                </c:pt>
                <c:pt idx="359">
                  <c:v>63.390194000000001</c:v>
                </c:pt>
                <c:pt idx="360">
                  <c:v>63.157409999999999</c:v>
                </c:pt>
                <c:pt idx="361">
                  <c:v>61.313006999999999</c:v>
                </c:pt>
                <c:pt idx="362">
                  <c:v>59.361156000000001</c:v>
                </c:pt>
                <c:pt idx="363">
                  <c:v>61.044387999999998</c:v>
                </c:pt>
                <c:pt idx="364">
                  <c:v>62.154620999999999</c:v>
                </c:pt>
                <c:pt idx="365">
                  <c:v>61.957649000000004</c:v>
                </c:pt>
                <c:pt idx="366">
                  <c:v>62.279961</c:v>
                </c:pt>
                <c:pt idx="367">
                  <c:v>64.267623999999998</c:v>
                </c:pt>
                <c:pt idx="368">
                  <c:v>65.055526999999998</c:v>
                </c:pt>
                <c:pt idx="369">
                  <c:v>64.840637000000001</c:v>
                </c:pt>
                <c:pt idx="370">
                  <c:v>64.357155000000006</c:v>
                </c:pt>
                <c:pt idx="371">
                  <c:v>66.058311000000003</c:v>
                </c:pt>
                <c:pt idx="372">
                  <c:v>65.646461000000002</c:v>
                </c:pt>
                <c:pt idx="373">
                  <c:v>64.213913000000005</c:v>
                </c:pt>
                <c:pt idx="374">
                  <c:v>60.883235999999997</c:v>
                </c:pt>
                <c:pt idx="375">
                  <c:v>55.726067</c:v>
                </c:pt>
                <c:pt idx="376">
                  <c:v>55.350017999999999</c:v>
                </c:pt>
                <c:pt idx="377">
                  <c:v>55.743965000000003</c:v>
                </c:pt>
                <c:pt idx="378">
                  <c:v>55.887225999999998</c:v>
                </c:pt>
                <c:pt idx="379">
                  <c:v>55.027698999999998</c:v>
                </c:pt>
                <c:pt idx="380">
                  <c:v>53.863754</c:v>
                </c:pt>
                <c:pt idx="381">
                  <c:v>53.272830999999996</c:v>
                </c:pt>
                <c:pt idx="382">
                  <c:v>53.00423</c:v>
                </c:pt>
                <c:pt idx="383">
                  <c:v>52.825161000000001</c:v>
                </c:pt>
                <c:pt idx="384">
                  <c:v>52.126792999999999</c:v>
                </c:pt>
                <c:pt idx="385">
                  <c:v>51.195636999999998</c:v>
                </c:pt>
                <c:pt idx="386">
                  <c:v>51.088203</c:v>
                </c:pt>
                <c:pt idx="387">
                  <c:v>50.712153999999998</c:v>
                </c:pt>
                <c:pt idx="388">
                  <c:v>51.249355000000001</c:v>
                </c:pt>
                <c:pt idx="389">
                  <c:v>49.763092</c:v>
                </c:pt>
                <c:pt idx="390">
                  <c:v>52.932594000000002</c:v>
                </c:pt>
                <c:pt idx="391">
                  <c:v>52.646087999999999</c:v>
                </c:pt>
                <c:pt idx="392">
                  <c:v>52.001449999999998</c:v>
                </c:pt>
                <c:pt idx="393">
                  <c:v>54.007010999999999</c:v>
                </c:pt>
                <c:pt idx="394">
                  <c:v>53.344462999999998</c:v>
                </c:pt>
                <c:pt idx="395">
                  <c:v>53.040047000000001</c:v>
                </c:pt>
                <c:pt idx="396">
                  <c:v>53.00423</c:v>
                </c:pt>
                <c:pt idx="397">
                  <c:v>53.756312999999999</c:v>
                </c:pt>
                <c:pt idx="398">
                  <c:v>54.436771</c:v>
                </c:pt>
                <c:pt idx="399">
                  <c:v>54.794910000000002</c:v>
                </c:pt>
                <c:pt idx="400">
                  <c:v>55.529091000000001</c:v>
                </c:pt>
                <c:pt idx="401">
                  <c:v>55.242579999999997</c:v>
                </c:pt>
                <c:pt idx="402">
                  <c:v>55.296303000000002</c:v>
                </c:pt>
                <c:pt idx="403">
                  <c:v>55.278396999999998</c:v>
                </c:pt>
                <c:pt idx="404">
                  <c:v>55.135142999999999</c:v>
                </c:pt>
                <c:pt idx="405">
                  <c:v>56.854197999999997</c:v>
                </c:pt>
                <c:pt idx="406">
                  <c:v>56.496059000000002</c:v>
                </c:pt>
                <c:pt idx="407">
                  <c:v>56.388621999999998</c:v>
                </c:pt>
                <c:pt idx="408">
                  <c:v>57.086982999999996</c:v>
                </c:pt>
                <c:pt idx="409">
                  <c:v>57.624191000000003</c:v>
                </c:pt>
                <c:pt idx="410">
                  <c:v>57.051174000000003</c:v>
                </c:pt>
                <c:pt idx="411">
                  <c:v>57.373500999999997</c:v>
                </c:pt>
                <c:pt idx="412">
                  <c:v>59.486503999999996</c:v>
                </c:pt>
                <c:pt idx="413">
                  <c:v>59.701377999999998</c:v>
                </c:pt>
                <c:pt idx="414">
                  <c:v>59.361156000000001</c:v>
                </c:pt>
                <c:pt idx="415">
                  <c:v>58.752327000000001</c:v>
                </c:pt>
                <c:pt idx="416">
                  <c:v>58.841853999999998</c:v>
                </c:pt>
                <c:pt idx="417">
                  <c:v>59.808822999999997</c:v>
                </c:pt>
                <c:pt idx="418">
                  <c:v>60.453476000000002</c:v>
                </c:pt>
                <c:pt idx="419">
                  <c:v>60.399746</c:v>
                </c:pt>
                <c:pt idx="420">
                  <c:v>61.330910000000003</c:v>
                </c:pt>
                <c:pt idx="421">
                  <c:v>61.277183999999998</c:v>
                </c:pt>
                <c:pt idx="422">
                  <c:v>60.417659999999998</c:v>
                </c:pt>
                <c:pt idx="423">
                  <c:v>63.157409999999999</c:v>
                </c:pt>
                <c:pt idx="424">
                  <c:v>63.121586000000001</c:v>
                </c:pt>
                <c:pt idx="425">
                  <c:v>63.085780999999997</c:v>
                </c:pt>
                <c:pt idx="426">
                  <c:v>63.193221999999999</c:v>
                </c:pt>
                <c:pt idx="427">
                  <c:v>61.438358000000001</c:v>
                </c:pt>
                <c:pt idx="428">
                  <c:v>61.008586999999999</c:v>
                </c:pt>
                <c:pt idx="429">
                  <c:v>61.671146</c:v>
                </c:pt>
                <c:pt idx="430">
                  <c:v>61.760674000000002</c:v>
                </c:pt>
                <c:pt idx="431">
                  <c:v>60.381844000000001</c:v>
                </c:pt>
                <c:pt idx="432">
                  <c:v>61.456252999999997</c:v>
                </c:pt>
                <c:pt idx="433">
                  <c:v>60.202773999999998</c:v>
                </c:pt>
                <c:pt idx="434">
                  <c:v>59.862544999999997</c:v>
                </c:pt>
                <c:pt idx="435">
                  <c:v>59.468589999999999</c:v>
                </c:pt>
                <c:pt idx="436">
                  <c:v>60.059520999999997</c:v>
                </c:pt>
                <c:pt idx="437">
                  <c:v>61.098114000000002</c:v>
                </c:pt>
                <c:pt idx="438">
                  <c:v>62.441132000000003</c:v>
                </c:pt>
                <c:pt idx="439">
                  <c:v>62.172527000000002</c:v>
                </c:pt>
                <c:pt idx="440">
                  <c:v>62.387408999999998</c:v>
                </c:pt>
                <c:pt idx="441">
                  <c:v>62.100906000000002</c:v>
                </c:pt>
                <c:pt idx="442">
                  <c:v>62.835082999999997</c:v>
                </c:pt>
                <c:pt idx="443">
                  <c:v>63.336472000000001</c:v>
                </c:pt>
                <c:pt idx="444">
                  <c:v>62.835082999999997</c:v>
                </c:pt>
                <c:pt idx="445">
                  <c:v>61.223461</c:v>
                </c:pt>
                <c:pt idx="446">
                  <c:v>62.333694000000001</c:v>
                </c:pt>
                <c:pt idx="447">
                  <c:v>63.211117000000002</c:v>
                </c:pt>
                <c:pt idx="448">
                  <c:v>62.656013000000002</c:v>
                </c:pt>
                <c:pt idx="449">
                  <c:v>63.533450999999999</c:v>
                </c:pt>
                <c:pt idx="450">
                  <c:v>64.375068999999996</c:v>
                </c:pt>
                <c:pt idx="451">
                  <c:v>65.216674999999995</c:v>
                </c:pt>
                <c:pt idx="452">
                  <c:v>66.076217999999997</c:v>
                </c:pt>
                <c:pt idx="453">
                  <c:v>66.595505000000003</c:v>
                </c:pt>
                <c:pt idx="454">
                  <c:v>66.219466999999995</c:v>
                </c:pt>
                <c:pt idx="455">
                  <c:v>65.968772999999999</c:v>
                </c:pt>
                <c:pt idx="456">
                  <c:v>65.646461000000002</c:v>
                </c:pt>
                <c:pt idx="457">
                  <c:v>65.700164999999998</c:v>
                </c:pt>
                <c:pt idx="458">
                  <c:v>66.022484000000006</c:v>
                </c:pt>
                <c:pt idx="459">
                  <c:v>66.738770000000002</c:v>
                </c:pt>
                <c:pt idx="460">
                  <c:v>66.273193000000006</c:v>
                </c:pt>
                <c:pt idx="461">
                  <c:v>65.915062000000006</c:v>
                </c:pt>
                <c:pt idx="462">
                  <c:v>66.094123999999994</c:v>
                </c:pt>
                <c:pt idx="463">
                  <c:v>63.909484999999997</c:v>
                </c:pt>
                <c:pt idx="464">
                  <c:v>62.817180999999998</c:v>
                </c:pt>
                <c:pt idx="465">
                  <c:v>63.819961999999997</c:v>
                </c:pt>
                <c:pt idx="466">
                  <c:v>64.428794999999994</c:v>
                </c:pt>
                <c:pt idx="467">
                  <c:v>64.231819000000002</c:v>
                </c:pt>
                <c:pt idx="468">
                  <c:v>65.270409000000001</c:v>
                </c:pt>
                <c:pt idx="469">
                  <c:v>66.631332</c:v>
                </c:pt>
                <c:pt idx="470">
                  <c:v>67.114806999999999</c:v>
                </c:pt>
                <c:pt idx="471">
                  <c:v>67.383414999999999</c:v>
                </c:pt>
                <c:pt idx="472">
                  <c:v>68.332474000000005</c:v>
                </c:pt>
                <c:pt idx="473">
                  <c:v>66.649231</c:v>
                </c:pt>
                <c:pt idx="474">
                  <c:v>65.539008999999993</c:v>
                </c:pt>
                <c:pt idx="475">
                  <c:v>66.255279999999999</c:v>
                </c:pt>
                <c:pt idx="476">
                  <c:v>65.001801</c:v>
                </c:pt>
                <c:pt idx="477">
                  <c:v>64.930176000000003</c:v>
                </c:pt>
                <c:pt idx="478">
                  <c:v>63.963214999999998</c:v>
                </c:pt>
                <c:pt idx="479">
                  <c:v>63.640892000000001</c:v>
                </c:pt>
                <c:pt idx="480">
                  <c:v>63.622982</c:v>
                </c:pt>
                <c:pt idx="481">
                  <c:v>64.506004000000004</c:v>
                </c:pt>
                <c:pt idx="482">
                  <c:v>64.089478</c:v>
                </c:pt>
                <c:pt idx="483">
                  <c:v>63.274932999999997</c:v>
                </c:pt>
                <c:pt idx="484">
                  <c:v>63.830306999999998</c:v>
                </c:pt>
                <c:pt idx="485">
                  <c:v>63.941380000000002</c:v>
                </c:pt>
                <c:pt idx="486">
                  <c:v>62.478904999999997</c:v>
                </c:pt>
                <c:pt idx="487">
                  <c:v>62.608497999999997</c:v>
                </c:pt>
                <c:pt idx="488">
                  <c:v>61.867992000000001</c:v>
                </c:pt>
                <c:pt idx="489">
                  <c:v>62.312302000000003</c:v>
                </c:pt>
                <c:pt idx="490">
                  <c:v>61.312634000000003</c:v>
                </c:pt>
                <c:pt idx="491">
                  <c:v>61.071980000000003</c:v>
                </c:pt>
                <c:pt idx="492">
                  <c:v>60.424042</c:v>
                </c:pt>
                <c:pt idx="493">
                  <c:v>60.720238000000002</c:v>
                </c:pt>
                <c:pt idx="494">
                  <c:v>61.645851</c:v>
                </c:pt>
                <c:pt idx="495">
                  <c:v>61.423706000000003</c:v>
                </c:pt>
                <c:pt idx="496">
                  <c:v>61.553299000000003</c:v>
                </c:pt>
                <c:pt idx="497">
                  <c:v>61.386676999999999</c:v>
                </c:pt>
                <c:pt idx="498">
                  <c:v>62.608497999999997</c:v>
                </c:pt>
                <c:pt idx="499">
                  <c:v>60.757266999999999</c:v>
                </c:pt>
                <c:pt idx="500">
                  <c:v>61.331145999999997</c:v>
                </c:pt>
                <c:pt idx="501">
                  <c:v>61.738415000000003</c:v>
                </c:pt>
                <c:pt idx="502">
                  <c:v>62.404854</c:v>
                </c:pt>
                <c:pt idx="503">
                  <c:v>63.534100000000002</c:v>
                </c:pt>
                <c:pt idx="504">
                  <c:v>65.052100999999993</c:v>
                </c:pt>
                <c:pt idx="505">
                  <c:v>65.940697</c:v>
                </c:pt>
                <c:pt idx="506">
                  <c:v>65.274260999999996</c:v>
                </c:pt>
                <c:pt idx="507">
                  <c:v>63.182380999999999</c:v>
                </c:pt>
                <c:pt idx="508">
                  <c:v>63.182380999999999</c:v>
                </c:pt>
                <c:pt idx="509">
                  <c:v>63.089816999999996</c:v>
                </c:pt>
                <c:pt idx="510">
                  <c:v>63.497073999999998</c:v>
                </c:pt>
                <c:pt idx="511">
                  <c:v>63.904350000000001</c:v>
                </c:pt>
                <c:pt idx="512">
                  <c:v>65.144676000000004</c:v>
                </c:pt>
                <c:pt idx="513">
                  <c:v>65.033600000000007</c:v>
                </c:pt>
                <c:pt idx="514">
                  <c:v>65.459380999999993</c:v>
                </c:pt>
                <c:pt idx="515">
                  <c:v>65.440865000000002</c:v>
                </c:pt>
                <c:pt idx="516">
                  <c:v>65.774094000000005</c:v>
                </c:pt>
                <c:pt idx="517">
                  <c:v>65.237235999999996</c:v>
                </c:pt>
                <c:pt idx="518">
                  <c:v>61.682884000000001</c:v>
                </c:pt>
                <c:pt idx="519">
                  <c:v>62.701053999999999</c:v>
                </c:pt>
                <c:pt idx="520">
                  <c:v>65.385338000000004</c:v>
                </c:pt>
                <c:pt idx="521">
                  <c:v>64.515251000000006</c:v>
                </c:pt>
                <c:pt idx="522">
                  <c:v>65.144676000000004</c:v>
                </c:pt>
                <c:pt idx="523">
                  <c:v>65.348297000000002</c:v>
                </c:pt>
                <c:pt idx="524">
                  <c:v>63.052795000000003</c:v>
                </c:pt>
                <c:pt idx="525">
                  <c:v>62.701053999999999</c:v>
                </c:pt>
                <c:pt idx="526">
                  <c:v>62.016098</c:v>
                </c:pt>
                <c:pt idx="527">
                  <c:v>62.608497999999997</c:v>
                </c:pt>
                <c:pt idx="528">
                  <c:v>63.497073999999998</c:v>
                </c:pt>
                <c:pt idx="529">
                  <c:v>63.811793999999999</c:v>
                </c:pt>
                <c:pt idx="530">
                  <c:v>62.589984999999999</c:v>
                </c:pt>
                <c:pt idx="531">
                  <c:v>62.534450999999997</c:v>
                </c:pt>
                <c:pt idx="532">
                  <c:v>62.386341000000002</c:v>
                </c:pt>
                <c:pt idx="533">
                  <c:v>59.054138000000002</c:v>
                </c:pt>
                <c:pt idx="534">
                  <c:v>58.221085000000002</c:v>
                </c:pt>
                <c:pt idx="535">
                  <c:v>58.147038000000002</c:v>
                </c:pt>
                <c:pt idx="536">
                  <c:v>57.128864</c:v>
                </c:pt>
                <c:pt idx="537">
                  <c:v>55.684905999999998</c:v>
                </c:pt>
                <c:pt idx="538">
                  <c:v>55.074001000000003</c:v>
                </c:pt>
                <c:pt idx="539">
                  <c:v>55.036971999999999</c:v>
                </c:pt>
                <c:pt idx="540">
                  <c:v>55.629367999999999</c:v>
                </c:pt>
                <c:pt idx="541">
                  <c:v>55.351685000000003</c:v>
                </c:pt>
                <c:pt idx="542">
                  <c:v>54.981437999999997</c:v>
                </c:pt>
                <c:pt idx="543">
                  <c:v>55.388705999999999</c:v>
                </c:pt>
                <c:pt idx="544">
                  <c:v>54.629703999999997</c:v>
                </c:pt>
                <c:pt idx="545">
                  <c:v>54.203921999999999</c:v>
                </c:pt>
                <c:pt idx="546">
                  <c:v>54.944412</c:v>
                </c:pt>
                <c:pt idx="547">
                  <c:v>56.258780999999999</c:v>
                </c:pt>
                <c:pt idx="548">
                  <c:v>56.018124</c:v>
                </c:pt>
                <c:pt idx="549">
                  <c:v>55.573836999999997</c:v>
                </c:pt>
                <c:pt idx="550">
                  <c:v>55.795974999999999</c:v>
                </c:pt>
                <c:pt idx="551">
                  <c:v>56.092174999999997</c:v>
                </c:pt>
                <c:pt idx="552">
                  <c:v>55.962589000000001</c:v>
                </c:pt>
                <c:pt idx="553">
                  <c:v>55.814487</c:v>
                </c:pt>
                <c:pt idx="554">
                  <c:v>55.999611000000002</c:v>
                </c:pt>
                <c:pt idx="555">
                  <c:v>56.351348999999999</c:v>
                </c:pt>
                <c:pt idx="556">
                  <c:v>56.647545000000001</c:v>
                </c:pt>
                <c:pt idx="557">
                  <c:v>56.517955999999998</c:v>
                </c:pt>
                <c:pt idx="558">
                  <c:v>56.592010000000002</c:v>
                </c:pt>
                <c:pt idx="559">
                  <c:v>56.832661000000002</c:v>
                </c:pt>
                <c:pt idx="560">
                  <c:v>56.869689999999999</c:v>
                </c:pt>
                <c:pt idx="561">
                  <c:v>57.610183999999997</c:v>
                </c:pt>
                <c:pt idx="562">
                  <c:v>57.850842</c:v>
                </c:pt>
                <c:pt idx="563">
                  <c:v>57.869354000000001</c:v>
                </c:pt>
                <c:pt idx="564">
                  <c:v>58.184063000000002</c:v>
                </c:pt>
                <c:pt idx="565">
                  <c:v>57.758282000000001</c:v>
                </c:pt>
                <c:pt idx="566">
                  <c:v>58.313643999999996</c:v>
                </c:pt>
                <c:pt idx="567">
                  <c:v>58.424720999999998</c:v>
                </c:pt>
                <c:pt idx="568">
                  <c:v>58.517280999999997</c:v>
                </c:pt>
                <c:pt idx="569">
                  <c:v>58.461745999999998</c:v>
                </c:pt>
                <c:pt idx="570">
                  <c:v>58.906039999999997</c:v>
                </c:pt>
                <c:pt idx="571">
                  <c:v>58.332160999999999</c:v>
                </c:pt>
                <c:pt idx="572">
                  <c:v>58.110011999999998</c:v>
                </c:pt>
                <c:pt idx="573">
                  <c:v>58.591330999999997</c:v>
                </c:pt>
                <c:pt idx="574">
                  <c:v>57.351005999999998</c:v>
                </c:pt>
                <c:pt idx="575">
                  <c:v>57.073321999999997</c:v>
                </c:pt>
                <c:pt idx="576">
                  <c:v>57.313980000000001</c:v>
                </c:pt>
                <c:pt idx="577">
                  <c:v>57.110354999999998</c:v>
                </c:pt>
                <c:pt idx="578">
                  <c:v>55.351685000000003</c:v>
                </c:pt>
                <c:pt idx="579">
                  <c:v>53.685577000000002</c:v>
                </c:pt>
                <c:pt idx="580">
                  <c:v>54.574168999999998</c:v>
                </c:pt>
                <c:pt idx="581">
                  <c:v>54.426067000000003</c:v>
                </c:pt>
                <c:pt idx="582">
                  <c:v>54.370533000000002</c:v>
                </c:pt>
                <c:pt idx="583">
                  <c:v>55.185074</c:v>
                </c:pt>
                <c:pt idx="584">
                  <c:v>54.925902999999998</c:v>
                </c:pt>
                <c:pt idx="585">
                  <c:v>55.592345999999999</c:v>
                </c:pt>
                <c:pt idx="586">
                  <c:v>55.370196999999997</c:v>
                </c:pt>
                <c:pt idx="587">
                  <c:v>56.425392000000002</c:v>
                </c:pt>
                <c:pt idx="588">
                  <c:v>56.721592000000001</c:v>
                </c:pt>
                <c:pt idx="589">
                  <c:v>56.703074999999998</c:v>
                </c:pt>
                <c:pt idx="590">
                  <c:v>56.554977000000001</c:v>
                </c:pt>
                <c:pt idx="591">
                  <c:v>56.980766000000003</c:v>
                </c:pt>
                <c:pt idx="592">
                  <c:v>53.611530000000002</c:v>
                </c:pt>
                <c:pt idx="593">
                  <c:v>54.426067000000003</c:v>
                </c:pt>
                <c:pt idx="594">
                  <c:v>54.426067000000003</c:v>
                </c:pt>
                <c:pt idx="595">
                  <c:v>54.925902999999998</c:v>
                </c:pt>
                <c:pt idx="596">
                  <c:v>55.370196999999997</c:v>
                </c:pt>
                <c:pt idx="597">
                  <c:v>57.943401000000001</c:v>
                </c:pt>
                <c:pt idx="598">
                  <c:v>60.035290000000003</c:v>
                </c:pt>
                <c:pt idx="599">
                  <c:v>60.053795000000001</c:v>
                </c:pt>
                <c:pt idx="600">
                  <c:v>61.071980000000003</c:v>
                </c:pt>
                <c:pt idx="601">
                  <c:v>61.793961000000003</c:v>
                </c:pt>
                <c:pt idx="602">
                  <c:v>62.738075000000002</c:v>
                </c:pt>
                <c:pt idx="603">
                  <c:v>62.830638999999998</c:v>
                </c:pt>
                <c:pt idx="604">
                  <c:v>63.885838</c:v>
                </c:pt>
                <c:pt idx="605">
                  <c:v>63.034267</c:v>
                </c:pt>
                <c:pt idx="606">
                  <c:v>62.164200000000001</c:v>
                </c:pt>
                <c:pt idx="607">
                  <c:v>61.608829</c:v>
                </c:pt>
                <c:pt idx="608">
                  <c:v>60.923873999999998</c:v>
                </c:pt>
                <c:pt idx="609">
                  <c:v>60.609172999999998</c:v>
                </c:pt>
                <c:pt idx="610">
                  <c:v>60.997925000000002</c:v>
                </c:pt>
                <c:pt idx="611">
                  <c:v>61.812461999999996</c:v>
                </c:pt>
                <c:pt idx="612">
                  <c:v>62.145690999999999</c:v>
                </c:pt>
                <c:pt idx="613">
                  <c:v>61.405192999999997</c:v>
                </c:pt>
                <c:pt idx="614">
                  <c:v>61.127510000000001</c:v>
                </c:pt>
                <c:pt idx="615">
                  <c:v>61.645851</c:v>
                </c:pt>
                <c:pt idx="616">
                  <c:v>62.108662000000002</c:v>
                </c:pt>
                <c:pt idx="617">
                  <c:v>61.905022000000002</c:v>
                </c:pt>
                <c:pt idx="618">
                  <c:v>61.442214999999997</c:v>
                </c:pt>
                <c:pt idx="619">
                  <c:v>61.460728000000003</c:v>
                </c:pt>
                <c:pt idx="620">
                  <c:v>61.608829</c:v>
                </c:pt>
                <c:pt idx="621">
                  <c:v>60.923873999999998</c:v>
                </c:pt>
                <c:pt idx="622">
                  <c:v>60.683216000000002</c:v>
                </c:pt>
                <c:pt idx="623">
                  <c:v>61.201565000000002</c:v>
                </c:pt>
                <c:pt idx="624">
                  <c:v>60.868340000000003</c:v>
                </c:pt>
                <c:pt idx="625">
                  <c:v>59.868679</c:v>
                </c:pt>
                <c:pt idx="626">
                  <c:v>60.220408999999997</c:v>
                </c:pt>
                <c:pt idx="627">
                  <c:v>61.090491999999998</c:v>
                </c:pt>
                <c:pt idx="628">
                  <c:v>60.257435000000001</c:v>
                </c:pt>
                <c:pt idx="629">
                  <c:v>60.479579999999999</c:v>
                </c:pt>
                <c:pt idx="630">
                  <c:v>61.053466999999998</c:v>
                </c:pt>
                <c:pt idx="631">
                  <c:v>61.257095</c:v>
                </c:pt>
                <c:pt idx="632">
                  <c:v>59.942726</c:v>
                </c:pt>
                <c:pt idx="633">
                  <c:v>59.628017</c:v>
                </c:pt>
                <c:pt idx="634">
                  <c:v>60.109336999999996</c:v>
                </c:pt>
                <c:pt idx="635">
                  <c:v>60.387023999999997</c:v>
                </c:pt>
                <c:pt idx="636">
                  <c:v>60.498092999999997</c:v>
                </c:pt>
                <c:pt idx="637">
                  <c:v>61.682884000000001</c:v>
                </c:pt>
                <c:pt idx="638">
                  <c:v>61.053466999999998</c:v>
                </c:pt>
                <c:pt idx="639">
                  <c:v>60.942383</c:v>
                </c:pt>
                <c:pt idx="640">
                  <c:v>60.627682</c:v>
                </c:pt>
                <c:pt idx="641">
                  <c:v>60.183383999999997</c:v>
                </c:pt>
                <c:pt idx="642">
                  <c:v>60.257435000000001</c:v>
                </c:pt>
                <c:pt idx="643">
                  <c:v>60.368507000000001</c:v>
                </c:pt>
                <c:pt idx="644">
                  <c:v>61.460728000000003</c:v>
                </c:pt>
                <c:pt idx="645">
                  <c:v>61.331145999999997</c:v>
                </c:pt>
                <c:pt idx="646">
                  <c:v>61.368172000000001</c:v>
                </c:pt>
                <c:pt idx="647">
                  <c:v>62.238247000000001</c:v>
                </c:pt>
                <c:pt idx="648">
                  <c:v>62.275269000000002</c:v>
                </c:pt>
                <c:pt idx="649">
                  <c:v>62.478904999999997</c:v>
                </c:pt>
                <c:pt idx="650">
                  <c:v>62.812125999999999</c:v>
                </c:pt>
                <c:pt idx="651">
                  <c:v>63.737743000000002</c:v>
                </c:pt>
                <c:pt idx="652">
                  <c:v>64.533760000000001</c:v>
                </c:pt>
                <c:pt idx="653">
                  <c:v>64.792938000000007</c:v>
                </c:pt>
                <c:pt idx="654">
                  <c:v>64.774428999999998</c:v>
                </c:pt>
                <c:pt idx="655">
                  <c:v>66.662682000000004</c:v>
                </c:pt>
                <c:pt idx="656">
                  <c:v>65.551940999999999</c:v>
                </c:pt>
                <c:pt idx="657">
                  <c:v>66.718224000000006</c:v>
                </c:pt>
                <c:pt idx="658">
                  <c:v>66.570106999999993</c:v>
                </c:pt>
                <c:pt idx="659">
                  <c:v>65.607474999999994</c:v>
                </c:pt>
                <c:pt idx="660">
                  <c:v>64.515251000000006</c:v>
                </c:pt>
                <c:pt idx="661">
                  <c:v>64.700385999999995</c:v>
                </c:pt>
                <c:pt idx="662">
                  <c:v>65.848145000000002</c:v>
                </c:pt>
                <c:pt idx="663">
                  <c:v>67.273582000000005</c:v>
                </c:pt>
                <c:pt idx="664">
                  <c:v>67.680854999999994</c:v>
                </c:pt>
                <c:pt idx="665">
                  <c:v>67.069953999999996</c:v>
                </c:pt>
                <c:pt idx="666">
                  <c:v>67.384658999999999</c:v>
                </c:pt>
                <c:pt idx="667">
                  <c:v>68.328781000000006</c:v>
                </c:pt>
                <c:pt idx="668">
                  <c:v>68.106644000000003</c:v>
                </c:pt>
                <c:pt idx="669">
                  <c:v>68.199196000000001</c:v>
                </c:pt>
                <c:pt idx="670">
                  <c:v>68.939682000000005</c:v>
                </c:pt>
                <c:pt idx="671">
                  <c:v>69.032248999999993</c:v>
                </c:pt>
                <c:pt idx="672">
                  <c:v>68.439857000000003</c:v>
                </c:pt>
                <c:pt idx="673">
                  <c:v>69.235885999999994</c:v>
                </c:pt>
                <c:pt idx="674">
                  <c:v>71.809096999999994</c:v>
                </c:pt>
                <c:pt idx="675">
                  <c:v>70.050422999999995</c:v>
                </c:pt>
                <c:pt idx="676">
                  <c:v>68.069603000000001</c:v>
                </c:pt>
                <c:pt idx="677">
                  <c:v>67.032912999999994</c:v>
                </c:pt>
                <c:pt idx="678">
                  <c:v>66.699698999999995</c:v>
                </c:pt>
                <c:pt idx="679">
                  <c:v>65.440865000000002</c:v>
                </c:pt>
                <c:pt idx="680">
                  <c:v>64.163527999999999</c:v>
                </c:pt>
                <c:pt idx="681">
                  <c:v>65.311278999999999</c:v>
                </c:pt>
                <c:pt idx="682">
                  <c:v>65.218718999999993</c:v>
                </c:pt>
                <c:pt idx="683">
                  <c:v>65.477881999999994</c:v>
                </c:pt>
                <c:pt idx="684">
                  <c:v>64.959548999999996</c:v>
                </c:pt>
                <c:pt idx="685">
                  <c:v>63.959885</c:v>
                </c:pt>
                <c:pt idx="686">
                  <c:v>61.442214999999997</c:v>
                </c:pt>
                <c:pt idx="687">
                  <c:v>60.275950999999999</c:v>
                </c:pt>
                <c:pt idx="688">
                  <c:v>58.943069000000001</c:v>
                </c:pt>
                <c:pt idx="689">
                  <c:v>54.426067000000003</c:v>
                </c:pt>
                <c:pt idx="690">
                  <c:v>54.074333000000003</c:v>
                </c:pt>
                <c:pt idx="691">
                  <c:v>53.537478999999998</c:v>
                </c:pt>
                <c:pt idx="692">
                  <c:v>56.147713000000003</c:v>
                </c:pt>
                <c:pt idx="693">
                  <c:v>54.796317999999999</c:v>
                </c:pt>
                <c:pt idx="694">
                  <c:v>54.240943999999999</c:v>
                </c:pt>
                <c:pt idx="695">
                  <c:v>52.260131999999999</c:v>
                </c:pt>
                <c:pt idx="696">
                  <c:v>52.056502999999999</c:v>
                </c:pt>
                <c:pt idx="697">
                  <c:v>52.186089000000003</c:v>
                </c:pt>
                <c:pt idx="698">
                  <c:v>51.834353999999998</c:v>
                </c:pt>
                <c:pt idx="699">
                  <c:v>53.259799999999998</c:v>
                </c:pt>
                <c:pt idx="700">
                  <c:v>53.463428</c:v>
                </c:pt>
                <c:pt idx="701">
                  <c:v>54.222434999999997</c:v>
                </c:pt>
                <c:pt idx="702">
                  <c:v>55.721930999999998</c:v>
                </c:pt>
                <c:pt idx="703">
                  <c:v>55.555317000000002</c:v>
                </c:pt>
                <c:pt idx="704">
                  <c:v>54.999949999999998</c:v>
                </c:pt>
                <c:pt idx="705">
                  <c:v>55.647877000000001</c:v>
                </c:pt>
                <c:pt idx="706">
                  <c:v>57.036296999999998</c:v>
                </c:pt>
                <c:pt idx="707">
                  <c:v>58.239597000000003</c:v>
                </c:pt>
                <c:pt idx="708">
                  <c:v>57.591667000000001</c:v>
                </c:pt>
                <c:pt idx="709">
                  <c:v>58.535797000000002</c:v>
                </c:pt>
                <c:pt idx="710">
                  <c:v>59.294792000000001</c:v>
                </c:pt>
                <c:pt idx="711">
                  <c:v>57.776791000000003</c:v>
                </c:pt>
                <c:pt idx="712">
                  <c:v>59.646534000000003</c:v>
                </c:pt>
                <c:pt idx="713">
                  <c:v>60.016773000000001</c:v>
                </c:pt>
                <c:pt idx="714">
                  <c:v>62.367832</c:v>
                </c:pt>
                <c:pt idx="715">
                  <c:v>61.534790000000001</c:v>
                </c:pt>
                <c:pt idx="716">
                  <c:v>62.812125999999999</c:v>
                </c:pt>
                <c:pt idx="717">
                  <c:v>64.348647999999997</c:v>
                </c:pt>
                <c:pt idx="718">
                  <c:v>64.145011999999994</c:v>
                </c:pt>
                <c:pt idx="719">
                  <c:v>66.644165000000001</c:v>
                </c:pt>
                <c:pt idx="720">
                  <c:v>66.033264000000003</c:v>
                </c:pt>
                <c:pt idx="721">
                  <c:v>66.218384</c:v>
                </c:pt>
                <c:pt idx="722">
                  <c:v>66.329459999999997</c:v>
                </c:pt>
                <c:pt idx="723">
                  <c:v>64.367157000000006</c:v>
                </c:pt>
                <c:pt idx="724">
                  <c:v>66.162857000000002</c:v>
                </c:pt>
                <c:pt idx="725">
                  <c:v>67.181030000000007</c:v>
                </c:pt>
                <c:pt idx="726">
                  <c:v>65.718558999999999</c:v>
                </c:pt>
                <c:pt idx="727">
                  <c:v>66.440528999999998</c:v>
                </c:pt>
                <c:pt idx="728">
                  <c:v>67.569777999999999</c:v>
                </c:pt>
                <c:pt idx="729">
                  <c:v>67.606803999999997</c:v>
                </c:pt>
                <c:pt idx="730">
                  <c:v>67.384658999999999</c:v>
                </c:pt>
                <c:pt idx="731">
                  <c:v>67.440192999999994</c:v>
                </c:pt>
                <c:pt idx="732">
                  <c:v>66.866309999999999</c:v>
                </c:pt>
                <c:pt idx="733">
                  <c:v>68.125145000000003</c:v>
                </c:pt>
                <c:pt idx="734">
                  <c:v>67.754906000000005</c:v>
                </c:pt>
                <c:pt idx="735">
                  <c:v>70.897980000000004</c:v>
                </c:pt>
                <c:pt idx="736">
                  <c:v>69.674621999999999</c:v>
                </c:pt>
                <c:pt idx="737">
                  <c:v>70.502739000000005</c:v>
                </c:pt>
                <c:pt idx="738">
                  <c:v>72.177788000000007</c:v>
                </c:pt>
                <c:pt idx="739">
                  <c:v>70.483924999999999</c:v>
                </c:pt>
                <c:pt idx="740">
                  <c:v>68.846512000000004</c:v>
                </c:pt>
                <c:pt idx="741">
                  <c:v>71.161468999999997</c:v>
                </c:pt>
                <c:pt idx="742">
                  <c:v>71.142646999999997</c:v>
                </c:pt>
                <c:pt idx="743">
                  <c:v>72.685944000000006</c:v>
                </c:pt>
                <c:pt idx="744">
                  <c:v>72.704773000000003</c:v>
                </c:pt>
                <c:pt idx="745">
                  <c:v>72.366005000000001</c:v>
                </c:pt>
                <c:pt idx="746">
                  <c:v>73.589348000000001</c:v>
                </c:pt>
                <c:pt idx="747">
                  <c:v>72.478927999999996</c:v>
                </c:pt>
                <c:pt idx="748">
                  <c:v>72.328361999999998</c:v>
                </c:pt>
                <c:pt idx="749">
                  <c:v>72.460105999999996</c:v>
                </c:pt>
                <c:pt idx="750">
                  <c:v>71.067359999999994</c:v>
                </c:pt>
                <c:pt idx="751">
                  <c:v>69.862831</c:v>
                </c:pt>
                <c:pt idx="752">
                  <c:v>69.279396000000006</c:v>
                </c:pt>
                <c:pt idx="753">
                  <c:v>71.782555000000002</c:v>
                </c:pt>
                <c:pt idx="754">
                  <c:v>72.309532000000004</c:v>
                </c:pt>
                <c:pt idx="755">
                  <c:v>71.820198000000005</c:v>
                </c:pt>
                <c:pt idx="756">
                  <c:v>71.424965</c:v>
                </c:pt>
                <c:pt idx="757">
                  <c:v>71.462601000000006</c:v>
                </c:pt>
                <c:pt idx="758">
                  <c:v>72.987082999999998</c:v>
                </c:pt>
                <c:pt idx="759">
                  <c:v>71.368499999999997</c:v>
                </c:pt>
                <c:pt idx="760">
                  <c:v>72.610680000000002</c:v>
                </c:pt>
                <c:pt idx="761">
                  <c:v>71.970771999999997</c:v>
                </c:pt>
                <c:pt idx="762">
                  <c:v>71.726096999999996</c:v>
                </c:pt>
                <c:pt idx="763">
                  <c:v>71.801368999999994</c:v>
                </c:pt>
                <c:pt idx="764">
                  <c:v>72.987082999999998</c:v>
                </c:pt>
                <c:pt idx="765">
                  <c:v>74.323363999999998</c:v>
                </c:pt>
                <c:pt idx="766">
                  <c:v>73.212935999999999</c:v>
                </c:pt>
                <c:pt idx="767">
                  <c:v>73.683456000000007</c:v>
                </c:pt>
                <c:pt idx="768">
                  <c:v>73.401145999999997</c:v>
                </c:pt>
                <c:pt idx="769">
                  <c:v>71.048546000000002</c:v>
                </c:pt>
                <c:pt idx="770">
                  <c:v>70.314537000000001</c:v>
                </c:pt>
                <c:pt idx="771">
                  <c:v>70.295715000000001</c:v>
                </c:pt>
                <c:pt idx="772">
                  <c:v>69.693436000000005</c:v>
                </c:pt>
                <c:pt idx="773">
                  <c:v>68.940619999999996</c:v>
                </c:pt>
                <c:pt idx="774">
                  <c:v>69.994575999999995</c:v>
                </c:pt>
                <c:pt idx="775">
                  <c:v>70.258071999999999</c:v>
                </c:pt>
                <c:pt idx="776">
                  <c:v>71.857840999999993</c:v>
                </c:pt>
                <c:pt idx="777">
                  <c:v>72.460105999999996</c:v>
                </c:pt>
                <c:pt idx="778">
                  <c:v>73.532889999999995</c:v>
                </c:pt>
                <c:pt idx="779">
                  <c:v>73.909308999999993</c:v>
                </c:pt>
                <c:pt idx="780">
                  <c:v>74.342178000000004</c:v>
                </c:pt>
                <c:pt idx="781">
                  <c:v>71.914299</c:v>
                </c:pt>
                <c:pt idx="782">
                  <c:v>72.441292000000004</c:v>
                </c:pt>
                <c:pt idx="783">
                  <c:v>72.328361999999998</c:v>
                </c:pt>
                <c:pt idx="784">
                  <c:v>73.946952999999993</c:v>
                </c:pt>
                <c:pt idx="785">
                  <c:v>69.674621999999999</c:v>
                </c:pt>
                <c:pt idx="786">
                  <c:v>70.220427999999998</c:v>
                </c:pt>
                <c:pt idx="787">
                  <c:v>71.763733000000002</c:v>
                </c:pt>
                <c:pt idx="788">
                  <c:v>70.803871000000001</c:v>
                </c:pt>
                <c:pt idx="789">
                  <c:v>68.357169999999996</c:v>
                </c:pt>
                <c:pt idx="790">
                  <c:v>68.413628000000003</c:v>
                </c:pt>
                <c:pt idx="791">
                  <c:v>68.432456999999999</c:v>
                </c:pt>
                <c:pt idx="792">
                  <c:v>68.187781999999999</c:v>
                </c:pt>
                <c:pt idx="793">
                  <c:v>69.222915999999998</c:v>
                </c:pt>
                <c:pt idx="794">
                  <c:v>69.524055000000004</c:v>
                </c:pt>
                <c:pt idx="795">
                  <c:v>68.884147999999996</c:v>
                </c:pt>
                <c:pt idx="796">
                  <c:v>68.413628000000003</c:v>
                </c:pt>
                <c:pt idx="797">
                  <c:v>69.128822</c:v>
                </c:pt>
                <c:pt idx="798">
                  <c:v>68.714759999999998</c:v>
                </c:pt>
                <c:pt idx="799">
                  <c:v>69.147636000000006</c:v>
                </c:pt>
                <c:pt idx="800">
                  <c:v>69.110000999999997</c:v>
                </c:pt>
                <c:pt idx="801">
                  <c:v>68.601837000000003</c:v>
                </c:pt>
                <c:pt idx="802">
                  <c:v>68.959434999999999</c:v>
                </c:pt>
                <c:pt idx="803">
                  <c:v>69.166458000000006</c:v>
                </c:pt>
                <c:pt idx="804">
                  <c:v>68.940619999999996</c:v>
                </c:pt>
                <c:pt idx="805">
                  <c:v>68.564194000000001</c:v>
                </c:pt>
                <c:pt idx="806">
                  <c:v>67.837035999999998</c:v>
                </c:pt>
                <c:pt idx="807">
                  <c:v>67.990120000000005</c:v>
                </c:pt>
                <c:pt idx="808">
                  <c:v>67.626534000000007</c:v>
                </c:pt>
                <c:pt idx="809">
                  <c:v>69.635811000000004</c:v>
                </c:pt>
                <c:pt idx="810">
                  <c:v>68.430244000000002</c:v>
                </c:pt>
                <c:pt idx="811">
                  <c:v>67.607399000000001</c:v>
                </c:pt>
                <c:pt idx="812">
                  <c:v>68.066658000000004</c:v>
                </c:pt>
                <c:pt idx="813">
                  <c:v>67.607399000000001</c:v>
                </c:pt>
                <c:pt idx="814">
                  <c:v>68.793830999999997</c:v>
                </c:pt>
                <c:pt idx="815">
                  <c:v>69.042603</c:v>
                </c:pt>
                <c:pt idx="816">
                  <c:v>69.119140999999999</c:v>
                </c:pt>
                <c:pt idx="817">
                  <c:v>68.985191</c:v>
                </c:pt>
                <c:pt idx="818">
                  <c:v>69.425315999999995</c:v>
                </c:pt>
                <c:pt idx="819">
                  <c:v>69.100005999999993</c:v>
                </c:pt>
                <c:pt idx="820">
                  <c:v>69.540131000000002</c:v>
                </c:pt>
                <c:pt idx="821">
                  <c:v>69.329635999999994</c:v>
                </c:pt>
                <c:pt idx="822">
                  <c:v>66.631461999999999</c:v>
                </c:pt>
                <c:pt idx="823">
                  <c:v>68.028389000000004</c:v>
                </c:pt>
                <c:pt idx="824">
                  <c:v>68.621605000000002</c:v>
                </c:pt>
                <c:pt idx="825">
                  <c:v>68.219748999999993</c:v>
                </c:pt>
                <c:pt idx="826">
                  <c:v>68.430244000000002</c:v>
                </c:pt>
                <c:pt idx="827">
                  <c:v>69.176552000000001</c:v>
                </c:pt>
                <c:pt idx="828">
                  <c:v>69.272223999999994</c:v>
                </c:pt>
                <c:pt idx="829">
                  <c:v>68.908646000000005</c:v>
                </c:pt>
                <c:pt idx="830">
                  <c:v>68.162338000000005</c:v>
                </c:pt>
                <c:pt idx="831">
                  <c:v>67.569130000000001</c:v>
                </c:pt>
                <c:pt idx="832">
                  <c:v>68.927788000000007</c:v>
                </c:pt>
                <c:pt idx="833">
                  <c:v>70.114211999999995</c:v>
                </c:pt>
                <c:pt idx="834">
                  <c:v>69.884583000000006</c:v>
                </c:pt>
                <c:pt idx="835">
                  <c:v>70.114211999999995</c:v>
                </c:pt>
                <c:pt idx="836">
                  <c:v>69.846305999999998</c:v>
                </c:pt>
                <c:pt idx="837">
                  <c:v>69.329635999999994</c:v>
                </c:pt>
                <c:pt idx="838">
                  <c:v>68.870377000000005</c:v>
                </c:pt>
                <c:pt idx="839">
                  <c:v>69.540131000000002</c:v>
                </c:pt>
                <c:pt idx="840">
                  <c:v>67.396904000000006</c:v>
                </c:pt>
                <c:pt idx="841">
                  <c:v>68.334564</c:v>
                </c:pt>
                <c:pt idx="842">
                  <c:v>67.913582000000005</c:v>
                </c:pt>
                <c:pt idx="843">
                  <c:v>64.162925999999999</c:v>
                </c:pt>
                <c:pt idx="844">
                  <c:v>64.105514999999997</c:v>
                </c:pt>
                <c:pt idx="845">
                  <c:v>64.335144</c:v>
                </c:pt>
                <c:pt idx="846">
                  <c:v>65.674660000000003</c:v>
                </c:pt>
                <c:pt idx="847">
                  <c:v>65.732071000000005</c:v>
                </c:pt>
                <c:pt idx="848">
                  <c:v>65.999977000000001</c:v>
                </c:pt>
                <c:pt idx="849">
                  <c:v>65.138855000000007</c:v>
                </c:pt>
                <c:pt idx="850">
                  <c:v>63.340072999999997</c:v>
                </c:pt>
                <c:pt idx="851">
                  <c:v>62.746864000000002</c:v>
                </c:pt>
                <c:pt idx="852">
                  <c:v>62.459823999999998</c:v>
                </c:pt>
                <c:pt idx="853">
                  <c:v>63.225265999999998</c:v>
                </c:pt>
                <c:pt idx="854">
                  <c:v>67.626534000000007</c:v>
                </c:pt>
                <c:pt idx="855">
                  <c:v>67.951842999999997</c:v>
                </c:pt>
                <c:pt idx="856">
                  <c:v>66.765418999999994</c:v>
                </c:pt>
                <c:pt idx="857">
                  <c:v>70.056808000000004</c:v>
                </c:pt>
                <c:pt idx="858">
                  <c:v>70.133353999999997</c:v>
                </c:pt>
                <c:pt idx="859">
                  <c:v>70.018531999999993</c:v>
                </c:pt>
                <c:pt idx="860">
                  <c:v>68.946915000000004</c:v>
                </c:pt>
                <c:pt idx="861">
                  <c:v>68.812957999999995</c:v>
                </c:pt>
                <c:pt idx="862">
                  <c:v>69.425315999999995</c:v>
                </c:pt>
                <c:pt idx="863">
                  <c:v>68.545058999999995</c:v>
                </c:pt>
                <c:pt idx="864">
                  <c:v>68.143203999999997</c:v>
                </c:pt>
                <c:pt idx="865">
                  <c:v>68.162338000000005</c:v>
                </c:pt>
                <c:pt idx="866">
                  <c:v>68.200607000000005</c:v>
                </c:pt>
                <c:pt idx="867">
                  <c:v>67.932709000000003</c:v>
                </c:pt>
                <c:pt idx="868">
                  <c:v>67.243813000000003</c:v>
                </c:pt>
                <c:pt idx="869">
                  <c:v>66.918509999999998</c:v>
                </c:pt>
                <c:pt idx="870">
                  <c:v>67.205535999999995</c:v>
                </c:pt>
                <c:pt idx="871">
                  <c:v>67.760482999999994</c:v>
                </c:pt>
                <c:pt idx="872">
                  <c:v>67.454314999999994</c:v>
                </c:pt>
                <c:pt idx="873">
                  <c:v>67.703079000000002</c:v>
                </c:pt>
                <c:pt idx="874">
                  <c:v>66.420967000000005</c:v>
                </c:pt>
                <c:pt idx="875">
                  <c:v>65.712943999999993</c:v>
                </c:pt>
                <c:pt idx="876">
                  <c:v>65.368492000000003</c:v>
                </c:pt>
                <c:pt idx="877">
                  <c:v>65.483306999999996</c:v>
                </c:pt>
                <c:pt idx="878">
                  <c:v>65.368492000000003</c:v>
                </c:pt>
                <c:pt idx="879">
                  <c:v>65.387626999999995</c:v>
                </c:pt>
                <c:pt idx="880">
                  <c:v>65.368492000000003</c:v>
                </c:pt>
                <c:pt idx="881">
                  <c:v>64.698738000000006</c:v>
                </c:pt>
                <c:pt idx="882">
                  <c:v>64.851821999999999</c:v>
                </c:pt>
                <c:pt idx="883">
                  <c:v>64.564780999999996</c:v>
                </c:pt>
                <c:pt idx="884">
                  <c:v>65.942565999999999</c:v>
                </c:pt>
                <c:pt idx="885">
                  <c:v>66.095657000000003</c:v>
                </c:pt>
                <c:pt idx="886">
                  <c:v>66.535781999999998</c:v>
                </c:pt>
                <c:pt idx="887">
                  <c:v>64.507369999999995</c:v>
                </c:pt>
                <c:pt idx="888">
                  <c:v>65.024039999999999</c:v>
                </c:pt>
                <c:pt idx="889">
                  <c:v>65.062308999999999</c:v>
                </c:pt>
                <c:pt idx="890">
                  <c:v>65.445037999999997</c:v>
                </c:pt>
                <c:pt idx="891">
                  <c:v>65.598113999999995</c:v>
                </c:pt>
                <c:pt idx="892">
                  <c:v>65.253676999999996</c:v>
                </c:pt>
                <c:pt idx="893">
                  <c:v>66.535781999999998</c:v>
                </c:pt>
                <c:pt idx="894">
                  <c:v>66.918509999999998</c:v>
                </c:pt>
                <c:pt idx="895">
                  <c:v>67.090728999999996</c:v>
                </c:pt>
                <c:pt idx="896">
                  <c:v>66.306160000000006</c:v>
                </c:pt>
                <c:pt idx="897">
                  <c:v>67.473442000000006</c:v>
                </c:pt>
                <c:pt idx="898">
                  <c:v>66.095657000000003</c:v>
                </c:pt>
                <c:pt idx="899">
                  <c:v>66.019112000000007</c:v>
                </c:pt>
                <c:pt idx="900">
                  <c:v>66.076515000000001</c:v>
                </c:pt>
                <c:pt idx="901">
                  <c:v>65.999977000000001</c:v>
                </c:pt>
                <c:pt idx="902">
                  <c:v>65.808616999999998</c:v>
                </c:pt>
                <c:pt idx="903">
                  <c:v>64.622185000000002</c:v>
                </c:pt>
                <c:pt idx="904">
                  <c:v>65.406761000000003</c:v>
                </c:pt>
                <c:pt idx="905">
                  <c:v>65.751213000000007</c:v>
                </c:pt>
                <c:pt idx="906">
                  <c:v>65.789490000000001</c:v>
                </c:pt>
                <c:pt idx="907">
                  <c:v>66.229613999999998</c:v>
                </c:pt>
                <c:pt idx="908">
                  <c:v>65.999977000000001</c:v>
                </c:pt>
                <c:pt idx="909">
                  <c:v>66.497512999999998</c:v>
                </c:pt>
                <c:pt idx="910">
                  <c:v>66.229613999999998</c:v>
                </c:pt>
                <c:pt idx="911">
                  <c:v>65.885161999999994</c:v>
                </c:pt>
                <c:pt idx="912">
                  <c:v>63.914158</c:v>
                </c:pt>
                <c:pt idx="913">
                  <c:v>61.809196</c:v>
                </c:pt>
                <c:pt idx="914">
                  <c:v>55.436920000000001</c:v>
                </c:pt>
                <c:pt idx="915">
                  <c:v>54.824570000000001</c:v>
                </c:pt>
                <c:pt idx="916">
                  <c:v>54.518391000000001</c:v>
                </c:pt>
                <c:pt idx="917">
                  <c:v>54.307896</c:v>
                </c:pt>
                <c:pt idx="918">
                  <c:v>54.078265999999999</c:v>
                </c:pt>
                <c:pt idx="919">
                  <c:v>54.059131999999998</c:v>
                </c:pt>
                <c:pt idx="920">
                  <c:v>55.647415000000002</c:v>
                </c:pt>
                <c:pt idx="921">
                  <c:v>57.446198000000003</c:v>
                </c:pt>
                <c:pt idx="922">
                  <c:v>58.728306000000003</c:v>
                </c:pt>
                <c:pt idx="923">
                  <c:v>58.747444000000002</c:v>
                </c:pt>
                <c:pt idx="924">
                  <c:v>58.957934999999999</c:v>
                </c:pt>
                <c:pt idx="925">
                  <c:v>58.345588999999997</c:v>
                </c:pt>
                <c:pt idx="926">
                  <c:v>57.312244</c:v>
                </c:pt>
                <c:pt idx="927">
                  <c:v>56.546802999999997</c:v>
                </c:pt>
                <c:pt idx="928">
                  <c:v>55.838776000000003</c:v>
                </c:pt>
                <c:pt idx="929">
                  <c:v>55.513461999999997</c:v>
                </c:pt>
                <c:pt idx="930">
                  <c:v>55.360377999999997</c:v>
                </c:pt>
                <c:pt idx="931">
                  <c:v>55.513461999999997</c:v>
                </c:pt>
                <c:pt idx="932">
                  <c:v>54.881976999999999</c:v>
                </c:pt>
                <c:pt idx="933">
                  <c:v>55.666553</c:v>
                </c:pt>
                <c:pt idx="934">
                  <c:v>55.877048000000002</c:v>
                </c:pt>
                <c:pt idx="935">
                  <c:v>55.207287000000001</c:v>
                </c:pt>
                <c:pt idx="936">
                  <c:v>55.264693999999999</c:v>
                </c:pt>
                <c:pt idx="937">
                  <c:v>54.728889000000002</c:v>
                </c:pt>
                <c:pt idx="938">
                  <c:v>56.164088999999997</c:v>
                </c:pt>
                <c:pt idx="939">
                  <c:v>56.833846999999999</c:v>
                </c:pt>
                <c:pt idx="940">
                  <c:v>58.211635999999999</c:v>
                </c:pt>
                <c:pt idx="941">
                  <c:v>58.690033</c:v>
                </c:pt>
                <c:pt idx="942">
                  <c:v>58.307316</c:v>
                </c:pt>
                <c:pt idx="943">
                  <c:v>58.135089999999998</c:v>
                </c:pt>
                <c:pt idx="944">
                  <c:v>58.613491000000003</c:v>
                </c:pt>
                <c:pt idx="945">
                  <c:v>58.154223999999999</c:v>
                </c:pt>
                <c:pt idx="946">
                  <c:v>58.881397</c:v>
                </c:pt>
                <c:pt idx="947">
                  <c:v>58.919665999999999</c:v>
                </c:pt>
                <c:pt idx="948">
                  <c:v>58.594357000000002</c:v>
                </c:pt>
                <c:pt idx="949">
                  <c:v>59.187569000000003</c:v>
                </c:pt>
                <c:pt idx="950">
                  <c:v>58.843124000000003</c:v>
                </c:pt>
                <c:pt idx="951">
                  <c:v>59.704242999999998</c:v>
                </c:pt>
                <c:pt idx="952">
                  <c:v>60.680176000000003</c:v>
                </c:pt>
                <c:pt idx="953">
                  <c:v>61.082031000000001</c:v>
                </c:pt>
                <c:pt idx="954">
                  <c:v>60.316592999999997</c:v>
                </c:pt>
                <c:pt idx="955">
                  <c:v>60.010418000000001</c:v>
                </c:pt>
                <c:pt idx="956">
                  <c:v>60.067824999999999</c:v>
                </c:pt>
                <c:pt idx="957">
                  <c:v>60.278320000000001</c:v>
                </c:pt>
                <c:pt idx="958">
                  <c:v>59.972144999999998</c:v>
                </c:pt>
                <c:pt idx="959">
                  <c:v>60.278320000000001</c:v>
                </c:pt>
                <c:pt idx="960">
                  <c:v>60.699309999999997</c:v>
                </c:pt>
                <c:pt idx="961">
                  <c:v>60.948081999999999</c:v>
                </c:pt>
                <c:pt idx="962">
                  <c:v>60.699309999999997</c:v>
                </c:pt>
                <c:pt idx="963">
                  <c:v>60.412272999999999</c:v>
                </c:pt>
                <c:pt idx="964">
                  <c:v>60.565356999999999</c:v>
                </c:pt>
                <c:pt idx="965">
                  <c:v>60.641907000000003</c:v>
                </c:pt>
                <c:pt idx="966">
                  <c:v>61.445618000000003</c:v>
                </c:pt>
                <c:pt idx="967">
                  <c:v>61.273392000000001</c:v>
                </c:pt>
                <c:pt idx="968">
                  <c:v>62.211052000000002</c:v>
                </c:pt>
                <c:pt idx="969">
                  <c:v>63.053035999999999</c:v>
                </c:pt>
                <c:pt idx="970">
                  <c:v>62.440688999999999</c:v>
                </c:pt>
                <c:pt idx="971">
                  <c:v>62.478957999999999</c:v>
                </c:pt>
                <c:pt idx="972">
                  <c:v>62.517223000000001</c:v>
                </c:pt>
                <c:pt idx="973">
                  <c:v>62.287598000000003</c:v>
                </c:pt>
                <c:pt idx="974">
                  <c:v>62.440688999999999</c:v>
                </c:pt>
                <c:pt idx="975">
                  <c:v>63.301806999999997</c:v>
                </c:pt>
                <c:pt idx="976">
                  <c:v>63.952423000000003</c:v>
                </c:pt>
                <c:pt idx="977">
                  <c:v>63.550567999999998</c:v>
                </c:pt>
                <c:pt idx="978">
                  <c:v>63.225265999999998</c:v>
                </c:pt>
                <c:pt idx="979">
                  <c:v>61.407344999999999</c:v>
                </c:pt>
                <c:pt idx="980">
                  <c:v>61.847468999999997</c:v>
                </c:pt>
                <c:pt idx="981">
                  <c:v>62.096237000000002</c:v>
                </c:pt>
                <c:pt idx="982">
                  <c:v>61.924019000000001</c:v>
                </c:pt>
                <c:pt idx="983">
                  <c:v>62.919086</c:v>
                </c:pt>
                <c:pt idx="984">
                  <c:v>63.837612</c:v>
                </c:pt>
                <c:pt idx="985">
                  <c:v>64.239470999999995</c:v>
                </c:pt>
                <c:pt idx="986">
                  <c:v>64.392555000000002</c:v>
                </c:pt>
                <c:pt idx="987">
                  <c:v>64.048111000000006</c:v>
                </c:pt>
                <c:pt idx="988">
                  <c:v>63.588839999999998</c:v>
                </c:pt>
                <c:pt idx="989">
                  <c:v>64.679596000000004</c:v>
                </c:pt>
                <c:pt idx="990">
                  <c:v>65.245757999999995</c:v>
                </c:pt>
                <c:pt idx="991">
                  <c:v>64.484359999999995</c:v>
                </c:pt>
                <c:pt idx="992">
                  <c:v>64.562454000000002</c:v>
                </c:pt>
                <c:pt idx="993">
                  <c:v>64.640548999999993</c:v>
                </c:pt>
                <c:pt idx="994">
                  <c:v>64.211044000000001</c:v>
                </c:pt>
                <c:pt idx="995">
                  <c:v>63.801063999999997</c:v>
                </c:pt>
                <c:pt idx="996">
                  <c:v>63.801063999999997</c:v>
                </c:pt>
                <c:pt idx="997">
                  <c:v>64.191520999999995</c:v>
                </c:pt>
                <c:pt idx="998">
                  <c:v>65.343376000000006</c:v>
                </c:pt>
                <c:pt idx="999">
                  <c:v>66.026679999999999</c:v>
                </c:pt>
                <c:pt idx="1000">
                  <c:v>66.280479</c:v>
                </c:pt>
                <c:pt idx="1001">
                  <c:v>66.026679999999999</c:v>
                </c:pt>
                <c:pt idx="1002">
                  <c:v>66.651413000000005</c:v>
                </c:pt>
                <c:pt idx="1003">
                  <c:v>66.768555000000006</c:v>
                </c:pt>
                <c:pt idx="1004">
                  <c:v>66.963783000000006</c:v>
                </c:pt>
                <c:pt idx="1005">
                  <c:v>67.334723999999994</c:v>
                </c:pt>
                <c:pt idx="1006">
                  <c:v>67.705658</c:v>
                </c:pt>
                <c:pt idx="1007">
                  <c:v>68.310867000000002</c:v>
                </c:pt>
                <c:pt idx="1008">
                  <c:v>68.545142999999996</c:v>
                </c:pt>
                <c:pt idx="1009">
                  <c:v>68.467049000000003</c:v>
                </c:pt>
                <c:pt idx="1010">
                  <c:v>67.764221000000006</c:v>
                </c:pt>
                <c:pt idx="1011">
                  <c:v>67.744704999999996</c:v>
                </c:pt>
                <c:pt idx="1012">
                  <c:v>67.100441000000004</c:v>
                </c:pt>
                <c:pt idx="1013">
                  <c:v>67.939926</c:v>
                </c:pt>
                <c:pt idx="1014">
                  <c:v>68.369438000000002</c:v>
                </c:pt>
                <c:pt idx="1015">
                  <c:v>68.564667</c:v>
                </c:pt>
                <c:pt idx="1016">
                  <c:v>67.939926</c:v>
                </c:pt>
                <c:pt idx="1017">
                  <c:v>68.369438000000002</c:v>
                </c:pt>
                <c:pt idx="1018">
                  <c:v>68.916077000000001</c:v>
                </c:pt>
                <c:pt idx="1019">
                  <c:v>67.393287999999998</c:v>
                </c:pt>
                <c:pt idx="1020">
                  <c:v>66.456183999999993</c:v>
                </c:pt>
                <c:pt idx="1021">
                  <c:v>66.085243000000006</c:v>
                </c:pt>
                <c:pt idx="1022">
                  <c:v>67.159012000000004</c:v>
                </c:pt>
                <c:pt idx="1023">
                  <c:v>66.866164999999995</c:v>
                </c:pt>
                <c:pt idx="1024">
                  <c:v>67.354240000000004</c:v>
                </c:pt>
                <c:pt idx="1025">
                  <c:v>68.271820000000005</c:v>
                </c:pt>
                <c:pt idx="1026">
                  <c:v>68.798942999999994</c:v>
                </c:pt>
                <c:pt idx="1027">
                  <c:v>69.267493999999999</c:v>
                </c:pt>
                <c:pt idx="1028">
                  <c:v>67.783752000000007</c:v>
                </c:pt>
                <c:pt idx="1029">
                  <c:v>68.135161999999994</c:v>
                </c:pt>
                <c:pt idx="1030">
                  <c:v>67.061394000000007</c:v>
                </c:pt>
                <c:pt idx="1031">
                  <c:v>66.104774000000006</c:v>
                </c:pt>
                <c:pt idx="1032">
                  <c:v>66.631896999999995</c:v>
                </c:pt>
                <c:pt idx="1033">
                  <c:v>67.588515999999998</c:v>
                </c:pt>
                <c:pt idx="1034">
                  <c:v>67.725173999999996</c:v>
                </c:pt>
                <c:pt idx="1035">
                  <c:v>67.061394000000007</c:v>
                </c:pt>
                <c:pt idx="1036">
                  <c:v>66.827117999999999</c:v>
                </c:pt>
                <c:pt idx="1037">
                  <c:v>67.588515999999998</c:v>
                </c:pt>
                <c:pt idx="1038">
                  <c:v>68.037543999999997</c:v>
                </c:pt>
                <c:pt idx="1039">
                  <c:v>64.952918999999994</c:v>
                </c:pt>
                <c:pt idx="1040">
                  <c:v>63.391083000000002</c:v>
                </c:pt>
                <c:pt idx="1041">
                  <c:v>65.577652</c:v>
                </c:pt>
                <c:pt idx="1042">
                  <c:v>65.909537999999998</c:v>
                </c:pt>
                <c:pt idx="1043">
                  <c:v>65.733833000000004</c:v>
                </c:pt>
                <c:pt idx="1044">
                  <c:v>65.655745999999994</c:v>
                </c:pt>
                <c:pt idx="1045">
                  <c:v>65.440994000000003</c:v>
                </c:pt>
                <c:pt idx="1046">
                  <c:v>66.514754999999994</c:v>
                </c:pt>
                <c:pt idx="1047">
                  <c:v>66.924735999999996</c:v>
                </c:pt>
                <c:pt idx="1048">
                  <c:v>66.709975999999997</c:v>
                </c:pt>
                <c:pt idx="1049">
                  <c:v>67.159012000000004</c:v>
                </c:pt>
                <c:pt idx="1050">
                  <c:v>67.471382000000006</c:v>
                </c:pt>
                <c:pt idx="1051">
                  <c:v>67.920410000000004</c:v>
                </c:pt>
                <c:pt idx="1052">
                  <c:v>67.861832000000007</c:v>
                </c:pt>
                <c:pt idx="1053">
                  <c:v>66.905212000000006</c:v>
                </c:pt>
                <c:pt idx="1054">
                  <c:v>66.592849999999999</c:v>
                </c:pt>
                <c:pt idx="1055">
                  <c:v>67.198051000000007</c:v>
                </c:pt>
                <c:pt idx="1056">
                  <c:v>66.846648999999999</c:v>
                </c:pt>
                <c:pt idx="1057">
                  <c:v>65.714309999999998</c:v>
                </c:pt>
                <c:pt idx="1058">
                  <c:v>65.733833000000004</c:v>
                </c:pt>
                <c:pt idx="1059">
                  <c:v>64.581985000000003</c:v>
                </c:pt>
                <c:pt idx="1060">
                  <c:v>63.937721000000003</c:v>
                </c:pt>
                <c:pt idx="1061">
                  <c:v>63.488692999999998</c:v>
                </c:pt>
                <c:pt idx="1062">
                  <c:v>63.762016000000003</c:v>
                </c:pt>
                <c:pt idx="1063">
                  <c:v>63.976768</c:v>
                </c:pt>
                <c:pt idx="1064">
                  <c:v>63.605834999999999</c:v>
                </c:pt>
                <c:pt idx="1065">
                  <c:v>64.015816000000001</c:v>
                </c:pt>
                <c:pt idx="1066">
                  <c:v>64.211044000000001</c:v>
                </c:pt>
                <c:pt idx="1067">
                  <c:v>63.840107000000003</c:v>
                </c:pt>
                <c:pt idx="1068">
                  <c:v>63.352035999999998</c:v>
                </c:pt>
                <c:pt idx="1069">
                  <c:v>60.306449999999998</c:v>
                </c:pt>
                <c:pt idx="1070">
                  <c:v>60.325974000000002</c:v>
                </c:pt>
                <c:pt idx="1071">
                  <c:v>60.404063999999998</c:v>
                </c:pt>
                <c:pt idx="1072">
                  <c:v>58.666519000000001</c:v>
                </c:pt>
                <c:pt idx="1073">
                  <c:v>58.295586</c:v>
                </c:pt>
                <c:pt idx="1074">
                  <c:v>58.686042999999998</c:v>
                </c:pt>
                <c:pt idx="1075">
                  <c:v>59.096026999999999</c:v>
                </c:pt>
                <c:pt idx="1076">
                  <c:v>59.974559999999997</c:v>
                </c:pt>
                <c:pt idx="1077">
                  <c:v>60.774997999999997</c:v>
                </c:pt>
                <c:pt idx="1078">
                  <c:v>59.798850999999999</c:v>
                </c:pt>
                <c:pt idx="1079">
                  <c:v>59.857422</c:v>
                </c:pt>
                <c:pt idx="1080">
                  <c:v>59.720759999999999</c:v>
                </c:pt>
                <c:pt idx="1081">
                  <c:v>59.252209000000001</c:v>
                </c:pt>
                <c:pt idx="1082">
                  <c:v>59.310775999999997</c:v>
                </c:pt>
                <c:pt idx="1083">
                  <c:v>59.408394000000001</c:v>
                </c:pt>
                <c:pt idx="1084">
                  <c:v>59.154594000000003</c:v>
                </c:pt>
                <c:pt idx="1085">
                  <c:v>59.232684999999996</c:v>
                </c:pt>
                <c:pt idx="1086">
                  <c:v>58.881270999999998</c:v>
                </c:pt>
                <c:pt idx="1087">
                  <c:v>58.295586</c:v>
                </c:pt>
                <c:pt idx="1088">
                  <c:v>58.783661000000002</c:v>
                </c:pt>
                <c:pt idx="1089">
                  <c:v>58.920318999999999</c:v>
                </c:pt>
                <c:pt idx="1090">
                  <c:v>59.545054999999998</c:v>
                </c:pt>
                <c:pt idx="1091">
                  <c:v>59.135075000000001</c:v>
                </c:pt>
                <c:pt idx="1092">
                  <c:v>59.232684999999996</c:v>
                </c:pt>
                <c:pt idx="1093">
                  <c:v>59.779330999999999</c:v>
                </c:pt>
                <c:pt idx="1094">
                  <c:v>59.818375000000003</c:v>
                </c:pt>
                <c:pt idx="1095">
                  <c:v>58.978886000000003</c:v>
                </c:pt>
                <c:pt idx="1096">
                  <c:v>59.447440999999998</c:v>
                </c:pt>
                <c:pt idx="1097">
                  <c:v>59.974559999999997</c:v>
                </c:pt>
                <c:pt idx="1098">
                  <c:v>60.325974000000002</c:v>
                </c:pt>
                <c:pt idx="1099">
                  <c:v>59.798850999999999</c:v>
                </c:pt>
                <c:pt idx="1100">
                  <c:v>60.423588000000002</c:v>
                </c:pt>
                <c:pt idx="1101">
                  <c:v>57.748939999999997</c:v>
                </c:pt>
                <c:pt idx="1102">
                  <c:v>58.217491000000003</c:v>
                </c:pt>
                <c:pt idx="1103">
                  <c:v>58.178443999999999</c:v>
                </c:pt>
                <c:pt idx="1104">
                  <c:v>56.089489</c:v>
                </c:pt>
                <c:pt idx="1105">
                  <c:v>57.495144000000003</c:v>
                </c:pt>
                <c:pt idx="1106">
                  <c:v>58.041786000000002</c:v>
                </c:pt>
                <c:pt idx="1107">
                  <c:v>56.538513000000002</c:v>
                </c:pt>
                <c:pt idx="1108">
                  <c:v>57.846553999999998</c:v>
                </c:pt>
                <c:pt idx="1109">
                  <c:v>59.876944999999999</c:v>
                </c:pt>
                <c:pt idx="1110">
                  <c:v>59.056980000000003</c:v>
                </c:pt>
                <c:pt idx="1111">
                  <c:v>56.948498000000001</c:v>
                </c:pt>
                <c:pt idx="1112">
                  <c:v>57.573234999999997</c:v>
                </c:pt>
                <c:pt idx="1113">
                  <c:v>56.518996999999999</c:v>
                </c:pt>
                <c:pt idx="1114">
                  <c:v>56.577559999999998</c:v>
                </c:pt>
                <c:pt idx="1115">
                  <c:v>56.714221999999999</c:v>
                </c:pt>
                <c:pt idx="1116">
                  <c:v>56.655655000000003</c:v>
                </c:pt>
                <c:pt idx="1117">
                  <c:v>55.601413999999998</c:v>
                </c:pt>
                <c:pt idx="1118">
                  <c:v>55.113337999999999</c:v>
                </c:pt>
                <c:pt idx="1119">
                  <c:v>54.449558000000003</c:v>
                </c:pt>
                <c:pt idx="1120">
                  <c:v>54.351944000000003</c:v>
                </c:pt>
                <c:pt idx="1121">
                  <c:v>54.312897</c:v>
                </c:pt>
                <c:pt idx="1122">
                  <c:v>54.234805999999999</c:v>
                </c:pt>
                <c:pt idx="1123">
                  <c:v>53.414845</c:v>
                </c:pt>
                <c:pt idx="1124">
                  <c:v>52.067757</c:v>
                </c:pt>
                <c:pt idx="1125">
                  <c:v>52.243465</c:v>
                </c:pt>
                <c:pt idx="1126">
                  <c:v>51.521113999999997</c:v>
                </c:pt>
                <c:pt idx="1127">
                  <c:v>52.282513000000002</c:v>
                </c:pt>
                <c:pt idx="1128">
                  <c:v>52.341076000000001</c:v>
                </c:pt>
                <c:pt idx="1129">
                  <c:v>52.633923000000003</c:v>
                </c:pt>
                <c:pt idx="1130">
                  <c:v>54.430034999999997</c:v>
                </c:pt>
                <c:pt idx="1131">
                  <c:v>54.430034999999997</c:v>
                </c:pt>
                <c:pt idx="1132">
                  <c:v>54.176239000000002</c:v>
                </c:pt>
                <c:pt idx="1133">
                  <c:v>53.434367999999999</c:v>
                </c:pt>
                <c:pt idx="1134">
                  <c:v>52.731537000000003</c:v>
                </c:pt>
                <c:pt idx="1135">
                  <c:v>53.102474000000001</c:v>
                </c:pt>
                <c:pt idx="1136">
                  <c:v>53.161040999999997</c:v>
                </c:pt>
                <c:pt idx="1137">
                  <c:v>51.735866999999999</c:v>
                </c:pt>
                <c:pt idx="1138">
                  <c:v>52.653446000000002</c:v>
                </c:pt>
                <c:pt idx="1139">
                  <c:v>53.043906999999997</c:v>
                </c:pt>
                <c:pt idx="1140">
                  <c:v>52.028708999999999</c:v>
                </c:pt>
                <c:pt idx="1141">
                  <c:v>53.395321000000003</c:v>
                </c:pt>
                <c:pt idx="1142">
                  <c:v>54.117668000000002</c:v>
                </c:pt>
                <c:pt idx="1143">
                  <c:v>55.074291000000002</c:v>
                </c:pt>
                <c:pt idx="1144">
                  <c:v>55.152386</c:v>
                </c:pt>
                <c:pt idx="1145">
                  <c:v>55.425705000000001</c:v>
                </c:pt>
                <c:pt idx="1146">
                  <c:v>55.83569</c:v>
                </c:pt>
                <c:pt idx="1147">
                  <c:v>55.777118999999999</c:v>
                </c:pt>
                <c:pt idx="1148">
                  <c:v>55.562365999999997</c:v>
                </c:pt>
                <c:pt idx="1149">
                  <c:v>56.011398</c:v>
                </c:pt>
                <c:pt idx="1150">
                  <c:v>54.840018999999998</c:v>
                </c:pt>
                <c:pt idx="1151">
                  <c:v>54.957157000000002</c:v>
                </c:pt>
                <c:pt idx="1152">
                  <c:v>55.152386</c:v>
                </c:pt>
                <c:pt idx="1153">
                  <c:v>56.284717999999998</c:v>
                </c:pt>
                <c:pt idx="1154">
                  <c:v>56.421379000000002</c:v>
                </c:pt>
                <c:pt idx="1155">
                  <c:v>56.050441999999997</c:v>
                </c:pt>
                <c:pt idx="1156">
                  <c:v>56.362811999999998</c:v>
                </c:pt>
                <c:pt idx="1157">
                  <c:v>57.553711</c:v>
                </c:pt>
                <c:pt idx="1158">
                  <c:v>59.213164999999996</c:v>
                </c:pt>
                <c:pt idx="1159">
                  <c:v>59.584102999999999</c:v>
                </c:pt>
                <c:pt idx="1160">
                  <c:v>58.3932</c:v>
                </c:pt>
                <c:pt idx="1161">
                  <c:v>58.256537999999999</c:v>
                </c:pt>
                <c:pt idx="1162">
                  <c:v>56.675179</c:v>
                </c:pt>
                <c:pt idx="1163">
                  <c:v>54.66431</c:v>
                </c:pt>
                <c:pt idx="1164">
                  <c:v>58.256537999999999</c:v>
                </c:pt>
                <c:pt idx="1165">
                  <c:v>58.237015</c:v>
                </c:pt>
                <c:pt idx="1166">
                  <c:v>59.584102999999999</c:v>
                </c:pt>
                <c:pt idx="1167">
                  <c:v>58.959366000000003</c:v>
                </c:pt>
                <c:pt idx="1168">
                  <c:v>58.627476000000001</c:v>
                </c:pt>
                <c:pt idx="1169">
                  <c:v>59.779330999999999</c:v>
                </c:pt>
                <c:pt idx="1170">
                  <c:v>59.779330999999999</c:v>
                </c:pt>
                <c:pt idx="1171">
                  <c:v>59.447440999999998</c:v>
                </c:pt>
                <c:pt idx="1172">
                  <c:v>59.310775999999997</c:v>
                </c:pt>
                <c:pt idx="1173">
                  <c:v>59.525531999999998</c:v>
                </c:pt>
                <c:pt idx="1174">
                  <c:v>58.646999000000001</c:v>
                </c:pt>
                <c:pt idx="1175">
                  <c:v>58.803184999999999</c:v>
                </c:pt>
                <c:pt idx="1176">
                  <c:v>57.651328999999997</c:v>
                </c:pt>
                <c:pt idx="1177">
                  <c:v>56.323765000000002</c:v>
                </c:pt>
                <c:pt idx="1178">
                  <c:v>56.440902999999999</c:v>
                </c:pt>
                <c:pt idx="1179">
                  <c:v>57.046112000000001</c:v>
                </c:pt>
                <c:pt idx="1180">
                  <c:v>58.061309999999999</c:v>
                </c:pt>
                <c:pt idx="1181">
                  <c:v>57.787987000000001</c:v>
                </c:pt>
                <c:pt idx="1182">
                  <c:v>57.944172000000002</c:v>
                </c:pt>
                <c:pt idx="1183">
                  <c:v>57.436573000000003</c:v>
                </c:pt>
                <c:pt idx="1184">
                  <c:v>58.725090000000002</c:v>
                </c:pt>
                <c:pt idx="1185">
                  <c:v>56.421379000000002</c:v>
                </c:pt>
                <c:pt idx="1186">
                  <c:v>54.390991</c:v>
                </c:pt>
                <c:pt idx="1187">
                  <c:v>56.421379000000002</c:v>
                </c:pt>
                <c:pt idx="1188">
                  <c:v>55.952826999999999</c:v>
                </c:pt>
                <c:pt idx="1189">
                  <c:v>54.859543000000002</c:v>
                </c:pt>
                <c:pt idx="1190">
                  <c:v>55.269523999999997</c:v>
                </c:pt>
                <c:pt idx="1191">
                  <c:v>54.293373000000003</c:v>
                </c:pt>
                <c:pt idx="1192">
                  <c:v>52.321551999999997</c:v>
                </c:pt>
                <c:pt idx="1193">
                  <c:v>52.243465</c:v>
                </c:pt>
                <c:pt idx="1194">
                  <c:v>52.946292999999997</c:v>
                </c:pt>
                <c:pt idx="1195">
                  <c:v>55.972351000000003</c:v>
                </c:pt>
                <c:pt idx="1196">
                  <c:v>55.874737000000003</c:v>
                </c:pt>
                <c:pt idx="1197">
                  <c:v>56.558036999999999</c:v>
                </c:pt>
                <c:pt idx="1198">
                  <c:v>57.612282</c:v>
                </c:pt>
                <c:pt idx="1199">
                  <c:v>57.534187000000003</c:v>
                </c:pt>
                <c:pt idx="1200">
                  <c:v>59.252209000000001</c:v>
                </c:pt>
                <c:pt idx="1201">
                  <c:v>59.759808</c:v>
                </c:pt>
                <c:pt idx="1202">
                  <c:v>58.900795000000002</c:v>
                </c:pt>
                <c:pt idx="1203">
                  <c:v>58.041786000000002</c:v>
                </c:pt>
                <c:pt idx="1204">
                  <c:v>58.256537999999999</c:v>
                </c:pt>
                <c:pt idx="1205">
                  <c:v>57.827033999999998</c:v>
                </c:pt>
                <c:pt idx="1206">
                  <c:v>57.182777000000002</c:v>
                </c:pt>
                <c:pt idx="1207">
                  <c:v>58.686042999999998</c:v>
                </c:pt>
                <c:pt idx="1208">
                  <c:v>59.291255999999997</c:v>
                </c:pt>
                <c:pt idx="1209">
                  <c:v>58.549380999999997</c:v>
                </c:pt>
                <c:pt idx="1210">
                  <c:v>58.568905000000001</c:v>
                </c:pt>
                <c:pt idx="1211">
                  <c:v>59.310775999999997</c:v>
                </c:pt>
                <c:pt idx="1212">
                  <c:v>59.466960999999998</c:v>
                </c:pt>
                <c:pt idx="1213">
                  <c:v>59.447440999999998</c:v>
                </c:pt>
                <c:pt idx="1214">
                  <c:v>59.447440999999998</c:v>
                </c:pt>
                <c:pt idx="1215">
                  <c:v>59.466960999999998</c:v>
                </c:pt>
                <c:pt idx="1216">
                  <c:v>59.642665999999998</c:v>
                </c:pt>
                <c:pt idx="1217">
                  <c:v>61.926853000000001</c:v>
                </c:pt>
                <c:pt idx="1218">
                  <c:v>61.106892000000002</c:v>
                </c:pt>
                <c:pt idx="1219">
                  <c:v>60.716434</c:v>
                </c:pt>
                <c:pt idx="1220">
                  <c:v>60.716434</c:v>
                </c:pt>
                <c:pt idx="1221">
                  <c:v>61.067847999999998</c:v>
                </c:pt>
                <c:pt idx="1222">
                  <c:v>60.970230000000001</c:v>
                </c:pt>
                <c:pt idx="1223">
                  <c:v>61.712105000000001</c:v>
                </c:pt>
                <c:pt idx="1224">
                  <c:v>61.712105000000001</c:v>
                </c:pt>
                <c:pt idx="1225">
                  <c:v>60.345497000000002</c:v>
                </c:pt>
                <c:pt idx="1226">
                  <c:v>58.959366000000003</c:v>
                </c:pt>
                <c:pt idx="1227">
                  <c:v>58.256537999999999</c:v>
                </c:pt>
                <c:pt idx="1228">
                  <c:v>58.256537999999999</c:v>
                </c:pt>
                <c:pt idx="1229">
                  <c:v>58.510334</c:v>
                </c:pt>
                <c:pt idx="1230">
                  <c:v>58.022263000000002</c:v>
                </c:pt>
                <c:pt idx="1231">
                  <c:v>57.456097</c:v>
                </c:pt>
                <c:pt idx="1232">
                  <c:v>58.959366000000003</c:v>
                </c:pt>
                <c:pt idx="1233">
                  <c:v>56.616607999999999</c:v>
                </c:pt>
                <c:pt idx="1234">
                  <c:v>57.690368999999997</c:v>
                </c:pt>
                <c:pt idx="1235">
                  <c:v>57.690368999999997</c:v>
                </c:pt>
                <c:pt idx="1236">
                  <c:v>56.187103</c:v>
                </c:pt>
                <c:pt idx="1237">
                  <c:v>57.026587999999997</c:v>
                </c:pt>
                <c:pt idx="1238">
                  <c:v>57.202297000000002</c:v>
                </c:pt>
                <c:pt idx="1239">
                  <c:v>55.25</c:v>
                </c:pt>
                <c:pt idx="1240">
                  <c:v>56.599997999999999</c:v>
                </c:pt>
                <c:pt idx="1241">
                  <c:v>56.939999</c:v>
                </c:pt>
                <c:pt idx="1242">
                  <c:v>56.860000999999997</c:v>
                </c:pt>
                <c:pt idx="1243">
                  <c:v>56.82</c:v>
                </c:pt>
                <c:pt idx="1244">
                  <c:v>55.82</c:v>
                </c:pt>
                <c:pt idx="1245">
                  <c:v>56.299999</c:v>
                </c:pt>
                <c:pt idx="1246">
                  <c:v>56.080002</c:v>
                </c:pt>
                <c:pt idx="1247">
                  <c:v>55.939999</c:v>
                </c:pt>
                <c:pt idx="1248">
                  <c:v>55.939999</c:v>
                </c:pt>
                <c:pt idx="1249">
                  <c:v>56.68</c:v>
                </c:pt>
                <c:pt idx="1250">
                  <c:v>56.68</c:v>
                </c:pt>
                <c:pt idx="1251">
                  <c:v>56.68</c:v>
                </c:pt>
                <c:pt idx="1252">
                  <c:v>56.639999000000003</c:v>
                </c:pt>
                <c:pt idx="1253">
                  <c:v>55.18</c:v>
                </c:pt>
                <c:pt idx="1254">
                  <c:v>55.18</c:v>
                </c:pt>
                <c:pt idx="1255">
                  <c:v>53.299999</c:v>
                </c:pt>
                <c:pt idx="1256">
                  <c:v>53.619999</c:v>
                </c:pt>
                <c:pt idx="1257">
                  <c:v>54.16</c:v>
                </c:pt>
                <c:pt idx="1258">
                  <c:v>53.099997999999999</c:v>
                </c:pt>
                <c:pt idx="1259">
                  <c:v>51.279998999999997</c:v>
                </c:pt>
                <c:pt idx="1260">
                  <c:v>51.02</c:v>
                </c:pt>
                <c:pt idx="1261">
                  <c:v>51.32</c:v>
                </c:pt>
                <c:pt idx="1262">
                  <c:v>50.459999000000003</c:v>
                </c:pt>
                <c:pt idx="1263">
                  <c:v>50.439999</c:v>
                </c:pt>
                <c:pt idx="1264">
                  <c:v>49.900002000000001</c:v>
                </c:pt>
                <c:pt idx="1265">
                  <c:v>49.439999</c:v>
                </c:pt>
                <c:pt idx="1266">
                  <c:v>49.810001</c:v>
                </c:pt>
              </c:numCache>
            </c:numRef>
          </c:val>
          <c:smooth val="0"/>
          <c:extLst>
            <c:ext xmlns:c16="http://schemas.microsoft.com/office/drawing/2014/chart" uri="{C3380CC4-5D6E-409C-BE32-E72D297353CC}">
              <c16:uniqueId val="{00000003-26AA-45A4-8F92-AB66368CDA9B}"/>
            </c:ext>
          </c:extLst>
        </c:ser>
        <c:ser>
          <c:idx val="4"/>
          <c:order val="4"/>
          <c:tx>
            <c:strRef>
              <c:f>'Raw Wide'!$F$1</c:f>
              <c:strCache>
                <c:ptCount val="1"/>
                <c:pt idx="0">
                  <c:v>MRK.DE</c:v>
                </c:pt>
              </c:strCache>
            </c:strRef>
          </c:tx>
          <c:spPr>
            <a:ln w="28575" cap="rnd">
              <a:solidFill>
                <a:schemeClr val="accent1">
                  <a:tint val="93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Wide'!$F$2:$F$1268</c:f>
              <c:numCache>
                <c:formatCode>_(* #,##0.000_);_(* \(#,##0.000\);_(* "-"??_);_(@_)</c:formatCode>
                <c:ptCount val="1267"/>
                <c:pt idx="0">
                  <c:v>101.295776</c:v>
                </c:pt>
                <c:pt idx="1">
                  <c:v>103.804939</c:v>
                </c:pt>
                <c:pt idx="2">
                  <c:v>103.29381600000001</c:v>
                </c:pt>
                <c:pt idx="3">
                  <c:v>103.015022</c:v>
                </c:pt>
                <c:pt idx="4">
                  <c:v>101.713966</c:v>
                </c:pt>
                <c:pt idx="5">
                  <c:v>100.505859</c:v>
                </c:pt>
                <c:pt idx="6">
                  <c:v>98.321960000000004</c:v>
                </c:pt>
                <c:pt idx="7">
                  <c:v>98.275481999999997</c:v>
                </c:pt>
                <c:pt idx="8">
                  <c:v>97.578506000000004</c:v>
                </c:pt>
                <c:pt idx="9">
                  <c:v>96.695648000000006</c:v>
                </c:pt>
                <c:pt idx="10">
                  <c:v>96.835044999999994</c:v>
                </c:pt>
                <c:pt idx="11">
                  <c:v>95.162270000000007</c:v>
                </c:pt>
                <c:pt idx="12">
                  <c:v>94.790543</c:v>
                </c:pt>
                <c:pt idx="13">
                  <c:v>94.837012999999999</c:v>
                </c:pt>
                <c:pt idx="14">
                  <c:v>94.37236</c:v>
                </c:pt>
                <c:pt idx="15">
                  <c:v>96.556252000000001</c:v>
                </c:pt>
                <c:pt idx="16">
                  <c:v>95.998656999999994</c:v>
                </c:pt>
                <c:pt idx="17">
                  <c:v>95.998656999999994</c:v>
                </c:pt>
                <c:pt idx="18">
                  <c:v>95.022873000000004</c:v>
                </c:pt>
                <c:pt idx="19">
                  <c:v>93.861228999999994</c:v>
                </c:pt>
                <c:pt idx="20">
                  <c:v>93.396568000000002</c:v>
                </c:pt>
                <c:pt idx="21">
                  <c:v>93.535972999999998</c:v>
                </c:pt>
                <c:pt idx="22">
                  <c:v>92.132689999999997</c:v>
                </c:pt>
                <c:pt idx="23">
                  <c:v>91.528640999999993</c:v>
                </c:pt>
                <c:pt idx="24">
                  <c:v>91.519340999999997</c:v>
                </c:pt>
                <c:pt idx="25">
                  <c:v>88.452599000000006</c:v>
                </c:pt>
                <c:pt idx="26">
                  <c:v>87.346694999999997</c:v>
                </c:pt>
                <c:pt idx="27">
                  <c:v>86.528908000000001</c:v>
                </c:pt>
                <c:pt idx="28">
                  <c:v>86.287277000000003</c:v>
                </c:pt>
                <c:pt idx="29">
                  <c:v>86.259383999999997</c:v>
                </c:pt>
                <c:pt idx="30">
                  <c:v>86.352333000000002</c:v>
                </c:pt>
                <c:pt idx="31">
                  <c:v>86.287277000000003</c:v>
                </c:pt>
                <c:pt idx="32">
                  <c:v>86.045647000000002</c:v>
                </c:pt>
                <c:pt idx="33">
                  <c:v>85.720389999999995</c:v>
                </c:pt>
                <c:pt idx="34">
                  <c:v>85.934134999999998</c:v>
                </c:pt>
                <c:pt idx="35">
                  <c:v>84.930473000000006</c:v>
                </c:pt>
                <c:pt idx="36">
                  <c:v>83.973274000000004</c:v>
                </c:pt>
                <c:pt idx="37">
                  <c:v>85.432288999999997</c:v>
                </c:pt>
                <c:pt idx="38">
                  <c:v>86.370911000000007</c:v>
                </c:pt>
                <c:pt idx="39">
                  <c:v>85.971312999999995</c:v>
                </c:pt>
                <c:pt idx="40">
                  <c:v>86.593956000000006</c:v>
                </c:pt>
                <c:pt idx="41">
                  <c:v>86.203643999999997</c:v>
                </c:pt>
                <c:pt idx="42">
                  <c:v>84.577331999999998</c:v>
                </c:pt>
                <c:pt idx="43">
                  <c:v>84.103378000000006</c:v>
                </c:pt>
                <c:pt idx="44">
                  <c:v>85.766861000000006</c:v>
                </c:pt>
                <c:pt idx="45">
                  <c:v>85.209266999999997</c:v>
                </c:pt>
                <c:pt idx="46">
                  <c:v>85.460182000000003</c:v>
                </c:pt>
                <c:pt idx="47">
                  <c:v>86.222228999999999</c:v>
                </c:pt>
                <c:pt idx="48">
                  <c:v>86.082831999999996</c:v>
                </c:pt>
                <c:pt idx="49">
                  <c:v>84.317122999999995</c:v>
                </c:pt>
                <c:pt idx="50">
                  <c:v>84.763191000000006</c:v>
                </c:pt>
                <c:pt idx="51">
                  <c:v>85.738975999999994</c:v>
                </c:pt>
                <c:pt idx="52">
                  <c:v>85.618155999999999</c:v>
                </c:pt>
                <c:pt idx="53">
                  <c:v>85.571701000000004</c:v>
                </c:pt>
                <c:pt idx="54">
                  <c:v>87.597617999999997</c:v>
                </c:pt>
                <c:pt idx="55">
                  <c:v>88.368958000000006</c:v>
                </c:pt>
                <c:pt idx="56">
                  <c:v>88.722092000000004</c:v>
                </c:pt>
                <c:pt idx="57">
                  <c:v>89.056647999999996</c:v>
                </c:pt>
                <c:pt idx="58">
                  <c:v>89.214622000000006</c:v>
                </c:pt>
                <c:pt idx="59">
                  <c:v>89.307563999999999</c:v>
                </c:pt>
                <c:pt idx="60">
                  <c:v>91.063972000000007</c:v>
                </c:pt>
                <c:pt idx="61">
                  <c:v>90.701545999999993</c:v>
                </c:pt>
                <c:pt idx="62">
                  <c:v>90.023139999999998</c:v>
                </c:pt>
                <c:pt idx="63">
                  <c:v>89.642112999999995</c:v>
                </c:pt>
                <c:pt idx="64">
                  <c:v>89.642112999999995</c:v>
                </c:pt>
                <c:pt idx="65">
                  <c:v>89.242500000000007</c:v>
                </c:pt>
                <c:pt idx="66">
                  <c:v>89.586357000000007</c:v>
                </c:pt>
                <c:pt idx="67">
                  <c:v>89.679282999999998</c:v>
                </c:pt>
                <c:pt idx="68">
                  <c:v>91.472877999999994</c:v>
                </c:pt>
                <c:pt idx="69">
                  <c:v>92.253510000000006</c:v>
                </c:pt>
                <c:pt idx="70">
                  <c:v>92.978378000000006</c:v>
                </c:pt>
                <c:pt idx="71">
                  <c:v>90.432029999999997</c:v>
                </c:pt>
                <c:pt idx="72">
                  <c:v>87.467522000000002</c:v>
                </c:pt>
                <c:pt idx="73">
                  <c:v>89.019469999999998</c:v>
                </c:pt>
                <c:pt idx="74">
                  <c:v>89.019469999999998</c:v>
                </c:pt>
                <c:pt idx="75">
                  <c:v>89.762923999999998</c:v>
                </c:pt>
                <c:pt idx="76">
                  <c:v>88.740668999999997</c:v>
                </c:pt>
                <c:pt idx="77">
                  <c:v>88.824318000000005</c:v>
                </c:pt>
                <c:pt idx="78">
                  <c:v>88.917259000000001</c:v>
                </c:pt>
                <c:pt idx="79">
                  <c:v>88.749977000000001</c:v>
                </c:pt>
                <c:pt idx="80">
                  <c:v>88.619865000000004</c:v>
                </c:pt>
                <c:pt idx="81">
                  <c:v>89.307563999999999</c:v>
                </c:pt>
                <c:pt idx="82">
                  <c:v>89.530593999999994</c:v>
                </c:pt>
                <c:pt idx="83">
                  <c:v>90.051017999999999</c:v>
                </c:pt>
                <c:pt idx="84">
                  <c:v>87.950760000000002</c:v>
                </c:pt>
                <c:pt idx="85">
                  <c:v>87.829941000000005</c:v>
                </c:pt>
                <c:pt idx="86">
                  <c:v>87.820648000000006</c:v>
                </c:pt>
                <c:pt idx="87">
                  <c:v>87.290931999999998</c:v>
                </c:pt>
                <c:pt idx="88">
                  <c:v>86.742637999999999</c:v>
                </c:pt>
                <c:pt idx="89">
                  <c:v>86.175758000000002</c:v>
                </c:pt>
                <c:pt idx="90">
                  <c:v>85.041984999999997</c:v>
                </c:pt>
                <c:pt idx="91">
                  <c:v>85.627471999999997</c:v>
                </c:pt>
                <c:pt idx="92">
                  <c:v>85.348656000000005</c:v>
                </c:pt>
                <c:pt idx="93">
                  <c:v>85.395126000000005</c:v>
                </c:pt>
                <c:pt idx="94">
                  <c:v>85.395126000000005</c:v>
                </c:pt>
                <c:pt idx="95">
                  <c:v>86.343040000000002</c:v>
                </c:pt>
                <c:pt idx="96">
                  <c:v>86.287277000000003</c:v>
                </c:pt>
                <c:pt idx="97">
                  <c:v>86.064239999999998</c:v>
                </c:pt>
                <c:pt idx="98">
                  <c:v>87.086487000000005</c:v>
                </c:pt>
                <c:pt idx="99">
                  <c:v>86.157173</c:v>
                </c:pt>
                <c:pt idx="100">
                  <c:v>85.878365000000002</c:v>
                </c:pt>
                <c:pt idx="101">
                  <c:v>85.041984999999997</c:v>
                </c:pt>
                <c:pt idx="102">
                  <c:v>83.443565000000007</c:v>
                </c:pt>
                <c:pt idx="103">
                  <c:v>84.112671000000006</c:v>
                </c:pt>
                <c:pt idx="104">
                  <c:v>84.363585999999998</c:v>
                </c:pt>
                <c:pt idx="105">
                  <c:v>83.415688000000003</c:v>
                </c:pt>
                <c:pt idx="106">
                  <c:v>84.382164000000003</c:v>
                </c:pt>
                <c:pt idx="107">
                  <c:v>84.159126000000001</c:v>
                </c:pt>
                <c:pt idx="108">
                  <c:v>83.861748000000006</c:v>
                </c:pt>
                <c:pt idx="109">
                  <c:v>84.382164000000003</c:v>
                </c:pt>
                <c:pt idx="110">
                  <c:v>84.177727000000004</c:v>
                </c:pt>
                <c:pt idx="111">
                  <c:v>83.452866</c:v>
                </c:pt>
                <c:pt idx="112">
                  <c:v>82.848793000000001</c:v>
                </c:pt>
                <c:pt idx="113">
                  <c:v>82.542113999999998</c:v>
                </c:pt>
                <c:pt idx="114">
                  <c:v>82.635056000000006</c:v>
                </c:pt>
                <c:pt idx="115">
                  <c:v>84.084784999999997</c:v>
                </c:pt>
                <c:pt idx="116">
                  <c:v>83.109001000000006</c:v>
                </c:pt>
                <c:pt idx="117">
                  <c:v>83.071838</c:v>
                </c:pt>
                <c:pt idx="118">
                  <c:v>83.471442999999994</c:v>
                </c:pt>
                <c:pt idx="119">
                  <c:v>82.755866999999995</c:v>
                </c:pt>
                <c:pt idx="120">
                  <c:v>81.863715999999997</c:v>
                </c:pt>
                <c:pt idx="121">
                  <c:v>81.687140999999997</c:v>
                </c:pt>
                <c:pt idx="122">
                  <c:v>82.579284999999999</c:v>
                </c:pt>
                <c:pt idx="123">
                  <c:v>83.490020999999999</c:v>
                </c:pt>
                <c:pt idx="124">
                  <c:v>84.716728000000003</c:v>
                </c:pt>
                <c:pt idx="125">
                  <c:v>84.252075000000005</c:v>
                </c:pt>
                <c:pt idx="126">
                  <c:v>83.685181</c:v>
                </c:pt>
                <c:pt idx="127">
                  <c:v>84.131255999999993</c:v>
                </c:pt>
                <c:pt idx="128">
                  <c:v>85.423004000000006</c:v>
                </c:pt>
                <c:pt idx="129">
                  <c:v>84.958343999999997</c:v>
                </c:pt>
                <c:pt idx="130">
                  <c:v>83.471442999999994</c:v>
                </c:pt>
                <c:pt idx="131">
                  <c:v>83.824577000000005</c:v>
                </c:pt>
                <c:pt idx="132">
                  <c:v>83.898926000000003</c:v>
                </c:pt>
                <c:pt idx="133">
                  <c:v>84.410056999999995</c:v>
                </c:pt>
                <c:pt idx="134">
                  <c:v>84.354293999999996</c:v>
                </c:pt>
                <c:pt idx="135">
                  <c:v>83.406386999999995</c:v>
                </c:pt>
                <c:pt idx="136">
                  <c:v>83.620131999999998</c:v>
                </c:pt>
                <c:pt idx="137">
                  <c:v>84.437927000000002</c:v>
                </c:pt>
                <c:pt idx="138">
                  <c:v>84.289237999999997</c:v>
                </c:pt>
                <c:pt idx="139">
                  <c:v>86.90992</c:v>
                </c:pt>
                <c:pt idx="140">
                  <c:v>86.482422</c:v>
                </c:pt>
                <c:pt idx="141">
                  <c:v>87.077202</c:v>
                </c:pt>
                <c:pt idx="142">
                  <c:v>86.147880999999998</c:v>
                </c:pt>
                <c:pt idx="143">
                  <c:v>85.237144000000001</c:v>
                </c:pt>
                <c:pt idx="144">
                  <c:v>84.809653999999995</c:v>
                </c:pt>
                <c:pt idx="145">
                  <c:v>85.199982000000006</c:v>
                </c:pt>
                <c:pt idx="146">
                  <c:v>86.277985000000001</c:v>
                </c:pt>
                <c:pt idx="147">
                  <c:v>84.958343999999997</c:v>
                </c:pt>
                <c:pt idx="148">
                  <c:v>83.750236999999998</c:v>
                </c:pt>
                <c:pt idx="149">
                  <c:v>83.322754000000003</c:v>
                </c:pt>
                <c:pt idx="150">
                  <c:v>83.60154</c:v>
                </c:pt>
                <c:pt idx="151">
                  <c:v>84.679542999999995</c:v>
                </c:pt>
                <c:pt idx="152">
                  <c:v>83.917518999999999</c:v>
                </c:pt>
                <c:pt idx="153">
                  <c:v>83.211235000000002</c:v>
                </c:pt>
                <c:pt idx="154">
                  <c:v>83.880347999999998</c:v>
                </c:pt>
                <c:pt idx="155">
                  <c:v>82.988197</c:v>
                </c:pt>
                <c:pt idx="156">
                  <c:v>82.913848999999999</c:v>
                </c:pt>
                <c:pt idx="157">
                  <c:v>81.798659999999998</c:v>
                </c:pt>
                <c:pt idx="158">
                  <c:v>80.255996999999994</c:v>
                </c:pt>
                <c:pt idx="159">
                  <c:v>79.716988000000001</c:v>
                </c:pt>
                <c:pt idx="160">
                  <c:v>79.122214999999997</c:v>
                </c:pt>
                <c:pt idx="161">
                  <c:v>77.021957</c:v>
                </c:pt>
                <c:pt idx="162">
                  <c:v>77.170661999999993</c:v>
                </c:pt>
                <c:pt idx="163">
                  <c:v>76.371437</c:v>
                </c:pt>
                <c:pt idx="164">
                  <c:v>75.367774999999995</c:v>
                </c:pt>
                <c:pt idx="165">
                  <c:v>76.204170000000005</c:v>
                </c:pt>
                <c:pt idx="166">
                  <c:v>76.092651000000004</c:v>
                </c:pt>
                <c:pt idx="167">
                  <c:v>77.282166000000004</c:v>
                </c:pt>
                <c:pt idx="168">
                  <c:v>76.687415999999999</c:v>
                </c:pt>
                <c:pt idx="169">
                  <c:v>77.616721999999996</c:v>
                </c:pt>
                <c:pt idx="170">
                  <c:v>77.263580000000005</c:v>
                </c:pt>
                <c:pt idx="171">
                  <c:v>77.598136999999994</c:v>
                </c:pt>
                <c:pt idx="172">
                  <c:v>76.520126000000005</c:v>
                </c:pt>
                <c:pt idx="173">
                  <c:v>76.557304000000002</c:v>
                </c:pt>
                <c:pt idx="174">
                  <c:v>76.520126000000005</c:v>
                </c:pt>
                <c:pt idx="175">
                  <c:v>77.337929000000003</c:v>
                </c:pt>
                <c:pt idx="176">
                  <c:v>77.021957</c:v>
                </c:pt>
                <c:pt idx="177">
                  <c:v>76.408614999999998</c:v>
                </c:pt>
                <c:pt idx="178">
                  <c:v>73.769347999999994</c:v>
                </c:pt>
                <c:pt idx="179">
                  <c:v>72.914367999999996</c:v>
                </c:pt>
                <c:pt idx="180">
                  <c:v>74.271179000000004</c:v>
                </c:pt>
                <c:pt idx="181">
                  <c:v>74.103904999999997</c:v>
                </c:pt>
                <c:pt idx="182">
                  <c:v>75.367774999999995</c:v>
                </c:pt>
                <c:pt idx="183">
                  <c:v>72.170921000000007</c:v>
                </c:pt>
                <c:pt idx="184">
                  <c:v>72.932968000000002</c:v>
                </c:pt>
                <c:pt idx="185">
                  <c:v>73.602058</c:v>
                </c:pt>
                <c:pt idx="186">
                  <c:v>72.802856000000006</c:v>
                </c:pt>
                <c:pt idx="187">
                  <c:v>72.208083999999999</c:v>
                </c:pt>
                <c:pt idx="188">
                  <c:v>72.561233999999999</c:v>
                </c:pt>
                <c:pt idx="189">
                  <c:v>73.620659000000003</c:v>
                </c:pt>
                <c:pt idx="190">
                  <c:v>72.542648</c:v>
                </c:pt>
                <c:pt idx="191">
                  <c:v>73.081649999999996</c:v>
                </c:pt>
                <c:pt idx="192">
                  <c:v>72.208083999999999</c:v>
                </c:pt>
                <c:pt idx="193">
                  <c:v>70.776947000000007</c:v>
                </c:pt>
                <c:pt idx="194">
                  <c:v>70.256523000000001</c:v>
                </c:pt>
                <c:pt idx="195">
                  <c:v>69.513069000000002</c:v>
                </c:pt>
                <c:pt idx="196">
                  <c:v>70.665428000000006</c:v>
                </c:pt>
                <c:pt idx="197">
                  <c:v>72.449714999999998</c:v>
                </c:pt>
                <c:pt idx="198">
                  <c:v>72.393958999999995</c:v>
                </c:pt>
                <c:pt idx="199">
                  <c:v>71.762016000000003</c:v>
                </c:pt>
                <c:pt idx="200">
                  <c:v>72.579819000000001</c:v>
                </c:pt>
                <c:pt idx="201">
                  <c:v>74.996048000000002</c:v>
                </c:pt>
                <c:pt idx="202">
                  <c:v>74.810187999999997</c:v>
                </c:pt>
                <c:pt idx="203">
                  <c:v>74.958870000000005</c:v>
                </c:pt>
                <c:pt idx="204">
                  <c:v>74.977463</c:v>
                </c:pt>
                <c:pt idx="205">
                  <c:v>74.605735999999993</c:v>
                </c:pt>
                <c:pt idx="206">
                  <c:v>75.219086000000004</c:v>
                </c:pt>
                <c:pt idx="207">
                  <c:v>75.683739000000003</c:v>
                </c:pt>
                <c:pt idx="208">
                  <c:v>75.312019000000006</c:v>
                </c:pt>
                <c:pt idx="209">
                  <c:v>75.516463999999999</c:v>
                </c:pt>
                <c:pt idx="210">
                  <c:v>75.869606000000005</c:v>
                </c:pt>
                <c:pt idx="211">
                  <c:v>76.204170000000005</c:v>
                </c:pt>
                <c:pt idx="212">
                  <c:v>76.222747999999996</c:v>
                </c:pt>
                <c:pt idx="213">
                  <c:v>76.464371</c:v>
                </c:pt>
                <c:pt idx="214">
                  <c:v>75.627983</c:v>
                </c:pt>
                <c:pt idx="215">
                  <c:v>75.181915000000004</c:v>
                </c:pt>
                <c:pt idx="216">
                  <c:v>75.925362000000007</c:v>
                </c:pt>
                <c:pt idx="217">
                  <c:v>76.966201999999996</c:v>
                </c:pt>
                <c:pt idx="218">
                  <c:v>76.635955999999993</c:v>
                </c:pt>
                <c:pt idx="219">
                  <c:v>77.013382000000007</c:v>
                </c:pt>
                <c:pt idx="220">
                  <c:v>77.069999999999993</c:v>
                </c:pt>
                <c:pt idx="221">
                  <c:v>77.843718999999993</c:v>
                </c:pt>
                <c:pt idx="222">
                  <c:v>77.994690000000006</c:v>
                </c:pt>
                <c:pt idx="223">
                  <c:v>78.315490999999994</c:v>
                </c:pt>
                <c:pt idx="224">
                  <c:v>77.447417999999999</c:v>
                </c:pt>
                <c:pt idx="225">
                  <c:v>78.655174000000002</c:v>
                </c:pt>
                <c:pt idx="226">
                  <c:v>78.617431999999994</c:v>
                </c:pt>
                <c:pt idx="227">
                  <c:v>80.240356000000006</c:v>
                </c:pt>
                <c:pt idx="228">
                  <c:v>75.201735999999997</c:v>
                </c:pt>
                <c:pt idx="229">
                  <c:v>76.277396999999993</c:v>
                </c:pt>
                <c:pt idx="230">
                  <c:v>81.183921999999995</c:v>
                </c:pt>
                <c:pt idx="231">
                  <c:v>80.202620999999994</c:v>
                </c:pt>
                <c:pt idx="232">
                  <c:v>80.202620999999994</c:v>
                </c:pt>
                <c:pt idx="233">
                  <c:v>79.711967000000001</c:v>
                </c:pt>
                <c:pt idx="234">
                  <c:v>78.485336000000004</c:v>
                </c:pt>
                <c:pt idx="235">
                  <c:v>78.975982999999999</c:v>
                </c:pt>
                <c:pt idx="236">
                  <c:v>80.542304999999999</c:v>
                </c:pt>
                <c:pt idx="237">
                  <c:v>80.523430000000005</c:v>
                </c:pt>
                <c:pt idx="238">
                  <c:v>80.447945000000004</c:v>
                </c:pt>
                <c:pt idx="239">
                  <c:v>83.618301000000002</c:v>
                </c:pt>
                <c:pt idx="240">
                  <c:v>82.410544999999999</c:v>
                </c:pt>
                <c:pt idx="241">
                  <c:v>83.372978000000003</c:v>
                </c:pt>
                <c:pt idx="242">
                  <c:v>80.259231999999997</c:v>
                </c:pt>
                <c:pt idx="243">
                  <c:v>79.485512</c:v>
                </c:pt>
                <c:pt idx="244">
                  <c:v>79.259063999999995</c:v>
                </c:pt>
                <c:pt idx="245">
                  <c:v>79.126953</c:v>
                </c:pt>
                <c:pt idx="246">
                  <c:v>79.749701999999999</c:v>
                </c:pt>
                <c:pt idx="247">
                  <c:v>79.240189000000001</c:v>
                </c:pt>
                <c:pt idx="248">
                  <c:v>78.353233000000003</c:v>
                </c:pt>
                <c:pt idx="249">
                  <c:v>78.636298999999994</c:v>
                </c:pt>
                <c:pt idx="250">
                  <c:v>79.391159000000002</c:v>
                </c:pt>
                <c:pt idx="251">
                  <c:v>79.636482000000001</c:v>
                </c:pt>
                <c:pt idx="252">
                  <c:v>78.089034999999996</c:v>
                </c:pt>
                <c:pt idx="253">
                  <c:v>77.617264000000006</c:v>
                </c:pt>
                <c:pt idx="254">
                  <c:v>78.070160000000001</c:v>
                </c:pt>
                <c:pt idx="255">
                  <c:v>78.164519999999996</c:v>
                </c:pt>
                <c:pt idx="256">
                  <c:v>78.579696999999996</c:v>
                </c:pt>
                <c:pt idx="257">
                  <c:v>77.220962999999998</c:v>
                </c:pt>
                <c:pt idx="258">
                  <c:v>77.315331</c:v>
                </c:pt>
                <c:pt idx="259">
                  <c:v>78.277755999999997</c:v>
                </c:pt>
                <c:pt idx="260">
                  <c:v>78.051299999999998</c:v>
                </c:pt>
                <c:pt idx="261">
                  <c:v>78.900513000000004</c:v>
                </c:pt>
                <c:pt idx="262">
                  <c:v>79.54213</c:v>
                </c:pt>
                <c:pt idx="263">
                  <c:v>80.202620999999994</c:v>
                </c:pt>
                <c:pt idx="264">
                  <c:v>79.579857000000004</c:v>
                </c:pt>
                <c:pt idx="265">
                  <c:v>80.164878999999999</c:v>
                </c:pt>
                <c:pt idx="266">
                  <c:v>80.202620999999994</c:v>
                </c:pt>
                <c:pt idx="267">
                  <c:v>80.278098999999997</c:v>
                </c:pt>
                <c:pt idx="268">
                  <c:v>81.316001999999997</c:v>
                </c:pt>
                <c:pt idx="269">
                  <c:v>79.617607000000007</c:v>
                </c:pt>
                <c:pt idx="270">
                  <c:v>80.278098999999997</c:v>
                </c:pt>
                <c:pt idx="271">
                  <c:v>80.787621000000001</c:v>
                </c:pt>
                <c:pt idx="272">
                  <c:v>80.787621000000001</c:v>
                </c:pt>
                <c:pt idx="273">
                  <c:v>80.674385000000001</c:v>
                </c:pt>
                <c:pt idx="274">
                  <c:v>80.674385000000001</c:v>
                </c:pt>
                <c:pt idx="275">
                  <c:v>81.032936000000007</c:v>
                </c:pt>
                <c:pt idx="276">
                  <c:v>80.995200999999994</c:v>
                </c:pt>
                <c:pt idx="277">
                  <c:v>80.108253000000005</c:v>
                </c:pt>
                <c:pt idx="278">
                  <c:v>81.334885</c:v>
                </c:pt>
                <c:pt idx="279">
                  <c:v>81.297156999999999</c:v>
                </c:pt>
                <c:pt idx="280">
                  <c:v>82.561522999999994</c:v>
                </c:pt>
                <c:pt idx="281">
                  <c:v>83.391846000000001</c:v>
                </c:pt>
                <c:pt idx="282">
                  <c:v>83.372978000000003</c:v>
                </c:pt>
                <c:pt idx="283">
                  <c:v>82.920067000000003</c:v>
                </c:pt>
                <c:pt idx="284">
                  <c:v>84.014610000000005</c:v>
                </c:pt>
                <c:pt idx="285">
                  <c:v>84.524124</c:v>
                </c:pt>
                <c:pt idx="286">
                  <c:v>85.656395000000003</c:v>
                </c:pt>
                <c:pt idx="287">
                  <c:v>86.335762000000003</c:v>
                </c:pt>
                <c:pt idx="288">
                  <c:v>86.184792000000002</c:v>
                </c:pt>
                <c:pt idx="289">
                  <c:v>85.354454000000004</c:v>
                </c:pt>
                <c:pt idx="290">
                  <c:v>85.580910000000003</c:v>
                </c:pt>
                <c:pt idx="291">
                  <c:v>84.882675000000006</c:v>
                </c:pt>
                <c:pt idx="292">
                  <c:v>84.071213</c:v>
                </c:pt>
                <c:pt idx="293">
                  <c:v>84.693961999999999</c:v>
                </c:pt>
                <c:pt idx="294">
                  <c:v>84.580734000000007</c:v>
                </c:pt>
                <c:pt idx="295">
                  <c:v>84.920424999999994</c:v>
                </c:pt>
                <c:pt idx="296">
                  <c:v>84.939284999999998</c:v>
                </c:pt>
                <c:pt idx="297">
                  <c:v>85.939460999999994</c:v>
                </c:pt>
                <c:pt idx="298">
                  <c:v>86.147048999999996</c:v>
                </c:pt>
                <c:pt idx="299">
                  <c:v>86.864142999999999</c:v>
                </c:pt>
                <c:pt idx="300">
                  <c:v>86.203659000000002</c:v>
                </c:pt>
                <c:pt idx="301">
                  <c:v>86.052681000000007</c:v>
                </c:pt>
                <c:pt idx="302">
                  <c:v>86.543350000000004</c:v>
                </c:pt>
                <c:pt idx="303">
                  <c:v>86.071563999999995</c:v>
                </c:pt>
                <c:pt idx="304">
                  <c:v>86.675438</c:v>
                </c:pt>
                <c:pt idx="305">
                  <c:v>86.543350000000004</c:v>
                </c:pt>
                <c:pt idx="306">
                  <c:v>85.373328999999998</c:v>
                </c:pt>
                <c:pt idx="307">
                  <c:v>85.562042000000005</c:v>
                </c:pt>
                <c:pt idx="308">
                  <c:v>85.203491</c:v>
                </c:pt>
                <c:pt idx="309">
                  <c:v>83.957993000000002</c:v>
                </c:pt>
                <c:pt idx="310">
                  <c:v>82.731361000000007</c:v>
                </c:pt>
                <c:pt idx="311">
                  <c:v>83.788155000000003</c:v>
                </c:pt>
                <c:pt idx="312">
                  <c:v>83.222008000000002</c:v>
                </c:pt>
                <c:pt idx="313">
                  <c:v>84.071213</c:v>
                </c:pt>
                <c:pt idx="314">
                  <c:v>84.392021</c:v>
                </c:pt>
                <c:pt idx="315">
                  <c:v>82.410544999999999</c:v>
                </c:pt>
                <c:pt idx="316">
                  <c:v>81.523598000000007</c:v>
                </c:pt>
                <c:pt idx="317">
                  <c:v>81.957642000000007</c:v>
                </c:pt>
                <c:pt idx="318">
                  <c:v>82.504906000000005</c:v>
                </c:pt>
                <c:pt idx="319">
                  <c:v>82.372803000000005</c:v>
                </c:pt>
                <c:pt idx="320">
                  <c:v>81.806663999999998</c:v>
                </c:pt>
                <c:pt idx="321">
                  <c:v>82.240707</c:v>
                </c:pt>
                <c:pt idx="322">
                  <c:v>81.995391999999995</c:v>
                </c:pt>
                <c:pt idx="323">
                  <c:v>82.938941999999997</c:v>
                </c:pt>
                <c:pt idx="324">
                  <c:v>83.127646999999996</c:v>
                </c:pt>
                <c:pt idx="325">
                  <c:v>83.863624999999999</c:v>
                </c:pt>
                <c:pt idx="326">
                  <c:v>83.976851999999994</c:v>
                </c:pt>
                <c:pt idx="327">
                  <c:v>85.052513000000005</c:v>
                </c:pt>
                <c:pt idx="328">
                  <c:v>85.543166999999997</c:v>
                </c:pt>
                <c:pt idx="329">
                  <c:v>83.788155000000003</c:v>
                </c:pt>
                <c:pt idx="330">
                  <c:v>84.392021</c:v>
                </c:pt>
                <c:pt idx="331">
                  <c:v>83.071037000000004</c:v>
                </c:pt>
                <c:pt idx="332">
                  <c:v>83.920242000000002</c:v>
                </c:pt>
                <c:pt idx="333">
                  <c:v>84.675087000000005</c:v>
                </c:pt>
                <c:pt idx="334">
                  <c:v>81.297156999999999</c:v>
                </c:pt>
                <c:pt idx="335">
                  <c:v>81.391502000000003</c:v>
                </c:pt>
                <c:pt idx="336">
                  <c:v>83.391846000000001</c:v>
                </c:pt>
                <c:pt idx="337">
                  <c:v>84.580734000000007</c:v>
                </c:pt>
                <c:pt idx="338">
                  <c:v>87.090607000000006</c:v>
                </c:pt>
                <c:pt idx="339">
                  <c:v>87.411415000000005</c:v>
                </c:pt>
                <c:pt idx="340">
                  <c:v>88.430458000000002</c:v>
                </c:pt>
                <c:pt idx="341">
                  <c:v>87.826590999999993</c:v>
                </c:pt>
                <c:pt idx="342">
                  <c:v>84.844932999999997</c:v>
                </c:pt>
                <c:pt idx="343">
                  <c:v>84.656227000000001</c:v>
                </c:pt>
                <c:pt idx="344">
                  <c:v>83.278617999999994</c:v>
                </c:pt>
                <c:pt idx="345">
                  <c:v>83.127646999999996</c:v>
                </c:pt>
                <c:pt idx="346">
                  <c:v>85.429939000000005</c:v>
                </c:pt>
                <c:pt idx="347">
                  <c:v>86.618835000000004</c:v>
                </c:pt>
                <c:pt idx="348">
                  <c:v>89.279670999999993</c:v>
                </c:pt>
                <c:pt idx="349">
                  <c:v>89.713706999999999</c:v>
                </c:pt>
                <c:pt idx="350">
                  <c:v>89.336281</c:v>
                </c:pt>
                <c:pt idx="351">
                  <c:v>89.826926999999998</c:v>
                </c:pt>
                <c:pt idx="352">
                  <c:v>89.147575000000003</c:v>
                </c:pt>
                <c:pt idx="353">
                  <c:v>90.072258000000005</c:v>
                </c:pt>
                <c:pt idx="354">
                  <c:v>89.864661999999996</c:v>
                </c:pt>
                <c:pt idx="355">
                  <c:v>89.506125999999995</c:v>
                </c:pt>
                <c:pt idx="356">
                  <c:v>88.298370000000006</c:v>
                </c:pt>
                <c:pt idx="357">
                  <c:v>88.222877999999994</c:v>
                </c:pt>
                <c:pt idx="358">
                  <c:v>92.468895000000003</c:v>
                </c:pt>
                <c:pt idx="359">
                  <c:v>90.110000999999997</c:v>
                </c:pt>
                <c:pt idx="360">
                  <c:v>92.129210999999998</c:v>
                </c:pt>
                <c:pt idx="361">
                  <c:v>91.449860000000001</c:v>
                </c:pt>
                <c:pt idx="362">
                  <c:v>91.430976999999999</c:v>
                </c:pt>
                <c:pt idx="363">
                  <c:v>91.600821999999994</c:v>
                </c:pt>
                <c:pt idx="364">
                  <c:v>90.996948000000003</c:v>
                </c:pt>
                <c:pt idx="365">
                  <c:v>92.393410000000003</c:v>
                </c:pt>
                <c:pt idx="366">
                  <c:v>91.865020999999999</c:v>
                </c:pt>
                <c:pt idx="367">
                  <c:v>91.695175000000006</c:v>
                </c:pt>
                <c:pt idx="368">
                  <c:v>91.997123999999999</c:v>
                </c:pt>
                <c:pt idx="369">
                  <c:v>91.751793000000006</c:v>
                </c:pt>
                <c:pt idx="370">
                  <c:v>91.865020999999999</c:v>
                </c:pt>
                <c:pt idx="371">
                  <c:v>94.186179999999993</c:v>
                </c:pt>
                <c:pt idx="372">
                  <c:v>93.355850000000004</c:v>
                </c:pt>
                <c:pt idx="373">
                  <c:v>92.110352000000006</c:v>
                </c:pt>
                <c:pt idx="374">
                  <c:v>89.411766</c:v>
                </c:pt>
                <c:pt idx="375">
                  <c:v>90.487433999999993</c:v>
                </c:pt>
                <c:pt idx="376">
                  <c:v>90.204361000000006</c:v>
                </c:pt>
                <c:pt idx="377">
                  <c:v>91.129043999999993</c:v>
                </c:pt>
                <c:pt idx="378">
                  <c:v>91.600821999999994</c:v>
                </c:pt>
                <c:pt idx="379">
                  <c:v>90.959205999999995</c:v>
                </c:pt>
                <c:pt idx="380">
                  <c:v>91.072425999999993</c:v>
                </c:pt>
                <c:pt idx="381">
                  <c:v>90.770493000000002</c:v>
                </c:pt>
                <c:pt idx="382">
                  <c:v>88.939987000000002</c:v>
                </c:pt>
                <c:pt idx="383">
                  <c:v>88.204002000000003</c:v>
                </c:pt>
                <c:pt idx="384">
                  <c:v>88.317238000000003</c:v>
                </c:pt>
                <c:pt idx="385">
                  <c:v>88.090782000000004</c:v>
                </c:pt>
                <c:pt idx="386">
                  <c:v>84.165565000000001</c:v>
                </c:pt>
                <c:pt idx="387">
                  <c:v>84.90155</c:v>
                </c:pt>
                <c:pt idx="388">
                  <c:v>85.278976</c:v>
                </c:pt>
                <c:pt idx="389">
                  <c:v>83.939116999999996</c:v>
                </c:pt>
                <c:pt idx="390">
                  <c:v>84.807190000000006</c:v>
                </c:pt>
                <c:pt idx="391">
                  <c:v>84.259917999999999</c:v>
                </c:pt>
                <c:pt idx="392">
                  <c:v>84.826065</c:v>
                </c:pt>
                <c:pt idx="393">
                  <c:v>85.675262000000004</c:v>
                </c:pt>
                <c:pt idx="394">
                  <c:v>85.429939000000005</c:v>
                </c:pt>
                <c:pt idx="395">
                  <c:v>85.599777000000003</c:v>
                </c:pt>
                <c:pt idx="396">
                  <c:v>85.184607999999997</c:v>
                </c:pt>
                <c:pt idx="397">
                  <c:v>86.430115000000001</c:v>
                </c:pt>
                <c:pt idx="398">
                  <c:v>85.486548999999997</c:v>
                </c:pt>
                <c:pt idx="399">
                  <c:v>84.920424999999994</c:v>
                </c:pt>
                <c:pt idx="400">
                  <c:v>85.392196999999996</c:v>
                </c:pt>
                <c:pt idx="401">
                  <c:v>84.977019999999996</c:v>
                </c:pt>
                <c:pt idx="402">
                  <c:v>85.335578999999996</c:v>
                </c:pt>
                <c:pt idx="403">
                  <c:v>85.901725999999996</c:v>
                </c:pt>
                <c:pt idx="404">
                  <c:v>85.505424000000005</c:v>
                </c:pt>
                <c:pt idx="405">
                  <c:v>86.864142999999999</c:v>
                </c:pt>
                <c:pt idx="406">
                  <c:v>85.335578999999996</c:v>
                </c:pt>
                <c:pt idx="407">
                  <c:v>86.354622000000006</c:v>
                </c:pt>
                <c:pt idx="408">
                  <c:v>86.203659000000002</c:v>
                </c:pt>
                <c:pt idx="409">
                  <c:v>86.411240000000006</c:v>
                </c:pt>
                <c:pt idx="410">
                  <c:v>86.769790999999998</c:v>
                </c:pt>
                <c:pt idx="411">
                  <c:v>88.468200999999993</c:v>
                </c:pt>
                <c:pt idx="412">
                  <c:v>91.223395999999994</c:v>
                </c:pt>
                <c:pt idx="413">
                  <c:v>91.280006</c:v>
                </c:pt>
                <c:pt idx="414">
                  <c:v>90.053382999999997</c:v>
                </c:pt>
                <c:pt idx="415">
                  <c:v>89.713706999999999</c:v>
                </c:pt>
                <c:pt idx="416">
                  <c:v>89.298537999999994</c:v>
                </c:pt>
                <c:pt idx="417">
                  <c:v>89.053207</c:v>
                </c:pt>
                <c:pt idx="418">
                  <c:v>90.298705999999996</c:v>
                </c:pt>
                <c:pt idx="419">
                  <c:v>91.147902999999999</c:v>
                </c:pt>
                <c:pt idx="420">
                  <c:v>91.449860000000001</c:v>
                </c:pt>
                <c:pt idx="421">
                  <c:v>91.581954999999994</c:v>
                </c:pt>
                <c:pt idx="422">
                  <c:v>91.487587000000005</c:v>
                </c:pt>
                <c:pt idx="423">
                  <c:v>91.600821999999994</c:v>
                </c:pt>
                <c:pt idx="424">
                  <c:v>90.581772000000001</c:v>
                </c:pt>
                <c:pt idx="425">
                  <c:v>90.770493000000002</c:v>
                </c:pt>
                <c:pt idx="426">
                  <c:v>89.940155000000004</c:v>
                </c:pt>
                <c:pt idx="427">
                  <c:v>89.524979000000002</c:v>
                </c:pt>
                <c:pt idx="428">
                  <c:v>85.731880000000004</c:v>
                </c:pt>
                <c:pt idx="429">
                  <c:v>85.656395000000003</c:v>
                </c:pt>
                <c:pt idx="430">
                  <c:v>87.317062000000007</c:v>
                </c:pt>
                <c:pt idx="431">
                  <c:v>87.920936999999995</c:v>
                </c:pt>
                <c:pt idx="432">
                  <c:v>88.109641999999994</c:v>
                </c:pt>
                <c:pt idx="433">
                  <c:v>88.147391999999996</c:v>
                </c:pt>
                <c:pt idx="434">
                  <c:v>88.166274999999999</c:v>
                </c:pt>
                <c:pt idx="435">
                  <c:v>89.959029999999998</c:v>
                </c:pt>
                <c:pt idx="436">
                  <c:v>91.921631000000005</c:v>
                </c:pt>
                <c:pt idx="437">
                  <c:v>93.355850000000004</c:v>
                </c:pt>
                <c:pt idx="438">
                  <c:v>93.336967000000001</c:v>
                </c:pt>
                <c:pt idx="439">
                  <c:v>94.733436999999995</c:v>
                </c:pt>
                <c:pt idx="440">
                  <c:v>92.808586000000005</c:v>
                </c:pt>
                <c:pt idx="441">
                  <c:v>93.563430999999994</c:v>
                </c:pt>
                <c:pt idx="442">
                  <c:v>94.639083999999997</c:v>
                </c:pt>
                <c:pt idx="443">
                  <c:v>94.591910999999996</c:v>
                </c:pt>
                <c:pt idx="444">
                  <c:v>94.591910999999996</c:v>
                </c:pt>
                <c:pt idx="445">
                  <c:v>93.110512</c:v>
                </c:pt>
                <c:pt idx="446">
                  <c:v>93.129386999999994</c:v>
                </c:pt>
                <c:pt idx="447">
                  <c:v>93.487945999999994</c:v>
                </c:pt>
                <c:pt idx="448">
                  <c:v>93.789894000000004</c:v>
                </c:pt>
                <c:pt idx="449">
                  <c:v>95.299576000000002</c:v>
                </c:pt>
                <c:pt idx="450">
                  <c:v>95.912895000000006</c:v>
                </c:pt>
                <c:pt idx="451">
                  <c:v>95.063689999999994</c:v>
                </c:pt>
                <c:pt idx="452">
                  <c:v>95.582656999999998</c:v>
                </c:pt>
                <c:pt idx="453">
                  <c:v>95.393944000000005</c:v>
                </c:pt>
                <c:pt idx="454">
                  <c:v>95.393944000000005</c:v>
                </c:pt>
                <c:pt idx="455">
                  <c:v>96.384681999999998</c:v>
                </c:pt>
                <c:pt idx="456">
                  <c:v>96.667747000000006</c:v>
                </c:pt>
                <c:pt idx="457">
                  <c:v>94.129570000000001</c:v>
                </c:pt>
                <c:pt idx="458">
                  <c:v>94.072952000000001</c:v>
                </c:pt>
                <c:pt idx="459">
                  <c:v>93.638908000000001</c:v>
                </c:pt>
                <c:pt idx="460">
                  <c:v>91.695175000000006</c:v>
                </c:pt>
                <c:pt idx="461">
                  <c:v>91.242271000000002</c:v>
                </c:pt>
                <c:pt idx="462">
                  <c:v>90.487433999999993</c:v>
                </c:pt>
                <c:pt idx="463">
                  <c:v>89.562736999999998</c:v>
                </c:pt>
                <c:pt idx="464">
                  <c:v>88.487076000000002</c:v>
                </c:pt>
                <c:pt idx="465">
                  <c:v>90.581772000000001</c:v>
                </c:pt>
                <c:pt idx="466">
                  <c:v>90.657264999999995</c:v>
                </c:pt>
                <c:pt idx="467">
                  <c:v>89.751450000000006</c:v>
                </c:pt>
                <c:pt idx="468">
                  <c:v>90.223220999999995</c:v>
                </c:pt>
                <c:pt idx="469">
                  <c:v>91.418304000000006</c:v>
                </c:pt>
                <c:pt idx="470">
                  <c:v>90.710814999999997</c:v>
                </c:pt>
                <c:pt idx="471">
                  <c:v>90.691688999999997</c:v>
                </c:pt>
                <c:pt idx="472">
                  <c:v>91.666861999999995</c:v>
                </c:pt>
                <c:pt idx="473">
                  <c:v>90.691688999999997</c:v>
                </c:pt>
                <c:pt idx="474">
                  <c:v>92.164023999999998</c:v>
                </c:pt>
                <c:pt idx="475">
                  <c:v>92.986228999999994</c:v>
                </c:pt>
                <c:pt idx="476">
                  <c:v>92.393478000000002</c:v>
                </c:pt>
                <c:pt idx="477">
                  <c:v>92.278747999999993</c:v>
                </c:pt>
                <c:pt idx="478">
                  <c:v>91.475662</c:v>
                </c:pt>
                <c:pt idx="479">
                  <c:v>88.091209000000006</c:v>
                </c:pt>
                <c:pt idx="480">
                  <c:v>87.096908999999997</c:v>
                </c:pt>
                <c:pt idx="481">
                  <c:v>87.632300999999998</c:v>
                </c:pt>
                <c:pt idx="482">
                  <c:v>87.594063000000006</c:v>
                </c:pt>
                <c:pt idx="483">
                  <c:v>87.020424000000006</c:v>
                </c:pt>
                <c:pt idx="484">
                  <c:v>86.848335000000006</c:v>
                </c:pt>
                <c:pt idx="485">
                  <c:v>86.618888999999996</c:v>
                </c:pt>
                <c:pt idx="486">
                  <c:v>85.987892000000002</c:v>
                </c:pt>
                <c:pt idx="487">
                  <c:v>86.657120000000006</c:v>
                </c:pt>
                <c:pt idx="488">
                  <c:v>85.987892000000002</c:v>
                </c:pt>
                <c:pt idx="489">
                  <c:v>85.739304000000004</c:v>
                </c:pt>
                <c:pt idx="490">
                  <c:v>83.769829000000001</c:v>
                </c:pt>
                <c:pt idx="491">
                  <c:v>83.941917000000004</c:v>
                </c:pt>
                <c:pt idx="492">
                  <c:v>82.660797000000002</c:v>
                </c:pt>
                <c:pt idx="493">
                  <c:v>84.400825999999995</c:v>
                </c:pt>
                <c:pt idx="494">
                  <c:v>84.668526</c:v>
                </c:pt>
                <c:pt idx="495">
                  <c:v>84.764129999999994</c:v>
                </c:pt>
                <c:pt idx="496">
                  <c:v>85.146552999999997</c:v>
                </c:pt>
                <c:pt idx="497">
                  <c:v>85.528976</c:v>
                </c:pt>
                <c:pt idx="498">
                  <c:v>87.001305000000002</c:v>
                </c:pt>
                <c:pt idx="499">
                  <c:v>86.905700999999993</c:v>
                </c:pt>
                <c:pt idx="500">
                  <c:v>87.651420999999999</c:v>
                </c:pt>
                <c:pt idx="501">
                  <c:v>87.766159000000002</c:v>
                </c:pt>
                <c:pt idx="502">
                  <c:v>87.116034999999997</c:v>
                </c:pt>
                <c:pt idx="503">
                  <c:v>89.582656999999998</c:v>
                </c:pt>
                <c:pt idx="504">
                  <c:v>90.213668999999996</c:v>
                </c:pt>
                <c:pt idx="505">
                  <c:v>89.735634000000005</c:v>
                </c:pt>
                <c:pt idx="506">
                  <c:v>87.708793999999997</c:v>
                </c:pt>
                <c:pt idx="507">
                  <c:v>88.817809999999994</c:v>
                </c:pt>
                <c:pt idx="508">
                  <c:v>89.467934</c:v>
                </c:pt>
                <c:pt idx="509">
                  <c:v>88.244185999999999</c:v>
                </c:pt>
                <c:pt idx="510">
                  <c:v>88.645720999999995</c:v>
                </c:pt>
                <c:pt idx="511">
                  <c:v>87.919121000000004</c:v>
                </c:pt>
                <c:pt idx="512">
                  <c:v>89.697395</c:v>
                </c:pt>
                <c:pt idx="513">
                  <c:v>90.825539000000006</c:v>
                </c:pt>
                <c:pt idx="514">
                  <c:v>91.150597000000005</c:v>
                </c:pt>
                <c:pt idx="515">
                  <c:v>91.322685000000007</c:v>
                </c:pt>
                <c:pt idx="516">
                  <c:v>90.844657999999995</c:v>
                </c:pt>
                <c:pt idx="517">
                  <c:v>89.142876000000001</c:v>
                </c:pt>
                <c:pt idx="518">
                  <c:v>88.856064000000003</c:v>
                </c:pt>
                <c:pt idx="519">
                  <c:v>88.913421999999997</c:v>
                </c:pt>
                <c:pt idx="520">
                  <c:v>88.722213999999994</c:v>
                </c:pt>
                <c:pt idx="521">
                  <c:v>88.416283000000007</c:v>
                </c:pt>
                <c:pt idx="522">
                  <c:v>88.263298000000006</c:v>
                </c:pt>
                <c:pt idx="523">
                  <c:v>88.588370999999995</c:v>
                </c:pt>
                <c:pt idx="524">
                  <c:v>88.607483000000002</c:v>
                </c:pt>
                <c:pt idx="525">
                  <c:v>90.309264999999996</c:v>
                </c:pt>
                <c:pt idx="526">
                  <c:v>89.314964000000003</c:v>
                </c:pt>
                <c:pt idx="527">
                  <c:v>90.290154000000001</c:v>
                </c:pt>
                <c:pt idx="528">
                  <c:v>92.011047000000005</c:v>
                </c:pt>
                <c:pt idx="529">
                  <c:v>90.940269000000001</c:v>
                </c:pt>
                <c:pt idx="530">
                  <c:v>89.945969000000005</c:v>
                </c:pt>
                <c:pt idx="531">
                  <c:v>90.309264999999996</c:v>
                </c:pt>
                <c:pt idx="532">
                  <c:v>90.557838000000004</c:v>
                </c:pt>
                <c:pt idx="533">
                  <c:v>88.301544000000007</c:v>
                </c:pt>
                <c:pt idx="534">
                  <c:v>88.378035999999994</c:v>
                </c:pt>
                <c:pt idx="535">
                  <c:v>89.945969000000005</c:v>
                </c:pt>
                <c:pt idx="536">
                  <c:v>89.181122000000002</c:v>
                </c:pt>
                <c:pt idx="537">
                  <c:v>88.129456000000005</c:v>
                </c:pt>
                <c:pt idx="538">
                  <c:v>88.836937000000006</c:v>
                </c:pt>
                <c:pt idx="539">
                  <c:v>88.492751999999996</c:v>
                </c:pt>
                <c:pt idx="540">
                  <c:v>90.404869000000005</c:v>
                </c:pt>
                <c:pt idx="541">
                  <c:v>90.691688999999997</c:v>
                </c:pt>
                <c:pt idx="542">
                  <c:v>90.347510999999997</c:v>
                </c:pt>
                <c:pt idx="543">
                  <c:v>90.940269000000001</c:v>
                </c:pt>
                <c:pt idx="544">
                  <c:v>89.238479999999996</c:v>
                </c:pt>
                <c:pt idx="545">
                  <c:v>88.645720999999995</c:v>
                </c:pt>
                <c:pt idx="546">
                  <c:v>90.175415000000001</c:v>
                </c:pt>
                <c:pt idx="547">
                  <c:v>91.705108999999993</c:v>
                </c:pt>
                <c:pt idx="548">
                  <c:v>91.227080999999998</c:v>
                </c:pt>
                <c:pt idx="549">
                  <c:v>91.972808999999998</c:v>
                </c:pt>
                <c:pt idx="550">
                  <c:v>91.035872999999995</c:v>
                </c:pt>
                <c:pt idx="551">
                  <c:v>90.729927000000004</c:v>
                </c:pt>
                <c:pt idx="552">
                  <c:v>90.806419000000005</c:v>
                </c:pt>
                <c:pt idx="553">
                  <c:v>91.533019999999993</c:v>
                </c:pt>
                <c:pt idx="554">
                  <c:v>91.016746999999995</c:v>
                </c:pt>
                <c:pt idx="555">
                  <c:v>91.781600999999995</c:v>
                </c:pt>
                <c:pt idx="556">
                  <c:v>92.986228999999994</c:v>
                </c:pt>
                <c:pt idx="557">
                  <c:v>93.559867999999994</c:v>
                </c:pt>
                <c:pt idx="558">
                  <c:v>93.540740999999997</c:v>
                </c:pt>
                <c:pt idx="559">
                  <c:v>93.674599000000001</c:v>
                </c:pt>
                <c:pt idx="560">
                  <c:v>93.005347999999998</c:v>
                </c:pt>
                <c:pt idx="561">
                  <c:v>93.693718000000004</c:v>
                </c:pt>
                <c:pt idx="562">
                  <c:v>91.628624000000002</c:v>
                </c:pt>
                <c:pt idx="563">
                  <c:v>89.640029999999996</c:v>
                </c:pt>
                <c:pt idx="564">
                  <c:v>90.902016000000003</c:v>
                </c:pt>
                <c:pt idx="565">
                  <c:v>93.081833000000003</c:v>
                </c:pt>
                <c:pt idx="566">
                  <c:v>94.668892</c:v>
                </c:pt>
                <c:pt idx="567">
                  <c:v>95.127808000000002</c:v>
                </c:pt>
                <c:pt idx="568">
                  <c:v>94.286468999999997</c:v>
                </c:pt>
                <c:pt idx="569">
                  <c:v>94.764495999999994</c:v>
                </c:pt>
                <c:pt idx="570">
                  <c:v>97.852562000000006</c:v>
                </c:pt>
                <c:pt idx="571">
                  <c:v>100.911957</c:v>
                </c:pt>
                <c:pt idx="572">
                  <c:v>99.764686999999995</c:v>
                </c:pt>
                <c:pt idx="573">
                  <c:v>99.143242000000001</c:v>
                </c:pt>
                <c:pt idx="574">
                  <c:v>97.852562000000006</c:v>
                </c:pt>
                <c:pt idx="575">
                  <c:v>98.091576000000003</c:v>
                </c:pt>
                <c:pt idx="576">
                  <c:v>99.095444000000001</c:v>
                </c:pt>
                <c:pt idx="577">
                  <c:v>98.808616999999998</c:v>
                </c:pt>
                <c:pt idx="578">
                  <c:v>98.521820000000005</c:v>
                </c:pt>
                <c:pt idx="579">
                  <c:v>95.749236999999994</c:v>
                </c:pt>
                <c:pt idx="580">
                  <c:v>96.705298999999997</c:v>
                </c:pt>
                <c:pt idx="581">
                  <c:v>97.709159999999997</c:v>
                </c:pt>
                <c:pt idx="582">
                  <c:v>97.804764000000006</c:v>
                </c:pt>
                <c:pt idx="583">
                  <c:v>98.808616999999998</c:v>
                </c:pt>
                <c:pt idx="584">
                  <c:v>99.286652000000004</c:v>
                </c:pt>
                <c:pt idx="585">
                  <c:v>99.334464999999994</c:v>
                </c:pt>
                <c:pt idx="586">
                  <c:v>99.573470999999998</c:v>
                </c:pt>
                <c:pt idx="587">
                  <c:v>100.386116</c:v>
                </c:pt>
                <c:pt idx="588">
                  <c:v>101.342186</c:v>
                </c:pt>
                <c:pt idx="589">
                  <c:v>101.628998</c:v>
                </c:pt>
                <c:pt idx="590">
                  <c:v>101.342186</c:v>
                </c:pt>
                <c:pt idx="591">
                  <c:v>100.625137</c:v>
                </c:pt>
                <c:pt idx="592">
                  <c:v>100.19491600000001</c:v>
                </c:pt>
                <c:pt idx="593">
                  <c:v>98.999840000000006</c:v>
                </c:pt>
                <c:pt idx="594">
                  <c:v>100.959763</c:v>
                </c:pt>
                <c:pt idx="595">
                  <c:v>101.820206</c:v>
                </c:pt>
                <c:pt idx="596">
                  <c:v>101.628998</c:v>
                </c:pt>
                <c:pt idx="597">
                  <c:v>101.868011</c:v>
                </c:pt>
                <c:pt idx="598">
                  <c:v>102.298241</c:v>
                </c:pt>
                <c:pt idx="599">
                  <c:v>102.202629</c:v>
                </c:pt>
                <c:pt idx="600">
                  <c:v>103.780128</c:v>
                </c:pt>
                <c:pt idx="601">
                  <c:v>103.206497</c:v>
                </c:pt>
                <c:pt idx="602">
                  <c:v>103.254295</c:v>
                </c:pt>
                <c:pt idx="603">
                  <c:v>103.588921</c:v>
                </c:pt>
                <c:pt idx="604">
                  <c:v>103.158691</c:v>
                </c:pt>
                <c:pt idx="605">
                  <c:v>104.73619100000001</c:v>
                </c:pt>
                <c:pt idx="606">
                  <c:v>104.688393</c:v>
                </c:pt>
                <c:pt idx="607">
                  <c:v>104.688393</c:v>
                </c:pt>
                <c:pt idx="608">
                  <c:v>104.927391</c:v>
                </c:pt>
                <c:pt idx="609">
                  <c:v>101.48558800000001</c:v>
                </c:pt>
                <c:pt idx="610">
                  <c:v>103.254295</c:v>
                </c:pt>
                <c:pt idx="611">
                  <c:v>103.397705</c:v>
                </c:pt>
                <c:pt idx="612">
                  <c:v>103.445503</c:v>
                </c:pt>
                <c:pt idx="613">
                  <c:v>103.063095</c:v>
                </c:pt>
                <c:pt idx="614">
                  <c:v>102.44165</c:v>
                </c:pt>
                <c:pt idx="615">
                  <c:v>101.915817</c:v>
                </c:pt>
                <c:pt idx="616">
                  <c:v>101.915817</c:v>
                </c:pt>
                <c:pt idx="617">
                  <c:v>102.44165</c:v>
                </c:pt>
                <c:pt idx="618">
                  <c:v>101.963623</c:v>
                </c:pt>
                <c:pt idx="619">
                  <c:v>101.53338599999999</c:v>
                </c:pt>
                <c:pt idx="620">
                  <c:v>101.342186</c:v>
                </c:pt>
                <c:pt idx="621">
                  <c:v>99.716881000000001</c:v>
                </c:pt>
                <c:pt idx="622">
                  <c:v>98.952033999999998</c:v>
                </c:pt>
                <c:pt idx="623">
                  <c:v>98.808616999999998</c:v>
                </c:pt>
                <c:pt idx="624">
                  <c:v>99.430069000000003</c:v>
                </c:pt>
                <c:pt idx="625">
                  <c:v>99.764686999999995</c:v>
                </c:pt>
                <c:pt idx="626">
                  <c:v>98.665215000000003</c:v>
                </c:pt>
                <c:pt idx="627">
                  <c:v>98.808616999999998</c:v>
                </c:pt>
                <c:pt idx="628">
                  <c:v>98.378403000000006</c:v>
                </c:pt>
                <c:pt idx="629">
                  <c:v>98.282798999999997</c:v>
                </c:pt>
                <c:pt idx="630">
                  <c:v>98.187179999999998</c:v>
                </c:pt>
                <c:pt idx="631">
                  <c:v>99.334464999999994</c:v>
                </c:pt>
                <c:pt idx="632">
                  <c:v>99.669083000000001</c:v>
                </c:pt>
                <c:pt idx="633">
                  <c:v>98.856430000000003</c:v>
                </c:pt>
                <c:pt idx="634">
                  <c:v>99.525672999999998</c:v>
                </c:pt>
                <c:pt idx="635">
                  <c:v>99.812492000000006</c:v>
                </c:pt>
                <c:pt idx="636">
                  <c:v>100.672943</c:v>
                </c:pt>
                <c:pt idx="637">
                  <c:v>100.672943</c:v>
                </c:pt>
                <c:pt idx="638">
                  <c:v>100.72073399999999</c:v>
                </c:pt>
                <c:pt idx="639">
                  <c:v>101.342186</c:v>
                </c:pt>
                <c:pt idx="640">
                  <c:v>102.53724699999999</c:v>
                </c:pt>
                <c:pt idx="641">
                  <c:v>103.636719</c:v>
                </c:pt>
                <c:pt idx="642">
                  <c:v>104.688393</c:v>
                </c:pt>
                <c:pt idx="643">
                  <c:v>106.40928599999999</c:v>
                </c:pt>
                <c:pt idx="644">
                  <c:v>107.60437</c:v>
                </c:pt>
                <c:pt idx="645">
                  <c:v>108.703827</c:v>
                </c:pt>
                <c:pt idx="646">
                  <c:v>108.41701500000001</c:v>
                </c:pt>
                <c:pt idx="647">
                  <c:v>110.04231299999999</c:v>
                </c:pt>
                <c:pt idx="648">
                  <c:v>110.950577</c:v>
                </c:pt>
                <c:pt idx="649">
                  <c:v>109.755501</c:v>
                </c:pt>
                <c:pt idx="650">
                  <c:v>110.424736</c:v>
                </c:pt>
                <c:pt idx="651">
                  <c:v>111.189583</c:v>
                </c:pt>
                <c:pt idx="652">
                  <c:v>112.241249</c:v>
                </c:pt>
                <c:pt idx="653">
                  <c:v>111.858818</c:v>
                </c:pt>
                <c:pt idx="654">
                  <c:v>112.289047</c:v>
                </c:pt>
                <c:pt idx="655">
                  <c:v>114.726997</c:v>
                </c:pt>
                <c:pt idx="656">
                  <c:v>112.432457</c:v>
                </c:pt>
                <c:pt idx="657">
                  <c:v>113.53192900000001</c:v>
                </c:pt>
                <c:pt idx="658">
                  <c:v>113.818741</c:v>
                </c:pt>
                <c:pt idx="659">
                  <c:v>113.00608099999999</c:v>
                </c:pt>
                <c:pt idx="660">
                  <c:v>110.807159</c:v>
                </c:pt>
                <c:pt idx="661">
                  <c:v>112.19343600000001</c:v>
                </c:pt>
                <c:pt idx="662">
                  <c:v>112.623665</c:v>
                </c:pt>
                <c:pt idx="663">
                  <c:v>115.730858</c:v>
                </c:pt>
                <c:pt idx="664">
                  <c:v>115.68306</c:v>
                </c:pt>
                <c:pt idx="665">
                  <c:v>114.918198</c:v>
                </c:pt>
                <c:pt idx="666">
                  <c:v>114.822609</c:v>
                </c:pt>
                <c:pt idx="667">
                  <c:v>115.539642</c:v>
                </c:pt>
                <c:pt idx="668">
                  <c:v>116.495705</c:v>
                </c:pt>
                <c:pt idx="669">
                  <c:v>117.356155</c:v>
                </c:pt>
                <c:pt idx="670">
                  <c:v>116.973732</c:v>
                </c:pt>
                <c:pt idx="671">
                  <c:v>117.30835</c:v>
                </c:pt>
                <c:pt idx="672">
                  <c:v>118.073196</c:v>
                </c:pt>
                <c:pt idx="673">
                  <c:v>120.080917</c:v>
                </c:pt>
                <c:pt idx="674">
                  <c:v>117.356155</c:v>
                </c:pt>
                <c:pt idx="675">
                  <c:v>118.599045</c:v>
                </c:pt>
                <c:pt idx="676">
                  <c:v>112.81488</c:v>
                </c:pt>
                <c:pt idx="677">
                  <c:v>111.046173</c:v>
                </c:pt>
                <c:pt idx="678">
                  <c:v>110.807159</c:v>
                </c:pt>
                <c:pt idx="679">
                  <c:v>107.93898799999999</c:v>
                </c:pt>
                <c:pt idx="680">
                  <c:v>104.258156</c:v>
                </c:pt>
                <c:pt idx="681">
                  <c:v>106.313683</c:v>
                </c:pt>
                <c:pt idx="682">
                  <c:v>108.177994</c:v>
                </c:pt>
                <c:pt idx="683">
                  <c:v>109.516487</c:v>
                </c:pt>
                <c:pt idx="684">
                  <c:v>109.851105</c:v>
                </c:pt>
                <c:pt idx="685">
                  <c:v>105.16641199999999</c:v>
                </c:pt>
                <c:pt idx="686">
                  <c:v>98.378403000000006</c:v>
                </c:pt>
                <c:pt idx="687">
                  <c:v>95.892646999999997</c:v>
                </c:pt>
                <c:pt idx="688">
                  <c:v>94.343834000000001</c:v>
                </c:pt>
                <c:pt idx="689">
                  <c:v>85.643707000000006</c:v>
                </c:pt>
                <c:pt idx="690">
                  <c:v>87.288123999999996</c:v>
                </c:pt>
                <c:pt idx="691">
                  <c:v>83.635979000000006</c:v>
                </c:pt>
                <c:pt idx="692">
                  <c:v>83.731583000000001</c:v>
                </c:pt>
                <c:pt idx="693">
                  <c:v>77.689293000000006</c:v>
                </c:pt>
                <c:pt idx="694">
                  <c:v>79.792625000000001</c:v>
                </c:pt>
                <c:pt idx="695">
                  <c:v>81.609138000000002</c:v>
                </c:pt>
                <c:pt idx="696">
                  <c:v>81.150229999999993</c:v>
                </c:pt>
                <c:pt idx="697">
                  <c:v>85.548096000000001</c:v>
                </c:pt>
                <c:pt idx="698">
                  <c:v>88.989898999999994</c:v>
                </c:pt>
                <c:pt idx="699">
                  <c:v>89.391448999999994</c:v>
                </c:pt>
                <c:pt idx="700">
                  <c:v>86.695366000000007</c:v>
                </c:pt>
                <c:pt idx="701">
                  <c:v>85.567215000000004</c:v>
                </c:pt>
                <c:pt idx="702">
                  <c:v>89.506186999999997</c:v>
                </c:pt>
                <c:pt idx="703">
                  <c:v>85.9114</c:v>
                </c:pt>
                <c:pt idx="704">
                  <c:v>86.121735000000001</c:v>
                </c:pt>
                <c:pt idx="705">
                  <c:v>87.574944000000002</c:v>
                </c:pt>
                <c:pt idx="706">
                  <c:v>89.162002999999999</c:v>
                </c:pt>
                <c:pt idx="707">
                  <c:v>92.584686000000005</c:v>
                </c:pt>
                <c:pt idx="708">
                  <c:v>91.360930999999994</c:v>
                </c:pt>
                <c:pt idx="709">
                  <c:v>91.590393000000006</c:v>
                </c:pt>
                <c:pt idx="710">
                  <c:v>93.884925999999993</c:v>
                </c:pt>
                <c:pt idx="711">
                  <c:v>92.125786000000005</c:v>
                </c:pt>
                <c:pt idx="712">
                  <c:v>94.458564999999993</c:v>
                </c:pt>
                <c:pt idx="713">
                  <c:v>96.131668000000005</c:v>
                </c:pt>
                <c:pt idx="714">
                  <c:v>98.569610999999995</c:v>
                </c:pt>
                <c:pt idx="715">
                  <c:v>96.370682000000002</c:v>
                </c:pt>
                <c:pt idx="716">
                  <c:v>97.804764000000006</c:v>
                </c:pt>
                <c:pt idx="717">
                  <c:v>99.382262999999995</c:v>
                </c:pt>
                <c:pt idx="718">
                  <c:v>99.908089000000004</c:v>
                </c:pt>
                <c:pt idx="719">
                  <c:v>102.521973</c:v>
                </c:pt>
                <c:pt idx="720">
                  <c:v>104.16774700000001</c:v>
                </c:pt>
                <c:pt idx="721">
                  <c:v>104.50657699999999</c:v>
                </c:pt>
                <c:pt idx="722">
                  <c:v>102.71558400000001</c:v>
                </c:pt>
                <c:pt idx="723">
                  <c:v>98.262321</c:v>
                </c:pt>
                <c:pt idx="724">
                  <c:v>103.732094</c:v>
                </c:pt>
                <c:pt idx="725">
                  <c:v>103.68369300000001</c:v>
                </c:pt>
                <c:pt idx="726">
                  <c:v>101.941109</c:v>
                </c:pt>
                <c:pt idx="727">
                  <c:v>102.71558400000001</c:v>
                </c:pt>
                <c:pt idx="728">
                  <c:v>102.90921</c:v>
                </c:pt>
                <c:pt idx="729">
                  <c:v>103.19963799999999</c:v>
                </c:pt>
                <c:pt idx="730">
                  <c:v>102.618782</c:v>
                </c:pt>
                <c:pt idx="731">
                  <c:v>100.19852400000001</c:v>
                </c:pt>
                <c:pt idx="732">
                  <c:v>99.714470000000006</c:v>
                </c:pt>
                <c:pt idx="733">
                  <c:v>104.119339</c:v>
                </c:pt>
                <c:pt idx="734">
                  <c:v>103.10282100000001</c:v>
                </c:pt>
                <c:pt idx="735">
                  <c:v>103.296448</c:v>
                </c:pt>
                <c:pt idx="736">
                  <c:v>101.263435</c:v>
                </c:pt>
                <c:pt idx="737">
                  <c:v>100.48896000000001</c:v>
                </c:pt>
                <c:pt idx="738">
                  <c:v>102.86080200000001</c:v>
                </c:pt>
                <c:pt idx="739">
                  <c:v>100.19852400000001</c:v>
                </c:pt>
                <c:pt idx="740">
                  <c:v>97.971892999999994</c:v>
                </c:pt>
                <c:pt idx="741">
                  <c:v>102.425163</c:v>
                </c:pt>
                <c:pt idx="742">
                  <c:v>101.101967</c:v>
                </c:pt>
                <c:pt idx="743">
                  <c:v>101.297989</c:v>
                </c:pt>
                <c:pt idx="744">
                  <c:v>103.258278</c:v>
                </c:pt>
                <c:pt idx="745">
                  <c:v>101.05295599999999</c:v>
                </c:pt>
                <c:pt idx="746">
                  <c:v>103.20927399999999</c:v>
                </c:pt>
                <c:pt idx="747">
                  <c:v>105.07154800000001</c:v>
                </c:pt>
                <c:pt idx="748">
                  <c:v>104.04239699999999</c:v>
                </c:pt>
                <c:pt idx="749">
                  <c:v>104.581474</c:v>
                </c:pt>
                <c:pt idx="750">
                  <c:v>100.95494100000001</c:v>
                </c:pt>
                <c:pt idx="751">
                  <c:v>99.288696000000002</c:v>
                </c:pt>
                <c:pt idx="752">
                  <c:v>97.877289000000005</c:v>
                </c:pt>
                <c:pt idx="753">
                  <c:v>100.562881</c:v>
                </c:pt>
                <c:pt idx="754">
                  <c:v>100.856934</c:v>
                </c:pt>
                <c:pt idx="755">
                  <c:v>99.729759000000001</c:v>
                </c:pt>
                <c:pt idx="756">
                  <c:v>99.631743999999998</c:v>
                </c:pt>
                <c:pt idx="757">
                  <c:v>99.239684999999994</c:v>
                </c:pt>
                <c:pt idx="758">
                  <c:v>100.51387800000001</c:v>
                </c:pt>
                <c:pt idx="759">
                  <c:v>97.642052000000007</c:v>
                </c:pt>
                <c:pt idx="760">
                  <c:v>100.7099</c:v>
                </c:pt>
                <c:pt idx="761">
                  <c:v>100.464867</c:v>
                </c:pt>
                <c:pt idx="762">
                  <c:v>102.131111</c:v>
                </c:pt>
                <c:pt idx="763">
                  <c:v>101.248985</c:v>
                </c:pt>
                <c:pt idx="764">
                  <c:v>102.229134</c:v>
                </c:pt>
                <c:pt idx="765">
                  <c:v>104.875519</c:v>
                </c:pt>
                <c:pt idx="766">
                  <c:v>104.7285</c:v>
                </c:pt>
                <c:pt idx="767">
                  <c:v>106.541763</c:v>
                </c:pt>
                <c:pt idx="768">
                  <c:v>107.619934</c:v>
                </c:pt>
                <c:pt idx="769">
                  <c:v>106.59077499999999</c:v>
                </c:pt>
                <c:pt idx="770">
                  <c:v>108.355042</c:v>
                </c:pt>
                <c:pt idx="771">
                  <c:v>107.962975</c:v>
                </c:pt>
                <c:pt idx="772">
                  <c:v>109.090141</c:v>
                </c:pt>
                <c:pt idx="773">
                  <c:v>107.423897</c:v>
                </c:pt>
                <c:pt idx="774">
                  <c:v>111.491501</c:v>
                </c:pt>
                <c:pt idx="775">
                  <c:v>109.531212</c:v>
                </c:pt>
                <c:pt idx="776">
                  <c:v>111.54051200000001</c:v>
                </c:pt>
                <c:pt idx="777">
                  <c:v>113.500801</c:v>
                </c:pt>
                <c:pt idx="778">
                  <c:v>113.647812</c:v>
                </c:pt>
                <c:pt idx="779">
                  <c:v>110.60936700000001</c:v>
                </c:pt>
                <c:pt idx="780">
                  <c:v>110.75638600000001</c:v>
                </c:pt>
                <c:pt idx="781">
                  <c:v>109.776245</c:v>
                </c:pt>
                <c:pt idx="782">
                  <c:v>108.992126</c:v>
                </c:pt>
                <c:pt idx="783">
                  <c:v>110.217308</c:v>
                </c:pt>
                <c:pt idx="784">
                  <c:v>109.482201</c:v>
                </c:pt>
                <c:pt idx="785">
                  <c:v>106.44375599999999</c:v>
                </c:pt>
                <c:pt idx="786">
                  <c:v>105.904678</c:v>
                </c:pt>
                <c:pt idx="787">
                  <c:v>110.07029</c:v>
                </c:pt>
                <c:pt idx="788">
                  <c:v>107.962975</c:v>
                </c:pt>
                <c:pt idx="789">
                  <c:v>109.335182</c:v>
                </c:pt>
                <c:pt idx="790">
                  <c:v>111.05043000000001</c:v>
                </c:pt>
                <c:pt idx="791">
                  <c:v>111.29547100000001</c:v>
                </c:pt>
                <c:pt idx="792">
                  <c:v>110.217308</c:v>
                </c:pt>
                <c:pt idx="793">
                  <c:v>111.44249000000001</c:v>
                </c:pt>
                <c:pt idx="794">
                  <c:v>113.69682299999999</c:v>
                </c:pt>
                <c:pt idx="795">
                  <c:v>113.647812</c:v>
                </c:pt>
                <c:pt idx="796">
                  <c:v>112.128601</c:v>
                </c:pt>
                <c:pt idx="797">
                  <c:v>112.56965599999999</c:v>
                </c:pt>
                <c:pt idx="798">
                  <c:v>111.88355300000001</c:v>
                </c:pt>
                <c:pt idx="799">
                  <c:v>112.324623</c:v>
                </c:pt>
                <c:pt idx="800">
                  <c:v>111.099442</c:v>
                </c:pt>
                <c:pt idx="801">
                  <c:v>109.580223</c:v>
                </c:pt>
                <c:pt idx="802">
                  <c:v>112.030586</c:v>
                </c:pt>
                <c:pt idx="803">
                  <c:v>112.716675</c:v>
                </c:pt>
                <c:pt idx="804">
                  <c:v>112.520653</c:v>
                </c:pt>
                <c:pt idx="805">
                  <c:v>111.54051200000001</c:v>
                </c:pt>
                <c:pt idx="806">
                  <c:v>111.00142700000001</c:v>
                </c:pt>
                <c:pt idx="807">
                  <c:v>111.393486</c:v>
                </c:pt>
                <c:pt idx="808">
                  <c:v>112.56965599999999</c:v>
                </c:pt>
                <c:pt idx="809">
                  <c:v>115.706131</c:v>
                </c:pt>
                <c:pt idx="810">
                  <c:v>113.30476400000001</c:v>
                </c:pt>
                <c:pt idx="811">
                  <c:v>113.010727</c:v>
                </c:pt>
                <c:pt idx="812">
                  <c:v>115.80413799999999</c:v>
                </c:pt>
                <c:pt idx="813">
                  <c:v>115.46109</c:v>
                </c:pt>
                <c:pt idx="814">
                  <c:v>118.058464</c:v>
                </c:pt>
                <c:pt idx="815">
                  <c:v>117.81343099999999</c:v>
                </c:pt>
                <c:pt idx="816">
                  <c:v>119.577698</c:v>
                </c:pt>
                <c:pt idx="817">
                  <c:v>120.704865</c:v>
                </c:pt>
                <c:pt idx="818">
                  <c:v>120.165779</c:v>
                </c:pt>
                <c:pt idx="819">
                  <c:v>121.832031</c:v>
                </c:pt>
                <c:pt idx="820">
                  <c:v>121.58699799999999</c:v>
                </c:pt>
                <c:pt idx="821">
                  <c:v>124.233383</c:v>
                </c:pt>
                <c:pt idx="822">
                  <c:v>121.537987</c:v>
                </c:pt>
                <c:pt idx="823">
                  <c:v>121.341965</c:v>
                </c:pt>
                <c:pt idx="824">
                  <c:v>122.224091</c:v>
                </c:pt>
                <c:pt idx="825">
                  <c:v>121.24393499999999</c:v>
                </c:pt>
                <c:pt idx="826">
                  <c:v>121.537987</c:v>
                </c:pt>
                <c:pt idx="827">
                  <c:v>122.518135</c:v>
                </c:pt>
                <c:pt idx="828">
                  <c:v>122.714157</c:v>
                </c:pt>
                <c:pt idx="829">
                  <c:v>122.077065</c:v>
                </c:pt>
                <c:pt idx="830">
                  <c:v>123.449265</c:v>
                </c:pt>
                <c:pt idx="831">
                  <c:v>124.478424</c:v>
                </c:pt>
                <c:pt idx="832">
                  <c:v>125.89962800000001</c:v>
                </c:pt>
                <c:pt idx="833">
                  <c:v>125.80162</c:v>
                </c:pt>
                <c:pt idx="834">
                  <c:v>126.732758</c:v>
                </c:pt>
                <c:pt idx="835">
                  <c:v>127.761909</c:v>
                </c:pt>
                <c:pt idx="836">
                  <c:v>128.399002</c:v>
                </c:pt>
                <c:pt idx="837">
                  <c:v>128.399002</c:v>
                </c:pt>
                <c:pt idx="838">
                  <c:v>127.957932</c:v>
                </c:pt>
                <c:pt idx="839">
                  <c:v>125.80162</c:v>
                </c:pt>
                <c:pt idx="840">
                  <c:v>121.341965</c:v>
                </c:pt>
                <c:pt idx="841">
                  <c:v>122.714157</c:v>
                </c:pt>
                <c:pt idx="842">
                  <c:v>121.832031</c:v>
                </c:pt>
                <c:pt idx="843">
                  <c:v>122.126068</c:v>
                </c:pt>
                <c:pt idx="844">
                  <c:v>122.567139</c:v>
                </c:pt>
                <c:pt idx="845">
                  <c:v>125.409554</c:v>
                </c:pt>
                <c:pt idx="846">
                  <c:v>129.23213200000001</c:v>
                </c:pt>
                <c:pt idx="847">
                  <c:v>128.25198399999999</c:v>
                </c:pt>
                <c:pt idx="848">
                  <c:v>132.51561000000001</c:v>
                </c:pt>
                <c:pt idx="849">
                  <c:v>132.07455400000001</c:v>
                </c:pt>
                <c:pt idx="850">
                  <c:v>129.86921699999999</c:v>
                </c:pt>
                <c:pt idx="851">
                  <c:v>124.625443</c:v>
                </c:pt>
                <c:pt idx="852">
                  <c:v>126.83075700000001</c:v>
                </c:pt>
                <c:pt idx="853">
                  <c:v>130.45730599999999</c:v>
                </c:pt>
                <c:pt idx="854">
                  <c:v>133.10369900000001</c:v>
                </c:pt>
                <c:pt idx="855">
                  <c:v>133.495758</c:v>
                </c:pt>
                <c:pt idx="856">
                  <c:v>133.59378100000001</c:v>
                </c:pt>
                <c:pt idx="857">
                  <c:v>130.60432399999999</c:v>
                </c:pt>
                <c:pt idx="858">
                  <c:v>126.43871300000001</c:v>
                </c:pt>
                <c:pt idx="859">
                  <c:v>129.183121</c:v>
                </c:pt>
                <c:pt idx="860">
                  <c:v>128.49702500000001</c:v>
                </c:pt>
                <c:pt idx="861">
                  <c:v>129.134109</c:v>
                </c:pt>
                <c:pt idx="862">
                  <c:v>129.57517999999999</c:v>
                </c:pt>
                <c:pt idx="863">
                  <c:v>128.448013</c:v>
                </c:pt>
                <c:pt idx="864">
                  <c:v>125.948639</c:v>
                </c:pt>
                <c:pt idx="865">
                  <c:v>125.89962800000001</c:v>
                </c:pt>
                <c:pt idx="866">
                  <c:v>127.41886100000001</c:v>
                </c:pt>
                <c:pt idx="867">
                  <c:v>127.320847</c:v>
                </c:pt>
                <c:pt idx="868">
                  <c:v>128.10495</c:v>
                </c:pt>
                <c:pt idx="869">
                  <c:v>126.63473500000001</c:v>
                </c:pt>
                <c:pt idx="870">
                  <c:v>128.79104599999999</c:v>
                </c:pt>
                <c:pt idx="871">
                  <c:v>130.75134299999999</c:v>
                </c:pt>
                <c:pt idx="872">
                  <c:v>131.19241299999999</c:v>
                </c:pt>
                <c:pt idx="873">
                  <c:v>132.02552800000001</c:v>
                </c:pt>
                <c:pt idx="874">
                  <c:v>132.51561000000001</c:v>
                </c:pt>
                <c:pt idx="875">
                  <c:v>134.671921</c:v>
                </c:pt>
                <c:pt idx="876">
                  <c:v>133.93682899999999</c:v>
                </c:pt>
                <c:pt idx="877">
                  <c:v>132.85865799999999</c:v>
                </c:pt>
                <c:pt idx="878">
                  <c:v>133.93682899999999</c:v>
                </c:pt>
                <c:pt idx="879">
                  <c:v>132.85865799999999</c:v>
                </c:pt>
                <c:pt idx="880">
                  <c:v>132.12354999999999</c:v>
                </c:pt>
                <c:pt idx="881">
                  <c:v>130.60432399999999</c:v>
                </c:pt>
                <c:pt idx="882">
                  <c:v>133.25071700000001</c:v>
                </c:pt>
                <c:pt idx="883">
                  <c:v>131.535461</c:v>
                </c:pt>
                <c:pt idx="884">
                  <c:v>134.27986100000001</c:v>
                </c:pt>
                <c:pt idx="885">
                  <c:v>136.33818099999999</c:v>
                </c:pt>
                <c:pt idx="886">
                  <c:v>134.18185399999999</c:v>
                </c:pt>
                <c:pt idx="887">
                  <c:v>132.80964700000001</c:v>
                </c:pt>
                <c:pt idx="888">
                  <c:v>133.59378100000001</c:v>
                </c:pt>
                <c:pt idx="889">
                  <c:v>133.69177199999999</c:v>
                </c:pt>
                <c:pt idx="890">
                  <c:v>134.81895399999999</c:v>
                </c:pt>
                <c:pt idx="891">
                  <c:v>135.50505100000001</c:v>
                </c:pt>
                <c:pt idx="892">
                  <c:v>137.56336999999999</c:v>
                </c:pt>
                <c:pt idx="893">
                  <c:v>140.89584400000001</c:v>
                </c:pt>
                <c:pt idx="894">
                  <c:v>140.30775499999999</c:v>
                </c:pt>
                <c:pt idx="895">
                  <c:v>139.621658</c:v>
                </c:pt>
                <c:pt idx="896">
                  <c:v>140.74884</c:v>
                </c:pt>
                <c:pt idx="897">
                  <c:v>139.91570999999999</c:v>
                </c:pt>
                <c:pt idx="898">
                  <c:v>142.02301</c:v>
                </c:pt>
                <c:pt idx="899">
                  <c:v>143.29719499999999</c:v>
                </c:pt>
                <c:pt idx="900">
                  <c:v>144.130325</c:v>
                </c:pt>
                <c:pt idx="901">
                  <c:v>146.72770700000001</c:v>
                </c:pt>
                <c:pt idx="902">
                  <c:v>145.94360399999999</c:v>
                </c:pt>
                <c:pt idx="903">
                  <c:v>145.84558100000001</c:v>
                </c:pt>
                <c:pt idx="904">
                  <c:v>145.89459199999999</c:v>
                </c:pt>
                <c:pt idx="905">
                  <c:v>139.86668399999999</c:v>
                </c:pt>
                <c:pt idx="906">
                  <c:v>138.44548</c:v>
                </c:pt>
                <c:pt idx="907">
                  <c:v>138.298462</c:v>
                </c:pt>
                <c:pt idx="908">
                  <c:v>140.20974699999999</c:v>
                </c:pt>
                <c:pt idx="909">
                  <c:v>140.16073600000001</c:v>
                </c:pt>
                <c:pt idx="910">
                  <c:v>135.014984</c:v>
                </c:pt>
                <c:pt idx="911">
                  <c:v>137.12228400000001</c:v>
                </c:pt>
                <c:pt idx="912">
                  <c:v>134.96597299999999</c:v>
                </c:pt>
                <c:pt idx="913">
                  <c:v>136.632217</c:v>
                </c:pt>
                <c:pt idx="914">
                  <c:v>139.91570999999999</c:v>
                </c:pt>
                <c:pt idx="915">
                  <c:v>138.935562</c:v>
                </c:pt>
                <c:pt idx="916">
                  <c:v>139.621658</c:v>
                </c:pt>
                <c:pt idx="917">
                  <c:v>138.34747300000001</c:v>
                </c:pt>
                <c:pt idx="918">
                  <c:v>139.033569</c:v>
                </c:pt>
                <c:pt idx="919">
                  <c:v>139.327606</c:v>
                </c:pt>
                <c:pt idx="920">
                  <c:v>138.24946600000001</c:v>
                </c:pt>
                <c:pt idx="921">
                  <c:v>138.494507</c:v>
                </c:pt>
                <c:pt idx="922">
                  <c:v>140.16073600000001</c:v>
                </c:pt>
                <c:pt idx="923">
                  <c:v>140.258759</c:v>
                </c:pt>
                <c:pt idx="924">
                  <c:v>138.64151000000001</c:v>
                </c:pt>
                <c:pt idx="925">
                  <c:v>138.298462</c:v>
                </c:pt>
                <c:pt idx="926">
                  <c:v>136.53419500000001</c:v>
                </c:pt>
                <c:pt idx="927">
                  <c:v>136.24015800000001</c:v>
                </c:pt>
                <c:pt idx="928">
                  <c:v>135.456039</c:v>
                </c:pt>
                <c:pt idx="929">
                  <c:v>132.90768399999999</c:v>
                </c:pt>
                <c:pt idx="930">
                  <c:v>134.27986100000001</c:v>
                </c:pt>
                <c:pt idx="931">
                  <c:v>133.74078399999999</c:v>
                </c:pt>
                <c:pt idx="932">
                  <c:v>131.87851000000001</c:v>
                </c:pt>
                <c:pt idx="933">
                  <c:v>133.93682899999999</c:v>
                </c:pt>
                <c:pt idx="934">
                  <c:v>132.41760300000001</c:v>
                </c:pt>
                <c:pt idx="935">
                  <c:v>130.21227999999999</c:v>
                </c:pt>
                <c:pt idx="936">
                  <c:v>130.40831</c:v>
                </c:pt>
                <c:pt idx="937">
                  <c:v>127.516884</c:v>
                </c:pt>
                <c:pt idx="938">
                  <c:v>127.761909</c:v>
                </c:pt>
                <c:pt idx="939">
                  <c:v>131.63348400000001</c:v>
                </c:pt>
                <c:pt idx="940">
                  <c:v>130.359283</c:v>
                </c:pt>
                <c:pt idx="941">
                  <c:v>131.78048699999999</c:v>
                </c:pt>
                <c:pt idx="942">
                  <c:v>130.55531300000001</c:v>
                </c:pt>
                <c:pt idx="943">
                  <c:v>131.29042100000001</c:v>
                </c:pt>
                <c:pt idx="944">
                  <c:v>134.720932</c:v>
                </c:pt>
                <c:pt idx="945">
                  <c:v>131.927536</c:v>
                </c:pt>
                <c:pt idx="946">
                  <c:v>135.89711</c:v>
                </c:pt>
                <c:pt idx="947">
                  <c:v>135.65206900000001</c:v>
                </c:pt>
                <c:pt idx="948">
                  <c:v>138.494507</c:v>
                </c:pt>
                <c:pt idx="949">
                  <c:v>141.43493699999999</c:v>
                </c:pt>
                <c:pt idx="950">
                  <c:v>140.94487000000001</c:v>
                </c:pt>
                <c:pt idx="951">
                  <c:v>141.97401400000001</c:v>
                </c:pt>
                <c:pt idx="952">
                  <c:v>142.758118</c:v>
                </c:pt>
                <c:pt idx="953">
                  <c:v>143.052155</c:v>
                </c:pt>
                <c:pt idx="954">
                  <c:v>143.052155</c:v>
                </c:pt>
                <c:pt idx="955">
                  <c:v>142.90515099999999</c:v>
                </c:pt>
                <c:pt idx="956">
                  <c:v>142.66011</c:v>
                </c:pt>
                <c:pt idx="957">
                  <c:v>143.34622200000001</c:v>
                </c:pt>
                <c:pt idx="958">
                  <c:v>141.97401400000001</c:v>
                </c:pt>
                <c:pt idx="959">
                  <c:v>143.59124800000001</c:v>
                </c:pt>
                <c:pt idx="960">
                  <c:v>145.30650299999999</c:v>
                </c:pt>
                <c:pt idx="961">
                  <c:v>143.78727699999999</c:v>
                </c:pt>
                <c:pt idx="962">
                  <c:v>144.71839900000001</c:v>
                </c:pt>
                <c:pt idx="963">
                  <c:v>144.767426</c:v>
                </c:pt>
                <c:pt idx="964">
                  <c:v>145.01246599999999</c:v>
                </c:pt>
                <c:pt idx="965">
                  <c:v>145.94360399999999</c:v>
                </c:pt>
                <c:pt idx="966">
                  <c:v>144.52238500000001</c:v>
                </c:pt>
                <c:pt idx="967">
                  <c:v>142.85614000000001</c:v>
                </c:pt>
                <c:pt idx="968">
                  <c:v>142.46408099999999</c:v>
                </c:pt>
                <c:pt idx="969">
                  <c:v>141.63095100000001</c:v>
                </c:pt>
                <c:pt idx="970">
                  <c:v>140.89584400000001</c:v>
                </c:pt>
                <c:pt idx="971">
                  <c:v>141.786652</c:v>
                </c:pt>
                <c:pt idx="972">
                  <c:v>143.51876799999999</c:v>
                </c:pt>
                <c:pt idx="973">
                  <c:v>144.06315599999999</c:v>
                </c:pt>
                <c:pt idx="974">
                  <c:v>144.06315599999999</c:v>
                </c:pt>
                <c:pt idx="975">
                  <c:v>144.657028</c:v>
                </c:pt>
                <c:pt idx="976">
                  <c:v>144.95396400000001</c:v>
                </c:pt>
                <c:pt idx="977">
                  <c:v>137.43161000000001</c:v>
                </c:pt>
                <c:pt idx="978">
                  <c:v>139.75758400000001</c:v>
                </c:pt>
                <c:pt idx="979">
                  <c:v>139.856583</c:v>
                </c:pt>
                <c:pt idx="980">
                  <c:v>141.291763</c:v>
                </c:pt>
                <c:pt idx="981">
                  <c:v>140.202988</c:v>
                </c:pt>
                <c:pt idx="982">
                  <c:v>137.48107899999999</c:v>
                </c:pt>
                <c:pt idx="983">
                  <c:v>134.36326600000001</c:v>
                </c:pt>
                <c:pt idx="984">
                  <c:v>136.83772300000001</c:v>
                </c:pt>
                <c:pt idx="985">
                  <c:v>138.91629</c:v>
                </c:pt>
                <c:pt idx="986">
                  <c:v>139.708099</c:v>
                </c:pt>
                <c:pt idx="987">
                  <c:v>139.856583</c:v>
                </c:pt>
                <c:pt idx="988">
                  <c:v>141.34124800000001</c:v>
                </c:pt>
                <c:pt idx="989">
                  <c:v>145.00344799999999</c:v>
                </c:pt>
                <c:pt idx="990">
                  <c:v>145.349884</c:v>
                </c:pt>
                <c:pt idx="991">
                  <c:v>146.38914500000001</c:v>
                </c:pt>
                <c:pt idx="992">
                  <c:v>145.745789</c:v>
                </c:pt>
                <c:pt idx="993">
                  <c:v>143.46928399999999</c:v>
                </c:pt>
                <c:pt idx="994">
                  <c:v>146.09222399999999</c:v>
                </c:pt>
                <c:pt idx="995">
                  <c:v>146.04272499999999</c:v>
                </c:pt>
                <c:pt idx="996">
                  <c:v>145.2509</c:v>
                </c:pt>
                <c:pt idx="997">
                  <c:v>142.52899199999999</c:v>
                </c:pt>
                <c:pt idx="998">
                  <c:v>141.88563500000001</c:v>
                </c:pt>
                <c:pt idx="999">
                  <c:v>144.90446499999999</c:v>
                </c:pt>
                <c:pt idx="1000">
                  <c:v>146.09222399999999</c:v>
                </c:pt>
                <c:pt idx="1001">
                  <c:v>148.764633</c:v>
                </c:pt>
                <c:pt idx="1002">
                  <c:v>152.97122200000001</c:v>
                </c:pt>
                <c:pt idx="1003">
                  <c:v>154.109467</c:v>
                </c:pt>
                <c:pt idx="1004">
                  <c:v>153.565079</c:v>
                </c:pt>
                <c:pt idx="1005">
                  <c:v>152.57530199999999</c:v>
                </c:pt>
                <c:pt idx="1006">
                  <c:v>152.17939799999999</c:v>
                </c:pt>
                <c:pt idx="1007">
                  <c:v>149.90287799999999</c:v>
                </c:pt>
                <c:pt idx="1008">
                  <c:v>152.03093000000001</c:v>
                </c:pt>
                <c:pt idx="1009">
                  <c:v>150.44726600000001</c:v>
                </c:pt>
                <c:pt idx="1010">
                  <c:v>152.08041399999999</c:v>
                </c:pt>
                <c:pt idx="1011">
                  <c:v>155.39619400000001</c:v>
                </c:pt>
                <c:pt idx="1012">
                  <c:v>153.91151400000001</c:v>
                </c:pt>
                <c:pt idx="1013">
                  <c:v>156.23751799999999</c:v>
                </c:pt>
                <c:pt idx="1014">
                  <c:v>156.83137500000001</c:v>
                </c:pt>
                <c:pt idx="1015">
                  <c:v>157.96963500000001</c:v>
                </c:pt>
                <c:pt idx="1016">
                  <c:v>159.05839499999999</c:v>
                </c:pt>
                <c:pt idx="1017">
                  <c:v>160.04817199999999</c:v>
                </c:pt>
                <c:pt idx="1018">
                  <c:v>160.98846399999999</c:v>
                </c:pt>
                <c:pt idx="1019">
                  <c:v>161.13694799999999</c:v>
                </c:pt>
                <c:pt idx="1020">
                  <c:v>161.68133499999999</c:v>
                </c:pt>
                <c:pt idx="1021">
                  <c:v>163.858856</c:v>
                </c:pt>
                <c:pt idx="1022">
                  <c:v>167.224121</c:v>
                </c:pt>
                <c:pt idx="1023">
                  <c:v>167.12515300000001</c:v>
                </c:pt>
                <c:pt idx="1024">
                  <c:v>167.768494</c:v>
                </c:pt>
                <c:pt idx="1025">
                  <c:v>168.312881</c:v>
                </c:pt>
                <c:pt idx="1026">
                  <c:v>169.698578</c:v>
                </c:pt>
                <c:pt idx="1027">
                  <c:v>169.50062600000001</c:v>
                </c:pt>
                <c:pt idx="1028">
                  <c:v>169.302673</c:v>
                </c:pt>
                <c:pt idx="1029">
                  <c:v>169.00573700000001</c:v>
                </c:pt>
                <c:pt idx="1030">
                  <c:v>167.66951</c:v>
                </c:pt>
                <c:pt idx="1031">
                  <c:v>166.53126499999999</c:v>
                </c:pt>
                <c:pt idx="1032">
                  <c:v>165.93739299999999</c:v>
                </c:pt>
                <c:pt idx="1033">
                  <c:v>168.312881</c:v>
                </c:pt>
                <c:pt idx="1034">
                  <c:v>172.173035</c:v>
                </c:pt>
                <c:pt idx="1035">
                  <c:v>170.09449799999999</c:v>
                </c:pt>
                <c:pt idx="1036">
                  <c:v>170.44091800000001</c:v>
                </c:pt>
                <c:pt idx="1037">
                  <c:v>171.52967799999999</c:v>
                </c:pt>
                <c:pt idx="1038">
                  <c:v>170.49040199999999</c:v>
                </c:pt>
                <c:pt idx="1039">
                  <c:v>170.88632200000001</c:v>
                </c:pt>
                <c:pt idx="1040">
                  <c:v>172.96487400000001</c:v>
                </c:pt>
                <c:pt idx="1041">
                  <c:v>172.816406</c:v>
                </c:pt>
                <c:pt idx="1042">
                  <c:v>174.49903900000001</c:v>
                </c:pt>
                <c:pt idx="1043">
                  <c:v>186.425949</c:v>
                </c:pt>
                <c:pt idx="1044">
                  <c:v>178.35919200000001</c:v>
                </c:pt>
                <c:pt idx="1045">
                  <c:v>182.12037699999999</c:v>
                </c:pt>
                <c:pt idx="1046">
                  <c:v>184.09994499999999</c:v>
                </c:pt>
                <c:pt idx="1047">
                  <c:v>186.03002900000001</c:v>
                </c:pt>
                <c:pt idx="1048">
                  <c:v>189.64274599999999</c:v>
                </c:pt>
                <c:pt idx="1049">
                  <c:v>192.41413900000001</c:v>
                </c:pt>
                <c:pt idx="1050">
                  <c:v>194.69064299999999</c:v>
                </c:pt>
                <c:pt idx="1051">
                  <c:v>196.17532299999999</c:v>
                </c:pt>
                <c:pt idx="1052">
                  <c:v>198.45182800000001</c:v>
                </c:pt>
                <c:pt idx="1053">
                  <c:v>200.82730100000001</c:v>
                </c:pt>
                <c:pt idx="1054">
                  <c:v>203.895645</c:v>
                </c:pt>
                <c:pt idx="1055">
                  <c:v>200.72833299999999</c:v>
                </c:pt>
                <c:pt idx="1056">
                  <c:v>198.94671600000001</c:v>
                </c:pt>
                <c:pt idx="1057">
                  <c:v>198.352844</c:v>
                </c:pt>
                <c:pt idx="1058">
                  <c:v>197.95692399999999</c:v>
                </c:pt>
                <c:pt idx="1059">
                  <c:v>197.659988</c:v>
                </c:pt>
                <c:pt idx="1060">
                  <c:v>200.13445999999999</c:v>
                </c:pt>
                <c:pt idx="1061">
                  <c:v>199.14466899999999</c:v>
                </c:pt>
                <c:pt idx="1062">
                  <c:v>200.82730100000001</c:v>
                </c:pt>
                <c:pt idx="1063">
                  <c:v>203.994629</c:v>
                </c:pt>
                <c:pt idx="1064">
                  <c:v>203.796661</c:v>
                </c:pt>
                <c:pt idx="1065">
                  <c:v>203.895645</c:v>
                </c:pt>
                <c:pt idx="1066">
                  <c:v>200.035492</c:v>
                </c:pt>
                <c:pt idx="1067">
                  <c:v>197.90744000000001</c:v>
                </c:pt>
                <c:pt idx="1068">
                  <c:v>201.619125</c:v>
                </c:pt>
                <c:pt idx="1069">
                  <c:v>201.817093</c:v>
                </c:pt>
                <c:pt idx="1070">
                  <c:v>200.035492</c:v>
                </c:pt>
                <c:pt idx="1071">
                  <c:v>197.659988</c:v>
                </c:pt>
                <c:pt idx="1072">
                  <c:v>195.33401499999999</c:v>
                </c:pt>
                <c:pt idx="1073">
                  <c:v>194.344223</c:v>
                </c:pt>
                <c:pt idx="1074">
                  <c:v>194.49269100000001</c:v>
                </c:pt>
                <c:pt idx="1075">
                  <c:v>193.799835</c:v>
                </c:pt>
                <c:pt idx="1076">
                  <c:v>199.243652</c:v>
                </c:pt>
                <c:pt idx="1077">
                  <c:v>195.729919</c:v>
                </c:pt>
                <c:pt idx="1078">
                  <c:v>196.27430699999999</c:v>
                </c:pt>
                <c:pt idx="1079">
                  <c:v>192.859543</c:v>
                </c:pt>
                <c:pt idx="1080">
                  <c:v>187.01980599999999</c:v>
                </c:pt>
                <c:pt idx="1081">
                  <c:v>182.07089199999999</c:v>
                </c:pt>
                <c:pt idx="1082">
                  <c:v>183.35760500000001</c:v>
                </c:pt>
                <c:pt idx="1083">
                  <c:v>185.73307800000001</c:v>
                </c:pt>
                <c:pt idx="1084">
                  <c:v>181.13059999999999</c:v>
                </c:pt>
                <c:pt idx="1085">
                  <c:v>181.22958399999999</c:v>
                </c:pt>
                <c:pt idx="1086">
                  <c:v>184.49584999999999</c:v>
                </c:pt>
                <c:pt idx="1087">
                  <c:v>184.842285</c:v>
                </c:pt>
                <c:pt idx="1088">
                  <c:v>184.891785</c:v>
                </c:pt>
                <c:pt idx="1089">
                  <c:v>184.54534899999999</c:v>
                </c:pt>
                <c:pt idx="1090">
                  <c:v>181.823441</c:v>
                </c:pt>
                <c:pt idx="1091">
                  <c:v>185.782578</c:v>
                </c:pt>
                <c:pt idx="1092">
                  <c:v>189.54376199999999</c:v>
                </c:pt>
                <c:pt idx="1093">
                  <c:v>190.236603</c:v>
                </c:pt>
                <c:pt idx="1094">
                  <c:v>190.385086</c:v>
                </c:pt>
                <c:pt idx="1095">
                  <c:v>191.12742600000001</c:v>
                </c:pt>
                <c:pt idx="1096">
                  <c:v>193.05749499999999</c:v>
                </c:pt>
                <c:pt idx="1097">
                  <c:v>196.02685500000001</c:v>
                </c:pt>
                <c:pt idx="1098">
                  <c:v>201.32218900000001</c:v>
                </c:pt>
                <c:pt idx="1099">
                  <c:v>200.332413</c:v>
                </c:pt>
                <c:pt idx="1100">
                  <c:v>201.12423699999999</c:v>
                </c:pt>
                <c:pt idx="1101">
                  <c:v>200.43139600000001</c:v>
                </c:pt>
                <c:pt idx="1102">
                  <c:v>200.43139600000001</c:v>
                </c:pt>
                <c:pt idx="1103">
                  <c:v>203.30175800000001</c:v>
                </c:pt>
                <c:pt idx="1104">
                  <c:v>202.11402899999999</c:v>
                </c:pt>
                <c:pt idx="1105">
                  <c:v>205.18235799999999</c:v>
                </c:pt>
                <c:pt idx="1106">
                  <c:v>207.755798</c:v>
                </c:pt>
                <c:pt idx="1107">
                  <c:v>211.12106299999999</c:v>
                </c:pt>
                <c:pt idx="1108">
                  <c:v>214.48632799999999</c:v>
                </c:pt>
                <c:pt idx="1109">
                  <c:v>200.23344399999999</c:v>
                </c:pt>
                <c:pt idx="1110">
                  <c:v>206.07316599999999</c:v>
                </c:pt>
                <c:pt idx="1111">
                  <c:v>206.07316599999999</c:v>
                </c:pt>
                <c:pt idx="1112">
                  <c:v>204.390533</c:v>
                </c:pt>
                <c:pt idx="1113">
                  <c:v>202.90585300000001</c:v>
                </c:pt>
                <c:pt idx="1114">
                  <c:v>211.813919</c:v>
                </c:pt>
                <c:pt idx="1115">
                  <c:v>213.99144000000001</c:v>
                </c:pt>
                <c:pt idx="1116">
                  <c:v>213.397583</c:v>
                </c:pt>
                <c:pt idx="1117">
                  <c:v>216.96080000000001</c:v>
                </c:pt>
                <c:pt idx="1118">
                  <c:v>218.04956100000001</c:v>
                </c:pt>
                <c:pt idx="1119">
                  <c:v>218.74241599999999</c:v>
                </c:pt>
                <c:pt idx="1120">
                  <c:v>219.03935200000001</c:v>
                </c:pt>
                <c:pt idx="1121">
                  <c:v>213.19961499999999</c:v>
                </c:pt>
                <c:pt idx="1122">
                  <c:v>213.49655200000001</c:v>
                </c:pt>
                <c:pt idx="1123">
                  <c:v>215.08021500000001</c:v>
                </c:pt>
                <c:pt idx="1124">
                  <c:v>220.72198499999999</c:v>
                </c:pt>
                <c:pt idx="1125">
                  <c:v>217.35672</c:v>
                </c:pt>
                <c:pt idx="1126">
                  <c:v>216.663849</c:v>
                </c:pt>
                <c:pt idx="1127">
                  <c:v>214.09042400000001</c:v>
                </c:pt>
                <c:pt idx="1128">
                  <c:v>210.329239</c:v>
                </c:pt>
                <c:pt idx="1129">
                  <c:v>211.418015</c:v>
                </c:pt>
                <c:pt idx="1130">
                  <c:v>214.09042400000001</c:v>
                </c:pt>
                <c:pt idx="1131">
                  <c:v>214.09042400000001</c:v>
                </c:pt>
                <c:pt idx="1132">
                  <c:v>218.940369</c:v>
                </c:pt>
                <c:pt idx="1133">
                  <c:v>222.20665</c:v>
                </c:pt>
                <c:pt idx="1134">
                  <c:v>222.20665</c:v>
                </c:pt>
                <c:pt idx="1135">
                  <c:v>224.58213799999999</c:v>
                </c:pt>
                <c:pt idx="1136">
                  <c:v>219.63320899999999</c:v>
                </c:pt>
                <c:pt idx="1137">
                  <c:v>223.09745799999999</c:v>
                </c:pt>
                <c:pt idx="1138">
                  <c:v>222.10766599999999</c:v>
                </c:pt>
                <c:pt idx="1139">
                  <c:v>217.55467200000001</c:v>
                </c:pt>
                <c:pt idx="1140">
                  <c:v>222.20665</c:v>
                </c:pt>
                <c:pt idx="1141">
                  <c:v>223.09745799999999</c:v>
                </c:pt>
                <c:pt idx="1142">
                  <c:v>225.17600999999999</c:v>
                </c:pt>
                <c:pt idx="1143">
                  <c:v>222.899506</c:v>
                </c:pt>
                <c:pt idx="1144">
                  <c:v>225.67089799999999</c:v>
                </c:pt>
                <c:pt idx="1145">
                  <c:v>227.05659499999999</c:v>
                </c:pt>
                <c:pt idx="1146">
                  <c:v>226.56170700000001</c:v>
                </c:pt>
                <c:pt idx="1147">
                  <c:v>224.68112199999999</c:v>
                </c:pt>
                <c:pt idx="1148">
                  <c:v>220.62300099999999</c:v>
                </c:pt>
                <c:pt idx="1149">
                  <c:v>218.643417</c:v>
                </c:pt>
                <c:pt idx="1150">
                  <c:v>211.319031</c:v>
                </c:pt>
                <c:pt idx="1151">
                  <c:v>206.66703799999999</c:v>
                </c:pt>
                <c:pt idx="1152">
                  <c:v>205.38031000000001</c:v>
                </c:pt>
                <c:pt idx="1153">
                  <c:v>196.12582399999999</c:v>
                </c:pt>
                <c:pt idx="1154">
                  <c:v>199.04570000000001</c:v>
                </c:pt>
                <c:pt idx="1155">
                  <c:v>200.92628500000001</c:v>
                </c:pt>
                <c:pt idx="1156">
                  <c:v>194.54217499999999</c:v>
                </c:pt>
                <c:pt idx="1157">
                  <c:v>189.197327</c:v>
                </c:pt>
                <c:pt idx="1158">
                  <c:v>191.869766</c:v>
                </c:pt>
                <c:pt idx="1159">
                  <c:v>188.05908199999999</c:v>
                </c:pt>
                <c:pt idx="1160">
                  <c:v>188.05908199999999</c:v>
                </c:pt>
                <c:pt idx="1161">
                  <c:v>192.61210600000001</c:v>
                </c:pt>
                <c:pt idx="1162">
                  <c:v>191.57283000000001</c:v>
                </c:pt>
                <c:pt idx="1163">
                  <c:v>188.05908199999999</c:v>
                </c:pt>
                <c:pt idx="1164">
                  <c:v>186.326965</c:v>
                </c:pt>
                <c:pt idx="1165">
                  <c:v>187.267258</c:v>
                </c:pt>
                <c:pt idx="1166">
                  <c:v>186.326965</c:v>
                </c:pt>
                <c:pt idx="1167">
                  <c:v>189.09835799999999</c:v>
                </c:pt>
                <c:pt idx="1168">
                  <c:v>191.91923499999999</c:v>
                </c:pt>
                <c:pt idx="1169">
                  <c:v>194.54217499999999</c:v>
                </c:pt>
                <c:pt idx="1170">
                  <c:v>196.07633999999999</c:v>
                </c:pt>
                <c:pt idx="1171">
                  <c:v>189.890198</c:v>
                </c:pt>
                <c:pt idx="1172">
                  <c:v>189.197327</c:v>
                </c:pt>
                <c:pt idx="1173">
                  <c:v>188.50448600000001</c:v>
                </c:pt>
                <c:pt idx="1174">
                  <c:v>182.367828</c:v>
                </c:pt>
                <c:pt idx="1175">
                  <c:v>186.277466</c:v>
                </c:pt>
                <c:pt idx="1176">
                  <c:v>183.35760500000001</c:v>
                </c:pt>
                <c:pt idx="1177">
                  <c:v>179.29948400000001</c:v>
                </c:pt>
                <c:pt idx="1178">
                  <c:v>174.251587</c:v>
                </c:pt>
                <c:pt idx="1179">
                  <c:v>180.73468</c:v>
                </c:pt>
                <c:pt idx="1180">
                  <c:v>179.052032</c:v>
                </c:pt>
                <c:pt idx="1181">
                  <c:v>179.151016</c:v>
                </c:pt>
                <c:pt idx="1182">
                  <c:v>175.48881499999999</c:v>
                </c:pt>
                <c:pt idx="1183">
                  <c:v>171.52967799999999</c:v>
                </c:pt>
                <c:pt idx="1184">
                  <c:v>175.43933100000001</c:v>
                </c:pt>
                <c:pt idx="1185">
                  <c:v>174.49903900000001</c:v>
                </c:pt>
                <c:pt idx="1186">
                  <c:v>169.55010999999999</c:v>
                </c:pt>
                <c:pt idx="1187">
                  <c:v>175.38983200000001</c:v>
                </c:pt>
                <c:pt idx="1188">
                  <c:v>175.736267</c:v>
                </c:pt>
                <c:pt idx="1189">
                  <c:v>172.173035</c:v>
                </c:pt>
                <c:pt idx="1190">
                  <c:v>172.46997099999999</c:v>
                </c:pt>
                <c:pt idx="1191">
                  <c:v>174.64750699999999</c:v>
                </c:pt>
                <c:pt idx="1192">
                  <c:v>174.10311899999999</c:v>
                </c:pt>
                <c:pt idx="1193">
                  <c:v>165.44250500000001</c:v>
                </c:pt>
                <c:pt idx="1194">
                  <c:v>160.93899500000001</c:v>
                </c:pt>
                <c:pt idx="1195">
                  <c:v>177.220947</c:v>
                </c:pt>
                <c:pt idx="1196">
                  <c:v>169.89653000000001</c:v>
                </c:pt>
                <c:pt idx="1197">
                  <c:v>170.78733800000001</c:v>
                </c:pt>
                <c:pt idx="1198">
                  <c:v>177.76533499999999</c:v>
                </c:pt>
                <c:pt idx="1199">
                  <c:v>177.369415</c:v>
                </c:pt>
                <c:pt idx="1200">
                  <c:v>185.33717300000001</c:v>
                </c:pt>
                <c:pt idx="1201">
                  <c:v>186.57440199999999</c:v>
                </c:pt>
                <c:pt idx="1202">
                  <c:v>187.01980599999999</c:v>
                </c:pt>
                <c:pt idx="1203">
                  <c:v>184.64433299999999</c:v>
                </c:pt>
                <c:pt idx="1204">
                  <c:v>182.91220100000001</c:v>
                </c:pt>
                <c:pt idx="1205">
                  <c:v>180.38826</c:v>
                </c:pt>
                <c:pt idx="1206">
                  <c:v>179.695404</c:v>
                </c:pt>
                <c:pt idx="1207">
                  <c:v>178.210724</c:v>
                </c:pt>
                <c:pt idx="1208">
                  <c:v>181.72447199999999</c:v>
                </c:pt>
                <c:pt idx="1209">
                  <c:v>192.06771900000001</c:v>
                </c:pt>
                <c:pt idx="1210">
                  <c:v>190.43455499999999</c:v>
                </c:pt>
                <c:pt idx="1211">
                  <c:v>187.910629</c:v>
                </c:pt>
                <c:pt idx="1212">
                  <c:v>188.306534</c:v>
                </c:pt>
                <c:pt idx="1213">
                  <c:v>186.227982</c:v>
                </c:pt>
                <c:pt idx="1214">
                  <c:v>188.306534</c:v>
                </c:pt>
                <c:pt idx="1215">
                  <c:v>189.741714</c:v>
                </c:pt>
                <c:pt idx="1216">
                  <c:v>190.58303799999999</c:v>
                </c:pt>
                <c:pt idx="1217">
                  <c:v>185.33717300000001</c:v>
                </c:pt>
                <c:pt idx="1218">
                  <c:v>183.951492</c:v>
                </c:pt>
                <c:pt idx="1219">
                  <c:v>182.31832900000001</c:v>
                </c:pt>
                <c:pt idx="1220">
                  <c:v>185.43615700000001</c:v>
                </c:pt>
                <c:pt idx="1221">
                  <c:v>185.04023699999999</c:v>
                </c:pt>
                <c:pt idx="1222">
                  <c:v>178.11174</c:v>
                </c:pt>
                <c:pt idx="1223">
                  <c:v>179.25</c:v>
                </c:pt>
                <c:pt idx="1224">
                  <c:v>179.25</c:v>
                </c:pt>
                <c:pt idx="1225">
                  <c:v>179.25</c:v>
                </c:pt>
                <c:pt idx="1226">
                  <c:v>171.64999399999999</c:v>
                </c:pt>
                <c:pt idx="1227">
                  <c:v>171.64999399999999</c:v>
                </c:pt>
                <c:pt idx="1228">
                  <c:v>171.64999399999999</c:v>
                </c:pt>
                <c:pt idx="1229">
                  <c:v>173.550003</c:v>
                </c:pt>
                <c:pt idx="1230">
                  <c:v>176.949997</c:v>
                </c:pt>
                <c:pt idx="1231">
                  <c:v>173.050003</c:v>
                </c:pt>
                <c:pt idx="1232">
                  <c:v>174.050003</c:v>
                </c:pt>
                <c:pt idx="1233">
                  <c:v>168</c:v>
                </c:pt>
                <c:pt idx="1234">
                  <c:v>169.800003</c:v>
                </c:pt>
                <c:pt idx="1235">
                  <c:v>169.800003</c:v>
                </c:pt>
                <c:pt idx="1236">
                  <c:v>169.800003</c:v>
                </c:pt>
                <c:pt idx="1237">
                  <c:v>165.10000600000001</c:v>
                </c:pt>
                <c:pt idx="1238">
                  <c:v>165.10000600000001</c:v>
                </c:pt>
                <c:pt idx="1239">
                  <c:v>160</c:v>
                </c:pt>
                <c:pt idx="1240">
                  <c:v>160</c:v>
                </c:pt>
                <c:pt idx="1241">
                  <c:v>161</c:v>
                </c:pt>
                <c:pt idx="1242">
                  <c:v>164.60000600000001</c:v>
                </c:pt>
                <c:pt idx="1243">
                  <c:v>163.949997</c:v>
                </c:pt>
                <c:pt idx="1244">
                  <c:v>163.949997</c:v>
                </c:pt>
                <c:pt idx="1245">
                  <c:v>172.39999399999999</c:v>
                </c:pt>
                <c:pt idx="1246">
                  <c:v>175.89999399999999</c:v>
                </c:pt>
                <c:pt idx="1247">
                  <c:v>175.10000600000001</c:v>
                </c:pt>
                <c:pt idx="1248">
                  <c:v>175.10000600000001</c:v>
                </c:pt>
                <c:pt idx="1249">
                  <c:v>175.39999399999999</c:v>
                </c:pt>
                <c:pt idx="1250">
                  <c:v>175.39999399999999</c:v>
                </c:pt>
                <c:pt idx="1251">
                  <c:v>175.39999399999999</c:v>
                </c:pt>
                <c:pt idx="1252">
                  <c:v>175</c:v>
                </c:pt>
                <c:pt idx="1253">
                  <c:v>172.10000600000001</c:v>
                </c:pt>
                <c:pt idx="1254">
                  <c:v>172.10000600000001</c:v>
                </c:pt>
                <c:pt idx="1255">
                  <c:v>172.10000600000001</c:v>
                </c:pt>
                <c:pt idx="1256">
                  <c:v>175.35000600000001</c:v>
                </c:pt>
                <c:pt idx="1257">
                  <c:v>173.699997</c:v>
                </c:pt>
                <c:pt idx="1258">
                  <c:v>176</c:v>
                </c:pt>
                <c:pt idx="1259">
                  <c:v>173.050003</c:v>
                </c:pt>
                <c:pt idx="1260">
                  <c:v>168.64999399999999</c:v>
                </c:pt>
                <c:pt idx="1261">
                  <c:v>167.60000600000001</c:v>
                </c:pt>
                <c:pt idx="1262">
                  <c:v>163.449997</c:v>
                </c:pt>
                <c:pt idx="1263">
                  <c:v>164</c:v>
                </c:pt>
                <c:pt idx="1264">
                  <c:v>163.25</c:v>
                </c:pt>
                <c:pt idx="1265">
                  <c:v>158.14999399999999</c:v>
                </c:pt>
                <c:pt idx="1266">
                  <c:v>157.699997</c:v>
                </c:pt>
              </c:numCache>
            </c:numRef>
          </c:val>
          <c:smooth val="0"/>
          <c:extLst>
            <c:ext xmlns:c16="http://schemas.microsoft.com/office/drawing/2014/chart" uri="{C3380CC4-5D6E-409C-BE32-E72D297353CC}">
              <c16:uniqueId val="{00000004-26AA-45A4-8F92-AB66368CDA9B}"/>
            </c:ext>
          </c:extLst>
        </c:ser>
        <c:ser>
          <c:idx val="5"/>
          <c:order val="5"/>
          <c:tx>
            <c:strRef>
              <c:f>'Raw Wide'!$G$1</c:f>
              <c:strCache>
                <c:ptCount val="1"/>
                <c:pt idx="0">
                  <c:v>PUM.DE</c:v>
                </c:pt>
              </c:strCache>
            </c:strRef>
          </c:tx>
          <c:spPr>
            <a:ln w="28575" cap="rnd">
              <a:solidFill>
                <a:schemeClr val="accent1">
                  <a:tint val="77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Wide'!$G$2:$G$1268</c:f>
              <c:numCache>
                <c:formatCode>_(* #,##0.000_);_(* \(#,##0.000\);_(* "-"??_);_(@_)</c:formatCode>
                <c:ptCount val="1267"/>
                <c:pt idx="0">
                  <c:v>32.096375000000002</c:v>
                </c:pt>
                <c:pt idx="1">
                  <c:v>31.973652000000001</c:v>
                </c:pt>
                <c:pt idx="2">
                  <c:v>31.832052000000001</c:v>
                </c:pt>
                <c:pt idx="3">
                  <c:v>31.954771000000001</c:v>
                </c:pt>
                <c:pt idx="4">
                  <c:v>31.879252999999999</c:v>
                </c:pt>
                <c:pt idx="5">
                  <c:v>32.091652000000003</c:v>
                </c:pt>
                <c:pt idx="6">
                  <c:v>31.322281</c:v>
                </c:pt>
                <c:pt idx="7">
                  <c:v>31.761251000000001</c:v>
                </c:pt>
                <c:pt idx="8">
                  <c:v>31.813171000000001</c:v>
                </c:pt>
                <c:pt idx="9">
                  <c:v>31.950051999999999</c:v>
                </c:pt>
                <c:pt idx="10">
                  <c:v>32.610858999999998</c:v>
                </c:pt>
                <c:pt idx="11">
                  <c:v>31.997253000000001</c:v>
                </c:pt>
                <c:pt idx="12">
                  <c:v>32.119976000000001</c:v>
                </c:pt>
                <c:pt idx="13">
                  <c:v>32.233252999999998</c:v>
                </c:pt>
                <c:pt idx="14">
                  <c:v>31.718767</c:v>
                </c:pt>
                <c:pt idx="15">
                  <c:v>31.836769</c:v>
                </c:pt>
                <c:pt idx="16">
                  <c:v>31.940608999999998</c:v>
                </c:pt>
                <c:pt idx="17">
                  <c:v>32.162457000000003</c:v>
                </c:pt>
                <c:pt idx="18">
                  <c:v>32.563659999999999</c:v>
                </c:pt>
                <c:pt idx="19">
                  <c:v>31.718767</c:v>
                </c:pt>
                <c:pt idx="20">
                  <c:v>31.860372999999999</c:v>
                </c:pt>
                <c:pt idx="21">
                  <c:v>31.411966</c:v>
                </c:pt>
                <c:pt idx="22">
                  <c:v>31.171246</c:v>
                </c:pt>
                <c:pt idx="23">
                  <c:v>31.350607</c:v>
                </c:pt>
                <c:pt idx="24">
                  <c:v>31.482766999999999</c:v>
                </c:pt>
                <c:pt idx="25">
                  <c:v>31.610206999999999</c:v>
                </c:pt>
                <c:pt idx="26">
                  <c:v>32.105812</c:v>
                </c:pt>
                <c:pt idx="27">
                  <c:v>31.973652000000001</c:v>
                </c:pt>
                <c:pt idx="28">
                  <c:v>32.006686999999999</c:v>
                </c:pt>
                <c:pt idx="29">
                  <c:v>32.431496000000003</c:v>
                </c:pt>
                <c:pt idx="30">
                  <c:v>32.889342999999997</c:v>
                </c:pt>
                <c:pt idx="31">
                  <c:v>33.521832000000003</c:v>
                </c:pt>
                <c:pt idx="32">
                  <c:v>33.337749000000002</c:v>
                </c:pt>
                <c:pt idx="33">
                  <c:v>33.620956</c:v>
                </c:pt>
                <c:pt idx="34">
                  <c:v>33.545428999999999</c:v>
                </c:pt>
                <c:pt idx="35">
                  <c:v>33.413269</c:v>
                </c:pt>
                <c:pt idx="36">
                  <c:v>33.304707000000001</c:v>
                </c:pt>
                <c:pt idx="37">
                  <c:v>33.370781000000001</c:v>
                </c:pt>
                <c:pt idx="38">
                  <c:v>34.012711000000003</c:v>
                </c:pt>
                <c:pt idx="39">
                  <c:v>33.606788999999999</c:v>
                </c:pt>
                <c:pt idx="40">
                  <c:v>33.52655</c:v>
                </c:pt>
                <c:pt idx="41">
                  <c:v>33.701191000000001</c:v>
                </c:pt>
                <c:pt idx="42">
                  <c:v>33.370781000000001</c:v>
                </c:pt>
                <c:pt idx="43">
                  <c:v>32.964858999999997</c:v>
                </c:pt>
                <c:pt idx="44">
                  <c:v>32.945984000000003</c:v>
                </c:pt>
                <c:pt idx="45">
                  <c:v>33.460464000000002</c:v>
                </c:pt>
                <c:pt idx="46">
                  <c:v>33.030951999999999</c:v>
                </c:pt>
                <c:pt idx="47">
                  <c:v>32.870468000000002</c:v>
                </c:pt>
                <c:pt idx="48">
                  <c:v>32.743023000000001</c:v>
                </c:pt>
                <c:pt idx="49">
                  <c:v>32.086933000000002</c:v>
                </c:pt>
                <c:pt idx="50">
                  <c:v>32.294617000000002</c:v>
                </c:pt>
                <c:pt idx="51">
                  <c:v>32.648620999999999</c:v>
                </c:pt>
                <c:pt idx="52">
                  <c:v>32.851585</c:v>
                </c:pt>
                <c:pt idx="53">
                  <c:v>32.865746000000001</c:v>
                </c:pt>
                <c:pt idx="54">
                  <c:v>33.030951999999999</c:v>
                </c:pt>
                <c:pt idx="55">
                  <c:v>32.993186999999999</c:v>
                </c:pt>
                <c:pt idx="56">
                  <c:v>32.894058000000001</c:v>
                </c:pt>
                <c:pt idx="57">
                  <c:v>32.615582000000003</c:v>
                </c:pt>
                <c:pt idx="58">
                  <c:v>32.313496000000001</c:v>
                </c:pt>
                <c:pt idx="59">
                  <c:v>32.398457000000001</c:v>
                </c:pt>
                <c:pt idx="60">
                  <c:v>32.294617000000002</c:v>
                </c:pt>
                <c:pt idx="61">
                  <c:v>32.011409999999998</c:v>
                </c:pt>
                <c:pt idx="62">
                  <c:v>31.175964</c:v>
                </c:pt>
                <c:pt idx="63">
                  <c:v>30.600118999999999</c:v>
                </c:pt>
                <c:pt idx="64">
                  <c:v>30.463238</c:v>
                </c:pt>
                <c:pt idx="65">
                  <c:v>30.401875</c:v>
                </c:pt>
                <c:pt idx="66">
                  <c:v>30.515156000000001</c:v>
                </c:pt>
                <c:pt idx="67">
                  <c:v>31.822610999999998</c:v>
                </c:pt>
                <c:pt idx="68">
                  <c:v>31.440287000000001</c:v>
                </c:pt>
                <c:pt idx="69">
                  <c:v>31.260926999999999</c:v>
                </c:pt>
                <c:pt idx="70">
                  <c:v>30.916360999999998</c:v>
                </c:pt>
                <c:pt idx="71">
                  <c:v>30.623716000000002</c:v>
                </c:pt>
                <c:pt idx="72">
                  <c:v>31.086281</c:v>
                </c:pt>
                <c:pt idx="73">
                  <c:v>31.072120999999999</c:v>
                </c:pt>
                <c:pt idx="74">
                  <c:v>31.072120999999999</c:v>
                </c:pt>
                <c:pt idx="75">
                  <c:v>30.812517</c:v>
                </c:pt>
                <c:pt idx="76">
                  <c:v>31.072120999999999</c:v>
                </c:pt>
                <c:pt idx="77">
                  <c:v>30.958839000000001</c:v>
                </c:pt>
                <c:pt idx="78">
                  <c:v>31.364764999999998</c:v>
                </c:pt>
                <c:pt idx="79">
                  <c:v>31.737652000000001</c:v>
                </c:pt>
                <c:pt idx="80">
                  <c:v>31.605488000000001</c:v>
                </c:pt>
                <c:pt idx="81">
                  <c:v>31.515808</c:v>
                </c:pt>
                <c:pt idx="82">
                  <c:v>31.624369000000002</c:v>
                </c:pt>
                <c:pt idx="83">
                  <c:v>31.596050000000002</c:v>
                </c:pt>
                <c:pt idx="84">
                  <c:v>32.001975999999999</c:v>
                </c:pt>
                <c:pt idx="85">
                  <c:v>33.299987999999999</c:v>
                </c:pt>
                <c:pt idx="86">
                  <c:v>32.478698999999999</c:v>
                </c:pt>
                <c:pt idx="87">
                  <c:v>32.917664000000002</c:v>
                </c:pt>
                <c:pt idx="88">
                  <c:v>33.163113000000003</c:v>
                </c:pt>
                <c:pt idx="89">
                  <c:v>33.757832000000001</c:v>
                </c:pt>
                <c:pt idx="90">
                  <c:v>34.631045999999998</c:v>
                </c:pt>
                <c:pt idx="91">
                  <c:v>35.721378000000001</c:v>
                </c:pt>
                <c:pt idx="92">
                  <c:v>36.014018999999998</c:v>
                </c:pt>
                <c:pt idx="93">
                  <c:v>36.684269</c:v>
                </c:pt>
                <c:pt idx="94">
                  <c:v>36.684269</c:v>
                </c:pt>
                <c:pt idx="95">
                  <c:v>36.504905999999998</c:v>
                </c:pt>
                <c:pt idx="96">
                  <c:v>36.363300000000002</c:v>
                </c:pt>
                <c:pt idx="97">
                  <c:v>36.264183000000003</c:v>
                </c:pt>
                <c:pt idx="98">
                  <c:v>36.924992000000003</c:v>
                </c:pt>
                <c:pt idx="99">
                  <c:v>36.948588999999998</c:v>
                </c:pt>
                <c:pt idx="100">
                  <c:v>36.816428999999999</c:v>
                </c:pt>
                <c:pt idx="101">
                  <c:v>35.787457000000003</c:v>
                </c:pt>
                <c:pt idx="102">
                  <c:v>35.400410000000001</c:v>
                </c:pt>
                <c:pt idx="103">
                  <c:v>35.867699000000002</c:v>
                </c:pt>
                <c:pt idx="104">
                  <c:v>35.631698999999998</c:v>
                </c:pt>
                <c:pt idx="105">
                  <c:v>35.674179000000002</c:v>
                </c:pt>
                <c:pt idx="106">
                  <c:v>36.141463999999999</c:v>
                </c:pt>
                <c:pt idx="107">
                  <c:v>36.415225999999997</c:v>
                </c:pt>
                <c:pt idx="108">
                  <c:v>36.655945000000003</c:v>
                </c:pt>
                <c:pt idx="109">
                  <c:v>36.655945000000003</c:v>
                </c:pt>
                <c:pt idx="110">
                  <c:v>36.155624000000003</c:v>
                </c:pt>
                <c:pt idx="111">
                  <c:v>36.004573999999998</c:v>
                </c:pt>
                <c:pt idx="112">
                  <c:v>35.726092999999999</c:v>
                </c:pt>
                <c:pt idx="113">
                  <c:v>35.636414000000002</c:v>
                </c:pt>
                <c:pt idx="114">
                  <c:v>35.683616999999998</c:v>
                </c:pt>
                <c:pt idx="115">
                  <c:v>35.527847000000001</c:v>
                </c:pt>
                <c:pt idx="116">
                  <c:v>35.306007000000001</c:v>
                </c:pt>
                <c:pt idx="117">
                  <c:v>35.221049999999998</c:v>
                </c:pt>
                <c:pt idx="118">
                  <c:v>35.598652000000001</c:v>
                </c:pt>
                <c:pt idx="119">
                  <c:v>35.645854999999997</c:v>
                </c:pt>
                <c:pt idx="120">
                  <c:v>35.438175000000001</c:v>
                </c:pt>
                <c:pt idx="121">
                  <c:v>35.523128999999997</c:v>
                </c:pt>
                <c:pt idx="122">
                  <c:v>35.211604999999999</c:v>
                </c:pt>
                <c:pt idx="123">
                  <c:v>34.937843000000001</c:v>
                </c:pt>
                <c:pt idx="124">
                  <c:v>34.763205999999997</c:v>
                </c:pt>
                <c:pt idx="125">
                  <c:v>34.536639999999998</c:v>
                </c:pt>
                <c:pt idx="126">
                  <c:v>33.923037999999998</c:v>
                </c:pt>
                <c:pt idx="127">
                  <c:v>35.036971999999999</c:v>
                </c:pt>
                <c:pt idx="128">
                  <c:v>35.400410000000001</c:v>
                </c:pt>
                <c:pt idx="129">
                  <c:v>35.608092999999997</c:v>
                </c:pt>
                <c:pt idx="130">
                  <c:v>35.485374</c:v>
                </c:pt>
                <c:pt idx="131">
                  <c:v>34.852885999999998</c:v>
                </c:pt>
                <c:pt idx="132">
                  <c:v>34.635764999999999</c:v>
                </c:pt>
                <c:pt idx="133">
                  <c:v>34.395046000000001</c:v>
                </c:pt>
                <c:pt idx="134">
                  <c:v>34.470562000000001</c:v>
                </c:pt>
                <c:pt idx="135">
                  <c:v>34.267600999999999</c:v>
                </c:pt>
                <c:pt idx="136">
                  <c:v>33.984397999999999</c:v>
                </c:pt>
                <c:pt idx="137">
                  <c:v>34.220402</c:v>
                </c:pt>
                <c:pt idx="138">
                  <c:v>34.220402</c:v>
                </c:pt>
                <c:pt idx="139">
                  <c:v>34.314799999999998</c:v>
                </c:pt>
                <c:pt idx="140">
                  <c:v>34.125996000000001</c:v>
                </c:pt>
                <c:pt idx="141">
                  <c:v>33.937195000000003</c:v>
                </c:pt>
                <c:pt idx="142">
                  <c:v>33.370781000000001</c:v>
                </c:pt>
                <c:pt idx="143">
                  <c:v>31.90757</c:v>
                </c:pt>
                <c:pt idx="144">
                  <c:v>30.066751</c:v>
                </c:pt>
                <c:pt idx="145">
                  <c:v>31.435566000000001</c:v>
                </c:pt>
                <c:pt idx="146">
                  <c:v>31.152367000000002</c:v>
                </c:pt>
                <c:pt idx="147">
                  <c:v>31.057962</c:v>
                </c:pt>
                <c:pt idx="148">
                  <c:v>30.161152000000001</c:v>
                </c:pt>
                <c:pt idx="149">
                  <c:v>30.680357000000001</c:v>
                </c:pt>
                <c:pt idx="150">
                  <c:v>31.010759</c:v>
                </c:pt>
                <c:pt idx="151">
                  <c:v>31.435566000000001</c:v>
                </c:pt>
                <c:pt idx="152">
                  <c:v>31.813171000000001</c:v>
                </c:pt>
                <c:pt idx="153">
                  <c:v>31.482766999999999</c:v>
                </c:pt>
                <c:pt idx="154">
                  <c:v>32.096375000000002</c:v>
                </c:pt>
                <c:pt idx="155">
                  <c:v>31.813171000000001</c:v>
                </c:pt>
                <c:pt idx="156">
                  <c:v>31.010759</c:v>
                </c:pt>
                <c:pt idx="157">
                  <c:v>32.001975999999999</c:v>
                </c:pt>
                <c:pt idx="158">
                  <c:v>31.860372999999999</c:v>
                </c:pt>
                <c:pt idx="159">
                  <c:v>30.821960000000001</c:v>
                </c:pt>
                <c:pt idx="160">
                  <c:v>30.397154</c:v>
                </c:pt>
                <c:pt idx="161">
                  <c:v>30.349955000000001</c:v>
                </c:pt>
                <c:pt idx="162">
                  <c:v>31.246759000000001</c:v>
                </c:pt>
                <c:pt idx="163">
                  <c:v>30.349955000000001</c:v>
                </c:pt>
                <c:pt idx="164">
                  <c:v>30.680357000000001</c:v>
                </c:pt>
                <c:pt idx="165">
                  <c:v>29.972349000000001</c:v>
                </c:pt>
                <c:pt idx="166">
                  <c:v>29.925148</c:v>
                </c:pt>
                <c:pt idx="167">
                  <c:v>30.585957000000001</c:v>
                </c:pt>
                <c:pt idx="168">
                  <c:v>31.105163999999998</c:v>
                </c:pt>
                <c:pt idx="169">
                  <c:v>31.860372999999999</c:v>
                </c:pt>
                <c:pt idx="170">
                  <c:v>32.285178999999999</c:v>
                </c:pt>
                <c:pt idx="171">
                  <c:v>32.285178999999999</c:v>
                </c:pt>
                <c:pt idx="172">
                  <c:v>33.795592999999997</c:v>
                </c:pt>
                <c:pt idx="173">
                  <c:v>33.417991999999998</c:v>
                </c:pt>
                <c:pt idx="174">
                  <c:v>34.125996000000001</c:v>
                </c:pt>
                <c:pt idx="175">
                  <c:v>34.267600999999999</c:v>
                </c:pt>
                <c:pt idx="176">
                  <c:v>33.984397999999999</c:v>
                </c:pt>
                <c:pt idx="177">
                  <c:v>34.125996000000001</c:v>
                </c:pt>
                <c:pt idx="178">
                  <c:v>32.568378000000003</c:v>
                </c:pt>
                <c:pt idx="179">
                  <c:v>31.954771000000001</c:v>
                </c:pt>
                <c:pt idx="180">
                  <c:v>32.379573999999998</c:v>
                </c:pt>
                <c:pt idx="181">
                  <c:v>33.795592999999997</c:v>
                </c:pt>
                <c:pt idx="182">
                  <c:v>34.92841</c:v>
                </c:pt>
                <c:pt idx="183">
                  <c:v>34.220402</c:v>
                </c:pt>
                <c:pt idx="184">
                  <c:v>34.267600999999999</c:v>
                </c:pt>
                <c:pt idx="185">
                  <c:v>34.314799999999998</c:v>
                </c:pt>
                <c:pt idx="186">
                  <c:v>34.125996000000001</c:v>
                </c:pt>
                <c:pt idx="187">
                  <c:v>34.975605000000002</c:v>
                </c:pt>
                <c:pt idx="188">
                  <c:v>36.108421</c:v>
                </c:pt>
                <c:pt idx="189">
                  <c:v>36.910831000000002</c:v>
                </c:pt>
                <c:pt idx="190">
                  <c:v>37.052428999999997</c:v>
                </c:pt>
                <c:pt idx="191">
                  <c:v>39.176456000000002</c:v>
                </c:pt>
                <c:pt idx="192">
                  <c:v>38.940452999999998</c:v>
                </c:pt>
                <c:pt idx="193">
                  <c:v>37.666041999999997</c:v>
                </c:pt>
                <c:pt idx="194">
                  <c:v>36.391624</c:v>
                </c:pt>
                <c:pt idx="195">
                  <c:v>37.241230000000002</c:v>
                </c:pt>
                <c:pt idx="196">
                  <c:v>36.958035000000002</c:v>
                </c:pt>
                <c:pt idx="197">
                  <c:v>36.533225999999999</c:v>
                </c:pt>
                <c:pt idx="198">
                  <c:v>37.430038000000003</c:v>
                </c:pt>
                <c:pt idx="199">
                  <c:v>37.382835</c:v>
                </c:pt>
                <c:pt idx="200">
                  <c:v>36.910831000000002</c:v>
                </c:pt>
                <c:pt idx="201">
                  <c:v>38.326842999999997</c:v>
                </c:pt>
                <c:pt idx="202">
                  <c:v>38.468445000000003</c:v>
                </c:pt>
                <c:pt idx="203">
                  <c:v>38.326842999999997</c:v>
                </c:pt>
                <c:pt idx="204">
                  <c:v>38.657249</c:v>
                </c:pt>
                <c:pt idx="205">
                  <c:v>38.704453000000001</c:v>
                </c:pt>
                <c:pt idx="206">
                  <c:v>40.828471999999998</c:v>
                </c:pt>
                <c:pt idx="207">
                  <c:v>41.508957000000002</c:v>
                </c:pt>
                <c:pt idx="208">
                  <c:v>40.342426000000003</c:v>
                </c:pt>
                <c:pt idx="209">
                  <c:v>40.196606000000003</c:v>
                </c:pt>
                <c:pt idx="210">
                  <c:v>40.196606000000003</c:v>
                </c:pt>
                <c:pt idx="211">
                  <c:v>40.196606000000003</c:v>
                </c:pt>
                <c:pt idx="212">
                  <c:v>39.370316000000003</c:v>
                </c:pt>
                <c:pt idx="213">
                  <c:v>40.634051999999997</c:v>
                </c:pt>
                <c:pt idx="214">
                  <c:v>39.710552</c:v>
                </c:pt>
                <c:pt idx="215">
                  <c:v>39.224499000000002</c:v>
                </c:pt>
                <c:pt idx="216">
                  <c:v>39.175896000000002</c:v>
                </c:pt>
                <c:pt idx="217">
                  <c:v>39.175896000000002</c:v>
                </c:pt>
                <c:pt idx="218">
                  <c:v>39.321711999999998</c:v>
                </c:pt>
                <c:pt idx="219">
                  <c:v>39.127293000000002</c:v>
                </c:pt>
                <c:pt idx="220">
                  <c:v>38.884265999999997</c:v>
                </c:pt>
                <c:pt idx="221">
                  <c:v>37.717734999999998</c:v>
                </c:pt>
                <c:pt idx="222">
                  <c:v>38.495421999999998</c:v>
                </c:pt>
                <c:pt idx="223">
                  <c:v>38.544024999999998</c:v>
                </c:pt>
                <c:pt idx="224">
                  <c:v>38.398209000000001</c:v>
                </c:pt>
                <c:pt idx="225">
                  <c:v>40.002189999999999</c:v>
                </c:pt>
                <c:pt idx="226">
                  <c:v>40.245215999999999</c:v>
                </c:pt>
                <c:pt idx="227">
                  <c:v>40.536842</c:v>
                </c:pt>
                <c:pt idx="228">
                  <c:v>40.536842</c:v>
                </c:pt>
                <c:pt idx="229">
                  <c:v>43.939216999999999</c:v>
                </c:pt>
                <c:pt idx="230">
                  <c:v>44.862720000000003</c:v>
                </c:pt>
                <c:pt idx="231">
                  <c:v>46.661118000000002</c:v>
                </c:pt>
                <c:pt idx="232">
                  <c:v>46.661118000000002</c:v>
                </c:pt>
                <c:pt idx="233">
                  <c:v>46.758327000000001</c:v>
                </c:pt>
                <c:pt idx="234">
                  <c:v>45.737609999999997</c:v>
                </c:pt>
                <c:pt idx="235">
                  <c:v>45.737609999999997</c:v>
                </c:pt>
                <c:pt idx="236">
                  <c:v>47.876246999999999</c:v>
                </c:pt>
                <c:pt idx="237">
                  <c:v>47.390194000000001</c:v>
                </c:pt>
                <c:pt idx="238">
                  <c:v>46.709721000000002</c:v>
                </c:pt>
                <c:pt idx="239">
                  <c:v>47.244377</c:v>
                </c:pt>
                <c:pt idx="240">
                  <c:v>50.452331999999998</c:v>
                </c:pt>
                <c:pt idx="241">
                  <c:v>50.355122000000001</c:v>
                </c:pt>
                <c:pt idx="242">
                  <c:v>50.452331999999998</c:v>
                </c:pt>
                <c:pt idx="243">
                  <c:v>51.035595000000001</c:v>
                </c:pt>
                <c:pt idx="244">
                  <c:v>49.577438000000001</c:v>
                </c:pt>
                <c:pt idx="245">
                  <c:v>46.952747000000002</c:v>
                </c:pt>
                <c:pt idx="246">
                  <c:v>48.070670999999997</c:v>
                </c:pt>
                <c:pt idx="247">
                  <c:v>47.633220999999999</c:v>
                </c:pt>
                <c:pt idx="248">
                  <c:v>47.341594999999998</c:v>
                </c:pt>
                <c:pt idx="249">
                  <c:v>47.049956999999999</c:v>
                </c:pt>
                <c:pt idx="250">
                  <c:v>49.091380999999998</c:v>
                </c:pt>
                <c:pt idx="251">
                  <c:v>48.605331</c:v>
                </c:pt>
                <c:pt idx="252">
                  <c:v>48.313698000000002</c:v>
                </c:pt>
                <c:pt idx="253">
                  <c:v>47.584620999999999</c:v>
                </c:pt>
                <c:pt idx="254">
                  <c:v>47.001350000000002</c:v>
                </c:pt>
                <c:pt idx="255">
                  <c:v>47.001350000000002</c:v>
                </c:pt>
                <c:pt idx="256">
                  <c:v>47.633220999999999</c:v>
                </c:pt>
                <c:pt idx="257">
                  <c:v>45.494587000000003</c:v>
                </c:pt>
                <c:pt idx="258">
                  <c:v>44.814109999999999</c:v>
                </c:pt>
                <c:pt idx="259">
                  <c:v>45.689011000000001</c:v>
                </c:pt>
                <c:pt idx="260">
                  <c:v>47.390194000000001</c:v>
                </c:pt>
                <c:pt idx="261">
                  <c:v>48.702537999999997</c:v>
                </c:pt>
                <c:pt idx="262">
                  <c:v>47.681831000000003</c:v>
                </c:pt>
                <c:pt idx="263">
                  <c:v>47.779037000000002</c:v>
                </c:pt>
                <c:pt idx="264">
                  <c:v>46.758327000000001</c:v>
                </c:pt>
                <c:pt idx="265">
                  <c:v>47.147171</c:v>
                </c:pt>
                <c:pt idx="266">
                  <c:v>47.049956999999999</c:v>
                </c:pt>
                <c:pt idx="267">
                  <c:v>47.147171</c:v>
                </c:pt>
                <c:pt idx="268">
                  <c:v>47.341594999999998</c:v>
                </c:pt>
                <c:pt idx="269">
                  <c:v>46.223666999999999</c:v>
                </c:pt>
                <c:pt idx="270">
                  <c:v>46.758327000000001</c:v>
                </c:pt>
                <c:pt idx="271">
                  <c:v>46.661118000000002</c:v>
                </c:pt>
                <c:pt idx="272">
                  <c:v>46.466693999999997</c:v>
                </c:pt>
                <c:pt idx="273">
                  <c:v>47.924858</c:v>
                </c:pt>
                <c:pt idx="274">
                  <c:v>49.091380999999998</c:v>
                </c:pt>
                <c:pt idx="275">
                  <c:v>46.758327000000001</c:v>
                </c:pt>
                <c:pt idx="276">
                  <c:v>44.862720000000003</c:v>
                </c:pt>
                <c:pt idx="277">
                  <c:v>44.376666999999998</c:v>
                </c:pt>
                <c:pt idx="278">
                  <c:v>45.737609999999997</c:v>
                </c:pt>
                <c:pt idx="279">
                  <c:v>46.126457000000002</c:v>
                </c:pt>
                <c:pt idx="280">
                  <c:v>42.529659000000002</c:v>
                </c:pt>
                <c:pt idx="281">
                  <c:v>41.022896000000003</c:v>
                </c:pt>
                <c:pt idx="282">
                  <c:v>40.779868999999998</c:v>
                </c:pt>
                <c:pt idx="283">
                  <c:v>41.703372999999999</c:v>
                </c:pt>
                <c:pt idx="284">
                  <c:v>41.265926</c:v>
                </c:pt>
                <c:pt idx="285">
                  <c:v>39.904975999999998</c:v>
                </c:pt>
                <c:pt idx="286">
                  <c:v>40.391025999999997</c:v>
                </c:pt>
                <c:pt idx="287">
                  <c:v>40.536842</c:v>
                </c:pt>
                <c:pt idx="288">
                  <c:v>40.439632000000003</c:v>
                </c:pt>
                <c:pt idx="289">
                  <c:v>40.002189999999999</c:v>
                </c:pt>
                <c:pt idx="290">
                  <c:v>41.800583000000003</c:v>
                </c:pt>
                <c:pt idx="291">
                  <c:v>41.168716000000003</c:v>
                </c:pt>
                <c:pt idx="292">
                  <c:v>41.946399999999997</c:v>
                </c:pt>
                <c:pt idx="293">
                  <c:v>41.995010000000001</c:v>
                </c:pt>
                <c:pt idx="294">
                  <c:v>41.654766000000002</c:v>
                </c:pt>
                <c:pt idx="295">
                  <c:v>44.085033000000003</c:v>
                </c:pt>
                <c:pt idx="296">
                  <c:v>43.842007000000002</c:v>
                </c:pt>
                <c:pt idx="297">
                  <c:v>43.550373</c:v>
                </c:pt>
                <c:pt idx="298">
                  <c:v>43.50177</c:v>
                </c:pt>
                <c:pt idx="299">
                  <c:v>44.425274000000002</c:v>
                </c:pt>
                <c:pt idx="300">
                  <c:v>45.591800999999997</c:v>
                </c:pt>
                <c:pt idx="301">
                  <c:v>45.348773999999999</c:v>
                </c:pt>
                <c:pt idx="302">
                  <c:v>45.883429999999997</c:v>
                </c:pt>
                <c:pt idx="303">
                  <c:v>45.932040999999998</c:v>
                </c:pt>
                <c:pt idx="304">
                  <c:v>46.126457000000002</c:v>
                </c:pt>
                <c:pt idx="305">
                  <c:v>46.272274000000003</c:v>
                </c:pt>
                <c:pt idx="306">
                  <c:v>45.883429999999997</c:v>
                </c:pt>
                <c:pt idx="307">
                  <c:v>45.105747000000001</c:v>
                </c:pt>
                <c:pt idx="308">
                  <c:v>44.279452999999997</c:v>
                </c:pt>
                <c:pt idx="309">
                  <c:v>42.578270000000003</c:v>
                </c:pt>
                <c:pt idx="310">
                  <c:v>42.626873000000003</c:v>
                </c:pt>
                <c:pt idx="311">
                  <c:v>42.772686</c:v>
                </c:pt>
                <c:pt idx="312">
                  <c:v>41.751984</c:v>
                </c:pt>
                <c:pt idx="313">
                  <c:v>42.967112999999998</c:v>
                </c:pt>
                <c:pt idx="314">
                  <c:v>43.404564000000001</c:v>
                </c:pt>
                <c:pt idx="315">
                  <c:v>42.092216000000001</c:v>
                </c:pt>
                <c:pt idx="316">
                  <c:v>41.800583000000003</c:v>
                </c:pt>
                <c:pt idx="317">
                  <c:v>41.120106</c:v>
                </c:pt>
                <c:pt idx="318">
                  <c:v>41.314529</c:v>
                </c:pt>
                <c:pt idx="319">
                  <c:v>41.654766000000002</c:v>
                </c:pt>
                <c:pt idx="320">
                  <c:v>41.022896000000003</c:v>
                </c:pt>
                <c:pt idx="321">
                  <c:v>40.585448999999997</c:v>
                </c:pt>
                <c:pt idx="322">
                  <c:v>40.731270000000002</c:v>
                </c:pt>
                <c:pt idx="323">
                  <c:v>41.703372999999999</c:v>
                </c:pt>
                <c:pt idx="324">
                  <c:v>41.363132</c:v>
                </c:pt>
                <c:pt idx="325">
                  <c:v>41.217319000000003</c:v>
                </c:pt>
                <c:pt idx="326">
                  <c:v>41.314529</c:v>
                </c:pt>
                <c:pt idx="327">
                  <c:v>42.626873000000003</c:v>
                </c:pt>
                <c:pt idx="328">
                  <c:v>42.772686</c:v>
                </c:pt>
                <c:pt idx="329">
                  <c:v>41.703372999999999</c:v>
                </c:pt>
                <c:pt idx="330">
                  <c:v>41.363132</c:v>
                </c:pt>
                <c:pt idx="331">
                  <c:v>41.265926</c:v>
                </c:pt>
                <c:pt idx="332">
                  <c:v>43.161537000000003</c:v>
                </c:pt>
                <c:pt idx="333">
                  <c:v>40.002189999999999</c:v>
                </c:pt>
                <c:pt idx="334">
                  <c:v>40.439632000000003</c:v>
                </c:pt>
                <c:pt idx="335">
                  <c:v>40.342426000000003</c:v>
                </c:pt>
                <c:pt idx="336">
                  <c:v>40.002189999999999</c:v>
                </c:pt>
                <c:pt idx="337">
                  <c:v>40.974297</c:v>
                </c:pt>
                <c:pt idx="338">
                  <c:v>40.828476000000002</c:v>
                </c:pt>
                <c:pt idx="339">
                  <c:v>41.508957000000002</c:v>
                </c:pt>
                <c:pt idx="340">
                  <c:v>41.217319000000003</c:v>
                </c:pt>
                <c:pt idx="341">
                  <c:v>40.682659000000001</c:v>
                </c:pt>
                <c:pt idx="342">
                  <c:v>38.738444999999999</c:v>
                </c:pt>
                <c:pt idx="343">
                  <c:v>39.273108999999998</c:v>
                </c:pt>
                <c:pt idx="344">
                  <c:v>43.161537000000003</c:v>
                </c:pt>
                <c:pt idx="345">
                  <c:v>42.432456999999999</c:v>
                </c:pt>
                <c:pt idx="346">
                  <c:v>43.404564000000001</c:v>
                </c:pt>
                <c:pt idx="347">
                  <c:v>43.307346000000003</c:v>
                </c:pt>
                <c:pt idx="348">
                  <c:v>44.13364</c:v>
                </c:pt>
                <c:pt idx="349">
                  <c:v>43.404564000000001</c:v>
                </c:pt>
                <c:pt idx="350">
                  <c:v>44.668301</c:v>
                </c:pt>
                <c:pt idx="351">
                  <c:v>44.668301</c:v>
                </c:pt>
                <c:pt idx="352">
                  <c:v>45.300167000000002</c:v>
                </c:pt>
                <c:pt idx="353">
                  <c:v>44.425274000000002</c:v>
                </c:pt>
                <c:pt idx="354">
                  <c:v>44.036427000000003</c:v>
                </c:pt>
                <c:pt idx="355">
                  <c:v>43.453167000000001</c:v>
                </c:pt>
                <c:pt idx="356">
                  <c:v>42.481059999999999</c:v>
                </c:pt>
                <c:pt idx="357">
                  <c:v>43.258743000000003</c:v>
                </c:pt>
                <c:pt idx="358">
                  <c:v>43.793399999999998</c:v>
                </c:pt>
                <c:pt idx="359">
                  <c:v>43.696190000000001</c:v>
                </c:pt>
                <c:pt idx="360">
                  <c:v>43.939216999999999</c:v>
                </c:pt>
                <c:pt idx="361">
                  <c:v>42.772686</c:v>
                </c:pt>
                <c:pt idx="362">
                  <c:v>42.092216000000001</c:v>
                </c:pt>
                <c:pt idx="363">
                  <c:v>43.404564000000001</c:v>
                </c:pt>
                <c:pt idx="364">
                  <c:v>43.210140000000003</c:v>
                </c:pt>
                <c:pt idx="365">
                  <c:v>43.890613999999999</c:v>
                </c:pt>
                <c:pt idx="366">
                  <c:v>44.230854000000001</c:v>
                </c:pt>
                <c:pt idx="367">
                  <c:v>44.328055999999997</c:v>
                </c:pt>
                <c:pt idx="368">
                  <c:v>44.13364</c:v>
                </c:pt>
                <c:pt idx="369">
                  <c:v>43.598979999999997</c:v>
                </c:pt>
                <c:pt idx="370">
                  <c:v>43.064320000000002</c:v>
                </c:pt>
                <c:pt idx="371">
                  <c:v>43.404564000000001</c:v>
                </c:pt>
                <c:pt idx="372">
                  <c:v>44.95993</c:v>
                </c:pt>
                <c:pt idx="373">
                  <c:v>44.716904</c:v>
                </c:pt>
                <c:pt idx="374">
                  <c:v>43.793399999999998</c:v>
                </c:pt>
                <c:pt idx="375">
                  <c:v>44.13364</c:v>
                </c:pt>
                <c:pt idx="376">
                  <c:v>43.210140000000003</c:v>
                </c:pt>
                <c:pt idx="377">
                  <c:v>44.376666999999998</c:v>
                </c:pt>
                <c:pt idx="378">
                  <c:v>44.425274000000002</c:v>
                </c:pt>
                <c:pt idx="379">
                  <c:v>45.689011000000001</c:v>
                </c:pt>
                <c:pt idx="380">
                  <c:v>44.376666999999998</c:v>
                </c:pt>
                <c:pt idx="381">
                  <c:v>41.265926</c:v>
                </c:pt>
                <c:pt idx="382">
                  <c:v>40.148003000000003</c:v>
                </c:pt>
                <c:pt idx="383">
                  <c:v>40.439632000000003</c:v>
                </c:pt>
                <c:pt idx="384">
                  <c:v>39.710552</c:v>
                </c:pt>
                <c:pt idx="385">
                  <c:v>40.634051999999997</c:v>
                </c:pt>
                <c:pt idx="386">
                  <c:v>40.148003000000003</c:v>
                </c:pt>
                <c:pt idx="387">
                  <c:v>41.508957000000002</c:v>
                </c:pt>
                <c:pt idx="388">
                  <c:v>42.189425999999997</c:v>
                </c:pt>
                <c:pt idx="389">
                  <c:v>41.800583000000003</c:v>
                </c:pt>
                <c:pt idx="390">
                  <c:v>43.696190000000001</c:v>
                </c:pt>
                <c:pt idx="391">
                  <c:v>43.015717000000002</c:v>
                </c:pt>
                <c:pt idx="392">
                  <c:v>43.258743000000003</c:v>
                </c:pt>
                <c:pt idx="393">
                  <c:v>44.571083000000002</c:v>
                </c:pt>
                <c:pt idx="394">
                  <c:v>44.668301</c:v>
                </c:pt>
                <c:pt idx="395">
                  <c:v>45.202956999999998</c:v>
                </c:pt>
                <c:pt idx="396">
                  <c:v>44.668301</c:v>
                </c:pt>
                <c:pt idx="397">
                  <c:v>44.425274000000002</c:v>
                </c:pt>
                <c:pt idx="398">
                  <c:v>44.328055999999997</c:v>
                </c:pt>
                <c:pt idx="399">
                  <c:v>44.862720000000003</c:v>
                </c:pt>
                <c:pt idx="400">
                  <c:v>45.883429999999997</c:v>
                </c:pt>
                <c:pt idx="401">
                  <c:v>46.758327000000001</c:v>
                </c:pt>
                <c:pt idx="402">
                  <c:v>47.341594999999998</c:v>
                </c:pt>
                <c:pt idx="403">
                  <c:v>47.584620999999999</c:v>
                </c:pt>
                <c:pt idx="404">
                  <c:v>46.418090999999997</c:v>
                </c:pt>
                <c:pt idx="405">
                  <c:v>46.661118000000002</c:v>
                </c:pt>
                <c:pt idx="406">
                  <c:v>46.806930999999999</c:v>
                </c:pt>
                <c:pt idx="407">
                  <c:v>46.952747000000002</c:v>
                </c:pt>
                <c:pt idx="408">
                  <c:v>47.049956999999999</c:v>
                </c:pt>
                <c:pt idx="409">
                  <c:v>47.292983999999997</c:v>
                </c:pt>
                <c:pt idx="410">
                  <c:v>46.758327000000001</c:v>
                </c:pt>
                <c:pt idx="411">
                  <c:v>46.709721000000002</c:v>
                </c:pt>
                <c:pt idx="412">
                  <c:v>46.904144000000002</c:v>
                </c:pt>
                <c:pt idx="413">
                  <c:v>46.758327000000001</c:v>
                </c:pt>
                <c:pt idx="414">
                  <c:v>46.029243000000001</c:v>
                </c:pt>
                <c:pt idx="415">
                  <c:v>45.834826999999997</c:v>
                </c:pt>
                <c:pt idx="416">
                  <c:v>46.223666999999999</c:v>
                </c:pt>
                <c:pt idx="417">
                  <c:v>46.612510999999998</c:v>
                </c:pt>
                <c:pt idx="418">
                  <c:v>46.806930999999999</c:v>
                </c:pt>
                <c:pt idx="419">
                  <c:v>43.842007000000002</c:v>
                </c:pt>
                <c:pt idx="420">
                  <c:v>43.015717000000002</c:v>
                </c:pt>
                <c:pt idx="421">
                  <c:v>44.571083000000002</c:v>
                </c:pt>
                <c:pt idx="422">
                  <c:v>44.668301</c:v>
                </c:pt>
                <c:pt idx="423">
                  <c:v>44.619694000000003</c:v>
                </c:pt>
                <c:pt idx="424">
                  <c:v>45.494587000000003</c:v>
                </c:pt>
                <c:pt idx="425">
                  <c:v>46.612510999999998</c:v>
                </c:pt>
                <c:pt idx="426">
                  <c:v>46.709721000000002</c:v>
                </c:pt>
                <c:pt idx="427">
                  <c:v>46.904144000000002</c:v>
                </c:pt>
                <c:pt idx="428">
                  <c:v>46.855541000000002</c:v>
                </c:pt>
                <c:pt idx="429">
                  <c:v>48.167884999999998</c:v>
                </c:pt>
                <c:pt idx="430">
                  <c:v>48.702537999999997</c:v>
                </c:pt>
                <c:pt idx="431">
                  <c:v>47.876246999999999</c:v>
                </c:pt>
                <c:pt idx="432">
                  <c:v>47.584620999999999</c:v>
                </c:pt>
                <c:pt idx="433">
                  <c:v>47.779037000000002</c:v>
                </c:pt>
                <c:pt idx="434">
                  <c:v>47.341594999999998</c:v>
                </c:pt>
                <c:pt idx="435">
                  <c:v>47.536011000000002</c:v>
                </c:pt>
                <c:pt idx="436">
                  <c:v>47.973457000000003</c:v>
                </c:pt>
                <c:pt idx="437">
                  <c:v>48.216479999999997</c:v>
                </c:pt>
                <c:pt idx="438">
                  <c:v>48.799751000000001</c:v>
                </c:pt>
                <c:pt idx="439">
                  <c:v>50.355122000000001</c:v>
                </c:pt>
                <c:pt idx="440">
                  <c:v>50.063491999999997</c:v>
                </c:pt>
                <c:pt idx="441">
                  <c:v>48.799751000000001</c:v>
                </c:pt>
                <c:pt idx="442">
                  <c:v>48.702537999999997</c:v>
                </c:pt>
                <c:pt idx="443">
                  <c:v>48.459510999999999</c:v>
                </c:pt>
                <c:pt idx="444">
                  <c:v>48.605331</c:v>
                </c:pt>
                <c:pt idx="445">
                  <c:v>48.556725</c:v>
                </c:pt>
                <c:pt idx="446">
                  <c:v>48.994174999999998</c:v>
                </c:pt>
                <c:pt idx="447">
                  <c:v>49.869064000000002</c:v>
                </c:pt>
                <c:pt idx="448">
                  <c:v>49.771858000000002</c:v>
                </c:pt>
                <c:pt idx="449">
                  <c:v>50.355122000000001</c:v>
                </c:pt>
                <c:pt idx="450">
                  <c:v>50.257911999999997</c:v>
                </c:pt>
                <c:pt idx="451">
                  <c:v>51.132804999999998</c:v>
                </c:pt>
                <c:pt idx="452">
                  <c:v>51.230015000000002</c:v>
                </c:pt>
                <c:pt idx="453">
                  <c:v>51.813277999999997</c:v>
                </c:pt>
                <c:pt idx="454">
                  <c:v>52.056305000000002</c:v>
                </c:pt>
                <c:pt idx="455">
                  <c:v>52.833992000000002</c:v>
                </c:pt>
                <c:pt idx="456">
                  <c:v>52.250729</c:v>
                </c:pt>
                <c:pt idx="457">
                  <c:v>51.181415999999999</c:v>
                </c:pt>
                <c:pt idx="458">
                  <c:v>51.424441999999999</c:v>
                </c:pt>
                <c:pt idx="459">
                  <c:v>51.959094999999998</c:v>
                </c:pt>
                <c:pt idx="460">
                  <c:v>52.639572000000001</c:v>
                </c:pt>
                <c:pt idx="461">
                  <c:v>53.465857999999997</c:v>
                </c:pt>
                <c:pt idx="462">
                  <c:v>52.882598999999999</c:v>
                </c:pt>
                <c:pt idx="463">
                  <c:v>53.125625999999997</c:v>
                </c:pt>
                <c:pt idx="464">
                  <c:v>52.931206000000003</c:v>
                </c:pt>
                <c:pt idx="465">
                  <c:v>52.490929000000001</c:v>
                </c:pt>
                <c:pt idx="466">
                  <c:v>52.637684</c:v>
                </c:pt>
                <c:pt idx="467">
                  <c:v>51.757133000000003</c:v>
                </c:pt>
                <c:pt idx="468">
                  <c:v>53.371482999999998</c:v>
                </c:pt>
                <c:pt idx="469">
                  <c:v>55.523952000000001</c:v>
                </c:pt>
                <c:pt idx="470">
                  <c:v>53.958526999999997</c:v>
                </c:pt>
                <c:pt idx="471">
                  <c:v>53.616081000000001</c:v>
                </c:pt>
                <c:pt idx="472">
                  <c:v>55.083674999999999</c:v>
                </c:pt>
                <c:pt idx="473">
                  <c:v>53.909599</c:v>
                </c:pt>
                <c:pt idx="474">
                  <c:v>53.713920999999999</c:v>
                </c:pt>
                <c:pt idx="475">
                  <c:v>54.154198000000001</c:v>
                </c:pt>
                <c:pt idx="476">
                  <c:v>54.007441999999998</c:v>
                </c:pt>
                <c:pt idx="477">
                  <c:v>54.154198000000001</c:v>
                </c:pt>
                <c:pt idx="478">
                  <c:v>52.001731999999997</c:v>
                </c:pt>
                <c:pt idx="479">
                  <c:v>53.224724000000002</c:v>
                </c:pt>
                <c:pt idx="480">
                  <c:v>53.713920999999999</c:v>
                </c:pt>
                <c:pt idx="481">
                  <c:v>53.029045000000004</c:v>
                </c:pt>
                <c:pt idx="482">
                  <c:v>54.349876000000002</c:v>
                </c:pt>
                <c:pt idx="483">
                  <c:v>52.393084999999999</c:v>
                </c:pt>
                <c:pt idx="484">
                  <c:v>53.420403</c:v>
                </c:pt>
                <c:pt idx="485">
                  <c:v>54.594479</c:v>
                </c:pt>
                <c:pt idx="486">
                  <c:v>53.077964999999999</c:v>
                </c:pt>
                <c:pt idx="487">
                  <c:v>53.371482999999998</c:v>
                </c:pt>
                <c:pt idx="488">
                  <c:v>54.154198000000001</c:v>
                </c:pt>
                <c:pt idx="489">
                  <c:v>53.958526999999997</c:v>
                </c:pt>
                <c:pt idx="490">
                  <c:v>51.903888999999999</c:v>
                </c:pt>
                <c:pt idx="491">
                  <c:v>51.463611999999998</c:v>
                </c:pt>
                <c:pt idx="492">
                  <c:v>50.925491000000001</c:v>
                </c:pt>
                <c:pt idx="493">
                  <c:v>51.023335000000003</c:v>
                </c:pt>
                <c:pt idx="494">
                  <c:v>51.365772</c:v>
                </c:pt>
                <c:pt idx="495">
                  <c:v>52.539847999999999</c:v>
                </c:pt>
                <c:pt idx="496">
                  <c:v>52.931206000000003</c:v>
                </c:pt>
                <c:pt idx="497">
                  <c:v>54.496639000000002</c:v>
                </c:pt>
                <c:pt idx="498">
                  <c:v>53.713920999999999</c:v>
                </c:pt>
                <c:pt idx="499">
                  <c:v>52.784447</c:v>
                </c:pt>
                <c:pt idx="500">
                  <c:v>52.344166000000001</c:v>
                </c:pt>
                <c:pt idx="501">
                  <c:v>53.273643</c:v>
                </c:pt>
                <c:pt idx="502">
                  <c:v>53.371482999999998</c:v>
                </c:pt>
                <c:pt idx="503">
                  <c:v>54.839077000000003</c:v>
                </c:pt>
                <c:pt idx="504">
                  <c:v>53.713920999999999</c:v>
                </c:pt>
                <c:pt idx="505">
                  <c:v>54.839077000000003</c:v>
                </c:pt>
                <c:pt idx="506">
                  <c:v>54.398795999999997</c:v>
                </c:pt>
                <c:pt idx="507">
                  <c:v>54.985835999999999</c:v>
                </c:pt>
                <c:pt idx="508">
                  <c:v>55.426116999999998</c:v>
                </c:pt>
                <c:pt idx="509">
                  <c:v>55.768551000000002</c:v>
                </c:pt>
                <c:pt idx="510">
                  <c:v>55.964233</c:v>
                </c:pt>
                <c:pt idx="511">
                  <c:v>57.382908</c:v>
                </c:pt>
                <c:pt idx="512">
                  <c:v>57.285060999999999</c:v>
                </c:pt>
                <c:pt idx="513">
                  <c:v>58.018864000000001</c:v>
                </c:pt>
                <c:pt idx="514">
                  <c:v>58.459141000000002</c:v>
                </c:pt>
                <c:pt idx="515">
                  <c:v>58.312378000000002</c:v>
                </c:pt>
                <c:pt idx="516">
                  <c:v>57.872104999999998</c:v>
                </c:pt>
                <c:pt idx="517">
                  <c:v>58.410221</c:v>
                </c:pt>
                <c:pt idx="518">
                  <c:v>58.948338</c:v>
                </c:pt>
                <c:pt idx="519">
                  <c:v>58.214542000000002</c:v>
                </c:pt>
                <c:pt idx="520">
                  <c:v>58.459141000000002</c:v>
                </c:pt>
                <c:pt idx="521">
                  <c:v>58.899422000000001</c:v>
                </c:pt>
                <c:pt idx="522">
                  <c:v>58.018864000000001</c:v>
                </c:pt>
                <c:pt idx="523">
                  <c:v>58.165622999999997</c:v>
                </c:pt>
                <c:pt idx="524">
                  <c:v>58.410221</c:v>
                </c:pt>
                <c:pt idx="525">
                  <c:v>58.214542000000002</c:v>
                </c:pt>
                <c:pt idx="526">
                  <c:v>58.801575</c:v>
                </c:pt>
                <c:pt idx="527">
                  <c:v>59.290774999999996</c:v>
                </c:pt>
                <c:pt idx="528">
                  <c:v>58.850498000000002</c:v>
                </c:pt>
                <c:pt idx="529">
                  <c:v>58.459141000000002</c:v>
                </c:pt>
                <c:pt idx="530">
                  <c:v>58.361300999999997</c:v>
                </c:pt>
                <c:pt idx="531">
                  <c:v>59.388618000000001</c:v>
                </c:pt>
                <c:pt idx="532">
                  <c:v>58.654823</c:v>
                </c:pt>
                <c:pt idx="533">
                  <c:v>57.089385999999998</c:v>
                </c:pt>
                <c:pt idx="534">
                  <c:v>61.883526000000003</c:v>
                </c:pt>
                <c:pt idx="535">
                  <c:v>63.938152000000002</c:v>
                </c:pt>
                <c:pt idx="536">
                  <c:v>61.687846999999998</c:v>
                </c:pt>
                <c:pt idx="537">
                  <c:v>59.192936000000003</c:v>
                </c:pt>
                <c:pt idx="538">
                  <c:v>61.149731000000003</c:v>
                </c:pt>
                <c:pt idx="539">
                  <c:v>62.666245000000004</c:v>
                </c:pt>
                <c:pt idx="540">
                  <c:v>65.992783000000003</c:v>
                </c:pt>
                <c:pt idx="541">
                  <c:v>64.084914999999995</c:v>
                </c:pt>
                <c:pt idx="542">
                  <c:v>64.378433000000001</c:v>
                </c:pt>
                <c:pt idx="543">
                  <c:v>65.601433</c:v>
                </c:pt>
                <c:pt idx="544">
                  <c:v>63.840321000000003</c:v>
                </c:pt>
                <c:pt idx="545">
                  <c:v>63.302197</c:v>
                </c:pt>
                <c:pt idx="546">
                  <c:v>64.280593999999994</c:v>
                </c:pt>
                <c:pt idx="547">
                  <c:v>64.965477000000007</c:v>
                </c:pt>
                <c:pt idx="548">
                  <c:v>65.063316</c:v>
                </c:pt>
                <c:pt idx="549">
                  <c:v>66.433066999999994</c:v>
                </c:pt>
                <c:pt idx="550">
                  <c:v>65.307914999999994</c:v>
                </c:pt>
                <c:pt idx="551">
                  <c:v>64.720871000000002</c:v>
                </c:pt>
                <c:pt idx="552">
                  <c:v>64.965477000000007</c:v>
                </c:pt>
                <c:pt idx="553">
                  <c:v>66.237380999999999</c:v>
                </c:pt>
                <c:pt idx="554">
                  <c:v>67.753899000000004</c:v>
                </c:pt>
                <c:pt idx="555">
                  <c:v>67.900658000000007</c:v>
                </c:pt>
                <c:pt idx="556">
                  <c:v>67.558220000000006</c:v>
                </c:pt>
                <c:pt idx="557">
                  <c:v>69.221496999999999</c:v>
                </c:pt>
                <c:pt idx="558">
                  <c:v>66.433066999999994</c:v>
                </c:pt>
                <c:pt idx="559">
                  <c:v>66.237380999999999</c:v>
                </c:pt>
                <c:pt idx="560">
                  <c:v>67.215774999999994</c:v>
                </c:pt>
                <c:pt idx="561">
                  <c:v>68.096344000000002</c:v>
                </c:pt>
                <c:pt idx="562">
                  <c:v>65.894942999999998</c:v>
                </c:pt>
                <c:pt idx="563">
                  <c:v>64.574112</c:v>
                </c:pt>
                <c:pt idx="564">
                  <c:v>63.938152000000002</c:v>
                </c:pt>
                <c:pt idx="565">
                  <c:v>65.992783000000003</c:v>
                </c:pt>
                <c:pt idx="566">
                  <c:v>65.503585999999999</c:v>
                </c:pt>
                <c:pt idx="567">
                  <c:v>65.014388999999994</c:v>
                </c:pt>
                <c:pt idx="568">
                  <c:v>66.775504999999995</c:v>
                </c:pt>
                <c:pt idx="569">
                  <c:v>66.530906999999999</c:v>
                </c:pt>
                <c:pt idx="570">
                  <c:v>67.656066999999993</c:v>
                </c:pt>
                <c:pt idx="571">
                  <c:v>68.634460000000004</c:v>
                </c:pt>
                <c:pt idx="572">
                  <c:v>67.460380999999998</c:v>
                </c:pt>
                <c:pt idx="573">
                  <c:v>68.243094999999997</c:v>
                </c:pt>
                <c:pt idx="574">
                  <c:v>67.362540999999993</c:v>
                </c:pt>
                <c:pt idx="575">
                  <c:v>67.753899000000004</c:v>
                </c:pt>
                <c:pt idx="576">
                  <c:v>68.438773999999995</c:v>
                </c:pt>
                <c:pt idx="577">
                  <c:v>69.466094999999996</c:v>
                </c:pt>
                <c:pt idx="578">
                  <c:v>68.340935000000002</c:v>
                </c:pt>
                <c:pt idx="579">
                  <c:v>66.090630000000004</c:v>
                </c:pt>
                <c:pt idx="580">
                  <c:v>68.047416999999996</c:v>
                </c:pt>
                <c:pt idx="581">
                  <c:v>68.830132000000006</c:v>
                </c:pt>
                <c:pt idx="582">
                  <c:v>68.781218999999993</c:v>
                </c:pt>
                <c:pt idx="583">
                  <c:v>69.808532999999997</c:v>
                </c:pt>
                <c:pt idx="584">
                  <c:v>69.074737999999996</c:v>
                </c:pt>
                <c:pt idx="585">
                  <c:v>69.759613000000002</c:v>
                </c:pt>
                <c:pt idx="586">
                  <c:v>69.710693000000006</c:v>
                </c:pt>
                <c:pt idx="587">
                  <c:v>71.373954999999995</c:v>
                </c:pt>
                <c:pt idx="588">
                  <c:v>70.444489000000004</c:v>
                </c:pt>
                <c:pt idx="589">
                  <c:v>70.493408000000002</c:v>
                </c:pt>
                <c:pt idx="590">
                  <c:v>69.221496999999999</c:v>
                </c:pt>
                <c:pt idx="591">
                  <c:v>69.466094999999996</c:v>
                </c:pt>
                <c:pt idx="592">
                  <c:v>69.759613000000002</c:v>
                </c:pt>
                <c:pt idx="593">
                  <c:v>68.096344000000002</c:v>
                </c:pt>
                <c:pt idx="594">
                  <c:v>65.699264999999997</c:v>
                </c:pt>
                <c:pt idx="595">
                  <c:v>64.525184999999993</c:v>
                </c:pt>
                <c:pt idx="596">
                  <c:v>64.867630000000005</c:v>
                </c:pt>
                <c:pt idx="597">
                  <c:v>64.818718000000004</c:v>
                </c:pt>
                <c:pt idx="598">
                  <c:v>66.286308000000005</c:v>
                </c:pt>
                <c:pt idx="599">
                  <c:v>65.992783000000003</c:v>
                </c:pt>
                <c:pt idx="600">
                  <c:v>66.530906999999999</c:v>
                </c:pt>
                <c:pt idx="601">
                  <c:v>66.335228000000001</c:v>
                </c:pt>
                <c:pt idx="602">
                  <c:v>65.258987000000005</c:v>
                </c:pt>
                <c:pt idx="603">
                  <c:v>64.280593999999994</c:v>
                </c:pt>
                <c:pt idx="604">
                  <c:v>66.139542000000006</c:v>
                </c:pt>
                <c:pt idx="605">
                  <c:v>65.258987000000005</c:v>
                </c:pt>
                <c:pt idx="606">
                  <c:v>65.454673999999997</c:v>
                </c:pt>
                <c:pt idx="607">
                  <c:v>64.916550000000001</c:v>
                </c:pt>
                <c:pt idx="608">
                  <c:v>65.992783000000003</c:v>
                </c:pt>
                <c:pt idx="609">
                  <c:v>65.112235999999996</c:v>
                </c:pt>
                <c:pt idx="610">
                  <c:v>65.992783000000003</c:v>
                </c:pt>
                <c:pt idx="611">
                  <c:v>65.992783000000003</c:v>
                </c:pt>
                <c:pt idx="612">
                  <c:v>65.894942999999998</c:v>
                </c:pt>
                <c:pt idx="613">
                  <c:v>66.090630000000004</c:v>
                </c:pt>
                <c:pt idx="614">
                  <c:v>65.650345000000002</c:v>
                </c:pt>
                <c:pt idx="615">
                  <c:v>65.063316</c:v>
                </c:pt>
                <c:pt idx="616">
                  <c:v>66.726578000000003</c:v>
                </c:pt>
                <c:pt idx="617">
                  <c:v>68.194168000000005</c:v>
                </c:pt>
                <c:pt idx="618">
                  <c:v>68.683364999999995</c:v>
                </c:pt>
                <c:pt idx="619">
                  <c:v>67.949577000000005</c:v>
                </c:pt>
                <c:pt idx="620">
                  <c:v>66.726578000000003</c:v>
                </c:pt>
                <c:pt idx="621">
                  <c:v>65.601433</c:v>
                </c:pt>
                <c:pt idx="622">
                  <c:v>65.797111999999998</c:v>
                </c:pt>
                <c:pt idx="623">
                  <c:v>66.922263999999998</c:v>
                </c:pt>
                <c:pt idx="624">
                  <c:v>66.188468999999998</c:v>
                </c:pt>
                <c:pt idx="625">
                  <c:v>66.530906999999999</c:v>
                </c:pt>
                <c:pt idx="626">
                  <c:v>65.112235999999996</c:v>
                </c:pt>
                <c:pt idx="627">
                  <c:v>65.405745999999994</c:v>
                </c:pt>
                <c:pt idx="628">
                  <c:v>65.797111999999998</c:v>
                </c:pt>
                <c:pt idx="629">
                  <c:v>65.454673999999997</c:v>
                </c:pt>
                <c:pt idx="630">
                  <c:v>64.671951000000007</c:v>
                </c:pt>
                <c:pt idx="631">
                  <c:v>65.063316</c:v>
                </c:pt>
                <c:pt idx="632">
                  <c:v>66.090630000000004</c:v>
                </c:pt>
                <c:pt idx="633">
                  <c:v>65.601433</c:v>
                </c:pt>
                <c:pt idx="634">
                  <c:v>65.405745999999994</c:v>
                </c:pt>
                <c:pt idx="635">
                  <c:v>67.509299999999996</c:v>
                </c:pt>
                <c:pt idx="636">
                  <c:v>67.117935000000003</c:v>
                </c:pt>
                <c:pt idx="637">
                  <c:v>67.656066999999993</c:v>
                </c:pt>
                <c:pt idx="638">
                  <c:v>66.873337000000006</c:v>
                </c:pt>
                <c:pt idx="639">
                  <c:v>65.748183999999995</c:v>
                </c:pt>
                <c:pt idx="640">
                  <c:v>66.726578000000003</c:v>
                </c:pt>
                <c:pt idx="641">
                  <c:v>68.585541000000006</c:v>
                </c:pt>
                <c:pt idx="642">
                  <c:v>69.955292</c:v>
                </c:pt>
                <c:pt idx="643">
                  <c:v>70.640167000000005</c:v>
                </c:pt>
                <c:pt idx="644">
                  <c:v>71.227203000000003</c:v>
                </c:pt>
                <c:pt idx="645">
                  <c:v>70.786925999999994</c:v>
                </c:pt>
                <c:pt idx="646">
                  <c:v>71.814239999999998</c:v>
                </c:pt>
                <c:pt idx="647">
                  <c:v>73.771034</c:v>
                </c:pt>
                <c:pt idx="648">
                  <c:v>74.358069999999998</c:v>
                </c:pt>
                <c:pt idx="649">
                  <c:v>74.651588000000004</c:v>
                </c:pt>
                <c:pt idx="650">
                  <c:v>74.455910000000003</c:v>
                </c:pt>
                <c:pt idx="651">
                  <c:v>74.749427999999995</c:v>
                </c:pt>
                <c:pt idx="652">
                  <c:v>75.434310999999994</c:v>
                </c:pt>
                <c:pt idx="653">
                  <c:v>76.706222999999994</c:v>
                </c:pt>
                <c:pt idx="654">
                  <c:v>75.483222999999995</c:v>
                </c:pt>
                <c:pt idx="655">
                  <c:v>76.412704000000005</c:v>
                </c:pt>
                <c:pt idx="656">
                  <c:v>73.868874000000005</c:v>
                </c:pt>
                <c:pt idx="657">
                  <c:v>73.673195000000007</c:v>
                </c:pt>
                <c:pt idx="658">
                  <c:v>72.743720999999994</c:v>
                </c:pt>
                <c:pt idx="659">
                  <c:v>71.961005999999998</c:v>
                </c:pt>
                <c:pt idx="660">
                  <c:v>70.835846000000004</c:v>
                </c:pt>
                <c:pt idx="661">
                  <c:v>70.102051000000003</c:v>
                </c:pt>
                <c:pt idx="662">
                  <c:v>72.303443999999999</c:v>
                </c:pt>
                <c:pt idx="663">
                  <c:v>71.814239999999998</c:v>
                </c:pt>
                <c:pt idx="664">
                  <c:v>70.346648999999999</c:v>
                </c:pt>
                <c:pt idx="665">
                  <c:v>69.368256000000002</c:v>
                </c:pt>
                <c:pt idx="666">
                  <c:v>69.759613000000002</c:v>
                </c:pt>
                <c:pt idx="667">
                  <c:v>69.221496999999999</c:v>
                </c:pt>
                <c:pt idx="668">
                  <c:v>70.689087000000001</c:v>
                </c:pt>
                <c:pt idx="669">
                  <c:v>71.276131000000007</c:v>
                </c:pt>
                <c:pt idx="670">
                  <c:v>70.395561000000001</c:v>
                </c:pt>
                <c:pt idx="671">
                  <c:v>70.835846000000004</c:v>
                </c:pt>
                <c:pt idx="672">
                  <c:v>70.395561000000001</c:v>
                </c:pt>
                <c:pt idx="673">
                  <c:v>78.369491999999994</c:v>
                </c:pt>
                <c:pt idx="674">
                  <c:v>78.711928999999998</c:v>
                </c:pt>
                <c:pt idx="675">
                  <c:v>78.027054000000007</c:v>
                </c:pt>
                <c:pt idx="676">
                  <c:v>73.379677000000001</c:v>
                </c:pt>
                <c:pt idx="677">
                  <c:v>72.939400000000006</c:v>
                </c:pt>
                <c:pt idx="678">
                  <c:v>72.841553000000005</c:v>
                </c:pt>
                <c:pt idx="679">
                  <c:v>69.368256000000002</c:v>
                </c:pt>
                <c:pt idx="680">
                  <c:v>67.704971</c:v>
                </c:pt>
                <c:pt idx="681">
                  <c:v>66.579825999999997</c:v>
                </c:pt>
                <c:pt idx="682">
                  <c:v>68.879051000000004</c:v>
                </c:pt>
                <c:pt idx="683">
                  <c:v>69.025810000000007</c:v>
                </c:pt>
                <c:pt idx="684">
                  <c:v>65.601433</c:v>
                </c:pt>
                <c:pt idx="685">
                  <c:v>62.861919</c:v>
                </c:pt>
                <c:pt idx="686">
                  <c:v>58.214542000000002</c:v>
                </c:pt>
                <c:pt idx="687">
                  <c:v>57.382908</c:v>
                </c:pt>
                <c:pt idx="688">
                  <c:v>54.790154000000001</c:v>
                </c:pt>
                <c:pt idx="689">
                  <c:v>47.099964</c:v>
                </c:pt>
                <c:pt idx="690">
                  <c:v>47.452190000000002</c:v>
                </c:pt>
                <c:pt idx="691">
                  <c:v>48.724105999999999</c:v>
                </c:pt>
                <c:pt idx="692">
                  <c:v>47.354351000000001</c:v>
                </c:pt>
                <c:pt idx="693">
                  <c:v>41.229595000000003</c:v>
                </c:pt>
                <c:pt idx="694">
                  <c:v>42.540641999999998</c:v>
                </c:pt>
                <c:pt idx="695">
                  <c:v>45.847617999999997</c:v>
                </c:pt>
                <c:pt idx="696">
                  <c:v>43.362495000000003</c:v>
                </c:pt>
                <c:pt idx="697">
                  <c:v>48.665401000000003</c:v>
                </c:pt>
                <c:pt idx="698">
                  <c:v>55.181519000000002</c:v>
                </c:pt>
                <c:pt idx="699">
                  <c:v>55.915314000000002</c:v>
                </c:pt>
                <c:pt idx="700">
                  <c:v>54.741238000000003</c:v>
                </c:pt>
                <c:pt idx="701">
                  <c:v>52.980125000000001</c:v>
                </c:pt>
                <c:pt idx="702">
                  <c:v>53.224724000000002</c:v>
                </c:pt>
                <c:pt idx="703">
                  <c:v>51.541885000000001</c:v>
                </c:pt>
                <c:pt idx="704">
                  <c:v>50.250400999999997</c:v>
                </c:pt>
                <c:pt idx="705">
                  <c:v>46.659691000000002</c:v>
                </c:pt>
                <c:pt idx="706">
                  <c:v>49.506821000000002</c:v>
                </c:pt>
                <c:pt idx="707">
                  <c:v>52.344166000000001</c:v>
                </c:pt>
                <c:pt idx="708">
                  <c:v>53.185589</c:v>
                </c:pt>
                <c:pt idx="709">
                  <c:v>56.257747999999999</c:v>
                </c:pt>
                <c:pt idx="710">
                  <c:v>57.236148999999997</c:v>
                </c:pt>
                <c:pt idx="711">
                  <c:v>55.240219000000003</c:v>
                </c:pt>
                <c:pt idx="712">
                  <c:v>54.085712000000001</c:v>
                </c:pt>
                <c:pt idx="713">
                  <c:v>56.296886000000001</c:v>
                </c:pt>
                <c:pt idx="714">
                  <c:v>55.885956</c:v>
                </c:pt>
                <c:pt idx="715">
                  <c:v>53.029045000000004</c:v>
                </c:pt>
                <c:pt idx="716">
                  <c:v>52.637684</c:v>
                </c:pt>
                <c:pt idx="717">
                  <c:v>52.852936</c:v>
                </c:pt>
                <c:pt idx="718">
                  <c:v>51.8354</c:v>
                </c:pt>
                <c:pt idx="719">
                  <c:v>54.105277999999998</c:v>
                </c:pt>
                <c:pt idx="720">
                  <c:v>53.929169000000002</c:v>
                </c:pt>
                <c:pt idx="721">
                  <c:v>56.844788000000001</c:v>
                </c:pt>
                <c:pt idx="722">
                  <c:v>56.140346999999998</c:v>
                </c:pt>
                <c:pt idx="723">
                  <c:v>52.324599999999997</c:v>
                </c:pt>
                <c:pt idx="724">
                  <c:v>53.850898999999998</c:v>
                </c:pt>
                <c:pt idx="725">
                  <c:v>53.616081000000001</c:v>
                </c:pt>
                <c:pt idx="726">
                  <c:v>57.979725000000002</c:v>
                </c:pt>
                <c:pt idx="727">
                  <c:v>59.301929000000001</c:v>
                </c:pt>
                <c:pt idx="728">
                  <c:v>57.506100000000004</c:v>
                </c:pt>
                <c:pt idx="729">
                  <c:v>59.203259000000003</c:v>
                </c:pt>
                <c:pt idx="730">
                  <c:v>57.131149000000001</c:v>
                </c:pt>
                <c:pt idx="731">
                  <c:v>56.400973999999998</c:v>
                </c:pt>
                <c:pt idx="732">
                  <c:v>58.611229000000002</c:v>
                </c:pt>
                <c:pt idx="733">
                  <c:v>59.913704000000003</c:v>
                </c:pt>
                <c:pt idx="734">
                  <c:v>60.564934000000001</c:v>
                </c:pt>
                <c:pt idx="735">
                  <c:v>60.288651000000002</c:v>
                </c:pt>
                <c:pt idx="736">
                  <c:v>59.420341000000001</c:v>
                </c:pt>
                <c:pt idx="737">
                  <c:v>59.538746000000003</c:v>
                </c:pt>
                <c:pt idx="738">
                  <c:v>60.111041999999998</c:v>
                </c:pt>
                <c:pt idx="739">
                  <c:v>61.966079999999998</c:v>
                </c:pt>
                <c:pt idx="740">
                  <c:v>61.314841999999999</c:v>
                </c:pt>
                <c:pt idx="741">
                  <c:v>63.722445999999998</c:v>
                </c:pt>
                <c:pt idx="742">
                  <c:v>63.327755000000003</c:v>
                </c:pt>
                <c:pt idx="743">
                  <c:v>64.945983999999996</c:v>
                </c:pt>
                <c:pt idx="744">
                  <c:v>68.083754999999996</c:v>
                </c:pt>
                <c:pt idx="745">
                  <c:v>68.537643000000003</c:v>
                </c:pt>
                <c:pt idx="746">
                  <c:v>71.182052999999996</c:v>
                </c:pt>
                <c:pt idx="747">
                  <c:v>69.524360999999999</c:v>
                </c:pt>
                <c:pt idx="748">
                  <c:v>67.037834000000004</c:v>
                </c:pt>
                <c:pt idx="749">
                  <c:v>66.465523000000005</c:v>
                </c:pt>
                <c:pt idx="750">
                  <c:v>64.649956000000003</c:v>
                </c:pt>
                <c:pt idx="751">
                  <c:v>64.728897000000003</c:v>
                </c:pt>
                <c:pt idx="752">
                  <c:v>65.399863999999994</c:v>
                </c:pt>
                <c:pt idx="753">
                  <c:v>67.531188999999998</c:v>
                </c:pt>
                <c:pt idx="754">
                  <c:v>68.123221999999998</c:v>
                </c:pt>
                <c:pt idx="755">
                  <c:v>66.662864999999996</c:v>
                </c:pt>
                <c:pt idx="756">
                  <c:v>67.689064000000002</c:v>
                </c:pt>
                <c:pt idx="757">
                  <c:v>67.314109999999999</c:v>
                </c:pt>
                <c:pt idx="758">
                  <c:v>68.853393999999994</c:v>
                </c:pt>
                <c:pt idx="759">
                  <c:v>66.662864999999996</c:v>
                </c:pt>
                <c:pt idx="760">
                  <c:v>68.103485000000006</c:v>
                </c:pt>
                <c:pt idx="761">
                  <c:v>66.603667999999999</c:v>
                </c:pt>
                <c:pt idx="762">
                  <c:v>66.781281000000007</c:v>
                </c:pt>
                <c:pt idx="763">
                  <c:v>67.906143</c:v>
                </c:pt>
                <c:pt idx="764">
                  <c:v>68.734993000000003</c:v>
                </c:pt>
                <c:pt idx="765">
                  <c:v>69.563834999999997</c:v>
                </c:pt>
                <c:pt idx="766">
                  <c:v>69.169144000000003</c:v>
                </c:pt>
                <c:pt idx="767">
                  <c:v>70.609756000000004</c:v>
                </c:pt>
                <c:pt idx="768">
                  <c:v>68.892859999999999</c:v>
                </c:pt>
                <c:pt idx="769">
                  <c:v>67.807472000000004</c:v>
                </c:pt>
                <c:pt idx="770">
                  <c:v>68.202156000000002</c:v>
                </c:pt>
                <c:pt idx="771">
                  <c:v>66.801010000000005</c:v>
                </c:pt>
                <c:pt idx="772">
                  <c:v>66.860213999999999</c:v>
                </c:pt>
                <c:pt idx="773">
                  <c:v>66.208984000000001</c:v>
                </c:pt>
                <c:pt idx="774">
                  <c:v>66.307648</c:v>
                </c:pt>
                <c:pt idx="775">
                  <c:v>65.597213999999994</c:v>
                </c:pt>
                <c:pt idx="776">
                  <c:v>66.070839000000007</c:v>
                </c:pt>
                <c:pt idx="777">
                  <c:v>66.090575999999999</c:v>
                </c:pt>
                <c:pt idx="778">
                  <c:v>67.767998000000006</c:v>
                </c:pt>
                <c:pt idx="779">
                  <c:v>67.175972000000002</c:v>
                </c:pt>
                <c:pt idx="780">
                  <c:v>67.590384999999998</c:v>
                </c:pt>
                <c:pt idx="781">
                  <c:v>65.597213999999994</c:v>
                </c:pt>
                <c:pt idx="782">
                  <c:v>66.366859000000005</c:v>
                </c:pt>
                <c:pt idx="783">
                  <c:v>65.952431000000004</c:v>
                </c:pt>
                <c:pt idx="784">
                  <c:v>67.373305999999999</c:v>
                </c:pt>
                <c:pt idx="785">
                  <c:v>65.597213999999994</c:v>
                </c:pt>
                <c:pt idx="786">
                  <c:v>64.965705999999997</c:v>
                </c:pt>
                <c:pt idx="787">
                  <c:v>65.459068000000002</c:v>
                </c:pt>
                <c:pt idx="788">
                  <c:v>63.426425999999999</c:v>
                </c:pt>
                <c:pt idx="789">
                  <c:v>65.064384000000004</c:v>
                </c:pt>
                <c:pt idx="790">
                  <c:v>64.827567999999999</c:v>
                </c:pt>
                <c:pt idx="791">
                  <c:v>66.051102</c:v>
                </c:pt>
                <c:pt idx="792">
                  <c:v>66.899688999999995</c:v>
                </c:pt>
                <c:pt idx="793">
                  <c:v>68.241630999999998</c:v>
                </c:pt>
                <c:pt idx="794">
                  <c:v>68.419228000000004</c:v>
                </c:pt>
                <c:pt idx="795">
                  <c:v>70.234802000000002</c:v>
                </c:pt>
                <c:pt idx="796">
                  <c:v>68.557372999999998</c:v>
                </c:pt>
                <c:pt idx="797">
                  <c:v>69.248076999999995</c:v>
                </c:pt>
                <c:pt idx="798">
                  <c:v>69.504631000000003</c:v>
                </c:pt>
                <c:pt idx="799">
                  <c:v>68.577110000000005</c:v>
                </c:pt>
                <c:pt idx="800">
                  <c:v>68.162689</c:v>
                </c:pt>
                <c:pt idx="801">
                  <c:v>68.202156000000002</c:v>
                </c:pt>
                <c:pt idx="802">
                  <c:v>68.873131000000001</c:v>
                </c:pt>
                <c:pt idx="803">
                  <c:v>69.208611000000005</c:v>
                </c:pt>
                <c:pt idx="804">
                  <c:v>70.254531999999998</c:v>
                </c:pt>
                <c:pt idx="805">
                  <c:v>69.188873000000001</c:v>
                </c:pt>
                <c:pt idx="806">
                  <c:v>68.498169000000004</c:v>
                </c:pt>
                <c:pt idx="807">
                  <c:v>68.261359999999996</c:v>
                </c:pt>
                <c:pt idx="808">
                  <c:v>68.478438999999995</c:v>
                </c:pt>
                <c:pt idx="809">
                  <c:v>70.175606000000002</c:v>
                </c:pt>
                <c:pt idx="810">
                  <c:v>69.780913999999996</c:v>
                </c:pt>
                <c:pt idx="811">
                  <c:v>67.432509999999994</c:v>
                </c:pt>
                <c:pt idx="812">
                  <c:v>68.616577000000007</c:v>
                </c:pt>
                <c:pt idx="813">
                  <c:v>68.59684</c:v>
                </c:pt>
                <c:pt idx="814">
                  <c:v>69.346755999999999</c:v>
                </c:pt>
                <c:pt idx="815">
                  <c:v>70.787361000000004</c:v>
                </c:pt>
                <c:pt idx="816">
                  <c:v>71.892493999999999</c:v>
                </c:pt>
                <c:pt idx="817">
                  <c:v>73.451515000000001</c:v>
                </c:pt>
                <c:pt idx="818">
                  <c:v>73.550185999999997</c:v>
                </c:pt>
                <c:pt idx="819">
                  <c:v>74.300094999999999</c:v>
                </c:pt>
                <c:pt idx="820">
                  <c:v>74.892128</c:v>
                </c:pt>
                <c:pt idx="821">
                  <c:v>74.438239999999993</c:v>
                </c:pt>
                <c:pt idx="822">
                  <c:v>72.563468999999998</c:v>
                </c:pt>
                <c:pt idx="823">
                  <c:v>73.885666000000001</c:v>
                </c:pt>
                <c:pt idx="824">
                  <c:v>76.905036999999993</c:v>
                </c:pt>
                <c:pt idx="825">
                  <c:v>75.089470000000006</c:v>
                </c:pt>
                <c:pt idx="826">
                  <c:v>75.760436999999996</c:v>
                </c:pt>
                <c:pt idx="827">
                  <c:v>76.648482999999999</c:v>
                </c:pt>
                <c:pt idx="828">
                  <c:v>75.898582000000005</c:v>
                </c:pt>
                <c:pt idx="829">
                  <c:v>75.839377999999996</c:v>
                </c:pt>
                <c:pt idx="830">
                  <c:v>78.128570999999994</c:v>
                </c:pt>
                <c:pt idx="831">
                  <c:v>78.325905000000006</c:v>
                </c:pt>
                <c:pt idx="832">
                  <c:v>77.062904000000003</c:v>
                </c:pt>
                <c:pt idx="833">
                  <c:v>76.214325000000002</c:v>
                </c:pt>
                <c:pt idx="834">
                  <c:v>76.253799000000001</c:v>
                </c:pt>
                <c:pt idx="835">
                  <c:v>77.043175000000005</c:v>
                </c:pt>
                <c:pt idx="836">
                  <c:v>76.983970999999997</c:v>
                </c:pt>
                <c:pt idx="837">
                  <c:v>78.740334000000004</c:v>
                </c:pt>
                <c:pt idx="838">
                  <c:v>80.674308999999994</c:v>
                </c:pt>
                <c:pt idx="839">
                  <c:v>81.147934000000006</c:v>
                </c:pt>
                <c:pt idx="840">
                  <c:v>78.246978999999996</c:v>
                </c:pt>
                <c:pt idx="841">
                  <c:v>78.779799999999994</c:v>
                </c:pt>
                <c:pt idx="842">
                  <c:v>80.516434000000004</c:v>
                </c:pt>
                <c:pt idx="843">
                  <c:v>80.319091999999998</c:v>
                </c:pt>
                <c:pt idx="844">
                  <c:v>79.825728999999995</c:v>
                </c:pt>
                <c:pt idx="845">
                  <c:v>79.391570999999999</c:v>
                </c:pt>
                <c:pt idx="846">
                  <c:v>80.911124999999998</c:v>
                </c:pt>
                <c:pt idx="847">
                  <c:v>78.365379000000004</c:v>
                </c:pt>
                <c:pt idx="848">
                  <c:v>78.483795000000001</c:v>
                </c:pt>
                <c:pt idx="849">
                  <c:v>75.543364999999994</c:v>
                </c:pt>
                <c:pt idx="850">
                  <c:v>75.148674</c:v>
                </c:pt>
                <c:pt idx="851">
                  <c:v>74.043548999999999</c:v>
                </c:pt>
                <c:pt idx="852">
                  <c:v>74.221160999999995</c:v>
                </c:pt>
                <c:pt idx="853">
                  <c:v>74.497437000000005</c:v>
                </c:pt>
                <c:pt idx="854">
                  <c:v>76.668221000000003</c:v>
                </c:pt>
                <c:pt idx="855">
                  <c:v>78.720603999999994</c:v>
                </c:pt>
                <c:pt idx="856">
                  <c:v>78.839011999999997</c:v>
                </c:pt>
                <c:pt idx="857">
                  <c:v>83.279258999999996</c:v>
                </c:pt>
                <c:pt idx="858">
                  <c:v>78.779799999999994</c:v>
                </c:pt>
                <c:pt idx="859">
                  <c:v>79.115295000000003</c:v>
                </c:pt>
                <c:pt idx="860">
                  <c:v>80.259879999999995</c:v>
                </c:pt>
                <c:pt idx="861">
                  <c:v>81.384749999999997</c:v>
                </c:pt>
                <c:pt idx="862">
                  <c:v>81.147934000000006</c:v>
                </c:pt>
                <c:pt idx="863">
                  <c:v>81.739959999999996</c:v>
                </c:pt>
                <c:pt idx="864">
                  <c:v>83.693672000000007</c:v>
                </c:pt>
                <c:pt idx="865">
                  <c:v>82.845093000000006</c:v>
                </c:pt>
                <c:pt idx="866">
                  <c:v>83.496337999999994</c:v>
                </c:pt>
                <c:pt idx="867">
                  <c:v>83.239784</c:v>
                </c:pt>
                <c:pt idx="868">
                  <c:v>81.345284000000007</c:v>
                </c:pt>
                <c:pt idx="869">
                  <c:v>80.851921000000004</c:v>
                </c:pt>
                <c:pt idx="870">
                  <c:v>81.029533000000001</c:v>
                </c:pt>
                <c:pt idx="871">
                  <c:v>81.029533000000001</c:v>
                </c:pt>
                <c:pt idx="872">
                  <c:v>82.253067000000001</c:v>
                </c:pt>
                <c:pt idx="873">
                  <c:v>83.476592999999994</c:v>
                </c:pt>
                <c:pt idx="874">
                  <c:v>83.417389</c:v>
                </c:pt>
                <c:pt idx="875">
                  <c:v>86.002609000000007</c:v>
                </c:pt>
                <c:pt idx="876">
                  <c:v>85.27243</c:v>
                </c:pt>
                <c:pt idx="877">
                  <c:v>86.397284999999997</c:v>
                </c:pt>
                <c:pt idx="878">
                  <c:v>85.844727000000006</c:v>
                </c:pt>
                <c:pt idx="879">
                  <c:v>86.199944000000002</c:v>
                </c:pt>
                <c:pt idx="880">
                  <c:v>85.331635000000006</c:v>
                </c:pt>
                <c:pt idx="881">
                  <c:v>85.371100999999996</c:v>
                </c:pt>
                <c:pt idx="882">
                  <c:v>83.318725999999998</c:v>
                </c:pt>
                <c:pt idx="883">
                  <c:v>83.062172000000004</c:v>
                </c:pt>
                <c:pt idx="884">
                  <c:v>84.680396999999999</c:v>
                </c:pt>
                <c:pt idx="885">
                  <c:v>87.285338999999993</c:v>
                </c:pt>
                <c:pt idx="886">
                  <c:v>88.331260999999998</c:v>
                </c:pt>
                <c:pt idx="887">
                  <c:v>86.377555999999998</c:v>
                </c:pt>
                <c:pt idx="888">
                  <c:v>88.864097999999998</c:v>
                </c:pt>
                <c:pt idx="889">
                  <c:v>89.298255999999995</c:v>
                </c:pt>
                <c:pt idx="890">
                  <c:v>90.719131000000004</c:v>
                </c:pt>
                <c:pt idx="891">
                  <c:v>90.699393999999998</c:v>
                </c:pt>
                <c:pt idx="892">
                  <c:v>91.054610999999994</c:v>
                </c:pt>
                <c:pt idx="893">
                  <c:v>90.166565000000006</c:v>
                </c:pt>
                <c:pt idx="894">
                  <c:v>89.002234999999999</c:v>
                </c:pt>
                <c:pt idx="895">
                  <c:v>89.239052000000001</c:v>
                </c:pt>
                <c:pt idx="896">
                  <c:v>87.068259999999995</c:v>
                </c:pt>
                <c:pt idx="897">
                  <c:v>87.423477000000005</c:v>
                </c:pt>
                <c:pt idx="898">
                  <c:v>86.732780000000005</c:v>
                </c:pt>
                <c:pt idx="899">
                  <c:v>85.450042999999994</c:v>
                </c:pt>
                <c:pt idx="900">
                  <c:v>87.245864999999995</c:v>
                </c:pt>
                <c:pt idx="901">
                  <c:v>87.956314000000006</c:v>
                </c:pt>
                <c:pt idx="902">
                  <c:v>86.772255000000001</c:v>
                </c:pt>
                <c:pt idx="903">
                  <c:v>88.212860000000006</c:v>
                </c:pt>
                <c:pt idx="904">
                  <c:v>85.075089000000006</c:v>
                </c:pt>
                <c:pt idx="905">
                  <c:v>85.351364000000004</c:v>
                </c:pt>
                <c:pt idx="906">
                  <c:v>86.495971999999995</c:v>
                </c:pt>
                <c:pt idx="907">
                  <c:v>84.009429999999995</c:v>
                </c:pt>
                <c:pt idx="908">
                  <c:v>82.450408999999993</c:v>
                </c:pt>
                <c:pt idx="909">
                  <c:v>81.759704999999997</c:v>
                </c:pt>
                <c:pt idx="910">
                  <c:v>79.352103999999997</c:v>
                </c:pt>
                <c:pt idx="911">
                  <c:v>80.694038000000006</c:v>
                </c:pt>
                <c:pt idx="912">
                  <c:v>79.707320999999993</c:v>
                </c:pt>
                <c:pt idx="913">
                  <c:v>80.417762999999994</c:v>
                </c:pt>
                <c:pt idx="914">
                  <c:v>82.095191999999997</c:v>
                </c:pt>
                <c:pt idx="915">
                  <c:v>81.957047000000003</c:v>
                </c:pt>
                <c:pt idx="916">
                  <c:v>82.529349999999994</c:v>
                </c:pt>
                <c:pt idx="917">
                  <c:v>83.752876000000001</c:v>
                </c:pt>
                <c:pt idx="918">
                  <c:v>82.845093000000006</c:v>
                </c:pt>
                <c:pt idx="919">
                  <c:v>83.141120999999998</c:v>
                </c:pt>
                <c:pt idx="920">
                  <c:v>81.266350000000003</c:v>
                </c:pt>
                <c:pt idx="921">
                  <c:v>84.522521999999995</c:v>
                </c:pt>
                <c:pt idx="922">
                  <c:v>84.325180000000003</c:v>
                </c:pt>
                <c:pt idx="923">
                  <c:v>85.509238999999994</c:v>
                </c:pt>
                <c:pt idx="924">
                  <c:v>84.621200999999999</c:v>
                </c:pt>
                <c:pt idx="925">
                  <c:v>84.719864000000001</c:v>
                </c:pt>
                <c:pt idx="926">
                  <c:v>86.338088999999997</c:v>
                </c:pt>
                <c:pt idx="927">
                  <c:v>87.857635000000002</c:v>
                </c:pt>
                <c:pt idx="928">
                  <c:v>86.752510000000001</c:v>
                </c:pt>
                <c:pt idx="929">
                  <c:v>86.002609000000007</c:v>
                </c:pt>
                <c:pt idx="930">
                  <c:v>84.226508999999993</c:v>
                </c:pt>
                <c:pt idx="931">
                  <c:v>87.561622999999997</c:v>
                </c:pt>
                <c:pt idx="932">
                  <c:v>86.811713999999995</c:v>
                </c:pt>
                <c:pt idx="933">
                  <c:v>87.561622999999997</c:v>
                </c:pt>
                <c:pt idx="934">
                  <c:v>84.897475999999997</c:v>
                </c:pt>
                <c:pt idx="935">
                  <c:v>85.351364000000004</c:v>
                </c:pt>
                <c:pt idx="936">
                  <c:v>83.595009000000005</c:v>
                </c:pt>
                <c:pt idx="937">
                  <c:v>82.549080000000004</c:v>
                </c:pt>
                <c:pt idx="938">
                  <c:v>83.555533999999994</c:v>
                </c:pt>
                <c:pt idx="939">
                  <c:v>85.607917999999998</c:v>
                </c:pt>
                <c:pt idx="940">
                  <c:v>85.765784999999994</c:v>
                </c:pt>
                <c:pt idx="941">
                  <c:v>87.739227</c:v>
                </c:pt>
                <c:pt idx="942">
                  <c:v>86.930121999999997</c:v>
                </c:pt>
                <c:pt idx="943">
                  <c:v>86.791977000000003</c:v>
                </c:pt>
                <c:pt idx="944">
                  <c:v>87.897109999999998</c:v>
                </c:pt>
                <c:pt idx="945">
                  <c:v>87.719498000000002</c:v>
                </c:pt>
                <c:pt idx="946">
                  <c:v>88.864097999999998</c:v>
                </c:pt>
                <c:pt idx="947">
                  <c:v>87.009056000000001</c:v>
                </c:pt>
                <c:pt idx="948">
                  <c:v>85.193489</c:v>
                </c:pt>
                <c:pt idx="949">
                  <c:v>84.364647000000005</c:v>
                </c:pt>
                <c:pt idx="950">
                  <c:v>82.904297</c:v>
                </c:pt>
                <c:pt idx="951">
                  <c:v>80.279617000000002</c:v>
                </c:pt>
                <c:pt idx="952">
                  <c:v>81.207145999999995</c:v>
                </c:pt>
                <c:pt idx="953">
                  <c:v>80.220421000000002</c:v>
                </c:pt>
                <c:pt idx="954">
                  <c:v>81.226875000000007</c:v>
                </c:pt>
                <c:pt idx="955">
                  <c:v>82.430672000000001</c:v>
                </c:pt>
                <c:pt idx="956">
                  <c:v>83.792350999999996</c:v>
                </c:pt>
                <c:pt idx="957">
                  <c:v>85.627646999999996</c:v>
                </c:pt>
                <c:pt idx="958">
                  <c:v>85.311897000000002</c:v>
                </c:pt>
                <c:pt idx="959">
                  <c:v>88.982498000000007</c:v>
                </c:pt>
                <c:pt idx="960">
                  <c:v>91.074348000000001</c:v>
                </c:pt>
                <c:pt idx="961">
                  <c:v>90.502052000000006</c:v>
                </c:pt>
                <c:pt idx="962">
                  <c:v>90.778335999999996</c:v>
                </c:pt>
                <c:pt idx="963">
                  <c:v>90.087631000000002</c:v>
                </c:pt>
                <c:pt idx="964">
                  <c:v>91.330894000000001</c:v>
                </c:pt>
                <c:pt idx="965">
                  <c:v>90.541527000000002</c:v>
                </c:pt>
                <c:pt idx="966">
                  <c:v>89.910026999999999</c:v>
                </c:pt>
                <c:pt idx="967">
                  <c:v>87.818175999999994</c:v>
                </c:pt>
                <c:pt idx="968">
                  <c:v>89.140372999999997</c:v>
                </c:pt>
                <c:pt idx="969">
                  <c:v>89.416663999999997</c:v>
                </c:pt>
                <c:pt idx="970">
                  <c:v>88.666756000000007</c:v>
                </c:pt>
                <c:pt idx="971">
                  <c:v>89.969215000000005</c:v>
                </c:pt>
                <c:pt idx="972">
                  <c:v>90.580994000000004</c:v>
                </c:pt>
                <c:pt idx="973">
                  <c:v>87.324814000000003</c:v>
                </c:pt>
                <c:pt idx="974">
                  <c:v>87.443213999999998</c:v>
                </c:pt>
                <c:pt idx="975">
                  <c:v>86.555167999999995</c:v>
                </c:pt>
                <c:pt idx="976">
                  <c:v>87.660285999999999</c:v>
                </c:pt>
                <c:pt idx="977">
                  <c:v>85.371100999999996</c:v>
                </c:pt>
                <c:pt idx="978">
                  <c:v>86.732780000000005</c:v>
                </c:pt>
                <c:pt idx="979">
                  <c:v>85.684944000000002</c:v>
                </c:pt>
                <c:pt idx="980">
                  <c:v>88.788901999999993</c:v>
                </c:pt>
                <c:pt idx="981">
                  <c:v>87.958549000000005</c:v>
                </c:pt>
                <c:pt idx="982">
                  <c:v>87.484054999999998</c:v>
                </c:pt>
                <c:pt idx="983">
                  <c:v>88.15625</c:v>
                </c:pt>
                <c:pt idx="984">
                  <c:v>88.947067000000004</c:v>
                </c:pt>
                <c:pt idx="985">
                  <c:v>89.164535999999998</c:v>
                </c:pt>
                <c:pt idx="986">
                  <c:v>89.658798000000004</c:v>
                </c:pt>
                <c:pt idx="987">
                  <c:v>90.192595999999995</c:v>
                </c:pt>
                <c:pt idx="988">
                  <c:v>89.896049000000005</c:v>
                </c:pt>
                <c:pt idx="989">
                  <c:v>89.975121000000001</c:v>
                </c:pt>
                <c:pt idx="990">
                  <c:v>91.260200999999995</c:v>
                </c:pt>
                <c:pt idx="991">
                  <c:v>92.189414999999997</c:v>
                </c:pt>
                <c:pt idx="992">
                  <c:v>92.525504999999995</c:v>
                </c:pt>
                <c:pt idx="993">
                  <c:v>91.932395999999997</c:v>
                </c:pt>
                <c:pt idx="994">
                  <c:v>92.742981</c:v>
                </c:pt>
                <c:pt idx="995">
                  <c:v>92.742981</c:v>
                </c:pt>
                <c:pt idx="996">
                  <c:v>91.260200999999995</c:v>
                </c:pt>
                <c:pt idx="997">
                  <c:v>91.754463000000001</c:v>
                </c:pt>
                <c:pt idx="998">
                  <c:v>91.734695000000002</c:v>
                </c:pt>
                <c:pt idx="999">
                  <c:v>91.497444000000002</c:v>
                </c:pt>
                <c:pt idx="1000">
                  <c:v>92.426659000000001</c:v>
                </c:pt>
                <c:pt idx="1001">
                  <c:v>92.130095999999995</c:v>
                </c:pt>
                <c:pt idx="1002">
                  <c:v>91.635834000000003</c:v>
                </c:pt>
                <c:pt idx="1003">
                  <c:v>90.686858999999998</c:v>
                </c:pt>
                <c:pt idx="1004">
                  <c:v>92.209182999999996</c:v>
                </c:pt>
                <c:pt idx="1005">
                  <c:v>92.189414999999997</c:v>
                </c:pt>
                <c:pt idx="1006">
                  <c:v>91.971939000000006</c:v>
                </c:pt>
                <c:pt idx="1007">
                  <c:v>94.126914999999997</c:v>
                </c:pt>
                <c:pt idx="1008">
                  <c:v>94.977042999999995</c:v>
                </c:pt>
                <c:pt idx="1009">
                  <c:v>93.790809999999993</c:v>
                </c:pt>
                <c:pt idx="1010">
                  <c:v>95.016578999999993</c:v>
                </c:pt>
                <c:pt idx="1011">
                  <c:v>95.253822</c:v>
                </c:pt>
                <c:pt idx="1012">
                  <c:v>95.194519</c:v>
                </c:pt>
                <c:pt idx="1013">
                  <c:v>95.570151999999993</c:v>
                </c:pt>
                <c:pt idx="1014">
                  <c:v>97.507651999999993</c:v>
                </c:pt>
                <c:pt idx="1015">
                  <c:v>97.863517999999999</c:v>
                </c:pt>
                <c:pt idx="1016">
                  <c:v>99.939407000000003</c:v>
                </c:pt>
                <c:pt idx="1017">
                  <c:v>99.395729000000003</c:v>
                </c:pt>
                <c:pt idx="1018">
                  <c:v>98.792732000000001</c:v>
                </c:pt>
                <c:pt idx="1019">
                  <c:v>100.23596999999999</c:v>
                </c:pt>
                <c:pt idx="1020">
                  <c:v>100.285393</c:v>
                </c:pt>
                <c:pt idx="1021">
                  <c:v>101.07621</c:v>
                </c:pt>
                <c:pt idx="1022">
                  <c:v>102.806122</c:v>
                </c:pt>
                <c:pt idx="1023">
                  <c:v>100.483101</c:v>
                </c:pt>
                <c:pt idx="1024">
                  <c:v>101.71875</c:v>
                </c:pt>
                <c:pt idx="1025">
                  <c:v>101.965881</c:v>
                </c:pt>
                <c:pt idx="1026">
                  <c:v>102.46013600000001</c:v>
                </c:pt>
                <c:pt idx="1027">
                  <c:v>102.36129</c:v>
                </c:pt>
                <c:pt idx="1028">
                  <c:v>100.483101</c:v>
                </c:pt>
                <c:pt idx="1029">
                  <c:v>100.23596999999999</c:v>
                </c:pt>
                <c:pt idx="1030">
                  <c:v>99.494575999999995</c:v>
                </c:pt>
                <c:pt idx="1031">
                  <c:v>99.939407000000003</c:v>
                </c:pt>
                <c:pt idx="1032">
                  <c:v>101.768173</c:v>
                </c:pt>
                <c:pt idx="1033">
                  <c:v>103.448662</c:v>
                </c:pt>
                <c:pt idx="1034">
                  <c:v>104.63488</c:v>
                </c:pt>
                <c:pt idx="1035">
                  <c:v>103.893494</c:v>
                </c:pt>
                <c:pt idx="1036">
                  <c:v>102.954399</c:v>
                </c:pt>
                <c:pt idx="1037">
                  <c:v>102.756691</c:v>
                </c:pt>
                <c:pt idx="1038">
                  <c:v>102.954399</c:v>
                </c:pt>
                <c:pt idx="1039">
                  <c:v>102.311859</c:v>
                </c:pt>
                <c:pt idx="1040">
                  <c:v>103.448662</c:v>
                </c:pt>
                <c:pt idx="1041">
                  <c:v>104.832588</c:v>
                </c:pt>
                <c:pt idx="1042">
                  <c:v>107.50159499999999</c:v>
                </c:pt>
                <c:pt idx="1043">
                  <c:v>106.26593800000001</c:v>
                </c:pt>
                <c:pt idx="1044">
                  <c:v>105.573982</c:v>
                </c:pt>
                <c:pt idx="1045">
                  <c:v>105.722252</c:v>
                </c:pt>
                <c:pt idx="1046">
                  <c:v>106.068237</c:v>
                </c:pt>
                <c:pt idx="1047">
                  <c:v>105.722252</c:v>
                </c:pt>
                <c:pt idx="1048">
                  <c:v>106.117661</c:v>
                </c:pt>
                <c:pt idx="1049">
                  <c:v>107.254463</c:v>
                </c:pt>
                <c:pt idx="1050">
                  <c:v>106.611923</c:v>
                </c:pt>
                <c:pt idx="1051">
                  <c:v>107.056763</c:v>
                </c:pt>
                <c:pt idx="1052">
                  <c:v>106.760201</c:v>
                </c:pt>
                <c:pt idx="1053">
                  <c:v>104.832588</c:v>
                </c:pt>
                <c:pt idx="1054">
                  <c:v>105.07971999999999</c:v>
                </c:pt>
                <c:pt idx="1055">
                  <c:v>105.771683</c:v>
                </c:pt>
                <c:pt idx="1056">
                  <c:v>105.326851</c:v>
                </c:pt>
                <c:pt idx="1057">
                  <c:v>106.41422300000001</c:v>
                </c:pt>
                <c:pt idx="1058">
                  <c:v>103.84407</c:v>
                </c:pt>
                <c:pt idx="1059">
                  <c:v>103.893494</c:v>
                </c:pt>
                <c:pt idx="1060">
                  <c:v>103.349808</c:v>
                </c:pt>
                <c:pt idx="1061">
                  <c:v>101.619896</c:v>
                </c:pt>
                <c:pt idx="1062">
                  <c:v>102.657837</c:v>
                </c:pt>
                <c:pt idx="1063">
                  <c:v>102.60842100000001</c:v>
                </c:pt>
                <c:pt idx="1064">
                  <c:v>101.372765</c:v>
                </c:pt>
                <c:pt idx="1065">
                  <c:v>102.50955999999999</c:v>
                </c:pt>
                <c:pt idx="1066">
                  <c:v>103.25095399999999</c:v>
                </c:pt>
                <c:pt idx="1067">
                  <c:v>102.904968</c:v>
                </c:pt>
                <c:pt idx="1068">
                  <c:v>103.79464</c:v>
                </c:pt>
                <c:pt idx="1069">
                  <c:v>105.22798899999999</c:v>
                </c:pt>
                <c:pt idx="1070">
                  <c:v>102.311859</c:v>
                </c:pt>
                <c:pt idx="1071">
                  <c:v>102.657837</c:v>
                </c:pt>
                <c:pt idx="1072">
                  <c:v>98.852035999999998</c:v>
                </c:pt>
                <c:pt idx="1073">
                  <c:v>100.186539</c:v>
                </c:pt>
                <c:pt idx="1074">
                  <c:v>99.593429999999998</c:v>
                </c:pt>
                <c:pt idx="1075">
                  <c:v>98.061217999999997</c:v>
                </c:pt>
                <c:pt idx="1076">
                  <c:v>98.901465999999999</c:v>
                </c:pt>
                <c:pt idx="1077">
                  <c:v>99.445151999999993</c:v>
                </c:pt>
                <c:pt idx="1078">
                  <c:v>100.927933</c:v>
                </c:pt>
                <c:pt idx="1079">
                  <c:v>97.84375</c:v>
                </c:pt>
                <c:pt idx="1080">
                  <c:v>96.954078999999993</c:v>
                </c:pt>
                <c:pt idx="1081">
                  <c:v>94.463004999999995</c:v>
                </c:pt>
                <c:pt idx="1082">
                  <c:v>94.640938000000006</c:v>
                </c:pt>
                <c:pt idx="1083">
                  <c:v>95.313132999999993</c:v>
                </c:pt>
                <c:pt idx="1084">
                  <c:v>96.242348000000007</c:v>
                </c:pt>
                <c:pt idx="1085">
                  <c:v>96.341194000000002</c:v>
                </c:pt>
                <c:pt idx="1086">
                  <c:v>97.804207000000005</c:v>
                </c:pt>
                <c:pt idx="1087">
                  <c:v>96.183036999999999</c:v>
                </c:pt>
                <c:pt idx="1088">
                  <c:v>99.198020999999997</c:v>
                </c:pt>
                <c:pt idx="1089">
                  <c:v>97.369254999999995</c:v>
                </c:pt>
                <c:pt idx="1090">
                  <c:v>95.846939000000006</c:v>
                </c:pt>
                <c:pt idx="1091">
                  <c:v>96.281882999999993</c:v>
                </c:pt>
                <c:pt idx="1092">
                  <c:v>98.318236999999996</c:v>
                </c:pt>
                <c:pt idx="1093">
                  <c:v>99.692276000000007</c:v>
                </c:pt>
                <c:pt idx="1094">
                  <c:v>100.384247</c:v>
                </c:pt>
                <c:pt idx="1095">
                  <c:v>99.049735999999996</c:v>
                </c:pt>
                <c:pt idx="1096">
                  <c:v>99.543998999999999</c:v>
                </c:pt>
                <c:pt idx="1097">
                  <c:v>98.832267999999999</c:v>
                </c:pt>
                <c:pt idx="1098">
                  <c:v>100.82907899999999</c:v>
                </c:pt>
                <c:pt idx="1099">
                  <c:v>101.81759599999999</c:v>
                </c:pt>
                <c:pt idx="1100">
                  <c:v>100.87851000000001</c:v>
                </c:pt>
                <c:pt idx="1101">
                  <c:v>101.323341</c:v>
                </c:pt>
                <c:pt idx="1102">
                  <c:v>104.931442</c:v>
                </c:pt>
                <c:pt idx="1103">
                  <c:v>105.722252</c:v>
                </c:pt>
                <c:pt idx="1104">
                  <c:v>106.068237</c:v>
                </c:pt>
                <c:pt idx="1105">
                  <c:v>105.475121</c:v>
                </c:pt>
                <c:pt idx="1106">
                  <c:v>106.216515</c:v>
                </c:pt>
                <c:pt idx="1107">
                  <c:v>107.946426</c:v>
                </c:pt>
                <c:pt idx="1108">
                  <c:v>109.775192</c:v>
                </c:pt>
                <c:pt idx="1109">
                  <c:v>111.010841</c:v>
                </c:pt>
                <c:pt idx="1110">
                  <c:v>109.626915</c:v>
                </c:pt>
                <c:pt idx="1111">
                  <c:v>110.220024</c:v>
                </c:pt>
                <c:pt idx="1112">
                  <c:v>109.231499</c:v>
                </c:pt>
                <c:pt idx="1113">
                  <c:v>108.490112</c:v>
                </c:pt>
                <c:pt idx="1114">
                  <c:v>110.022324</c:v>
                </c:pt>
                <c:pt idx="1115">
                  <c:v>110.220024</c:v>
                </c:pt>
                <c:pt idx="1116">
                  <c:v>112.098213</c:v>
                </c:pt>
                <c:pt idx="1117">
                  <c:v>112.197067</c:v>
                </c:pt>
                <c:pt idx="1118">
                  <c:v>113.284431</c:v>
                </c:pt>
                <c:pt idx="1119">
                  <c:v>113.383286</c:v>
                </c:pt>
                <c:pt idx="1120">
                  <c:v>112.493622</c:v>
                </c:pt>
                <c:pt idx="1121">
                  <c:v>109.182076</c:v>
                </c:pt>
                <c:pt idx="1122">
                  <c:v>107.35330999999999</c:v>
                </c:pt>
                <c:pt idx="1123">
                  <c:v>107.452164</c:v>
                </c:pt>
                <c:pt idx="1124">
                  <c:v>102.756691</c:v>
                </c:pt>
                <c:pt idx="1125">
                  <c:v>105.129143</c:v>
                </c:pt>
                <c:pt idx="1126">
                  <c:v>105.524551</c:v>
                </c:pt>
                <c:pt idx="1127">
                  <c:v>106.95790100000001</c:v>
                </c:pt>
                <c:pt idx="1128">
                  <c:v>104.387749</c:v>
                </c:pt>
                <c:pt idx="1129">
                  <c:v>102.954399</c:v>
                </c:pt>
                <c:pt idx="1130">
                  <c:v>104.783157</c:v>
                </c:pt>
                <c:pt idx="1131">
                  <c:v>104.783157</c:v>
                </c:pt>
                <c:pt idx="1132">
                  <c:v>107.155609</c:v>
                </c:pt>
                <c:pt idx="1133">
                  <c:v>106.809631</c:v>
                </c:pt>
                <c:pt idx="1134">
                  <c:v>105.27742000000001</c:v>
                </c:pt>
                <c:pt idx="1135">
                  <c:v>104.536034</c:v>
                </c:pt>
                <c:pt idx="1136">
                  <c:v>101.916451</c:v>
                </c:pt>
                <c:pt idx="1137">
                  <c:v>103.349808</c:v>
                </c:pt>
                <c:pt idx="1138">
                  <c:v>103.59693900000001</c:v>
                </c:pt>
                <c:pt idx="1139">
                  <c:v>101.86702699999999</c:v>
                </c:pt>
                <c:pt idx="1140">
                  <c:v>100.977356</c:v>
                </c:pt>
                <c:pt idx="1141">
                  <c:v>101.669319</c:v>
                </c:pt>
                <c:pt idx="1142">
                  <c:v>103.893494</c:v>
                </c:pt>
                <c:pt idx="1143">
                  <c:v>104.387749</c:v>
                </c:pt>
                <c:pt idx="1144">
                  <c:v>104.43718</c:v>
                </c:pt>
                <c:pt idx="1145">
                  <c:v>105.573982</c:v>
                </c:pt>
                <c:pt idx="1146">
                  <c:v>105.82111399999999</c:v>
                </c:pt>
                <c:pt idx="1147">
                  <c:v>106.26593800000001</c:v>
                </c:pt>
                <c:pt idx="1148">
                  <c:v>105.91996</c:v>
                </c:pt>
                <c:pt idx="1149">
                  <c:v>106.760201</c:v>
                </c:pt>
                <c:pt idx="1150">
                  <c:v>106.5625</c:v>
                </c:pt>
                <c:pt idx="1151">
                  <c:v>101.57047300000001</c:v>
                </c:pt>
                <c:pt idx="1152">
                  <c:v>98.950890000000001</c:v>
                </c:pt>
                <c:pt idx="1153">
                  <c:v>96.044646999999998</c:v>
                </c:pt>
                <c:pt idx="1154">
                  <c:v>97.270409000000001</c:v>
                </c:pt>
                <c:pt idx="1155">
                  <c:v>96.558670000000006</c:v>
                </c:pt>
                <c:pt idx="1156">
                  <c:v>94.720023999999995</c:v>
                </c:pt>
                <c:pt idx="1157">
                  <c:v>92.090560999999994</c:v>
                </c:pt>
                <c:pt idx="1158">
                  <c:v>92.644135000000006</c:v>
                </c:pt>
                <c:pt idx="1159">
                  <c:v>92.268485999999996</c:v>
                </c:pt>
                <c:pt idx="1160">
                  <c:v>93.276786999999999</c:v>
                </c:pt>
                <c:pt idx="1161">
                  <c:v>94.423462000000001</c:v>
                </c:pt>
                <c:pt idx="1162">
                  <c:v>92.723213000000001</c:v>
                </c:pt>
                <c:pt idx="1163">
                  <c:v>90.311226000000005</c:v>
                </c:pt>
                <c:pt idx="1164">
                  <c:v>89.559944000000002</c:v>
                </c:pt>
                <c:pt idx="1165">
                  <c:v>90.963645999999997</c:v>
                </c:pt>
                <c:pt idx="1166">
                  <c:v>91.477676000000002</c:v>
                </c:pt>
                <c:pt idx="1167">
                  <c:v>90.884567000000004</c:v>
                </c:pt>
                <c:pt idx="1168">
                  <c:v>93.118613999999994</c:v>
                </c:pt>
                <c:pt idx="1169">
                  <c:v>93.988517999999999</c:v>
                </c:pt>
                <c:pt idx="1170">
                  <c:v>93.652420000000006</c:v>
                </c:pt>
                <c:pt idx="1171">
                  <c:v>91.853309999999993</c:v>
                </c:pt>
                <c:pt idx="1172">
                  <c:v>90.410072</c:v>
                </c:pt>
                <c:pt idx="1173">
                  <c:v>90.449614999999994</c:v>
                </c:pt>
                <c:pt idx="1174">
                  <c:v>89.125</c:v>
                </c:pt>
                <c:pt idx="1175">
                  <c:v>90.311226000000005</c:v>
                </c:pt>
                <c:pt idx="1176">
                  <c:v>89.559944000000002</c:v>
                </c:pt>
                <c:pt idx="1177">
                  <c:v>87.543364999999994</c:v>
                </c:pt>
                <c:pt idx="1178">
                  <c:v>86.871170000000006</c:v>
                </c:pt>
                <c:pt idx="1179">
                  <c:v>89.105225000000004</c:v>
                </c:pt>
                <c:pt idx="1180">
                  <c:v>89.125</c:v>
                </c:pt>
                <c:pt idx="1181">
                  <c:v>89.322700999999995</c:v>
                </c:pt>
                <c:pt idx="1182">
                  <c:v>89.263396999999998</c:v>
                </c:pt>
                <c:pt idx="1183">
                  <c:v>88.690048000000004</c:v>
                </c:pt>
                <c:pt idx="1184">
                  <c:v>87.622444000000002</c:v>
                </c:pt>
                <c:pt idx="1185">
                  <c:v>85.882644999999997</c:v>
                </c:pt>
                <c:pt idx="1186">
                  <c:v>82.066956000000005</c:v>
                </c:pt>
                <c:pt idx="1187">
                  <c:v>80.920280000000005</c:v>
                </c:pt>
                <c:pt idx="1188">
                  <c:v>81.038901999999993</c:v>
                </c:pt>
                <c:pt idx="1189">
                  <c:v>75.5625</c:v>
                </c:pt>
                <c:pt idx="1190">
                  <c:v>76.214920000000006</c:v>
                </c:pt>
                <c:pt idx="1191">
                  <c:v>73.486603000000002</c:v>
                </c:pt>
                <c:pt idx="1192">
                  <c:v>66.903060999999994</c:v>
                </c:pt>
                <c:pt idx="1193">
                  <c:v>64.234054999999998</c:v>
                </c:pt>
                <c:pt idx="1194">
                  <c:v>65.281882999999993</c:v>
                </c:pt>
                <c:pt idx="1195">
                  <c:v>73.110969999999995</c:v>
                </c:pt>
                <c:pt idx="1196">
                  <c:v>69.097579999999994</c:v>
                </c:pt>
                <c:pt idx="1197">
                  <c:v>69.868622000000002</c:v>
                </c:pt>
                <c:pt idx="1198">
                  <c:v>71.094382999999993</c:v>
                </c:pt>
                <c:pt idx="1199">
                  <c:v>71.035072</c:v>
                </c:pt>
                <c:pt idx="1200">
                  <c:v>75.424109999999999</c:v>
                </c:pt>
                <c:pt idx="1201">
                  <c:v>75.582267999999999</c:v>
                </c:pt>
                <c:pt idx="1202">
                  <c:v>77.361609999999999</c:v>
                </c:pt>
                <c:pt idx="1203">
                  <c:v>74.771682999999996</c:v>
                </c:pt>
                <c:pt idx="1204">
                  <c:v>77.183670000000006</c:v>
                </c:pt>
                <c:pt idx="1205">
                  <c:v>76.392853000000002</c:v>
                </c:pt>
                <c:pt idx="1206">
                  <c:v>75.463645999999997</c:v>
                </c:pt>
                <c:pt idx="1207">
                  <c:v>75.483413999999996</c:v>
                </c:pt>
                <c:pt idx="1208">
                  <c:v>75.839286999999999</c:v>
                </c:pt>
                <c:pt idx="1209">
                  <c:v>78.547828999999993</c:v>
                </c:pt>
                <c:pt idx="1210">
                  <c:v>77.5</c:v>
                </c:pt>
                <c:pt idx="1211">
                  <c:v>76.551017999999999</c:v>
                </c:pt>
                <c:pt idx="1212">
                  <c:v>76.036986999999996</c:v>
                </c:pt>
                <c:pt idx="1213">
                  <c:v>77.934944000000002</c:v>
                </c:pt>
                <c:pt idx="1214">
                  <c:v>76.926659000000001</c:v>
                </c:pt>
                <c:pt idx="1215">
                  <c:v>73.170272999999995</c:v>
                </c:pt>
                <c:pt idx="1216">
                  <c:v>72.458549000000005</c:v>
                </c:pt>
                <c:pt idx="1217">
                  <c:v>74.573982000000001</c:v>
                </c:pt>
                <c:pt idx="1218">
                  <c:v>71.470023999999995</c:v>
                </c:pt>
                <c:pt idx="1219">
                  <c:v>72.913269</c:v>
                </c:pt>
                <c:pt idx="1220">
                  <c:v>73.031882999999993</c:v>
                </c:pt>
                <c:pt idx="1221">
                  <c:v>74.494895999999997</c:v>
                </c:pt>
                <c:pt idx="1222">
                  <c:v>74.573982000000001</c:v>
                </c:pt>
                <c:pt idx="1223">
                  <c:v>76.373085000000003</c:v>
                </c:pt>
                <c:pt idx="1224">
                  <c:v>76.373085000000003</c:v>
                </c:pt>
                <c:pt idx="1225">
                  <c:v>76.373085000000003</c:v>
                </c:pt>
                <c:pt idx="1226">
                  <c:v>70.540817000000004</c:v>
                </c:pt>
                <c:pt idx="1227">
                  <c:v>68.385840999999999</c:v>
                </c:pt>
                <c:pt idx="1228">
                  <c:v>68.385840999999999</c:v>
                </c:pt>
                <c:pt idx="1229">
                  <c:v>67.674103000000002</c:v>
                </c:pt>
                <c:pt idx="1230">
                  <c:v>69.868622000000002</c:v>
                </c:pt>
                <c:pt idx="1231">
                  <c:v>69.967467999999997</c:v>
                </c:pt>
                <c:pt idx="1232">
                  <c:v>70.105864999999994</c:v>
                </c:pt>
                <c:pt idx="1233">
                  <c:v>69.769767999999999</c:v>
                </c:pt>
                <c:pt idx="1234">
                  <c:v>66.646041999999994</c:v>
                </c:pt>
                <c:pt idx="1235">
                  <c:v>66.646041999999994</c:v>
                </c:pt>
                <c:pt idx="1236">
                  <c:v>66.646041999999994</c:v>
                </c:pt>
                <c:pt idx="1237">
                  <c:v>62</c:v>
                </c:pt>
                <c:pt idx="1238">
                  <c:v>62</c:v>
                </c:pt>
                <c:pt idx="1239">
                  <c:v>64.120002999999997</c:v>
                </c:pt>
                <c:pt idx="1240">
                  <c:v>64.120002999999997</c:v>
                </c:pt>
                <c:pt idx="1241">
                  <c:v>65.099997999999999</c:v>
                </c:pt>
                <c:pt idx="1242">
                  <c:v>66.260002</c:v>
                </c:pt>
                <c:pt idx="1243">
                  <c:v>62.939999</c:v>
                </c:pt>
                <c:pt idx="1244">
                  <c:v>62.939999</c:v>
                </c:pt>
                <c:pt idx="1245">
                  <c:v>62.080002</c:v>
                </c:pt>
                <c:pt idx="1246">
                  <c:v>62.900002000000001</c:v>
                </c:pt>
                <c:pt idx="1247">
                  <c:v>60.48</c:v>
                </c:pt>
                <c:pt idx="1248">
                  <c:v>60.48</c:v>
                </c:pt>
                <c:pt idx="1249">
                  <c:v>64.260002</c:v>
                </c:pt>
                <c:pt idx="1250">
                  <c:v>64.260002</c:v>
                </c:pt>
                <c:pt idx="1251">
                  <c:v>64.260002</c:v>
                </c:pt>
                <c:pt idx="1252">
                  <c:v>69.220000999999996</c:v>
                </c:pt>
                <c:pt idx="1253">
                  <c:v>68.199996999999996</c:v>
                </c:pt>
                <c:pt idx="1254">
                  <c:v>68.199996999999996</c:v>
                </c:pt>
                <c:pt idx="1255">
                  <c:v>68.199996999999996</c:v>
                </c:pt>
                <c:pt idx="1256">
                  <c:v>71.040001000000004</c:v>
                </c:pt>
                <c:pt idx="1257">
                  <c:v>70.900002000000001</c:v>
                </c:pt>
                <c:pt idx="1258">
                  <c:v>72.379997000000003</c:v>
                </c:pt>
                <c:pt idx="1259">
                  <c:v>70.480002999999996</c:v>
                </c:pt>
                <c:pt idx="1260">
                  <c:v>69.300003000000004</c:v>
                </c:pt>
                <c:pt idx="1261">
                  <c:v>66.5</c:v>
                </c:pt>
                <c:pt idx="1262">
                  <c:v>66.099997999999999</c:v>
                </c:pt>
                <c:pt idx="1263">
                  <c:v>67.760002</c:v>
                </c:pt>
                <c:pt idx="1264">
                  <c:v>65.400002000000001</c:v>
                </c:pt>
                <c:pt idx="1265">
                  <c:v>65.019997000000004</c:v>
                </c:pt>
                <c:pt idx="1266">
                  <c:v>64.739998</c:v>
                </c:pt>
              </c:numCache>
            </c:numRef>
          </c:val>
          <c:smooth val="0"/>
          <c:extLst>
            <c:ext xmlns:c16="http://schemas.microsoft.com/office/drawing/2014/chart" uri="{C3380CC4-5D6E-409C-BE32-E72D297353CC}">
              <c16:uniqueId val="{00000005-26AA-45A4-8F92-AB66368CDA9B}"/>
            </c:ext>
          </c:extLst>
        </c:ser>
        <c:ser>
          <c:idx val="6"/>
          <c:order val="6"/>
          <c:tx>
            <c:strRef>
              <c:f>'Raw Wide'!$H$1</c:f>
              <c:strCache>
                <c:ptCount val="1"/>
                <c:pt idx="0">
                  <c:v>SIE.DE</c:v>
                </c:pt>
              </c:strCache>
            </c:strRef>
          </c:tx>
          <c:spPr>
            <a:ln w="28575" cap="rnd">
              <a:solidFill>
                <a:schemeClr val="accent1">
                  <a:tint val="62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Wide'!$H$2:$H$1268</c:f>
              <c:numCache>
                <c:formatCode>_(* #,##0.000_);_(* \(#,##0.000\);_(* "-"??_);_(@_)</c:formatCode>
                <c:ptCount val="1267"/>
                <c:pt idx="0">
                  <c:v>106.19895200000001</c:v>
                </c:pt>
                <c:pt idx="1">
                  <c:v>106.838966</c:v>
                </c:pt>
                <c:pt idx="2">
                  <c:v>106.454956</c:v>
                </c:pt>
                <c:pt idx="3">
                  <c:v>107.43631000000001</c:v>
                </c:pt>
                <c:pt idx="4">
                  <c:v>105.900284</c:v>
                </c:pt>
                <c:pt idx="5">
                  <c:v>105.132271</c:v>
                </c:pt>
                <c:pt idx="6">
                  <c:v>102.87091100000001</c:v>
                </c:pt>
                <c:pt idx="7">
                  <c:v>102.700233</c:v>
                </c:pt>
                <c:pt idx="8">
                  <c:v>105.04692799999999</c:v>
                </c:pt>
                <c:pt idx="9">
                  <c:v>103.98024700000001</c:v>
                </c:pt>
                <c:pt idx="10">
                  <c:v>104.108253</c:v>
                </c:pt>
                <c:pt idx="11">
                  <c:v>102.828239</c:v>
                </c:pt>
                <c:pt idx="12">
                  <c:v>103.126907</c:v>
                </c:pt>
                <c:pt idx="13">
                  <c:v>103.297577</c:v>
                </c:pt>
                <c:pt idx="14">
                  <c:v>102.87091100000001</c:v>
                </c:pt>
                <c:pt idx="15">
                  <c:v>104.79093899999999</c:v>
                </c:pt>
                <c:pt idx="16">
                  <c:v>102.828239</c:v>
                </c:pt>
                <c:pt idx="17">
                  <c:v>102.657562</c:v>
                </c:pt>
                <c:pt idx="18">
                  <c:v>101.54821800000001</c:v>
                </c:pt>
                <c:pt idx="19">
                  <c:v>100.65220600000001</c:v>
                </c:pt>
                <c:pt idx="20">
                  <c:v>99.500191000000001</c:v>
                </c:pt>
                <c:pt idx="21">
                  <c:v>100.780205</c:v>
                </c:pt>
                <c:pt idx="22">
                  <c:v>98.945510999999996</c:v>
                </c:pt>
                <c:pt idx="23">
                  <c:v>99.286857999999995</c:v>
                </c:pt>
                <c:pt idx="24">
                  <c:v>100.054863</c:v>
                </c:pt>
                <c:pt idx="25">
                  <c:v>100.097527</c:v>
                </c:pt>
                <c:pt idx="26">
                  <c:v>98.817513000000005</c:v>
                </c:pt>
                <c:pt idx="27">
                  <c:v>98.774840999999995</c:v>
                </c:pt>
                <c:pt idx="28">
                  <c:v>97.921501000000006</c:v>
                </c:pt>
                <c:pt idx="29">
                  <c:v>99.372176999999994</c:v>
                </c:pt>
                <c:pt idx="30">
                  <c:v>99.030845999999997</c:v>
                </c:pt>
                <c:pt idx="31">
                  <c:v>96.001464999999996</c:v>
                </c:pt>
                <c:pt idx="32">
                  <c:v>95.190787999999998</c:v>
                </c:pt>
                <c:pt idx="33">
                  <c:v>94.934783999999993</c:v>
                </c:pt>
                <c:pt idx="34">
                  <c:v>95.574791000000005</c:v>
                </c:pt>
                <c:pt idx="35">
                  <c:v>94.252105999999998</c:v>
                </c:pt>
                <c:pt idx="36">
                  <c:v>92.673409000000007</c:v>
                </c:pt>
                <c:pt idx="37">
                  <c:v>93.185424999999995</c:v>
                </c:pt>
                <c:pt idx="38">
                  <c:v>94.038764999999998</c:v>
                </c:pt>
                <c:pt idx="39">
                  <c:v>93.910774000000004</c:v>
                </c:pt>
                <c:pt idx="40">
                  <c:v>95.873458999999997</c:v>
                </c:pt>
                <c:pt idx="41">
                  <c:v>95.105446000000001</c:v>
                </c:pt>
                <c:pt idx="42">
                  <c:v>94.977455000000006</c:v>
                </c:pt>
                <c:pt idx="43">
                  <c:v>94.806786000000002</c:v>
                </c:pt>
                <c:pt idx="44">
                  <c:v>96.385475</c:v>
                </c:pt>
                <c:pt idx="45">
                  <c:v>95.702797000000004</c:v>
                </c:pt>
                <c:pt idx="46">
                  <c:v>95.276122999999998</c:v>
                </c:pt>
                <c:pt idx="47">
                  <c:v>94.593445000000003</c:v>
                </c:pt>
                <c:pt idx="48">
                  <c:v>94.636123999999995</c:v>
                </c:pt>
                <c:pt idx="49">
                  <c:v>92.758758999999998</c:v>
                </c:pt>
                <c:pt idx="50">
                  <c:v>93.270767000000006</c:v>
                </c:pt>
                <c:pt idx="51">
                  <c:v>93.697433000000004</c:v>
                </c:pt>
                <c:pt idx="52">
                  <c:v>94.508101999999994</c:v>
                </c:pt>
                <c:pt idx="53">
                  <c:v>94.934783999999993</c:v>
                </c:pt>
                <c:pt idx="54">
                  <c:v>95.830803000000003</c:v>
                </c:pt>
                <c:pt idx="55">
                  <c:v>96.129463000000001</c:v>
                </c:pt>
                <c:pt idx="56">
                  <c:v>96.342804000000001</c:v>
                </c:pt>
                <c:pt idx="57">
                  <c:v>95.788123999999996</c:v>
                </c:pt>
                <c:pt idx="58">
                  <c:v>98.092170999999993</c:v>
                </c:pt>
                <c:pt idx="59">
                  <c:v>98.604179000000002</c:v>
                </c:pt>
                <c:pt idx="60">
                  <c:v>99.756186999999997</c:v>
                </c:pt>
                <c:pt idx="61">
                  <c:v>99.926856999999998</c:v>
                </c:pt>
                <c:pt idx="62">
                  <c:v>99.244179000000003</c:v>
                </c:pt>
                <c:pt idx="63">
                  <c:v>99.713524000000007</c:v>
                </c:pt>
                <c:pt idx="64">
                  <c:v>98.988174000000001</c:v>
                </c:pt>
                <c:pt idx="65">
                  <c:v>98.945510999999996</c:v>
                </c:pt>
                <c:pt idx="66">
                  <c:v>100.225533</c:v>
                </c:pt>
                <c:pt idx="67">
                  <c:v>99.457520000000002</c:v>
                </c:pt>
                <c:pt idx="68">
                  <c:v>99.542862</c:v>
                </c:pt>
                <c:pt idx="69">
                  <c:v>99.457520000000002</c:v>
                </c:pt>
                <c:pt idx="70">
                  <c:v>100.65220600000001</c:v>
                </c:pt>
                <c:pt idx="71">
                  <c:v>100.73754099999999</c:v>
                </c:pt>
                <c:pt idx="72">
                  <c:v>101.718887</c:v>
                </c:pt>
                <c:pt idx="73">
                  <c:v>102.316231</c:v>
                </c:pt>
                <c:pt idx="74">
                  <c:v>102.316231</c:v>
                </c:pt>
                <c:pt idx="75">
                  <c:v>103.25490600000001</c:v>
                </c:pt>
                <c:pt idx="76">
                  <c:v>101.974884</c:v>
                </c:pt>
                <c:pt idx="77">
                  <c:v>102.060226</c:v>
                </c:pt>
                <c:pt idx="78">
                  <c:v>102.572227</c:v>
                </c:pt>
                <c:pt idx="79">
                  <c:v>102.188232</c:v>
                </c:pt>
                <c:pt idx="80">
                  <c:v>102.102898</c:v>
                </c:pt>
                <c:pt idx="81">
                  <c:v>101.974884</c:v>
                </c:pt>
                <c:pt idx="82">
                  <c:v>102.316231</c:v>
                </c:pt>
                <c:pt idx="83">
                  <c:v>101.590889</c:v>
                </c:pt>
                <c:pt idx="84">
                  <c:v>101.121544</c:v>
                </c:pt>
                <c:pt idx="85">
                  <c:v>100.90821099999999</c:v>
                </c:pt>
                <c:pt idx="86">
                  <c:v>100.182861</c:v>
                </c:pt>
                <c:pt idx="87">
                  <c:v>98.902846999999994</c:v>
                </c:pt>
                <c:pt idx="88">
                  <c:v>99.414848000000006</c:v>
                </c:pt>
                <c:pt idx="89">
                  <c:v>98.945510999999996</c:v>
                </c:pt>
                <c:pt idx="90">
                  <c:v>98.262833000000001</c:v>
                </c:pt>
                <c:pt idx="91">
                  <c:v>100.60953499999999</c:v>
                </c:pt>
                <c:pt idx="92">
                  <c:v>102.828239</c:v>
                </c:pt>
                <c:pt idx="93">
                  <c:v>104.534927</c:v>
                </c:pt>
                <c:pt idx="94">
                  <c:v>104.534927</c:v>
                </c:pt>
                <c:pt idx="95">
                  <c:v>106.838966</c:v>
                </c:pt>
                <c:pt idx="96">
                  <c:v>106.241615</c:v>
                </c:pt>
                <c:pt idx="97">
                  <c:v>105.985619</c:v>
                </c:pt>
                <c:pt idx="98">
                  <c:v>105.729607</c:v>
                </c:pt>
                <c:pt idx="99">
                  <c:v>105.17493399999999</c:v>
                </c:pt>
                <c:pt idx="100">
                  <c:v>105.217613</c:v>
                </c:pt>
                <c:pt idx="101">
                  <c:v>101.29220599999999</c:v>
                </c:pt>
                <c:pt idx="102">
                  <c:v>99.798850999999999</c:v>
                </c:pt>
                <c:pt idx="103">
                  <c:v>99.884192999999996</c:v>
                </c:pt>
                <c:pt idx="104">
                  <c:v>98.902846999999994</c:v>
                </c:pt>
                <c:pt idx="105">
                  <c:v>97.964164999999994</c:v>
                </c:pt>
                <c:pt idx="106">
                  <c:v>98.817513000000005</c:v>
                </c:pt>
                <c:pt idx="107">
                  <c:v>98.049492000000001</c:v>
                </c:pt>
                <c:pt idx="108">
                  <c:v>98.006827999999999</c:v>
                </c:pt>
                <c:pt idx="109">
                  <c:v>97.708152999999996</c:v>
                </c:pt>
                <c:pt idx="110">
                  <c:v>96.769478000000007</c:v>
                </c:pt>
                <c:pt idx="111">
                  <c:v>97.196144000000004</c:v>
                </c:pt>
                <c:pt idx="112">
                  <c:v>97.324150000000003</c:v>
                </c:pt>
                <c:pt idx="113">
                  <c:v>96.598808000000005</c:v>
                </c:pt>
                <c:pt idx="114">
                  <c:v>97.452156000000002</c:v>
                </c:pt>
                <c:pt idx="115">
                  <c:v>97.708152999999996</c:v>
                </c:pt>
                <c:pt idx="116">
                  <c:v>97.452156000000002</c:v>
                </c:pt>
                <c:pt idx="117">
                  <c:v>96.47081</c:v>
                </c:pt>
                <c:pt idx="118">
                  <c:v>97.836158999999995</c:v>
                </c:pt>
                <c:pt idx="119">
                  <c:v>96.812140999999997</c:v>
                </c:pt>
                <c:pt idx="120">
                  <c:v>96.684151</c:v>
                </c:pt>
                <c:pt idx="121">
                  <c:v>97.324150000000003</c:v>
                </c:pt>
                <c:pt idx="122">
                  <c:v>98.305496000000005</c:v>
                </c:pt>
                <c:pt idx="123">
                  <c:v>99.841530000000006</c:v>
                </c:pt>
                <c:pt idx="124">
                  <c:v>99.926856999999998</c:v>
                </c:pt>
                <c:pt idx="125">
                  <c:v>99.201515000000001</c:v>
                </c:pt>
                <c:pt idx="126">
                  <c:v>99.158851999999996</c:v>
                </c:pt>
                <c:pt idx="127">
                  <c:v>99.372176999999994</c:v>
                </c:pt>
                <c:pt idx="128">
                  <c:v>101.718887</c:v>
                </c:pt>
                <c:pt idx="129">
                  <c:v>101.29220599999999</c:v>
                </c:pt>
                <c:pt idx="130">
                  <c:v>99.926856999999998</c:v>
                </c:pt>
                <c:pt idx="131">
                  <c:v>100.396202</c:v>
                </c:pt>
                <c:pt idx="132">
                  <c:v>100.225533</c:v>
                </c:pt>
                <c:pt idx="133">
                  <c:v>100.694878</c:v>
                </c:pt>
                <c:pt idx="134">
                  <c:v>99.670852999999994</c:v>
                </c:pt>
                <c:pt idx="135">
                  <c:v>99.11618</c:v>
                </c:pt>
                <c:pt idx="136">
                  <c:v>98.33963</c:v>
                </c:pt>
                <c:pt idx="137">
                  <c:v>99.397796999999997</c:v>
                </c:pt>
                <c:pt idx="138">
                  <c:v>102.111435</c:v>
                </c:pt>
                <c:pt idx="139">
                  <c:v>102.503967</c:v>
                </c:pt>
                <c:pt idx="140">
                  <c:v>103.25490600000001</c:v>
                </c:pt>
                <c:pt idx="141">
                  <c:v>103.766914</c:v>
                </c:pt>
                <c:pt idx="142">
                  <c:v>102.742912</c:v>
                </c:pt>
                <c:pt idx="143">
                  <c:v>102.93064099999999</c:v>
                </c:pt>
                <c:pt idx="144">
                  <c:v>104.48374200000001</c:v>
                </c:pt>
                <c:pt idx="145">
                  <c:v>104.19358800000001</c:v>
                </c:pt>
                <c:pt idx="146">
                  <c:v>104.961601</c:v>
                </c:pt>
                <c:pt idx="147">
                  <c:v>104.27892300000001</c:v>
                </c:pt>
                <c:pt idx="148">
                  <c:v>104.961601</c:v>
                </c:pt>
                <c:pt idx="149">
                  <c:v>105.55894499999999</c:v>
                </c:pt>
                <c:pt idx="150">
                  <c:v>106.12215399999999</c:v>
                </c:pt>
                <c:pt idx="151">
                  <c:v>106.787766</c:v>
                </c:pt>
                <c:pt idx="152">
                  <c:v>104.978668</c:v>
                </c:pt>
                <c:pt idx="153">
                  <c:v>104.159454</c:v>
                </c:pt>
                <c:pt idx="154">
                  <c:v>103.30611399999999</c:v>
                </c:pt>
                <c:pt idx="155">
                  <c:v>103.30611399999999</c:v>
                </c:pt>
                <c:pt idx="156">
                  <c:v>103.408508</c:v>
                </c:pt>
                <c:pt idx="157">
                  <c:v>104.244804</c:v>
                </c:pt>
                <c:pt idx="158">
                  <c:v>102.695992</c:v>
                </c:pt>
                <c:pt idx="159">
                  <c:v>101.094398</c:v>
                </c:pt>
                <c:pt idx="160">
                  <c:v>99.791991999999993</c:v>
                </c:pt>
                <c:pt idx="161">
                  <c:v>98.102401999999998</c:v>
                </c:pt>
                <c:pt idx="162">
                  <c:v>98.823997000000006</c:v>
                </c:pt>
                <c:pt idx="163">
                  <c:v>96.360000999999997</c:v>
                </c:pt>
                <c:pt idx="164">
                  <c:v>94.177597000000006</c:v>
                </c:pt>
                <c:pt idx="165">
                  <c:v>95.550399999999996</c:v>
                </c:pt>
                <c:pt idx="166">
                  <c:v>95.004784000000001</c:v>
                </c:pt>
                <c:pt idx="167">
                  <c:v>96.166397000000003</c:v>
                </c:pt>
                <c:pt idx="168">
                  <c:v>96.888000000000005</c:v>
                </c:pt>
                <c:pt idx="169">
                  <c:v>97.838393999999994</c:v>
                </c:pt>
                <c:pt idx="170">
                  <c:v>97.556800999999993</c:v>
                </c:pt>
                <c:pt idx="171">
                  <c:v>98.771193999999994</c:v>
                </c:pt>
                <c:pt idx="172">
                  <c:v>97.785599000000005</c:v>
                </c:pt>
                <c:pt idx="173">
                  <c:v>97.275192000000004</c:v>
                </c:pt>
                <c:pt idx="174">
                  <c:v>97.433593999999999</c:v>
                </c:pt>
                <c:pt idx="175">
                  <c:v>97.503997999999996</c:v>
                </c:pt>
                <c:pt idx="176">
                  <c:v>96.360000999999997</c:v>
                </c:pt>
                <c:pt idx="177">
                  <c:v>95.427193000000003</c:v>
                </c:pt>
                <c:pt idx="178">
                  <c:v>93.772789000000003</c:v>
                </c:pt>
                <c:pt idx="179">
                  <c:v>90.622398000000004</c:v>
                </c:pt>
                <c:pt idx="180">
                  <c:v>91.519997000000004</c:v>
                </c:pt>
                <c:pt idx="181">
                  <c:v>91.484795000000005</c:v>
                </c:pt>
                <c:pt idx="182">
                  <c:v>91.907195999999999</c:v>
                </c:pt>
                <c:pt idx="183">
                  <c:v>92.875191000000001</c:v>
                </c:pt>
                <c:pt idx="184">
                  <c:v>93.015998999999994</c:v>
                </c:pt>
                <c:pt idx="185">
                  <c:v>93.984001000000006</c:v>
                </c:pt>
                <c:pt idx="186">
                  <c:v>92.487990999999994</c:v>
                </c:pt>
                <c:pt idx="187">
                  <c:v>92.681586999999993</c:v>
                </c:pt>
                <c:pt idx="188">
                  <c:v>93.455994000000004</c:v>
                </c:pt>
                <c:pt idx="189">
                  <c:v>94.300788999999995</c:v>
                </c:pt>
                <c:pt idx="190">
                  <c:v>92.716789000000006</c:v>
                </c:pt>
                <c:pt idx="191">
                  <c:v>93.121589999999998</c:v>
                </c:pt>
                <c:pt idx="192">
                  <c:v>93.385589999999993</c:v>
                </c:pt>
                <c:pt idx="193">
                  <c:v>90.868797000000001</c:v>
                </c:pt>
                <c:pt idx="194">
                  <c:v>89.267189000000002</c:v>
                </c:pt>
                <c:pt idx="195">
                  <c:v>88.334389000000002</c:v>
                </c:pt>
                <c:pt idx="196">
                  <c:v>89.584000000000003</c:v>
                </c:pt>
                <c:pt idx="197">
                  <c:v>90.024001999999996</c:v>
                </c:pt>
                <c:pt idx="198">
                  <c:v>91.097588000000002</c:v>
                </c:pt>
                <c:pt idx="199">
                  <c:v>89.759995000000004</c:v>
                </c:pt>
                <c:pt idx="200">
                  <c:v>89.003197</c:v>
                </c:pt>
                <c:pt idx="201">
                  <c:v>92.135993999999997</c:v>
                </c:pt>
                <c:pt idx="202">
                  <c:v>91.959998999999996</c:v>
                </c:pt>
                <c:pt idx="203">
                  <c:v>92.399994000000007</c:v>
                </c:pt>
                <c:pt idx="204">
                  <c:v>92.664000999999999</c:v>
                </c:pt>
                <c:pt idx="205">
                  <c:v>91.414390999999995</c:v>
                </c:pt>
                <c:pt idx="206">
                  <c:v>92.153587000000002</c:v>
                </c:pt>
                <c:pt idx="207">
                  <c:v>92.276793999999995</c:v>
                </c:pt>
                <c:pt idx="208">
                  <c:v>91.695992000000004</c:v>
                </c:pt>
                <c:pt idx="209">
                  <c:v>92.980804000000006</c:v>
                </c:pt>
                <c:pt idx="210">
                  <c:v>93.332794000000007</c:v>
                </c:pt>
                <c:pt idx="211">
                  <c:v>94.705596999999997</c:v>
                </c:pt>
                <c:pt idx="212">
                  <c:v>95.304001</c:v>
                </c:pt>
                <c:pt idx="213">
                  <c:v>95.462395000000001</c:v>
                </c:pt>
                <c:pt idx="214">
                  <c:v>93.526398</c:v>
                </c:pt>
                <c:pt idx="215">
                  <c:v>92.241591999999997</c:v>
                </c:pt>
                <c:pt idx="216">
                  <c:v>92.171188000000001</c:v>
                </c:pt>
                <c:pt idx="217">
                  <c:v>92.822395</c:v>
                </c:pt>
                <c:pt idx="218">
                  <c:v>92.963195999999996</c:v>
                </c:pt>
                <c:pt idx="219">
                  <c:v>95.180801000000002</c:v>
                </c:pt>
                <c:pt idx="220">
                  <c:v>94.670394999999999</c:v>
                </c:pt>
                <c:pt idx="221">
                  <c:v>96.043189999999996</c:v>
                </c:pt>
                <c:pt idx="222">
                  <c:v>96.535995</c:v>
                </c:pt>
                <c:pt idx="223">
                  <c:v>97.063995000000006</c:v>
                </c:pt>
                <c:pt idx="224">
                  <c:v>100.848</c:v>
                </c:pt>
                <c:pt idx="225">
                  <c:v>101.991997</c:v>
                </c:pt>
                <c:pt idx="226">
                  <c:v>101.639984</c:v>
                </c:pt>
                <c:pt idx="227">
                  <c:v>101.622398</c:v>
                </c:pt>
                <c:pt idx="228">
                  <c:v>102.23839599999999</c:v>
                </c:pt>
                <c:pt idx="229">
                  <c:v>102.942398</c:v>
                </c:pt>
                <c:pt idx="230">
                  <c:v>103.452789</c:v>
                </c:pt>
                <c:pt idx="231">
                  <c:v>103.435196</c:v>
                </c:pt>
                <c:pt idx="232">
                  <c:v>103.435196</c:v>
                </c:pt>
                <c:pt idx="233">
                  <c:v>103.663994</c:v>
                </c:pt>
                <c:pt idx="234">
                  <c:v>102.379189</c:v>
                </c:pt>
                <c:pt idx="235">
                  <c:v>101.076797</c:v>
                </c:pt>
                <c:pt idx="236">
                  <c:v>101.675194</c:v>
                </c:pt>
                <c:pt idx="237">
                  <c:v>100.390404</c:v>
                </c:pt>
                <c:pt idx="238">
                  <c:v>99.351990000000001</c:v>
                </c:pt>
                <c:pt idx="239">
                  <c:v>99.651199000000005</c:v>
                </c:pt>
                <c:pt idx="240">
                  <c:v>98.119995000000003</c:v>
                </c:pt>
                <c:pt idx="241">
                  <c:v>99.440002000000007</c:v>
                </c:pt>
                <c:pt idx="242">
                  <c:v>99.563186999999999</c:v>
                </c:pt>
                <c:pt idx="243">
                  <c:v>99.615996999999993</c:v>
                </c:pt>
                <c:pt idx="244">
                  <c:v>99.510399000000007</c:v>
                </c:pt>
                <c:pt idx="245">
                  <c:v>99.879997000000003</c:v>
                </c:pt>
                <c:pt idx="246">
                  <c:v>100.14400500000001</c:v>
                </c:pt>
                <c:pt idx="247">
                  <c:v>101.798401</c:v>
                </c:pt>
                <c:pt idx="248">
                  <c:v>101.974396</c:v>
                </c:pt>
                <c:pt idx="249">
                  <c:v>104.420807</c:v>
                </c:pt>
                <c:pt idx="250">
                  <c:v>106.215988</c:v>
                </c:pt>
                <c:pt idx="251">
                  <c:v>105.26559399999999</c:v>
                </c:pt>
                <c:pt idx="252">
                  <c:v>104.192001</c:v>
                </c:pt>
                <c:pt idx="253">
                  <c:v>102.36159499999999</c:v>
                </c:pt>
                <c:pt idx="254">
                  <c:v>102.555183</c:v>
                </c:pt>
                <c:pt idx="255">
                  <c:v>101.006393</c:v>
                </c:pt>
                <c:pt idx="256">
                  <c:v>102.343994</c:v>
                </c:pt>
                <c:pt idx="257">
                  <c:v>99.545592999999997</c:v>
                </c:pt>
                <c:pt idx="258">
                  <c:v>98.665595999999994</c:v>
                </c:pt>
                <c:pt idx="259">
                  <c:v>100.495987</c:v>
                </c:pt>
                <c:pt idx="260">
                  <c:v>98.841590999999994</c:v>
                </c:pt>
                <c:pt idx="261">
                  <c:v>99.633598000000006</c:v>
                </c:pt>
                <c:pt idx="262">
                  <c:v>99.070396000000002</c:v>
                </c:pt>
                <c:pt idx="263">
                  <c:v>100.267189</c:v>
                </c:pt>
                <c:pt idx="264">
                  <c:v>100.53119700000001</c:v>
                </c:pt>
                <c:pt idx="265">
                  <c:v>100.93598900000001</c:v>
                </c:pt>
                <c:pt idx="266">
                  <c:v>101.27040100000001</c:v>
                </c:pt>
                <c:pt idx="267">
                  <c:v>101.9216</c:v>
                </c:pt>
                <c:pt idx="268">
                  <c:v>103.31199599999999</c:v>
                </c:pt>
                <c:pt idx="269">
                  <c:v>101.745598</c:v>
                </c:pt>
                <c:pt idx="270">
                  <c:v>102.467201</c:v>
                </c:pt>
                <c:pt idx="271">
                  <c:v>102.643196</c:v>
                </c:pt>
                <c:pt idx="272">
                  <c:v>102.660805</c:v>
                </c:pt>
                <c:pt idx="273">
                  <c:v>103.10080000000001</c:v>
                </c:pt>
                <c:pt idx="274">
                  <c:v>104.156792</c:v>
                </c:pt>
                <c:pt idx="275">
                  <c:v>103.822395</c:v>
                </c:pt>
                <c:pt idx="276">
                  <c:v>102.78398900000001</c:v>
                </c:pt>
                <c:pt idx="277">
                  <c:v>102.871994</c:v>
                </c:pt>
                <c:pt idx="278">
                  <c:v>104.06880200000001</c:v>
                </c:pt>
                <c:pt idx="279">
                  <c:v>103.5056</c:v>
                </c:pt>
                <c:pt idx="280">
                  <c:v>105.934387</c:v>
                </c:pt>
                <c:pt idx="281">
                  <c:v>106.2864</c:v>
                </c:pt>
                <c:pt idx="282">
                  <c:v>105.863991</c:v>
                </c:pt>
                <c:pt idx="283">
                  <c:v>106.268799</c:v>
                </c:pt>
                <c:pt idx="284">
                  <c:v>105.44158899999999</c:v>
                </c:pt>
                <c:pt idx="285">
                  <c:v>100.495987</c:v>
                </c:pt>
                <c:pt idx="286">
                  <c:v>98.683197000000007</c:v>
                </c:pt>
                <c:pt idx="287">
                  <c:v>98.295997999999997</c:v>
                </c:pt>
                <c:pt idx="288">
                  <c:v>98.876793000000006</c:v>
                </c:pt>
                <c:pt idx="289">
                  <c:v>98.559989999999999</c:v>
                </c:pt>
                <c:pt idx="290">
                  <c:v>98.876793000000006</c:v>
                </c:pt>
                <c:pt idx="291">
                  <c:v>97.275192000000004</c:v>
                </c:pt>
                <c:pt idx="292">
                  <c:v>97.099189999999993</c:v>
                </c:pt>
                <c:pt idx="293">
                  <c:v>97.415993</c:v>
                </c:pt>
                <c:pt idx="294">
                  <c:v>96.588798999999995</c:v>
                </c:pt>
                <c:pt idx="295">
                  <c:v>96.870399000000006</c:v>
                </c:pt>
                <c:pt idx="296">
                  <c:v>96.799994999999996</c:v>
                </c:pt>
                <c:pt idx="297">
                  <c:v>97.503997999999996</c:v>
                </c:pt>
                <c:pt idx="298">
                  <c:v>97.380797999999999</c:v>
                </c:pt>
                <c:pt idx="299">
                  <c:v>97.679992999999996</c:v>
                </c:pt>
                <c:pt idx="300">
                  <c:v>98.419189000000003</c:v>
                </c:pt>
                <c:pt idx="301">
                  <c:v>98.788794999999993</c:v>
                </c:pt>
                <c:pt idx="302">
                  <c:v>99.598395999999994</c:v>
                </c:pt>
                <c:pt idx="303">
                  <c:v>99.721587999999997</c:v>
                </c:pt>
                <c:pt idx="304">
                  <c:v>100.091194</c:v>
                </c:pt>
                <c:pt idx="305">
                  <c:v>99.633598000000006</c:v>
                </c:pt>
                <c:pt idx="306">
                  <c:v>98.542396999999994</c:v>
                </c:pt>
                <c:pt idx="307">
                  <c:v>98.031998000000002</c:v>
                </c:pt>
                <c:pt idx="308">
                  <c:v>96.817588999999998</c:v>
                </c:pt>
                <c:pt idx="309">
                  <c:v>95.585601999999994</c:v>
                </c:pt>
                <c:pt idx="310">
                  <c:v>95.515197999999998</c:v>
                </c:pt>
                <c:pt idx="311">
                  <c:v>95.215987999999996</c:v>
                </c:pt>
                <c:pt idx="312">
                  <c:v>95.409592000000004</c:v>
                </c:pt>
                <c:pt idx="313">
                  <c:v>95.638396999999998</c:v>
                </c:pt>
                <c:pt idx="314">
                  <c:v>96.360000999999997</c:v>
                </c:pt>
                <c:pt idx="315">
                  <c:v>96.184005999999997</c:v>
                </c:pt>
                <c:pt idx="316">
                  <c:v>96.201590999999993</c:v>
                </c:pt>
                <c:pt idx="317">
                  <c:v>95.919990999999996</c:v>
                </c:pt>
                <c:pt idx="318">
                  <c:v>95.990402000000003</c:v>
                </c:pt>
                <c:pt idx="319">
                  <c:v>96.113594000000006</c:v>
                </c:pt>
                <c:pt idx="320">
                  <c:v>96.870399000000006</c:v>
                </c:pt>
                <c:pt idx="321">
                  <c:v>97.011191999999994</c:v>
                </c:pt>
                <c:pt idx="322">
                  <c:v>97.715194999999994</c:v>
                </c:pt>
                <c:pt idx="323">
                  <c:v>98.190392000000003</c:v>
                </c:pt>
                <c:pt idx="324">
                  <c:v>98.119995000000003</c:v>
                </c:pt>
                <c:pt idx="325">
                  <c:v>98.119995000000003</c:v>
                </c:pt>
                <c:pt idx="326">
                  <c:v>97.099189999999993</c:v>
                </c:pt>
                <c:pt idx="327">
                  <c:v>97.099189999999993</c:v>
                </c:pt>
                <c:pt idx="328">
                  <c:v>94.529587000000006</c:v>
                </c:pt>
                <c:pt idx="329">
                  <c:v>94.142403000000002</c:v>
                </c:pt>
                <c:pt idx="330">
                  <c:v>92.751998999999998</c:v>
                </c:pt>
                <c:pt idx="331">
                  <c:v>92.206389999999999</c:v>
                </c:pt>
                <c:pt idx="332">
                  <c:v>91.977585000000005</c:v>
                </c:pt>
                <c:pt idx="333">
                  <c:v>90.199996999999996</c:v>
                </c:pt>
                <c:pt idx="334">
                  <c:v>88.440002000000007</c:v>
                </c:pt>
                <c:pt idx="335">
                  <c:v>87.788794999999993</c:v>
                </c:pt>
                <c:pt idx="336">
                  <c:v>88.440002000000007</c:v>
                </c:pt>
                <c:pt idx="337">
                  <c:v>89.566390999999996</c:v>
                </c:pt>
                <c:pt idx="338">
                  <c:v>89.988792000000004</c:v>
                </c:pt>
                <c:pt idx="339">
                  <c:v>89.196793</c:v>
                </c:pt>
                <c:pt idx="340">
                  <c:v>88.087990000000005</c:v>
                </c:pt>
                <c:pt idx="341">
                  <c:v>88.211196999999999</c:v>
                </c:pt>
                <c:pt idx="342">
                  <c:v>87.507202000000007</c:v>
                </c:pt>
                <c:pt idx="343">
                  <c:v>87.982399000000001</c:v>
                </c:pt>
                <c:pt idx="344">
                  <c:v>89.108802999999995</c:v>
                </c:pt>
                <c:pt idx="345">
                  <c:v>88.070403999999996</c:v>
                </c:pt>
                <c:pt idx="346">
                  <c:v>89.390395999999996</c:v>
                </c:pt>
                <c:pt idx="347">
                  <c:v>88.123183999999995</c:v>
                </c:pt>
                <c:pt idx="348">
                  <c:v>89.513587999999999</c:v>
                </c:pt>
                <c:pt idx="349">
                  <c:v>89.460800000000006</c:v>
                </c:pt>
                <c:pt idx="350">
                  <c:v>90.358397999999994</c:v>
                </c:pt>
                <c:pt idx="351">
                  <c:v>90.375991999999997</c:v>
                </c:pt>
                <c:pt idx="352">
                  <c:v>89.584000000000003</c:v>
                </c:pt>
                <c:pt idx="353">
                  <c:v>90.411193999999995</c:v>
                </c:pt>
                <c:pt idx="354">
                  <c:v>91.097588000000002</c:v>
                </c:pt>
                <c:pt idx="355">
                  <c:v>90.059189000000003</c:v>
                </c:pt>
                <c:pt idx="356">
                  <c:v>88.140793000000002</c:v>
                </c:pt>
                <c:pt idx="357">
                  <c:v>89.495994999999994</c:v>
                </c:pt>
                <c:pt idx="358">
                  <c:v>88.475196999999994</c:v>
                </c:pt>
                <c:pt idx="359">
                  <c:v>89.196793</c:v>
                </c:pt>
                <c:pt idx="360">
                  <c:v>89.179192</c:v>
                </c:pt>
                <c:pt idx="361">
                  <c:v>88.017593000000005</c:v>
                </c:pt>
                <c:pt idx="362">
                  <c:v>87.049599000000001</c:v>
                </c:pt>
                <c:pt idx="363">
                  <c:v>88.668800000000005</c:v>
                </c:pt>
                <c:pt idx="364">
                  <c:v>88.087990000000005</c:v>
                </c:pt>
                <c:pt idx="365">
                  <c:v>88.475196999999994</c:v>
                </c:pt>
                <c:pt idx="366">
                  <c:v>90.164794999999998</c:v>
                </c:pt>
                <c:pt idx="367">
                  <c:v>90.287993999999998</c:v>
                </c:pt>
                <c:pt idx="368">
                  <c:v>90.129593</c:v>
                </c:pt>
                <c:pt idx="369">
                  <c:v>90.024001999999996</c:v>
                </c:pt>
                <c:pt idx="370">
                  <c:v>90.111999999999995</c:v>
                </c:pt>
                <c:pt idx="371">
                  <c:v>91.555199000000002</c:v>
                </c:pt>
                <c:pt idx="372">
                  <c:v>90.639992000000007</c:v>
                </c:pt>
                <c:pt idx="373">
                  <c:v>88.879997000000003</c:v>
                </c:pt>
                <c:pt idx="374">
                  <c:v>85.949592999999993</c:v>
                </c:pt>
                <c:pt idx="375">
                  <c:v>85.967201000000003</c:v>
                </c:pt>
                <c:pt idx="376">
                  <c:v>85.324791000000005</c:v>
                </c:pt>
                <c:pt idx="377">
                  <c:v>86.152007999999995</c:v>
                </c:pt>
                <c:pt idx="378">
                  <c:v>87.568793999999997</c:v>
                </c:pt>
                <c:pt idx="379">
                  <c:v>88.387191999999999</c:v>
                </c:pt>
                <c:pt idx="380">
                  <c:v>88.175995</c:v>
                </c:pt>
                <c:pt idx="381">
                  <c:v>87.630393999999995</c:v>
                </c:pt>
                <c:pt idx="382">
                  <c:v>88.281593000000001</c:v>
                </c:pt>
                <c:pt idx="383">
                  <c:v>87.568793999999997</c:v>
                </c:pt>
                <c:pt idx="384">
                  <c:v>86.583198999999993</c:v>
                </c:pt>
                <c:pt idx="385">
                  <c:v>86.389595</c:v>
                </c:pt>
                <c:pt idx="386">
                  <c:v>84.321594000000005</c:v>
                </c:pt>
                <c:pt idx="387">
                  <c:v>85.694396999999995</c:v>
                </c:pt>
                <c:pt idx="388">
                  <c:v>86.310394000000002</c:v>
                </c:pt>
                <c:pt idx="389">
                  <c:v>83.995987</c:v>
                </c:pt>
                <c:pt idx="390">
                  <c:v>87.287200999999996</c:v>
                </c:pt>
                <c:pt idx="391">
                  <c:v>86.143196000000003</c:v>
                </c:pt>
                <c:pt idx="392">
                  <c:v>86.486396999999997</c:v>
                </c:pt>
                <c:pt idx="393">
                  <c:v>86.803200000000004</c:v>
                </c:pt>
                <c:pt idx="394">
                  <c:v>86.908790999999994</c:v>
                </c:pt>
                <c:pt idx="395">
                  <c:v>85.826392999999996</c:v>
                </c:pt>
                <c:pt idx="396">
                  <c:v>85.667998999999995</c:v>
                </c:pt>
                <c:pt idx="397">
                  <c:v>85.975989999999996</c:v>
                </c:pt>
                <c:pt idx="398">
                  <c:v>85.879195999999993</c:v>
                </c:pt>
                <c:pt idx="399">
                  <c:v>86.152007999999995</c:v>
                </c:pt>
                <c:pt idx="400">
                  <c:v>88.492789999999999</c:v>
                </c:pt>
                <c:pt idx="401">
                  <c:v>88.668800000000005</c:v>
                </c:pt>
                <c:pt idx="402">
                  <c:v>87.498390000000001</c:v>
                </c:pt>
                <c:pt idx="403">
                  <c:v>86.811995999999994</c:v>
                </c:pt>
                <c:pt idx="404">
                  <c:v>87.119995000000003</c:v>
                </c:pt>
                <c:pt idx="405">
                  <c:v>88.281593000000001</c:v>
                </c:pt>
                <c:pt idx="406">
                  <c:v>88.017593000000005</c:v>
                </c:pt>
                <c:pt idx="407">
                  <c:v>88.457595999999995</c:v>
                </c:pt>
                <c:pt idx="408">
                  <c:v>87.806396000000007</c:v>
                </c:pt>
                <c:pt idx="409">
                  <c:v>87.623428000000004</c:v>
                </c:pt>
                <c:pt idx="410">
                  <c:v>87.477058</c:v>
                </c:pt>
                <c:pt idx="411">
                  <c:v>86.909858999999997</c:v>
                </c:pt>
                <c:pt idx="412">
                  <c:v>88.126594999999995</c:v>
                </c:pt>
                <c:pt idx="413">
                  <c:v>87.284942999999998</c:v>
                </c:pt>
                <c:pt idx="414">
                  <c:v>84.888053999999997</c:v>
                </c:pt>
                <c:pt idx="415">
                  <c:v>83.726203999999996</c:v>
                </c:pt>
                <c:pt idx="416">
                  <c:v>84.394042999999996</c:v>
                </c:pt>
                <c:pt idx="417">
                  <c:v>84.375748000000002</c:v>
                </c:pt>
                <c:pt idx="418">
                  <c:v>84.238517999999999</c:v>
                </c:pt>
                <c:pt idx="419">
                  <c:v>84.394042999999996</c:v>
                </c:pt>
                <c:pt idx="420">
                  <c:v>86.562218000000001</c:v>
                </c:pt>
                <c:pt idx="421">
                  <c:v>85.903525999999999</c:v>
                </c:pt>
                <c:pt idx="422">
                  <c:v>86.040756000000002</c:v>
                </c:pt>
                <c:pt idx="423">
                  <c:v>86.543914999999998</c:v>
                </c:pt>
                <c:pt idx="424">
                  <c:v>86.397544999999994</c:v>
                </c:pt>
                <c:pt idx="425">
                  <c:v>87.678314</c:v>
                </c:pt>
                <c:pt idx="426">
                  <c:v>88.346153000000001</c:v>
                </c:pt>
                <c:pt idx="427">
                  <c:v>89.773300000000006</c:v>
                </c:pt>
                <c:pt idx="428">
                  <c:v>88.446785000000006</c:v>
                </c:pt>
                <c:pt idx="429">
                  <c:v>87.943618999999998</c:v>
                </c:pt>
                <c:pt idx="430">
                  <c:v>88.684639000000004</c:v>
                </c:pt>
                <c:pt idx="431">
                  <c:v>89.123763999999994</c:v>
                </c:pt>
                <c:pt idx="432">
                  <c:v>88.940804</c:v>
                </c:pt>
                <c:pt idx="433">
                  <c:v>88.940804</c:v>
                </c:pt>
                <c:pt idx="434">
                  <c:v>88.236373999999998</c:v>
                </c:pt>
                <c:pt idx="435">
                  <c:v>87.037925999999999</c:v>
                </c:pt>
                <c:pt idx="436">
                  <c:v>87.623428000000004</c:v>
                </c:pt>
                <c:pt idx="437">
                  <c:v>87.925323000000006</c:v>
                </c:pt>
                <c:pt idx="438">
                  <c:v>87.971069</c:v>
                </c:pt>
                <c:pt idx="439">
                  <c:v>88.593154999999996</c:v>
                </c:pt>
                <c:pt idx="440">
                  <c:v>89.636077999999998</c:v>
                </c:pt>
                <c:pt idx="441">
                  <c:v>89.636077999999998</c:v>
                </c:pt>
                <c:pt idx="442">
                  <c:v>91.026641999999995</c:v>
                </c:pt>
                <c:pt idx="443">
                  <c:v>89.059730999999999</c:v>
                </c:pt>
                <c:pt idx="444">
                  <c:v>90.029456999999994</c:v>
                </c:pt>
                <c:pt idx="445">
                  <c:v>87.166008000000005</c:v>
                </c:pt>
                <c:pt idx="446">
                  <c:v>86.818375000000003</c:v>
                </c:pt>
                <c:pt idx="447">
                  <c:v>86.708588000000006</c:v>
                </c:pt>
                <c:pt idx="448">
                  <c:v>87.431313000000003</c:v>
                </c:pt>
                <c:pt idx="449">
                  <c:v>86.909858999999997</c:v>
                </c:pt>
                <c:pt idx="450">
                  <c:v>87.769797999999994</c:v>
                </c:pt>
                <c:pt idx="451">
                  <c:v>89.608626999999998</c:v>
                </c:pt>
                <c:pt idx="452">
                  <c:v>90.724731000000006</c:v>
                </c:pt>
                <c:pt idx="453">
                  <c:v>92.124442999999999</c:v>
                </c:pt>
                <c:pt idx="454">
                  <c:v>92.380600000000001</c:v>
                </c:pt>
                <c:pt idx="455">
                  <c:v>93.441817999999998</c:v>
                </c:pt>
                <c:pt idx="456">
                  <c:v>93.332031000000001</c:v>
                </c:pt>
                <c:pt idx="457">
                  <c:v>92.124442999999999</c:v>
                </c:pt>
                <c:pt idx="458">
                  <c:v>92.929503999999994</c:v>
                </c:pt>
                <c:pt idx="459">
                  <c:v>93.716269999999994</c:v>
                </c:pt>
                <c:pt idx="460">
                  <c:v>95.015334999999993</c:v>
                </c:pt>
                <c:pt idx="461">
                  <c:v>94.905556000000004</c:v>
                </c:pt>
                <c:pt idx="462">
                  <c:v>95.637435999999994</c:v>
                </c:pt>
                <c:pt idx="463">
                  <c:v>96.826721000000006</c:v>
                </c:pt>
                <c:pt idx="464">
                  <c:v>97.430510999999996</c:v>
                </c:pt>
                <c:pt idx="465">
                  <c:v>96.680351000000002</c:v>
                </c:pt>
                <c:pt idx="466">
                  <c:v>96.625465000000005</c:v>
                </c:pt>
                <c:pt idx="467">
                  <c:v>96.643760999999998</c:v>
                </c:pt>
                <c:pt idx="468">
                  <c:v>96.332710000000006</c:v>
                </c:pt>
                <c:pt idx="469">
                  <c:v>96.845023999999995</c:v>
                </c:pt>
                <c:pt idx="470">
                  <c:v>97.650069999999999</c:v>
                </c:pt>
                <c:pt idx="471">
                  <c:v>96.369300999999993</c:v>
                </c:pt>
                <c:pt idx="472">
                  <c:v>96.753540000000001</c:v>
                </c:pt>
                <c:pt idx="473">
                  <c:v>95.692313999999996</c:v>
                </c:pt>
                <c:pt idx="474">
                  <c:v>93.752869000000004</c:v>
                </c:pt>
                <c:pt idx="475">
                  <c:v>98.034317000000001</c:v>
                </c:pt>
                <c:pt idx="476">
                  <c:v>96.314414999999997</c:v>
                </c:pt>
                <c:pt idx="477">
                  <c:v>97.906234999999995</c:v>
                </c:pt>
                <c:pt idx="478">
                  <c:v>95.856994999999998</c:v>
                </c:pt>
                <c:pt idx="479">
                  <c:v>97.009688999999995</c:v>
                </c:pt>
                <c:pt idx="480">
                  <c:v>97.595191999999997</c:v>
                </c:pt>
                <c:pt idx="481">
                  <c:v>99.406577999999996</c:v>
                </c:pt>
                <c:pt idx="482">
                  <c:v>98.272171</c:v>
                </c:pt>
                <c:pt idx="483">
                  <c:v>96.515677999999994</c:v>
                </c:pt>
                <c:pt idx="484">
                  <c:v>98.089202999999998</c:v>
                </c:pt>
                <c:pt idx="485">
                  <c:v>97.467110000000005</c:v>
                </c:pt>
                <c:pt idx="486">
                  <c:v>94.868965000000003</c:v>
                </c:pt>
                <c:pt idx="487">
                  <c:v>96.259529000000001</c:v>
                </c:pt>
                <c:pt idx="488">
                  <c:v>96.332710000000006</c:v>
                </c:pt>
                <c:pt idx="489">
                  <c:v>96.332710000000006</c:v>
                </c:pt>
                <c:pt idx="490">
                  <c:v>94.082199000000003</c:v>
                </c:pt>
                <c:pt idx="491">
                  <c:v>94.338356000000005</c:v>
                </c:pt>
                <c:pt idx="492">
                  <c:v>92.801422000000002</c:v>
                </c:pt>
                <c:pt idx="493">
                  <c:v>93.697968000000003</c:v>
                </c:pt>
                <c:pt idx="494">
                  <c:v>95.399574000000001</c:v>
                </c:pt>
                <c:pt idx="495">
                  <c:v>95.582542000000004</c:v>
                </c:pt>
                <c:pt idx="496">
                  <c:v>94.759192999999996</c:v>
                </c:pt>
                <c:pt idx="497">
                  <c:v>95.362976000000003</c:v>
                </c:pt>
                <c:pt idx="498">
                  <c:v>96.570564000000005</c:v>
                </c:pt>
                <c:pt idx="499">
                  <c:v>96.076553000000004</c:v>
                </c:pt>
                <c:pt idx="500">
                  <c:v>96.222931000000003</c:v>
                </c:pt>
                <c:pt idx="501">
                  <c:v>95.161713000000006</c:v>
                </c:pt>
                <c:pt idx="502">
                  <c:v>94.612808000000001</c:v>
                </c:pt>
                <c:pt idx="503">
                  <c:v>96.790131000000002</c:v>
                </c:pt>
                <c:pt idx="504">
                  <c:v>97.229247999999998</c:v>
                </c:pt>
                <c:pt idx="505">
                  <c:v>97.393929</c:v>
                </c:pt>
                <c:pt idx="506">
                  <c:v>96.735236999999998</c:v>
                </c:pt>
                <c:pt idx="507">
                  <c:v>97.027991999999998</c:v>
                </c:pt>
                <c:pt idx="508">
                  <c:v>95.875290000000007</c:v>
                </c:pt>
                <c:pt idx="509">
                  <c:v>94.905556000000004</c:v>
                </c:pt>
                <c:pt idx="510">
                  <c:v>94.722588000000002</c:v>
                </c:pt>
                <c:pt idx="511">
                  <c:v>95.692313999999996</c:v>
                </c:pt>
                <c:pt idx="512">
                  <c:v>96.973099000000005</c:v>
                </c:pt>
                <c:pt idx="513">
                  <c:v>96.058257999999995</c:v>
                </c:pt>
                <c:pt idx="514">
                  <c:v>96.405899000000005</c:v>
                </c:pt>
                <c:pt idx="515">
                  <c:v>96.552268999999995</c:v>
                </c:pt>
                <c:pt idx="516">
                  <c:v>93.716269999999994</c:v>
                </c:pt>
                <c:pt idx="517">
                  <c:v>92.83802</c:v>
                </c:pt>
                <c:pt idx="518">
                  <c:v>92.673355000000001</c:v>
                </c:pt>
                <c:pt idx="519">
                  <c:v>92.197631999999999</c:v>
                </c:pt>
                <c:pt idx="520">
                  <c:v>91.200462000000002</c:v>
                </c:pt>
                <c:pt idx="521">
                  <c:v>91.191306999999995</c:v>
                </c:pt>
                <c:pt idx="522">
                  <c:v>91.255347999999998</c:v>
                </c:pt>
                <c:pt idx="523">
                  <c:v>91.795105000000007</c:v>
                </c:pt>
                <c:pt idx="524">
                  <c:v>91.191306999999995</c:v>
                </c:pt>
                <c:pt idx="525">
                  <c:v>90.733879000000002</c:v>
                </c:pt>
                <c:pt idx="526">
                  <c:v>91.063231999999999</c:v>
                </c:pt>
                <c:pt idx="527">
                  <c:v>91.026641999999995</c:v>
                </c:pt>
                <c:pt idx="528">
                  <c:v>92.801422000000002</c:v>
                </c:pt>
                <c:pt idx="529">
                  <c:v>93.533294999999995</c:v>
                </c:pt>
                <c:pt idx="530">
                  <c:v>92.362296999999998</c:v>
                </c:pt>
                <c:pt idx="531">
                  <c:v>92.380600000000001</c:v>
                </c:pt>
                <c:pt idx="532">
                  <c:v>92.581862999999998</c:v>
                </c:pt>
                <c:pt idx="533">
                  <c:v>91.136420999999999</c:v>
                </c:pt>
                <c:pt idx="534">
                  <c:v>90.560066000000006</c:v>
                </c:pt>
                <c:pt idx="535">
                  <c:v>86.909858999999997</c:v>
                </c:pt>
                <c:pt idx="536">
                  <c:v>84.302550999999994</c:v>
                </c:pt>
                <c:pt idx="537">
                  <c:v>82.106933999999995</c:v>
                </c:pt>
                <c:pt idx="538">
                  <c:v>82.006309999999999</c:v>
                </c:pt>
                <c:pt idx="539">
                  <c:v>81.750152999999997</c:v>
                </c:pt>
                <c:pt idx="540">
                  <c:v>82.774780000000007</c:v>
                </c:pt>
                <c:pt idx="541">
                  <c:v>81.420806999999996</c:v>
                </c:pt>
                <c:pt idx="542">
                  <c:v>81.073166000000001</c:v>
                </c:pt>
                <c:pt idx="543">
                  <c:v>81.640366</c:v>
                </c:pt>
                <c:pt idx="544">
                  <c:v>78.813514999999995</c:v>
                </c:pt>
                <c:pt idx="545">
                  <c:v>77.761443999999997</c:v>
                </c:pt>
                <c:pt idx="546">
                  <c:v>78.529906999999994</c:v>
                </c:pt>
                <c:pt idx="547">
                  <c:v>79.801544000000007</c:v>
                </c:pt>
                <c:pt idx="548">
                  <c:v>79.792389</c:v>
                </c:pt>
                <c:pt idx="549">
                  <c:v>81.530586</c:v>
                </c:pt>
                <c:pt idx="550">
                  <c:v>81.356773000000004</c:v>
                </c:pt>
                <c:pt idx="551">
                  <c:v>80.679787000000005</c:v>
                </c:pt>
                <c:pt idx="552">
                  <c:v>81.027420000000006</c:v>
                </c:pt>
                <c:pt idx="553">
                  <c:v>81.420806999999996</c:v>
                </c:pt>
                <c:pt idx="554">
                  <c:v>81.155501999999998</c:v>
                </c:pt>
                <c:pt idx="555">
                  <c:v>82.335648000000006</c:v>
                </c:pt>
                <c:pt idx="556">
                  <c:v>83.204741999999996</c:v>
                </c:pt>
                <c:pt idx="557">
                  <c:v>82.802216000000001</c:v>
                </c:pt>
                <c:pt idx="558">
                  <c:v>82.216721000000007</c:v>
                </c:pt>
                <c:pt idx="559">
                  <c:v>83.433456000000007</c:v>
                </c:pt>
                <c:pt idx="560">
                  <c:v>83.753653999999997</c:v>
                </c:pt>
                <c:pt idx="561">
                  <c:v>84.668494999999993</c:v>
                </c:pt>
                <c:pt idx="562">
                  <c:v>86.168830999999997</c:v>
                </c:pt>
                <c:pt idx="563">
                  <c:v>87.824698999999995</c:v>
                </c:pt>
                <c:pt idx="564">
                  <c:v>89.078025999999994</c:v>
                </c:pt>
                <c:pt idx="565">
                  <c:v>88.474227999999997</c:v>
                </c:pt>
                <c:pt idx="566">
                  <c:v>88.666343999999995</c:v>
                </c:pt>
                <c:pt idx="567">
                  <c:v>88.46508</c:v>
                </c:pt>
                <c:pt idx="568">
                  <c:v>88.748688000000001</c:v>
                </c:pt>
                <c:pt idx="569">
                  <c:v>88.336997999999994</c:v>
                </c:pt>
                <c:pt idx="570">
                  <c:v>89.169510000000002</c:v>
                </c:pt>
                <c:pt idx="571">
                  <c:v>89.663527999999999</c:v>
                </c:pt>
                <c:pt idx="572">
                  <c:v>88.401038999999997</c:v>
                </c:pt>
                <c:pt idx="573">
                  <c:v>87.358124000000004</c:v>
                </c:pt>
                <c:pt idx="574">
                  <c:v>87.760650999999996</c:v>
                </c:pt>
                <c:pt idx="575">
                  <c:v>87.559394999999995</c:v>
                </c:pt>
                <c:pt idx="576">
                  <c:v>89.068871000000001</c:v>
                </c:pt>
                <c:pt idx="577">
                  <c:v>89.883087000000003</c:v>
                </c:pt>
                <c:pt idx="578">
                  <c:v>88.574860000000001</c:v>
                </c:pt>
                <c:pt idx="579">
                  <c:v>86.763465999999994</c:v>
                </c:pt>
                <c:pt idx="580">
                  <c:v>87.184310999999994</c:v>
                </c:pt>
                <c:pt idx="581">
                  <c:v>88.208922999999999</c:v>
                </c:pt>
                <c:pt idx="582">
                  <c:v>86.836662000000004</c:v>
                </c:pt>
                <c:pt idx="583">
                  <c:v>87.769797999999994</c:v>
                </c:pt>
                <c:pt idx="584">
                  <c:v>88.272957000000005</c:v>
                </c:pt>
                <c:pt idx="585">
                  <c:v>90.688132999999993</c:v>
                </c:pt>
                <c:pt idx="586">
                  <c:v>90.733879000000002</c:v>
                </c:pt>
                <c:pt idx="587">
                  <c:v>91.374274999999997</c:v>
                </c:pt>
                <c:pt idx="588">
                  <c:v>92.142737999999994</c:v>
                </c:pt>
                <c:pt idx="589">
                  <c:v>90.496016999999995</c:v>
                </c:pt>
                <c:pt idx="590">
                  <c:v>91.273635999999996</c:v>
                </c:pt>
                <c:pt idx="591">
                  <c:v>93.258849999999995</c:v>
                </c:pt>
                <c:pt idx="592">
                  <c:v>94.411545000000004</c:v>
                </c:pt>
                <c:pt idx="593">
                  <c:v>94.850669999999994</c:v>
                </c:pt>
                <c:pt idx="594">
                  <c:v>94.942154000000002</c:v>
                </c:pt>
                <c:pt idx="595">
                  <c:v>95.509354000000002</c:v>
                </c:pt>
                <c:pt idx="596">
                  <c:v>96.168045000000006</c:v>
                </c:pt>
                <c:pt idx="597">
                  <c:v>96.515677999999994</c:v>
                </c:pt>
                <c:pt idx="598">
                  <c:v>95.747214999999997</c:v>
                </c:pt>
                <c:pt idx="599">
                  <c:v>94.576210000000003</c:v>
                </c:pt>
                <c:pt idx="600">
                  <c:v>96.003365000000002</c:v>
                </c:pt>
                <c:pt idx="601">
                  <c:v>98.308762000000002</c:v>
                </c:pt>
                <c:pt idx="602">
                  <c:v>99.150413999999998</c:v>
                </c:pt>
                <c:pt idx="603">
                  <c:v>99.132126</c:v>
                </c:pt>
                <c:pt idx="604">
                  <c:v>103.980782</c:v>
                </c:pt>
                <c:pt idx="605">
                  <c:v>104.108864</c:v>
                </c:pt>
                <c:pt idx="606">
                  <c:v>102.95616099999999</c:v>
                </c:pt>
                <c:pt idx="607">
                  <c:v>104.730949</c:v>
                </c:pt>
                <c:pt idx="608">
                  <c:v>104.822433</c:v>
                </c:pt>
                <c:pt idx="609">
                  <c:v>104.987106</c:v>
                </c:pt>
                <c:pt idx="610">
                  <c:v>105.206665</c:v>
                </c:pt>
                <c:pt idx="611">
                  <c:v>104.65776099999999</c:v>
                </c:pt>
                <c:pt idx="612">
                  <c:v>104.694351</c:v>
                </c:pt>
                <c:pt idx="613">
                  <c:v>105.04199199999999</c:v>
                </c:pt>
                <c:pt idx="614">
                  <c:v>105.060287</c:v>
                </c:pt>
                <c:pt idx="615">
                  <c:v>105.005394</c:v>
                </c:pt>
                <c:pt idx="616">
                  <c:v>106.505737</c:v>
                </c:pt>
                <c:pt idx="617">
                  <c:v>107.676727</c:v>
                </c:pt>
                <c:pt idx="618">
                  <c:v>107.512062</c:v>
                </c:pt>
                <c:pt idx="619">
                  <c:v>107.347382</c:v>
                </c:pt>
                <c:pt idx="620">
                  <c:v>107.14613300000001</c:v>
                </c:pt>
                <c:pt idx="621">
                  <c:v>106.304474</c:v>
                </c:pt>
                <c:pt idx="622">
                  <c:v>106.96315800000001</c:v>
                </c:pt>
                <c:pt idx="623">
                  <c:v>107.896294</c:v>
                </c:pt>
                <c:pt idx="624">
                  <c:v>106.24957999999999</c:v>
                </c:pt>
                <c:pt idx="625">
                  <c:v>106.85337800000001</c:v>
                </c:pt>
                <c:pt idx="626">
                  <c:v>106.13980100000001</c:v>
                </c:pt>
                <c:pt idx="627">
                  <c:v>105.53600299999999</c:v>
                </c:pt>
                <c:pt idx="628">
                  <c:v>107.219307</c:v>
                </c:pt>
                <c:pt idx="629">
                  <c:v>107.841408</c:v>
                </c:pt>
                <c:pt idx="630">
                  <c:v>107.749916</c:v>
                </c:pt>
                <c:pt idx="631">
                  <c:v>109.689384</c:v>
                </c:pt>
                <c:pt idx="632">
                  <c:v>108.17074599999999</c:v>
                </c:pt>
                <c:pt idx="633">
                  <c:v>106.926559</c:v>
                </c:pt>
                <c:pt idx="634">
                  <c:v>107.438873</c:v>
                </c:pt>
                <c:pt idx="635">
                  <c:v>108.07925400000001</c:v>
                </c:pt>
                <c:pt idx="636">
                  <c:v>107.512062</c:v>
                </c:pt>
                <c:pt idx="637">
                  <c:v>108.17074599999999</c:v>
                </c:pt>
                <c:pt idx="638">
                  <c:v>106.615517</c:v>
                </c:pt>
                <c:pt idx="639">
                  <c:v>108.536682</c:v>
                </c:pt>
                <c:pt idx="640">
                  <c:v>106.450844</c:v>
                </c:pt>
                <c:pt idx="641">
                  <c:v>105.956841</c:v>
                </c:pt>
                <c:pt idx="642">
                  <c:v>106.63381200000001</c:v>
                </c:pt>
                <c:pt idx="643">
                  <c:v>107.072945</c:v>
                </c:pt>
                <c:pt idx="644">
                  <c:v>108.317116</c:v>
                </c:pt>
                <c:pt idx="645">
                  <c:v>106.121498</c:v>
                </c:pt>
                <c:pt idx="646">
                  <c:v>105.901939</c:v>
                </c:pt>
                <c:pt idx="647">
                  <c:v>106.487442</c:v>
                </c:pt>
                <c:pt idx="648">
                  <c:v>105.883636</c:v>
                </c:pt>
                <c:pt idx="649">
                  <c:v>106.17639200000001</c:v>
                </c:pt>
                <c:pt idx="650">
                  <c:v>107.12782300000001</c:v>
                </c:pt>
                <c:pt idx="651">
                  <c:v>106.871674</c:v>
                </c:pt>
                <c:pt idx="652">
                  <c:v>107.219307</c:v>
                </c:pt>
                <c:pt idx="653">
                  <c:v>106.13980100000001</c:v>
                </c:pt>
                <c:pt idx="654">
                  <c:v>105.75556899999999</c:v>
                </c:pt>
                <c:pt idx="655">
                  <c:v>107.87799800000001</c:v>
                </c:pt>
                <c:pt idx="656">
                  <c:v>105.04199199999999</c:v>
                </c:pt>
                <c:pt idx="657">
                  <c:v>105.53600299999999</c:v>
                </c:pt>
                <c:pt idx="658">
                  <c:v>106.414261</c:v>
                </c:pt>
                <c:pt idx="659">
                  <c:v>104.053963</c:v>
                </c:pt>
                <c:pt idx="660">
                  <c:v>102.132805</c:v>
                </c:pt>
                <c:pt idx="661">
                  <c:v>101.748566</c:v>
                </c:pt>
                <c:pt idx="662">
                  <c:v>103.358688</c:v>
                </c:pt>
                <c:pt idx="663">
                  <c:v>104.03565999999999</c:v>
                </c:pt>
                <c:pt idx="664">
                  <c:v>102.95571099999999</c:v>
                </c:pt>
                <c:pt idx="665">
                  <c:v>102.59573399999999</c:v>
                </c:pt>
                <c:pt idx="666">
                  <c:v>102.59573399999999</c:v>
                </c:pt>
                <c:pt idx="667">
                  <c:v>103.67568199999999</c:v>
                </c:pt>
                <c:pt idx="668">
                  <c:v>103.808311</c:v>
                </c:pt>
                <c:pt idx="669">
                  <c:v>101.515778</c:v>
                </c:pt>
                <c:pt idx="670">
                  <c:v>101.042114</c:v>
                </c:pt>
                <c:pt idx="671">
                  <c:v>102.197845</c:v>
                </c:pt>
                <c:pt idx="672">
                  <c:v>101.21262400000001</c:v>
                </c:pt>
                <c:pt idx="673">
                  <c:v>101.250519</c:v>
                </c:pt>
                <c:pt idx="674">
                  <c:v>100.644226</c:v>
                </c:pt>
                <c:pt idx="675">
                  <c:v>99.791634000000002</c:v>
                </c:pt>
                <c:pt idx="676">
                  <c:v>95.585494999999995</c:v>
                </c:pt>
                <c:pt idx="677">
                  <c:v>94.031875999999997</c:v>
                </c:pt>
                <c:pt idx="678">
                  <c:v>93.311904999999996</c:v>
                </c:pt>
                <c:pt idx="679">
                  <c:v>91.606712000000002</c:v>
                </c:pt>
                <c:pt idx="680">
                  <c:v>88.291054000000003</c:v>
                </c:pt>
                <c:pt idx="681">
                  <c:v>86.813225000000003</c:v>
                </c:pt>
                <c:pt idx="682">
                  <c:v>87.144790999999998</c:v>
                </c:pt>
                <c:pt idx="683">
                  <c:v>87.116371000000001</c:v>
                </c:pt>
                <c:pt idx="684">
                  <c:v>85.335396000000003</c:v>
                </c:pt>
                <c:pt idx="685">
                  <c:v>82.569198999999998</c:v>
                </c:pt>
                <c:pt idx="686">
                  <c:v>76.250504000000006</c:v>
                </c:pt>
                <c:pt idx="687">
                  <c:v>75.767380000000003</c:v>
                </c:pt>
                <c:pt idx="688">
                  <c:v>75.511596999999995</c:v>
                </c:pt>
                <c:pt idx="689">
                  <c:v>65.924621999999999</c:v>
                </c:pt>
                <c:pt idx="690">
                  <c:v>65.924621999999999</c:v>
                </c:pt>
                <c:pt idx="691">
                  <c:v>62.447926000000002</c:v>
                </c:pt>
                <c:pt idx="692">
                  <c:v>64.086806999999993</c:v>
                </c:pt>
                <c:pt idx="693">
                  <c:v>57.673389</c:v>
                </c:pt>
                <c:pt idx="694">
                  <c:v>57.682861000000003</c:v>
                </c:pt>
                <c:pt idx="695">
                  <c:v>63.461562999999998</c:v>
                </c:pt>
                <c:pt idx="696">
                  <c:v>64.333122000000003</c:v>
                </c:pt>
                <c:pt idx="697">
                  <c:v>71.769645999999995</c:v>
                </c:pt>
                <c:pt idx="698">
                  <c:v>72.423302000000007</c:v>
                </c:pt>
                <c:pt idx="699">
                  <c:v>72.688559999999995</c:v>
                </c:pt>
                <c:pt idx="700">
                  <c:v>69.107651000000004</c:v>
                </c:pt>
                <c:pt idx="701">
                  <c:v>71.295981999999995</c:v>
                </c:pt>
                <c:pt idx="702">
                  <c:v>73.389579999999995</c:v>
                </c:pt>
                <c:pt idx="703">
                  <c:v>70.121284000000003</c:v>
                </c:pt>
                <c:pt idx="704">
                  <c:v>72.375938000000005</c:v>
                </c:pt>
                <c:pt idx="705">
                  <c:v>72.309623999999999</c:v>
                </c:pt>
                <c:pt idx="706">
                  <c:v>77.680976999999999</c:v>
                </c:pt>
                <c:pt idx="707">
                  <c:v>80.030356999999995</c:v>
                </c:pt>
                <c:pt idx="708">
                  <c:v>77.567290999999997</c:v>
                </c:pt>
                <c:pt idx="709">
                  <c:v>77.055733000000004</c:v>
                </c:pt>
                <c:pt idx="710">
                  <c:v>78.429366999999999</c:v>
                </c:pt>
                <c:pt idx="711">
                  <c:v>74.422156999999999</c:v>
                </c:pt>
                <c:pt idx="712">
                  <c:v>73.692725999999993</c:v>
                </c:pt>
                <c:pt idx="713">
                  <c:v>76.269463000000002</c:v>
                </c:pt>
                <c:pt idx="714">
                  <c:v>76.676811000000001</c:v>
                </c:pt>
                <c:pt idx="715">
                  <c:v>73.455894000000001</c:v>
                </c:pt>
                <c:pt idx="716">
                  <c:v>74.848465000000004</c:v>
                </c:pt>
                <c:pt idx="717">
                  <c:v>75.947365000000005</c:v>
                </c:pt>
                <c:pt idx="718">
                  <c:v>74.308487</c:v>
                </c:pt>
                <c:pt idx="719">
                  <c:v>77.444145000000006</c:v>
                </c:pt>
                <c:pt idx="720">
                  <c:v>80.409278999999998</c:v>
                </c:pt>
                <c:pt idx="721">
                  <c:v>83.232322999999994</c:v>
                </c:pt>
                <c:pt idx="722">
                  <c:v>80.219818000000004</c:v>
                </c:pt>
                <c:pt idx="723">
                  <c:v>76.544182000000006</c:v>
                </c:pt>
                <c:pt idx="724">
                  <c:v>79.101973999999998</c:v>
                </c:pt>
                <c:pt idx="725">
                  <c:v>78.126221000000001</c:v>
                </c:pt>
                <c:pt idx="726">
                  <c:v>79.869308000000004</c:v>
                </c:pt>
                <c:pt idx="727">
                  <c:v>83.677574000000007</c:v>
                </c:pt>
                <c:pt idx="728">
                  <c:v>83.488106000000002</c:v>
                </c:pt>
                <c:pt idx="729">
                  <c:v>83.232322999999994</c:v>
                </c:pt>
                <c:pt idx="730">
                  <c:v>81.565025000000006</c:v>
                </c:pt>
                <c:pt idx="731">
                  <c:v>79.717735000000005</c:v>
                </c:pt>
                <c:pt idx="732">
                  <c:v>81.602920999999995</c:v>
                </c:pt>
                <c:pt idx="733">
                  <c:v>86.557456999999999</c:v>
                </c:pt>
                <c:pt idx="734">
                  <c:v>87.950019999999995</c:v>
                </c:pt>
                <c:pt idx="735">
                  <c:v>89.361542</c:v>
                </c:pt>
                <c:pt idx="736">
                  <c:v>88.755257</c:v>
                </c:pt>
                <c:pt idx="737">
                  <c:v>88.669990999999996</c:v>
                </c:pt>
                <c:pt idx="738">
                  <c:v>90.924637000000004</c:v>
                </c:pt>
                <c:pt idx="739">
                  <c:v>93.217178000000004</c:v>
                </c:pt>
                <c:pt idx="740">
                  <c:v>93.766623999999993</c:v>
                </c:pt>
                <c:pt idx="741">
                  <c:v>93.870827000000006</c:v>
                </c:pt>
                <c:pt idx="742">
                  <c:v>93.340323999999995</c:v>
                </c:pt>
                <c:pt idx="743">
                  <c:v>96.646500000000003</c:v>
                </c:pt>
                <c:pt idx="744">
                  <c:v>99.450599999999994</c:v>
                </c:pt>
                <c:pt idx="745">
                  <c:v>99.128501999999997</c:v>
                </c:pt>
                <c:pt idx="746">
                  <c:v>102.82308999999999</c:v>
                </c:pt>
                <c:pt idx="747">
                  <c:v>102.425217</c:v>
                </c:pt>
                <c:pt idx="748">
                  <c:v>101.307365</c:v>
                </c:pt>
                <c:pt idx="749">
                  <c:v>99.791634000000002</c:v>
                </c:pt>
                <c:pt idx="750">
                  <c:v>93.889778000000007</c:v>
                </c:pt>
                <c:pt idx="751">
                  <c:v>93.368744000000007</c:v>
                </c:pt>
                <c:pt idx="752">
                  <c:v>92.317206999999996</c:v>
                </c:pt>
                <c:pt idx="753">
                  <c:v>96.002319</c:v>
                </c:pt>
                <c:pt idx="754">
                  <c:v>96.987540999999993</c:v>
                </c:pt>
                <c:pt idx="755">
                  <c:v>97.252791999999999</c:v>
                </c:pt>
                <c:pt idx="756">
                  <c:v>98.351699999999994</c:v>
                </c:pt>
                <c:pt idx="757">
                  <c:v>97.195953000000003</c:v>
                </c:pt>
                <c:pt idx="758">
                  <c:v>98.522216999999998</c:v>
                </c:pt>
                <c:pt idx="759">
                  <c:v>95.926536999999996</c:v>
                </c:pt>
                <c:pt idx="760">
                  <c:v>96.741234000000006</c:v>
                </c:pt>
                <c:pt idx="761">
                  <c:v>96.475982999999999</c:v>
                </c:pt>
                <c:pt idx="762">
                  <c:v>98.238014000000007</c:v>
                </c:pt>
                <c:pt idx="763">
                  <c:v>99.242187999999999</c:v>
                </c:pt>
                <c:pt idx="764">
                  <c:v>98.522216999999998</c:v>
                </c:pt>
                <c:pt idx="765">
                  <c:v>100.94738</c:v>
                </c:pt>
                <c:pt idx="766">
                  <c:v>100.45476499999999</c:v>
                </c:pt>
                <c:pt idx="767">
                  <c:v>102.25469200000001</c:v>
                </c:pt>
                <c:pt idx="768">
                  <c:v>102.425217</c:v>
                </c:pt>
                <c:pt idx="769">
                  <c:v>100.22740899999999</c:v>
                </c:pt>
                <c:pt idx="770">
                  <c:v>100.151627</c:v>
                </c:pt>
                <c:pt idx="771">
                  <c:v>102.311531</c:v>
                </c:pt>
                <c:pt idx="772">
                  <c:v>103.44832599999999</c:v>
                </c:pt>
                <c:pt idx="773">
                  <c:v>104.035667</c:v>
                </c:pt>
                <c:pt idx="774">
                  <c:v>106.10084500000001</c:v>
                </c:pt>
                <c:pt idx="775">
                  <c:v>106.34715300000001</c:v>
                </c:pt>
                <c:pt idx="776">
                  <c:v>106.233475</c:v>
                </c:pt>
                <c:pt idx="777">
                  <c:v>107.957611</c:v>
                </c:pt>
                <c:pt idx="778">
                  <c:v>109.454391</c:v>
                </c:pt>
                <c:pt idx="779">
                  <c:v>108.94283299999999</c:v>
                </c:pt>
                <c:pt idx="780">
                  <c:v>108.848099</c:v>
                </c:pt>
                <c:pt idx="781">
                  <c:v>106.83976699999999</c:v>
                </c:pt>
                <c:pt idx="782">
                  <c:v>107.332375</c:v>
                </c:pt>
                <c:pt idx="783">
                  <c:v>108.033401</c:v>
                </c:pt>
                <c:pt idx="784">
                  <c:v>108.526009</c:v>
                </c:pt>
                <c:pt idx="785">
                  <c:v>104.054619</c:v>
                </c:pt>
                <c:pt idx="786">
                  <c:v>102.614677</c:v>
                </c:pt>
                <c:pt idx="787">
                  <c:v>106.10084500000001</c:v>
                </c:pt>
                <c:pt idx="788">
                  <c:v>104.736694</c:v>
                </c:pt>
                <c:pt idx="789">
                  <c:v>106.157684</c:v>
                </c:pt>
                <c:pt idx="790">
                  <c:v>107.881828</c:v>
                </c:pt>
                <c:pt idx="791">
                  <c:v>109.83332799999999</c:v>
                </c:pt>
                <c:pt idx="792">
                  <c:v>109.643852</c:v>
                </c:pt>
                <c:pt idx="793">
                  <c:v>111.254318</c:v>
                </c:pt>
                <c:pt idx="794">
                  <c:v>112.144806</c:v>
                </c:pt>
                <c:pt idx="795">
                  <c:v>111.254318</c:v>
                </c:pt>
                <c:pt idx="796">
                  <c:v>110.098579</c:v>
                </c:pt>
                <c:pt idx="797">
                  <c:v>110.28804</c:v>
                </c:pt>
                <c:pt idx="798">
                  <c:v>110.515404</c:v>
                </c:pt>
                <c:pt idx="799">
                  <c:v>111.803764</c:v>
                </c:pt>
                <c:pt idx="800">
                  <c:v>110.231201</c:v>
                </c:pt>
                <c:pt idx="801">
                  <c:v>109.83332799999999</c:v>
                </c:pt>
                <c:pt idx="802">
                  <c:v>112.997398</c:v>
                </c:pt>
                <c:pt idx="803">
                  <c:v>112.391113</c:v>
                </c:pt>
                <c:pt idx="804">
                  <c:v>113.774216</c:v>
                </c:pt>
                <c:pt idx="805">
                  <c:v>112.92160800000001</c:v>
                </c:pt>
                <c:pt idx="806">
                  <c:v>111.993233</c:v>
                </c:pt>
                <c:pt idx="807">
                  <c:v>109.56806899999999</c:v>
                </c:pt>
                <c:pt idx="808">
                  <c:v>110.704865</c:v>
                </c:pt>
                <c:pt idx="809">
                  <c:v>112.845833</c:v>
                </c:pt>
                <c:pt idx="810">
                  <c:v>110.685913</c:v>
                </c:pt>
                <c:pt idx="811">
                  <c:v>109.605957</c:v>
                </c:pt>
                <c:pt idx="812">
                  <c:v>111.083794</c:v>
                </c:pt>
                <c:pt idx="813">
                  <c:v>109.35966500000001</c:v>
                </c:pt>
                <c:pt idx="814">
                  <c:v>111.91744199999999</c:v>
                </c:pt>
                <c:pt idx="815">
                  <c:v>111.424843</c:v>
                </c:pt>
                <c:pt idx="816">
                  <c:v>110.98906700000001</c:v>
                </c:pt>
                <c:pt idx="817">
                  <c:v>110.685913</c:v>
                </c:pt>
                <c:pt idx="818">
                  <c:v>110.74276</c:v>
                </c:pt>
                <c:pt idx="819">
                  <c:v>112.429008</c:v>
                </c:pt>
                <c:pt idx="820">
                  <c:v>112.770042</c:v>
                </c:pt>
                <c:pt idx="821">
                  <c:v>111.44377900000001</c:v>
                </c:pt>
                <c:pt idx="822">
                  <c:v>106.252426</c:v>
                </c:pt>
                <c:pt idx="823">
                  <c:v>107.067116</c:v>
                </c:pt>
                <c:pt idx="824">
                  <c:v>106.422935</c:v>
                </c:pt>
                <c:pt idx="825">
                  <c:v>107.521843</c:v>
                </c:pt>
                <c:pt idx="826">
                  <c:v>105.79769899999999</c:v>
                </c:pt>
                <c:pt idx="827">
                  <c:v>104.168297</c:v>
                </c:pt>
                <c:pt idx="828">
                  <c:v>102.917816</c:v>
                </c:pt>
                <c:pt idx="829">
                  <c:v>102.197845</c:v>
                </c:pt>
                <c:pt idx="830">
                  <c:v>101.042114</c:v>
                </c:pt>
                <c:pt idx="831">
                  <c:v>100.303192</c:v>
                </c:pt>
                <c:pt idx="832">
                  <c:v>101.667351</c:v>
                </c:pt>
                <c:pt idx="833">
                  <c:v>103.183075</c:v>
                </c:pt>
                <c:pt idx="834">
                  <c:v>103.486214</c:v>
                </c:pt>
                <c:pt idx="835">
                  <c:v>105.00194500000001</c:v>
                </c:pt>
                <c:pt idx="836">
                  <c:v>105.684021</c:v>
                </c:pt>
                <c:pt idx="837">
                  <c:v>106.51767700000001</c:v>
                </c:pt>
                <c:pt idx="838">
                  <c:v>105.380875</c:v>
                </c:pt>
                <c:pt idx="839">
                  <c:v>106.479782</c:v>
                </c:pt>
                <c:pt idx="840">
                  <c:v>103.58094800000001</c:v>
                </c:pt>
                <c:pt idx="841">
                  <c:v>105.115623</c:v>
                </c:pt>
                <c:pt idx="842">
                  <c:v>104.64196</c:v>
                </c:pt>
                <c:pt idx="843">
                  <c:v>104.907211</c:v>
                </c:pt>
                <c:pt idx="844">
                  <c:v>102.95571099999999</c:v>
                </c:pt>
                <c:pt idx="845">
                  <c:v>103.27780199999999</c:v>
                </c:pt>
                <c:pt idx="846">
                  <c:v>103.884102</c:v>
                </c:pt>
                <c:pt idx="847">
                  <c:v>101.85681200000001</c:v>
                </c:pt>
                <c:pt idx="848">
                  <c:v>100.909485</c:v>
                </c:pt>
                <c:pt idx="849">
                  <c:v>94.827629000000002</c:v>
                </c:pt>
                <c:pt idx="850">
                  <c:v>95.339187999999993</c:v>
                </c:pt>
                <c:pt idx="851">
                  <c:v>95.396027000000004</c:v>
                </c:pt>
                <c:pt idx="852">
                  <c:v>97.953818999999996</c:v>
                </c:pt>
                <c:pt idx="853">
                  <c:v>100.682121</c:v>
                </c:pt>
                <c:pt idx="854">
                  <c:v>101.79997299999999</c:v>
                </c:pt>
                <c:pt idx="855">
                  <c:v>104.281975</c:v>
                </c:pt>
                <c:pt idx="856">
                  <c:v>102.917816</c:v>
                </c:pt>
                <c:pt idx="857">
                  <c:v>110.344887</c:v>
                </c:pt>
                <c:pt idx="858">
                  <c:v>112.16374999999999</c:v>
                </c:pt>
                <c:pt idx="859">
                  <c:v>111.330101</c:v>
                </c:pt>
                <c:pt idx="860">
                  <c:v>107.73024700000001</c:v>
                </c:pt>
                <c:pt idx="861">
                  <c:v>107.08607499999999</c:v>
                </c:pt>
                <c:pt idx="862">
                  <c:v>106.385048</c:v>
                </c:pt>
                <c:pt idx="863">
                  <c:v>105.72191599999999</c:v>
                </c:pt>
                <c:pt idx="864">
                  <c:v>105.267197</c:v>
                </c:pt>
                <c:pt idx="865">
                  <c:v>104.01673099999999</c:v>
                </c:pt>
                <c:pt idx="866">
                  <c:v>103.808311</c:v>
                </c:pt>
                <c:pt idx="867">
                  <c:v>105.79769899999999</c:v>
                </c:pt>
                <c:pt idx="868">
                  <c:v>106.460831</c:v>
                </c:pt>
                <c:pt idx="869">
                  <c:v>106.44188699999999</c:v>
                </c:pt>
                <c:pt idx="870">
                  <c:v>105.49456000000001</c:v>
                </c:pt>
                <c:pt idx="871">
                  <c:v>106.74503300000001</c:v>
                </c:pt>
                <c:pt idx="872">
                  <c:v>106.10084500000001</c:v>
                </c:pt>
                <c:pt idx="873">
                  <c:v>106.99134100000001</c:v>
                </c:pt>
                <c:pt idx="874">
                  <c:v>106.97238900000001</c:v>
                </c:pt>
                <c:pt idx="875">
                  <c:v>106.02505499999999</c:v>
                </c:pt>
                <c:pt idx="876">
                  <c:v>107.332375</c:v>
                </c:pt>
                <c:pt idx="877">
                  <c:v>106.498718</c:v>
                </c:pt>
                <c:pt idx="878">
                  <c:v>108.37443500000001</c:v>
                </c:pt>
                <c:pt idx="879">
                  <c:v>107.900772</c:v>
                </c:pt>
                <c:pt idx="880">
                  <c:v>107.540779</c:v>
                </c:pt>
                <c:pt idx="881">
                  <c:v>106.74503300000001</c:v>
                </c:pt>
                <c:pt idx="882">
                  <c:v>106.763977</c:v>
                </c:pt>
                <c:pt idx="883">
                  <c:v>108.63969400000001</c:v>
                </c:pt>
                <c:pt idx="884">
                  <c:v>109.56806899999999</c:v>
                </c:pt>
                <c:pt idx="885">
                  <c:v>110.458557</c:v>
                </c:pt>
                <c:pt idx="886">
                  <c:v>111.614304</c:v>
                </c:pt>
                <c:pt idx="887">
                  <c:v>107.673416</c:v>
                </c:pt>
                <c:pt idx="888">
                  <c:v>108.31759599999999</c:v>
                </c:pt>
                <c:pt idx="889">
                  <c:v>110.83749400000001</c:v>
                </c:pt>
                <c:pt idx="890">
                  <c:v>113.01635</c:v>
                </c:pt>
                <c:pt idx="891">
                  <c:v>111.21642300000001</c:v>
                </c:pt>
                <c:pt idx="892">
                  <c:v>111.330101</c:v>
                </c:pt>
                <c:pt idx="893">
                  <c:v>111.424843</c:v>
                </c:pt>
                <c:pt idx="894">
                  <c:v>111.197472</c:v>
                </c:pt>
                <c:pt idx="895">
                  <c:v>115.46045700000001</c:v>
                </c:pt>
                <c:pt idx="896">
                  <c:v>117.75299800000001</c:v>
                </c:pt>
                <c:pt idx="897">
                  <c:v>117.468796</c:v>
                </c:pt>
                <c:pt idx="898">
                  <c:v>117.44985200000001</c:v>
                </c:pt>
                <c:pt idx="899">
                  <c:v>117.506691</c:v>
                </c:pt>
                <c:pt idx="900">
                  <c:v>116.350945</c:v>
                </c:pt>
                <c:pt idx="901">
                  <c:v>115.896225</c:v>
                </c:pt>
                <c:pt idx="902">
                  <c:v>113.471062</c:v>
                </c:pt>
                <c:pt idx="903">
                  <c:v>113.527901</c:v>
                </c:pt>
                <c:pt idx="904">
                  <c:v>114.83522000000001</c:v>
                </c:pt>
                <c:pt idx="905">
                  <c:v>115.915176</c:v>
                </c:pt>
                <c:pt idx="906">
                  <c:v>117.279335</c:v>
                </c:pt>
                <c:pt idx="907">
                  <c:v>125.80529</c:v>
                </c:pt>
                <c:pt idx="908">
                  <c:v>121.599144</c:v>
                </c:pt>
                <c:pt idx="909">
                  <c:v>123.778015</c:v>
                </c:pt>
                <c:pt idx="910">
                  <c:v>122.52752700000001</c:v>
                </c:pt>
                <c:pt idx="911">
                  <c:v>122.88751999999999</c:v>
                </c:pt>
                <c:pt idx="912">
                  <c:v>121.20127100000001</c:v>
                </c:pt>
                <c:pt idx="913">
                  <c:v>123.664322</c:v>
                </c:pt>
                <c:pt idx="914">
                  <c:v>126.54420500000001</c:v>
                </c:pt>
                <c:pt idx="915">
                  <c:v>128.83673099999999</c:v>
                </c:pt>
                <c:pt idx="916">
                  <c:v>132.395554</c:v>
                </c:pt>
                <c:pt idx="917">
                  <c:v>129.61462399999999</c:v>
                </c:pt>
                <c:pt idx="918">
                  <c:v>128.75895700000001</c:v>
                </c:pt>
                <c:pt idx="919">
                  <c:v>127.55323</c:v>
                </c:pt>
                <c:pt idx="920">
                  <c:v>129.71185299999999</c:v>
                </c:pt>
                <c:pt idx="921">
                  <c:v>128.62283300000001</c:v>
                </c:pt>
                <c:pt idx="922">
                  <c:v>130.314728</c:v>
                </c:pt>
                <c:pt idx="923">
                  <c:v>128.27278100000001</c:v>
                </c:pt>
                <c:pt idx="924">
                  <c:v>126.75591300000001</c:v>
                </c:pt>
                <c:pt idx="925">
                  <c:v>127.164299</c:v>
                </c:pt>
                <c:pt idx="926">
                  <c:v>125.978027</c:v>
                </c:pt>
                <c:pt idx="927">
                  <c:v>128.81729100000001</c:v>
                </c:pt>
                <c:pt idx="928">
                  <c:v>127.864395</c:v>
                </c:pt>
                <c:pt idx="929">
                  <c:v>126.03636899999999</c:v>
                </c:pt>
                <c:pt idx="930">
                  <c:v>127.30043000000001</c:v>
                </c:pt>
                <c:pt idx="931">
                  <c:v>126.580879</c:v>
                </c:pt>
                <c:pt idx="932">
                  <c:v>124.441711</c:v>
                </c:pt>
                <c:pt idx="933">
                  <c:v>127.261543</c:v>
                </c:pt>
                <c:pt idx="934">
                  <c:v>126.289185</c:v>
                </c:pt>
                <c:pt idx="935">
                  <c:v>129.439606</c:v>
                </c:pt>
                <c:pt idx="936">
                  <c:v>127.864395</c:v>
                </c:pt>
                <c:pt idx="937">
                  <c:v>125.550186</c:v>
                </c:pt>
                <c:pt idx="938">
                  <c:v>130.80090300000001</c:v>
                </c:pt>
                <c:pt idx="939">
                  <c:v>131.364868</c:v>
                </c:pt>
                <c:pt idx="940">
                  <c:v>131.61767599999999</c:v>
                </c:pt>
                <c:pt idx="941">
                  <c:v>132.920624</c:v>
                </c:pt>
                <c:pt idx="942">
                  <c:v>131.63713100000001</c:v>
                </c:pt>
                <c:pt idx="943">
                  <c:v>131.07316599999999</c:v>
                </c:pt>
                <c:pt idx="944">
                  <c:v>131.67600999999999</c:v>
                </c:pt>
                <c:pt idx="945">
                  <c:v>132.22053500000001</c:v>
                </c:pt>
                <c:pt idx="946">
                  <c:v>137.082291</c:v>
                </c:pt>
                <c:pt idx="947">
                  <c:v>133.95130900000001</c:v>
                </c:pt>
                <c:pt idx="948">
                  <c:v>132.006607</c:v>
                </c:pt>
                <c:pt idx="949">
                  <c:v>132.22053500000001</c:v>
                </c:pt>
                <c:pt idx="950">
                  <c:v>131.81214900000001</c:v>
                </c:pt>
                <c:pt idx="951">
                  <c:v>131.71492000000001</c:v>
                </c:pt>
                <c:pt idx="952">
                  <c:v>133.58183299999999</c:v>
                </c:pt>
                <c:pt idx="953">
                  <c:v>134.02911399999999</c:v>
                </c:pt>
                <c:pt idx="954">
                  <c:v>137.17953499999999</c:v>
                </c:pt>
                <c:pt idx="955">
                  <c:v>136.12939499999999</c:v>
                </c:pt>
                <c:pt idx="956">
                  <c:v>136.90727200000001</c:v>
                </c:pt>
                <c:pt idx="957">
                  <c:v>137.335114</c:v>
                </c:pt>
                <c:pt idx="958">
                  <c:v>136.168274</c:v>
                </c:pt>
                <c:pt idx="959">
                  <c:v>136.55723599999999</c:v>
                </c:pt>
                <c:pt idx="960">
                  <c:v>136.518326</c:v>
                </c:pt>
                <c:pt idx="961">
                  <c:v>135.42929100000001</c:v>
                </c:pt>
                <c:pt idx="962">
                  <c:v>135.545975</c:v>
                </c:pt>
                <c:pt idx="963">
                  <c:v>134.923676</c:v>
                </c:pt>
                <c:pt idx="964">
                  <c:v>136.12939499999999</c:v>
                </c:pt>
                <c:pt idx="965">
                  <c:v>141.924622</c:v>
                </c:pt>
                <c:pt idx="966">
                  <c:v>139.824341</c:v>
                </c:pt>
                <c:pt idx="967">
                  <c:v>136.401657</c:v>
                </c:pt>
                <c:pt idx="968">
                  <c:v>137.29621900000001</c:v>
                </c:pt>
                <c:pt idx="969">
                  <c:v>138.52139299999999</c:v>
                </c:pt>
                <c:pt idx="970">
                  <c:v>138.988113</c:v>
                </c:pt>
                <c:pt idx="971">
                  <c:v>138.540817</c:v>
                </c:pt>
                <c:pt idx="972">
                  <c:v>138.22967499999999</c:v>
                </c:pt>
                <c:pt idx="973">
                  <c:v>137.451797</c:v>
                </c:pt>
                <c:pt idx="974">
                  <c:v>135.545975</c:v>
                </c:pt>
                <c:pt idx="975">
                  <c:v>134.98202499999999</c:v>
                </c:pt>
                <c:pt idx="976">
                  <c:v>136.946167</c:v>
                </c:pt>
                <c:pt idx="977">
                  <c:v>132.337219</c:v>
                </c:pt>
                <c:pt idx="978">
                  <c:v>136.12939499999999</c:v>
                </c:pt>
                <c:pt idx="979">
                  <c:v>136.26551799999999</c:v>
                </c:pt>
                <c:pt idx="980">
                  <c:v>140.29106100000001</c:v>
                </c:pt>
                <c:pt idx="981">
                  <c:v>139.824341</c:v>
                </c:pt>
                <c:pt idx="982">
                  <c:v>135.876587</c:v>
                </c:pt>
                <c:pt idx="983">
                  <c:v>135.409851</c:v>
                </c:pt>
                <c:pt idx="984">
                  <c:v>136.440552</c:v>
                </c:pt>
                <c:pt idx="985">
                  <c:v>140.485535</c:v>
                </c:pt>
                <c:pt idx="986">
                  <c:v>137.510132</c:v>
                </c:pt>
                <c:pt idx="987">
                  <c:v>135.17649800000001</c:v>
                </c:pt>
                <c:pt idx="988">
                  <c:v>129.984116</c:v>
                </c:pt>
                <c:pt idx="989">
                  <c:v>131.13149999999999</c:v>
                </c:pt>
                <c:pt idx="990">
                  <c:v>132.10385099999999</c:v>
                </c:pt>
                <c:pt idx="991">
                  <c:v>131.63713100000001</c:v>
                </c:pt>
                <c:pt idx="992">
                  <c:v>130.975922</c:v>
                </c:pt>
                <c:pt idx="993">
                  <c:v>126.425316</c:v>
                </c:pt>
                <c:pt idx="994">
                  <c:v>131.17037999999999</c:v>
                </c:pt>
                <c:pt idx="995">
                  <c:v>128.97287</c:v>
                </c:pt>
                <c:pt idx="996">
                  <c:v>131.30651900000001</c:v>
                </c:pt>
                <c:pt idx="997">
                  <c:v>132.60948200000001</c:v>
                </c:pt>
                <c:pt idx="998">
                  <c:v>132.006607</c:v>
                </c:pt>
                <c:pt idx="999">
                  <c:v>132.23997499999999</c:v>
                </c:pt>
                <c:pt idx="1000">
                  <c:v>132.27887000000001</c:v>
                </c:pt>
                <c:pt idx="1001">
                  <c:v>132.18164100000001</c:v>
                </c:pt>
                <c:pt idx="1002">
                  <c:v>132.23997499999999</c:v>
                </c:pt>
                <c:pt idx="1003">
                  <c:v>131.364868</c:v>
                </c:pt>
                <c:pt idx="1004">
                  <c:v>132.940079</c:v>
                </c:pt>
                <c:pt idx="1005">
                  <c:v>131.987167</c:v>
                </c:pt>
                <c:pt idx="1006">
                  <c:v>134.76809700000001</c:v>
                </c:pt>
                <c:pt idx="1007">
                  <c:v>132.998413</c:v>
                </c:pt>
                <c:pt idx="1008">
                  <c:v>133.60127299999999</c:v>
                </c:pt>
                <c:pt idx="1009">
                  <c:v>130.00357099999999</c:v>
                </c:pt>
                <c:pt idx="1010">
                  <c:v>132.72615099999999</c:v>
                </c:pt>
                <c:pt idx="1011">
                  <c:v>132.920624</c:v>
                </c:pt>
                <c:pt idx="1012">
                  <c:v>133.07620199999999</c:v>
                </c:pt>
                <c:pt idx="1013">
                  <c:v>131.500992</c:v>
                </c:pt>
                <c:pt idx="1014">
                  <c:v>133.13453699999999</c:v>
                </c:pt>
                <c:pt idx="1015">
                  <c:v>130.489746</c:v>
                </c:pt>
                <c:pt idx="1016">
                  <c:v>130.878693</c:v>
                </c:pt>
                <c:pt idx="1017">
                  <c:v>129.925781</c:v>
                </c:pt>
                <c:pt idx="1018">
                  <c:v>130.43141199999999</c:v>
                </c:pt>
                <c:pt idx="1019">
                  <c:v>130.15914900000001</c:v>
                </c:pt>
                <c:pt idx="1020">
                  <c:v>130.00357099999999</c:v>
                </c:pt>
                <c:pt idx="1021">
                  <c:v>128.56448399999999</c:v>
                </c:pt>
                <c:pt idx="1022">
                  <c:v>130.27581799999999</c:v>
                </c:pt>
                <c:pt idx="1023">
                  <c:v>127.397667</c:v>
                </c:pt>
                <c:pt idx="1024">
                  <c:v>129.16734299999999</c:v>
                </c:pt>
                <c:pt idx="1025">
                  <c:v>129.847992</c:v>
                </c:pt>
                <c:pt idx="1026">
                  <c:v>130.975922</c:v>
                </c:pt>
                <c:pt idx="1027">
                  <c:v>129.86743200000001</c:v>
                </c:pt>
                <c:pt idx="1028">
                  <c:v>126.639236</c:v>
                </c:pt>
                <c:pt idx="1029">
                  <c:v>125.82244900000001</c:v>
                </c:pt>
                <c:pt idx="1030">
                  <c:v>122.594246</c:v>
                </c:pt>
                <c:pt idx="1031">
                  <c:v>123.52770200000001</c:v>
                </c:pt>
                <c:pt idx="1032">
                  <c:v>126.697571</c:v>
                </c:pt>
                <c:pt idx="1033">
                  <c:v>130.29527300000001</c:v>
                </c:pt>
                <c:pt idx="1034">
                  <c:v>130.839798</c:v>
                </c:pt>
                <c:pt idx="1035">
                  <c:v>130.70365899999999</c:v>
                </c:pt>
                <c:pt idx="1036">
                  <c:v>129.536835</c:v>
                </c:pt>
                <c:pt idx="1037">
                  <c:v>129.55628999999999</c:v>
                </c:pt>
                <c:pt idx="1038">
                  <c:v>129.49794</c:v>
                </c:pt>
                <c:pt idx="1039">
                  <c:v>127.942184</c:v>
                </c:pt>
                <c:pt idx="1040">
                  <c:v>131.364868</c:v>
                </c:pt>
                <c:pt idx="1041">
                  <c:v>131.13149999999999</c:v>
                </c:pt>
                <c:pt idx="1042">
                  <c:v>133.990219</c:v>
                </c:pt>
                <c:pt idx="1043">
                  <c:v>137.471237</c:v>
                </c:pt>
                <c:pt idx="1044">
                  <c:v>136.421097</c:v>
                </c:pt>
                <c:pt idx="1045">
                  <c:v>134.78753699999999</c:v>
                </c:pt>
                <c:pt idx="1046">
                  <c:v>135.35150100000001</c:v>
                </c:pt>
                <c:pt idx="1047">
                  <c:v>137.74350000000001</c:v>
                </c:pt>
                <c:pt idx="1048">
                  <c:v>138.65751599999999</c:v>
                </c:pt>
                <c:pt idx="1049">
                  <c:v>138.19078099999999</c:v>
                </c:pt>
                <c:pt idx="1050">
                  <c:v>137.80183400000001</c:v>
                </c:pt>
                <c:pt idx="1051">
                  <c:v>138.65751599999999</c:v>
                </c:pt>
                <c:pt idx="1052">
                  <c:v>138.618607</c:v>
                </c:pt>
                <c:pt idx="1053">
                  <c:v>134.86532600000001</c:v>
                </c:pt>
                <c:pt idx="1054">
                  <c:v>134.74865700000001</c:v>
                </c:pt>
                <c:pt idx="1055">
                  <c:v>135.72100800000001</c:v>
                </c:pt>
                <c:pt idx="1056">
                  <c:v>136.26551799999999</c:v>
                </c:pt>
                <c:pt idx="1057">
                  <c:v>135.09869399999999</c:v>
                </c:pt>
                <c:pt idx="1058">
                  <c:v>135.21537799999999</c:v>
                </c:pt>
                <c:pt idx="1059">
                  <c:v>136.79058800000001</c:v>
                </c:pt>
                <c:pt idx="1060">
                  <c:v>137.510132</c:v>
                </c:pt>
                <c:pt idx="1061">
                  <c:v>136.946167</c:v>
                </c:pt>
                <c:pt idx="1062">
                  <c:v>135.390411</c:v>
                </c:pt>
                <c:pt idx="1063">
                  <c:v>137.80183400000001</c:v>
                </c:pt>
                <c:pt idx="1064">
                  <c:v>138.63806199999999</c:v>
                </c:pt>
                <c:pt idx="1065">
                  <c:v>142.74139400000001</c:v>
                </c:pt>
                <c:pt idx="1066">
                  <c:v>142.04130599999999</c:v>
                </c:pt>
                <c:pt idx="1067">
                  <c:v>137.06285099999999</c:v>
                </c:pt>
                <c:pt idx="1068">
                  <c:v>139.37704500000001</c:v>
                </c:pt>
                <c:pt idx="1069">
                  <c:v>142.04130599999999</c:v>
                </c:pt>
                <c:pt idx="1070">
                  <c:v>142.48857100000001</c:v>
                </c:pt>
                <c:pt idx="1071">
                  <c:v>143.75264000000001</c:v>
                </c:pt>
                <c:pt idx="1072">
                  <c:v>142.66360499999999</c:v>
                </c:pt>
                <c:pt idx="1073">
                  <c:v>145.63900799999999</c:v>
                </c:pt>
                <c:pt idx="1074">
                  <c:v>145.3862</c:v>
                </c:pt>
                <c:pt idx="1075">
                  <c:v>138.054642</c:v>
                </c:pt>
                <c:pt idx="1076">
                  <c:v>141.982956</c:v>
                </c:pt>
                <c:pt idx="1077">
                  <c:v>145.463989</c:v>
                </c:pt>
                <c:pt idx="1078">
                  <c:v>146.105728</c:v>
                </c:pt>
                <c:pt idx="1079">
                  <c:v>143.86932400000001</c:v>
                </c:pt>
                <c:pt idx="1080">
                  <c:v>143.20811499999999</c:v>
                </c:pt>
                <c:pt idx="1081">
                  <c:v>139.18258700000001</c:v>
                </c:pt>
                <c:pt idx="1082">
                  <c:v>139.45483400000001</c:v>
                </c:pt>
                <c:pt idx="1083">
                  <c:v>137.996307</c:v>
                </c:pt>
                <c:pt idx="1084">
                  <c:v>133.89297500000001</c:v>
                </c:pt>
                <c:pt idx="1085">
                  <c:v>132.10385099999999</c:v>
                </c:pt>
                <c:pt idx="1086">
                  <c:v>134.048553</c:v>
                </c:pt>
                <c:pt idx="1087">
                  <c:v>131.44264200000001</c:v>
                </c:pt>
                <c:pt idx="1088">
                  <c:v>133.95130900000001</c:v>
                </c:pt>
                <c:pt idx="1089">
                  <c:v>133.854095</c:v>
                </c:pt>
                <c:pt idx="1090">
                  <c:v>132.60948200000001</c:v>
                </c:pt>
                <c:pt idx="1091">
                  <c:v>132.376114</c:v>
                </c:pt>
                <c:pt idx="1092">
                  <c:v>133.09565699999999</c:v>
                </c:pt>
                <c:pt idx="1093">
                  <c:v>137.16007999999999</c:v>
                </c:pt>
                <c:pt idx="1094">
                  <c:v>137.35455300000001</c:v>
                </c:pt>
                <c:pt idx="1095">
                  <c:v>135.99327099999999</c:v>
                </c:pt>
                <c:pt idx="1096">
                  <c:v>136.75169399999999</c:v>
                </c:pt>
                <c:pt idx="1097">
                  <c:v>138.17134100000001</c:v>
                </c:pt>
                <c:pt idx="1098">
                  <c:v>134.74865700000001</c:v>
                </c:pt>
                <c:pt idx="1099">
                  <c:v>135.70155299999999</c:v>
                </c:pt>
                <c:pt idx="1100">
                  <c:v>135.17649800000001</c:v>
                </c:pt>
                <c:pt idx="1101">
                  <c:v>137.451797</c:v>
                </c:pt>
                <c:pt idx="1102">
                  <c:v>136.81004300000001</c:v>
                </c:pt>
                <c:pt idx="1103">
                  <c:v>135.973816</c:v>
                </c:pt>
                <c:pt idx="1104">
                  <c:v>136.401657</c:v>
                </c:pt>
                <c:pt idx="1105">
                  <c:v>136.848938</c:v>
                </c:pt>
                <c:pt idx="1106">
                  <c:v>140.99115</c:v>
                </c:pt>
                <c:pt idx="1107">
                  <c:v>140.193817</c:v>
                </c:pt>
                <c:pt idx="1108">
                  <c:v>141.90516700000001</c:v>
                </c:pt>
                <c:pt idx="1109">
                  <c:v>141.55512999999999</c:v>
                </c:pt>
                <c:pt idx="1110">
                  <c:v>142.11909499999999</c:v>
                </c:pt>
                <c:pt idx="1111">
                  <c:v>141.67179899999999</c:v>
                </c:pt>
                <c:pt idx="1112">
                  <c:v>142.896973</c:v>
                </c:pt>
                <c:pt idx="1113">
                  <c:v>146.98085</c:v>
                </c:pt>
                <c:pt idx="1114">
                  <c:v>144.29714999999999</c:v>
                </c:pt>
                <c:pt idx="1115">
                  <c:v>145.91125500000001</c:v>
                </c:pt>
                <c:pt idx="1116">
                  <c:v>149.35339400000001</c:v>
                </c:pt>
                <c:pt idx="1117">
                  <c:v>150.461884</c:v>
                </c:pt>
                <c:pt idx="1118">
                  <c:v>150.55909700000001</c:v>
                </c:pt>
                <c:pt idx="1119">
                  <c:v>150.90914900000001</c:v>
                </c:pt>
                <c:pt idx="1120">
                  <c:v>151.609253</c:v>
                </c:pt>
                <c:pt idx="1121">
                  <c:v>149.100571</c:v>
                </c:pt>
                <c:pt idx="1122">
                  <c:v>147.73928799999999</c:v>
                </c:pt>
                <c:pt idx="1123">
                  <c:v>149.33393899999999</c:v>
                </c:pt>
                <c:pt idx="1124">
                  <c:v>141.22453300000001</c:v>
                </c:pt>
                <c:pt idx="1125">
                  <c:v>140.56332399999999</c:v>
                </c:pt>
                <c:pt idx="1126">
                  <c:v>137.374008</c:v>
                </c:pt>
                <c:pt idx="1127">
                  <c:v>143.927673</c:v>
                </c:pt>
                <c:pt idx="1128">
                  <c:v>143.71374499999999</c:v>
                </c:pt>
                <c:pt idx="1129">
                  <c:v>142.48857100000001</c:v>
                </c:pt>
                <c:pt idx="1130">
                  <c:v>145.21116599999999</c:v>
                </c:pt>
                <c:pt idx="1131">
                  <c:v>145.21116599999999</c:v>
                </c:pt>
                <c:pt idx="1132">
                  <c:v>147.408691</c:v>
                </c:pt>
                <c:pt idx="1133">
                  <c:v>146.84472700000001</c:v>
                </c:pt>
                <c:pt idx="1134">
                  <c:v>146.86416600000001</c:v>
                </c:pt>
                <c:pt idx="1135">
                  <c:v>146.39743000000001</c:v>
                </c:pt>
                <c:pt idx="1136">
                  <c:v>143.24702500000001</c:v>
                </c:pt>
                <c:pt idx="1137">
                  <c:v>144.45272800000001</c:v>
                </c:pt>
                <c:pt idx="1138">
                  <c:v>145.85292100000001</c:v>
                </c:pt>
                <c:pt idx="1139">
                  <c:v>143.81097399999999</c:v>
                </c:pt>
                <c:pt idx="1140">
                  <c:v>140.679993</c:v>
                </c:pt>
                <c:pt idx="1141">
                  <c:v>142.52748099999999</c:v>
                </c:pt>
                <c:pt idx="1142">
                  <c:v>143.558167</c:v>
                </c:pt>
                <c:pt idx="1143">
                  <c:v>146.066833</c:v>
                </c:pt>
                <c:pt idx="1144">
                  <c:v>146.630798</c:v>
                </c:pt>
                <c:pt idx="1145">
                  <c:v>148.594955</c:v>
                </c:pt>
                <c:pt idx="1146">
                  <c:v>147.58371</c:v>
                </c:pt>
                <c:pt idx="1147">
                  <c:v>148.45881700000001</c:v>
                </c:pt>
                <c:pt idx="1148">
                  <c:v>149.470078</c:v>
                </c:pt>
                <c:pt idx="1149">
                  <c:v>151.12307699999999</c:v>
                </c:pt>
                <c:pt idx="1150">
                  <c:v>153.59285</c:v>
                </c:pt>
                <c:pt idx="1151">
                  <c:v>149.897919</c:v>
                </c:pt>
                <c:pt idx="1152">
                  <c:v>147.95320100000001</c:v>
                </c:pt>
                <c:pt idx="1153">
                  <c:v>143.79153400000001</c:v>
                </c:pt>
                <c:pt idx="1154">
                  <c:v>146.144623</c:v>
                </c:pt>
                <c:pt idx="1155">
                  <c:v>148.011551</c:v>
                </c:pt>
                <c:pt idx="1156">
                  <c:v>147.31144699999999</c:v>
                </c:pt>
                <c:pt idx="1157">
                  <c:v>141.82737700000001</c:v>
                </c:pt>
                <c:pt idx="1158">
                  <c:v>141.963516</c:v>
                </c:pt>
                <c:pt idx="1159">
                  <c:v>138.65751599999999</c:v>
                </c:pt>
                <c:pt idx="1160">
                  <c:v>140.34939600000001</c:v>
                </c:pt>
                <c:pt idx="1161">
                  <c:v>142.83862300000001</c:v>
                </c:pt>
                <c:pt idx="1162">
                  <c:v>140.524429</c:v>
                </c:pt>
                <c:pt idx="1163">
                  <c:v>133.64016699999999</c:v>
                </c:pt>
                <c:pt idx="1164">
                  <c:v>134.69030799999999</c:v>
                </c:pt>
                <c:pt idx="1165">
                  <c:v>137.335114</c:v>
                </c:pt>
                <c:pt idx="1166">
                  <c:v>136.61556999999999</c:v>
                </c:pt>
                <c:pt idx="1167">
                  <c:v>134.515289</c:v>
                </c:pt>
                <c:pt idx="1168">
                  <c:v>136.012711</c:v>
                </c:pt>
                <c:pt idx="1169">
                  <c:v>137.04341099999999</c:v>
                </c:pt>
                <c:pt idx="1170">
                  <c:v>136.63502500000001</c:v>
                </c:pt>
                <c:pt idx="1171">
                  <c:v>133.03732299999999</c:v>
                </c:pt>
                <c:pt idx="1172">
                  <c:v>129.16734299999999</c:v>
                </c:pt>
                <c:pt idx="1173">
                  <c:v>131.851044</c:v>
                </c:pt>
                <c:pt idx="1174">
                  <c:v>132.823395</c:v>
                </c:pt>
                <c:pt idx="1175">
                  <c:v>134.340271</c:v>
                </c:pt>
                <c:pt idx="1176">
                  <c:v>140.679993</c:v>
                </c:pt>
                <c:pt idx="1177">
                  <c:v>141.44000199999999</c:v>
                </c:pt>
                <c:pt idx="1178">
                  <c:v>139.5</c:v>
                </c:pt>
                <c:pt idx="1179">
                  <c:v>143.39999399999999</c:v>
                </c:pt>
                <c:pt idx="1180">
                  <c:v>142.53999300000001</c:v>
                </c:pt>
                <c:pt idx="1181">
                  <c:v>139.5</c:v>
                </c:pt>
                <c:pt idx="1182">
                  <c:v>136.33999600000001</c:v>
                </c:pt>
                <c:pt idx="1183">
                  <c:v>133.58000200000001</c:v>
                </c:pt>
                <c:pt idx="1184">
                  <c:v>132.03999300000001</c:v>
                </c:pt>
                <c:pt idx="1185">
                  <c:v>131.53999300000001</c:v>
                </c:pt>
                <c:pt idx="1186">
                  <c:v>124.18</c:v>
                </c:pt>
                <c:pt idx="1187">
                  <c:v>129.720001</c:v>
                </c:pt>
                <c:pt idx="1188">
                  <c:v>126.660004</c:v>
                </c:pt>
                <c:pt idx="1189">
                  <c:v>120.459999</c:v>
                </c:pt>
                <c:pt idx="1190">
                  <c:v>123.800003</c:v>
                </c:pt>
                <c:pt idx="1191">
                  <c:v>121.620003</c:v>
                </c:pt>
                <c:pt idx="1192">
                  <c:v>113.220001</c:v>
                </c:pt>
                <c:pt idx="1193">
                  <c:v>113.779999</c:v>
                </c:pt>
                <c:pt idx="1194">
                  <c:v>115.5</c:v>
                </c:pt>
                <c:pt idx="1195">
                  <c:v>127.720001</c:v>
                </c:pt>
                <c:pt idx="1196">
                  <c:v>123.08000199999999</c:v>
                </c:pt>
                <c:pt idx="1197">
                  <c:v>127.279999</c:v>
                </c:pt>
                <c:pt idx="1198">
                  <c:v>129.16000399999999</c:v>
                </c:pt>
                <c:pt idx="1199">
                  <c:v>128.36000100000001</c:v>
                </c:pt>
                <c:pt idx="1200">
                  <c:v>136.240005</c:v>
                </c:pt>
                <c:pt idx="1201">
                  <c:v>134.53999300000001</c:v>
                </c:pt>
                <c:pt idx="1202">
                  <c:v>136.03999300000001</c:v>
                </c:pt>
                <c:pt idx="1203">
                  <c:v>133.08000200000001</c:v>
                </c:pt>
                <c:pt idx="1204">
                  <c:v>133.199997</c:v>
                </c:pt>
                <c:pt idx="1205">
                  <c:v>131</c:v>
                </c:pt>
                <c:pt idx="1206">
                  <c:v>130.11999499999999</c:v>
                </c:pt>
                <c:pt idx="1207">
                  <c:v>128.38000500000001</c:v>
                </c:pt>
                <c:pt idx="1208">
                  <c:v>129.199997</c:v>
                </c:pt>
                <c:pt idx="1209">
                  <c:v>134.46000699999999</c:v>
                </c:pt>
                <c:pt idx="1210">
                  <c:v>130.020004</c:v>
                </c:pt>
                <c:pt idx="1211">
                  <c:v>125.660004</c:v>
                </c:pt>
                <c:pt idx="1212">
                  <c:v>126.699997</c:v>
                </c:pt>
                <c:pt idx="1213">
                  <c:v>125.720001</c:v>
                </c:pt>
                <c:pt idx="1214">
                  <c:v>122</c:v>
                </c:pt>
                <c:pt idx="1215">
                  <c:v>118</c:v>
                </c:pt>
                <c:pt idx="1216">
                  <c:v>115.959999</c:v>
                </c:pt>
                <c:pt idx="1217">
                  <c:v>118.099998</c:v>
                </c:pt>
                <c:pt idx="1218">
                  <c:v>116.199997</c:v>
                </c:pt>
                <c:pt idx="1219">
                  <c:v>116.639999</c:v>
                </c:pt>
                <c:pt idx="1220">
                  <c:v>116.279999</c:v>
                </c:pt>
                <c:pt idx="1221">
                  <c:v>117</c:v>
                </c:pt>
                <c:pt idx="1222">
                  <c:v>117.120003</c:v>
                </c:pt>
                <c:pt idx="1223">
                  <c:v>119.760002</c:v>
                </c:pt>
                <c:pt idx="1224">
                  <c:v>119.760002</c:v>
                </c:pt>
                <c:pt idx="1225">
                  <c:v>118.239998</c:v>
                </c:pt>
                <c:pt idx="1226">
                  <c:v>115.980003</c:v>
                </c:pt>
                <c:pt idx="1227">
                  <c:v>113.019997</c:v>
                </c:pt>
                <c:pt idx="1228">
                  <c:v>113.019997</c:v>
                </c:pt>
                <c:pt idx="1229">
                  <c:v>116.260002</c:v>
                </c:pt>
                <c:pt idx="1230">
                  <c:v>117.779999</c:v>
                </c:pt>
                <c:pt idx="1231">
                  <c:v>115.120003</c:v>
                </c:pt>
                <c:pt idx="1232">
                  <c:v>114.55999799999999</c:v>
                </c:pt>
                <c:pt idx="1233">
                  <c:v>115.779999</c:v>
                </c:pt>
                <c:pt idx="1234">
                  <c:v>116.58000199999999</c:v>
                </c:pt>
                <c:pt idx="1235">
                  <c:v>116.58000199999999</c:v>
                </c:pt>
                <c:pt idx="1236">
                  <c:v>111.699997</c:v>
                </c:pt>
                <c:pt idx="1237">
                  <c:v>114.720001</c:v>
                </c:pt>
                <c:pt idx="1238">
                  <c:v>116.800003</c:v>
                </c:pt>
                <c:pt idx="1239">
                  <c:v>113.900002</c:v>
                </c:pt>
                <c:pt idx="1240">
                  <c:v>113.900002</c:v>
                </c:pt>
                <c:pt idx="1241">
                  <c:v>113.599998</c:v>
                </c:pt>
                <c:pt idx="1242">
                  <c:v>116.5</c:v>
                </c:pt>
                <c:pt idx="1243">
                  <c:v>113.620003</c:v>
                </c:pt>
                <c:pt idx="1244">
                  <c:v>112.459999</c:v>
                </c:pt>
                <c:pt idx="1245">
                  <c:v>115.08000199999999</c:v>
                </c:pt>
                <c:pt idx="1246">
                  <c:v>116.699997</c:v>
                </c:pt>
                <c:pt idx="1247">
                  <c:v>114.199997</c:v>
                </c:pt>
                <c:pt idx="1248">
                  <c:v>114.199997</c:v>
                </c:pt>
                <c:pt idx="1249">
                  <c:v>118.519997</c:v>
                </c:pt>
                <c:pt idx="1250">
                  <c:v>118.519997</c:v>
                </c:pt>
                <c:pt idx="1251">
                  <c:v>118.519997</c:v>
                </c:pt>
                <c:pt idx="1252">
                  <c:v>122.44000200000001</c:v>
                </c:pt>
                <c:pt idx="1253">
                  <c:v>122.58000199999999</c:v>
                </c:pt>
                <c:pt idx="1254">
                  <c:v>122.58000199999999</c:v>
                </c:pt>
                <c:pt idx="1255">
                  <c:v>124.019997</c:v>
                </c:pt>
                <c:pt idx="1256">
                  <c:v>125.839996</c:v>
                </c:pt>
                <c:pt idx="1257">
                  <c:v>125</c:v>
                </c:pt>
                <c:pt idx="1258">
                  <c:v>124.160004</c:v>
                </c:pt>
                <c:pt idx="1259">
                  <c:v>121.68</c:v>
                </c:pt>
                <c:pt idx="1260">
                  <c:v>115.099998</c:v>
                </c:pt>
                <c:pt idx="1261">
                  <c:v>111.599998</c:v>
                </c:pt>
                <c:pt idx="1262">
                  <c:v>109.220001</c:v>
                </c:pt>
                <c:pt idx="1263">
                  <c:v>108.980003</c:v>
                </c:pt>
                <c:pt idx="1264">
                  <c:v>102.300003</c:v>
                </c:pt>
                <c:pt idx="1265">
                  <c:v>103.620003</c:v>
                </c:pt>
                <c:pt idx="1266">
                  <c:v>103.540001</c:v>
                </c:pt>
              </c:numCache>
            </c:numRef>
          </c:val>
          <c:smooth val="0"/>
          <c:extLst>
            <c:ext xmlns:c16="http://schemas.microsoft.com/office/drawing/2014/chart" uri="{C3380CC4-5D6E-409C-BE32-E72D297353CC}">
              <c16:uniqueId val="{00000006-26AA-45A4-8F92-AB66368CDA9B}"/>
            </c:ext>
          </c:extLst>
        </c:ser>
        <c:ser>
          <c:idx val="7"/>
          <c:order val="7"/>
          <c:tx>
            <c:strRef>
              <c:f>'Raw Wide'!$I$1</c:f>
              <c:strCache>
                <c:ptCount val="1"/>
                <c:pt idx="0">
                  <c:v>ZAL.DE</c:v>
                </c:pt>
              </c:strCache>
            </c:strRef>
          </c:tx>
          <c:spPr>
            <a:ln w="28575" cap="rnd">
              <a:solidFill>
                <a:schemeClr val="accent1">
                  <a:tint val="46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Wide'!$I$2:$I$1268</c:f>
              <c:numCache>
                <c:formatCode>_(* #,##0.000_);_(* \(#,##0.000\);_(* "-"??_);_(@_)</c:formatCode>
                <c:ptCount val="1267"/>
                <c:pt idx="0">
                  <c:v>42.595001000000003</c:v>
                </c:pt>
                <c:pt idx="1">
                  <c:v>42.57</c:v>
                </c:pt>
                <c:pt idx="2">
                  <c:v>41.02</c:v>
                </c:pt>
                <c:pt idx="3">
                  <c:v>40.685001</c:v>
                </c:pt>
                <c:pt idx="4">
                  <c:v>40.404998999999997</c:v>
                </c:pt>
                <c:pt idx="5">
                  <c:v>40.889999000000003</c:v>
                </c:pt>
                <c:pt idx="6">
                  <c:v>39.654998999999997</c:v>
                </c:pt>
                <c:pt idx="7">
                  <c:v>40.009998000000003</c:v>
                </c:pt>
                <c:pt idx="8">
                  <c:v>40.235000999999997</c:v>
                </c:pt>
                <c:pt idx="9">
                  <c:v>40.209999000000003</c:v>
                </c:pt>
                <c:pt idx="10">
                  <c:v>40.395000000000003</c:v>
                </c:pt>
                <c:pt idx="11">
                  <c:v>39.540000999999997</c:v>
                </c:pt>
                <c:pt idx="12">
                  <c:v>39.669998</c:v>
                </c:pt>
                <c:pt idx="13">
                  <c:v>39.5</c:v>
                </c:pt>
                <c:pt idx="14">
                  <c:v>39.099997999999999</c:v>
                </c:pt>
                <c:pt idx="15">
                  <c:v>40.689999</c:v>
                </c:pt>
                <c:pt idx="16">
                  <c:v>41.439999</c:v>
                </c:pt>
                <c:pt idx="17">
                  <c:v>41.68</c:v>
                </c:pt>
                <c:pt idx="18">
                  <c:v>42.744999</c:v>
                </c:pt>
                <c:pt idx="19">
                  <c:v>39.209999000000003</c:v>
                </c:pt>
                <c:pt idx="20">
                  <c:v>37.830002</c:v>
                </c:pt>
                <c:pt idx="21">
                  <c:v>38.869999</c:v>
                </c:pt>
                <c:pt idx="22">
                  <c:v>37.599997999999999</c:v>
                </c:pt>
                <c:pt idx="23">
                  <c:v>36.990001999999997</c:v>
                </c:pt>
                <c:pt idx="24">
                  <c:v>37.084999000000003</c:v>
                </c:pt>
                <c:pt idx="25">
                  <c:v>37.435001</c:v>
                </c:pt>
                <c:pt idx="26">
                  <c:v>37.645000000000003</c:v>
                </c:pt>
                <c:pt idx="27">
                  <c:v>37.724997999999999</c:v>
                </c:pt>
                <c:pt idx="28">
                  <c:v>37.814999</c:v>
                </c:pt>
                <c:pt idx="29">
                  <c:v>38.544998</c:v>
                </c:pt>
                <c:pt idx="30">
                  <c:v>38.659999999999997</c:v>
                </c:pt>
                <c:pt idx="31">
                  <c:v>39.18</c:v>
                </c:pt>
                <c:pt idx="32">
                  <c:v>39.599997999999999</c:v>
                </c:pt>
                <c:pt idx="33">
                  <c:v>39.445</c:v>
                </c:pt>
                <c:pt idx="34">
                  <c:v>39.529998999999997</c:v>
                </c:pt>
                <c:pt idx="35">
                  <c:v>39.439999</c:v>
                </c:pt>
                <c:pt idx="36">
                  <c:v>39.709999000000003</c:v>
                </c:pt>
                <c:pt idx="37">
                  <c:v>39.875</c:v>
                </c:pt>
                <c:pt idx="38">
                  <c:v>39.959999000000003</c:v>
                </c:pt>
                <c:pt idx="39">
                  <c:v>40.049999</c:v>
                </c:pt>
                <c:pt idx="40">
                  <c:v>40.5</c:v>
                </c:pt>
                <c:pt idx="41">
                  <c:v>40.814999</c:v>
                </c:pt>
                <c:pt idx="42">
                  <c:v>40.5</c:v>
                </c:pt>
                <c:pt idx="43">
                  <c:v>40.005001</c:v>
                </c:pt>
                <c:pt idx="44">
                  <c:v>40.159999999999997</c:v>
                </c:pt>
                <c:pt idx="45">
                  <c:v>39.884998000000003</c:v>
                </c:pt>
                <c:pt idx="46">
                  <c:v>39.994999</c:v>
                </c:pt>
                <c:pt idx="47">
                  <c:v>40.294998</c:v>
                </c:pt>
                <c:pt idx="48">
                  <c:v>40.060001</c:v>
                </c:pt>
                <c:pt idx="49">
                  <c:v>39.915000999999997</c:v>
                </c:pt>
                <c:pt idx="50">
                  <c:v>39.889999000000003</c:v>
                </c:pt>
                <c:pt idx="51">
                  <c:v>39.784999999999997</c:v>
                </c:pt>
                <c:pt idx="52">
                  <c:v>40</c:v>
                </c:pt>
                <c:pt idx="53">
                  <c:v>39.939999</c:v>
                </c:pt>
                <c:pt idx="54">
                  <c:v>40.229999999999997</c:v>
                </c:pt>
                <c:pt idx="55">
                  <c:v>40.099997999999999</c:v>
                </c:pt>
                <c:pt idx="56">
                  <c:v>40.040000999999997</c:v>
                </c:pt>
                <c:pt idx="57">
                  <c:v>40.330002</c:v>
                </c:pt>
                <c:pt idx="58">
                  <c:v>41.494999</c:v>
                </c:pt>
                <c:pt idx="59">
                  <c:v>41.404998999999997</c:v>
                </c:pt>
                <c:pt idx="60">
                  <c:v>41.790000999999997</c:v>
                </c:pt>
                <c:pt idx="61">
                  <c:v>41.865001999999997</c:v>
                </c:pt>
                <c:pt idx="62">
                  <c:v>40.990001999999997</c:v>
                </c:pt>
                <c:pt idx="63">
                  <c:v>41.215000000000003</c:v>
                </c:pt>
                <c:pt idx="64">
                  <c:v>41.544998</c:v>
                </c:pt>
                <c:pt idx="65">
                  <c:v>41.334999000000003</c:v>
                </c:pt>
                <c:pt idx="66">
                  <c:v>41.354999999999997</c:v>
                </c:pt>
                <c:pt idx="67">
                  <c:v>41.549999</c:v>
                </c:pt>
                <c:pt idx="68">
                  <c:v>41.945</c:v>
                </c:pt>
                <c:pt idx="69">
                  <c:v>41.125</c:v>
                </c:pt>
                <c:pt idx="70">
                  <c:v>41.400002000000001</c:v>
                </c:pt>
                <c:pt idx="71">
                  <c:v>41.884998000000003</c:v>
                </c:pt>
                <c:pt idx="72">
                  <c:v>42.400002000000001</c:v>
                </c:pt>
                <c:pt idx="73">
                  <c:v>42.505001</c:v>
                </c:pt>
                <c:pt idx="74">
                  <c:v>42.505001</c:v>
                </c:pt>
                <c:pt idx="75">
                  <c:v>42.919998</c:v>
                </c:pt>
                <c:pt idx="76">
                  <c:v>44.259998000000003</c:v>
                </c:pt>
                <c:pt idx="77">
                  <c:v>43.669998</c:v>
                </c:pt>
                <c:pt idx="78">
                  <c:v>44.125</c:v>
                </c:pt>
                <c:pt idx="79">
                  <c:v>44.244999</c:v>
                </c:pt>
                <c:pt idx="80">
                  <c:v>44.549999</c:v>
                </c:pt>
                <c:pt idx="81">
                  <c:v>44.924999</c:v>
                </c:pt>
                <c:pt idx="82">
                  <c:v>44.514999000000003</c:v>
                </c:pt>
                <c:pt idx="83">
                  <c:v>44.59</c:v>
                </c:pt>
                <c:pt idx="84">
                  <c:v>44.215000000000003</c:v>
                </c:pt>
                <c:pt idx="85">
                  <c:v>42.549999</c:v>
                </c:pt>
                <c:pt idx="86">
                  <c:v>41.669998</c:v>
                </c:pt>
                <c:pt idx="87">
                  <c:v>41.650002000000001</c:v>
                </c:pt>
                <c:pt idx="88">
                  <c:v>41.404998999999997</c:v>
                </c:pt>
                <c:pt idx="89">
                  <c:v>41.485000999999997</c:v>
                </c:pt>
                <c:pt idx="90">
                  <c:v>41.220001000000003</c:v>
                </c:pt>
                <c:pt idx="91">
                  <c:v>41.945</c:v>
                </c:pt>
                <c:pt idx="92">
                  <c:v>42.205002</c:v>
                </c:pt>
                <c:pt idx="93">
                  <c:v>42.955002</c:v>
                </c:pt>
                <c:pt idx="94">
                  <c:v>42.955002</c:v>
                </c:pt>
                <c:pt idx="95">
                  <c:v>42.325001</c:v>
                </c:pt>
                <c:pt idx="96">
                  <c:v>43.18</c:v>
                </c:pt>
                <c:pt idx="97">
                  <c:v>43.735000999999997</c:v>
                </c:pt>
                <c:pt idx="98">
                  <c:v>43.419998</c:v>
                </c:pt>
                <c:pt idx="99">
                  <c:v>40.959999000000003</c:v>
                </c:pt>
                <c:pt idx="100">
                  <c:v>41.005001</c:v>
                </c:pt>
                <c:pt idx="101">
                  <c:v>41.115001999999997</c:v>
                </c:pt>
                <c:pt idx="102">
                  <c:v>40.080002</c:v>
                </c:pt>
                <c:pt idx="103">
                  <c:v>39.455002</c:v>
                </c:pt>
                <c:pt idx="104">
                  <c:v>39.915000999999997</c:v>
                </c:pt>
                <c:pt idx="105">
                  <c:v>39.689999</c:v>
                </c:pt>
                <c:pt idx="106">
                  <c:v>41.185001</c:v>
                </c:pt>
                <c:pt idx="107">
                  <c:v>41.445</c:v>
                </c:pt>
                <c:pt idx="108">
                  <c:v>41.744999</c:v>
                </c:pt>
                <c:pt idx="109">
                  <c:v>42.369999</c:v>
                </c:pt>
                <c:pt idx="110">
                  <c:v>42.599997999999999</c:v>
                </c:pt>
                <c:pt idx="111">
                  <c:v>42.290000999999997</c:v>
                </c:pt>
                <c:pt idx="112">
                  <c:v>42.854999999999997</c:v>
                </c:pt>
                <c:pt idx="113">
                  <c:v>43.325001</c:v>
                </c:pt>
                <c:pt idx="114">
                  <c:v>43.044998</c:v>
                </c:pt>
                <c:pt idx="115">
                  <c:v>43</c:v>
                </c:pt>
                <c:pt idx="116">
                  <c:v>42.965000000000003</c:v>
                </c:pt>
                <c:pt idx="117">
                  <c:v>42.82</c:v>
                </c:pt>
                <c:pt idx="118">
                  <c:v>43.380001</c:v>
                </c:pt>
                <c:pt idx="119">
                  <c:v>43.494999</c:v>
                </c:pt>
                <c:pt idx="120">
                  <c:v>43.849997999999999</c:v>
                </c:pt>
                <c:pt idx="121">
                  <c:v>44.025002000000001</c:v>
                </c:pt>
                <c:pt idx="122">
                  <c:v>45.415000999999997</c:v>
                </c:pt>
                <c:pt idx="123">
                  <c:v>45.845001000000003</c:v>
                </c:pt>
                <c:pt idx="124">
                  <c:v>45.775002000000001</c:v>
                </c:pt>
                <c:pt idx="125">
                  <c:v>46.264999000000003</c:v>
                </c:pt>
                <c:pt idx="126">
                  <c:v>46</c:v>
                </c:pt>
                <c:pt idx="127">
                  <c:v>45.43</c:v>
                </c:pt>
                <c:pt idx="128">
                  <c:v>43.889999000000003</c:v>
                </c:pt>
                <c:pt idx="129">
                  <c:v>43.544998</c:v>
                </c:pt>
                <c:pt idx="130">
                  <c:v>43.994999</c:v>
                </c:pt>
                <c:pt idx="131">
                  <c:v>43.959999000000003</c:v>
                </c:pt>
                <c:pt idx="132">
                  <c:v>43.900002000000001</c:v>
                </c:pt>
                <c:pt idx="133">
                  <c:v>44.240001999999997</c:v>
                </c:pt>
                <c:pt idx="134">
                  <c:v>44.205002</c:v>
                </c:pt>
                <c:pt idx="135">
                  <c:v>44.115001999999997</c:v>
                </c:pt>
                <c:pt idx="136">
                  <c:v>43.950001</c:v>
                </c:pt>
                <c:pt idx="137">
                  <c:v>45.189999</c:v>
                </c:pt>
                <c:pt idx="138">
                  <c:v>45.099997999999999</c:v>
                </c:pt>
                <c:pt idx="139">
                  <c:v>45.139999000000003</c:v>
                </c:pt>
                <c:pt idx="140">
                  <c:v>45.310001</c:v>
                </c:pt>
                <c:pt idx="141">
                  <c:v>44.509998000000003</c:v>
                </c:pt>
                <c:pt idx="142">
                  <c:v>43.900002000000001</c:v>
                </c:pt>
                <c:pt idx="143">
                  <c:v>44.5</c:v>
                </c:pt>
                <c:pt idx="144">
                  <c:v>45.029998999999997</c:v>
                </c:pt>
                <c:pt idx="145">
                  <c:v>44.580002</c:v>
                </c:pt>
                <c:pt idx="146">
                  <c:v>44.59</c:v>
                </c:pt>
                <c:pt idx="147">
                  <c:v>46.689999</c:v>
                </c:pt>
                <c:pt idx="148">
                  <c:v>47.32</c:v>
                </c:pt>
                <c:pt idx="149">
                  <c:v>47.919998</c:v>
                </c:pt>
                <c:pt idx="150">
                  <c:v>49.060001</c:v>
                </c:pt>
                <c:pt idx="151">
                  <c:v>48.709999000000003</c:v>
                </c:pt>
                <c:pt idx="152">
                  <c:v>47.59</c:v>
                </c:pt>
                <c:pt idx="153">
                  <c:v>46.869999</c:v>
                </c:pt>
                <c:pt idx="154">
                  <c:v>47.25</c:v>
                </c:pt>
                <c:pt idx="155">
                  <c:v>46.639999000000003</c:v>
                </c:pt>
                <c:pt idx="156">
                  <c:v>46.41</c:v>
                </c:pt>
                <c:pt idx="157">
                  <c:v>47.18</c:v>
                </c:pt>
                <c:pt idx="158">
                  <c:v>47.240001999999997</c:v>
                </c:pt>
                <c:pt idx="159">
                  <c:v>46.27</c:v>
                </c:pt>
                <c:pt idx="160">
                  <c:v>45.349997999999999</c:v>
                </c:pt>
                <c:pt idx="161">
                  <c:v>44.689999</c:v>
                </c:pt>
                <c:pt idx="162">
                  <c:v>45.18</c:v>
                </c:pt>
                <c:pt idx="163">
                  <c:v>44.599997999999999</c:v>
                </c:pt>
                <c:pt idx="164">
                  <c:v>44.16</c:v>
                </c:pt>
                <c:pt idx="165">
                  <c:v>45.02</c:v>
                </c:pt>
                <c:pt idx="166">
                  <c:v>45.740001999999997</c:v>
                </c:pt>
                <c:pt idx="167">
                  <c:v>46.48</c:v>
                </c:pt>
                <c:pt idx="168">
                  <c:v>46.860000999999997</c:v>
                </c:pt>
                <c:pt idx="169">
                  <c:v>47.84</c:v>
                </c:pt>
                <c:pt idx="170">
                  <c:v>47.419998</c:v>
                </c:pt>
                <c:pt idx="171">
                  <c:v>47.52</c:v>
                </c:pt>
                <c:pt idx="172">
                  <c:v>47.880001</c:v>
                </c:pt>
                <c:pt idx="173">
                  <c:v>47.880001</c:v>
                </c:pt>
                <c:pt idx="174">
                  <c:v>47.82</c:v>
                </c:pt>
                <c:pt idx="175">
                  <c:v>47.209999000000003</c:v>
                </c:pt>
                <c:pt idx="176">
                  <c:v>46.779998999999997</c:v>
                </c:pt>
                <c:pt idx="177">
                  <c:v>46.900002000000001</c:v>
                </c:pt>
                <c:pt idx="178">
                  <c:v>44.049999</c:v>
                </c:pt>
                <c:pt idx="179">
                  <c:v>42.580002</c:v>
                </c:pt>
                <c:pt idx="180">
                  <c:v>43.709999000000003</c:v>
                </c:pt>
                <c:pt idx="181">
                  <c:v>44.450001</c:v>
                </c:pt>
                <c:pt idx="182">
                  <c:v>45.900002000000001</c:v>
                </c:pt>
                <c:pt idx="183">
                  <c:v>46.529998999999997</c:v>
                </c:pt>
                <c:pt idx="184">
                  <c:v>46.889999000000003</c:v>
                </c:pt>
                <c:pt idx="185">
                  <c:v>47.330002</c:v>
                </c:pt>
                <c:pt idx="186">
                  <c:v>46.5</c:v>
                </c:pt>
                <c:pt idx="187">
                  <c:v>46.439999</c:v>
                </c:pt>
                <c:pt idx="188">
                  <c:v>47.240001999999997</c:v>
                </c:pt>
                <c:pt idx="189">
                  <c:v>47.009998000000003</c:v>
                </c:pt>
                <c:pt idx="190">
                  <c:v>47.16</c:v>
                </c:pt>
                <c:pt idx="191">
                  <c:v>47.68</c:v>
                </c:pt>
                <c:pt idx="192">
                  <c:v>46.950001</c:v>
                </c:pt>
                <c:pt idx="193">
                  <c:v>44.860000999999997</c:v>
                </c:pt>
                <c:pt idx="194">
                  <c:v>44.799999</c:v>
                </c:pt>
                <c:pt idx="195">
                  <c:v>44</c:v>
                </c:pt>
                <c:pt idx="196">
                  <c:v>44.650002000000001</c:v>
                </c:pt>
                <c:pt idx="197">
                  <c:v>43.580002</c:v>
                </c:pt>
                <c:pt idx="198">
                  <c:v>44.279998999999997</c:v>
                </c:pt>
                <c:pt idx="199">
                  <c:v>43.990001999999997</c:v>
                </c:pt>
                <c:pt idx="200">
                  <c:v>43.16</c:v>
                </c:pt>
                <c:pt idx="201">
                  <c:v>44.52</c:v>
                </c:pt>
                <c:pt idx="202">
                  <c:v>44.32</c:v>
                </c:pt>
                <c:pt idx="203">
                  <c:v>44.470001000000003</c:v>
                </c:pt>
                <c:pt idx="204">
                  <c:v>44.279998999999997</c:v>
                </c:pt>
                <c:pt idx="205">
                  <c:v>44.189999</c:v>
                </c:pt>
                <c:pt idx="206">
                  <c:v>44.66</c:v>
                </c:pt>
                <c:pt idx="207">
                  <c:v>44.029998999999997</c:v>
                </c:pt>
                <c:pt idx="208">
                  <c:v>43.209999000000003</c:v>
                </c:pt>
                <c:pt idx="209">
                  <c:v>44.200001</c:v>
                </c:pt>
                <c:pt idx="210">
                  <c:v>43.549999</c:v>
                </c:pt>
                <c:pt idx="211">
                  <c:v>42.919998</c:v>
                </c:pt>
                <c:pt idx="212">
                  <c:v>43.439999</c:v>
                </c:pt>
                <c:pt idx="213">
                  <c:v>43.669998</c:v>
                </c:pt>
                <c:pt idx="214">
                  <c:v>43.599997999999999</c:v>
                </c:pt>
                <c:pt idx="215">
                  <c:v>42.490001999999997</c:v>
                </c:pt>
                <c:pt idx="216">
                  <c:v>42.580002</c:v>
                </c:pt>
                <c:pt idx="217">
                  <c:v>42.75</c:v>
                </c:pt>
                <c:pt idx="218">
                  <c:v>42.75</c:v>
                </c:pt>
                <c:pt idx="219">
                  <c:v>43.349997999999999</c:v>
                </c:pt>
                <c:pt idx="220">
                  <c:v>43.349997999999999</c:v>
                </c:pt>
                <c:pt idx="221">
                  <c:v>44.09</c:v>
                </c:pt>
                <c:pt idx="222">
                  <c:v>43.650002000000001</c:v>
                </c:pt>
                <c:pt idx="223">
                  <c:v>45.07</c:v>
                </c:pt>
                <c:pt idx="224">
                  <c:v>43.810001</c:v>
                </c:pt>
                <c:pt idx="225">
                  <c:v>43.419998</c:v>
                </c:pt>
                <c:pt idx="226">
                  <c:v>43.580002</c:v>
                </c:pt>
                <c:pt idx="227">
                  <c:v>44.119999</c:v>
                </c:pt>
                <c:pt idx="228">
                  <c:v>43.240001999999997</c:v>
                </c:pt>
                <c:pt idx="229">
                  <c:v>43.810001</c:v>
                </c:pt>
                <c:pt idx="230">
                  <c:v>45.25</c:v>
                </c:pt>
                <c:pt idx="231">
                  <c:v>45.470001000000003</c:v>
                </c:pt>
                <c:pt idx="232">
                  <c:v>45.470001000000003</c:v>
                </c:pt>
                <c:pt idx="233">
                  <c:v>45.98</c:v>
                </c:pt>
                <c:pt idx="234">
                  <c:v>45.48</c:v>
                </c:pt>
                <c:pt idx="235">
                  <c:v>44.919998</c:v>
                </c:pt>
                <c:pt idx="236">
                  <c:v>45</c:v>
                </c:pt>
                <c:pt idx="237">
                  <c:v>45.07</c:v>
                </c:pt>
                <c:pt idx="238">
                  <c:v>44.639999000000003</c:v>
                </c:pt>
                <c:pt idx="239">
                  <c:v>44.939999</c:v>
                </c:pt>
                <c:pt idx="240">
                  <c:v>45.549999</c:v>
                </c:pt>
                <c:pt idx="241">
                  <c:v>45.389999000000003</c:v>
                </c:pt>
                <c:pt idx="242">
                  <c:v>45.52</c:v>
                </c:pt>
                <c:pt idx="243">
                  <c:v>45.939999</c:v>
                </c:pt>
                <c:pt idx="244">
                  <c:v>46.43</c:v>
                </c:pt>
                <c:pt idx="245">
                  <c:v>46.150002000000001</c:v>
                </c:pt>
                <c:pt idx="246">
                  <c:v>46.029998999999997</c:v>
                </c:pt>
                <c:pt idx="247">
                  <c:v>46.290000999999997</c:v>
                </c:pt>
                <c:pt idx="248">
                  <c:v>47.029998999999997</c:v>
                </c:pt>
                <c:pt idx="249">
                  <c:v>47.200001</c:v>
                </c:pt>
                <c:pt idx="250">
                  <c:v>47.619999</c:v>
                </c:pt>
                <c:pt idx="251">
                  <c:v>47.470001000000003</c:v>
                </c:pt>
                <c:pt idx="252">
                  <c:v>46.68</c:v>
                </c:pt>
                <c:pt idx="253">
                  <c:v>46.040000999999997</c:v>
                </c:pt>
                <c:pt idx="254">
                  <c:v>46.419998</c:v>
                </c:pt>
                <c:pt idx="255">
                  <c:v>46.41</c:v>
                </c:pt>
                <c:pt idx="256">
                  <c:v>47.290000999999997</c:v>
                </c:pt>
                <c:pt idx="257">
                  <c:v>46.779998999999997</c:v>
                </c:pt>
                <c:pt idx="258">
                  <c:v>47.16</c:v>
                </c:pt>
                <c:pt idx="259">
                  <c:v>47.799999</c:v>
                </c:pt>
                <c:pt idx="260">
                  <c:v>47.209999000000003</c:v>
                </c:pt>
                <c:pt idx="261">
                  <c:v>47.869999</c:v>
                </c:pt>
                <c:pt idx="262">
                  <c:v>47.720001000000003</c:v>
                </c:pt>
                <c:pt idx="263">
                  <c:v>48.09</c:v>
                </c:pt>
                <c:pt idx="264">
                  <c:v>47.48</c:v>
                </c:pt>
                <c:pt idx="265">
                  <c:v>47.619999</c:v>
                </c:pt>
                <c:pt idx="266">
                  <c:v>47.830002</c:v>
                </c:pt>
                <c:pt idx="267">
                  <c:v>48.490001999999997</c:v>
                </c:pt>
                <c:pt idx="268">
                  <c:v>49.869999</c:v>
                </c:pt>
                <c:pt idx="269">
                  <c:v>49.830002</c:v>
                </c:pt>
                <c:pt idx="270">
                  <c:v>48.75</c:v>
                </c:pt>
                <c:pt idx="271">
                  <c:v>47.369999</c:v>
                </c:pt>
                <c:pt idx="272">
                  <c:v>47.52</c:v>
                </c:pt>
                <c:pt idx="273">
                  <c:v>48.130001</c:v>
                </c:pt>
                <c:pt idx="274">
                  <c:v>48.150002000000001</c:v>
                </c:pt>
                <c:pt idx="275">
                  <c:v>47.939999</c:v>
                </c:pt>
                <c:pt idx="276">
                  <c:v>47.740001999999997</c:v>
                </c:pt>
                <c:pt idx="277">
                  <c:v>48.610000999999997</c:v>
                </c:pt>
                <c:pt idx="278">
                  <c:v>48.610000999999997</c:v>
                </c:pt>
                <c:pt idx="279">
                  <c:v>48.849997999999999</c:v>
                </c:pt>
                <c:pt idx="280">
                  <c:v>49.27</c:v>
                </c:pt>
                <c:pt idx="281">
                  <c:v>49.740001999999997</c:v>
                </c:pt>
                <c:pt idx="282">
                  <c:v>49.389999000000003</c:v>
                </c:pt>
                <c:pt idx="283">
                  <c:v>49.060001</c:v>
                </c:pt>
                <c:pt idx="284">
                  <c:v>49.09</c:v>
                </c:pt>
                <c:pt idx="285">
                  <c:v>48.82</c:v>
                </c:pt>
                <c:pt idx="286">
                  <c:v>48.799999</c:v>
                </c:pt>
                <c:pt idx="287">
                  <c:v>48.009998000000003</c:v>
                </c:pt>
                <c:pt idx="288">
                  <c:v>45.34</c:v>
                </c:pt>
                <c:pt idx="289">
                  <c:v>43.169998</c:v>
                </c:pt>
                <c:pt idx="290">
                  <c:v>45.18</c:v>
                </c:pt>
                <c:pt idx="291">
                  <c:v>45.080002</c:v>
                </c:pt>
                <c:pt idx="292">
                  <c:v>44.880001</c:v>
                </c:pt>
                <c:pt idx="293">
                  <c:v>44.799999</c:v>
                </c:pt>
                <c:pt idx="294">
                  <c:v>44.419998</c:v>
                </c:pt>
                <c:pt idx="295">
                  <c:v>44.91</c:v>
                </c:pt>
                <c:pt idx="296">
                  <c:v>44.419998</c:v>
                </c:pt>
                <c:pt idx="297">
                  <c:v>44.549999</c:v>
                </c:pt>
                <c:pt idx="298">
                  <c:v>44.93</c:v>
                </c:pt>
                <c:pt idx="299">
                  <c:v>45.41</c:v>
                </c:pt>
                <c:pt idx="300">
                  <c:v>46</c:v>
                </c:pt>
                <c:pt idx="301">
                  <c:v>45.939999</c:v>
                </c:pt>
                <c:pt idx="302">
                  <c:v>46.02</c:v>
                </c:pt>
                <c:pt idx="303">
                  <c:v>45.970001000000003</c:v>
                </c:pt>
                <c:pt idx="304">
                  <c:v>45.950001</c:v>
                </c:pt>
                <c:pt idx="305">
                  <c:v>45.689999</c:v>
                </c:pt>
                <c:pt idx="306">
                  <c:v>45.32</c:v>
                </c:pt>
                <c:pt idx="307">
                  <c:v>44.630001</c:v>
                </c:pt>
                <c:pt idx="308">
                  <c:v>43.939999</c:v>
                </c:pt>
                <c:pt idx="309">
                  <c:v>42.450001</c:v>
                </c:pt>
                <c:pt idx="310">
                  <c:v>40.919998</c:v>
                </c:pt>
                <c:pt idx="311">
                  <c:v>40.779998999999997</c:v>
                </c:pt>
                <c:pt idx="312">
                  <c:v>42.189999</c:v>
                </c:pt>
                <c:pt idx="313">
                  <c:v>42.290000999999997</c:v>
                </c:pt>
                <c:pt idx="314">
                  <c:v>42.5</c:v>
                </c:pt>
                <c:pt idx="315">
                  <c:v>42.049999</c:v>
                </c:pt>
                <c:pt idx="316">
                  <c:v>42</c:v>
                </c:pt>
                <c:pt idx="317">
                  <c:v>41.900002000000001</c:v>
                </c:pt>
                <c:pt idx="318">
                  <c:v>36.369999</c:v>
                </c:pt>
                <c:pt idx="319">
                  <c:v>36.68</c:v>
                </c:pt>
                <c:pt idx="320">
                  <c:v>35.560001</c:v>
                </c:pt>
                <c:pt idx="321">
                  <c:v>35</c:v>
                </c:pt>
                <c:pt idx="322">
                  <c:v>35</c:v>
                </c:pt>
                <c:pt idx="323">
                  <c:v>34.770000000000003</c:v>
                </c:pt>
                <c:pt idx="324">
                  <c:v>34.229999999999997</c:v>
                </c:pt>
                <c:pt idx="325">
                  <c:v>33.799999</c:v>
                </c:pt>
                <c:pt idx="326">
                  <c:v>33.509998000000003</c:v>
                </c:pt>
                <c:pt idx="327">
                  <c:v>34.5</c:v>
                </c:pt>
                <c:pt idx="328">
                  <c:v>34.389999000000003</c:v>
                </c:pt>
                <c:pt idx="329">
                  <c:v>34.07</c:v>
                </c:pt>
                <c:pt idx="330">
                  <c:v>33.82</c:v>
                </c:pt>
                <c:pt idx="331">
                  <c:v>32.700001</c:v>
                </c:pt>
                <c:pt idx="332">
                  <c:v>32.290000999999997</c:v>
                </c:pt>
                <c:pt idx="333">
                  <c:v>31.51</c:v>
                </c:pt>
                <c:pt idx="334">
                  <c:v>31.969999000000001</c:v>
                </c:pt>
                <c:pt idx="335">
                  <c:v>32.82</c:v>
                </c:pt>
                <c:pt idx="336">
                  <c:v>32.57</c:v>
                </c:pt>
                <c:pt idx="337">
                  <c:v>33.68</c:v>
                </c:pt>
                <c:pt idx="338">
                  <c:v>34.189999</c:v>
                </c:pt>
                <c:pt idx="339">
                  <c:v>34.169998</c:v>
                </c:pt>
                <c:pt idx="340">
                  <c:v>34.330002</c:v>
                </c:pt>
                <c:pt idx="341">
                  <c:v>33.939999</c:v>
                </c:pt>
                <c:pt idx="342">
                  <c:v>32.770000000000003</c:v>
                </c:pt>
                <c:pt idx="343">
                  <c:v>32.740001999999997</c:v>
                </c:pt>
                <c:pt idx="344">
                  <c:v>33.869999</c:v>
                </c:pt>
                <c:pt idx="345">
                  <c:v>33.290000999999997</c:v>
                </c:pt>
                <c:pt idx="346">
                  <c:v>33.490001999999997</c:v>
                </c:pt>
                <c:pt idx="347">
                  <c:v>33.799999</c:v>
                </c:pt>
                <c:pt idx="348">
                  <c:v>34.200001</c:v>
                </c:pt>
                <c:pt idx="349">
                  <c:v>34.659999999999997</c:v>
                </c:pt>
                <c:pt idx="350">
                  <c:v>35.349997999999999</c:v>
                </c:pt>
                <c:pt idx="351">
                  <c:v>34.389999000000003</c:v>
                </c:pt>
                <c:pt idx="352">
                  <c:v>31.459999</c:v>
                </c:pt>
                <c:pt idx="353">
                  <c:v>31.24</c:v>
                </c:pt>
                <c:pt idx="354">
                  <c:v>32.220001000000003</c:v>
                </c:pt>
                <c:pt idx="355">
                  <c:v>31.4</c:v>
                </c:pt>
                <c:pt idx="356">
                  <c:v>30.360001</c:v>
                </c:pt>
                <c:pt idx="357">
                  <c:v>30.559999000000001</c:v>
                </c:pt>
                <c:pt idx="358">
                  <c:v>30.969999000000001</c:v>
                </c:pt>
                <c:pt idx="359">
                  <c:v>30.1</c:v>
                </c:pt>
                <c:pt idx="360">
                  <c:v>28.84</c:v>
                </c:pt>
                <c:pt idx="361">
                  <c:v>27.23</c:v>
                </c:pt>
                <c:pt idx="362">
                  <c:v>27.48</c:v>
                </c:pt>
                <c:pt idx="363">
                  <c:v>27.91</c:v>
                </c:pt>
                <c:pt idx="364">
                  <c:v>27.75</c:v>
                </c:pt>
                <c:pt idx="365">
                  <c:v>28.23</c:v>
                </c:pt>
                <c:pt idx="366">
                  <c:v>28.799999</c:v>
                </c:pt>
                <c:pt idx="367">
                  <c:v>28.709999</c:v>
                </c:pt>
                <c:pt idx="368">
                  <c:v>29.07</c:v>
                </c:pt>
                <c:pt idx="369">
                  <c:v>28.68</c:v>
                </c:pt>
                <c:pt idx="370">
                  <c:v>27.4</c:v>
                </c:pt>
                <c:pt idx="371">
                  <c:v>27.74</c:v>
                </c:pt>
                <c:pt idx="372">
                  <c:v>26.950001</c:v>
                </c:pt>
                <c:pt idx="373">
                  <c:v>26.35</c:v>
                </c:pt>
                <c:pt idx="374">
                  <c:v>25.450001</c:v>
                </c:pt>
                <c:pt idx="375">
                  <c:v>25.51</c:v>
                </c:pt>
                <c:pt idx="376">
                  <c:v>25.440000999999999</c:v>
                </c:pt>
                <c:pt idx="377">
                  <c:v>26.120000999999998</c:v>
                </c:pt>
                <c:pt idx="378">
                  <c:v>25.450001</c:v>
                </c:pt>
                <c:pt idx="379">
                  <c:v>25.469999000000001</c:v>
                </c:pt>
                <c:pt idx="380">
                  <c:v>25.530000999999999</c:v>
                </c:pt>
                <c:pt idx="381">
                  <c:v>22.559999000000001</c:v>
                </c:pt>
                <c:pt idx="382">
                  <c:v>23.809999000000001</c:v>
                </c:pt>
                <c:pt idx="383">
                  <c:v>24.389999</c:v>
                </c:pt>
                <c:pt idx="384">
                  <c:v>22.5</c:v>
                </c:pt>
                <c:pt idx="385">
                  <c:v>22.530000999999999</c:v>
                </c:pt>
                <c:pt idx="386">
                  <c:v>22.93</c:v>
                </c:pt>
                <c:pt idx="387">
                  <c:v>22.440000999999999</c:v>
                </c:pt>
                <c:pt idx="388">
                  <c:v>22.959999</c:v>
                </c:pt>
                <c:pt idx="389">
                  <c:v>23.969999000000001</c:v>
                </c:pt>
                <c:pt idx="390">
                  <c:v>24.76</c:v>
                </c:pt>
                <c:pt idx="391">
                  <c:v>26.200001</c:v>
                </c:pt>
                <c:pt idx="392">
                  <c:v>26.59</c:v>
                </c:pt>
                <c:pt idx="393">
                  <c:v>27.18</c:v>
                </c:pt>
                <c:pt idx="394">
                  <c:v>27.5</c:v>
                </c:pt>
                <c:pt idx="395">
                  <c:v>26.93</c:v>
                </c:pt>
                <c:pt idx="396">
                  <c:v>26.5</c:v>
                </c:pt>
                <c:pt idx="397">
                  <c:v>26.26</c:v>
                </c:pt>
                <c:pt idx="398">
                  <c:v>26.1</c:v>
                </c:pt>
                <c:pt idx="399">
                  <c:v>26.290001</c:v>
                </c:pt>
                <c:pt idx="400">
                  <c:v>26.610001</c:v>
                </c:pt>
                <c:pt idx="401">
                  <c:v>27.09</c:v>
                </c:pt>
                <c:pt idx="402">
                  <c:v>27.98</c:v>
                </c:pt>
                <c:pt idx="403">
                  <c:v>28.49</c:v>
                </c:pt>
                <c:pt idx="404">
                  <c:v>29.030000999999999</c:v>
                </c:pt>
                <c:pt idx="405">
                  <c:v>29.93</c:v>
                </c:pt>
                <c:pt idx="406">
                  <c:v>28.719999000000001</c:v>
                </c:pt>
                <c:pt idx="407">
                  <c:v>26.389999</c:v>
                </c:pt>
                <c:pt idx="408">
                  <c:v>26.09</c:v>
                </c:pt>
                <c:pt idx="409">
                  <c:v>26.65</c:v>
                </c:pt>
                <c:pt idx="410">
                  <c:v>27.280000999999999</c:v>
                </c:pt>
                <c:pt idx="411">
                  <c:v>27.09</c:v>
                </c:pt>
                <c:pt idx="412">
                  <c:v>27.76</c:v>
                </c:pt>
                <c:pt idx="413">
                  <c:v>27.15</c:v>
                </c:pt>
                <c:pt idx="414">
                  <c:v>25.610001</c:v>
                </c:pt>
                <c:pt idx="415">
                  <c:v>25.190000999999999</c:v>
                </c:pt>
                <c:pt idx="416">
                  <c:v>26.09</c:v>
                </c:pt>
                <c:pt idx="417">
                  <c:v>26.940000999999999</c:v>
                </c:pt>
                <c:pt idx="418">
                  <c:v>25.68</c:v>
                </c:pt>
                <c:pt idx="419">
                  <c:v>25.73</c:v>
                </c:pt>
                <c:pt idx="420">
                  <c:v>26.139999</c:v>
                </c:pt>
                <c:pt idx="421">
                  <c:v>26.98</c:v>
                </c:pt>
                <c:pt idx="422">
                  <c:v>26.67</c:v>
                </c:pt>
                <c:pt idx="423">
                  <c:v>26.889999</c:v>
                </c:pt>
                <c:pt idx="424">
                  <c:v>26.5</c:v>
                </c:pt>
                <c:pt idx="425">
                  <c:v>26.18</c:v>
                </c:pt>
                <c:pt idx="426">
                  <c:v>27.26</c:v>
                </c:pt>
                <c:pt idx="427">
                  <c:v>26.950001</c:v>
                </c:pt>
                <c:pt idx="428">
                  <c:v>26.18</c:v>
                </c:pt>
                <c:pt idx="429">
                  <c:v>32.400002000000001</c:v>
                </c:pt>
                <c:pt idx="430">
                  <c:v>32.75</c:v>
                </c:pt>
                <c:pt idx="431">
                  <c:v>32.110000999999997</c:v>
                </c:pt>
                <c:pt idx="432">
                  <c:v>32.729999999999997</c:v>
                </c:pt>
                <c:pt idx="433">
                  <c:v>34.130001</c:v>
                </c:pt>
                <c:pt idx="434">
                  <c:v>33.82</c:v>
                </c:pt>
                <c:pt idx="435">
                  <c:v>32.810001</c:v>
                </c:pt>
                <c:pt idx="436">
                  <c:v>33.299999</c:v>
                </c:pt>
                <c:pt idx="437">
                  <c:v>33.279998999999997</c:v>
                </c:pt>
                <c:pt idx="438">
                  <c:v>33.849997999999999</c:v>
                </c:pt>
                <c:pt idx="439">
                  <c:v>34.779998999999997</c:v>
                </c:pt>
                <c:pt idx="440">
                  <c:v>35</c:v>
                </c:pt>
                <c:pt idx="441">
                  <c:v>35.270000000000003</c:v>
                </c:pt>
                <c:pt idx="442">
                  <c:v>35.240001999999997</c:v>
                </c:pt>
                <c:pt idx="443">
                  <c:v>34.700001</c:v>
                </c:pt>
                <c:pt idx="444">
                  <c:v>35.099997999999999</c:v>
                </c:pt>
                <c:pt idx="445">
                  <c:v>34.209999000000003</c:v>
                </c:pt>
                <c:pt idx="446">
                  <c:v>34.189999</c:v>
                </c:pt>
                <c:pt idx="447">
                  <c:v>35.040000999999997</c:v>
                </c:pt>
                <c:pt idx="448">
                  <c:v>34.869999</c:v>
                </c:pt>
                <c:pt idx="449">
                  <c:v>34.799999</c:v>
                </c:pt>
                <c:pt idx="450">
                  <c:v>34.75</c:v>
                </c:pt>
                <c:pt idx="451">
                  <c:v>35.07</c:v>
                </c:pt>
                <c:pt idx="452">
                  <c:v>35.979999999999997</c:v>
                </c:pt>
                <c:pt idx="453">
                  <c:v>37</c:v>
                </c:pt>
                <c:pt idx="454">
                  <c:v>36.209999000000003</c:v>
                </c:pt>
                <c:pt idx="455">
                  <c:v>36.18</c:v>
                </c:pt>
                <c:pt idx="456">
                  <c:v>35.909999999999997</c:v>
                </c:pt>
                <c:pt idx="457">
                  <c:v>35.340000000000003</c:v>
                </c:pt>
                <c:pt idx="458">
                  <c:v>36.310001</c:v>
                </c:pt>
                <c:pt idx="459">
                  <c:v>36.849997999999999</c:v>
                </c:pt>
                <c:pt idx="460">
                  <c:v>37.720001000000003</c:v>
                </c:pt>
                <c:pt idx="461">
                  <c:v>37.580002</c:v>
                </c:pt>
                <c:pt idx="462">
                  <c:v>41.560001</c:v>
                </c:pt>
                <c:pt idx="463">
                  <c:v>41.619999</c:v>
                </c:pt>
                <c:pt idx="464">
                  <c:v>41.639999000000003</c:v>
                </c:pt>
                <c:pt idx="465">
                  <c:v>41.419998</c:v>
                </c:pt>
                <c:pt idx="466">
                  <c:v>42.099997999999999</c:v>
                </c:pt>
                <c:pt idx="467">
                  <c:v>42.07</c:v>
                </c:pt>
                <c:pt idx="468">
                  <c:v>42.34</c:v>
                </c:pt>
                <c:pt idx="469">
                  <c:v>42.610000999999997</c:v>
                </c:pt>
                <c:pt idx="470">
                  <c:v>41.939999</c:v>
                </c:pt>
                <c:pt idx="471">
                  <c:v>40.549999</c:v>
                </c:pt>
                <c:pt idx="472">
                  <c:v>41.27</c:v>
                </c:pt>
                <c:pt idx="473">
                  <c:v>41.200001</c:v>
                </c:pt>
                <c:pt idx="474">
                  <c:v>40.049999</c:v>
                </c:pt>
                <c:pt idx="475">
                  <c:v>40.5</c:v>
                </c:pt>
                <c:pt idx="476">
                  <c:v>39.119999</c:v>
                </c:pt>
                <c:pt idx="477">
                  <c:v>38.869999</c:v>
                </c:pt>
                <c:pt idx="478">
                  <c:v>37.75</c:v>
                </c:pt>
                <c:pt idx="479">
                  <c:v>38.790000999999997</c:v>
                </c:pt>
                <c:pt idx="480">
                  <c:v>38.68</c:v>
                </c:pt>
                <c:pt idx="481">
                  <c:v>39.659999999999997</c:v>
                </c:pt>
                <c:pt idx="482">
                  <c:v>37.650002000000001</c:v>
                </c:pt>
                <c:pt idx="483">
                  <c:v>37.310001</c:v>
                </c:pt>
                <c:pt idx="484">
                  <c:v>37.279998999999997</c:v>
                </c:pt>
                <c:pt idx="485">
                  <c:v>37.57</c:v>
                </c:pt>
                <c:pt idx="486">
                  <c:v>36.240001999999997</c:v>
                </c:pt>
                <c:pt idx="487">
                  <c:v>36.860000999999997</c:v>
                </c:pt>
                <c:pt idx="488">
                  <c:v>37.290000999999997</c:v>
                </c:pt>
                <c:pt idx="489">
                  <c:v>37.240001999999997</c:v>
                </c:pt>
                <c:pt idx="490">
                  <c:v>35.229999999999997</c:v>
                </c:pt>
                <c:pt idx="491">
                  <c:v>35.580002</c:v>
                </c:pt>
                <c:pt idx="492">
                  <c:v>35.540000999999997</c:v>
                </c:pt>
                <c:pt idx="493">
                  <c:v>35.580002</c:v>
                </c:pt>
                <c:pt idx="494">
                  <c:v>35.279998999999997</c:v>
                </c:pt>
                <c:pt idx="495">
                  <c:v>36.07</c:v>
                </c:pt>
                <c:pt idx="496">
                  <c:v>35.470001000000003</c:v>
                </c:pt>
                <c:pt idx="497">
                  <c:v>36.159999999999997</c:v>
                </c:pt>
                <c:pt idx="498">
                  <c:v>37.610000999999997</c:v>
                </c:pt>
                <c:pt idx="499">
                  <c:v>37.400002000000001</c:v>
                </c:pt>
                <c:pt idx="500">
                  <c:v>37</c:v>
                </c:pt>
                <c:pt idx="501">
                  <c:v>37.790000999999997</c:v>
                </c:pt>
                <c:pt idx="502">
                  <c:v>38.290000999999997</c:v>
                </c:pt>
                <c:pt idx="503">
                  <c:v>39.25</c:v>
                </c:pt>
                <c:pt idx="504">
                  <c:v>39.340000000000003</c:v>
                </c:pt>
                <c:pt idx="505">
                  <c:v>39.299999</c:v>
                </c:pt>
                <c:pt idx="506">
                  <c:v>38.549999</c:v>
                </c:pt>
                <c:pt idx="507">
                  <c:v>38.139999000000003</c:v>
                </c:pt>
                <c:pt idx="508">
                  <c:v>38.029998999999997</c:v>
                </c:pt>
                <c:pt idx="509">
                  <c:v>37.599997999999999</c:v>
                </c:pt>
                <c:pt idx="510">
                  <c:v>38.919998</c:v>
                </c:pt>
                <c:pt idx="511">
                  <c:v>39.020000000000003</c:v>
                </c:pt>
                <c:pt idx="512">
                  <c:v>38.82</c:v>
                </c:pt>
                <c:pt idx="513">
                  <c:v>38</c:v>
                </c:pt>
                <c:pt idx="514">
                  <c:v>38.099997999999999</c:v>
                </c:pt>
                <c:pt idx="515">
                  <c:v>38.150002000000001</c:v>
                </c:pt>
                <c:pt idx="516">
                  <c:v>40.509998000000003</c:v>
                </c:pt>
                <c:pt idx="517">
                  <c:v>41.200001</c:v>
                </c:pt>
                <c:pt idx="518">
                  <c:v>41.200001</c:v>
                </c:pt>
                <c:pt idx="519">
                  <c:v>41.130001</c:v>
                </c:pt>
                <c:pt idx="520">
                  <c:v>41.830002</c:v>
                </c:pt>
                <c:pt idx="521">
                  <c:v>41.849997999999999</c:v>
                </c:pt>
                <c:pt idx="522">
                  <c:v>41.939999</c:v>
                </c:pt>
                <c:pt idx="523">
                  <c:v>42.139999000000003</c:v>
                </c:pt>
                <c:pt idx="524">
                  <c:v>41.389999000000003</c:v>
                </c:pt>
                <c:pt idx="525">
                  <c:v>40.520000000000003</c:v>
                </c:pt>
                <c:pt idx="526">
                  <c:v>40.869999</c:v>
                </c:pt>
                <c:pt idx="527">
                  <c:v>40.770000000000003</c:v>
                </c:pt>
                <c:pt idx="528">
                  <c:v>41.439999</c:v>
                </c:pt>
                <c:pt idx="529">
                  <c:v>42.290000999999997</c:v>
                </c:pt>
                <c:pt idx="530">
                  <c:v>42.5</c:v>
                </c:pt>
                <c:pt idx="531">
                  <c:v>42</c:v>
                </c:pt>
                <c:pt idx="532">
                  <c:v>41.5</c:v>
                </c:pt>
                <c:pt idx="533">
                  <c:v>41.040000999999997</c:v>
                </c:pt>
                <c:pt idx="534">
                  <c:v>41.68</c:v>
                </c:pt>
                <c:pt idx="535">
                  <c:v>47.23</c:v>
                </c:pt>
                <c:pt idx="536">
                  <c:v>43.450001</c:v>
                </c:pt>
                <c:pt idx="537">
                  <c:v>42.849997999999999</c:v>
                </c:pt>
                <c:pt idx="538">
                  <c:v>42.889999000000003</c:v>
                </c:pt>
                <c:pt idx="539">
                  <c:v>43.07</c:v>
                </c:pt>
                <c:pt idx="540">
                  <c:v>43.110000999999997</c:v>
                </c:pt>
                <c:pt idx="541">
                  <c:v>42.279998999999997</c:v>
                </c:pt>
                <c:pt idx="542">
                  <c:v>42.09</c:v>
                </c:pt>
                <c:pt idx="543">
                  <c:v>42.75</c:v>
                </c:pt>
                <c:pt idx="544">
                  <c:v>40.959999000000003</c:v>
                </c:pt>
                <c:pt idx="545">
                  <c:v>39</c:v>
                </c:pt>
                <c:pt idx="546">
                  <c:v>40</c:v>
                </c:pt>
                <c:pt idx="547">
                  <c:v>41.119999</c:v>
                </c:pt>
                <c:pt idx="548">
                  <c:v>41.099997999999999</c:v>
                </c:pt>
                <c:pt idx="549">
                  <c:v>42.939999</c:v>
                </c:pt>
                <c:pt idx="550">
                  <c:v>42.810001</c:v>
                </c:pt>
                <c:pt idx="551">
                  <c:v>43.040000999999997</c:v>
                </c:pt>
                <c:pt idx="552">
                  <c:v>43.099997999999999</c:v>
                </c:pt>
                <c:pt idx="553">
                  <c:v>43.93</c:v>
                </c:pt>
                <c:pt idx="554">
                  <c:v>43.639999000000003</c:v>
                </c:pt>
                <c:pt idx="555">
                  <c:v>44.189999</c:v>
                </c:pt>
                <c:pt idx="556">
                  <c:v>45</c:v>
                </c:pt>
                <c:pt idx="557">
                  <c:v>44.98</c:v>
                </c:pt>
                <c:pt idx="558">
                  <c:v>44.5</c:v>
                </c:pt>
                <c:pt idx="559">
                  <c:v>44.939999</c:v>
                </c:pt>
                <c:pt idx="560">
                  <c:v>46.439999</c:v>
                </c:pt>
                <c:pt idx="561">
                  <c:v>46.93</c:v>
                </c:pt>
                <c:pt idx="562">
                  <c:v>46.860000999999997</c:v>
                </c:pt>
                <c:pt idx="563">
                  <c:v>46</c:v>
                </c:pt>
                <c:pt idx="564">
                  <c:v>45.5</c:v>
                </c:pt>
                <c:pt idx="565">
                  <c:v>45.5</c:v>
                </c:pt>
                <c:pt idx="566">
                  <c:v>45.700001</c:v>
                </c:pt>
                <c:pt idx="567">
                  <c:v>45.470001000000003</c:v>
                </c:pt>
                <c:pt idx="568">
                  <c:v>41</c:v>
                </c:pt>
                <c:pt idx="569">
                  <c:v>40.770000000000003</c:v>
                </c:pt>
                <c:pt idx="570">
                  <c:v>40.479999999999997</c:v>
                </c:pt>
                <c:pt idx="571">
                  <c:v>39.75</c:v>
                </c:pt>
                <c:pt idx="572">
                  <c:v>39.599997999999999</c:v>
                </c:pt>
                <c:pt idx="573">
                  <c:v>40.650002000000001</c:v>
                </c:pt>
                <c:pt idx="574">
                  <c:v>40.849997999999999</c:v>
                </c:pt>
                <c:pt idx="575">
                  <c:v>40.900002000000001</c:v>
                </c:pt>
                <c:pt idx="576">
                  <c:v>41.220001000000003</c:v>
                </c:pt>
                <c:pt idx="577">
                  <c:v>41.880001</c:v>
                </c:pt>
                <c:pt idx="578">
                  <c:v>41.830002</c:v>
                </c:pt>
                <c:pt idx="579">
                  <c:v>40.619999</c:v>
                </c:pt>
                <c:pt idx="580">
                  <c:v>41.299999</c:v>
                </c:pt>
                <c:pt idx="581">
                  <c:v>41.48</c:v>
                </c:pt>
                <c:pt idx="582">
                  <c:v>41.080002</c:v>
                </c:pt>
                <c:pt idx="583">
                  <c:v>41.34</c:v>
                </c:pt>
                <c:pt idx="584">
                  <c:v>40.98</c:v>
                </c:pt>
                <c:pt idx="585">
                  <c:v>41.639999000000003</c:v>
                </c:pt>
                <c:pt idx="586">
                  <c:v>41.52</c:v>
                </c:pt>
                <c:pt idx="587">
                  <c:v>42.169998</c:v>
                </c:pt>
                <c:pt idx="588">
                  <c:v>42.299999</c:v>
                </c:pt>
                <c:pt idx="589">
                  <c:v>42.580002</c:v>
                </c:pt>
                <c:pt idx="590">
                  <c:v>41.529998999999997</c:v>
                </c:pt>
                <c:pt idx="591">
                  <c:v>41.689999</c:v>
                </c:pt>
                <c:pt idx="592">
                  <c:v>42.220001000000003</c:v>
                </c:pt>
                <c:pt idx="593">
                  <c:v>41.23</c:v>
                </c:pt>
                <c:pt idx="594">
                  <c:v>41.779998999999997</c:v>
                </c:pt>
                <c:pt idx="595">
                  <c:v>41.68</c:v>
                </c:pt>
                <c:pt idx="596">
                  <c:v>42.279998999999997</c:v>
                </c:pt>
                <c:pt idx="597">
                  <c:v>41.259998000000003</c:v>
                </c:pt>
                <c:pt idx="598">
                  <c:v>41.720001000000003</c:v>
                </c:pt>
                <c:pt idx="599">
                  <c:v>38.849997999999999</c:v>
                </c:pt>
                <c:pt idx="600">
                  <c:v>39.349997999999999</c:v>
                </c:pt>
                <c:pt idx="601">
                  <c:v>39.900002000000001</c:v>
                </c:pt>
                <c:pt idx="602">
                  <c:v>39.049999</c:v>
                </c:pt>
                <c:pt idx="603">
                  <c:v>38.509998000000003</c:v>
                </c:pt>
                <c:pt idx="604">
                  <c:v>38.220001000000003</c:v>
                </c:pt>
                <c:pt idx="605">
                  <c:v>37.389999000000003</c:v>
                </c:pt>
                <c:pt idx="606">
                  <c:v>37.209999000000003</c:v>
                </c:pt>
                <c:pt idx="607">
                  <c:v>36.939999</c:v>
                </c:pt>
                <c:pt idx="608">
                  <c:v>37.299999</c:v>
                </c:pt>
                <c:pt idx="609">
                  <c:v>38.119999</c:v>
                </c:pt>
                <c:pt idx="610">
                  <c:v>38.849997999999999</c:v>
                </c:pt>
                <c:pt idx="611">
                  <c:v>38.529998999999997</c:v>
                </c:pt>
                <c:pt idx="612">
                  <c:v>38.549999</c:v>
                </c:pt>
                <c:pt idx="613">
                  <c:v>38.380001</c:v>
                </c:pt>
                <c:pt idx="614">
                  <c:v>38.340000000000003</c:v>
                </c:pt>
                <c:pt idx="615">
                  <c:v>38.299999</c:v>
                </c:pt>
                <c:pt idx="616">
                  <c:v>38.659999999999997</c:v>
                </c:pt>
                <c:pt idx="617">
                  <c:v>39.310001</c:v>
                </c:pt>
                <c:pt idx="618">
                  <c:v>39.549999</c:v>
                </c:pt>
                <c:pt idx="619">
                  <c:v>39.5</c:v>
                </c:pt>
                <c:pt idx="620">
                  <c:v>39.099997999999999</c:v>
                </c:pt>
                <c:pt idx="621">
                  <c:v>39.240001999999997</c:v>
                </c:pt>
                <c:pt idx="622">
                  <c:v>40.380001</c:v>
                </c:pt>
                <c:pt idx="623">
                  <c:v>42.049999</c:v>
                </c:pt>
                <c:pt idx="624">
                  <c:v>41.93</c:v>
                </c:pt>
                <c:pt idx="625">
                  <c:v>41.470001000000003</c:v>
                </c:pt>
                <c:pt idx="626">
                  <c:v>41.119999</c:v>
                </c:pt>
                <c:pt idx="627">
                  <c:v>40.950001</c:v>
                </c:pt>
                <c:pt idx="628">
                  <c:v>41.41</c:v>
                </c:pt>
                <c:pt idx="629">
                  <c:v>41.73</c:v>
                </c:pt>
                <c:pt idx="630">
                  <c:v>42.689999</c:v>
                </c:pt>
                <c:pt idx="631">
                  <c:v>43.790000999999997</c:v>
                </c:pt>
                <c:pt idx="632">
                  <c:v>43.720001000000003</c:v>
                </c:pt>
                <c:pt idx="633">
                  <c:v>44.02</c:v>
                </c:pt>
                <c:pt idx="634">
                  <c:v>44.580002</c:v>
                </c:pt>
                <c:pt idx="635">
                  <c:v>44.790000999999997</c:v>
                </c:pt>
                <c:pt idx="636">
                  <c:v>45.060001</c:v>
                </c:pt>
                <c:pt idx="637">
                  <c:v>45.470001000000003</c:v>
                </c:pt>
                <c:pt idx="638">
                  <c:v>45.18</c:v>
                </c:pt>
                <c:pt idx="639">
                  <c:v>45.779998999999997</c:v>
                </c:pt>
                <c:pt idx="640">
                  <c:v>45.27</c:v>
                </c:pt>
                <c:pt idx="641">
                  <c:v>44.91</c:v>
                </c:pt>
                <c:pt idx="642">
                  <c:v>45.529998999999997</c:v>
                </c:pt>
                <c:pt idx="643">
                  <c:v>46.189999</c:v>
                </c:pt>
                <c:pt idx="644">
                  <c:v>46.650002000000001</c:v>
                </c:pt>
                <c:pt idx="645">
                  <c:v>45.5</c:v>
                </c:pt>
                <c:pt idx="646">
                  <c:v>44.939999</c:v>
                </c:pt>
                <c:pt idx="647">
                  <c:v>45.639999000000003</c:v>
                </c:pt>
                <c:pt idx="648">
                  <c:v>46.439999</c:v>
                </c:pt>
                <c:pt idx="649">
                  <c:v>46.59</c:v>
                </c:pt>
                <c:pt idx="650">
                  <c:v>47.110000999999997</c:v>
                </c:pt>
                <c:pt idx="651">
                  <c:v>46.259998000000003</c:v>
                </c:pt>
                <c:pt idx="652">
                  <c:v>46.93</c:v>
                </c:pt>
                <c:pt idx="653">
                  <c:v>46.950001</c:v>
                </c:pt>
                <c:pt idx="654">
                  <c:v>45.509998000000003</c:v>
                </c:pt>
                <c:pt idx="655">
                  <c:v>46.02</c:v>
                </c:pt>
                <c:pt idx="656">
                  <c:v>44.380001</c:v>
                </c:pt>
                <c:pt idx="657">
                  <c:v>44.330002</c:v>
                </c:pt>
                <c:pt idx="658">
                  <c:v>44.099997999999999</c:v>
                </c:pt>
                <c:pt idx="659">
                  <c:v>43.66</c:v>
                </c:pt>
                <c:pt idx="660">
                  <c:v>43.43</c:v>
                </c:pt>
                <c:pt idx="661">
                  <c:v>44</c:v>
                </c:pt>
                <c:pt idx="662">
                  <c:v>44.700001</c:v>
                </c:pt>
                <c:pt idx="663">
                  <c:v>44.82</c:v>
                </c:pt>
                <c:pt idx="664">
                  <c:v>45.130001</c:v>
                </c:pt>
                <c:pt idx="665">
                  <c:v>44.799999</c:v>
                </c:pt>
                <c:pt idx="666">
                  <c:v>45.560001</c:v>
                </c:pt>
                <c:pt idx="667">
                  <c:v>47.060001</c:v>
                </c:pt>
                <c:pt idx="668">
                  <c:v>47.709999000000003</c:v>
                </c:pt>
                <c:pt idx="669">
                  <c:v>47.880001</c:v>
                </c:pt>
                <c:pt idx="670">
                  <c:v>47.470001000000003</c:v>
                </c:pt>
                <c:pt idx="671">
                  <c:v>48.41</c:v>
                </c:pt>
                <c:pt idx="672">
                  <c:v>47.630001</c:v>
                </c:pt>
                <c:pt idx="673">
                  <c:v>48.900002000000001</c:v>
                </c:pt>
                <c:pt idx="674">
                  <c:v>47.509998000000003</c:v>
                </c:pt>
                <c:pt idx="675">
                  <c:v>47.32</c:v>
                </c:pt>
                <c:pt idx="676">
                  <c:v>45.139999000000003</c:v>
                </c:pt>
                <c:pt idx="677">
                  <c:v>44.139999000000003</c:v>
                </c:pt>
                <c:pt idx="678">
                  <c:v>44.869999</c:v>
                </c:pt>
                <c:pt idx="679">
                  <c:v>40.93</c:v>
                </c:pt>
                <c:pt idx="680">
                  <c:v>39.529998999999997</c:v>
                </c:pt>
                <c:pt idx="681">
                  <c:v>39.540000999999997</c:v>
                </c:pt>
                <c:pt idx="682">
                  <c:v>39.209999000000003</c:v>
                </c:pt>
                <c:pt idx="683">
                  <c:v>39.529998999999997</c:v>
                </c:pt>
                <c:pt idx="684">
                  <c:v>38.599997999999999</c:v>
                </c:pt>
                <c:pt idx="685">
                  <c:v>37.700001</c:v>
                </c:pt>
                <c:pt idx="686">
                  <c:v>36.869999</c:v>
                </c:pt>
                <c:pt idx="687">
                  <c:v>36.860000999999997</c:v>
                </c:pt>
                <c:pt idx="688">
                  <c:v>35.049999</c:v>
                </c:pt>
                <c:pt idx="689">
                  <c:v>31.85</c:v>
                </c:pt>
                <c:pt idx="690">
                  <c:v>32.090000000000003</c:v>
                </c:pt>
                <c:pt idx="691">
                  <c:v>31.57</c:v>
                </c:pt>
                <c:pt idx="692">
                  <c:v>32.650002000000001</c:v>
                </c:pt>
                <c:pt idx="693">
                  <c:v>30.219999000000001</c:v>
                </c:pt>
                <c:pt idx="694">
                  <c:v>30.360001</c:v>
                </c:pt>
                <c:pt idx="695">
                  <c:v>31.1</c:v>
                </c:pt>
                <c:pt idx="696">
                  <c:v>29.5</c:v>
                </c:pt>
                <c:pt idx="697">
                  <c:v>33.169998</c:v>
                </c:pt>
                <c:pt idx="698">
                  <c:v>35.669998</c:v>
                </c:pt>
                <c:pt idx="699">
                  <c:v>36.240001999999997</c:v>
                </c:pt>
                <c:pt idx="700">
                  <c:v>33.82</c:v>
                </c:pt>
                <c:pt idx="701">
                  <c:v>33.020000000000003</c:v>
                </c:pt>
                <c:pt idx="702">
                  <c:v>34.990001999999997</c:v>
                </c:pt>
                <c:pt idx="703">
                  <c:v>34.159999999999997</c:v>
                </c:pt>
                <c:pt idx="704">
                  <c:v>34.310001</c:v>
                </c:pt>
                <c:pt idx="705">
                  <c:v>34.07</c:v>
                </c:pt>
                <c:pt idx="706">
                  <c:v>37.659999999999997</c:v>
                </c:pt>
                <c:pt idx="707">
                  <c:v>38.229999999999997</c:v>
                </c:pt>
                <c:pt idx="708">
                  <c:v>38.479999999999997</c:v>
                </c:pt>
                <c:pt idx="709">
                  <c:v>39.909999999999997</c:v>
                </c:pt>
                <c:pt idx="710">
                  <c:v>41.619999</c:v>
                </c:pt>
                <c:pt idx="711">
                  <c:v>40.299999</c:v>
                </c:pt>
                <c:pt idx="712">
                  <c:v>42.799999</c:v>
                </c:pt>
                <c:pt idx="713">
                  <c:v>43.700001</c:v>
                </c:pt>
                <c:pt idx="714">
                  <c:v>42.400002000000001</c:v>
                </c:pt>
                <c:pt idx="715">
                  <c:v>42</c:v>
                </c:pt>
                <c:pt idx="716">
                  <c:v>42</c:v>
                </c:pt>
                <c:pt idx="717">
                  <c:v>41.889999000000003</c:v>
                </c:pt>
                <c:pt idx="718">
                  <c:v>42.41</c:v>
                </c:pt>
                <c:pt idx="719">
                  <c:v>43</c:v>
                </c:pt>
                <c:pt idx="720">
                  <c:v>43.799999</c:v>
                </c:pt>
                <c:pt idx="721">
                  <c:v>44.799999</c:v>
                </c:pt>
                <c:pt idx="722">
                  <c:v>44.490001999999997</c:v>
                </c:pt>
                <c:pt idx="723">
                  <c:v>44.950001</c:v>
                </c:pt>
                <c:pt idx="724">
                  <c:v>45.919998</c:v>
                </c:pt>
                <c:pt idx="725">
                  <c:v>48</c:v>
                </c:pt>
                <c:pt idx="726">
                  <c:v>53.5</c:v>
                </c:pt>
                <c:pt idx="727">
                  <c:v>53.400002000000001</c:v>
                </c:pt>
                <c:pt idx="728">
                  <c:v>54.459999000000003</c:v>
                </c:pt>
                <c:pt idx="729">
                  <c:v>54.099997999999999</c:v>
                </c:pt>
                <c:pt idx="730">
                  <c:v>54.02</c:v>
                </c:pt>
                <c:pt idx="731">
                  <c:v>52.759998000000003</c:v>
                </c:pt>
                <c:pt idx="732">
                  <c:v>52.419998</c:v>
                </c:pt>
                <c:pt idx="733">
                  <c:v>53.099997999999999</c:v>
                </c:pt>
                <c:pt idx="734">
                  <c:v>53.619999</c:v>
                </c:pt>
                <c:pt idx="735">
                  <c:v>54.419998</c:v>
                </c:pt>
                <c:pt idx="736">
                  <c:v>54.919998</c:v>
                </c:pt>
                <c:pt idx="737">
                  <c:v>56.939999</c:v>
                </c:pt>
                <c:pt idx="738">
                  <c:v>58.84</c:v>
                </c:pt>
                <c:pt idx="739">
                  <c:v>59.459999000000003</c:v>
                </c:pt>
                <c:pt idx="740">
                  <c:v>58.599997999999999</c:v>
                </c:pt>
                <c:pt idx="741">
                  <c:v>60.48</c:v>
                </c:pt>
                <c:pt idx="742">
                  <c:v>60.84</c:v>
                </c:pt>
                <c:pt idx="743">
                  <c:v>61.099997999999999</c:v>
                </c:pt>
                <c:pt idx="744">
                  <c:v>62.360000999999997</c:v>
                </c:pt>
                <c:pt idx="745">
                  <c:v>62.5</c:v>
                </c:pt>
                <c:pt idx="746">
                  <c:v>64.139999000000003</c:v>
                </c:pt>
                <c:pt idx="747">
                  <c:v>62.900002000000001</c:v>
                </c:pt>
                <c:pt idx="748">
                  <c:v>64.839995999999999</c:v>
                </c:pt>
                <c:pt idx="749">
                  <c:v>64.080001999999993</c:v>
                </c:pt>
                <c:pt idx="750">
                  <c:v>63.02</c:v>
                </c:pt>
                <c:pt idx="751">
                  <c:v>61.799999</c:v>
                </c:pt>
                <c:pt idx="752">
                  <c:v>61.299999</c:v>
                </c:pt>
                <c:pt idx="753">
                  <c:v>58.740001999999997</c:v>
                </c:pt>
                <c:pt idx="754">
                  <c:v>60.200001</c:v>
                </c:pt>
                <c:pt idx="755">
                  <c:v>64.5</c:v>
                </c:pt>
                <c:pt idx="756">
                  <c:v>64.379997000000003</c:v>
                </c:pt>
                <c:pt idx="757">
                  <c:v>62.040000999999997</c:v>
                </c:pt>
                <c:pt idx="758">
                  <c:v>63.259998000000003</c:v>
                </c:pt>
                <c:pt idx="759">
                  <c:v>62.98</c:v>
                </c:pt>
                <c:pt idx="760">
                  <c:v>62.880001</c:v>
                </c:pt>
                <c:pt idx="761">
                  <c:v>63.220001000000003</c:v>
                </c:pt>
                <c:pt idx="762">
                  <c:v>62.66</c:v>
                </c:pt>
                <c:pt idx="763">
                  <c:v>62.779998999999997</c:v>
                </c:pt>
                <c:pt idx="764">
                  <c:v>63.080002</c:v>
                </c:pt>
                <c:pt idx="765">
                  <c:v>65.900002000000001</c:v>
                </c:pt>
                <c:pt idx="766">
                  <c:v>64.580001999999993</c:v>
                </c:pt>
                <c:pt idx="767">
                  <c:v>66.660004000000001</c:v>
                </c:pt>
                <c:pt idx="768">
                  <c:v>65.279999000000004</c:v>
                </c:pt>
                <c:pt idx="769">
                  <c:v>66.279999000000004</c:v>
                </c:pt>
                <c:pt idx="770">
                  <c:v>65.900002000000001</c:v>
                </c:pt>
                <c:pt idx="771">
                  <c:v>65.160004000000001</c:v>
                </c:pt>
                <c:pt idx="772">
                  <c:v>66.580001999999993</c:v>
                </c:pt>
                <c:pt idx="773">
                  <c:v>66</c:v>
                </c:pt>
                <c:pt idx="774">
                  <c:v>64.680000000000007</c:v>
                </c:pt>
                <c:pt idx="775">
                  <c:v>66.059997999999993</c:v>
                </c:pt>
                <c:pt idx="776">
                  <c:v>65.339995999999999</c:v>
                </c:pt>
                <c:pt idx="777">
                  <c:v>65.120002999999997</c:v>
                </c:pt>
                <c:pt idx="778">
                  <c:v>65</c:v>
                </c:pt>
                <c:pt idx="779">
                  <c:v>65.059997999999993</c:v>
                </c:pt>
                <c:pt idx="780">
                  <c:v>65.959998999999996</c:v>
                </c:pt>
                <c:pt idx="781">
                  <c:v>63.52</c:v>
                </c:pt>
                <c:pt idx="782">
                  <c:v>64.160004000000001</c:v>
                </c:pt>
                <c:pt idx="783">
                  <c:v>64.800003000000004</c:v>
                </c:pt>
                <c:pt idx="784">
                  <c:v>64</c:v>
                </c:pt>
                <c:pt idx="785">
                  <c:v>61.439999</c:v>
                </c:pt>
                <c:pt idx="786">
                  <c:v>61.240001999999997</c:v>
                </c:pt>
                <c:pt idx="787">
                  <c:v>64.040001000000004</c:v>
                </c:pt>
                <c:pt idx="788">
                  <c:v>63.419998</c:v>
                </c:pt>
                <c:pt idx="789">
                  <c:v>64.839995999999999</c:v>
                </c:pt>
                <c:pt idx="790">
                  <c:v>65.860000999999997</c:v>
                </c:pt>
                <c:pt idx="791">
                  <c:v>66.760002</c:v>
                </c:pt>
                <c:pt idx="792">
                  <c:v>65.680000000000007</c:v>
                </c:pt>
                <c:pt idx="793">
                  <c:v>66.900002000000001</c:v>
                </c:pt>
                <c:pt idx="794">
                  <c:v>67.620002999999997</c:v>
                </c:pt>
                <c:pt idx="795">
                  <c:v>67.360000999999997</c:v>
                </c:pt>
                <c:pt idx="796">
                  <c:v>66.239998</c:v>
                </c:pt>
                <c:pt idx="797">
                  <c:v>67.559997999999993</c:v>
                </c:pt>
                <c:pt idx="798">
                  <c:v>67.839995999999999</c:v>
                </c:pt>
                <c:pt idx="799">
                  <c:v>68.660004000000001</c:v>
                </c:pt>
                <c:pt idx="800">
                  <c:v>68.220000999999996</c:v>
                </c:pt>
                <c:pt idx="801">
                  <c:v>69.599997999999999</c:v>
                </c:pt>
                <c:pt idx="802">
                  <c:v>70.860000999999997</c:v>
                </c:pt>
                <c:pt idx="803">
                  <c:v>72.919998000000007</c:v>
                </c:pt>
                <c:pt idx="804">
                  <c:v>74.779999000000004</c:v>
                </c:pt>
                <c:pt idx="805">
                  <c:v>73.800003000000004</c:v>
                </c:pt>
                <c:pt idx="806">
                  <c:v>73.940002000000007</c:v>
                </c:pt>
                <c:pt idx="807">
                  <c:v>73.139999000000003</c:v>
                </c:pt>
                <c:pt idx="808">
                  <c:v>77</c:v>
                </c:pt>
                <c:pt idx="809">
                  <c:v>77</c:v>
                </c:pt>
                <c:pt idx="810">
                  <c:v>75.080001999999993</c:v>
                </c:pt>
                <c:pt idx="811">
                  <c:v>71.739998</c:v>
                </c:pt>
                <c:pt idx="812">
                  <c:v>74</c:v>
                </c:pt>
                <c:pt idx="813">
                  <c:v>73.440002000000007</c:v>
                </c:pt>
                <c:pt idx="814">
                  <c:v>72.720000999999996</c:v>
                </c:pt>
                <c:pt idx="815">
                  <c:v>72.540001000000004</c:v>
                </c:pt>
                <c:pt idx="816">
                  <c:v>72.279999000000004</c:v>
                </c:pt>
                <c:pt idx="817">
                  <c:v>73.419998000000007</c:v>
                </c:pt>
                <c:pt idx="818">
                  <c:v>74.480002999999996</c:v>
                </c:pt>
                <c:pt idx="819">
                  <c:v>75.540001000000004</c:v>
                </c:pt>
                <c:pt idx="820">
                  <c:v>75.360000999999997</c:v>
                </c:pt>
                <c:pt idx="821">
                  <c:v>77.459998999999996</c:v>
                </c:pt>
                <c:pt idx="822">
                  <c:v>75.339995999999999</c:v>
                </c:pt>
                <c:pt idx="823">
                  <c:v>76</c:v>
                </c:pt>
                <c:pt idx="824">
                  <c:v>78.059997999999993</c:v>
                </c:pt>
                <c:pt idx="825">
                  <c:v>75.180000000000007</c:v>
                </c:pt>
                <c:pt idx="826">
                  <c:v>76.239998</c:v>
                </c:pt>
                <c:pt idx="827">
                  <c:v>77.459998999999996</c:v>
                </c:pt>
                <c:pt idx="828">
                  <c:v>78.120002999999997</c:v>
                </c:pt>
                <c:pt idx="829">
                  <c:v>79.900002000000001</c:v>
                </c:pt>
                <c:pt idx="830">
                  <c:v>82.580001999999993</c:v>
                </c:pt>
                <c:pt idx="831">
                  <c:v>80.279999000000004</c:v>
                </c:pt>
                <c:pt idx="832">
                  <c:v>82.5</c:v>
                </c:pt>
                <c:pt idx="833">
                  <c:v>79.900002000000001</c:v>
                </c:pt>
                <c:pt idx="834">
                  <c:v>80.879997000000003</c:v>
                </c:pt>
                <c:pt idx="835">
                  <c:v>83</c:v>
                </c:pt>
                <c:pt idx="836">
                  <c:v>85.639999000000003</c:v>
                </c:pt>
                <c:pt idx="837">
                  <c:v>84.879997000000003</c:v>
                </c:pt>
                <c:pt idx="838">
                  <c:v>85.82</c:v>
                </c:pt>
                <c:pt idx="839">
                  <c:v>84.980002999999996</c:v>
                </c:pt>
                <c:pt idx="840">
                  <c:v>84.419998000000007</c:v>
                </c:pt>
                <c:pt idx="841">
                  <c:v>84.800003000000004</c:v>
                </c:pt>
                <c:pt idx="842">
                  <c:v>85</c:v>
                </c:pt>
                <c:pt idx="843">
                  <c:v>84.980002999999996</c:v>
                </c:pt>
                <c:pt idx="844">
                  <c:v>83.139999000000003</c:v>
                </c:pt>
                <c:pt idx="845">
                  <c:v>83.839995999999999</c:v>
                </c:pt>
                <c:pt idx="846">
                  <c:v>82.559997999999993</c:v>
                </c:pt>
                <c:pt idx="847">
                  <c:v>82.379997000000003</c:v>
                </c:pt>
                <c:pt idx="848">
                  <c:v>81.180000000000007</c:v>
                </c:pt>
                <c:pt idx="849">
                  <c:v>80.860000999999997</c:v>
                </c:pt>
                <c:pt idx="850">
                  <c:v>82.199996999999996</c:v>
                </c:pt>
                <c:pt idx="851">
                  <c:v>80.180000000000007</c:v>
                </c:pt>
                <c:pt idx="852">
                  <c:v>82.760002</c:v>
                </c:pt>
                <c:pt idx="853">
                  <c:v>84.860000999999997</c:v>
                </c:pt>
                <c:pt idx="854">
                  <c:v>88.220000999999996</c:v>
                </c:pt>
                <c:pt idx="855">
                  <c:v>87.5</c:v>
                </c:pt>
                <c:pt idx="856">
                  <c:v>87.779999000000004</c:v>
                </c:pt>
                <c:pt idx="857">
                  <c:v>79.379997000000003</c:v>
                </c:pt>
                <c:pt idx="858">
                  <c:v>76.419998000000007</c:v>
                </c:pt>
                <c:pt idx="859">
                  <c:v>81.379997000000003</c:v>
                </c:pt>
                <c:pt idx="860">
                  <c:v>82.68</c:v>
                </c:pt>
                <c:pt idx="861">
                  <c:v>82.400002000000001</c:v>
                </c:pt>
                <c:pt idx="862">
                  <c:v>79.180000000000007</c:v>
                </c:pt>
                <c:pt idx="863">
                  <c:v>79.120002999999997</c:v>
                </c:pt>
                <c:pt idx="864">
                  <c:v>79.220000999999996</c:v>
                </c:pt>
                <c:pt idx="865">
                  <c:v>79.180000000000007</c:v>
                </c:pt>
                <c:pt idx="866">
                  <c:v>80.040001000000004</c:v>
                </c:pt>
                <c:pt idx="867">
                  <c:v>79.760002</c:v>
                </c:pt>
                <c:pt idx="868">
                  <c:v>76.480002999999996</c:v>
                </c:pt>
                <c:pt idx="869">
                  <c:v>76.379997000000003</c:v>
                </c:pt>
                <c:pt idx="870">
                  <c:v>79.300003000000004</c:v>
                </c:pt>
                <c:pt idx="871">
                  <c:v>80.459998999999996</c:v>
                </c:pt>
                <c:pt idx="872">
                  <c:v>84.800003000000004</c:v>
                </c:pt>
                <c:pt idx="873">
                  <c:v>82.300003000000004</c:v>
                </c:pt>
                <c:pt idx="874">
                  <c:v>81.220000999999996</c:v>
                </c:pt>
                <c:pt idx="875">
                  <c:v>80.059997999999993</c:v>
                </c:pt>
                <c:pt idx="876">
                  <c:v>78.779999000000004</c:v>
                </c:pt>
                <c:pt idx="877">
                  <c:v>79.040001000000004</c:v>
                </c:pt>
                <c:pt idx="878">
                  <c:v>78.739998</c:v>
                </c:pt>
                <c:pt idx="879">
                  <c:v>79.459998999999996</c:v>
                </c:pt>
                <c:pt idx="880">
                  <c:v>78.879997000000003</c:v>
                </c:pt>
                <c:pt idx="881">
                  <c:v>79.239998</c:v>
                </c:pt>
                <c:pt idx="882">
                  <c:v>84.519997000000004</c:v>
                </c:pt>
                <c:pt idx="883">
                  <c:v>82.519997000000004</c:v>
                </c:pt>
                <c:pt idx="884">
                  <c:v>85.059997999999993</c:v>
                </c:pt>
                <c:pt idx="885">
                  <c:v>89.68</c:v>
                </c:pt>
                <c:pt idx="886">
                  <c:v>91.099997999999999</c:v>
                </c:pt>
                <c:pt idx="887">
                  <c:v>89.400002000000001</c:v>
                </c:pt>
                <c:pt idx="888">
                  <c:v>90.599997999999999</c:v>
                </c:pt>
                <c:pt idx="889">
                  <c:v>89.199996999999996</c:v>
                </c:pt>
                <c:pt idx="890">
                  <c:v>88.400002000000001</c:v>
                </c:pt>
                <c:pt idx="891">
                  <c:v>91.400002000000001</c:v>
                </c:pt>
                <c:pt idx="892">
                  <c:v>91.059997999999993</c:v>
                </c:pt>
                <c:pt idx="893">
                  <c:v>94.080001999999993</c:v>
                </c:pt>
                <c:pt idx="894">
                  <c:v>96.599997999999999</c:v>
                </c:pt>
                <c:pt idx="895">
                  <c:v>96.099997999999999</c:v>
                </c:pt>
                <c:pt idx="896">
                  <c:v>96.540001000000004</c:v>
                </c:pt>
                <c:pt idx="897">
                  <c:v>97.580001999999993</c:v>
                </c:pt>
                <c:pt idx="898">
                  <c:v>95</c:v>
                </c:pt>
                <c:pt idx="899">
                  <c:v>96.379997000000003</c:v>
                </c:pt>
                <c:pt idx="900">
                  <c:v>97.199996999999996</c:v>
                </c:pt>
                <c:pt idx="901">
                  <c:v>97.18</c:v>
                </c:pt>
                <c:pt idx="902">
                  <c:v>93.239998</c:v>
                </c:pt>
                <c:pt idx="903">
                  <c:v>94.980002999999996</c:v>
                </c:pt>
                <c:pt idx="904">
                  <c:v>93.699996999999996</c:v>
                </c:pt>
                <c:pt idx="905">
                  <c:v>95.199996999999996</c:v>
                </c:pt>
                <c:pt idx="906">
                  <c:v>98.459998999999996</c:v>
                </c:pt>
                <c:pt idx="907">
                  <c:v>98.480002999999996</c:v>
                </c:pt>
                <c:pt idx="908">
                  <c:v>100.25</c:v>
                </c:pt>
                <c:pt idx="909">
                  <c:v>100</c:v>
                </c:pt>
                <c:pt idx="910">
                  <c:v>97.040001000000004</c:v>
                </c:pt>
                <c:pt idx="911">
                  <c:v>96.080001999999993</c:v>
                </c:pt>
                <c:pt idx="912">
                  <c:v>94.720000999999996</c:v>
                </c:pt>
                <c:pt idx="913">
                  <c:v>95.940002000000007</c:v>
                </c:pt>
                <c:pt idx="914">
                  <c:v>95.379997000000003</c:v>
                </c:pt>
                <c:pt idx="915">
                  <c:v>97.82</c:v>
                </c:pt>
                <c:pt idx="916">
                  <c:v>97.239998</c:v>
                </c:pt>
                <c:pt idx="917">
                  <c:v>98.5</c:v>
                </c:pt>
                <c:pt idx="918">
                  <c:v>98</c:v>
                </c:pt>
                <c:pt idx="919">
                  <c:v>98.400002000000001</c:v>
                </c:pt>
                <c:pt idx="920">
                  <c:v>97.940002000000007</c:v>
                </c:pt>
                <c:pt idx="921">
                  <c:v>101</c:v>
                </c:pt>
                <c:pt idx="922">
                  <c:v>99.860000999999997</c:v>
                </c:pt>
                <c:pt idx="923">
                  <c:v>101.599998</c:v>
                </c:pt>
                <c:pt idx="924">
                  <c:v>102.349998</c:v>
                </c:pt>
                <c:pt idx="925">
                  <c:v>95.720000999999996</c:v>
                </c:pt>
                <c:pt idx="926">
                  <c:v>97.900002000000001</c:v>
                </c:pt>
                <c:pt idx="927">
                  <c:v>97.360000999999997</c:v>
                </c:pt>
                <c:pt idx="928">
                  <c:v>90.860000999999997</c:v>
                </c:pt>
                <c:pt idx="929">
                  <c:v>89.480002999999996</c:v>
                </c:pt>
                <c:pt idx="930">
                  <c:v>86.800003000000004</c:v>
                </c:pt>
                <c:pt idx="931">
                  <c:v>85.919998000000007</c:v>
                </c:pt>
                <c:pt idx="932">
                  <c:v>85.019997000000004</c:v>
                </c:pt>
                <c:pt idx="933">
                  <c:v>85.599997999999999</c:v>
                </c:pt>
                <c:pt idx="934">
                  <c:v>85.559997999999993</c:v>
                </c:pt>
                <c:pt idx="935">
                  <c:v>83.440002000000007</c:v>
                </c:pt>
                <c:pt idx="936">
                  <c:v>82.040001000000004</c:v>
                </c:pt>
                <c:pt idx="937">
                  <c:v>80.300003000000004</c:v>
                </c:pt>
                <c:pt idx="938">
                  <c:v>80.339995999999999</c:v>
                </c:pt>
                <c:pt idx="939">
                  <c:v>83.260002</c:v>
                </c:pt>
                <c:pt idx="940">
                  <c:v>83.139999000000003</c:v>
                </c:pt>
                <c:pt idx="941">
                  <c:v>86.120002999999997</c:v>
                </c:pt>
                <c:pt idx="942">
                  <c:v>85.400002000000001</c:v>
                </c:pt>
                <c:pt idx="943">
                  <c:v>86.339995999999999</c:v>
                </c:pt>
                <c:pt idx="944">
                  <c:v>90.68</c:v>
                </c:pt>
                <c:pt idx="945">
                  <c:v>88.400002000000001</c:v>
                </c:pt>
                <c:pt idx="946">
                  <c:v>86.559997999999993</c:v>
                </c:pt>
                <c:pt idx="947">
                  <c:v>84.419998000000007</c:v>
                </c:pt>
                <c:pt idx="948">
                  <c:v>86.839995999999999</c:v>
                </c:pt>
                <c:pt idx="949">
                  <c:v>89</c:v>
                </c:pt>
                <c:pt idx="950">
                  <c:v>86.480002999999996</c:v>
                </c:pt>
                <c:pt idx="951">
                  <c:v>85.019997000000004</c:v>
                </c:pt>
                <c:pt idx="952">
                  <c:v>85.800003000000004</c:v>
                </c:pt>
                <c:pt idx="953">
                  <c:v>83.419998000000007</c:v>
                </c:pt>
                <c:pt idx="954">
                  <c:v>82.699996999999996</c:v>
                </c:pt>
                <c:pt idx="955">
                  <c:v>83.639999000000003</c:v>
                </c:pt>
                <c:pt idx="956">
                  <c:v>85.5</c:v>
                </c:pt>
                <c:pt idx="957">
                  <c:v>86.800003000000004</c:v>
                </c:pt>
                <c:pt idx="958">
                  <c:v>87</c:v>
                </c:pt>
                <c:pt idx="959">
                  <c:v>87.220000999999996</c:v>
                </c:pt>
                <c:pt idx="960">
                  <c:v>87.540001000000004</c:v>
                </c:pt>
                <c:pt idx="961">
                  <c:v>85.160004000000001</c:v>
                </c:pt>
                <c:pt idx="962">
                  <c:v>87.260002</c:v>
                </c:pt>
                <c:pt idx="963">
                  <c:v>87.18</c:v>
                </c:pt>
                <c:pt idx="964">
                  <c:v>88.720000999999996</c:v>
                </c:pt>
                <c:pt idx="965">
                  <c:v>91.559997999999993</c:v>
                </c:pt>
                <c:pt idx="966">
                  <c:v>90.68</c:v>
                </c:pt>
                <c:pt idx="967">
                  <c:v>88.32</c:v>
                </c:pt>
                <c:pt idx="968">
                  <c:v>88.639999000000003</c:v>
                </c:pt>
                <c:pt idx="969">
                  <c:v>90.540001000000004</c:v>
                </c:pt>
                <c:pt idx="970">
                  <c:v>90.5</c:v>
                </c:pt>
                <c:pt idx="971">
                  <c:v>90.080001999999993</c:v>
                </c:pt>
                <c:pt idx="972">
                  <c:v>89.519997000000004</c:v>
                </c:pt>
                <c:pt idx="973">
                  <c:v>88.879997000000003</c:v>
                </c:pt>
                <c:pt idx="974">
                  <c:v>88.919998000000007</c:v>
                </c:pt>
                <c:pt idx="975">
                  <c:v>86.540001000000004</c:v>
                </c:pt>
                <c:pt idx="976">
                  <c:v>86.419998000000007</c:v>
                </c:pt>
                <c:pt idx="977">
                  <c:v>83.599997999999999</c:v>
                </c:pt>
                <c:pt idx="978">
                  <c:v>85.32</c:v>
                </c:pt>
                <c:pt idx="979">
                  <c:v>85</c:v>
                </c:pt>
                <c:pt idx="980">
                  <c:v>86.68</c:v>
                </c:pt>
                <c:pt idx="981">
                  <c:v>83.779999000000004</c:v>
                </c:pt>
                <c:pt idx="982">
                  <c:v>83.459998999999996</c:v>
                </c:pt>
                <c:pt idx="983">
                  <c:v>83</c:v>
                </c:pt>
                <c:pt idx="984">
                  <c:v>83.68</c:v>
                </c:pt>
                <c:pt idx="985">
                  <c:v>84.080001999999993</c:v>
                </c:pt>
                <c:pt idx="986">
                  <c:v>85.400002000000001</c:v>
                </c:pt>
                <c:pt idx="987">
                  <c:v>87.099997999999999</c:v>
                </c:pt>
                <c:pt idx="988">
                  <c:v>84.639999000000003</c:v>
                </c:pt>
                <c:pt idx="989">
                  <c:v>87.120002999999997</c:v>
                </c:pt>
                <c:pt idx="990">
                  <c:v>86.339995999999999</c:v>
                </c:pt>
                <c:pt idx="991">
                  <c:v>89.139999000000003</c:v>
                </c:pt>
                <c:pt idx="992">
                  <c:v>88.980002999999996</c:v>
                </c:pt>
                <c:pt idx="993">
                  <c:v>88.260002</c:v>
                </c:pt>
                <c:pt idx="994">
                  <c:v>87.739998</c:v>
                </c:pt>
                <c:pt idx="995">
                  <c:v>87.419998000000007</c:v>
                </c:pt>
                <c:pt idx="996">
                  <c:v>91.220000999999996</c:v>
                </c:pt>
                <c:pt idx="997">
                  <c:v>92.18</c:v>
                </c:pt>
                <c:pt idx="998">
                  <c:v>93.599997999999999</c:v>
                </c:pt>
                <c:pt idx="999">
                  <c:v>95.5</c:v>
                </c:pt>
                <c:pt idx="1000">
                  <c:v>97.839995999999999</c:v>
                </c:pt>
                <c:pt idx="1001">
                  <c:v>98.080001999999993</c:v>
                </c:pt>
                <c:pt idx="1002">
                  <c:v>93.800003000000004</c:v>
                </c:pt>
                <c:pt idx="1003">
                  <c:v>93.18</c:v>
                </c:pt>
                <c:pt idx="1004">
                  <c:v>93.559997999999993</c:v>
                </c:pt>
                <c:pt idx="1005">
                  <c:v>95.459998999999996</c:v>
                </c:pt>
                <c:pt idx="1006">
                  <c:v>94.68</c:v>
                </c:pt>
                <c:pt idx="1007">
                  <c:v>95.82</c:v>
                </c:pt>
                <c:pt idx="1008">
                  <c:v>98.559997999999993</c:v>
                </c:pt>
                <c:pt idx="1009">
                  <c:v>99.260002</c:v>
                </c:pt>
                <c:pt idx="1010">
                  <c:v>99.980002999999996</c:v>
                </c:pt>
                <c:pt idx="1011">
                  <c:v>100.349998</c:v>
                </c:pt>
                <c:pt idx="1012">
                  <c:v>98.779999000000004</c:v>
                </c:pt>
                <c:pt idx="1013">
                  <c:v>101.949997</c:v>
                </c:pt>
                <c:pt idx="1014">
                  <c:v>101.849998</c:v>
                </c:pt>
                <c:pt idx="1015">
                  <c:v>100.849998</c:v>
                </c:pt>
                <c:pt idx="1016">
                  <c:v>102.449997</c:v>
                </c:pt>
                <c:pt idx="1017">
                  <c:v>101.949997</c:v>
                </c:pt>
                <c:pt idx="1018">
                  <c:v>101.25</c:v>
                </c:pt>
                <c:pt idx="1019">
                  <c:v>102.949997</c:v>
                </c:pt>
                <c:pt idx="1020">
                  <c:v>102.650002</c:v>
                </c:pt>
                <c:pt idx="1021">
                  <c:v>103.199997</c:v>
                </c:pt>
                <c:pt idx="1022">
                  <c:v>104.650002</c:v>
                </c:pt>
                <c:pt idx="1023">
                  <c:v>101.150002</c:v>
                </c:pt>
                <c:pt idx="1024">
                  <c:v>101.5</c:v>
                </c:pt>
                <c:pt idx="1025">
                  <c:v>101.650002</c:v>
                </c:pt>
                <c:pt idx="1026">
                  <c:v>102.550003</c:v>
                </c:pt>
                <c:pt idx="1027">
                  <c:v>101.900002</c:v>
                </c:pt>
                <c:pt idx="1028">
                  <c:v>98.900002000000001</c:v>
                </c:pt>
                <c:pt idx="1029">
                  <c:v>96.699996999999996</c:v>
                </c:pt>
                <c:pt idx="1030">
                  <c:v>97.139999000000003</c:v>
                </c:pt>
                <c:pt idx="1031">
                  <c:v>94.440002000000007</c:v>
                </c:pt>
                <c:pt idx="1032">
                  <c:v>98.099997999999999</c:v>
                </c:pt>
                <c:pt idx="1033">
                  <c:v>100.150002</c:v>
                </c:pt>
                <c:pt idx="1034">
                  <c:v>100.849998</c:v>
                </c:pt>
                <c:pt idx="1035">
                  <c:v>100.099998</c:v>
                </c:pt>
                <c:pt idx="1036">
                  <c:v>97.580001999999993</c:v>
                </c:pt>
                <c:pt idx="1037">
                  <c:v>97.900002000000001</c:v>
                </c:pt>
                <c:pt idx="1038">
                  <c:v>97.300003000000004</c:v>
                </c:pt>
                <c:pt idx="1039">
                  <c:v>93.760002</c:v>
                </c:pt>
                <c:pt idx="1040">
                  <c:v>95.419998000000007</c:v>
                </c:pt>
                <c:pt idx="1041">
                  <c:v>95.839995999999999</c:v>
                </c:pt>
                <c:pt idx="1042">
                  <c:v>97.379997000000003</c:v>
                </c:pt>
                <c:pt idx="1043">
                  <c:v>92.68</c:v>
                </c:pt>
                <c:pt idx="1044">
                  <c:v>92.5</c:v>
                </c:pt>
                <c:pt idx="1045">
                  <c:v>90.959998999999996</c:v>
                </c:pt>
                <c:pt idx="1046">
                  <c:v>90.879997000000003</c:v>
                </c:pt>
                <c:pt idx="1047">
                  <c:v>90</c:v>
                </c:pt>
                <c:pt idx="1048">
                  <c:v>92</c:v>
                </c:pt>
                <c:pt idx="1049">
                  <c:v>93.980002999999996</c:v>
                </c:pt>
                <c:pt idx="1050">
                  <c:v>92.699996999999996</c:v>
                </c:pt>
                <c:pt idx="1051">
                  <c:v>92.599997999999999</c:v>
                </c:pt>
                <c:pt idx="1052">
                  <c:v>94.400002000000001</c:v>
                </c:pt>
                <c:pt idx="1053">
                  <c:v>92.480002999999996</c:v>
                </c:pt>
                <c:pt idx="1054">
                  <c:v>93</c:v>
                </c:pt>
                <c:pt idx="1055">
                  <c:v>94.68</c:v>
                </c:pt>
                <c:pt idx="1056">
                  <c:v>94.800003000000004</c:v>
                </c:pt>
                <c:pt idx="1057">
                  <c:v>95.559997999999993</c:v>
                </c:pt>
                <c:pt idx="1058">
                  <c:v>94.360000999999997</c:v>
                </c:pt>
                <c:pt idx="1059">
                  <c:v>94.120002999999997</c:v>
                </c:pt>
                <c:pt idx="1060">
                  <c:v>95.32</c:v>
                </c:pt>
                <c:pt idx="1061">
                  <c:v>93.800003000000004</c:v>
                </c:pt>
                <c:pt idx="1062">
                  <c:v>94.18</c:v>
                </c:pt>
                <c:pt idx="1063">
                  <c:v>95.400002000000001</c:v>
                </c:pt>
                <c:pt idx="1064">
                  <c:v>94.699996999999996</c:v>
                </c:pt>
                <c:pt idx="1065">
                  <c:v>95.739998</c:v>
                </c:pt>
                <c:pt idx="1066">
                  <c:v>96.980002999999996</c:v>
                </c:pt>
                <c:pt idx="1067">
                  <c:v>96.919998000000007</c:v>
                </c:pt>
                <c:pt idx="1068">
                  <c:v>97.480002999999996</c:v>
                </c:pt>
                <c:pt idx="1069">
                  <c:v>97.82</c:v>
                </c:pt>
                <c:pt idx="1070">
                  <c:v>94.980002999999996</c:v>
                </c:pt>
                <c:pt idx="1071">
                  <c:v>95</c:v>
                </c:pt>
                <c:pt idx="1072">
                  <c:v>94.239998</c:v>
                </c:pt>
                <c:pt idx="1073">
                  <c:v>94</c:v>
                </c:pt>
                <c:pt idx="1074">
                  <c:v>95.580001999999993</c:v>
                </c:pt>
                <c:pt idx="1075">
                  <c:v>90.720000999999996</c:v>
                </c:pt>
                <c:pt idx="1076">
                  <c:v>87.980002999999996</c:v>
                </c:pt>
                <c:pt idx="1077">
                  <c:v>86.019997000000004</c:v>
                </c:pt>
                <c:pt idx="1078">
                  <c:v>87.800003000000004</c:v>
                </c:pt>
                <c:pt idx="1079">
                  <c:v>85</c:v>
                </c:pt>
                <c:pt idx="1080">
                  <c:v>82.599997999999999</c:v>
                </c:pt>
                <c:pt idx="1081">
                  <c:v>80.819999999999993</c:v>
                </c:pt>
                <c:pt idx="1082">
                  <c:v>80.160004000000001</c:v>
                </c:pt>
                <c:pt idx="1083">
                  <c:v>79.319999999999993</c:v>
                </c:pt>
                <c:pt idx="1084">
                  <c:v>77.239998</c:v>
                </c:pt>
                <c:pt idx="1085">
                  <c:v>77.180000000000007</c:v>
                </c:pt>
                <c:pt idx="1086">
                  <c:v>78.419998000000007</c:v>
                </c:pt>
                <c:pt idx="1087">
                  <c:v>76.919998000000007</c:v>
                </c:pt>
                <c:pt idx="1088">
                  <c:v>77.660004000000001</c:v>
                </c:pt>
                <c:pt idx="1089">
                  <c:v>77.279999000000004</c:v>
                </c:pt>
                <c:pt idx="1090">
                  <c:v>75.279999000000004</c:v>
                </c:pt>
                <c:pt idx="1091">
                  <c:v>73.980002999999996</c:v>
                </c:pt>
                <c:pt idx="1092">
                  <c:v>76.559997999999993</c:v>
                </c:pt>
                <c:pt idx="1093">
                  <c:v>78.019997000000004</c:v>
                </c:pt>
                <c:pt idx="1094">
                  <c:v>79.360000999999997</c:v>
                </c:pt>
                <c:pt idx="1095">
                  <c:v>79.540001000000004</c:v>
                </c:pt>
                <c:pt idx="1096">
                  <c:v>79.720000999999996</c:v>
                </c:pt>
                <c:pt idx="1097">
                  <c:v>80.360000999999997</c:v>
                </c:pt>
                <c:pt idx="1098">
                  <c:v>81.339995999999999</c:v>
                </c:pt>
                <c:pt idx="1099">
                  <c:v>80.139999000000003</c:v>
                </c:pt>
                <c:pt idx="1100">
                  <c:v>80</c:v>
                </c:pt>
                <c:pt idx="1101">
                  <c:v>81.040001000000004</c:v>
                </c:pt>
                <c:pt idx="1102">
                  <c:v>80.379997000000003</c:v>
                </c:pt>
                <c:pt idx="1103">
                  <c:v>80.739998</c:v>
                </c:pt>
                <c:pt idx="1104">
                  <c:v>81.580001999999993</c:v>
                </c:pt>
                <c:pt idx="1105">
                  <c:v>82.220000999999996</c:v>
                </c:pt>
                <c:pt idx="1106">
                  <c:v>83.220000999999996</c:v>
                </c:pt>
                <c:pt idx="1107">
                  <c:v>75.339995999999999</c:v>
                </c:pt>
                <c:pt idx="1108">
                  <c:v>78.739998</c:v>
                </c:pt>
                <c:pt idx="1109">
                  <c:v>75.959998999999996</c:v>
                </c:pt>
                <c:pt idx="1110">
                  <c:v>75.839995999999999</c:v>
                </c:pt>
                <c:pt idx="1111">
                  <c:v>76.440002000000007</c:v>
                </c:pt>
                <c:pt idx="1112">
                  <c:v>75.180000000000007</c:v>
                </c:pt>
                <c:pt idx="1113">
                  <c:v>75.599997999999999</c:v>
                </c:pt>
                <c:pt idx="1114">
                  <c:v>77.379997000000003</c:v>
                </c:pt>
                <c:pt idx="1115">
                  <c:v>80.699996999999996</c:v>
                </c:pt>
                <c:pt idx="1116">
                  <c:v>80.580001999999993</c:v>
                </c:pt>
                <c:pt idx="1117">
                  <c:v>82</c:v>
                </c:pt>
                <c:pt idx="1118">
                  <c:v>82.239998</c:v>
                </c:pt>
                <c:pt idx="1119">
                  <c:v>85.580001999999993</c:v>
                </c:pt>
                <c:pt idx="1120">
                  <c:v>81.919998000000007</c:v>
                </c:pt>
                <c:pt idx="1121">
                  <c:v>78.879997000000003</c:v>
                </c:pt>
                <c:pt idx="1122">
                  <c:v>80.040001000000004</c:v>
                </c:pt>
                <c:pt idx="1123">
                  <c:v>78.279999000000004</c:v>
                </c:pt>
                <c:pt idx="1124">
                  <c:v>82.599997999999999</c:v>
                </c:pt>
                <c:pt idx="1125">
                  <c:v>81.5</c:v>
                </c:pt>
                <c:pt idx="1126">
                  <c:v>80.260002</c:v>
                </c:pt>
                <c:pt idx="1127">
                  <c:v>79.559997999999993</c:v>
                </c:pt>
                <c:pt idx="1128">
                  <c:v>75.599997999999999</c:v>
                </c:pt>
                <c:pt idx="1129">
                  <c:v>74.839995999999999</c:v>
                </c:pt>
                <c:pt idx="1130">
                  <c:v>73.639999000000003</c:v>
                </c:pt>
                <c:pt idx="1131">
                  <c:v>73.639999000000003</c:v>
                </c:pt>
                <c:pt idx="1132">
                  <c:v>77.680000000000007</c:v>
                </c:pt>
                <c:pt idx="1133">
                  <c:v>77.699996999999996</c:v>
                </c:pt>
                <c:pt idx="1134">
                  <c:v>74.319999999999993</c:v>
                </c:pt>
                <c:pt idx="1135">
                  <c:v>73.120002999999997</c:v>
                </c:pt>
                <c:pt idx="1136">
                  <c:v>71.099997999999999</c:v>
                </c:pt>
                <c:pt idx="1137">
                  <c:v>69.139999000000003</c:v>
                </c:pt>
                <c:pt idx="1138">
                  <c:v>69.540001000000004</c:v>
                </c:pt>
                <c:pt idx="1139">
                  <c:v>69.800003000000004</c:v>
                </c:pt>
                <c:pt idx="1140">
                  <c:v>68.419998000000007</c:v>
                </c:pt>
                <c:pt idx="1141">
                  <c:v>68.900002000000001</c:v>
                </c:pt>
                <c:pt idx="1142">
                  <c:v>69.959998999999996</c:v>
                </c:pt>
                <c:pt idx="1143">
                  <c:v>70.519997000000004</c:v>
                </c:pt>
                <c:pt idx="1144">
                  <c:v>70.459998999999996</c:v>
                </c:pt>
                <c:pt idx="1145">
                  <c:v>70.800003000000004</c:v>
                </c:pt>
                <c:pt idx="1146">
                  <c:v>70.699996999999996</c:v>
                </c:pt>
                <c:pt idx="1147">
                  <c:v>71.139999000000003</c:v>
                </c:pt>
                <c:pt idx="1148">
                  <c:v>73.019997000000004</c:v>
                </c:pt>
                <c:pt idx="1149">
                  <c:v>69.959998999999996</c:v>
                </c:pt>
                <c:pt idx="1150">
                  <c:v>70.139999000000003</c:v>
                </c:pt>
                <c:pt idx="1151">
                  <c:v>67.180000000000007</c:v>
                </c:pt>
                <c:pt idx="1152">
                  <c:v>66.959998999999996</c:v>
                </c:pt>
                <c:pt idx="1153">
                  <c:v>64.5</c:v>
                </c:pt>
                <c:pt idx="1154">
                  <c:v>66.120002999999997</c:v>
                </c:pt>
                <c:pt idx="1155">
                  <c:v>65.620002999999997</c:v>
                </c:pt>
                <c:pt idx="1156">
                  <c:v>67.239998</c:v>
                </c:pt>
                <c:pt idx="1157">
                  <c:v>65.559997999999993</c:v>
                </c:pt>
                <c:pt idx="1158">
                  <c:v>66.080001999999993</c:v>
                </c:pt>
                <c:pt idx="1159">
                  <c:v>66.220000999999996</c:v>
                </c:pt>
                <c:pt idx="1160">
                  <c:v>68.440002000000007</c:v>
                </c:pt>
                <c:pt idx="1161">
                  <c:v>68.540001000000004</c:v>
                </c:pt>
                <c:pt idx="1162">
                  <c:v>67.160004000000001</c:v>
                </c:pt>
                <c:pt idx="1163">
                  <c:v>64.580001999999993</c:v>
                </c:pt>
                <c:pt idx="1164">
                  <c:v>64.139999000000003</c:v>
                </c:pt>
                <c:pt idx="1165">
                  <c:v>66.5</c:v>
                </c:pt>
                <c:pt idx="1166">
                  <c:v>65.239998</c:v>
                </c:pt>
                <c:pt idx="1167">
                  <c:v>66.519997000000004</c:v>
                </c:pt>
                <c:pt idx="1168">
                  <c:v>69.980002999999996</c:v>
                </c:pt>
                <c:pt idx="1169">
                  <c:v>70.839995999999999</c:v>
                </c:pt>
                <c:pt idx="1170">
                  <c:v>69.940002000000007</c:v>
                </c:pt>
                <c:pt idx="1171">
                  <c:v>66.639999000000003</c:v>
                </c:pt>
                <c:pt idx="1172">
                  <c:v>65.980002999999996</c:v>
                </c:pt>
                <c:pt idx="1173">
                  <c:v>66.120002999999997</c:v>
                </c:pt>
                <c:pt idx="1174">
                  <c:v>64.239998</c:v>
                </c:pt>
                <c:pt idx="1175">
                  <c:v>66</c:v>
                </c:pt>
                <c:pt idx="1176">
                  <c:v>65.080001999999993</c:v>
                </c:pt>
                <c:pt idx="1177">
                  <c:v>62.439999</c:v>
                </c:pt>
                <c:pt idx="1178">
                  <c:v>61.720001000000003</c:v>
                </c:pt>
                <c:pt idx="1179">
                  <c:v>63.720001000000003</c:v>
                </c:pt>
                <c:pt idx="1180">
                  <c:v>63.02</c:v>
                </c:pt>
                <c:pt idx="1181">
                  <c:v>62.5</c:v>
                </c:pt>
                <c:pt idx="1182">
                  <c:v>59.48</c:v>
                </c:pt>
                <c:pt idx="1183">
                  <c:v>58.5</c:v>
                </c:pt>
                <c:pt idx="1184">
                  <c:v>57.939999</c:v>
                </c:pt>
                <c:pt idx="1185">
                  <c:v>56</c:v>
                </c:pt>
                <c:pt idx="1186">
                  <c:v>55.5</c:v>
                </c:pt>
                <c:pt idx="1187">
                  <c:v>55.959999000000003</c:v>
                </c:pt>
                <c:pt idx="1188">
                  <c:v>59.580002</c:v>
                </c:pt>
                <c:pt idx="1189">
                  <c:v>53.84</c:v>
                </c:pt>
                <c:pt idx="1190">
                  <c:v>51.82</c:v>
                </c:pt>
                <c:pt idx="1191">
                  <c:v>49.740001999999997</c:v>
                </c:pt>
                <c:pt idx="1192">
                  <c:v>45.610000999999997</c:v>
                </c:pt>
                <c:pt idx="1193">
                  <c:v>44.75</c:v>
                </c:pt>
                <c:pt idx="1194">
                  <c:v>45.040000999999997</c:v>
                </c:pt>
                <c:pt idx="1195">
                  <c:v>49.48</c:v>
                </c:pt>
                <c:pt idx="1196">
                  <c:v>47.25</c:v>
                </c:pt>
                <c:pt idx="1197">
                  <c:v>47.360000999999997</c:v>
                </c:pt>
                <c:pt idx="1198">
                  <c:v>47.919998</c:v>
                </c:pt>
                <c:pt idx="1199">
                  <c:v>46.720001000000003</c:v>
                </c:pt>
                <c:pt idx="1200">
                  <c:v>50.220001000000003</c:v>
                </c:pt>
                <c:pt idx="1201">
                  <c:v>49.029998999999997</c:v>
                </c:pt>
                <c:pt idx="1202">
                  <c:v>51.299999</c:v>
                </c:pt>
                <c:pt idx="1203">
                  <c:v>49.450001</c:v>
                </c:pt>
                <c:pt idx="1204">
                  <c:v>50.419998</c:v>
                </c:pt>
                <c:pt idx="1205">
                  <c:v>48.990001999999997</c:v>
                </c:pt>
                <c:pt idx="1206">
                  <c:v>47.880001</c:v>
                </c:pt>
                <c:pt idx="1207">
                  <c:v>47.130001</c:v>
                </c:pt>
                <c:pt idx="1208">
                  <c:v>47.860000999999997</c:v>
                </c:pt>
                <c:pt idx="1209">
                  <c:v>50.200001</c:v>
                </c:pt>
                <c:pt idx="1210">
                  <c:v>49.25</c:v>
                </c:pt>
                <c:pt idx="1211">
                  <c:v>46</c:v>
                </c:pt>
                <c:pt idx="1212">
                  <c:v>47.360000999999997</c:v>
                </c:pt>
                <c:pt idx="1213">
                  <c:v>50.540000999999997</c:v>
                </c:pt>
                <c:pt idx="1214">
                  <c:v>50.560001</c:v>
                </c:pt>
                <c:pt idx="1215">
                  <c:v>47.060001</c:v>
                </c:pt>
                <c:pt idx="1216">
                  <c:v>46.130001</c:v>
                </c:pt>
                <c:pt idx="1217">
                  <c:v>45.950001</c:v>
                </c:pt>
                <c:pt idx="1218">
                  <c:v>43.5</c:v>
                </c:pt>
                <c:pt idx="1219">
                  <c:v>44.560001</c:v>
                </c:pt>
                <c:pt idx="1220">
                  <c:v>44.139999000000003</c:v>
                </c:pt>
                <c:pt idx="1221">
                  <c:v>43.59</c:v>
                </c:pt>
                <c:pt idx="1222">
                  <c:v>43.439999</c:v>
                </c:pt>
                <c:pt idx="1223">
                  <c:v>43.439999</c:v>
                </c:pt>
                <c:pt idx="1224">
                  <c:v>43.439999</c:v>
                </c:pt>
                <c:pt idx="1225">
                  <c:v>43.439999</c:v>
                </c:pt>
                <c:pt idx="1226">
                  <c:v>39.5</c:v>
                </c:pt>
                <c:pt idx="1227">
                  <c:v>39.5</c:v>
                </c:pt>
                <c:pt idx="1228">
                  <c:v>39.5</c:v>
                </c:pt>
                <c:pt idx="1229">
                  <c:v>37.080002</c:v>
                </c:pt>
                <c:pt idx="1230">
                  <c:v>37.830002</c:v>
                </c:pt>
                <c:pt idx="1231">
                  <c:v>37.830002</c:v>
                </c:pt>
                <c:pt idx="1232">
                  <c:v>38.07</c:v>
                </c:pt>
                <c:pt idx="1233">
                  <c:v>37.150002000000001</c:v>
                </c:pt>
                <c:pt idx="1234">
                  <c:v>33.209999000000003</c:v>
                </c:pt>
                <c:pt idx="1235">
                  <c:v>33.209999000000003</c:v>
                </c:pt>
                <c:pt idx="1236">
                  <c:v>33.209999000000003</c:v>
                </c:pt>
                <c:pt idx="1237">
                  <c:v>32.529998999999997</c:v>
                </c:pt>
                <c:pt idx="1238">
                  <c:v>32.529998999999997</c:v>
                </c:pt>
                <c:pt idx="1239">
                  <c:v>33.090000000000003</c:v>
                </c:pt>
                <c:pt idx="1240">
                  <c:v>33.090000000000003</c:v>
                </c:pt>
                <c:pt idx="1241">
                  <c:v>34.669998</c:v>
                </c:pt>
                <c:pt idx="1242">
                  <c:v>35.610000999999997</c:v>
                </c:pt>
                <c:pt idx="1243">
                  <c:v>34.479999999999997</c:v>
                </c:pt>
                <c:pt idx="1244">
                  <c:v>34.479999999999997</c:v>
                </c:pt>
                <c:pt idx="1245">
                  <c:v>36</c:v>
                </c:pt>
                <c:pt idx="1246">
                  <c:v>35.720001000000003</c:v>
                </c:pt>
                <c:pt idx="1247">
                  <c:v>32.43</c:v>
                </c:pt>
                <c:pt idx="1248">
                  <c:v>32.43</c:v>
                </c:pt>
                <c:pt idx="1249">
                  <c:v>37.200001</c:v>
                </c:pt>
                <c:pt idx="1250">
                  <c:v>37.200001</c:v>
                </c:pt>
                <c:pt idx="1251">
                  <c:v>37.200001</c:v>
                </c:pt>
                <c:pt idx="1252">
                  <c:v>37.849997999999999</c:v>
                </c:pt>
                <c:pt idx="1253">
                  <c:v>35.360000999999997</c:v>
                </c:pt>
                <c:pt idx="1254">
                  <c:v>35.360000999999997</c:v>
                </c:pt>
                <c:pt idx="1255">
                  <c:v>35.360000999999997</c:v>
                </c:pt>
                <c:pt idx="1256">
                  <c:v>36.599997999999999</c:v>
                </c:pt>
                <c:pt idx="1257">
                  <c:v>34.830002</c:v>
                </c:pt>
                <c:pt idx="1258">
                  <c:v>34.509998000000003</c:v>
                </c:pt>
                <c:pt idx="1259">
                  <c:v>31.59</c:v>
                </c:pt>
                <c:pt idx="1260">
                  <c:v>30.76</c:v>
                </c:pt>
                <c:pt idx="1261">
                  <c:v>29.5</c:v>
                </c:pt>
                <c:pt idx="1262">
                  <c:v>27.67</c:v>
                </c:pt>
                <c:pt idx="1263">
                  <c:v>28.450001</c:v>
                </c:pt>
                <c:pt idx="1264">
                  <c:v>24.91</c:v>
                </c:pt>
                <c:pt idx="1265">
                  <c:v>25.709999</c:v>
                </c:pt>
                <c:pt idx="1266">
                  <c:v>25.889999</c:v>
                </c:pt>
              </c:numCache>
            </c:numRef>
          </c:val>
          <c:smooth val="0"/>
          <c:extLst>
            <c:ext xmlns:c16="http://schemas.microsoft.com/office/drawing/2014/chart" uri="{C3380CC4-5D6E-409C-BE32-E72D297353CC}">
              <c16:uniqueId val="{00000007-26AA-45A4-8F92-AB66368CDA9B}"/>
            </c:ext>
          </c:extLst>
        </c:ser>
        <c:dLbls>
          <c:showLegendKey val="0"/>
          <c:showVal val="0"/>
          <c:showCatName val="0"/>
          <c:showSerName val="0"/>
          <c:showPercent val="0"/>
          <c:showBubbleSize val="0"/>
        </c:dLbls>
        <c:smooth val="0"/>
        <c:axId val="404594176"/>
        <c:axId val="404591264"/>
      </c:lineChart>
      <c:dateAx>
        <c:axId val="4045941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591264"/>
        <c:crosses val="autoZero"/>
        <c:auto val="1"/>
        <c:lblOffset val="100"/>
        <c:baseTimeUnit val="days"/>
      </c:dateAx>
      <c:valAx>
        <c:axId val="404591264"/>
        <c:scaling>
          <c:orientation val="minMax"/>
        </c:scaling>
        <c:delete val="0"/>
        <c:axPos val="l"/>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59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a:t>
            </a:r>
            <a:r>
              <a:rPr lang="en-US" baseline="0"/>
              <a:t> Short Selling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Minimum Variance Portfolio</c:v>
          </c:tx>
          <c:spPr>
            <a:ln w="25400" cap="rnd">
              <a:solidFill>
                <a:schemeClr val="accent1"/>
              </a:solidFill>
              <a:round/>
            </a:ln>
            <a:effectLst/>
          </c:spPr>
          <c:marker>
            <c:symbol val="none"/>
          </c:marker>
          <c:xVal>
            <c:numRef>
              <c:f>'Eff.Frontier w. Short Selling'!$G$24:$G$225</c:f>
              <c:numCache>
                <c:formatCode>_(* #,##0.0000000_);_(* \(#,##0.0000000\);_(* "-"??_);_(@_)</c:formatCode>
                <c:ptCount val="202"/>
                <c:pt idx="0">
                  <c:v>2.3687998044262977E-2</c:v>
                </c:pt>
                <c:pt idx="1">
                  <c:v>2.3509616136802039E-2</c:v>
                </c:pt>
                <c:pt idx="2">
                  <c:v>2.3331663749342747E-2</c:v>
                </c:pt>
                <c:pt idx="3">
                  <c:v>2.315415078517977E-2</c:v>
                </c:pt>
                <c:pt idx="4">
                  <c:v>2.2977087428808791E-2</c:v>
                </c:pt>
                <c:pt idx="5">
                  <c:v>2.2800484154886714E-2</c:v>
                </c:pt>
                <c:pt idx="6">
                  <c:v>2.2624351737479516E-2</c:v>
                </c:pt>
                <c:pt idx="7">
                  <c:v>2.2448701259604756E-2</c:v>
                </c:pt>
                <c:pt idx="8">
                  <c:v>2.2273544123075768E-2</c:v>
                </c:pt>
                <c:pt idx="9">
                  <c:v>2.2098892058654465E-2</c:v>
                </c:pt>
                <c:pt idx="10">
                  <c:v>2.192475713651932E-2</c:v>
                </c:pt>
                <c:pt idx="11">
                  <c:v>2.1751151777055014E-2</c:v>
                </c:pt>
                <c:pt idx="12">
                  <c:v>2.1578088761969802E-2</c:v>
                </c:pt>
                <c:pt idx="13">
                  <c:v>2.1405581245746323E-2</c:v>
                </c:pt>
                <c:pt idx="14">
                  <c:v>2.123364276743115E-2</c:v>
                </c:pt>
                <c:pt idx="15">
                  <c:v>2.1062287262767806E-2</c:v>
                </c:pt>
                <c:pt idx="16">
                  <c:v>2.0891529076677372E-2</c:v>
                </c:pt>
                <c:pt idx="17">
                  <c:v>2.0721382976090094E-2</c:v>
                </c:pt>
                <c:pt idx="18">
                  <c:v>2.0551864163130599E-2</c:v>
                </c:pt>
                <c:pt idx="19">
                  <c:v>2.0382988288658328E-2</c:v>
                </c:pt>
                <c:pt idx="20">
                  <c:v>2.0214771466163763E-2</c:v>
                </c:pt>
                <c:pt idx="21">
                  <c:v>2.0047230286019811E-2</c:v>
                </c:pt>
                <c:pt idx="22">
                  <c:v>1.9880381830086325E-2</c:v>
                </c:pt>
                <c:pt idx="23">
                  <c:v>1.9714243686664176E-2</c:v>
                </c:pt>
                <c:pt idx="24">
                  <c:v>1.9548833965793596E-2</c:v>
                </c:pt>
                <c:pt idx="25">
                  <c:v>1.9384171314889571E-2</c:v>
                </c:pt>
                <c:pt idx="26">
                  <c:v>1.9220274934704896E-2</c:v>
                </c:pt>
                <c:pt idx="27">
                  <c:v>1.9057164595609133E-2</c:v>
                </c:pt>
                <c:pt idx="28">
                  <c:v>1.8894860654169066E-2</c:v>
                </c:pt>
                <c:pt idx="29">
                  <c:v>1.8733384070013341E-2</c:v>
                </c:pt>
                <c:pt idx="30">
                  <c:v>1.8572756422960711E-2</c:v>
                </c:pt>
                <c:pt idx="31">
                  <c:v>1.8412999930387829E-2</c:v>
                </c:pt>
                <c:pt idx="32">
                  <c:v>1.8254137464808664E-2</c:v>
                </c:pt>
                <c:pt idx="33">
                  <c:v>1.8096192571633283E-2</c:v>
                </c:pt>
                <c:pt idx="34">
                  <c:v>1.7939189487069233E-2</c:v>
                </c:pt>
                <c:pt idx="35">
                  <c:v>1.7783153156123641E-2</c:v>
                </c:pt>
                <c:pt idx="36">
                  <c:v>1.7628109250658747E-2</c:v>
                </c:pt>
                <c:pt idx="37">
                  <c:v>1.747408418744759E-2</c:v>
                </c:pt>
                <c:pt idx="38">
                  <c:v>1.7321105146170277E-2</c:v>
                </c:pt>
                <c:pt idx="39">
                  <c:v>1.716920008728428E-2</c:v>
                </c:pt>
                <c:pt idx="40">
                  <c:v>1.7018397769694819E-2</c:v>
                </c:pt>
                <c:pt idx="41">
                  <c:v>1.6868727768143636E-2</c:v>
                </c:pt>
                <c:pt idx="42">
                  <c:v>1.6720220490225653E-2</c:v>
                </c:pt>
                <c:pt idx="43">
                  <c:v>1.6572907192934461E-2</c:v>
                </c:pt>
                <c:pt idx="44">
                  <c:v>1.6426819998627582E-2</c:v>
                </c:pt>
                <c:pt idx="45">
                  <c:v>1.6281991910292747E-2</c:v>
                </c:pt>
                <c:pt idx="46">
                  <c:v>1.6138456825985602E-2</c:v>
                </c:pt>
                <c:pt idx="47">
                  <c:v>1.5996249552298166E-2</c:v>
                </c:pt>
                <c:pt idx="48">
                  <c:v>1.5855405816705938E-2</c:v>
                </c:pt>
                <c:pt idx="49">
                  <c:v>1.5715962278629363E-2</c:v>
                </c:pt>
                <c:pt idx="50">
                  <c:v>1.5577956539033124E-2</c:v>
                </c:pt>
                <c:pt idx="51">
                  <c:v>1.5441427148374074E-2</c:v>
                </c:pt>
                <c:pt idx="52">
                  <c:v>1.5306413612695764E-2</c:v>
                </c:pt>
                <c:pt idx="53">
                  <c:v>1.5172956397654602E-2</c:v>
                </c:pt>
                <c:pt idx="54">
                  <c:v>1.5041096930249886E-2</c:v>
                </c:pt>
                <c:pt idx="55">
                  <c:v>1.4910877598017248E-2</c:v>
                </c:pt>
                <c:pt idx="56">
                  <c:v>1.4782341745432892E-2</c:v>
                </c:pt>
                <c:pt idx="57">
                  <c:v>1.4655533667264339E-2</c:v>
                </c:pt>
                <c:pt idx="58">
                  <c:v>1.4530498598592699E-2</c:v>
                </c:pt>
                <c:pt idx="59">
                  <c:v>1.4407282701221819E-2</c:v>
                </c:pt>
                <c:pt idx="60">
                  <c:v>1.4285933046181544E-2</c:v>
                </c:pt>
                <c:pt idx="61">
                  <c:v>1.4166497592025823E-2</c:v>
                </c:pt>
                <c:pt idx="62">
                  <c:v>1.4049025158622228E-2</c:v>
                </c:pt>
                <c:pt idx="63">
                  <c:v>1.3933565396127527E-2</c:v>
                </c:pt>
                <c:pt idx="64">
                  <c:v>1.3820168748845287E-2</c:v>
                </c:pt>
                <c:pt idx="65">
                  <c:v>1.3708886413665864E-2</c:v>
                </c:pt>
                <c:pt idx="66">
                  <c:v>1.359977029279761E-2</c:v>
                </c:pt>
                <c:pt idx="67">
                  <c:v>1.3492872940510617E-2</c:v>
                </c:pt>
                <c:pt idx="68">
                  <c:v>1.3388247503631759E-2</c:v>
                </c:pt>
                <c:pt idx="69">
                  <c:v>1.3285947655552301E-2</c:v>
                </c:pt>
                <c:pt idx="70">
                  <c:v>1.3186027523537354E-2</c:v>
                </c:pt>
                <c:pt idx="71">
                  <c:v>1.3088541609160618E-2</c:v>
                </c:pt>
                <c:pt idx="72">
                  <c:v>1.2993544701728173E-2</c:v>
                </c:pt>
                <c:pt idx="73">
                  <c:v>1.2901091784601915E-2</c:v>
                </c:pt>
                <c:pt idx="74">
                  <c:v>1.2811237934386863E-2</c:v>
                </c:pt>
                <c:pt idx="75">
                  <c:v>1.2724038213006836E-2</c:v>
                </c:pt>
                <c:pt idx="76">
                  <c:v>1.2639547552759896E-2</c:v>
                </c:pt>
                <c:pt idx="77">
                  <c:v>1.2557820634518333E-2</c:v>
                </c:pt>
                <c:pt idx="78">
                  <c:v>1.2478911759317214E-2</c:v>
                </c:pt>
                <c:pt idx="79">
                  <c:v>1.2402874713660203E-2</c:v>
                </c:pt>
                <c:pt idx="80">
                  <c:v>1.2329762628960591E-2</c:v>
                </c:pt>
                <c:pt idx="81">
                  <c:v>1.2259627835628208E-2</c:v>
                </c:pt>
                <c:pt idx="82">
                  <c:v>1.2192521712408063E-2</c:v>
                </c:pt>
                <c:pt idx="83">
                  <c:v>1.2128494531672482E-2</c:v>
                </c:pt>
                <c:pt idx="84">
                  <c:v>1.2067595301463828E-2</c:v>
                </c:pt>
                <c:pt idx="85">
                  <c:v>1.2009871605177537E-2</c:v>
                </c:pt>
                <c:pt idx="86">
                  <c:v>1.1955369439863526E-2</c:v>
                </c:pt>
                <c:pt idx="87">
                  <c:v>1.190413305420563E-2</c:v>
                </c:pt>
                <c:pt idx="88">
                  <c:v>1.1856204787311773E-2</c:v>
                </c:pt>
                <c:pt idx="89">
                  <c:v>1.1811624909509846E-2</c:v>
                </c:pt>
                <c:pt idx="90">
                  <c:v>1.1770431466393557E-2</c:v>
                </c:pt>
                <c:pt idx="91">
                  <c:v>1.1732660127397236E-2</c:v>
                </c:pt>
                <c:pt idx="92">
                  <c:v>1.1698344040196524E-2</c:v>
                </c:pt>
                <c:pt idx="93">
                  <c:v>1.1667513692232009E-2</c:v>
                </c:pt>
                <c:pt idx="94">
                  <c:v>1.1640196780633759E-2</c:v>
                </c:pt>
                <c:pt idx="95">
                  <c:v>1.1616418091785735E-2</c:v>
                </c:pt>
                <c:pt idx="96">
                  <c:v>1.159619939170988E-2</c:v>
                </c:pt>
                <c:pt idx="97">
                  <c:v>1.1579559328370553E-2</c:v>
                </c:pt>
                <c:pt idx="98">
                  <c:v>1.1566513346901461E-2</c:v>
                </c:pt>
                <c:pt idx="99">
                  <c:v>1.1557073618640709E-2</c:v>
                </c:pt>
                <c:pt idx="100">
                  <c:v>1.1551248984726618E-2</c:v>
                </c:pt>
                <c:pt idx="101">
                  <c:v>1.154904491485983E-2</c:v>
                </c:pt>
                <c:pt idx="102">
                  <c:v>1.1550463481678425E-2</c:v>
                </c:pt>
                <c:pt idx="103">
                  <c:v>1.1555503351025403E-2</c:v>
                </c:pt>
                <c:pt idx="104">
                  <c:v>1.1564159788214923E-2</c:v>
                </c:pt>
                <c:pt idx="105">
                  <c:v>1.157642468022878E-2</c:v>
                </c:pt>
                <c:pt idx="106">
                  <c:v>1.1592286573600922E-2</c:v>
                </c:pt>
                <c:pt idx="107">
                  <c:v>1.1611730727578972E-2</c:v>
                </c:pt>
                <c:pt idx="108">
                  <c:v>1.1634739181990735E-2</c:v>
                </c:pt>
                <c:pt idx="109">
                  <c:v>1.1661290839093863E-2</c:v>
                </c:pt>
                <c:pt idx="110">
                  <c:v>1.1691361558550556E-2</c:v>
                </c:pt>
                <c:pt idx="111">
                  <c:v>1.1724924264548929E-2</c:v>
                </c:pt>
                <c:pt idx="112">
                  <c:v>1.1761949063990118E-2</c:v>
                </c:pt>
                <c:pt idx="113">
                  <c:v>1.180240337457685E-2</c:v>
                </c:pt>
                <c:pt idx="114">
                  <c:v>1.1846252061575564E-2</c:v>
                </c:pt>
                <c:pt idx="115">
                  <c:v>1.1893457581980895E-2</c:v>
                </c:pt>
                <c:pt idx="116">
                  <c:v>1.1943980134787969E-2</c:v>
                </c:pt>
                <c:pt idx="117">
                  <c:v>1.199777781607393E-2</c:v>
                </c:pt>
                <c:pt idx="118">
                  <c:v>1.2054806777604402E-2</c:v>
                </c:pt>
                <c:pt idx="119">
                  <c:v>1.2115021387711769E-2</c:v>
                </c:pt>
                <c:pt idx="120">
                  <c:v>1.2178374393238427E-2</c:v>
                </c:pt>
                <c:pt idx="121">
                  <c:v>1.2244817081397848E-2</c:v>
                </c:pt>
                <c:pt idx="122">
                  <c:v>1.2314299440477112E-2</c:v>
                </c:pt>
                <c:pt idx="123">
                  <c:v>1.2386770318384551E-2</c:v>
                </c:pt>
                <c:pt idx="124">
                  <c:v>1.246217757813318E-2</c:v>
                </c:pt>
                <c:pt idx="125">
                  <c:v>1.2540468249442422E-2</c:v>
                </c:pt>
                <c:pt idx="126">
                  <c:v>1.262158867573559E-2</c:v>
                </c:pt>
                <c:pt idx="127">
                  <c:v>1.2705484655906501E-2</c:v>
                </c:pt>
                <c:pt idx="128">
                  <c:v>1.2792101580324065E-2</c:v>
                </c:pt>
                <c:pt idx="129">
                  <c:v>1.2881384560637052E-2</c:v>
                </c:pt>
                <c:pt idx="130">
                  <c:v>1.2973278553031342E-2</c:v>
                </c:pt>
                <c:pt idx="131">
                  <c:v>1.3067728474677711E-2</c:v>
                </c:pt>
                <c:pt idx="132">
                  <c:v>1.3164679313188665E-2</c:v>
                </c:pt>
                <c:pt idx="133">
                  <c:v>1.3264076228977567E-2</c:v>
                </c:pt>
                <c:pt idx="134">
                  <c:v>1.3365864650481585E-2</c:v>
                </c:pt>
                <c:pt idx="135">
                  <c:v>1.3469990362271754E-2</c:v>
                </c:pt>
                <c:pt idx="136">
                  <c:v>1.3576399586128492E-2</c:v>
                </c:pt>
                <c:pt idx="137">
                  <c:v>1.36850390552092E-2</c:v>
                </c:pt>
                <c:pt idx="138">
                  <c:v>1.3795856081476335E-2</c:v>
                </c:pt>
                <c:pt idx="139">
                  <c:v>1.3908798616589765E-2</c:v>
                </c:pt>
                <c:pt idx="140">
                  <c:v>1.4023815306496528E-2</c:v>
                </c:pt>
                <c:pt idx="141">
                  <c:v>1.4140855539974892E-2</c:v>
                </c:pt>
                <c:pt idx="142">
                  <c:v>1.4259869491407911E-2</c:v>
                </c:pt>
                <c:pt idx="143">
                  <c:v>1.4380808158075431E-2</c:v>
                </c:pt>
                <c:pt idx="144">
                  <c:v>1.4503623392262599E-2</c:v>
                </c:pt>
                <c:pt idx="145">
                  <c:v>1.4628267928488328E-2</c:v>
                </c:pt>
                <c:pt idx="146">
                  <c:v>1.4754695406158973E-2</c:v>
                </c:pt>
                <c:pt idx="147">
                  <c:v>1.4882860387951386E-2</c:v>
                </c:pt>
                <c:pt idx="148">
                  <c:v>1.5012718374225621E-2</c:v>
                </c:pt>
                <c:pt idx="149">
                  <c:v>1.5144225813761689E-2</c:v>
                </c:pt>
                <c:pt idx="150">
                  <c:v>1.527734011110689E-2</c:v>
                </c:pt>
                <c:pt idx="151">
                  <c:v>1.5412019630810892E-2</c:v>
                </c:pt>
                <c:pt idx="152">
                  <c:v>1.5548223698815256E-2</c:v>
                </c:pt>
                <c:pt idx="153">
                  <c:v>1.568591260125262E-2</c:v>
                </c:pt>
                <c:pt idx="154">
                  <c:v>1.5825047580898654E-2</c:v>
                </c:pt>
                <c:pt idx="155">
                  <c:v>1.5965590831507372E-2</c:v>
                </c:pt>
                <c:pt idx="156">
                  <c:v>1.61075054902475E-2</c:v>
                </c:pt>
                <c:pt idx="157">
                  <c:v>1.6250755628444778E-2</c:v>
                </c:pt>
                <c:pt idx="158">
                  <c:v>1.6395306240822142E-2</c:v>
                </c:pt>
                <c:pt idx="159">
                  <c:v>1.6541123233417016E-2</c:v>
                </c:pt>
                <c:pt idx="160">
                  <c:v>1.6688173410342736E-2</c:v>
                </c:pt>
                <c:pt idx="161">
                  <c:v>1.6836424459548641E-2</c:v>
                </c:pt>
                <c:pt idx="162">
                  <c:v>1.6985844937722126E-2</c:v>
                </c:pt>
                <c:pt idx="163">
                  <c:v>1.7136404254464478E-2</c:v>
                </c:pt>
                <c:pt idx="164">
                  <c:v>1.7288072655861658E-2</c:v>
                </c:pt>
                <c:pt idx="165">
                  <c:v>1.7440821207561016E-2</c:v>
                </c:pt>
                <c:pt idx="166">
                  <c:v>1.7594621777455285E-2</c:v>
                </c:pt>
                <c:pt idx="167">
                  <c:v>1.7749447018066019E-2</c:v>
                </c:pt>
                <c:pt idx="168">
                  <c:v>1.7905270348710093E-2</c:v>
                </c:pt>
                <c:pt idx="169">
                  <c:v>1.8062065937524879E-2</c:v>
                </c:pt>
                <c:pt idx="170">
                  <c:v>1.8219808683420116E-2</c:v>
                </c:pt>
                <c:pt idx="171">
                  <c:v>1.8378474198017664E-2</c:v>
                </c:pt>
                <c:pt idx="172">
                  <c:v>1.8538038787633559E-2</c:v>
                </c:pt>
                <c:pt idx="173">
                  <c:v>1.8698479435351068E-2</c:v>
                </c:pt>
                <c:pt idx="174">
                  <c:v>1.8859773783227691E-2</c:v>
                </c:pt>
                <c:pt idx="175">
                  <c:v>1.9021900114673973E-2</c:v>
                </c:pt>
                <c:pt idx="176">
                  <c:v>1.9184837337037287E-2</c:v>
                </c:pt>
                <c:pt idx="177">
                  <c:v>1.9348564964419491E-2</c:v>
                </c:pt>
                <c:pt idx="178">
                  <c:v>1.9513063100753254E-2</c:v>
                </c:pt>
                <c:pt idx="179">
                  <c:v>1.9678312423158401E-2</c:v>
                </c:pt>
                <c:pt idx="180">
                  <c:v>1.9844294165596254E-2</c:v>
                </c:pt>
                <c:pt idx="181">
                  <c:v>2.0010990102836995E-2</c:v>
                </c:pt>
                <c:pt idx="182">
                  <c:v>2.0178382534752334E-2</c:v>
                </c:pt>
                <c:pt idx="183">
                  <c:v>2.0346454270943407E-2</c:v>
                </c:pt>
                <c:pt idx="184">
                  <c:v>2.0515188615711517E-2</c:v>
                </c:pt>
                <c:pt idx="185">
                  <c:v>2.0684569353377483E-2</c:v>
                </c:pt>
                <c:pt idx="186">
                  <c:v>2.0854580733953441E-2</c:v>
                </c:pt>
                <c:pt idx="187">
                  <c:v>2.1025207459169481E-2</c:v>
                </c:pt>
                <c:pt idx="188">
                  <c:v>2.1196434668856113E-2</c:v>
                </c:pt>
                <c:pt idx="189">
                  <c:v>2.1368247927682091E-2</c:v>
                </c:pt>
                <c:pt idx="190">
                  <c:v>2.1540633212246335E-2</c:v>
                </c:pt>
                <c:pt idx="191">
                  <c:v>2.1713576898521464E-2</c:v>
                </c:pt>
                <c:pt idx="192">
                  <c:v>2.1887065749645739E-2</c:v>
                </c:pt>
                <c:pt idx="193">
                  <c:v>2.2061086904059401E-2</c:v>
                </c:pt>
                <c:pt idx="194">
                  <c:v>2.223562786398086E-2</c:v>
                </c:pt>
                <c:pt idx="195">
                  <c:v>2.2410676484217476E-2</c:v>
                </c:pt>
                <c:pt idx="196">
                  <c:v>2.2586220961305359E-2</c:v>
                </c:pt>
                <c:pt idx="197">
                  <c:v>2.2762249822972164E-2</c:v>
                </c:pt>
                <c:pt idx="198">
                  <c:v>2.293875191791651E-2</c:v>
                </c:pt>
                <c:pt idx="199">
                  <c:v>2.3115716405897428E-2</c:v>
                </c:pt>
                <c:pt idx="200">
                  <c:v>2.3293132748127034E-2</c:v>
                </c:pt>
                <c:pt idx="201">
                  <c:v>2.3293132748127034E-2</c:v>
                </c:pt>
              </c:numCache>
            </c:numRef>
          </c:xVal>
          <c:yVal>
            <c:numRef>
              <c:f>'Eff.Frontier w. Short Selling'!$H$24:$H$225</c:f>
              <c:numCache>
                <c:formatCode>_(* #,##0.0000000_);_(* \(#,##0.0000000\);_(* "-"??_);_(@_)</c:formatCode>
                <c:ptCount val="202"/>
                <c:pt idx="0">
                  <c:v>-1E-3</c:v>
                </c:pt>
                <c:pt idx="1">
                  <c:v>-9.875000000000001E-4</c:v>
                </c:pt>
                <c:pt idx="2">
                  <c:v>-9.7500000000000006E-4</c:v>
                </c:pt>
                <c:pt idx="3">
                  <c:v>-9.6250000000000014E-4</c:v>
                </c:pt>
                <c:pt idx="4">
                  <c:v>-9.5000000000000011E-4</c:v>
                </c:pt>
                <c:pt idx="5">
                  <c:v>-9.3750000000000007E-4</c:v>
                </c:pt>
                <c:pt idx="6">
                  <c:v>-9.2500000000000004E-4</c:v>
                </c:pt>
                <c:pt idx="7">
                  <c:v>-9.1250000000000012E-4</c:v>
                </c:pt>
                <c:pt idx="8">
                  <c:v>-9.0000000000000008E-4</c:v>
                </c:pt>
                <c:pt idx="9">
                  <c:v>-8.8750000000000005E-4</c:v>
                </c:pt>
                <c:pt idx="10">
                  <c:v>-8.7500000000000013E-4</c:v>
                </c:pt>
                <c:pt idx="11">
                  <c:v>-8.6250000000000009E-4</c:v>
                </c:pt>
                <c:pt idx="12">
                  <c:v>-8.5000000000000006E-4</c:v>
                </c:pt>
                <c:pt idx="13">
                  <c:v>-8.3750000000000014E-4</c:v>
                </c:pt>
                <c:pt idx="14">
                  <c:v>-8.250000000000001E-4</c:v>
                </c:pt>
                <c:pt idx="15">
                  <c:v>-8.1250000000000007E-4</c:v>
                </c:pt>
                <c:pt idx="16">
                  <c:v>-8.0000000000000015E-4</c:v>
                </c:pt>
                <c:pt idx="17">
                  <c:v>-7.8750000000000011E-4</c:v>
                </c:pt>
                <c:pt idx="18">
                  <c:v>-7.7500000000000008E-4</c:v>
                </c:pt>
                <c:pt idx="19">
                  <c:v>-7.6250000000000005E-4</c:v>
                </c:pt>
                <c:pt idx="20">
                  <c:v>-7.5000000000000012E-4</c:v>
                </c:pt>
                <c:pt idx="21">
                  <c:v>-7.3750000000000009E-4</c:v>
                </c:pt>
                <c:pt idx="22">
                  <c:v>-7.2500000000000006E-4</c:v>
                </c:pt>
                <c:pt idx="23">
                  <c:v>-7.1250000000000003E-4</c:v>
                </c:pt>
                <c:pt idx="24">
                  <c:v>-7.000000000000001E-4</c:v>
                </c:pt>
                <c:pt idx="25">
                  <c:v>-6.8750000000000007E-4</c:v>
                </c:pt>
                <c:pt idx="26">
                  <c:v>-6.7500000000000004E-4</c:v>
                </c:pt>
                <c:pt idx="27">
                  <c:v>-6.6250000000000011E-4</c:v>
                </c:pt>
                <c:pt idx="28">
                  <c:v>-6.5000000000000008E-4</c:v>
                </c:pt>
                <c:pt idx="29">
                  <c:v>-6.3750000000000005E-4</c:v>
                </c:pt>
                <c:pt idx="30">
                  <c:v>-6.2500000000000012E-4</c:v>
                </c:pt>
                <c:pt idx="31">
                  <c:v>-6.1250000000000009E-4</c:v>
                </c:pt>
                <c:pt idx="32">
                  <c:v>-6.0000000000000006E-4</c:v>
                </c:pt>
                <c:pt idx="33">
                  <c:v>-5.8750000000000013E-4</c:v>
                </c:pt>
                <c:pt idx="34">
                  <c:v>-5.750000000000001E-4</c:v>
                </c:pt>
                <c:pt idx="35">
                  <c:v>-5.6250000000000007E-4</c:v>
                </c:pt>
                <c:pt idx="36">
                  <c:v>-5.5000000000000014E-4</c:v>
                </c:pt>
                <c:pt idx="37">
                  <c:v>-5.375E-4</c:v>
                </c:pt>
                <c:pt idx="38">
                  <c:v>-5.2500000000000008E-4</c:v>
                </c:pt>
                <c:pt idx="39">
                  <c:v>-5.1250000000000015E-4</c:v>
                </c:pt>
                <c:pt idx="40">
                  <c:v>-5.0000000000000001E-4</c:v>
                </c:pt>
                <c:pt idx="41">
                  <c:v>-4.8750000000000009E-4</c:v>
                </c:pt>
                <c:pt idx="42">
                  <c:v>-4.7500000000000005E-4</c:v>
                </c:pt>
                <c:pt idx="43">
                  <c:v>-4.6250000000000002E-4</c:v>
                </c:pt>
                <c:pt idx="44">
                  <c:v>-4.500000000000001E-4</c:v>
                </c:pt>
                <c:pt idx="45">
                  <c:v>-4.3750000000000006E-4</c:v>
                </c:pt>
                <c:pt idx="46">
                  <c:v>-4.2500000000000003E-4</c:v>
                </c:pt>
                <c:pt idx="47">
                  <c:v>-4.1250000000000011E-4</c:v>
                </c:pt>
                <c:pt idx="48">
                  <c:v>-4.0000000000000007E-4</c:v>
                </c:pt>
                <c:pt idx="49">
                  <c:v>-3.8750000000000004E-4</c:v>
                </c:pt>
                <c:pt idx="50">
                  <c:v>-3.7500000000000012E-4</c:v>
                </c:pt>
                <c:pt idx="51">
                  <c:v>-3.6250000000000008E-4</c:v>
                </c:pt>
                <c:pt idx="52">
                  <c:v>-3.5000000000000005E-4</c:v>
                </c:pt>
                <c:pt idx="53">
                  <c:v>-3.3750000000000002E-4</c:v>
                </c:pt>
                <c:pt idx="54">
                  <c:v>-3.2500000000000009E-4</c:v>
                </c:pt>
                <c:pt idx="55">
                  <c:v>-3.1250000000000006E-4</c:v>
                </c:pt>
                <c:pt idx="56">
                  <c:v>-3.0000000000000003E-4</c:v>
                </c:pt>
                <c:pt idx="57">
                  <c:v>-2.875000000000001E-4</c:v>
                </c:pt>
                <c:pt idx="58">
                  <c:v>-2.7500000000000007E-4</c:v>
                </c:pt>
                <c:pt idx="59">
                  <c:v>-2.6250000000000004E-4</c:v>
                </c:pt>
                <c:pt idx="60">
                  <c:v>-2.5000000000000011E-4</c:v>
                </c:pt>
                <c:pt idx="61">
                  <c:v>-2.3750000000000008E-4</c:v>
                </c:pt>
                <c:pt idx="62">
                  <c:v>-2.2500000000000005E-4</c:v>
                </c:pt>
                <c:pt idx="63">
                  <c:v>-2.1250000000000002E-4</c:v>
                </c:pt>
                <c:pt idx="64">
                  <c:v>-2.0000000000000009E-4</c:v>
                </c:pt>
                <c:pt idx="65">
                  <c:v>-1.8750000000000006E-4</c:v>
                </c:pt>
                <c:pt idx="66">
                  <c:v>-1.7500000000000003E-4</c:v>
                </c:pt>
                <c:pt idx="67">
                  <c:v>-1.625000000000001E-4</c:v>
                </c:pt>
                <c:pt idx="68">
                  <c:v>-1.5000000000000007E-4</c:v>
                </c:pt>
                <c:pt idx="69">
                  <c:v>-1.3750000000000004E-4</c:v>
                </c:pt>
                <c:pt idx="70">
                  <c:v>-1.25E-4</c:v>
                </c:pt>
                <c:pt idx="71">
                  <c:v>-1.1250000000000008E-4</c:v>
                </c:pt>
                <c:pt idx="72">
                  <c:v>-1.0000000000000005E-4</c:v>
                </c:pt>
                <c:pt idx="73">
                  <c:v>-8.7500000000000013E-5</c:v>
                </c:pt>
                <c:pt idx="74">
                  <c:v>-7.5000000000000088E-5</c:v>
                </c:pt>
                <c:pt idx="75">
                  <c:v>-6.2500000000000056E-5</c:v>
                </c:pt>
                <c:pt idx="76">
                  <c:v>-5.0000000000000023E-5</c:v>
                </c:pt>
                <c:pt idx="77">
                  <c:v>-3.7500000000000098E-5</c:v>
                </c:pt>
                <c:pt idx="78">
                  <c:v>-2.5000000000000066E-5</c:v>
                </c:pt>
                <c:pt idx="79">
                  <c:v>-1.2500000000000033E-5</c:v>
                </c:pt>
                <c:pt idx="80">
                  <c:v>0</c:v>
                </c:pt>
                <c:pt idx="81">
                  <c:v>1.2499999999999924E-5</c:v>
                </c:pt>
                <c:pt idx="82">
                  <c:v>2.4999999999999849E-5</c:v>
                </c:pt>
                <c:pt idx="83">
                  <c:v>3.749999999999999E-5</c:v>
                </c:pt>
                <c:pt idx="84">
                  <c:v>4.9999999999999914E-5</c:v>
                </c:pt>
                <c:pt idx="85">
                  <c:v>6.2500000000000056E-5</c:v>
                </c:pt>
                <c:pt idx="86">
                  <c:v>7.499999999999998E-5</c:v>
                </c:pt>
                <c:pt idx="87">
                  <c:v>8.7499999999999904E-5</c:v>
                </c:pt>
                <c:pt idx="88">
                  <c:v>1.0000000000000005E-4</c:v>
                </c:pt>
                <c:pt idx="89">
                  <c:v>1.1249999999999997E-4</c:v>
                </c:pt>
                <c:pt idx="90">
                  <c:v>1.2499999999999989E-4</c:v>
                </c:pt>
                <c:pt idx="91">
                  <c:v>1.3750000000000004E-4</c:v>
                </c:pt>
                <c:pt idx="92">
                  <c:v>1.4999999999999996E-4</c:v>
                </c:pt>
                <c:pt idx="93">
                  <c:v>1.6249999999999988E-4</c:v>
                </c:pt>
                <c:pt idx="94">
                  <c:v>1.7500000000000003E-4</c:v>
                </c:pt>
                <c:pt idx="95">
                  <c:v>1.8749999999999995E-4</c:v>
                </c:pt>
                <c:pt idx="96">
                  <c:v>1.9999999999999987E-4</c:v>
                </c:pt>
                <c:pt idx="97">
                  <c:v>2.1250000000000002E-4</c:v>
                </c:pt>
                <c:pt idx="98">
                  <c:v>2.2499999999999994E-4</c:v>
                </c:pt>
                <c:pt idx="99">
                  <c:v>2.3749999999999986E-4</c:v>
                </c:pt>
                <c:pt idx="100">
                  <c:v>2.5000000000000001E-4</c:v>
                </c:pt>
                <c:pt idx="101">
                  <c:v>2.6249999999999993E-4</c:v>
                </c:pt>
                <c:pt idx="102">
                  <c:v>2.7500000000000007E-4</c:v>
                </c:pt>
                <c:pt idx="103">
                  <c:v>2.875E-4</c:v>
                </c:pt>
                <c:pt idx="104">
                  <c:v>2.9999999999999992E-4</c:v>
                </c:pt>
                <c:pt idx="105">
                  <c:v>3.1250000000000006E-4</c:v>
                </c:pt>
                <c:pt idx="106">
                  <c:v>3.2499999999999999E-4</c:v>
                </c:pt>
                <c:pt idx="107">
                  <c:v>3.3749999999999991E-4</c:v>
                </c:pt>
                <c:pt idx="108">
                  <c:v>3.5000000000000005E-4</c:v>
                </c:pt>
                <c:pt idx="109">
                  <c:v>3.6249999999999998E-4</c:v>
                </c:pt>
                <c:pt idx="110">
                  <c:v>3.749999999999999E-4</c:v>
                </c:pt>
                <c:pt idx="111">
                  <c:v>3.8750000000000004E-4</c:v>
                </c:pt>
                <c:pt idx="112">
                  <c:v>3.9999999999999996E-4</c:v>
                </c:pt>
                <c:pt idx="113">
                  <c:v>4.1249999999999989E-4</c:v>
                </c:pt>
                <c:pt idx="114">
                  <c:v>4.2500000000000003E-4</c:v>
                </c:pt>
                <c:pt idx="115">
                  <c:v>4.3749999999999995E-4</c:v>
                </c:pt>
                <c:pt idx="116">
                  <c:v>4.4999999999999988E-4</c:v>
                </c:pt>
                <c:pt idx="117">
                  <c:v>4.6250000000000002E-4</c:v>
                </c:pt>
                <c:pt idx="118">
                  <c:v>4.7499999999999994E-4</c:v>
                </c:pt>
                <c:pt idx="119">
                  <c:v>4.8749999999999987E-4</c:v>
                </c:pt>
                <c:pt idx="120">
                  <c:v>5.0000000000000001E-4</c:v>
                </c:pt>
                <c:pt idx="121">
                  <c:v>5.1249999999999993E-4</c:v>
                </c:pt>
                <c:pt idx="122">
                  <c:v>5.2500000000000008E-4</c:v>
                </c:pt>
                <c:pt idx="123">
                  <c:v>5.375E-4</c:v>
                </c:pt>
                <c:pt idx="124">
                  <c:v>5.4999999999999992E-4</c:v>
                </c:pt>
                <c:pt idx="125">
                  <c:v>5.6250000000000007E-4</c:v>
                </c:pt>
                <c:pt idx="126">
                  <c:v>5.7499999999999999E-4</c:v>
                </c:pt>
                <c:pt idx="127">
                  <c:v>5.8749999999999991E-4</c:v>
                </c:pt>
                <c:pt idx="128">
                  <c:v>6.0000000000000006E-4</c:v>
                </c:pt>
                <c:pt idx="129">
                  <c:v>6.1249999999999998E-4</c:v>
                </c:pt>
                <c:pt idx="130">
                  <c:v>6.249999999999999E-4</c:v>
                </c:pt>
                <c:pt idx="131">
                  <c:v>6.3750000000000005E-4</c:v>
                </c:pt>
                <c:pt idx="132">
                  <c:v>6.4999999999999997E-4</c:v>
                </c:pt>
                <c:pt idx="133">
                  <c:v>6.6249999999999989E-4</c:v>
                </c:pt>
                <c:pt idx="134">
                  <c:v>6.7500000000000004E-4</c:v>
                </c:pt>
                <c:pt idx="135">
                  <c:v>6.8749999999999996E-4</c:v>
                </c:pt>
                <c:pt idx="136">
                  <c:v>6.9999999999999988E-4</c:v>
                </c:pt>
                <c:pt idx="137">
                  <c:v>7.1250000000000003E-4</c:v>
                </c:pt>
                <c:pt idx="138">
                  <c:v>7.2499999999999995E-4</c:v>
                </c:pt>
                <c:pt idx="139">
                  <c:v>7.3750000000000009E-4</c:v>
                </c:pt>
                <c:pt idx="140">
                  <c:v>7.5000000000000002E-4</c:v>
                </c:pt>
                <c:pt idx="141">
                  <c:v>7.6249999999999994E-4</c:v>
                </c:pt>
                <c:pt idx="142">
                  <c:v>7.7500000000000008E-4</c:v>
                </c:pt>
                <c:pt idx="143">
                  <c:v>7.8750000000000001E-4</c:v>
                </c:pt>
                <c:pt idx="144">
                  <c:v>7.9999999999999993E-4</c:v>
                </c:pt>
                <c:pt idx="145">
                  <c:v>8.1250000000000007E-4</c:v>
                </c:pt>
                <c:pt idx="146">
                  <c:v>8.25E-4</c:v>
                </c:pt>
                <c:pt idx="147">
                  <c:v>8.3749999999999992E-4</c:v>
                </c:pt>
                <c:pt idx="148">
                  <c:v>8.5000000000000006E-4</c:v>
                </c:pt>
                <c:pt idx="149">
                  <c:v>8.6249999999999999E-4</c:v>
                </c:pt>
                <c:pt idx="150">
                  <c:v>8.7499999999999991E-4</c:v>
                </c:pt>
                <c:pt idx="151">
                  <c:v>8.8750000000000005E-4</c:v>
                </c:pt>
                <c:pt idx="152">
                  <c:v>8.9999999999999998E-4</c:v>
                </c:pt>
                <c:pt idx="153">
                  <c:v>9.124999999999999E-4</c:v>
                </c:pt>
                <c:pt idx="154">
                  <c:v>9.2500000000000004E-4</c:v>
                </c:pt>
                <c:pt idx="155">
                  <c:v>9.3749999999999997E-4</c:v>
                </c:pt>
                <c:pt idx="156">
                  <c:v>9.4999999999999989E-4</c:v>
                </c:pt>
                <c:pt idx="157">
                  <c:v>9.6250000000000003E-4</c:v>
                </c:pt>
                <c:pt idx="158">
                  <c:v>9.7500000000000017E-4</c:v>
                </c:pt>
                <c:pt idx="159">
                  <c:v>9.875000000000001E-4</c:v>
                </c:pt>
                <c:pt idx="160">
                  <c:v>1E-3</c:v>
                </c:pt>
                <c:pt idx="161">
                  <c:v>1.0124999999999999E-3</c:v>
                </c:pt>
                <c:pt idx="162">
                  <c:v>1.0249999999999999E-3</c:v>
                </c:pt>
                <c:pt idx="163">
                  <c:v>1.0374999999999998E-3</c:v>
                </c:pt>
                <c:pt idx="164">
                  <c:v>1.0500000000000002E-3</c:v>
                </c:pt>
                <c:pt idx="165">
                  <c:v>1.0625000000000001E-3</c:v>
                </c:pt>
                <c:pt idx="166">
                  <c:v>1.075E-3</c:v>
                </c:pt>
                <c:pt idx="167">
                  <c:v>1.0874999999999999E-3</c:v>
                </c:pt>
                <c:pt idx="168">
                  <c:v>1.0999999999999998E-3</c:v>
                </c:pt>
                <c:pt idx="169">
                  <c:v>1.1125000000000002E-3</c:v>
                </c:pt>
                <c:pt idx="170">
                  <c:v>1.1250000000000001E-3</c:v>
                </c:pt>
                <c:pt idx="171">
                  <c:v>1.1375000000000001E-3</c:v>
                </c:pt>
                <c:pt idx="172">
                  <c:v>1.15E-3</c:v>
                </c:pt>
                <c:pt idx="173">
                  <c:v>1.1624999999999999E-3</c:v>
                </c:pt>
                <c:pt idx="174">
                  <c:v>1.1749999999999998E-3</c:v>
                </c:pt>
                <c:pt idx="175">
                  <c:v>1.1875000000000002E-3</c:v>
                </c:pt>
                <c:pt idx="176">
                  <c:v>1.2000000000000001E-3</c:v>
                </c:pt>
                <c:pt idx="177">
                  <c:v>1.2125E-3</c:v>
                </c:pt>
                <c:pt idx="178">
                  <c:v>1.225E-3</c:v>
                </c:pt>
                <c:pt idx="179">
                  <c:v>1.2374999999999999E-3</c:v>
                </c:pt>
                <c:pt idx="180">
                  <c:v>1.2499999999999998E-3</c:v>
                </c:pt>
                <c:pt idx="181">
                  <c:v>1.2625000000000002E-3</c:v>
                </c:pt>
                <c:pt idx="182">
                  <c:v>1.2750000000000001E-3</c:v>
                </c:pt>
                <c:pt idx="183">
                  <c:v>1.2875E-3</c:v>
                </c:pt>
                <c:pt idx="184">
                  <c:v>1.2999999999999999E-3</c:v>
                </c:pt>
                <c:pt idx="185">
                  <c:v>1.3124999999999999E-3</c:v>
                </c:pt>
                <c:pt idx="186">
                  <c:v>1.3250000000000002E-3</c:v>
                </c:pt>
                <c:pt idx="187">
                  <c:v>1.3375000000000001E-3</c:v>
                </c:pt>
                <c:pt idx="188">
                  <c:v>1.3500000000000001E-3</c:v>
                </c:pt>
                <c:pt idx="189">
                  <c:v>1.3625E-3</c:v>
                </c:pt>
                <c:pt idx="190">
                  <c:v>1.3749999999999999E-3</c:v>
                </c:pt>
                <c:pt idx="191">
                  <c:v>1.3874999999999998E-3</c:v>
                </c:pt>
                <c:pt idx="192">
                  <c:v>1.4000000000000002E-3</c:v>
                </c:pt>
                <c:pt idx="193">
                  <c:v>1.4125000000000001E-3</c:v>
                </c:pt>
                <c:pt idx="194">
                  <c:v>1.4250000000000001E-3</c:v>
                </c:pt>
                <c:pt idx="195">
                  <c:v>1.4375E-3</c:v>
                </c:pt>
                <c:pt idx="196">
                  <c:v>1.4499999999999999E-3</c:v>
                </c:pt>
                <c:pt idx="197">
                  <c:v>1.4624999999999998E-3</c:v>
                </c:pt>
                <c:pt idx="198">
                  <c:v>1.4750000000000002E-3</c:v>
                </c:pt>
                <c:pt idx="199">
                  <c:v>1.4875000000000001E-3</c:v>
                </c:pt>
                <c:pt idx="200">
                  <c:v>1.5E-3</c:v>
                </c:pt>
                <c:pt idx="201">
                  <c:v>1.5E-3</c:v>
                </c:pt>
              </c:numCache>
            </c:numRef>
          </c:yVal>
          <c:smooth val="0"/>
          <c:extLst>
            <c:ext xmlns:c16="http://schemas.microsoft.com/office/drawing/2014/chart" uri="{C3380CC4-5D6E-409C-BE32-E72D297353CC}">
              <c16:uniqueId val="{00000000-CEB9-451B-B365-4DCABF45E585}"/>
            </c:ext>
          </c:extLst>
        </c:ser>
        <c:ser>
          <c:idx val="1"/>
          <c:order val="1"/>
          <c:tx>
            <c:v>Efficient Frontier</c:v>
          </c:tx>
          <c:spPr>
            <a:ln w="25400" cap="rnd">
              <a:solidFill>
                <a:schemeClr val="accent2"/>
              </a:solidFill>
              <a:round/>
            </a:ln>
            <a:effectLst/>
          </c:spPr>
          <c:marker>
            <c:symbol val="circle"/>
            <c:size val="5"/>
            <c:spPr>
              <a:noFill/>
              <a:ln w="9525">
                <a:noFill/>
              </a:ln>
              <a:effectLst/>
            </c:spPr>
          </c:marker>
          <c:xVal>
            <c:numRef>
              <c:f>'Eff.Frontier w. Short Selling'!$G$125:$G$225</c:f>
              <c:numCache>
                <c:formatCode>_(* #,##0.0000000_);_(* \(#,##0.0000000\);_(* "-"??_);_(@_)</c:formatCode>
                <c:ptCount val="101"/>
                <c:pt idx="0">
                  <c:v>1.154904491485983E-2</c:v>
                </c:pt>
                <c:pt idx="1">
                  <c:v>1.1550463481678425E-2</c:v>
                </c:pt>
                <c:pt idx="2">
                  <c:v>1.1555503351025403E-2</c:v>
                </c:pt>
                <c:pt idx="3">
                  <c:v>1.1564159788214923E-2</c:v>
                </c:pt>
                <c:pt idx="4">
                  <c:v>1.157642468022878E-2</c:v>
                </c:pt>
                <c:pt idx="5">
                  <c:v>1.1592286573600922E-2</c:v>
                </c:pt>
                <c:pt idx="6">
                  <c:v>1.1611730727578972E-2</c:v>
                </c:pt>
                <c:pt idx="7">
                  <c:v>1.1634739181990735E-2</c:v>
                </c:pt>
                <c:pt idx="8">
                  <c:v>1.1661290839093863E-2</c:v>
                </c:pt>
                <c:pt idx="9">
                  <c:v>1.1691361558550556E-2</c:v>
                </c:pt>
                <c:pt idx="10">
                  <c:v>1.1724924264548929E-2</c:v>
                </c:pt>
                <c:pt idx="11">
                  <c:v>1.1761949063990118E-2</c:v>
                </c:pt>
                <c:pt idx="12">
                  <c:v>1.180240337457685E-2</c:v>
                </c:pt>
                <c:pt idx="13">
                  <c:v>1.1846252061575564E-2</c:v>
                </c:pt>
                <c:pt idx="14">
                  <c:v>1.1893457581980895E-2</c:v>
                </c:pt>
                <c:pt idx="15">
                  <c:v>1.1943980134787969E-2</c:v>
                </c:pt>
                <c:pt idx="16">
                  <c:v>1.199777781607393E-2</c:v>
                </c:pt>
                <c:pt idx="17">
                  <c:v>1.2054806777604402E-2</c:v>
                </c:pt>
                <c:pt idx="18">
                  <c:v>1.2115021387711769E-2</c:v>
                </c:pt>
                <c:pt idx="19">
                  <c:v>1.2178374393238427E-2</c:v>
                </c:pt>
                <c:pt idx="20">
                  <c:v>1.2244817081397848E-2</c:v>
                </c:pt>
                <c:pt idx="21">
                  <c:v>1.2314299440477112E-2</c:v>
                </c:pt>
                <c:pt idx="22">
                  <c:v>1.2386770318384551E-2</c:v>
                </c:pt>
                <c:pt idx="23">
                  <c:v>1.246217757813318E-2</c:v>
                </c:pt>
                <c:pt idx="24">
                  <c:v>1.2540468249442422E-2</c:v>
                </c:pt>
                <c:pt idx="25">
                  <c:v>1.262158867573559E-2</c:v>
                </c:pt>
                <c:pt idx="26">
                  <c:v>1.2705484655906501E-2</c:v>
                </c:pt>
                <c:pt idx="27">
                  <c:v>1.2792101580324065E-2</c:v>
                </c:pt>
                <c:pt idx="28">
                  <c:v>1.2881384560637052E-2</c:v>
                </c:pt>
                <c:pt idx="29">
                  <c:v>1.2973278553031342E-2</c:v>
                </c:pt>
                <c:pt idx="30">
                  <c:v>1.3067728474677711E-2</c:v>
                </c:pt>
                <c:pt idx="31">
                  <c:v>1.3164679313188665E-2</c:v>
                </c:pt>
                <c:pt idx="32">
                  <c:v>1.3264076228977567E-2</c:v>
                </c:pt>
                <c:pt idx="33">
                  <c:v>1.3365864650481585E-2</c:v>
                </c:pt>
                <c:pt idx="34">
                  <c:v>1.3469990362271754E-2</c:v>
                </c:pt>
                <c:pt idx="35">
                  <c:v>1.3576399586128492E-2</c:v>
                </c:pt>
                <c:pt idx="36">
                  <c:v>1.36850390552092E-2</c:v>
                </c:pt>
                <c:pt idx="37">
                  <c:v>1.3795856081476335E-2</c:v>
                </c:pt>
                <c:pt idx="38">
                  <c:v>1.3908798616589765E-2</c:v>
                </c:pt>
                <c:pt idx="39">
                  <c:v>1.4023815306496528E-2</c:v>
                </c:pt>
                <c:pt idx="40">
                  <c:v>1.4140855539974892E-2</c:v>
                </c:pt>
                <c:pt idx="41">
                  <c:v>1.4259869491407911E-2</c:v>
                </c:pt>
                <c:pt idx="42">
                  <c:v>1.4380808158075431E-2</c:v>
                </c:pt>
                <c:pt idx="43">
                  <c:v>1.4503623392262599E-2</c:v>
                </c:pt>
                <c:pt idx="44">
                  <c:v>1.4628267928488328E-2</c:v>
                </c:pt>
                <c:pt idx="45">
                  <c:v>1.4754695406158973E-2</c:v>
                </c:pt>
                <c:pt idx="46">
                  <c:v>1.4882860387951386E-2</c:v>
                </c:pt>
                <c:pt idx="47">
                  <c:v>1.5012718374225621E-2</c:v>
                </c:pt>
                <c:pt idx="48">
                  <c:v>1.5144225813761689E-2</c:v>
                </c:pt>
                <c:pt idx="49">
                  <c:v>1.527734011110689E-2</c:v>
                </c:pt>
                <c:pt idx="50">
                  <c:v>1.5412019630810892E-2</c:v>
                </c:pt>
                <c:pt idx="51">
                  <c:v>1.5548223698815256E-2</c:v>
                </c:pt>
                <c:pt idx="52">
                  <c:v>1.568591260125262E-2</c:v>
                </c:pt>
                <c:pt idx="53">
                  <c:v>1.5825047580898654E-2</c:v>
                </c:pt>
                <c:pt idx="54">
                  <c:v>1.5965590831507372E-2</c:v>
                </c:pt>
                <c:pt idx="55">
                  <c:v>1.61075054902475E-2</c:v>
                </c:pt>
                <c:pt idx="56">
                  <c:v>1.6250755628444778E-2</c:v>
                </c:pt>
                <c:pt idx="57">
                  <c:v>1.6395306240822142E-2</c:v>
                </c:pt>
                <c:pt idx="58">
                  <c:v>1.6541123233417016E-2</c:v>
                </c:pt>
                <c:pt idx="59">
                  <c:v>1.6688173410342736E-2</c:v>
                </c:pt>
                <c:pt idx="60">
                  <c:v>1.6836424459548641E-2</c:v>
                </c:pt>
                <c:pt idx="61">
                  <c:v>1.6985844937722126E-2</c:v>
                </c:pt>
                <c:pt idx="62">
                  <c:v>1.7136404254464478E-2</c:v>
                </c:pt>
                <c:pt idx="63">
                  <c:v>1.7288072655861658E-2</c:v>
                </c:pt>
                <c:pt idx="64">
                  <c:v>1.7440821207561016E-2</c:v>
                </c:pt>
                <c:pt idx="65">
                  <c:v>1.7594621777455285E-2</c:v>
                </c:pt>
                <c:pt idx="66">
                  <c:v>1.7749447018066019E-2</c:v>
                </c:pt>
                <c:pt idx="67">
                  <c:v>1.7905270348710093E-2</c:v>
                </c:pt>
                <c:pt idx="68">
                  <c:v>1.8062065937524879E-2</c:v>
                </c:pt>
                <c:pt idx="69">
                  <c:v>1.8219808683420116E-2</c:v>
                </c:pt>
                <c:pt idx="70">
                  <c:v>1.8378474198017664E-2</c:v>
                </c:pt>
                <c:pt idx="71">
                  <c:v>1.8538038787633559E-2</c:v>
                </c:pt>
                <c:pt idx="72">
                  <c:v>1.8698479435351068E-2</c:v>
                </c:pt>
                <c:pt idx="73">
                  <c:v>1.8859773783227691E-2</c:v>
                </c:pt>
                <c:pt idx="74">
                  <c:v>1.9021900114673973E-2</c:v>
                </c:pt>
                <c:pt idx="75">
                  <c:v>1.9184837337037287E-2</c:v>
                </c:pt>
                <c:pt idx="76">
                  <c:v>1.9348564964419491E-2</c:v>
                </c:pt>
                <c:pt idx="77">
                  <c:v>1.9513063100753254E-2</c:v>
                </c:pt>
                <c:pt idx="78">
                  <c:v>1.9678312423158401E-2</c:v>
                </c:pt>
                <c:pt idx="79">
                  <c:v>1.9844294165596254E-2</c:v>
                </c:pt>
                <c:pt idx="80">
                  <c:v>2.0010990102836995E-2</c:v>
                </c:pt>
                <c:pt idx="81">
                  <c:v>2.0178382534752334E-2</c:v>
                </c:pt>
                <c:pt idx="82">
                  <c:v>2.0346454270943407E-2</c:v>
                </c:pt>
                <c:pt idx="83">
                  <c:v>2.0515188615711517E-2</c:v>
                </c:pt>
                <c:pt idx="84">
                  <c:v>2.0684569353377483E-2</c:v>
                </c:pt>
                <c:pt idx="85">
                  <c:v>2.0854580733953441E-2</c:v>
                </c:pt>
                <c:pt idx="86">
                  <c:v>2.1025207459169481E-2</c:v>
                </c:pt>
                <c:pt idx="87">
                  <c:v>2.1196434668856113E-2</c:v>
                </c:pt>
                <c:pt idx="88">
                  <c:v>2.1368247927682091E-2</c:v>
                </c:pt>
                <c:pt idx="89">
                  <c:v>2.1540633212246335E-2</c:v>
                </c:pt>
                <c:pt idx="90">
                  <c:v>2.1713576898521464E-2</c:v>
                </c:pt>
                <c:pt idx="91">
                  <c:v>2.1887065749645739E-2</c:v>
                </c:pt>
                <c:pt idx="92">
                  <c:v>2.2061086904059401E-2</c:v>
                </c:pt>
                <c:pt idx="93">
                  <c:v>2.223562786398086E-2</c:v>
                </c:pt>
                <c:pt idx="94">
                  <c:v>2.2410676484217476E-2</c:v>
                </c:pt>
                <c:pt idx="95">
                  <c:v>2.2586220961305359E-2</c:v>
                </c:pt>
                <c:pt idx="96">
                  <c:v>2.2762249822972164E-2</c:v>
                </c:pt>
                <c:pt idx="97">
                  <c:v>2.293875191791651E-2</c:v>
                </c:pt>
                <c:pt idx="98">
                  <c:v>2.3115716405897428E-2</c:v>
                </c:pt>
                <c:pt idx="99">
                  <c:v>2.3293132748127034E-2</c:v>
                </c:pt>
                <c:pt idx="100">
                  <c:v>2.3293132748127034E-2</c:v>
                </c:pt>
              </c:numCache>
            </c:numRef>
          </c:xVal>
          <c:yVal>
            <c:numRef>
              <c:f>'Eff.Frontier w. Short Selling'!$H$125:$H$225</c:f>
              <c:numCache>
                <c:formatCode>_(* #,##0.0000000_);_(* \(#,##0.0000000\);_(* "-"??_);_(@_)</c:formatCode>
                <c:ptCount val="101"/>
                <c:pt idx="0">
                  <c:v>2.6249999999999993E-4</c:v>
                </c:pt>
                <c:pt idx="1">
                  <c:v>2.7500000000000007E-4</c:v>
                </c:pt>
                <c:pt idx="2">
                  <c:v>2.875E-4</c:v>
                </c:pt>
                <c:pt idx="3">
                  <c:v>2.9999999999999992E-4</c:v>
                </c:pt>
                <c:pt idx="4">
                  <c:v>3.1250000000000006E-4</c:v>
                </c:pt>
                <c:pt idx="5">
                  <c:v>3.2499999999999999E-4</c:v>
                </c:pt>
                <c:pt idx="6">
                  <c:v>3.3749999999999991E-4</c:v>
                </c:pt>
                <c:pt idx="7">
                  <c:v>3.5000000000000005E-4</c:v>
                </c:pt>
                <c:pt idx="8">
                  <c:v>3.6249999999999998E-4</c:v>
                </c:pt>
                <c:pt idx="9">
                  <c:v>3.749999999999999E-4</c:v>
                </c:pt>
                <c:pt idx="10">
                  <c:v>3.8750000000000004E-4</c:v>
                </c:pt>
                <c:pt idx="11">
                  <c:v>3.9999999999999996E-4</c:v>
                </c:pt>
                <c:pt idx="12">
                  <c:v>4.1249999999999989E-4</c:v>
                </c:pt>
                <c:pt idx="13">
                  <c:v>4.2500000000000003E-4</c:v>
                </c:pt>
                <c:pt idx="14">
                  <c:v>4.3749999999999995E-4</c:v>
                </c:pt>
                <c:pt idx="15">
                  <c:v>4.4999999999999988E-4</c:v>
                </c:pt>
                <c:pt idx="16">
                  <c:v>4.6250000000000002E-4</c:v>
                </c:pt>
                <c:pt idx="17">
                  <c:v>4.7499999999999994E-4</c:v>
                </c:pt>
                <c:pt idx="18">
                  <c:v>4.8749999999999987E-4</c:v>
                </c:pt>
                <c:pt idx="19">
                  <c:v>5.0000000000000001E-4</c:v>
                </c:pt>
                <c:pt idx="20">
                  <c:v>5.1249999999999993E-4</c:v>
                </c:pt>
                <c:pt idx="21">
                  <c:v>5.2500000000000008E-4</c:v>
                </c:pt>
                <c:pt idx="22">
                  <c:v>5.375E-4</c:v>
                </c:pt>
                <c:pt idx="23">
                  <c:v>5.4999999999999992E-4</c:v>
                </c:pt>
                <c:pt idx="24">
                  <c:v>5.6250000000000007E-4</c:v>
                </c:pt>
                <c:pt idx="25">
                  <c:v>5.7499999999999999E-4</c:v>
                </c:pt>
                <c:pt idx="26">
                  <c:v>5.8749999999999991E-4</c:v>
                </c:pt>
                <c:pt idx="27">
                  <c:v>6.0000000000000006E-4</c:v>
                </c:pt>
                <c:pt idx="28">
                  <c:v>6.1249999999999998E-4</c:v>
                </c:pt>
                <c:pt idx="29">
                  <c:v>6.249999999999999E-4</c:v>
                </c:pt>
                <c:pt idx="30">
                  <c:v>6.3750000000000005E-4</c:v>
                </c:pt>
                <c:pt idx="31">
                  <c:v>6.4999999999999997E-4</c:v>
                </c:pt>
                <c:pt idx="32">
                  <c:v>6.6249999999999989E-4</c:v>
                </c:pt>
                <c:pt idx="33">
                  <c:v>6.7500000000000004E-4</c:v>
                </c:pt>
                <c:pt idx="34">
                  <c:v>6.8749999999999996E-4</c:v>
                </c:pt>
                <c:pt idx="35">
                  <c:v>6.9999999999999988E-4</c:v>
                </c:pt>
                <c:pt idx="36">
                  <c:v>7.1250000000000003E-4</c:v>
                </c:pt>
                <c:pt idx="37">
                  <c:v>7.2499999999999995E-4</c:v>
                </c:pt>
                <c:pt idx="38">
                  <c:v>7.3750000000000009E-4</c:v>
                </c:pt>
                <c:pt idx="39">
                  <c:v>7.5000000000000002E-4</c:v>
                </c:pt>
                <c:pt idx="40">
                  <c:v>7.6249999999999994E-4</c:v>
                </c:pt>
                <c:pt idx="41">
                  <c:v>7.7500000000000008E-4</c:v>
                </c:pt>
                <c:pt idx="42">
                  <c:v>7.8750000000000001E-4</c:v>
                </c:pt>
                <c:pt idx="43">
                  <c:v>7.9999999999999993E-4</c:v>
                </c:pt>
                <c:pt idx="44">
                  <c:v>8.1250000000000007E-4</c:v>
                </c:pt>
                <c:pt idx="45">
                  <c:v>8.25E-4</c:v>
                </c:pt>
                <c:pt idx="46">
                  <c:v>8.3749999999999992E-4</c:v>
                </c:pt>
                <c:pt idx="47">
                  <c:v>8.5000000000000006E-4</c:v>
                </c:pt>
                <c:pt idx="48">
                  <c:v>8.6249999999999999E-4</c:v>
                </c:pt>
                <c:pt idx="49">
                  <c:v>8.7499999999999991E-4</c:v>
                </c:pt>
                <c:pt idx="50">
                  <c:v>8.8750000000000005E-4</c:v>
                </c:pt>
                <c:pt idx="51">
                  <c:v>8.9999999999999998E-4</c:v>
                </c:pt>
                <c:pt idx="52">
                  <c:v>9.124999999999999E-4</c:v>
                </c:pt>
                <c:pt idx="53">
                  <c:v>9.2500000000000004E-4</c:v>
                </c:pt>
                <c:pt idx="54">
                  <c:v>9.3749999999999997E-4</c:v>
                </c:pt>
                <c:pt idx="55">
                  <c:v>9.4999999999999989E-4</c:v>
                </c:pt>
                <c:pt idx="56">
                  <c:v>9.6250000000000003E-4</c:v>
                </c:pt>
                <c:pt idx="57">
                  <c:v>9.7500000000000017E-4</c:v>
                </c:pt>
                <c:pt idx="58">
                  <c:v>9.875000000000001E-4</c:v>
                </c:pt>
                <c:pt idx="59">
                  <c:v>1E-3</c:v>
                </c:pt>
                <c:pt idx="60">
                  <c:v>1.0124999999999999E-3</c:v>
                </c:pt>
                <c:pt idx="61">
                  <c:v>1.0249999999999999E-3</c:v>
                </c:pt>
                <c:pt idx="62">
                  <c:v>1.0374999999999998E-3</c:v>
                </c:pt>
                <c:pt idx="63">
                  <c:v>1.0500000000000002E-3</c:v>
                </c:pt>
                <c:pt idx="64">
                  <c:v>1.0625000000000001E-3</c:v>
                </c:pt>
                <c:pt idx="65">
                  <c:v>1.075E-3</c:v>
                </c:pt>
                <c:pt idx="66">
                  <c:v>1.0874999999999999E-3</c:v>
                </c:pt>
                <c:pt idx="67">
                  <c:v>1.0999999999999998E-3</c:v>
                </c:pt>
                <c:pt idx="68">
                  <c:v>1.1125000000000002E-3</c:v>
                </c:pt>
                <c:pt idx="69">
                  <c:v>1.1250000000000001E-3</c:v>
                </c:pt>
                <c:pt idx="70">
                  <c:v>1.1375000000000001E-3</c:v>
                </c:pt>
                <c:pt idx="71">
                  <c:v>1.15E-3</c:v>
                </c:pt>
                <c:pt idx="72">
                  <c:v>1.1624999999999999E-3</c:v>
                </c:pt>
                <c:pt idx="73">
                  <c:v>1.1749999999999998E-3</c:v>
                </c:pt>
                <c:pt idx="74">
                  <c:v>1.1875000000000002E-3</c:v>
                </c:pt>
                <c:pt idx="75">
                  <c:v>1.2000000000000001E-3</c:v>
                </c:pt>
                <c:pt idx="76">
                  <c:v>1.2125E-3</c:v>
                </c:pt>
                <c:pt idx="77">
                  <c:v>1.225E-3</c:v>
                </c:pt>
                <c:pt idx="78">
                  <c:v>1.2374999999999999E-3</c:v>
                </c:pt>
                <c:pt idx="79">
                  <c:v>1.2499999999999998E-3</c:v>
                </c:pt>
                <c:pt idx="80">
                  <c:v>1.2625000000000002E-3</c:v>
                </c:pt>
                <c:pt idx="81">
                  <c:v>1.2750000000000001E-3</c:v>
                </c:pt>
                <c:pt idx="82">
                  <c:v>1.2875E-3</c:v>
                </c:pt>
                <c:pt idx="83">
                  <c:v>1.2999999999999999E-3</c:v>
                </c:pt>
                <c:pt idx="84">
                  <c:v>1.3124999999999999E-3</c:v>
                </c:pt>
                <c:pt idx="85">
                  <c:v>1.3250000000000002E-3</c:v>
                </c:pt>
                <c:pt idx="86">
                  <c:v>1.3375000000000001E-3</c:v>
                </c:pt>
                <c:pt idx="87">
                  <c:v>1.3500000000000001E-3</c:v>
                </c:pt>
                <c:pt idx="88">
                  <c:v>1.3625E-3</c:v>
                </c:pt>
                <c:pt idx="89">
                  <c:v>1.3749999999999999E-3</c:v>
                </c:pt>
                <c:pt idx="90">
                  <c:v>1.3874999999999998E-3</c:v>
                </c:pt>
                <c:pt idx="91">
                  <c:v>1.4000000000000002E-3</c:v>
                </c:pt>
                <c:pt idx="92">
                  <c:v>1.4125000000000001E-3</c:v>
                </c:pt>
                <c:pt idx="93">
                  <c:v>1.4250000000000001E-3</c:v>
                </c:pt>
                <c:pt idx="94">
                  <c:v>1.4375E-3</c:v>
                </c:pt>
                <c:pt idx="95">
                  <c:v>1.4499999999999999E-3</c:v>
                </c:pt>
                <c:pt idx="96">
                  <c:v>1.4624999999999998E-3</c:v>
                </c:pt>
                <c:pt idx="97">
                  <c:v>1.4750000000000002E-3</c:v>
                </c:pt>
                <c:pt idx="98">
                  <c:v>1.4875000000000001E-3</c:v>
                </c:pt>
                <c:pt idx="99">
                  <c:v>1.5E-3</c:v>
                </c:pt>
                <c:pt idx="100">
                  <c:v>1.5E-3</c:v>
                </c:pt>
              </c:numCache>
            </c:numRef>
          </c:yVal>
          <c:smooth val="0"/>
          <c:extLst>
            <c:ext xmlns:c16="http://schemas.microsoft.com/office/drawing/2014/chart" uri="{C3380CC4-5D6E-409C-BE32-E72D297353CC}">
              <c16:uniqueId val="{00000001-CEB9-451B-B365-4DCABF45E585}"/>
            </c:ext>
          </c:extLst>
        </c:ser>
        <c:ser>
          <c:idx val="2"/>
          <c:order val="2"/>
          <c:tx>
            <c:v>Minimum Variance Portfolio</c:v>
          </c:tx>
          <c:spPr>
            <a:ln w="25400" cap="rnd">
              <a:noFill/>
              <a:round/>
            </a:ln>
            <a:effectLst/>
          </c:spPr>
          <c:marker>
            <c:symbol val="circle"/>
            <c:size val="10"/>
            <c:spPr>
              <a:solidFill>
                <a:schemeClr val="accent3"/>
              </a:solidFill>
              <a:ln w="9525">
                <a:solidFill>
                  <a:schemeClr val="accent3"/>
                </a:solidFill>
              </a:ln>
              <a:effectLst/>
            </c:spPr>
          </c:marker>
          <c:xVal>
            <c:numRef>
              <c:f>'Eff.Frontier w. Short Selling'!$D$24</c:f>
              <c:numCache>
                <c:formatCode>_(* #,##0.0000000_);_(* \(#,##0.0000000\);_(* "-"??_);_(@_)</c:formatCode>
                <c:ptCount val="1"/>
                <c:pt idx="0">
                  <c:v>1.1549023619649112E-2</c:v>
                </c:pt>
              </c:numCache>
            </c:numRef>
          </c:xVal>
          <c:yVal>
            <c:numRef>
              <c:f>'Eff.Frontier w. Short Selling'!$E$24</c:f>
              <c:numCache>
                <c:formatCode>_(* #,##0.0000000_);_(* \(#,##0.0000000\);_(* "-"??_);_(@_)</c:formatCode>
                <c:ptCount val="1"/>
                <c:pt idx="0">
                  <c:v>2.638553003887453E-4</c:v>
                </c:pt>
              </c:numCache>
            </c:numRef>
          </c:yVal>
          <c:smooth val="0"/>
          <c:extLst>
            <c:ext xmlns:c16="http://schemas.microsoft.com/office/drawing/2014/chart" uri="{C3380CC4-5D6E-409C-BE32-E72D297353CC}">
              <c16:uniqueId val="{00000006-CEB9-451B-B365-4DCABF45E585}"/>
            </c:ext>
          </c:extLst>
        </c:ser>
        <c:ser>
          <c:idx val="3"/>
          <c:order val="3"/>
          <c:tx>
            <c:strRef>
              <c:f>'Eff.Frontier w. Short Selling'!$C$25</c:f>
              <c:strCache>
                <c:ptCount val="1"/>
                <c:pt idx="0">
                  <c:v>1COV.DE</c:v>
                </c:pt>
              </c:strCache>
            </c:strRef>
          </c:tx>
          <c:spPr>
            <a:ln w="25400" cap="rnd">
              <a:noFill/>
              <a:round/>
            </a:ln>
            <a:effectLst/>
          </c:spPr>
          <c:marker>
            <c:symbol val="circle"/>
            <c:size val="10"/>
            <c:spPr>
              <a:solidFill>
                <a:schemeClr val="accent4"/>
              </a:solidFill>
              <a:ln w="9525">
                <a:solidFill>
                  <a:schemeClr val="accent4"/>
                </a:solidFill>
              </a:ln>
              <a:effectLst/>
            </c:spPr>
          </c:marker>
          <c:xVal>
            <c:numRef>
              <c:f>'Eff.Frontier w. Short Selling'!$D$25</c:f>
              <c:numCache>
                <c:formatCode>_(* #,##0.0000000_);_(* \(#,##0.0000000\);_(* "-"??_);_(@_)</c:formatCode>
                <c:ptCount val="1"/>
                <c:pt idx="0">
                  <c:v>2.1328003133102551E-2</c:v>
                </c:pt>
              </c:numCache>
            </c:numRef>
          </c:xVal>
          <c:yVal>
            <c:numRef>
              <c:f>'Eff.Frontier w. Short Selling'!$E$25</c:f>
              <c:numCache>
                <c:formatCode>_(* #,##0.0000000_);_(* \(#,##0.0000000\);_(* "-"??_);_(@_)</c:formatCode>
                <c:ptCount val="1"/>
                <c:pt idx="0">
                  <c:v>-3.6210759772930063E-5</c:v>
                </c:pt>
              </c:numCache>
            </c:numRef>
          </c:yVal>
          <c:smooth val="0"/>
          <c:extLst>
            <c:ext xmlns:c16="http://schemas.microsoft.com/office/drawing/2014/chart" uri="{C3380CC4-5D6E-409C-BE32-E72D297353CC}">
              <c16:uniqueId val="{00000007-CEB9-451B-B365-4DCABF45E585}"/>
            </c:ext>
          </c:extLst>
        </c:ser>
        <c:ser>
          <c:idx val="4"/>
          <c:order val="4"/>
          <c:tx>
            <c:strRef>
              <c:f>'Eff.Frontier w. Short Selling'!$C$26</c:f>
              <c:strCache>
                <c:ptCount val="1"/>
                <c:pt idx="0">
                  <c:v>ADS.DE</c:v>
                </c:pt>
              </c:strCache>
            </c:strRef>
          </c:tx>
          <c:spPr>
            <a:ln w="25400" cap="rnd">
              <a:noFill/>
              <a:round/>
            </a:ln>
            <a:effectLst/>
          </c:spPr>
          <c:marker>
            <c:symbol val="circle"/>
            <c:size val="10"/>
            <c:spPr>
              <a:solidFill>
                <a:schemeClr val="accent5"/>
              </a:solidFill>
              <a:ln w="9525">
                <a:solidFill>
                  <a:schemeClr val="accent5"/>
                </a:solidFill>
              </a:ln>
              <a:effectLst/>
            </c:spPr>
          </c:marker>
          <c:xVal>
            <c:numRef>
              <c:f>'Eff.Frontier w. Short Selling'!$D$26</c:f>
              <c:numCache>
                <c:formatCode>_(* #,##0.0000000_);_(* \(#,##0.0000000\);_(* "-"??_);_(@_)</c:formatCode>
                <c:ptCount val="1"/>
                <c:pt idx="0">
                  <c:v>2.0234823344882882E-2</c:v>
                </c:pt>
              </c:numCache>
            </c:numRef>
          </c:xVal>
          <c:yVal>
            <c:numRef>
              <c:f>'Eff.Frontier w. Short Selling'!$E$26</c:f>
              <c:numCache>
                <c:formatCode>_(* #,##0.0000000_);_(* \(#,##0.0000000\);_(* "-"??_);_(@_)</c:formatCode>
                <c:ptCount val="1"/>
                <c:pt idx="0">
                  <c:v>2.5476542089638383E-4</c:v>
                </c:pt>
              </c:numCache>
            </c:numRef>
          </c:yVal>
          <c:smooth val="0"/>
          <c:extLst>
            <c:ext xmlns:c16="http://schemas.microsoft.com/office/drawing/2014/chart" uri="{C3380CC4-5D6E-409C-BE32-E72D297353CC}">
              <c16:uniqueId val="{00000008-CEB9-451B-B365-4DCABF45E585}"/>
            </c:ext>
          </c:extLst>
        </c:ser>
        <c:ser>
          <c:idx val="5"/>
          <c:order val="5"/>
          <c:tx>
            <c:strRef>
              <c:f>'Eff.Frontier w. Short Selling'!$C$27</c:f>
              <c:strCache>
                <c:ptCount val="1"/>
                <c:pt idx="0">
                  <c:v>DB1.DE</c:v>
                </c:pt>
              </c:strCache>
            </c:strRef>
          </c:tx>
          <c:spPr>
            <a:ln w="25400" cap="rnd">
              <a:noFill/>
              <a:round/>
            </a:ln>
            <a:effectLst/>
          </c:spPr>
          <c:marker>
            <c:symbol val="circle"/>
            <c:size val="10"/>
            <c:spPr>
              <a:solidFill>
                <a:schemeClr val="accent6"/>
              </a:solidFill>
              <a:ln w="9525">
                <a:solidFill>
                  <a:schemeClr val="accent6"/>
                </a:solidFill>
              </a:ln>
              <a:effectLst/>
            </c:spPr>
          </c:marker>
          <c:xVal>
            <c:numRef>
              <c:f>'Eff.Frontier w. Short Selling'!$D$27</c:f>
              <c:numCache>
                <c:formatCode>_(* #,##0.0000000_);_(* \(#,##0.0000000\);_(* "-"??_);_(@_)</c:formatCode>
                <c:ptCount val="1"/>
                <c:pt idx="0">
                  <c:v>1.4666183203233657E-2</c:v>
                </c:pt>
              </c:numCache>
            </c:numRef>
          </c:xVal>
          <c:yVal>
            <c:numRef>
              <c:f>'Eff.Frontier w. Short Selling'!$E$27</c:f>
              <c:numCache>
                <c:formatCode>_(* #,##0.0000000_);_(* \(#,##0.0000000\);_(* "-"??_);_(@_)</c:formatCode>
                <c:ptCount val="1"/>
                <c:pt idx="0">
                  <c:v>5.6836370602184039E-4</c:v>
                </c:pt>
              </c:numCache>
            </c:numRef>
          </c:yVal>
          <c:smooth val="0"/>
          <c:extLst>
            <c:ext xmlns:c16="http://schemas.microsoft.com/office/drawing/2014/chart" uri="{C3380CC4-5D6E-409C-BE32-E72D297353CC}">
              <c16:uniqueId val="{00000009-CEB9-451B-B365-4DCABF45E585}"/>
            </c:ext>
          </c:extLst>
        </c:ser>
        <c:ser>
          <c:idx val="6"/>
          <c:order val="6"/>
          <c:tx>
            <c:strRef>
              <c:f>'Eff.Frontier w. Short Selling'!$C$28</c:f>
              <c:strCache>
                <c:ptCount val="1"/>
                <c:pt idx="0">
                  <c:v>FME.DE</c:v>
                </c:pt>
              </c:strCache>
            </c:strRef>
          </c:tx>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xVal>
            <c:numRef>
              <c:f>'Eff.Frontier w. Short Selling'!$D$28</c:f>
              <c:numCache>
                <c:formatCode>_(* #,##0.0000000_);_(* \(#,##0.0000000\);_(* "-"??_);_(@_)</c:formatCode>
                <c:ptCount val="1"/>
                <c:pt idx="0">
                  <c:v>1.6289598415897721E-2</c:v>
                </c:pt>
              </c:numCache>
            </c:numRef>
          </c:xVal>
          <c:yVal>
            <c:numRef>
              <c:f>'Eff.Frontier w. Short Selling'!$E$28</c:f>
              <c:numCache>
                <c:formatCode>_(* #,##0.0000000_);_(* \(#,##0.0000000\);_(* "-"??_);_(@_)</c:formatCode>
                <c:ptCount val="1"/>
                <c:pt idx="0">
                  <c:v>-2.1188857921064204E-4</c:v>
                </c:pt>
              </c:numCache>
            </c:numRef>
          </c:yVal>
          <c:smooth val="0"/>
          <c:extLst>
            <c:ext xmlns:c16="http://schemas.microsoft.com/office/drawing/2014/chart" uri="{C3380CC4-5D6E-409C-BE32-E72D297353CC}">
              <c16:uniqueId val="{0000000B-CEB9-451B-B365-4DCABF45E585}"/>
            </c:ext>
          </c:extLst>
        </c:ser>
        <c:ser>
          <c:idx val="7"/>
          <c:order val="7"/>
          <c:tx>
            <c:strRef>
              <c:f>'Eff.Frontier w. Short Selling'!$C$29</c:f>
              <c:strCache>
                <c:ptCount val="1"/>
                <c:pt idx="0">
                  <c:v>MRK.DE</c:v>
                </c:pt>
              </c:strCache>
            </c:strRef>
          </c:tx>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xVal>
            <c:numRef>
              <c:f>'Eff.Frontier w. Short Selling'!$D$29</c:f>
              <c:numCache>
                <c:formatCode>_(* #,##0.0000000_);_(* \(#,##0.0000000\);_(* "-"??_);_(@_)</c:formatCode>
                <c:ptCount val="1"/>
                <c:pt idx="0">
                  <c:v>1.5670178411717871E-2</c:v>
                </c:pt>
              </c:numCache>
            </c:numRef>
          </c:xVal>
          <c:yVal>
            <c:numRef>
              <c:f>'Eff.Frontier w. Short Selling'!$E$29</c:f>
              <c:numCache>
                <c:formatCode>_(* #,##0.0000000_);_(* \(#,##0.0000000\);_(* "-"??_);_(@_)</c:formatCode>
                <c:ptCount val="1"/>
                <c:pt idx="0">
                  <c:v>4.7261769635887778E-4</c:v>
                </c:pt>
              </c:numCache>
            </c:numRef>
          </c:yVal>
          <c:smooth val="0"/>
          <c:extLst>
            <c:ext xmlns:c16="http://schemas.microsoft.com/office/drawing/2014/chart" uri="{C3380CC4-5D6E-409C-BE32-E72D297353CC}">
              <c16:uniqueId val="{0000000C-CEB9-451B-B365-4DCABF45E585}"/>
            </c:ext>
          </c:extLst>
        </c:ser>
        <c:ser>
          <c:idx val="8"/>
          <c:order val="8"/>
          <c:tx>
            <c:strRef>
              <c:f>'Eff.Frontier w. Short Selling'!$C$30</c:f>
              <c:strCache>
                <c:ptCount val="1"/>
                <c:pt idx="0">
                  <c:v>PUM.DE</c:v>
                </c:pt>
              </c:strCache>
            </c:strRef>
          </c:tx>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xVal>
            <c:numRef>
              <c:f>'Eff.Frontier w. Short Selling'!$D$30</c:f>
              <c:numCache>
                <c:formatCode>_(* #,##0.0000000_);_(* \(#,##0.0000000\);_(* "-"??_);_(@_)</c:formatCode>
                <c:ptCount val="1"/>
                <c:pt idx="0">
                  <c:v>2.2273517058084773E-2</c:v>
                </c:pt>
              </c:numCache>
            </c:numRef>
          </c:xVal>
          <c:yVal>
            <c:numRef>
              <c:f>'Eff.Frontier w. Short Selling'!$E$30</c:f>
              <c:numCache>
                <c:formatCode>_(* #,##0.0000000_);_(* \(#,##0.0000000\);_(* "-"??_);_(@_)</c:formatCode>
                <c:ptCount val="1"/>
                <c:pt idx="0">
                  <c:v>8.0212080889628602E-4</c:v>
                </c:pt>
              </c:numCache>
            </c:numRef>
          </c:yVal>
          <c:smooth val="0"/>
          <c:extLst>
            <c:ext xmlns:c16="http://schemas.microsoft.com/office/drawing/2014/chart" uri="{C3380CC4-5D6E-409C-BE32-E72D297353CC}">
              <c16:uniqueId val="{0000000D-CEB9-451B-B365-4DCABF45E585}"/>
            </c:ext>
          </c:extLst>
        </c:ser>
        <c:ser>
          <c:idx val="9"/>
          <c:order val="9"/>
          <c:tx>
            <c:strRef>
              <c:f>'Eff.Frontier w. Short Selling'!$C$31</c:f>
              <c:strCache>
                <c:ptCount val="1"/>
                <c:pt idx="0">
                  <c:v>SIE.DE</c:v>
                </c:pt>
              </c:strCache>
            </c:strRef>
          </c:tx>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xVal>
            <c:numRef>
              <c:f>'Eff.Frontier w. Short Selling'!$D$31</c:f>
              <c:numCache>
                <c:formatCode>_(* #,##0.0000000_);_(* \(#,##0.0000000\);_(* "-"??_);_(@_)</c:formatCode>
                <c:ptCount val="1"/>
                <c:pt idx="0">
                  <c:v>1.7652009274993403E-2</c:v>
                </c:pt>
              </c:numCache>
            </c:numRef>
          </c:xVal>
          <c:yVal>
            <c:numRef>
              <c:f>'Eff.Frontier w. Short Selling'!$E$31</c:f>
              <c:numCache>
                <c:formatCode>_(* #,##0.0000000_);_(* \(#,##0.0000000\);_(* "-"??_);_(@_)</c:formatCode>
                <c:ptCount val="1"/>
                <c:pt idx="0">
                  <c:v>1.3589559683141583E-4</c:v>
                </c:pt>
              </c:numCache>
            </c:numRef>
          </c:yVal>
          <c:smooth val="0"/>
          <c:extLst>
            <c:ext xmlns:c16="http://schemas.microsoft.com/office/drawing/2014/chart" uri="{C3380CC4-5D6E-409C-BE32-E72D297353CC}">
              <c16:uniqueId val="{0000000E-CEB9-451B-B365-4DCABF45E585}"/>
            </c:ext>
          </c:extLst>
        </c:ser>
        <c:ser>
          <c:idx val="10"/>
          <c:order val="10"/>
          <c:tx>
            <c:strRef>
              <c:f>'Eff.Frontier w. Short Selling'!$C$32</c:f>
              <c:strCache>
                <c:ptCount val="1"/>
                <c:pt idx="0">
                  <c:v>ZAL.DE</c:v>
                </c:pt>
              </c:strCache>
            </c:strRef>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xVal>
            <c:numRef>
              <c:f>'Eff.Frontier w. Short Selling'!$D$32</c:f>
              <c:numCache>
                <c:formatCode>_(* #,##0.0000000_);_(* \(#,##0.0000000\);_(* "-"??_);_(@_)</c:formatCode>
                <c:ptCount val="1"/>
                <c:pt idx="0">
                  <c:v>2.6406640926763689E-2</c:v>
                </c:pt>
              </c:numCache>
            </c:numRef>
          </c:xVal>
          <c:yVal>
            <c:numRef>
              <c:f>'Eff.Frontier w. Short Selling'!$E$32</c:f>
              <c:numCache>
                <c:formatCode>_(* #,##0.0000000_);_(* \(#,##0.0000000\);_(* "-"??_);_(@_)</c:formatCode>
                <c:ptCount val="1"/>
                <c:pt idx="0">
                  <c:v>-4.5554617163703678E-5</c:v>
                </c:pt>
              </c:numCache>
            </c:numRef>
          </c:yVal>
          <c:smooth val="0"/>
          <c:extLst>
            <c:ext xmlns:c16="http://schemas.microsoft.com/office/drawing/2014/chart" uri="{C3380CC4-5D6E-409C-BE32-E72D297353CC}">
              <c16:uniqueId val="{0000000F-CEB9-451B-B365-4DCABF45E585}"/>
            </c:ext>
          </c:extLst>
        </c:ser>
        <c:dLbls>
          <c:showLegendKey val="0"/>
          <c:showVal val="0"/>
          <c:showCatName val="0"/>
          <c:showSerName val="0"/>
          <c:showPercent val="0"/>
          <c:showBubbleSize val="0"/>
        </c:dLbls>
        <c:axId val="1482445519"/>
        <c:axId val="1482467151"/>
      </c:scatterChart>
      <c:valAx>
        <c:axId val="1482445519"/>
        <c:scaling>
          <c:orientation val="minMax"/>
          <c:max val="2.4000000000000004E-2"/>
          <c:min val="1.0000000000000002E-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800" b="0" i="0" u="none" strike="noStrike" baseline="0">
                    <a:effectLst/>
                  </a:rPr>
                  <a:t>σ</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67151"/>
        <c:crosses val="autoZero"/>
        <c:crossBetween val="midCat"/>
      </c:valAx>
      <c:valAx>
        <c:axId val="1482467151"/>
        <c:scaling>
          <c:orientation val="minMax"/>
          <c:max val="1.5000000000000005E-3"/>
          <c:min val="-1.0000000000000002E-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µ</a:t>
                </a:r>
                <a:endParaRPr lang="en-US">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455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without</a:t>
            </a:r>
            <a:r>
              <a:rPr lang="en-US" baseline="0"/>
              <a:t> Short Selling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Minimum Variance Frontier (incomplete)</c:v>
          </c:tx>
          <c:spPr>
            <a:ln w="19050" cap="rnd">
              <a:solidFill>
                <a:schemeClr val="accent1"/>
              </a:solidFill>
              <a:round/>
            </a:ln>
            <a:effectLst/>
          </c:spPr>
          <c:marker>
            <c:symbol val="none"/>
          </c:marker>
          <c:xVal>
            <c:numRef>
              <c:f>'Eff.Frontier wo. Short Selling'!$K$31:$K$83</c:f>
              <c:numCache>
                <c:formatCode>_(* #,##0.0000000_);_(* \(#,##0.0000000\);_(* "-"??_);_(@_)</c:formatCode>
                <c:ptCount val="53"/>
                <c:pt idx="0">
                  <c:v>1.2680138355047502E-2</c:v>
                </c:pt>
                <c:pt idx="1">
                  <c:v>1.2600147917610893E-2</c:v>
                </c:pt>
                <c:pt idx="2">
                  <c:v>1.2522750038956108E-2</c:v>
                </c:pt>
                <c:pt idx="3">
                  <c:v>1.2447997314911355E-2</c:v>
                </c:pt>
                <c:pt idx="4">
                  <c:v>1.2375874000637889E-2</c:v>
                </c:pt>
                <c:pt idx="5">
                  <c:v>1.2306511972476421E-2</c:v>
                </c:pt>
                <c:pt idx="6">
                  <c:v>1.2239956129657611E-2</c:v>
                </c:pt>
                <c:pt idx="7">
                  <c:v>1.2176201298690301E-2</c:v>
                </c:pt>
                <c:pt idx="8">
                  <c:v>1.2115321853363966E-2</c:v>
                </c:pt>
                <c:pt idx="9">
                  <c:v>1.2057343518147797E-2</c:v>
                </c:pt>
                <c:pt idx="10">
                  <c:v>1.2002159188424486E-2</c:v>
                </c:pt>
                <c:pt idx="11">
                  <c:v>1.195009006118374E-2</c:v>
                </c:pt>
                <c:pt idx="12">
                  <c:v>1.1901058746276925E-2</c:v>
                </c:pt>
                <c:pt idx="13">
                  <c:v>1.1855102097312008E-2</c:v>
                </c:pt>
                <c:pt idx="14">
                  <c:v>1.1812245452345375E-2</c:v>
                </c:pt>
                <c:pt idx="15">
                  <c:v>1.1772513421446496E-2</c:v>
                </c:pt>
                <c:pt idx="16">
                  <c:v>1.1735937397804682E-2</c:v>
                </c:pt>
                <c:pt idx="17">
                  <c:v>1.1702553682761376E-2</c:v>
                </c:pt>
                <c:pt idx="18">
                  <c:v>1.1672383212083564E-2</c:v>
                </c:pt>
                <c:pt idx="19">
                  <c:v>1.1645491887141868E-2</c:v>
                </c:pt>
                <c:pt idx="20">
                  <c:v>1.1621863423070127E-2</c:v>
                </c:pt>
                <c:pt idx="21">
                  <c:v>1.1601532265122968E-2</c:v>
                </c:pt>
                <c:pt idx="22">
                  <c:v>1.1584511165394988E-2</c:v>
                </c:pt>
                <c:pt idx="23">
                  <c:v>1.1570813982195751E-2</c:v>
                </c:pt>
                <c:pt idx="24">
                  <c:v>1.156045467303754E-2</c:v>
                </c:pt>
                <c:pt idx="25">
                  <c:v>1.15534439658227E-2</c:v>
                </c:pt>
                <c:pt idx="26">
                  <c:v>1.1549779551015507E-2</c:v>
                </c:pt>
                <c:pt idx="27">
                  <c:v>1.1549760303299853E-2</c:v>
                </c:pt>
                <c:pt idx="28">
                  <c:v>1.1549462955460939E-2</c:v>
                </c:pt>
                <c:pt idx="29">
                  <c:v>1.1552240604120285E-2</c:v>
                </c:pt>
                <c:pt idx="30">
                  <c:v>1.1557660654454184E-2</c:v>
                </c:pt>
                <c:pt idx="31">
                  <c:v>1.1565769803550729E-2</c:v>
                </c:pt>
                <c:pt idx="32">
                  <c:v>1.1576550402146269E-2</c:v>
                </c:pt>
                <c:pt idx="33">
                  <c:v>1.1589987849375092E-2</c:v>
                </c:pt>
                <c:pt idx="34">
                  <c:v>1.1606125757530995E-2</c:v>
                </c:pt>
                <c:pt idx="35">
                  <c:v>1.162480857342712E-2</c:v>
                </c:pt>
                <c:pt idx="36">
                  <c:v>1.1646214854662777E-2</c:v>
                </c:pt>
                <c:pt idx="37">
                  <c:v>1.1670276944747086E-2</c:v>
                </c:pt>
                <c:pt idx="38">
                  <c:v>1.16966957172321E-2</c:v>
                </c:pt>
                <c:pt idx="39">
                  <c:v>1.1725520670114639E-2</c:v>
                </c:pt>
                <c:pt idx="40">
                  <c:v>1.1757209047426049E-2</c:v>
                </c:pt>
                <c:pt idx="41">
                  <c:v>1.179143880712873E-2</c:v>
                </c:pt>
                <c:pt idx="42">
                  <c:v>1.1828282699269959E-2</c:v>
                </c:pt>
                <c:pt idx="43">
                  <c:v>1.1867782954105998E-2</c:v>
                </c:pt>
                <c:pt idx="44">
                  <c:v>1.1909779687380386E-2</c:v>
                </c:pt>
                <c:pt idx="45">
                  <c:v>1.1954499976450478E-2</c:v>
                </c:pt>
                <c:pt idx="46">
                  <c:v>1.2002152031997296E-2</c:v>
                </c:pt>
                <c:pt idx="47">
                  <c:v>1.2051703578832994E-2</c:v>
                </c:pt>
                <c:pt idx="48">
                  <c:v>1.2104278757286459E-2</c:v>
                </c:pt>
                <c:pt idx="49">
                  <c:v>1.2159853795169331E-2</c:v>
                </c:pt>
                <c:pt idx="50">
                  <c:v>1.221857345637615E-2</c:v>
                </c:pt>
                <c:pt idx="51">
                  <c:v>1.2280398152355326E-2</c:v>
                </c:pt>
                <c:pt idx="52">
                  <c:v>1.2345278586447204E-2</c:v>
                </c:pt>
              </c:numCache>
            </c:numRef>
          </c:xVal>
          <c:yVal>
            <c:numRef>
              <c:f>'Eff.Frontier wo. Short Selling'!$L$31:$L$83</c:f>
              <c:numCache>
                <c:formatCode>_(* #,##0.0000000_);_(* \(#,##0.0000000\);_(* "-"??_);_(@_)</c:formatCode>
                <c:ptCount val="53"/>
                <c:pt idx="0">
                  <c:v>-5.4226155239944481E-14</c:v>
                </c:pt>
                <c:pt idx="1">
                  <c:v>1.0000000639390853E-5</c:v>
                </c:pt>
                <c:pt idx="2">
                  <c:v>2.0000009889890215E-5</c:v>
                </c:pt>
                <c:pt idx="3">
                  <c:v>3.0000000193487859E-5</c:v>
                </c:pt>
                <c:pt idx="4">
                  <c:v>4.0000000108541895E-5</c:v>
                </c:pt>
                <c:pt idx="5">
                  <c:v>5.0000000181036984E-5</c:v>
                </c:pt>
                <c:pt idx="6">
                  <c:v>6.0000049644895787E-5</c:v>
                </c:pt>
                <c:pt idx="7">
                  <c:v>7.000000369924712E-5</c:v>
                </c:pt>
                <c:pt idx="8">
                  <c:v>8.0000006490167175E-5</c:v>
                </c:pt>
                <c:pt idx="9">
                  <c:v>9.000000980420872E-5</c:v>
                </c:pt>
                <c:pt idx="10">
                  <c:v>1.0000001380876796E-4</c:v>
                </c:pt>
                <c:pt idx="11">
                  <c:v>1.0999999995674736E-4</c:v>
                </c:pt>
                <c:pt idx="12">
                  <c:v>1.2000002273197355E-4</c:v>
                </c:pt>
                <c:pt idx="13">
                  <c:v>1.3000011982251073E-4</c:v>
                </c:pt>
                <c:pt idx="14">
                  <c:v>1.4000003371638452E-4</c:v>
                </c:pt>
                <c:pt idx="15">
                  <c:v>1.5000003974076725E-4</c:v>
                </c:pt>
                <c:pt idx="16">
                  <c:v>1.600000460218197E-4</c:v>
                </c:pt>
                <c:pt idx="17">
                  <c:v>1.7000005254320876E-4</c:v>
                </c:pt>
                <c:pt idx="18">
                  <c:v>1.8000016973559381E-4</c:v>
                </c:pt>
                <c:pt idx="19">
                  <c:v>1.8999999986504617E-4</c:v>
                </c:pt>
                <c:pt idx="20">
                  <c:v>2.0000018963607546E-4</c:v>
                </c:pt>
                <c:pt idx="21">
                  <c:v>2.1000019967325372E-4</c:v>
                </c:pt>
                <c:pt idx="22">
                  <c:v>2.2000000006203982E-4</c:v>
                </c:pt>
                <c:pt idx="23">
                  <c:v>2.3000009652324622E-4</c:v>
                </c:pt>
                <c:pt idx="24">
                  <c:v>2.4000010442132004E-4</c:v>
                </c:pt>
                <c:pt idx="25">
                  <c:v>2.5000023942967124E-4</c:v>
                </c:pt>
                <c:pt idx="26">
                  <c:v>2.6000024996077986E-4</c:v>
                </c:pt>
                <c:pt idx="27">
                  <c:v>2.6399585419360631E-4</c:v>
                </c:pt>
                <c:pt idx="28">
                  <c:v>2.700002594995809E-4</c:v>
                </c:pt>
                <c:pt idx="29">
                  <c:v>2.7999999944985156E-4</c:v>
                </c:pt>
                <c:pt idx="30">
                  <c:v>2.9000027989810318E-4</c:v>
                </c:pt>
                <c:pt idx="31">
                  <c:v>3.0000000011750385E-4</c:v>
                </c:pt>
                <c:pt idx="32">
                  <c:v>3.1000029995531455E-4</c:v>
                </c:pt>
                <c:pt idx="33">
                  <c:v>3.2000030967195916E-4</c:v>
                </c:pt>
                <c:pt idx="34">
                  <c:v>3.3000031967370352E-4</c:v>
                </c:pt>
                <c:pt idx="35">
                  <c:v>3.4000000005805585E-4</c:v>
                </c:pt>
                <c:pt idx="36">
                  <c:v>3.4999999993145121E-4</c:v>
                </c:pt>
                <c:pt idx="37">
                  <c:v>3.6000034970214736E-4</c:v>
                </c:pt>
                <c:pt idx="38">
                  <c:v>3.7000035972104288E-4</c:v>
                </c:pt>
                <c:pt idx="39">
                  <c:v>3.7999999978499189E-4</c:v>
                </c:pt>
                <c:pt idx="40">
                  <c:v>3.8999999968340157E-4</c:v>
                </c:pt>
                <c:pt idx="41">
                  <c:v>3.999999998244144E-4</c:v>
                </c:pt>
                <c:pt idx="42">
                  <c:v>4.1000000008603452E-4</c:v>
                </c:pt>
                <c:pt idx="43">
                  <c:v>4.2000000006469084E-4</c:v>
                </c:pt>
                <c:pt idx="44">
                  <c:v>4.3000000012648746E-4</c:v>
                </c:pt>
                <c:pt idx="45">
                  <c:v>4.3999999975019252E-4</c:v>
                </c:pt>
                <c:pt idx="46">
                  <c:v>4.4999999981540991E-4</c:v>
                </c:pt>
                <c:pt idx="47">
                  <c:v>4.6000000003904864E-4</c:v>
                </c:pt>
                <c:pt idx="48">
                  <c:v>4.7000045988153816E-4</c:v>
                </c:pt>
                <c:pt idx="49">
                  <c:v>4.8000046997829864E-4</c:v>
                </c:pt>
                <c:pt idx="50">
                  <c:v>4.8999999968687947E-4</c:v>
                </c:pt>
                <c:pt idx="51">
                  <c:v>4.999999999879941E-4</c:v>
                </c:pt>
                <c:pt idx="52">
                  <c:v>5.1000000018216563E-4</c:v>
                </c:pt>
              </c:numCache>
            </c:numRef>
          </c:yVal>
          <c:smooth val="0"/>
          <c:extLst>
            <c:ext xmlns:c16="http://schemas.microsoft.com/office/drawing/2014/chart" uri="{C3380CC4-5D6E-409C-BE32-E72D297353CC}">
              <c16:uniqueId val="{00000000-73E5-4D82-9C4B-425E99853301}"/>
            </c:ext>
          </c:extLst>
        </c:ser>
        <c:ser>
          <c:idx val="1"/>
          <c:order val="1"/>
          <c:tx>
            <c:v>Efficient Frontier (incomplete)</c:v>
          </c:tx>
          <c:spPr>
            <a:ln w="25400" cap="rnd">
              <a:solidFill>
                <a:schemeClr val="accent2"/>
              </a:solidFill>
              <a:round/>
            </a:ln>
            <a:effectLst/>
          </c:spPr>
          <c:marker>
            <c:symbol val="none"/>
          </c:marker>
          <c:xVal>
            <c:numRef>
              <c:f>'Eff.Frontier wo. Short Selling'!$K$58:$K$83</c:f>
              <c:numCache>
                <c:formatCode>_(* #,##0.0000000_);_(* \(#,##0.0000000\);_(* "-"??_);_(@_)</c:formatCode>
                <c:ptCount val="26"/>
                <c:pt idx="0">
                  <c:v>1.1549760303299853E-2</c:v>
                </c:pt>
                <c:pt idx="1">
                  <c:v>1.1549462955460939E-2</c:v>
                </c:pt>
                <c:pt idx="2">
                  <c:v>1.1552240604120285E-2</c:v>
                </c:pt>
                <c:pt idx="3">
                  <c:v>1.1557660654454184E-2</c:v>
                </c:pt>
                <c:pt idx="4">
                  <c:v>1.1565769803550729E-2</c:v>
                </c:pt>
                <c:pt idx="5">
                  <c:v>1.1576550402146269E-2</c:v>
                </c:pt>
                <c:pt idx="6">
                  <c:v>1.1589987849375092E-2</c:v>
                </c:pt>
                <c:pt idx="7">
                  <c:v>1.1606125757530995E-2</c:v>
                </c:pt>
                <c:pt idx="8">
                  <c:v>1.162480857342712E-2</c:v>
                </c:pt>
                <c:pt idx="9">
                  <c:v>1.1646214854662777E-2</c:v>
                </c:pt>
                <c:pt idx="10">
                  <c:v>1.1670276944747086E-2</c:v>
                </c:pt>
                <c:pt idx="11">
                  <c:v>1.16966957172321E-2</c:v>
                </c:pt>
                <c:pt idx="12">
                  <c:v>1.1725520670114639E-2</c:v>
                </c:pt>
                <c:pt idx="13">
                  <c:v>1.1757209047426049E-2</c:v>
                </c:pt>
                <c:pt idx="14">
                  <c:v>1.179143880712873E-2</c:v>
                </c:pt>
                <c:pt idx="15">
                  <c:v>1.1828282699269959E-2</c:v>
                </c:pt>
                <c:pt idx="16">
                  <c:v>1.1867782954105998E-2</c:v>
                </c:pt>
                <c:pt idx="17">
                  <c:v>1.1909779687380386E-2</c:v>
                </c:pt>
                <c:pt idx="18">
                  <c:v>1.1954499976450478E-2</c:v>
                </c:pt>
                <c:pt idx="19">
                  <c:v>1.2002152031997296E-2</c:v>
                </c:pt>
                <c:pt idx="20">
                  <c:v>1.2051703578832994E-2</c:v>
                </c:pt>
                <c:pt idx="21">
                  <c:v>1.2104278757286459E-2</c:v>
                </c:pt>
                <c:pt idx="22">
                  <c:v>1.2159853795169331E-2</c:v>
                </c:pt>
                <c:pt idx="23">
                  <c:v>1.221857345637615E-2</c:v>
                </c:pt>
                <c:pt idx="24">
                  <c:v>1.2280398152355326E-2</c:v>
                </c:pt>
                <c:pt idx="25">
                  <c:v>1.2345278586447204E-2</c:v>
                </c:pt>
              </c:numCache>
            </c:numRef>
          </c:xVal>
          <c:yVal>
            <c:numRef>
              <c:f>'Eff.Frontier wo. Short Selling'!$L$58:$L$83</c:f>
              <c:numCache>
                <c:formatCode>_(* #,##0.0000000_);_(* \(#,##0.0000000\);_(* "-"??_);_(@_)</c:formatCode>
                <c:ptCount val="26"/>
                <c:pt idx="0">
                  <c:v>2.6399585419360631E-4</c:v>
                </c:pt>
                <c:pt idx="1">
                  <c:v>2.700002594995809E-4</c:v>
                </c:pt>
                <c:pt idx="2">
                  <c:v>2.7999999944985156E-4</c:v>
                </c:pt>
                <c:pt idx="3">
                  <c:v>2.9000027989810318E-4</c:v>
                </c:pt>
                <c:pt idx="4">
                  <c:v>3.0000000011750385E-4</c:v>
                </c:pt>
                <c:pt idx="5">
                  <c:v>3.1000029995531455E-4</c:v>
                </c:pt>
                <c:pt idx="6">
                  <c:v>3.2000030967195916E-4</c:v>
                </c:pt>
                <c:pt idx="7">
                  <c:v>3.3000031967370352E-4</c:v>
                </c:pt>
                <c:pt idx="8">
                  <c:v>3.4000000005805585E-4</c:v>
                </c:pt>
                <c:pt idx="9">
                  <c:v>3.4999999993145121E-4</c:v>
                </c:pt>
                <c:pt idx="10">
                  <c:v>3.6000034970214736E-4</c:v>
                </c:pt>
                <c:pt idx="11">
                  <c:v>3.7000035972104288E-4</c:v>
                </c:pt>
                <c:pt idx="12">
                  <c:v>3.7999999978499189E-4</c:v>
                </c:pt>
                <c:pt idx="13">
                  <c:v>3.8999999968340157E-4</c:v>
                </c:pt>
                <c:pt idx="14">
                  <c:v>3.999999998244144E-4</c:v>
                </c:pt>
                <c:pt idx="15">
                  <c:v>4.1000000008603452E-4</c:v>
                </c:pt>
                <c:pt idx="16">
                  <c:v>4.2000000006469084E-4</c:v>
                </c:pt>
                <c:pt idx="17">
                  <c:v>4.3000000012648746E-4</c:v>
                </c:pt>
                <c:pt idx="18">
                  <c:v>4.3999999975019252E-4</c:v>
                </c:pt>
                <c:pt idx="19">
                  <c:v>4.4999999981540991E-4</c:v>
                </c:pt>
                <c:pt idx="20">
                  <c:v>4.6000000003904864E-4</c:v>
                </c:pt>
                <c:pt idx="21">
                  <c:v>4.7000045988153816E-4</c:v>
                </c:pt>
                <c:pt idx="22">
                  <c:v>4.8000046997829864E-4</c:v>
                </c:pt>
                <c:pt idx="23">
                  <c:v>4.8999999968687947E-4</c:v>
                </c:pt>
                <c:pt idx="24">
                  <c:v>4.999999999879941E-4</c:v>
                </c:pt>
                <c:pt idx="25">
                  <c:v>5.1000000018216563E-4</c:v>
                </c:pt>
              </c:numCache>
            </c:numRef>
          </c:yVal>
          <c:smooth val="0"/>
          <c:extLst>
            <c:ext xmlns:c16="http://schemas.microsoft.com/office/drawing/2014/chart" uri="{C3380CC4-5D6E-409C-BE32-E72D297353CC}">
              <c16:uniqueId val="{00000001-73E5-4D82-9C4B-425E99853301}"/>
            </c:ext>
          </c:extLst>
        </c:ser>
        <c:ser>
          <c:idx val="2"/>
          <c:order val="2"/>
          <c:tx>
            <c:v>Minimum Variance Portfolio</c:v>
          </c:tx>
          <c:spPr>
            <a:ln w="25400" cap="rnd">
              <a:noFill/>
              <a:round/>
            </a:ln>
            <a:effectLst/>
          </c:spPr>
          <c:marker>
            <c:symbol val="circle"/>
            <c:size val="10"/>
            <c:spPr>
              <a:solidFill>
                <a:schemeClr val="accent3"/>
              </a:solidFill>
              <a:ln w="9525">
                <a:solidFill>
                  <a:schemeClr val="accent3"/>
                </a:solidFill>
              </a:ln>
              <a:effectLst/>
            </c:spPr>
          </c:marker>
          <c:xVal>
            <c:numRef>
              <c:f>'Eff.Frontier wo. Short Selling'!$O$31</c:f>
              <c:numCache>
                <c:formatCode>_(* #,##0.0000000_);_(* \(#,##0.0000000\);_(* "-"??_);_(@_)</c:formatCode>
                <c:ptCount val="1"/>
                <c:pt idx="0">
                  <c:v>1.1549760303299853E-2</c:v>
                </c:pt>
              </c:numCache>
            </c:numRef>
          </c:xVal>
          <c:yVal>
            <c:numRef>
              <c:f>'Eff.Frontier wo. Short Selling'!$P$31</c:f>
              <c:numCache>
                <c:formatCode>_(* #,##0.0000000_);_(* \(#,##0.0000000\);_(* "-"??_);_(@_)</c:formatCode>
                <c:ptCount val="1"/>
                <c:pt idx="0">
                  <c:v>2.6399585419360631E-4</c:v>
                </c:pt>
              </c:numCache>
            </c:numRef>
          </c:yVal>
          <c:smooth val="0"/>
          <c:extLst>
            <c:ext xmlns:c16="http://schemas.microsoft.com/office/drawing/2014/chart" uri="{C3380CC4-5D6E-409C-BE32-E72D297353CC}">
              <c16:uniqueId val="{00000002-73E5-4D82-9C4B-425E99853301}"/>
            </c:ext>
          </c:extLst>
        </c:ser>
        <c:ser>
          <c:idx val="3"/>
          <c:order val="3"/>
          <c:tx>
            <c:strRef>
              <c:f>'Eff.Frontier wo. Short Selling'!$N$32</c:f>
              <c:strCache>
                <c:ptCount val="1"/>
                <c:pt idx="0">
                  <c:v>1COV.DE</c:v>
                </c:pt>
              </c:strCache>
            </c:strRef>
          </c:tx>
          <c:spPr>
            <a:ln w="25400" cap="rnd">
              <a:noFill/>
              <a:round/>
            </a:ln>
            <a:effectLst/>
          </c:spPr>
          <c:marker>
            <c:symbol val="circle"/>
            <c:size val="10"/>
            <c:spPr>
              <a:solidFill>
                <a:schemeClr val="accent4"/>
              </a:solidFill>
              <a:ln w="9525">
                <a:solidFill>
                  <a:schemeClr val="accent4"/>
                </a:solidFill>
              </a:ln>
              <a:effectLst/>
            </c:spPr>
          </c:marker>
          <c:xVal>
            <c:numRef>
              <c:f>'Eff.Frontier wo. Short Selling'!$O$32</c:f>
              <c:numCache>
                <c:formatCode>_(* #,##0.0000000_);_(* \(#,##0.0000000\);_(* "-"??_);_(@_)</c:formatCode>
                <c:ptCount val="1"/>
                <c:pt idx="0">
                  <c:v>2.1328003133102551E-2</c:v>
                </c:pt>
              </c:numCache>
            </c:numRef>
          </c:xVal>
          <c:yVal>
            <c:numRef>
              <c:f>'Eff.Frontier wo. Short Selling'!$P$32</c:f>
              <c:numCache>
                <c:formatCode>_(* #,##0.0000000_);_(* \(#,##0.0000000\);_(* "-"??_);_(@_)</c:formatCode>
                <c:ptCount val="1"/>
                <c:pt idx="0">
                  <c:v>-3.6210759772930063E-5</c:v>
                </c:pt>
              </c:numCache>
            </c:numRef>
          </c:yVal>
          <c:smooth val="0"/>
          <c:extLst>
            <c:ext xmlns:c16="http://schemas.microsoft.com/office/drawing/2014/chart" uri="{C3380CC4-5D6E-409C-BE32-E72D297353CC}">
              <c16:uniqueId val="{00000003-73E5-4D82-9C4B-425E99853301}"/>
            </c:ext>
          </c:extLst>
        </c:ser>
        <c:ser>
          <c:idx val="4"/>
          <c:order val="4"/>
          <c:tx>
            <c:strRef>
              <c:f>'Eff.Frontier wo. Short Selling'!$N$33</c:f>
              <c:strCache>
                <c:ptCount val="1"/>
                <c:pt idx="0">
                  <c:v>ADS.DE</c:v>
                </c:pt>
              </c:strCache>
            </c:strRef>
          </c:tx>
          <c:spPr>
            <a:ln w="25400" cap="rnd">
              <a:noFill/>
              <a:round/>
            </a:ln>
            <a:effectLst/>
          </c:spPr>
          <c:marker>
            <c:symbol val="circle"/>
            <c:size val="10"/>
            <c:spPr>
              <a:solidFill>
                <a:schemeClr val="accent5"/>
              </a:solidFill>
              <a:ln w="9525">
                <a:solidFill>
                  <a:schemeClr val="accent5"/>
                </a:solidFill>
              </a:ln>
              <a:effectLst/>
            </c:spPr>
          </c:marker>
          <c:xVal>
            <c:numRef>
              <c:f>'Eff.Frontier wo. Short Selling'!$O$33</c:f>
              <c:numCache>
                <c:formatCode>_(* #,##0.0000000_);_(* \(#,##0.0000000\);_(* "-"??_);_(@_)</c:formatCode>
                <c:ptCount val="1"/>
                <c:pt idx="0">
                  <c:v>2.0234823344882882E-2</c:v>
                </c:pt>
              </c:numCache>
            </c:numRef>
          </c:xVal>
          <c:yVal>
            <c:numRef>
              <c:f>'Eff.Frontier wo. Short Selling'!$P$33</c:f>
              <c:numCache>
                <c:formatCode>_(* #,##0.0000000_);_(* \(#,##0.0000000\);_(* "-"??_);_(@_)</c:formatCode>
                <c:ptCount val="1"/>
                <c:pt idx="0">
                  <c:v>2.5476542089638383E-4</c:v>
                </c:pt>
              </c:numCache>
            </c:numRef>
          </c:yVal>
          <c:smooth val="0"/>
          <c:extLst>
            <c:ext xmlns:c16="http://schemas.microsoft.com/office/drawing/2014/chart" uri="{C3380CC4-5D6E-409C-BE32-E72D297353CC}">
              <c16:uniqueId val="{00000004-73E5-4D82-9C4B-425E99853301}"/>
            </c:ext>
          </c:extLst>
        </c:ser>
        <c:ser>
          <c:idx val="5"/>
          <c:order val="5"/>
          <c:tx>
            <c:strRef>
              <c:f>'Eff.Frontier wo. Short Selling'!$N$34</c:f>
              <c:strCache>
                <c:ptCount val="1"/>
                <c:pt idx="0">
                  <c:v>DB1.DE</c:v>
                </c:pt>
              </c:strCache>
            </c:strRef>
          </c:tx>
          <c:spPr>
            <a:ln w="25400" cap="rnd">
              <a:noFill/>
              <a:round/>
            </a:ln>
            <a:effectLst/>
          </c:spPr>
          <c:marker>
            <c:symbol val="circle"/>
            <c:size val="10"/>
            <c:spPr>
              <a:solidFill>
                <a:schemeClr val="accent6"/>
              </a:solidFill>
              <a:ln w="9525">
                <a:solidFill>
                  <a:schemeClr val="accent6"/>
                </a:solidFill>
              </a:ln>
              <a:effectLst/>
            </c:spPr>
          </c:marker>
          <c:xVal>
            <c:numRef>
              <c:f>'Eff.Frontier wo. Short Selling'!$O$34</c:f>
              <c:numCache>
                <c:formatCode>_(* #,##0.0000000_);_(* \(#,##0.0000000\);_(* "-"??_);_(@_)</c:formatCode>
                <c:ptCount val="1"/>
                <c:pt idx="0">
                  <c:v>1.4666183203233657E-2</c:v>
                </c:pt>
              </c:numCache>
            </c:numRef>
          </c:xVal>
          <c:yVal>
            <c:numRef>
              <c:f>'Eff.Frontier wo. Short Selling'!$P$34</c:f>
              <c:numCache>
                <c:formatCode>_(* #,##0.0000000_);_(* \(#,##0.0000000\);_(* "-"??_);_(@_)</c:formatCode>
                <c:ptCount val="1"/>
                <c:pt idx="0">
                  <c:v>5.6836370602184039E-4</c:v>
                </c:pt>
              </c:numCache>
            </c:numRef>
          </c:yVal>
          <c:smooth val="0"/>
          <c:extLst>
            <c:ext xmlns:c16="http://schemas.microsoft.com/office/drawing/2014/chart" uri="{C3380CC4-5D6E-409C-BE32-E72D297353CC}">
              <c16:uniqueId val="{00000005-73E5-4D82-9C4B-425E99853301}"/>
            </c:ext>
          </c:extLst>
        </c:ser>
        <c:ser>
          <c:idx val="6"/>
          <c:order val="6"/>
          <c:tx>
            <c:strRef>
              <c:f>'Eff.Frontier wo. Short Selling'!$N$35</c:f>
              <c:strCache>
                <c:ptCount val="1"/>
                <c:pt idx="0">
                  <c:v>FME.DE</c:v>
                </c:pt>
              </c:strCache>
            </c:strRef>
          </c:tx>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xVal>
            <c:numRef>
              <c:f>'Eff.Frontier wo. Short Selling'!$O$35</c:f>
              <c:numCache>
                <c:formatCode>_(* #,##0.0000000_);_(* \(#,##0.0000000\);_(* "-"??_);_(@_)</c:formatCode>
                <c:ptCount val="1"/>
                <c:pt idx="0">
                  <c:v>1.6289598415897721E-2</c:v>
                </c:pt>
              </c:numCache>
            </c:numRef>
          </c:xVal>
          <c:yVal>
            <c:numRef>
              <c:f>'Eff.Frontier wo. Short Selling'!$P$35</c:f>
              <c:numCache>
                <c:formatCode>_(* #,##0.0000000_);_(* \(#,##0.0000000\);_(* "-"??_);_(@_)</c:formatCode>
                <c:ptCount val="1"/>
                <c:pt idx="0">
                  <c:v>-2.1188857921064204E-4</c:v>
                </c:pt>
              </c:numCache>
            </c:numRef>
          </c:yVal>
          <c:smooth val="0"/>
          <c:extLst>
            <c:ext xmlns:c16="http://schemas.microsoft.com/office/drawing/2014/chart" uri="{C3380CC4-5D6E-409C-BE32-E72D297353CC}">
              <c16:uniqueId val="{00000006-73E5-4D82-9C4B-425E99853301}"/>
            </c:ext>
          </c:extLst>
        </c:ser>
        <c:ser>
          <c:idx val="7"/>
          <c:order val="7"/>
          <c:tx>
            <c:strRef>
              <c:f>'Eff.Frontier wo. Short Selling'!$N$36</c:f>
              <c:strCache>
                <c:ptCount val="1"/>
                <c:pt idx="0">
                  <c:v>MRK.DE</c:v>
                </c:pt>
              </c:strCache>
            </c:strRef>
          </c:tx>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xVal>
            <c:numRef>
              <c:f>'Eff.Frontier wo. Short Selling'!$O$36</c:f>
              <c:numCache>
                <c:formatCode>_(* #,##0.0000000_);_(* \(#,##0.0000000\);_(* "-"??_);_(@_)</c:formatCode>
                <c:ptCount val="1"/>
                <c:pt idx="0">
                  <c:v>1.5670178411717871E-2</c:v>
                </c:pt>
              </c:numCache>
            </c:numRef>
          </c:xVal>
          <c:yVal>
            <c:numRef>
              <c:f>'Eff.Frontier wo. Short Selling'!$P$36</c:f>
              <c:numCache>
                <c:formatCode>_(* #,##0.0000000_);_(* \(#,##0.0000000\);_(* "-"??_);_(@_)</c:formatCode>
                <c:ptCount val="1"/>
                <c:pt idx="0">
                  <c:v>4.7261769635887778E-4</c:v>
                </c:pt>
              </c:numCache>
            </c:numRef>
          </c:yVal>
          <c:smooth val="0"/>
          <c:extLst>
            <c:ext xmlns:c16="http://schemas.microsoft.com/office/drawing/2014/chart" uri="{C3380CC4-5D6E-409C-BE32-E72D297353CC}">
              <c16:uniqueId val="{00000007-73E5-4D82-9C4B-425E99853301}"/>
            </c:ext>
          </c:extLst>
        </c:ser>
        <c:ser>
          <c:idx val="8"/>
          <c:order val="8"/>
          <c:tx>
            <c:strRef>
              <c:f>'Eff.Frontier wo. Short Selling'!$N$37</c:f>
              <c:strCache>
                <c:ptCount val="1"/>
                <c:pt idx="0">
                  <c:v>PUM.DE</c:v>
                </c:pt>
              </c:strCache>
            </c:strRef>
          </c:tx>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xVal>
            <c:numRef>
              <c:f>'Eff.Frontier wo. Short Selling'!$O$37</c:f>
              <c:numCache>
                <c:formatCode>_(* #,##0.0000000_);_(* \(#,##0.0000000\);_(* "-"??_);_(@_)</c:formatCode>
                <c:ptCount val="1"/>
                <c:pt idx="0">
                  <c:v>2.2273517058084773E-2</c:v>
                </c:pt>
              </c:numCache>
            </c:numRef>
          </c:xVal>
          <c:yVal>
            <c:numRef>
              <c:f>'Eff.Frontier wo. Short Selling'!$P$37</c:f>
              <c:numCache>
                <c:formatCode>_(* #,##0.0000000_);_(* \(#,##0.0000000\);_(* "-"??_);_(@_)</c:formatCode>
                <c:ptCount val="1"/>
                <c:pt idx="0">
                  <c:v>8.0212080889628602E-4</c:v>
                </c:pt>
              </c:numCache>
            </c:numRef>
          </c:yVal>
          <c:smooth val="0"/>
          <c:extLst>
            <c:ext xmlns:c16="http://schemas.microsoft.com/office/drawing/2014/chart" uri="{C3380CC4-5D6E-409C-BE32-E72D297353CC}">
              <c16:uniqueId val="{00000008-73E5-4D82-9C4B-425E99853301}"/>
            </c:ext>
          </c:extLst>
        </c:ser>
        <c:ser>
          <c:idx val="9"/>
          <c:order val="9"/>
          <c:tx>
            <c:strRef>
              <c:f>'Eff.Frontier wo. Short Selling'!$N$38</c:f>
              <c:strCache>
                <c:ptCount val="1"/>
                <c:pt idx="0">
                  <c:v>SIE.DE</c:v>
                </c:pt>
              </c:strCache>
            </c:strRef>
          </c:tx>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xVal>
            <c:numRef>
              <c:f>'Eff.Frontier wo. Short Selling'!$O$38</c:f>
              <c:numCache>
                <c:formatCode>_(* #,##0.0000000_);_(* \(#,##0.0000000\);_(* "-"??_);_(@_)</c:formatCode>
                <c:ptCount val="1"/>
                <c:pt idx="0">
                  <c:v>1.7652009274993403E-2</c:v>
                </c:pt>
              </c:numCache>
            </c:numRef>
          </c:xVal>
          <c:yVal>
            <c:numRef>
              <c:f>'Eff.Frontier wo. Short Selling'!$P$38</c:f>
              <c:numCache>
                <c:formatCode>_(* #,##0.0000000_);_(* \(#,##0.0000000\);_(* "-"??_);_(@_)</c:formatCode>
                <c:ptCount val="1"/>
                <c:pt idx="0">
                  <c:v>1.3589559683141583E-4</c:v>
                </c:pt>
              </c:numCache>
            </c:numRef>
          </c:yVal>
          <c:smooth val="0"/>
          <c:extLst>
            <c:ext xmlns:c16="http://schemas.microsoft.com/office/drawing/2014/chart" uri="{C3380CC4-5D6E-409C-BE32-E72D297353CC}">
              <c16:uniqueId val="{00000009-73E5-4D82-9C4B-425E99853301}"/>
            </c:ext>
          </c:extLst>
        </c:ser>
        <c:ser>
          <c:idx val="10"/>
          <c:order val="10"/>
          <c:tx>
            <c:strRef>
              <c:f>'Eff.Frontier wo. Short Selling'!$N$39</c:f>
              <c:strCache>
                <c:ptCount val="1"/>
                <c:pt idx="0">
                  <c:v>ZAL.DE</c:v>
                </c:pt>
              </c:strCache>
            </c:strRef>
          </c:tx>
          <c:spPr>
            <a:ln w="25400" cap="rnd">
              <a:noFill/>
              <a:round/>
            </a:ln>
            <a:effectLst/>
          </c:spPr>
          <c:marker>
            <c:symbol val="circle"/>
            <c:size val="10"/>
            <c:spPr>
              <a:solidFill>
                <a:schemeClr val="accent5">
                  <a:lumMod val="60000"/>
                </a:schemeClr>
              </a:solidFill>
              <a:ln w="9525">
                <a:solidFill>
                  <a:schemeClr val="accent5">
                    <a:lumMod val="60000"/>
                  </a:schemeClr>
                </a:solidFill>
              </a:ln>
              <a:effectLst/>
            </c:spPr>
          </c:marker>
          <c:xVal>
            <c:numRef>
              <c:f>'Eff.Frontier wo. Short Selling'!$O$39</c:f>
              <c:numCache>
                <c:formatCode>_(* #,##0.0000000_);_(* \(#,##0.0000000\);_(* "-"??_);_(@_)</c:formatCode>
                <c:ptCount val="1"/>
                <c:pt idx="0">
                  <c:v>2.6406640926763689E-2</c:v>
                </c:pt>
              </c:numCache>
            </c:numRef>
          </c:xVal>
          <c:yVal>
            <c:numRef>
              <c:f>'Eff.Frontier wo. Short Selling'!$P$39</c:f>
              <c:numCache>
                <c:formatCode>_(* #,##0.0000000_);_(* \(#,##0.0000000\);_(* "-"??_);_(@_)</c:formatCode>
                <c:ptCount val="1"/>
                <c:pt idx="0">
                  <c:v>-4.5554617163703678E-5</c:v>
                </c:pt>
              </c:numCache>
            </c:numRef>
          </c:yVal>
          <c:smooth val="0"/>
          <c:extLst>
            <c:ext xmlns:c16="http://schemas.microsoft.com/office/drawing/2014/chart" uri="{C3380CC4-5D6E-409C-BE32-E72D297353CC}">
              <c16:uniqueId val="{0000000A-73E5-4D82-9C4B-425E99853301}"/>
            </c:ext>
          </c:extLst>
        </c:ser>
        <c:dLbls>
          <c:showLegendKey val="0"/>
          <c:showVal val="0"/>
          <c:showCatName val="0"/>
          <c:showSerName val="0"/>
          <c:showPercent val="0"/>
          <c:showBubbleSize val="0"/>
        </c:dLbls>
        <c:axId val="1053439295"/>
        <c:axId val="763110399"/>
      </c:scatterChart>
      <c:valAx>
        <c:axId val="1053439295"/>
        <c:scaling>
          <c:orientation val="minMax"/>
          <c:max val="2.7000000000000007E-2"/>
          <c:min val="1.1000000000000003E-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800" b="0" i="0" u="none" strike="noStrike" baseline="0">
                    <a:effectLst/>
                  </a:rPr>
                  <a:t>σ</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10399"/>
        <c:crosses val="autoZero"/>
        <c:crossBetween val="midCat"/>
      </c:valAx>
      <c:valAx>
        <c:axId val="763110399"/>
        <c:scaling>
          <c:orientation val="minMax"/>
          <c:max val="8.4000000000000025E-4"/>
          <c:min val="-2.6000000000000009E-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µ</a:t>
                </a:r>
                <a:endParaRPr lang="en-US">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4392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 Risk-free Asset</a:t>
            </a:r>
            <a:r>
              <a:rPr lang="en-US" baseline="0"/>
              <a:t> and Short Selling allowed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MVF without risk-free asset</c:v>
          </c:tx>
          <c:spPr>
            <a:ln w="25400" cap="rnd">
              <a:solidFill>
                <a:schemeClr val="accent1"/>
              </a:solidFill>
              <a:round/>
            </a:ln>
            <a:effectLst/>
          </c:spPr>
          <c:marker>
            <c:symbol val="none"/>
          </c:marker>
          <c:xVal>
            <c:numRef>
              <c:f>'Eff.Frontier &amp; Risk-free asset'!$C$24:$C$487</c:f>
              <c:numCache>
                <c:formatCode>_(* #,##0.0000000_);_(* \(#,##0.0000000\);_(* "-"??_);_(@_)</c:formatCode>
                <c:ptCount val="464"/>
                <c:pt idx="0">
                  <c:v>1.1579559328370553E-2</c:v>
                </c:pt>
                <c:pt idx="1">
                  <c:v>1.1566513346901461E-2</c:v>
                </c:pt>
                <c:pt idx="2">
                  <c:v>1.1557073618640709E-2</c:v>
                </c:pt>
                <c:pt idx="3">
                  <c:v>1.1551248984726618E-2</c:v>
                </c:pt>
                <c:pt idx="4">
                  <c:v>1.154904491485983E-2</c:v>
                </c:pt>
                <c:pt idx="5">
                  <c:v>1.1550463481678423E-2</c:v>
                </c:pt>
                <c:pt idx="6">
                  <c:v>1.1555503351025403E-2</c:v>
                </c:pt>
                <c:pt idx="7">
                  <c:v>1.1564159788214923E-2</c:v>
                </c:pt>
                <c:pt idx="8">
                  <c:v>1.157642468022878E-2</c:v>
                </c:pt>
                <c:pt idx="9">
                  <c:v>1.1592286573600922E-2</c:v>
                </c:pt>
                <c:pt idx="10">
                  <c:v>1.1611730727578973E-2</c:v>
                </c:pt>
                <c:pt idx="11">
                  <c:v>1.1634739181990735E-2</c:v>
                </c:pt>
                <c:pt idx="12">
                  <c:v>1.1661290839093863E-2</c:v>
                </c:pt>
                <c:pt idx="13">
                  <c:v>1.1691361558550557E-2</c:v>
                </c:pt>
                <c:pt idx="14">
                  <c:v>1.1724924264548929E-2</c:v>
                </c:pt>
                <c:pt idx="15">
                  <c:v>1.1761949063990118E-2</c:v>
                </c:pt>
                <c:pt idx="16">
                  <c:v>1.180240337457685E-2</c:v>
                </c:pt>
                <c:pt idx="17">
                  <c:v>1.1846252061575564E-2</c:v>
                </c:pt>
                <c:pt idx="18">
                  <c:v>1.1893457581980895E-2</c:v>
                </c:pt>
                <c:pt idx="19">
                  <c:v>1.1943980134787969E-2</c:v>
                </c:pt>
                <c:pt idx="20">
                  <c:v>1.199777781607393E-2</c:v>
                </c:pt>
                <c:pt idx="21">
                  <c:v>1.2054806777604402E-2</c:v>
                </c:pt>
                <c:pt idx="22">
                  <c:v>1.2115021387711771E-2</c:v>
                </c:pt>
                <c:pt idx="23">
                  <c:v>1.2178374393238427E-2</c:v>
                </c:pt>
                <c:pt idx="24">
                  <c:v>1.2244817081397848E-2</c:v>
                </c:pt>
                <c:pt idx="25">
                  <c:v>1.2314299440477112E-2</c:v>
                </c:pt>
                <c:pt idx="26">
                  <c:v>1.2386770318384551E-2</c:v>
                </c:pt>
                <c:pt idx="27">
                  <c:v>1.246217757813318E-2</c:v>
                </c:pt>
                <c:pt idx="28">
                  <c:v>1.2540468249442422E-2</c:v>
                </c:pt>
                <c:pt idx="29">
                  <c:v>1.2621588675735592E-2</c:v>
                </c:pt>
                <c:pt idx="30">
                  <c:v>1.2705484655906501E-2</c:v>
                </c:pt>
                <c:pt idx="31">
                  <c:v>1.2792101580324065E-2</c:v>
                </c:pt>
                <c:pt idx="32">
                  <c:v>1.2881384560637052E-2</c:v>
                </c:pt>
                <c:pt idx="33">
                  <c:v>1.2973278553031342E-2</c:v>
                </c:pt>
                <c:pt idx="34">
                  <c:v>1.3067728474677711E-2</c:v>
                </c:pt>
                <c:pt idx="35">
                  <c:v>1.3164679313188666E-2</c:v>
                </c:pt>
                <c:pt idx="36">
                  <c:v>1.3264076228977569E-2</c:v>
                </c:pt>
                <c:pt idx="37">
                  <c:v>1.3365864650481585E-2</c:v>
                </c:pt>
                <c:pt idx="38">
                  <c:v>1.3469990362271754E-2</c:v>
                </c:pt>
                <c:pt idx="39">
                  <c:v>1.3576399586128494E-2</c:v>
                </c:pt>
                <c:pt idx="40">
                  <c:v>1.36850390552092E-2</c:v>
                </c:pt>
                <c:pt idx="41">
                  <c:v>1.3795856081476337E-2</c:v>
                </c:pt>
                <c:pt idx="42">
                  <c:v>1.3908798616589765E-2</c:v>
                </c:pt>
                <c:pt idx="43">
                  <c:v>1.4023815306496528E-2</c:v>
                </c:pt>
                <c:pt idx="44">
                  <c:v>1.4140855539974894E-2</c:v>
                </c:pt>
                <c:pt idx="45">
                  <c:v>1.4259869491407911E-2</c:v>
                </c:pt>
                <c:pt idx="46">
                  <c:v>1.4380808158075433E-2</c:v>
                </c:pt>
                <c:pt idx="47">
                  <c:v>1.4503623392262601E-2</c:v>
                </c:pt>
                <c:pt idx="48">
                  <c:v>1.4628267928488328E-2</c:v>
                </c:pt>
                <c:pt idx="49">
                  <c:v>1.4754695406158974E-2</c:v>
                </c:pt>
                <c:pt idx="50">
                  <c:v>1.4882860387951388E-2</c:v>
                </c:pt>
                <c:pt idx="51">
                  <c:v>1.5012718374225621E-2</c:v>
                </c:pt>
                <c:pt idx="52">
                  <c:v>1.5144225813761691E-2</c:v>
                </c:pt>
                <c:pt idx="53">
                  <c:v>1.527734011110689E-2</c:v>
                </c:pt>
                <c:pt idx="54">
                  <c:v>1.5412019630810892E-2</c:v>
                </c:pt>
                <c:pt idx="55">
                  <c:v>1.5548223698815257E-2</c:v>
                </c:pt>
                <c:pt idx="56">
                  <c:v>1.5685912601252624E-2</c:v>
                </c:pt>
                <c:pt idx="57">
                  <c:v>1.5825047580898654E-2</c:v>
                </c:pt>
                <c:pt idx="58">
                  <c:v>1.5965590831507372E-2</c:v>
                </c:pt>
                <c:pt idx="59">
                  <c:v>1.6107505490247503E-2</c:v>
                </c:pt>
                <c:pt idx="60">
                  <c:v>1.6250755628444778E-2</c:v>
                </c:pt>
                <c:pt idx="61">
                  <c:v>1.6395306240822138E-2</c:v>
                </c:pt>
                <c:pt idx="62">
                  <c:v>1.6541123233417016E-2</c:v>
                </c:pt>
                <c:pt idx="63">
                  <c:v>1.6688173410342736E-2</c:v>
                </c:pt>
                <c:pt idx="64">
                  <c:v>1.6836424459548641E-2</c:v>
                </c:pt>
                <c:pt idx="65">
                  <c:v>1.6985844937722126E-2</c:v>
                </c:pt>
                <c:pt idx="66">
                  <c:v>1.7136404254464482E-2</c:v>
                </c:pt>
                <c:pt idx="67">
                  <c:v>1.7288072655861655E-2</c:v>
                </c:pt>
                <c:pt idx="68">
                  <c:v>1.7440821207561016E-2</c:v>
                </c:pt>
                <c:pt idx="69">
                  <c:v>1.7594621777455285E-2</c:v>
                </c:pt>
                <c:pt idx="70">
                  <c:v>1.7749447018066019E-2</c:v>
                </c:pt>
                <c:pt idx="71">
                  <c:v>1.7905270348710093E-2</c:v>
                </c:pt>
                <c:pt idx="72">
                  <c:v>1.8062065937524876E-2</c:v>
                </c:pt>
                <c:pt idx="73">
                  <c:v>1.8219808683420116E-2</c:v>
                </c:pt>
                <c:pt idx="74">
                  <c:v>1.8378474198017664E-2</c:v>
                </c:pt>
                <c:pt idx="75">
                  <c:v>1.8538038787633559E-2</c:v>
                </c:pt>
                <c:pt idx="76">
                  <c:v>1.8698479435351068E-2</c:v>
                </c:pt>
                <c:pt idx="77">
                  <c:v>1.8859773783227694E-2</c:v>
                </c:pt>
                <c:pt idx="78">
                  <c:v>1.902190011467397E-2</c:v>
                </c:pt>
                <c:pt idx="79">
                  <c:v>1.9184837337037283E-2</c:v>
                </c:pt>
                <c:pt idx="80">
                  <c:v>1.9348564964419491E-2</c:v>
                </c:pt>
                <c:pt idx="81">
                  <c:v>1.9513063100753254E-2</c:v>
                </c:pt>
                <c:pt idx="82">
                  <c:v>1.9678312423158401E-2</c:v>
                </c:pt>
                <c:pt idx="83">
                  <c:v>1.9844294165596257E-2</c:v>
                </c:pt>
                <c:pt idx="84">
                  <c:v>2.0010990102836995E-2</c:v>
                </c:pt>
                <c:pt idx="85">
                  <c:v>2.0178382534752334E-2</c:v>
                </c:pt>
                <c:pt idx="86">
                  <c:v>2.0346454270943407E-2</c:v>
                </c:pt>
                <c:pt idx="87">
                  <c:v>2.0515188615711517E-2</c:v>
                </c:pt>
                <c:pt idx="88">
                  <c:v>2.0684569353377483E-2</c:v>
                </c:pt>
                <c:pt idx="89">
                  <c:v>2.0854580733953437E-2</c:v>
                </c:pt>
                <c:pt idx="90">
                  <c:v>2.1025207459169481E-2</c:v>
                </c:pt>
                <c:pt idx="91">
                  <c:v>2.1196434668856113E-2</c:v>
                </c:pt>
                <c:pt idx="92">
                  <c:v>2.1368247927682091E-2</c:v>
                </c:pt>
                <c:pt idx="93">
                  <c:v>2.1540633212246335E-2</c:v>
                </c:pt>
                <c:pt idx="94">
                  <c:v>2.1713576898521467E-2</c:v>
                </c:pt>
                <c:pt idx="95">
                  <c:v>2.1887065749645735E-2</c:v>
                </c:pt>
                <c:pt idx="96">
                  <c:v>2.2061086904059397E-2</c:v>
                </c:pt>
                <c:pt idx="97">
                  <c:v>2.223562786398086E-2</c:v>
                </c:pt>
                <c:pt idx="98">
                  <c:v>2.2410676484217476E-2</c:v>
                </c:pt>
                <c:pt idx="99">
                  <c:v>2.2586220961305359E-2</c:v>
                </c:pt>
                <c:pt idx="100">
                  <c:v>2.2762249822972164E-2</c:v>
                </c:pt>
                <c:pt idx="101">
                  <c:v>2.293875191791651E-2</c:v>
                </c:pt>
                <c:pt idx="102">
                  <c:v>2.3115716405897425E-2</c:v>
                </c:pt>
                <c:pt idx="103">
                  <c:v>2.3293132748127034E-2</c:v>
                </c:pt>
                <c:pt idx="104">
                  <c:v>2.3470990697959378E-2</c:v>
                </c:pt>
                <c:pt idx="105">
                  <c:v>2.3649280291868479E-2</c:v>
                </c:pt>
                <c:pt idx="106">
                  <c:v>2.3827991840708208E-2</c:v>
                </c:pt>
                <c:pt idx="107">
                  <c:v>2.400711592124698E-2</c:v>
                </c:pt>
                <c:pt idx="108">
                  <c:v>2.4186643367969836E-2</c:v>
                </c:pt>
                <c:pt idx="109">
                  <c:v>2.4366565265140739E-2</c:v>
                </c:pt>
                <c:pt idx="110">
                  <c:v>2.4546872939117975E-2</c:v>
                </c:pt>
                <c:pt idx="111">
                  <c:v>2.4727557950915351E-2</c:v>
                </c:pt>
                <c:pt idx="112">
                  <c:v>2.4908612089002205E-2</c:v>
                </c:pt>
                <c:pt idx="113">
                  <c:v>2.5090027362335256E-2</c:v>
                </c:pt>
                <c:pt idx="114">
                  <c:v>2.5271795993615336E-2</c:v>
                </c:pt>
                <c:pt idx="115">
                  <c:v>2.5453910412762272E-2</c:v>
                </c:pt>
                <c:pt idx="116">
                  <c:v>2.5636363250601254E-2</c:v>
                </c:pt>
                <c:pt idx="117">
                  <c:v>2.581914733275413E-2</c:v>
                </c:pt>
                <c:pt idx="118">
                  <c:v>2.6002255673729265E-2</c:v>
                </c:pt>
                <c:pt idx="119">
                  <c:v>2.6185681471203735E-2</c:v>
                </c:pt>
                <c:pt idx="120">
                  <c:v>2.6369418100491607E-2</c:v>
                </c:pt>
                <c:pt idx="121">
                  <c:v>2.6553459109192563E-2</c:v>
                </c:pt>
                <c:pt idx="122">
                  <c:v>2.6737798212014843E-2</c:v>
                </c:pt>
                <c:pt idx="123">
                  <c:v>2.6922429285766943E-2</c:v>
                </c:pt>
                <c:pt idx="124">
                  <c:v>2.7107346364512602E-2</c:v>
                </c:pt>
                <c:pt idx="125">
                  <c:v>2.7292543634883551E-2</c:v>
                </c:pt>
                <c:pt idx="126">
                  <c:v>2.7478015431545016E-2</c:v>
                </c:pt>
                <c:pt idx="127">
                  <c:v>2.7663756232808742E-2</c:v>
                </c:pt>
                <c:pt idx="128">
                  <c:v>2.7849760656388747E-2</c:v>
                </c:pt>
                <c:pt idx="129">
                  <c:v>2.8036023455294934E-2</c:v>
                </c:pt>
                <c:pt idx="130">
                  <c:v>2.8222539513860053E-2</c:v>
                </c:pt>
                <c:pt idx="131">
                  <c:v>2.8409303843895437E-2</c:v>
                </c:pt>
                <c:pt idx="132">
                  <c:v>2.8596311580971184E-2</c:v>
                </c:pt>
                <c:pt idx="133">
                  <c:v>2.8783557980816703E-2</c:v>
                </c:pt>
                <c:pt idx="134">
                  <c:v>2.8971038415837331E-2</c:v>
                </c:pt>
                <c:pt idx="135">
                  <c:v>2.9158748371743311E-2</c:v>
                </c:pt>
                <c:pt idx="136">
                  <c:v>2.9346683444287178E-2</c:v>
                </c:pt>
                <c:pt idx="137">
                  <c:v>2.9534839336105935E-2</c:v>
                </c:pt>
                <c:pt idx="138">
                  <c:v>2.9723211853664416E-2</c:v>
                </c:pt>
                <c:pt idx="139">
                  <c:v>2.9911796904296451E-2</c:v>
                </c:pt>
                <c:pt idx="140">
                  <c:v>3.0100590493340424E-2</c:v>
                </c:pt>
                <c:pt idx="141">
                  <c:v>3.0289588721366095E-2</c:v>
                </c:pt>
                <c:pt idx="142">
                  <c:v>3.047878778148953E-2</c:v>
                </c:pt>
                <c:pt idx="143">
                  <c:v>3.0668183956773152E-2</c:v>
                </c:pt>
                <c:pt idx="144">
                  <c:v>3.0857773617708008E-2</c:v>
                </c:pt>
                <c:pt idx="145">
                  <c:v>3.1047553219775457E-2</c:v>
                </c:pt>
                <c:pt idx="146">
                  <c:v>3.1237519301085641E-2</c:v>
                </c:pt>
                <c:pt idx="147">
                  <c:v>3.1427668480089994E-2</c:v>
                </c:pt>
                <c:pt idx="148">
                  <c:v>3.1617997453365403E-2</c:v>
                </c:pt>
                <c:pt idx="149">
                  <c:v>3.1808502993467568E-2</c:v>
                </c:pt>
                <c:pt idx="150">
                  <c:v>3.1999181946851162E-2</c:v>
                </c:pt>
                <c:pt idx="151">
                  <c:v>3.2190031231854523E-2</c:v>
                </c:pt>
                <c:pt idx="152">
                  <c:v>3.2381047836746883E-2</c:v>
                </c:pt>
                <c:pt idx="153">
                  <c:v>3.2572228817835683E-2</c:v>
                </c:pt>
                <c:pt idx="154">
                  <c:v>3.2763571297632313E-2</c:v>
                </c:pt>
                <c:pt idx="155">
                  <c:v>3.2955072463074053E-2</c:v>
                </c:pt>
                <c:pt idx="156">
                  <c:v>3.3146729563800451E-2</c:v>
                </c:pt>
                <c:pt idx="157">
                  <c:v>3.3338539910482266E-2</c:v>
                </c:pt>
                <c:pt idx="158">
                  <c:v>3.3530500873201266E-2</c:v>
                </c:pt>
                <c:pt idx="159">
                  <c:v>3.3722609879879073E-2</c:v>
                </c:pt>
                <c:pt idx="160">
                  <c:v>3.3914864414753602E-2</c:v>
                </c:pt>
                <c:pt idx="161">
                  <c:v>3.4107262016901285E-2</c:v>
                </c:pt>
                <c:pt idx="162">
                  <c:v>3.4299800278803812E-2</c:v>
                </c:pt>
                <c:pt idx="163">
                  <c:v>3.4492476844957626E-2</c:v>
                </c:pt>
                <c:pt idx="164">
                  <c:v>3.4685289410525053E-2</c:v>
                </c:pt>
                <c:pt idx="165">
                  <c:v>3.4878235720025456E-2</c:v>
                </c:pt>
                <c:pt idx="166">
                  <c:v>3.5071313566065264E-2</c:v>
                </c:pt>
                <c:pt idx="167">
                  <c:v>3.526452078810547E-2</c:v>
                </c:pt>
                <c:pt idx="168">
                  <c:v>3.5457855271265444E-2</c:v>
                </c:pt>
                <c:pt idx="169">
                  <c:v>3.5651314945161931E-2</c:v>
                </c:pt>
                <c:pt idx="170">
                  <c:v>3.5844897782781875E-2</c:v>
                </c:pt>
                <c:pt idx="171">
                  <c:v>3.603860179938826E-2</c:v>
                </c:pt>
                <c:pt idx="172">
                  <c:v>3.6232425051457656E-2</c:v>
                </c:pt>
                <c:pt idx="173">
                  <c:v>3.6426365635648536E-2</c:v>
                </c:pt>
                <c:pt idx="174">
                  <c:v>3.6620421687799457E-2</c:v>
                </c:pt>
                <c:pt idx="175">
                  <c:v>3.6814591381955933E-2</c:v>
                </c:pt>
                <c:pt idx="176">
                  <c:v>3.700887292942532E-2</c:v>
                </c:pt>
                <c:pt idx="177">
                  <c:v>3.7203264577858643E-2</c:v>
                </c:pt>
                <c:pt idx="178">
                  <c:v>3.7397764610358576E-2</c:v>
                </c:pt>
                <c:pt idx="179">
                  <c:v>3.7592371344612727E-2</c:v>
                </c:pt>
                <c:pt idx="180">
                  <c:v>3.7787083132051452E-2</c:v>
                </c:pt>
                <c:pt idx="181">
                  <c:v>3.7981898357029371E-2</c:v>
                </c:pt>
                <c:pt idx="182">
                  <c:v>3.8176815436029868E-2</c:v>
                </c:pt>
                <c:pt idx="183">
                  <c:v>3.8371832816891889E-2</c:v>
                </c:pt>
                <c:pt idx="184">
                  <c:v>3.8566948978058263E-2</c:v>
                </c:pt>
                <c:pt idx="185">
                  <c:v>3.8762162427844929E-2</c:v>
                </c:pt>
                <c:pt idx="186">
                  <c:v>3.8957471703730373E-2</c:v>
                </c:pt>
                <c:pt idx="187">
                  <c:v>3.9152875371664675E-2</c:v>
                </c:pt>
                <c:pt idx="188">
                  <c:v>3.9348372025397642E-2</c:v>
                </c:pt>
                <c:pt idx="189">
                  <c:v>3.95439602858252E-2</c:v>
                </c:pt>
                <c:pt idx="190">
                  <c:v>3.9739638800353735E-2</c:v>
                </c:pt>
                <c:pt idx="191">
                  <c:v>3.9935406242281736E-2</c:v>
                </c:pt>
                <c:pt idx="192">
                  <c:v>4.0131261310198139E-2</c:v>
                </c:pt>
                <c:pt idx="193">
                  <c:v>4.0327202727396941E-2</c:v>
                </c:pt>
                <c:pt idx="194">
                  <c:v>4.0523229241307662E-2</c:v>
                </c:pt>
                <c:pt idx="195">
                  <c:v>4.0719339622940949E-2</c:v>
                </c:pt>
                <c:pt idx="196">
                  <c:v>4.0915532666349098E-2</c:v>
                </c:pt>
                <c:pt idx="197">
                  <c:v>4.1111807188100917E-2</c:v>
                </c:pt>
                <c:pt idx="198">
                  <c:v>4.130816202677056E-2</c:v>
                </c:pt>
                <c:pt idx="199">
                  <c:v>4.1504596042439758E-2</c:v>
                </c:pt>
                <c:pt idx="200">
                  <c:v>4.1701108116213394E-2</c:v>
                </c:pt>
                <c:pt idx="201">
                  <c:v>4.1897697149747573E-2</c:v>
                </c:pt>
                <c:pt idx="202">
                  <c:v>4.2094362064790211E-2</c:v>
                </c:pt>
                <c:pt idx="203">
                  <c:v>4.2291101802733481E-2</c:v>
                </c:pt>
                <c:pt idx="204">
                  <c:v>4.2487915324178019E-2</c:v>
                </c:pt>
                <c:pt idx="205">
                  <c:v>4.2684801608508266E-2</c:v>
                </c:pt>
                <c:pt idx="206">
                  <c:v>4.2881759653478936E-2</c:v>
                </c:pt>
                <c:pt idx="207">
                  <c:v>4.3078788474811974E-2</c:v>
                </c:pt>
                <c:pt idx="208">
                  <c:v>4.3275887105803941E-2</c:v>
                </c:pt>
                <c:pt idx="209">
                  <c:v>4.3473054596943353E-2</c:v>
                </c:pt>
                <c:pt idx="210">
                  <c:v>4.3670290015537828E-2</c:v>
                </c:pt>
                <c:pt idx="211">
                  <c:v>4.3867592445350621E-2</c:v>
                </c:pt>
                <c:pt idx="212">
                  <c:v>4.4064960986246411E-2</c:v>
                </c:pt>
                <c:pt idx="213">
                  <c:v>4.4262394753845948E-2</c:v>
                </c:pt>
                <c:pt idx="214">
                  <c:v>4.4459892879189382E-2</c:v>
                </c:pt>
                <c:pt idx="215">
                  <c:v>4.4657454508408079E-2</c:v>
                </c:pt>
                <c:pt idx="216">
                  <c:v>4.4855078802404455E-2</c:v>
                </c:pt>
                <c:pt idx="217">
                  <c:v>4.5052764936539966E-2</c:v>
                </c:pt>
                <c:pt idx="218">
                  <c:v>4.5250512100330667E-2</c:v>
                </c:pt>
                <c:pt idx="219">
                  <c:v>4.5448319497150329E-2</c:v>
                </c:pt>
                <c:pt idx="220">
                  <c:v>4.5646186343940853E-2</c:v>
                </c:pt>
                <c:pt idx="221">
                  <c:v>4.5844111870929787E-2</c:v>
                </c:pt>
                <c:pt idx="222">
                  <c:v>4.6042095321354712E-2</c:v>
                </c:pt>
                <c:pt idx="223">
                  <c:v>4.6240135951194361E-2</c:v>
                </c:pt>
                <c:pt idx="224">
                  <c:v>4.6438233028906206E-2</c:v>
                </c:pt>
                <c:pt idx="225">
                  <c:v>4.6636385835170477E-2</c:v>
                </c:pt>
                <c:pt idx="226">
                  <c:v>4.6834593662640214E-2</c:v>
                </c:pt>
                <c:pt idx="227">
                  <c:v>4.7032855815697432E-2</c:v>
                </c:pt>
                <c:pt idx="228">
                  <c:v>4.7231171610215041E-2</c:v>
                </c:pt>
                <c:pt idx="229">
                  <c:v>4.7429540373324489E-2</c:v>
                </c:pt>
                <c:pt idx="230">
                  <c:v>4.7627961443188892E-2</c:v>
                </c:pt>
                <c:pt idx="231">
                  <c:v>4.7826434168781531E-2</c:v>
                </c:pt>
                <c:pt idx="232">
                  <c:v>4.8024957909669583E-2</c:v>
                </c:pt>
                <c:pt idx="233">
                  <c:v>4.8223532035802923E-2</c:v>
                </c:pt>
                <c:pt idx="234">
                  <c:v>4.8422155927307919E-2</c:v>
                </c:pt>
                <c:pt idx="235">
                  <c:v>4.862082897428599E-2</c:v>
                </c:pt>
                <c:pt idx="236">
                  <c:v>4.8819550576616841E-2</c:v>
                </c:pt>
                <c:pt idx="237">
                  <c:v>4.9018320143766315E-2</c:v>
                </c:pt>
                <c:pt idx="238">
                  <c:v>4.9217137094598663E-2</c:v>
                </c:pt>
                <c:pt idx="239">
                  <c:v>4.9416000857193075E-2</c:v>
                </c:pt>
                <c:pt idx="240">
                  <c:v>4.9614910868664569E-2</c:v>
                </c:pt>
                <c:pt idx="241">
                  <c:v>4.9813866574988805E-2</c:v>
                </c:pt>
                <c:pt idx="242">
                  <c:v>5.0012867430831047E-2</c:v>
                </c:pt>
                <c:pt idx="243">
                  <c:v>5.0211912899378874E-2</c:v>
                </c:pt>
                <c:pt idx="244">
                  <c:v>5.0411002452178763E-2</c:v>
                </c:pt>
                <c:pt idx="245">
                  <c:v>5.0610135568976422E-2</c:v>
                </c:pt>
                <c:pt idx="246">
                  <c:v>5.0809311737560529E-2</c:v>
                </c:pt>
                <c:pt idx="247">
                  <c:v>5.1008530453610167E-2</c:v>
                </c:pt>
                <c:pt idx="248">
                  <c:v>5.1207791220545543E-2</c:v>
                </c:pt>
                <c:pt idx="249">
                  <c:v>5.1407093549382089E-2</c:v>
                </c:pt>
                <c:pt idx="250">
                  <c:v>5.1606436958587798E-2</c:v>
                </c:pt>
                <c:pt idx="251">
                  <c:v>5.1805820973943727E-2</c:v>
                </c:pt>
                <c:pt idx="252">
                  <c:v>5.2005245128407512E-2</c:v>
                </c:pt>
                <c:pt idx="253">
                  <c:v>5.2204708961979991E-2</c:v>
                </c:pt>
                <c:pt idx="254">
                  <c:v>5.2404212021574664E-2</c:v>
                </c:pt>
                <c:pt idx="255">
                  <c:v>5.2603753860890029E-2</c:v>
                </c:pt>
                <c:pt idx="256">
                  <c:v>5.2803334040284707E-2</c:v>
                </c:pt>
                <c:pt idx="257">
                  <c:v>5.3002952126655282E-2</c:v>
                </c:pt>
                <c:pt idx="258">
                  <c:v>5.3202607693316771E-2</c:v>
                </c:pt>
                <c:pt idx="259">
                  <c:v>5.3402300319885673E-2</c:v>
                </c:pt>
                <c:pt idx="260">
                  <c:v>5.3602029592165541E-2</c:v>
                </c:pt>
                <c:pt idx="261">
                  <c:v>5.3801795102034963E-2</c:v>
                </c:pt>
                <c:pt idx="262">
                  <c:v>5.4001596447338034E-2</c:v>
                </c:pt>
                <c:pt idx="263">
                  <c:v>5.4201433231777049E-2</c:v>
                </c:pt>
                <c:pt idx="264">
                  <c:v>5.4401305064807538E-2</c:v>
                </c:pt>
                <c:pt idx="265">
                  <c:v>5.4601211561535502E-2</c:v>
                </c:pt>
                <c:pt idx="266">
                  <c:v>5.4801152342616836E-2</c:v>
                </c:pt>
                <c:pt idx="267">
                  <c:v>5.5001127034158791E-2</c:v>
                </c:pt>
                <c:pt idx="268">
                  <c:v>5.5201135267623644E-2</c:v>
                </c:pt>
                <c:pt idx="269">
                  <c:v>5.5401176679734231E-2</c:v>
                </c:pt>
                <c:pt idx="270">
                  <c:v>5.5601250912381536E-2</c:v>
                </c:pt>
                <c:pt idx="271">
                  <c:v>5.5801357612534158E-2</c:v>
                </c:pt>
                <c:pt idx="272">
                  <c:v>5.6001496432149703E-2</c:v>
                </c:pt>
                <c:pt idx="273">
                  <c:v>5.620166702808789E-2</c:v>
                </c:pt>
                <c:pt idx="274">
                  <c:v>5.6401869062025621E-2</c:v>
                </c:pt>
                <c:pt idx="275">
                  <c:v>5.6602102200373622E-2</c:v>
                </c:pt>
                <c:pt idx="276">
                  <c:v>5.6802366114194855E-2</c:v>
                </c:pt>
                <c:pt idx="277">
                  <c:v>5.7002660479124653E-2</c:v>
                </c:pt>
                <c:pt idx="278">
                  <c:v>5.7202984975292352E-2</c:v>
                </c:pt>
                <c:pt idx="279">
                  <c:v>5.7403339287244608E-2</c:v>
                </c:pt>
                <c:pt idx="280">
                  <c:v>5.7603723103870234E-2</c:v>
                </c:pt>
                <c:pt idx="281">
                  <c:v>5.7804136118326528E-2</c:v>
                </c:pt>
                <c:pt idx="282">
                  <c:v>5.8004578027967109E-2</c:v>
                </c:pt>
                <c:pt idx="283">
                  <c:v>5.8205048534271192E-2</c:v>
                </c:pt>
                <c:pt idx="284">
                  <c:v>5.84055473427742E-2</c:v>
                </c:pt>
                <c:pt idx="285">
                  <c:v>5.8606074162999927E-2</c:v>
                </c:pt>
                <c:pt idx="286">
                  <c:v>5.8806628708393857E-2</c:v>
                </c:pt>
                <c:pt idx="287">
                  <c:v>5.9007210696257896E-2</c:v>
                </c:pt>
                <c:pt idx="288">
                  <c:v>5.9207819847686395E-2</c:v>
                </c:pt>
                <c:pt idx="289">
                  <c:v>5.940845588750341E-2</c:v>
                </c:pt>
                <c:pt idx="290">
                  <c:v>5.9609118544201138E-2</c:v>
                </c:pt>
                <c:pt idx="291">
                  <c:v>5.9809807549879676E-2</c:v>
                </c:pt>
                <c:pt idx="292">
                  <c:v>6.0010522640187872E-2</c:v>
                </c:pt>
                <c:pt idx="293">
                  <c:v>6.021126355426526E-2</c:v>
                </c:pt>
                <c:pt idx="294">
                  <c:v>6.0412030034685302E-2</c:v>
                </c:pt>
                <c:pt idx="295">
                  <c:v>6.0612821827399535E-2</c:v>
                </c:pt>
                <c:pt idx="296">
                  <c:v>6.0813638681682901E-2</c:v>
                </c:pt>
                <c:pt idx="297">
                  <c:v>6.1014480350080107E-2</c:v>
                </c:pt>
                <c:pt idx="298">
                  <c:v>6.1215346588352995E-2</c:v>
                </c:pt>
                <c:pt idx="299">
                  <c:v>6.141623715542887E-2</c:v>
                </c:pt>
                <c:pt idx="300">
                  <c:v>6.1617151813350007E-2</c:v>
                </c:pt>
                <c:pt idx="301">
                  <c:v>6.181809032722374E-2</c:v>
                </c:pt>
                <c:pt idx="302">
                  <c:v>6.2019052465173981E-2</c:v>
                </c:pt>
                <c:pt idx="303">
                  <c:v>6.2220037998293183E-2</c:v>
                </c:pt>
                <c:pt idx="304">
                  <c:v>6.242104670059552E-2</c:v>
                </c:pt>
                <c:pt idx="305">
                  <c:v>6.2622078348970836E-2</c:v>
                </c:pt>
                <c:pt idx="306">
                  <c:v>6.2823132723139413E-2</c:v>
                </c:pt>
                <c:pt idx="307">
                  <c:v>6.3024209605607714E-2</c:v>
                </c:pt>
                <c:pt idx="308">
                  <c:v>6.3225308781624759E-2</c:v>
                </c:pt>
                <c:pt idx="309">
                  <c:v>6.3426430039139461E-2</c:v>
                </c:pt>
                <c:pt idx="310">
                  <c:v>6.3627573168758708E-2</c:v>
                </c:pt>
                <c:pt idx="311">
                  <c:v>6.3828737963706195E-2</c:v>
                </c:pt>
                <c:pt idx="312">
                  <c:v>6.4029924219782042E-2</c:v>
                </c:pt>
                <c:pt idx="313">
                  <c:v>6.4231131735323077E-2</c:v>
                </c:pt>
                <c:pt idx="314">
                  <c:v>6.4432360311163978E-2</c:v>
                </c:pt>
                <c:pt idx="315">
                  <c:v>6.4633609750598994E-2</c:v>
                </c:pt>
                <c:pt idx="316">
                  <c:v>6.4834879859344441E-2</c:v>
                </c:pt>
                <c:pt idx="317">
                  <c:v>6.5036170445501834E-2</c:v>
                </c:pt>
                <c:pt idx="318">
                  <c:v>6.5237481319521673E-2</c:v>
                </c:pt>
                <c:pt idx="319">
                  <c:v>6.5438812294167953E-2</c:v>
                </c:pt>
                <c:pt idx="320">
                  <c:v>6.5640163184483263E-2</c:v>
                </c:pt>
                <c:pt idx="321">
                  <c:v>6.5841533807754427E-2</c:v>
                </c:pt>
                <c:pt idx="322">
                  <c:v>6.6042923983478982E-2</c:v>
                </c:pt>
                <c:pt idx="323">
                  <c:v>6.6244333533331978E-2</c:v>
                </c:pt>
                <c:pt idx="324">
                  <c:v>6.6445762281133608E-2</c:v>
                </c:pt>
                <c:pt idx="325">
                  <c:v>6.664721005281718E-2</c:v>
                </c:pt>
                <c:pt idx="326">
                  <c:v>6.6848676676397961E-2</c:v>
                </c:pt>
                <c:pt idx="327">
                  <c:v>6.7050161981942163E-2</c:v>
                </c:pt>
                <c:pt idx="328">
                  <c:v>6.7251665801536895E-2</c:v>
                </c:pt>
                <c:pt idx="329">
                  <c:v>6.745318796926035E-2</c:v>
                </c:pt>
                <c:pt idx="330">
                  <c:v>6.765472832115256E-2</c:v>
                </c:pt>
                <c:pt idx="331">
                  <c:v>6.7856286695186868E-2</c:v>
                </c:pt>
                <c:pt idx="332">
                  <c:v>6.8057862931241553E-2</c:v>
                </c:pt>
                <c:pt idx="333">
                  <c:v>6.8259456871072183E-2</c:v>
                </c:pt>
                <c:pt idx="334">
                  <c:v>6.8461068358284485E-2</c:v>
                </c:pt>
                <c:pt idx="335">
                  <c:v>6.8662697238307438E-2</c:v>
                </c:pt>
                <c:pt idx="336">
                  <c:v>6.8864343358367108E-2</c:v>
                </c:pt>
                <c:pt idx="337">
                  <c:v>6.9066006567460703E-2</c:v>
                </c:pt>
                <c:pt idx="338">
                  <c:v>6.926768671633117E-2</c:v>
                </c:pt>
                <c:pt idx="339">
                  <c:v>6.9469383657442332E-2</c:v>
                </c:pt>
                <c:pt idx="340">
                  <c:v>6.9671097244954183E-2</c:v>
                </c:pt>
                <c:pt idx="341">
                  <c:v>6.9872827334698906E-2</c:v>
                </c:pt>
                <c:pt idx="342">
                  <c:v>7.0074573784157018E-2</c:v>
                </c:pt>
                <c:pt idx="343">
                  <c:v>7.0276336452434113E-2</c:v>
                </c:pt>
                <c:pt idx="344">
                  <c:v>7.0478115200237945E-2</c:v>
                </c:pt>
                <c:pt idx="345">
                  <c:v>7.0679909889855799E-2</c:v>
                </c:pt>
                <c:pt idx="346">
                  <c:v>7.0881720385132407E-2</c:v>
                </c:pt>
                <c:pt idx="347">
                  <c:v>7.1083546551448107E-2</c:v>
                </c:pt>
                <c:pt idx="348">
                  <c:v>7.1285388255697399E-2</c:v>
                </c:pt>
                <c:pt idx="349">
                  <c:v>7.1487245366267868E-2</c:v>
                </c:pt>
                <c:pt idx="350">
                  <c:v>7.1689117753019449E-2</c:v>
                </c:pt>
                <c:pt idx="351">
                  <c:v>7.189100528726404E-2</c:v>
                </c:pt>
                <c:pt idx="352">
                  <c:v>7.2092907841745407E-2</c:v>
                </c:pt>
                <c:pt idx="353">
                  <c:v>7.2294825290619549E-2</c:v>
                </c:pt>
                <c:pt idx="354">
                  <c:v>7.2496757509435183E-2</c:v>
                </c:pt>
                <c:pt idx="355">
                  <c:v>7.2698704375114706E-2</c:v>
                </c:pt>
                <c:pt idx="356">
                  <c:v>7.2900665765935485E-2</c:v>
                </c:pt>
                <c:pt idx="357">
                  <c:v>7.3102641561511195E-2</c:v>
                </c:pt>
                <c:pt idx="358">
                  <c:v>7.3304631642773899E-2</c:v>
                </c:pt>
                <c:pt idx="359">
                  <c:v>7.350663589195594E-2</c:v>
                </c:pt>
                <c:pt idx="360">
                  <c:v>7.3708654192572526E-2</c:v>
                </c:pt>
                <c:pt idx="361">
                  <c:v>7.3910686429404307E-2</c:v>
                </c:pt>
                <c:pt idx="362">
                  <c:v>7.4112732488480354E-2</c:v>
                </c:pt>
                <c:pt idx="363">
                  <c:v>7.4314792257061543E-2</c:v>
                </c:pt>
                <c:pt idx="364">
                  <c:v>7.4516865623623807E-2</c:v>
                </c:pt>
                <c:pt idx="365">
                  <c:v>7.4718952477842174E-2</c:v>
                </c:pt>
                <c:pt idx="366">
                  <c:v>7.4921052710574643E-2</c:v>
                </c:pt>
                <c:pt idx="367">
                  <c:v>7.512316621384646E-2</c:v>
                </c:pt>
                <c:pt idx="368">
                  <c:v>7.5325292880834782E-2</c:v>
                </c:pt>
                <c:pt idx="369">
                  <c:v>7.552743260585329E-2</c:v>
                </c:pt>
                <c:pt idx="370">
                  <c:v>7.5729585284337292E-2</c:v>
                </c:pt>
                <c:pt idx="371">
                  <c:v>7.5931750812829005E-2</c:v>
                </c:pt>
                <c:pt idx="372">
                  <c:v>7.6133929088962923E-2</c:v>
                </c:pt>
                <c:pt idx="373">
                  <c:v>7.6336120011451639E-2</c:v>
                </c:pt>
                <c:pt idx="374">
                  <c:v>7.6538323480071696E-2</c:v>
                </c:pt>
                <c:pt idx="375">
                  <c:v>7.6740539395649787E-2</c:v>
                </c:pt>
                <c:pt idx="376">
                  <c:v>7.694276766004908E-2</c:v>
                </c:pt>
                <c:pt idx="377">
                  <c:v>7.7145008176155827E-2</c:v>
                </c:pt>
                <c:pt idx="378">
                  <c:v>7.7347260847866084E-2</c:v>
                </c:pt>
                <c:pt idx="379">
                  <c:v>7.7549525580072762E-2</c:v>
                </c:pt>
                <c:pt idx="380">
                  <c:v>7.7751802278652804E-2</c:v>
                </c:pt>
                <c:pt idx="381">
                  <c:v>7.7954090850454488E-2</c:v>
                </c:pt>
                <c:pt idx="382">
                  <c:v>7.8156391203285117E-2</c:v>
                </c:pt>
                <c:pt idx="383">
                  <c:v>7.835870324589865E-2</c:v>
                </c:pt>
                <c:pt idx="384">
                  <c:v>7.8561026887983748E-2</c:v>
                </c:pt>
                <c:pt idx="385">
                  <c:v>7.8763362040151913E-2</c:v>
                </c:pt>
                <c:pt idx="386">
                  <c:v>7.8965708613925656E-2</c:v>
                </c:pt>
                <c:pt idx="387">
                  <c:v>7.9168066521727171E-2</c:v>
                </c:pt>
                <c:pt idx="388">
                  <c:v>7.9370435676866871E-2</c:v>
                </c:pt>
                <c:pt idx="389">
                  <c:v>7.9572815993532206E-2</c:v>
                </c:pt>
                <c:pt idx="390">
                  <c:v>7.9775207386776806E-2</c:v>
                </c:pt>
                <c:pt idx="391">
                  <c:v>7.9977609772509423E-2</c:v>
                </c:pt>
                <c:pt idx="392">
                  <c:v>8.0180023067483439E-2</c:v>
                </c:pt>
                <c:pt idx="393">
                  <c:v>8.0382447189286249E-2</c:v>
                </c:pt>
                <c:pt idx="394">
                  <c:v>8.0584882056328938E-2</c:v>
                </c:pt>
                <c:pt idx="395">
                  <c:v>8.078732758783605E-2</c:v>
                </c:pt>
                <c:pt idx="396">
                  <c:v>8.09897837038355E-2</c:v>
                </c:pt>
                <c:pt idx="397">
                  <c:v>8.1192250325148735E-2</c:v>
                </c:pt>
                <c:pt idx="398">
                  <c:v>8.1394727373380937E-2</c:v>
                </c:pt>
                <c:pt idx="399">
                  <c:v>8.1597214770911378E-2</c:v>
                </c:pt>
                <c:pt idx="400">
                  <c:v>8.1799712440883937E-2</c:v>
                </c:pt>
                <c:pt idx="401">
                  <c:v>8.2002220307197796E-2</c:v>
                </c:pt>
                <c:pt idx="402">
                  <c:v>8.2204738294498189E-2</c:v>
                </c:pt>
                <c:pt idx="403">
                  <c:v>8.2407266328167347E-2</c:v>
                </c:pt>
                <c:pt idx="404">
                  <c:v>8.2609804334315612E-2</c:v>
                </c:pt>
                <c:pt idx="405">
                  <c:v>8.2812352239772499E-2</c:v>
                </c:pt>
                <c:pt idx="406">
                  <c:v>8.3014909972078069E-2</c:v>
                </c:pt>
                <c:pt idx="407">
                  <c:v>8.3217477459474457E-2</c:v>
                </c:pt>
                <c:pt idx="408">
                  <c:v>8.3420054630897258E-2</c:v>
                </c:pt>
                <c:pt idx="409">
                  <c:v>8.3622641415967397E-2</c:v>
                </c:pt>
                <c:pt idx="410">
                  <c:v>8.3825237744982753E-2</c:v>
                </c:pt>
                <c:pt idx="411">
                  <c:v>8.4027843548910228E-2</c:v>
                </c:pt>
                <c:pt idx="412">
                  <c:v>8.4230458759377666E-2</c:v>
                </c:pt>
                <c:pt idx="413">
                  <c:v>8.4433083308666057E-2</c:v>
                </c:pt>
                <c:pt idx="414">
                  <c:v>8.4635717129701818E-2</c:v>
                </c:pt>
                <c:pt idx="415">
                  <c:v>8.4838360156049064E-2</c:v>
                </c:pt>
                <c:pt idx="416">
                  <c:v>8.5041012321902212E-2</c:v>
                </c:pt>
                <c:pt idx="417">
                  <c:v>8.5243673562078418E-2</c:v>
                </c:pt>
                <c:pt idx="418">
                  <c:v>8.544634381201037E-2</c:v>
                </c:pt>
                <c:pt idx="419">
                  <c:v>8.5649023007739078E-2</c:v>
                </c:pt>
                <c:pt idx="420">
                  <c:v>8.5851711085906654E-2</c:v>
                </c:pt>
                <c:pt idx="421">
                  <c:v>8.6054407983749401E-2</c:v>
                </c:pt>
                <c:pt idx="422">
                  <c:v>8.6257113639090832E-2</c:v>
                </c:pt>
                <c:pt idx="423">
                  <c:v>8.6459827990334942E-2</c:v>
                </c:pt>
                <c:pt idx="424">
                  <c:v>8.6662550976459363E-2</c:v>
                </c:pt>
                <c:pt idx="425">
                  <c:v>8.6865282537008773E-2</c:v>
                </c:pt>
                <c:pt idx="426">
                  <c:v>8.706802261208843E-2</c:v>
                </c:pt>
                <c:pt idx="427">
                  <c:v>8.7270771142357609E-2</c:v>
                </c:pt>
                <c:pt idx="428">
                  <c:v>8.7473528069023324E-2</c:v>
                </c:pt>
                <c:pt idx="429">
                  <c:v>8.7676293333833963E-2</c:v>
                </c:pt>
                <c:pt idx="430">
                  <c:v>8.7879066879073181E-2</c:v>
                </c:pt>
                <c:pt idx="431">
                  <c:v>8.8081848647553806E-2</c:v>
                </c:pt>
                <c:pt idx="432">
                  <c:v>8.8284638582611694E-2</c:v>
                </c:pt>
                <c:pt idx="433">
                  <c:v>8.8487436628099894E-2</c:v>
                </c:pt>
                <c:pt idx="434">
                  <c:v>8.8690242728382801E-2</c:v>
                </c:pt>
                <c:pt idx="435">
                  <c:v>8.8893056828330277E-2</c:v>
                </c:pt>
                <c:pt idx="436">
                  <c:v>8.9095878873312051E-2</c:v>
                </c:pt>
                <c:pt idx="437">
                  <c:v>8.9298708809191968E-2</c:v>
                </c:pt>
                <c:pt idx="438">
                  <c:v>8.9501546582322608E-2</c:v>
                </c:pt>
                <c:pt idx="439">
                  <c:v>8.9704392139539638E-2</c:v>
                </c:pt>
                <c:pt idx="440">
                  <c:v>8.9907245428156549E-2</c:v>
                </c:pt>
                <c:pt idx="441">
                  <c:v>9.0110106395959205E-2</c:v>
                </c:pt>
                <c:pt idx="442">
                  <c:v>9.0312974991200626E-2</c:v>
                </c:pt>
                <c:pt idx="443">
                  <c:v>9.0515851162595889E-2</c:v>
                </c:pt>
                <c:pt idx="444">
                  <c:v>9.0718734859316821E-2</c:v>
                </c:pt>
                <c:pt idx="445">
                  <c:v>9.0921626030987135E-2</c:v>
                </c:pt>
                <c:pt idx="446">
                  <c:v>9.1124524627677284E-2</c:v>
                </c:pt>
                <c:pt idx="447">
                  <c:v>9.1327430599899631E-2</c:v>
                </c:pt>
                <c:pt idx="448">
                  <c:v>9.1530343898603608E-2</c:v>
                </c:pt>
                <c:pt idx="449">
                  <c:v>9.17332644751708E-2</c:v>
                </c:pt>
                <c:pt idx="450">
                  <c:v>9.1936192281410367E-2</c:v>
                </c:pt>
                <c:pt idx="451">
                  <c:v>9.2139127269554297E-2</c:v>
                </c:pt>
                <c:pt idx="452">
                  <c:v>9.2342069392252729E-2</c:v>
                </c:pt>
                <c:pt idx="453">
                  <c:v>9.2545018602569584E-2</c:v>
                </c:pt>
                <c:pt idx="454">
                  <c:v>9.2747974853977913E-2</c:v>
                </c:pt>
                <c:pt idx="455">
                  <c:v>9.2950938100355526E-2</c:v>
                </c:pt>
                <c:pt idx="456">
                  <c:v>9.3153908295980581E-2</c:v>
                </c:pt>
                <c:pt idx="457">
                  <c:v>9.3356885395527389E-2</c:v>
                </c:pt>
                <c:pt idx="458">
                  <c:v>9.3559869354061992E-2</c:v>
                </c:pt>
                <c:pt idx="459">
                  <c:v>9.3762860127037981E-2</c:v>
                </c:pt>
                <c:pt idx="460">
                  <c:v>9.3965857670292502E-2</c:v>
                </c:pt>
                <c:pt idx="461">
                  <c:v>9.4168861940041954E-2</c:v>
                </c:pt>
                <c:pt idx="462">
                  <c:v>9.4371872892878059E-2</c:v>
                </c:pt>
                <c:pt idx="463">
                  <c:v>9.4574890485763827E-2</c:v>
                </c:pt>
              </c:numCache>
            </c:numRef>
          </c:xVal>
          <c:yVal>
            <c:numRef>
              <c:f>'Eff.Frontier &amp; Risk-free asset'!$D$24:$D$487</c:f>
              <c:numCache>
                <c:formatCode>_(* #,##0.0000000_);_(* \(#,##0.0000000\);_(* "-"??_);_(@_)</c:formatCode>
                <c:ptCount val="464"/>
                <c:pt idx="0">
                  <c:v>2.1250000000000002E-4</c:v>
                </c:pt>
                <c:pt idx="1">
                  <c:v>2.2500000000000002E-4</c:v>
                </c:pt>
                <c:pt idx="2">
                  <c:v>2.3750000000000003E-4</c:v>
                </c:pt>
                <c:pt idx="3">
                  <c:v>2.5000000000000001E-4</c:v>
                </c:pt>
                <c:pt idx="4">
                  <c:v>2.6249999999999998E-4</c:v>
                </c:pt>
                <c:pt idx="5">
                  <c:v>2.7500000000000002E-4</c:v>
                </c:pt>
                <c:pt idx="6">
                  <c:v>2.875E-4</c:v>
                </c:pt>
                <c:pt idx="7">
                  <c:v>2.9999999999999997E-4</c:v>
                </c:pt>
                <c:pt idx="8">
                  <c:v>3.1250000000000001E-4</c:v>
                </c:pt>
                <c:pt idx="9">
                  <c:v>3.2499999999999999E-4</c:v>
                </c:pt>
                <c:pt idx="10">
                  <c:v>3.3750000000000002E-4</c:v>
                </c:pt>
                <c:pt idx="11">
                  <c:v>3.5E-4</c:v>
                </c:pt>
                <c:pt idx="12">
                  <c:v>3.6249999999999998E-4</c:v>
                </c:pt>
                <c:pt idx="13">
                  <c:v>3.7500000000000001E-4</c:v>
                </c:pt>
                <c:pt idx="14">
                  <c:v>3.8749999999999999E-4</c:v>
                </c:pt>
                <c:pt idx="15">
                  <c:v>4.0000000000000002E-4</c:v>
                </c:pt>
                <c:pt idx="16">
                  <c:v>4.125E-4</c:v>
                </c:pt>
                <c:pt idx="17">
                  <c:v>4.2499999999999998E-4</c:v>
                </c:pt>
                <c:pt idx="18">
                  <c:v>4.3750000000000001E-4</c:v>
                </c:pt>
                <c:pt idx="19">
                  <c:v>4.4999999999999999E-4</c:v>
                </c:pt>
                <c:pt idx="20">
                  <c:v>4.6250000000000002E-4</c:v>
                </c:pt>
                <c:pt idx="21">
                  <c:v>4.75E-4</c:v>
                </c:pt>
                <c:pt idx="22">
                  <c:v>4.8749999999999998E-4</c:v>
                </c:pt>
                <c:pt idx="23">
                  <c:v>5.0000000000000001E-4</c:v>
                </c:pt>
                <c:pt idx="24">
                  <c:v>5.1250000000000004E-4</c:v>
                </c:pt>
                <c:pt idx="25">
                  <c:v>5.2500000000000008E-4</c:v>
                </c:pt>
                <c:pt idx="26">
                  <c:v>5.3750000000000011E-4</c:v>
                </c:pt>
                <c:pt idx="27">
                  <c:v>5.5000000000000003E-4</c:v>
                </c:pt>
                <c:pt idx="28">
                  <c:v>5.6250000000000007E-4</c:v>
                </c:pt>
                <c:pt idx="29">
                  <c:v>5.750000000000001E-4</c:v>
                </c:pt>
                <c:pt idx="30">
                  <c:v>5.8750000000000002E-4</c:v>
                </c:pt>
                <c:pt idx="31">
                  <c:v>6.0000000000000006E-4</c:v>
                </c:pt>
                <c:pt idx="32">
                  <c:v>6.1250000000000009E-4</c:v>
                </c:pt>
                <c:pt idx="33">
                  <c:v>6.2500000000000001E-4</c:v>
                </c:pt>
                <c:pt idx="34">
                  <c:v>6.3750000000000005E-4</c:v>
                </c:pt>
                <c:pt idx="35">
                  <c:v>6.5000000000000008E-4</c:v>
                </c:pt>
                <c:pt idx="36">
                  <c:v>6.6250000000000011E-4</c:v>
                </c:pt>
                <c:pt idx="37">
                  <c:v>6.7500000000000004E-4</c:v>
                </c:pt>
                <c:pt idx="38">
                  <c:v>6.8750000000000007E-4</c:v>
                </c:pt>
                <c:pt idx="39">
                  <c:v>7.000000000000001E-4</c:v>
                </c:pt>
                <c:pt idx="40">
                  <c:v>7.1250000000000003E-4</c:v>
                </c:pt>
                <c:pt idx="41">
                  <c:v>7.2500000000000006E-4</c:v>
                </c:pt>
                <c:pt idx="42">
                  <c:v>7.3750000000000009E-4</c:v>
                </c:pt>
                <c:pt idx="43">
                  <c:v>7.5000000000000002E-4</c:v>
                </c:pt>
                <c:pt idx="44">
                  <c:v>7.6250000000000005E-4</c:v>
                </c:pt>
                <c:pt idx="45">
                  <c:v>7.7500000000000008E-4</c:v>
                </c:pt>
                <c:pt idx="46">
                  <c:v>7.8750000000000011E-4</c:v>
                </c:pt>
                <c:pt idx="47">
                  <c:v>8.0000000000000004E-4</c:v>
                </c:pt>
                <c:pt idx="48">
                  <c:v>8.1250000000000007E-4</c:v>
                </c:pt>
                <c:pt idx="49">
                  <c:v>8.250000000000001E-4</c:v>
                </c:pt>
                <c:pt idx="50">
                  <c:v>8.3750000000000003E-4</c:v>
                </c:pt>
                <c:pt idx="51">
                  <c:v>8.5000000000000006E-4</c:v>
                </c:pt>
                <c:pt idx="52">
                  <c:v>8.6250000000000009E-4</c:v>
                </c:pt>
                <c:pt idx="53">
                  <c:v>8.7500000000000013E-4</c:v>
                </c:pt>
                <c:pt idx="54">
                  <c:v>8.8750000000000005E-4</c:v>
                </c:pt>
                <c:pt idx="55">
                  <c:v>9.0000000000000008E-4</c:v>
                </c:pt>
                <c:pt idx="56">
                  <c:v>9.1250000000000012E-4</c:v>
                </c:pt>
                <c:pt idx="57">
                  <c:v>9.2500000000000004E-4</c:v>
                </c:pt>
                <c:pt idx="58">
                  <c:v>9.3750000000000007E-4</c:v>
                </c:pt>
                <c:pt idx="59">
                  <c:v>9.5000000000000011E-4</c:v>
                </c:pt>
                <c:pt idx="60">
                  <c:v>9.6250000000000003E-4</c:v>
                </c:pt>
                <c:pt idx="61">
                  <c:v>9.7500000000000006E-4</c:v>
                </c:pt>
                <c:pt idx="62">
                  <c:v>9.875000000000001E-4</c:v>
                </c:pt>
                <c:pt idx="63">
                  <c:v>1E-3</c:v>
                </c:pt>
                <c:pt idx="64">
                  <c:v>1.0124999999999999E-3</c:v>
                </c:pt>
                <c:pt idx="65">
                  <c:v>1.0249999999999999E-3</c:v>
                </c:pt>
                <c:pt idx="66">
                  <c:v>1.0375E-3</c:v>
                </c:pt>
                <c:pt idx="67">
                  <c:v>1.0499999999999999E-3</c:v>
                </c:pt>
                <c:pt idx="68">
                  <c:v>1.0625000000000001E-3</c:v>
                </c:pt>
                <c:pt idx="69">
                  <c:v>1.075E-3</c:v>
                </c:pt>
                <c:pt idx="70">
                  <c:v>1.0874999999999999E-3</c:v>
                </c:pt>
                <c:pt idx="71">
                  <c:v>1.1000000000000001E-3</c:v>
                </c:pt>
                <c:pt idx="72">
                  <c:v>1.1125E-3</c:v>
                </c:pt>
                <c:pt idx="73">
                  <c:v>1.1249999999999999E-3</c:v>
                </c:pt>
                <c:pt idx="74">
                  <c:v>1.1375000000000001E-3</c:v>
                </c:pt>
                <c:pt idx="75">
                  <c:v>1.15E-3</c:v>
                </c:pt>
                <c:pt idx="76">
                  <c:v>1.1624999999999999E-3</c:v>
                </c:pt>
                <c:pt idx="77">
                  <c:v>1.175E-3</c:v>
                </c:pt>
                <c:pt idx="78">
                  <c:v>1.1875E-3</c:v>
                </c:pt>
                <c:pt idx="79">
                  <c:v>1.1999999999999999E-3</c:v>
                </c:pt>
                <c:pt idx="80">
                  <c:v>1.2125E-3</c:v>
                </c:pt>
                <c:pt idx="81">
                  <c:v>1.225E-3</c:v>
                </c:pt>
                <c:pt idx="82">
                  <c:v>1.2374999999999999E-3</c:v>
                </c:pt>
                <c:pt idx="83">
                  <c:v>1.25E-3</c:v>
                </c:pt>
                <c:pt idx="84">
                  <c:v>1.2625E-3</c:v>
                </c:pt>
                <c:pt idx="85">
                  <c:v>1.2750000000000001E-3</c:v>
                </c:pt>
                <c:pt idx="86">
                  <c:v>1.2875E-3</c:v>
                </c:pt>
                <c:pt idx="87">
                  <c:v>1.2999999999999999E-3</c:v>
                </c:pt>
                <c:pt idx="88">
                  <c:v>1.3125000000000001E-3</c:v>
                </c:pt>
                <c:pt idx="89">
                  <c:v>1.325E-3</c:v>
                </c:pt>
                <c:pt idx="90">
                  <c:v>1.3374999999999999E-3</c:v>
                </c:pt>
                <c:pt idx="91">
                  <c:v>1.3500000000000001E-3</c:v>
                </c:pt>
                <c:pt idx="92">
                  <c:v>1.3625E-3</c:v>
                </c:pt>
                <c:pt idx="93">
                  <c:v>1.3749999999999999E-3</c:v>
                </c:pt>
                <c:pt idx="94">
                  <c:v>1.3875000000000001E-3</c:v>
                </c:pt>
                <c:pt idx="95">
                  <c:v>1.4E-3</c:v>
                </c:pt>
                <c:pt idx="96">
                  <c:v>1.4124999999999999E-3</c:v>
                </c:pt>
                <c:pt idx="97">
                  <c:v>1.4250000000000001E-3</c:v>
                </c:pt>
                <c:pt idx="98">
                  <c:v>1.4375E-3</c:v>
                </c:pt>
                <c:pt idx="99">
                  <c:v>1.4499999999999999E-3</c:v>
                </c:pt>
                <c:pt idx="100">
                  <c:v>1.4625E-3</c:v>
                </c:pt>
                <c:pt idx="101">
                  <c:v>1.475E-3</c:v>
                </c:pt>
                <c:pt idx="102">
                  <c:v>1.4874999999999999E-3</c:v>
                </c:pt>
                <c:pt idx="103">
                  <c:v>1.5E-3</c:v>
                </c:pt>
                <c:pt idx="104">
                  <c:v>1.5125E-3</c:v>
                </c:pt>
                <c:pt idx="105">
                  <c:v>1.5250000000000001E-3</c:v>
                </c:pt>
                <c:pt idx="106">
                  <c:v>1.5375E-3</c:v>
                </c:pt>
                <c:pt idx="107">
                  <c:v>1.5499999999999999E-3</c:v>
                </c:pt>
                <c:pt idx="108">
                  <c:v>1.5625000000000001E-3</c:v>
                </c:pt>
                <c:pt idx="109">
                  <c:v>1.575E-3</c:v>
                </c:pt>
                <c:pt idx="110">
                  <c:v>1.5874999999999999E-3</c:v>
                </c:pt>
                <c:pt idx="111">
                  <c:v>1.6000000000000001E-3</c:v>
                </c:pt>
                <c:pt idx="112">
                  <c:v>1.6125E-3</c:v>
                </c:pt>
                <c:pt idx="113">
                  <c:v>1.6249999999999999E-3</c:v>
                </c:pt>
                <c:pt idx="114">
                  <c:v>1.6375000000000001E-3</c:v>
                </c:pt>
                <c:pt idx="115">
                  <c:v>1.65E-3</c:v>
                </c:pt>
                <c:pt idx="116">
                  <c:v>1.6624999999999999E-3</c:v>
                </c:pt>
                <c:pt idx="117">
                  <c:v>1.6750000000000001E-3</c:v>
                </c:pt>
                <c:pt idx="118">
                  <c:v>1.6875E-3</c:v>
                </c:pt>
                <c:pt idx="119">
                  <c:v>1.6999999999999999E-3</c:v>
                </c:pt>
                <c:pt idx="120">
                  <c:v>1.7125E-3</c:v>
                </c:pt>
                <c:pt idx="121">
                  <c:v>1.725E-3</c:v>
                </c:pt>
                <c:pt idx="122">
                  <c:v>1.7375000000000001E-3</c:v>
                </c:pt>
                <c:pt idx="123">
                  <c:v>1.75E-3</c:v>
                </c:pt>
                <c:pt idx="124">
                  <c:v>1.7625E-3</c:v>
                </c:pt>
                <c:pt idx="125">
                  <c:v>1.7750000000000001E-3</c:v>
                </c:pt>
                <c:pt idx="126">
                  <c:v>1.7875E-3</c:v>
                </c:pt>
                <c:pt idx="127">
                  <c:v>1.8E-3</c:v>
                </c:pt>
                <c:pt idx="128">
                  <c:v>1.8125000000000001E-3</c:v>
                </c:pt>
                <c:pt idx="129">
                  <c:v>1.825E-3</c:v>
                </c:pt>
                <c:pt idx="130">
                  <c:v>1.8374999999999999E-3</c:v>
                </c:pt>
                <c:pt idx="131">
                  <c:v>1.8500000000000001E-3</c:v>
                </c:pt>
                <c:pt idx="132">
                  <c:v>1.8625E-3</c:v>
                </c:pt>
                <c:pt idx="133">
                  <c:v>1.8749999999999999E-3</c:v>
                </c:pt>
                <c:pt idx="134">
                  <c:v>1.8875000000000001E-3</c:v>
                </c:pt>
                <c:pt idx="135">
                  <c:v>1.9E-3</c:v>
                </c:pt>
                <c:pt idx="136">
                  <c:v>1.9124999999999999E-3</c:v>
                </c:pt>
                <c:pt idx="137">
                  <c:v>1.9250000000000001E-3</c:v>
                </c:pt>
                <c:pt idx="138">
                  <c:v>1.9375E-3</c:v>
                </c:pt>
                <c:pt idx="139">
                  <c:v>1.9499999999999999E-3</c:v>
                </c:pt>
                <c:pt idx="140">
                  <c:v>1.9625000000000003E-3</c:v>
                </c:pt>
                <c:pt idx="141">
                  <c:v>1.9750000000000002E-3</c:v>
                </c:pt>
                <c:pt idx="142">
                  <c:v>1.9875000000000001E-3</c:v>
                </c:pt>
                <c:pt idx="143">
                  <c:v>2E-3</c:v>
                </c:pt>
                <c:pt idx="144">
                  <c:v>2.0125E-3</c:v>
                </c:pt>
                <c:pt idx="145">
                  <c:v>2.0249999999999999E-3</c:v>
                </c:pt>
                <c:pt idx="146">
                  <c:v>2.0374999999999998E-3</c:v>
                </c:pt>
                <c:pt idx="147">
                  <c:v>2.0500000000000002E-3</c:v>
                </c:pt>
                <c:pt idx="148">
                  <c:v>2.0625000000000001E-3</c:v>
                </c:pt>
                <c:pt idx="149">
                  <c:v>2.075E-3</c:v>
                </c:pt>
                <c:pt idx="150">
                  <c:v>2.0874999999999999E-3</c:v>
                </c:pt>
                <c:pt idx="151">
                  <c:v>2.0999999999999999E-3</c:v>
                </c:pt>
                <c:pt idx="152">
                  <c:v>2.1125000000000002E-3</c:v>
                </c:pt>
                <c:pt idx="153">
                  <c:v>2.1250000000000002E-3</c:v>
                </c:pt>
                <c:pt idx="154">
                  <c:v>2.1375000000000001E-3</c:v>
                </c:pt>
                <c:pt idx="155">
                  <c:v>2.15E-3</c:v>
                </c:pt>
                <c:pt idx="156">
                  <c:v>2.1624999999999999E-3</c:v>
                </c:pt>
                <c:pt idx="157">
                  <c:v>2.1749999999999999E-3</c:v>
                </c:pt>
                <c:pt idx="158">
                  <c:v>2.1875000000000002E-3</c:v>
                </c:pt>
                <c:pt idx="159">
                  <c:v>2.2000000000000001E-3</c:v>
                </c:pt>
                <c:pt idx="160">
                  <c:v>2.2125000000000001E-3</c:v>
                </c:pt>
                <c:pt idx="161">
                  <c:v>2.225E-3</c:v>
                </c:pt>
                <c:pt idx="162">
                  <c:v>2.2374999999999999E-3</c:v>
                </c:pt>
                <c:pt idx="163">
                  <c:v>2.2499999999999998E-3</c:v>
                </c:pt>
                <c:pt idx="164">
                  <c:v>2.2625000000000002E-3</c:v>
                </c:pt>
                <c:pt idx="165">
                  <c:v>2.2750000000000001E-3</c:v>
                </c:pt>
                <c:pt idx="166">
                  <c:v>2.2875E-3</c:v>
                </c:pt>
                <c:pt idx="167">
                  <c:v>2.3E-3</c:v>
                </c:pt>
                <c:pt idx="168">
                  <c:v>2.3124999999999999E-3</c:v>
                </c:pt>
                <c:pt idx="169">
                  <c:v>2.3250000000000002E-3</c:v>
                </c:pt>
                <c:pt idx="170">
                  <c:v>2.3375000000000002E-3</c:v>
                </c:pt>
                <c:pt idx="171">
                  <c:v>2.3500000000000001E-3</c:v>
                </c:pt>
                <c:pt idx="172">
                  <c:v>2.3625E-3</c:v>
                </c:pt>
                <c:pt idx="173">
                  <c:v>2.3749999999999999E-3</c:v>
                </c:pt>
                <c:pt idx="174">
                  <c:v>2.3874999999999999E-3</c:v>
                </c:pt>
                <c:pt idx="175">
                  <c:v>2.4000000000000002E-3</c:v>
                </c:pt>
                <c:pt idx="176">
                  <c:v>2.4125000000000001E-3</c:v>
                </c:pt>
                <c:pt idx="177">
                  <c:v>2.4250000000000001E-3</c:v>
                </c:pt>
                <c:pt idx="178">
                  <c:v>2.4375E-3</c:v>
                </c:pt>
                <c:pt idx="179">
                  <c:v>2.4499999999999999E-3</c:v>
                </c:pt>
                <c:pt idx="180">
                  <c:v>2.4624999999999998E-3</c:v>
                </c:pt>
                <c:pt idx="181">
                  <c:v>2.4750000000000002E-3</c:v>
                </c:pt>
                <c:pt idx="182">
                  <c:v>2.4875000000000001E-3</c:v>
                </c:pt>
                <c:pt idx="183">
                  <c:v>2.5000000000000001E-3</c:v>
                </c:pt>
                <c:pt idx="184">
                  <c:v>2.5125E-3</c:v>
                </c:pt>
                <c:pt idx="185">
                  <c:v>2.5249999999999999E-3</c:v>
                </c:pt>
                <c:pt idx="186">
                  <c:v>2.5375000000000003E-3</c:v>
                </c:pt>
                <c:pt idx="187">
                  <c:v>2.5500000000000002E-3</c:v>
                </c:pt>
                <c:pt idx="188">
                  <c:v>2.5625000000000001E-3</c:v>
                </c:pt>
                <c:pt idx="189">
                  <c:v>2.575E-3</c:v>
                </c:pt>
                <c:pt idx="190">
                  <c:v>2.5875E-3</c:v>
                </c:pt>
                <c:pt idx="191">
                  <c:v>2.5999999999999999E-3</c:v>
                </c:pt>
                <c:pt idx="192">
                  <c:v>2.6125000000000002E-3</c:v>
                </c:pt>
                <c:pt idx="193">
                  <c:v>2.6250000000000002E-3</c:v>
                </c:pt>
                <c:pt idx="194">
                  <c:v>2.6375000000000001E-3</c:v>
                </c:pt>
                <c:pt idx="195">
                  <c:v>2.65E-3</c:v>
                </c:pt>
                <c:pt idx="196">
                  <c:v>2.6624999999999999E-3</c:v>
                </c:pt>
                <c:pt idx="197">
                  <c:v>2.6749999999999999E-3</c:v>
                </c:pt>
                <c:pt idx="198">
                  <c:v>2.6875000000000002E-3</c:v>
                </c:pt>
                <c:pt idx="199">
                  <c:v>2.7000000000000001E-3</c:v>
                </c:pt>
                <c:pt idx="200">
                  <c:v>2.7125000000000001E-3</c:v>
                </c:pt>
                <c:pt idx="201">
                  <c:v>2.725E-3</c:v>
                </c:pt>
                <c:pt idx="202">
                  <c:v>2.7374999999999999E-3</c:v>
                </c:pt>
                <c:pt idx="203">
                  <c:v>2.7499999999999998E-3</c:v>
                </c:pt>
                <c:pt idx="204">
                  <c:v>2.7625000000000002E-3</c:v>
                </c:pt>
                <c:pt idx="205">
                  <c:v>2.7750000000000001E-3</c:v>
                </c:pt>
                <c:pt idx="206">
                  <c:v>2.7875E-3</c:v>
                </c:pt>
                <c:pt idx="207">
                  <c:v>2.8E-3</c:v>
                </c:pt>
                <c:pt idx="208">
                  <c:v>2.8124999999999999E-3</c:v>
                </c:pt>
                <c:pt idx="209">
                  <c:v>2.8250000000000003E-3</c:v>
                </c:pt>
                <c:pt idx="210">
                  <c:v>2.8375000000000002E-3</c:v>
                </c:pt>
                <c:pt idx="211">
                  <c:v>2.8500000000000001E-3</c:v>
                </c:pt>
                <c:pt idx="212">
                  <c:v>2.8625E-3</c:v>
                </c:pt>
                <c:pt idx="213">
                  <c:v>2.875E-3</c:v>
                </c:pt>
                <c:pt idx="214">
                  <c:v>2.8874999999999999E-3</c:v>
                </c:pt>
                <c:pt idx="215">
                  <c:v>2.9000000000000002E-3</c:v>
                </c:pt>
                <c:pt idx="216">
                  <c:v>2.9125000000000002E-3</c:v>
                </c:pt>
                <c:pt idx="217">
                  <c:v>2.9250000000000001E-3</c:v>
                </c:pt>
                <c:pt idx="218">
                  <c:v>2.9375E-3</c:v>
                </c:pt>
                <c:pt idx="219">
                  <c:v>2.9499999999999999E-3</c:v>
                </c:pt>
                <c:pt idx="220">
                  <c:v>2.9624999999999999E-3</c:v>
                </c:pt>
                <c:pt idx="221">
                  <c:v>2.9750000000000002E-3</c:v>
                </c:pt>
                <c:pt idx="222">
                  <c:v>2.9875000000000001E-3</c:v>
                </c:pt>
                <c:pt idx="223">
                  <c:v>3.0000000000000001E-3</c:v>
                </c:pt>
                <c:pt idx="224">
                  <c:v>3.0125E-3</c:v>
                </c:pt>
                <c:pt idx="225">
                  <c:v>3.0249999999999999E-3</c:v>
                </c:pt>
                <c:pt idx="226">
                  <c:v>3.0375000000000003E-3</c:v>
                </c:pt>
                <c:pt idx="227">
                  <c:v>3.0500000000000002E-3</c:v>
                </c:pt>
                <c:pt idx="228">
                  <c:v>3.0625000000000001E-3</c:v>
                </c:pt>
                <c:pt idx="229">
                  <c:v>3.075E-3</c:v>
                </c:pt>
                <c:pt idx="230">
                  <c:v>3.0875E-3</c:v>
                </c:pt>
                <c:pt idx="231">
                  <c:v>3.0999999999999999E-3</c:v>
                </c:pt>
                <c:pt idx="232">
                  <c:v>3.1125000000000002E-3</c:v>
                </c:pt>
                <c:pt idx="233">
                  <c:v>3.1250000000000002E-3</c:v>
                </c:pt>
                <c:pt idx="234">
                  <c:v>3.1375000000000001E-3</c:v>
                </c:pt>
                <c:pt idx="235">
                  <c:v>3.15E-3</c:v>
                </c:pt>
                <c:pt idx="236">
                  <c:v>3.1624999999999999E-3</c:v>
                </c:pt>
                <c:pt idx="237">
                  <c:v>3.1749999999999999E-3</c:v>
                </c:pt>
                <c:pt idx="238">
                  <c:v>3.1875000000000002E-3</c:v>
                </c:pt>
                <c:pt idx="239">
                  <c:v>3.2000000000000002E-3</c:v>
                </c:pt>
                <c:pt idx="240">
                  <c:v>3.2125000000000001E-3</c:v>
                </c:pt>
                <c:pt idx="241">
                  <c:v>3.225E-3</c:v>
                </c:pt>
                <c:pt idx="242">
                  <c:v>3.2374999999999999E-3</c:v>
                </c:pt>
                <c:pt idx="243">
                  <c:v>3.2500000000000003E-3</c:v>
                </c:pt>
                <c:pt idx="244">
                  <c:v>3.2625000000000002E-3</c:v>
                </c:pt>
                <c:pt idx="245">
                  <c:v>3.2750000000000001E-3</c:v>
                </c:pt>
                <c:pt idx="246">
                  <c:v>3.2875000000000001E-3</c:v>
                </c:pt>
                <c:pt idx="247">
                  <c:v>3.3E-3</c:v>
                </c:pt>
                <c:pt idx="248">
                  <c:v>3.3124999999999999E-3</c:v>
                </c:pt>
                <c:pt idx="249">
                  <c:v>3.3250000000000003E-3</c:v>
                </c:pt>
                <c:pt idx="250">
                  <c:v>3.3375000000000002E-3</c:v>
                </c:pt>
                <c:pt idx="251">
                  <c:v>3.3500000000000001E-3</c:v>
                </c:pt>
                <c:pt idx="252">
                  <c:v>3.3625E-3</c:v>
                </c:pt>
                <c:pt idx="253">
                  <c:v>3.375E-3</c:v>
                </c:pt>
                <c:pt idx="254">
                  <c:v>3.3874999999999999E-3</c:v>
                </c:pt>
                <c:pt idx="255">
                  <c:v>3.4000000000000002E-3</c:v>
                </c:pt>
                <c:pt idx="256">
                  <c:v>3.4125000000000002E-3</c:v>
                </c:pt>
                <c:pt idx="257">
                  <c:v>3.4250000000000001E-3</c:v>
                </c:pt>
                <c:pt idx="258">
                  <c:v>3.4375E-3</c:v>
                </c:pt>
                <c:pt idx="259">
                  <c:v>3.4499999999999999E-3</c:v>
                </c:pt>
                <c:pt idx="260">
                  <c:v>3.4625000000000003E-3</c:v>
                </c:pt>
                <c:pt idx="261">
                  <c:v>3.4750000000000002E-3</c:v>
                </c:pt>
                <c:pt idx="262">
                  <c:v>3.4875000000000001E-3</c:v>
                </c:pt>
                <c:pt idx="263">
                  <c:v>3.5000000000000001E-3</c:v>
                </c:pt>
                <c:pt idx="264">
                  <c:v>3.5125E-3</c:v>
                </c:pt>
                <c:pt idx="265">
                  <c:v>3.5249999999999999E-3</c:v>
                </c:pt>
                <c:pt idx="266">
                  <c:v>3.5375000000000003E-3</c:v>
                </c:pt>
                <c:pt idx="267">
                  <c:v>3.5500000000000002E-3</c:v>
                </c:pt>
                <c:pt idx="268">
                  <c:v>3.5625000000000001E-3</c:v>
                </c:pt>
                <c:pt idx="269">
                  <c:v>3.5750000000000001E-3</c:v>
                </c:pt>
                <c:pt idx="270">
                  <c:v>3.5875E-3</c:v>
                </c:pt>
                <c:pt idx="271">
                  <c:v>3.5999999999999999E-3</c:v>
                </c:pt>
                <c:pt idx="272">
                  <c:v>3.6125000000000003E-3</c:v>
                </c:pt>
                <c:pt idx="273">
                  <c:v>3.6250000000000002E-3</c:v>
                </c:pt>
                <c:pt idx="274">
                  <c:v>3.6375000000000001E-3</c:v>
                </c:pt>
                <c:pt idx="275">
                  <c:v>3.65E-3</c:v>
                </c:pt>
                <c:pt idx="276">
                  <c:v>3.6625E-3</c:v>
                </c:pt>
                <c:pt idx="277">
                  <c:v>3.6750000000000003E-3</c:v>
                </c:pt>
                <c:pt idx="278">
                  <c:v>3.6875000000000002E-3</c:v>
                </c:pt>
                <c:pt idx="279">
                  <c:v>3.7000000000000002E-3</c:v>
                </c:pt>
                <c:pt idx="280">
                  <c:v>3.7125000000000001E-3</c:v>
                </c:pt>
                <c:pt idx="281">
                  <c:v>3.725E-3</c:v>
                </c:pt>
                <c:pt idx="282">
                  <c:v>3.7374999999999999E-3</c:v>
                </c:pt>
                <c:pt idx="283">
                  <c:v>3.7500000000000003E-3</c:v>
                </c:pt>
                <c:pt idx="284">
                  <c:v>3.7625000000000002E-3</c:v>
                </c:pt>
                <c:pt idx="285">
                  <c:v>3.7750000000000001E-3</c:v>
                </c:pt>
                <c:pt idx="286">
                  <c:v>3.7875000000000001E-3</c:v>
                </c:pt>
                <c:pt idx="287">
                  <c:v>3.8E-3</c:v>
                </c:pt>
                <c:pt idx="288">
                  <c:v>3.8124999999999999E-3</c:v>
                </c:pt>
                <c:pt idx="289">
                  <c:v>3.8250000000000003E-3</c:v>
                </c:pt>
                <c:pt idx="290">
                  <c:v>3.8375000000000002E-3</c:v>
                </c:pt>
                <c:pt idx="291">
                  <c:v>3.8500000000000001E-3</c:v>
                </c:pt>
                <c:pt idx="292">
                  <c:v>3.8625E-3</c:v>
                </c:pt>
                <c:pt idx="293">
                  <c:v>3.875E-3</c:v>
                </c:pt>
                <c:pt idx="294">
                  <c:v>3.8874999999999999E-3</c:v>
                </c:pt>
                <c:pt idx="295">
                  <c:v>3.9000000000000003E-3</c:v>
                </c:pt>
                <c:pt idx="296">
                  <c:v>3.9125000000000002E-3</c:v>
                </c:pt>
                <c:pt idx="297">
                  <c:v>3.9250000000000005E-3</c:v>
                </c:pt>
                <c:pt idx="298">
                  <c:v>3.9375000000000009E-3</c:v>
                </c:pt>
                <c:pt idx="299">
                  <c:v>3.9500000000000004E-3</c:v>
                </c:pt>
                <c:pt idx="300">
                  <c:v>3.9625000000000007E-3</c:v>
                </c:pt>
                <c:pt idx="301">
                  <c:v>3.9750000000000002E-3</c:v>
                </c:pt>
                <c:pt idx="302">
                  <c:v>3.9875000000000006E-3</c:v>
                </c:pt>
                <c:pt idx="303">
                  <c:v>4.000000000000001E-3</c:v>
                </c:pt>
                <c:pt idx="304">
                  <c:v>4.0125000000000004E-3</c:v>
                </c:pt>
                <c:pt idx="305">
                  <c:v>4.0250000000000008E-3</c:v>
                </c:pt>
                <c:pt idx="306">
                  <c:v>4.0375000000000003E-3</c:v>
                </c:pt>
                <c:pt idx="307">
                  <c:v>4.0500000000000006E-3</c:v>
                </c:pt>
                <c:pt idx="308">
                  <c:v>4.0625000000000001E-3</c:v>
                </c:pt>
                <c:pt idx="309">
                  <c:v>4.0750000000000005E-3</c:v>
                </c:pt>
                <c:pt idx="310">
                  <c:v>4.0875000000000009E-3</c:v>
                </c:pt>
                <c:pt idx="311">
                  <c:v>4.1000000000000003E-3</c:v>
                </c:pt>
                <c:pt idx="312">
                  <c:v>4.1125000000000007E-3</c:v>
                </c:pt>
                <c:pt idx="313">
                  <c:v>4.1250000000000002E-3</c:v>
                </c:pt>
                <c:pt idx="314">
                  <c:v>4.1375000000000006E-3</c:v>
                </c:pt>
                <c:pt idx="315">
                  <c:v>4.1500000000000009E-3</c:v>
                </c:pt>
                <c:pt idx="316">
                  <c:v>4.1625000000000004E-3</c:v>
                </c:pt>
                <c:pt idx="317">
                  <c:v>4.1750000000000008E-3</c:v>
                </c:pt>
                <c:pt idx="318">
                  <c:v>4.1875000000000002E-3</c:v>
                </c:pt>
                <c:pt idx="319">
                  <c:v>4.2000000000000006E-3</c:v>
                </c:pt>
                <c:pt idx="320">
                  <c:v>4.212500000000001E-3</c:v>
                </c:pt>
                <c:pt idx="321">
                  <c:v>4.2250000000000005E-3</c:v>
                </c:pt>
                <c:pt idx="322">
                  <c:v>4.2375000000000008E-3</c:v>
                </c:pt>
                <c:pt idx="323">
                  <c:v>4.2500000000000003E-3</c:v>
                </c:pt>
                <c:pt idx="324">
                  <c:v>4.2625000000000007E-3</c:v>
                </c:pt>
                <c:pt idx="325">
                  <c:v>4.2750000000000002E-3</c:v>
                </c:pt>
                <c:pt idx="326">
                  <c:v>4.2875000000000005E-3</c:v>
                </c:pt>
                <c:pt idx="327">
                  <c:v>4.3000000000000009E-3</c:v>
                </c:pt>
                <c:pt idx="328">
                  <c:v>4.3125000000000004E-3</c:v>
                </c:pt>
                <c:pt idx="329">
                  <c:v>4.3250000000000007E-3</c:v>
                </c:pt>
                <c:pt idx="330">
                  <c:v>4.3375000000000002E-3</c:v>
                </c:pt>
                <c:pt idx="331">
                  <c:v>4.3500000000000006E-3</c:v>
                </c:pt>
                <c:pt idx="332">
                  <c:v>4.3625000000000009E-3</c:v>
                </c:pt>
                <c:pt idx="333">
                  <c:v>4.3750000000000004E-3</c:v>
                </c:pt>
                <c:pt idx="334">
                  <c:v>4.3875000000000008E-3</c:v>
                </c:pt>
                <c:pt idx="335">
                  <c:v>4.4000000000000003E-3</c:v>
                </c:pt>
                <c:pt idx="336">
                  <c:v>4.4125000000000006E-3</c:v>
                </c:pt>
                <c:pt idx="337">
                  <c:v>4.425000000000001E-3</c:v>
                </c:pt>
                <c:pt idx="338">
                  <c:v>4.4375000000000005E-3</c:v>
                </c:pt>
                <c:pt idx="339">
                  <c:v>4.4500000000000008E-3</c:v>
                </c:pt>
                <c:pt idx="340">
                  <c:v>4.4625000000000003E-3</c:v>
                </c:pt>
                <c:pt idx="341">
                  <c:v>4.4750000000000007E-3</c:v>
                </c:pt>
                <c:pt idx="342">
                  <c:v>4.4875000000000002E-3</c:v>
                </c:pt>
                <c:pt idx="343">
                  <c:v>4.5000000000000005E-3</c:v>
                </c:pt>
                <c:pt idx="344">
                  <c:v>4.5125000000000009E-3</c:v>
                </c:pt>
                <c:pt idx="345">
                  <c:v>4.5250000000000004E-3</c:v>
                </c:pt>
                <c:pt idx="346">
                  <c:v>4.5375000000000007E-3</c:v>
                </c:pt>
                <c:pt idx="347">
                  <c:v>4.5500000000000002E-3</c:v>
                </c:pt>
                <c:pt idx="348">
                  <c:v>4.5625000000000006E-3</c:v>
                </c:pt>
                <c:pt idx="349">
                  <c:v>4.5750000000000009E-3</c:v>
                </c:pt>
                <c:pt idx="350">
                  <c:v>4.5875000000000004E-3</c:v>
                </c:pt>
                <c:pt idx="351">
                  <c:v>4.6000000000000008E-3</c:v>
                </c:pt>
                <c:pt idx="352">
                  <c:v>4.6125000000000003E-3</c:v>
                </c:pt>
                <c:pt idx="353">
                  <c:v>4.6250000000000006E-3</c:v>
                </c:pt>
                <c:pt idx="354">
                  <c:v>4.637500000000001E-3</c:v>
                </c:pt>
                <c:pt idx="355">
                  <c:v>4.6500000000000005E-3</c:v>
                </c:pt>
                <c:pt idx="356">
                  <c:v>4.6625000000000008E-3</c:v>
                </c:pt>
                <c:pt idx="357">
                  <c:v>4.6750000000000003E-3</c:v>
                </c:pt>
                <c:pt idx="358">
                  <c:v>4.6875000000000007E-3</c:v>
                </c:pt>
                <c:pt idx="359">
                  <c:v>4.7000000000000002E-3</c:v>
                </c:pt>
                <c:pt idx="360">
                  <c:v>4.7125000000000005E-3</c:v>
                </c:pt>
                <c:pt idx="361">
                  <c:v>4.7250000000000009E-3</c:v>
                </c:pt>
                <c:pt idx="362">
                  <c:v>4.7375000000000004E-3</c:v>
                </c:pt>
                <c:pt idx="363">
                  <c:v>4.7500000000000007E-3</c:v>
                </c:pt>
                <c:pt idx="364">
                  <c:v>4.7625000000000002E-3</c:v>
                </c:pt>
                <c:pt idx="365">
                  <c:v>4.7750000000000006E-3</c:v>
                </c:pt>
                <c:pt idx="366">
                  <c:v>4.787500000000001E-3</c:v>
                </c:pt>
                <c:pt idx="367">
                  <c:v>4.8000000000000004E-3</c:v>
                </c:pt>
                <c:pt idx="368">
                  <c:v>4.8125000000000008E-3</c:v>
                </c:pt>
                <c:pt idx="369">
                  <c:v>4.8250000000000003E-3</c:v>
                </c:pt>
                <c:pt idx="370">
                  <c:v>4.8375000000000007E-3</c:v>
                </c:pt>
                <c:pt idx="371">
                  <c:v>4.850000000000001E-3</c:v>
                </c:pt>
                <c:pt idx="372">
                  <c:v>4.8625000000000005E-3</c:v>
                </c:pt>
                <c:pt idx="373">
                  <c:v>4.8750000000000009E-3</c:v>
                </c:pt>
                <c:pt idx="374">
                  <c:v>4.8875000000000004E-3</c:v>
                </c:pt>
                <c:pt idx="375">
                  <c:v>4.9000000000000007E-3</c:v>
                </c:pt>
                <c:pt idx="376">
                  <c:v>4.9125000000000002E-3</c:v>
                </c:pt>
                <c:pt idx="377">
                  <c:v>4.9250000000000006E-3</c:v>
                </c:pt>
                <c:pt idx="378">
                  <c:v>4.9375000000000009E-3</c:v>
                </c:pt>
                <c:pt idx="379">
                  <c:v>4.9500000000000004E-3</c:v>
                </c:pt>
                <c:pt idx="380">
                  <c:v>4.9625000000000008E-3</c:v>
                </c:pt>
                <c:pt idx="381">
                  <c:v>4.9750000000000003E-3</c:v>
                </c:pt>
                <c:pt idx="382">
                  <c:v>4.9875000000000006E-3</c:v>
                </c:pt>
                <c:pt idx="383">
                  <c:v>5.000000000000001E-3</c:v>
                </c:pt>
                <c:pt idx="384">
                  <c:v>5.0125000000000005E-3</c:v>
                </c:pt>
                <c:pt idx="385">
                  <c:v>5.0250000000000008E-3</c:v>
                </c:pt>
                <c:pt idx="386">
                  <c:v>5.0375000000000003E-3</c:v>
                </c:pt>
                <c:pt idx="387">
                  <c:v>5.0500000000000007E-3</c:v>
                </c:pt>
                <c:pt idx="388">
                  <c:v>5.062500000000001E-3</c:v>
                </c:pt>
                <c:pt idx="389">
                  <c:v>5.0750000000000005E-3</c:v>
                </c:pt>
                <c:pt idx="390">
                  <c:v>5.0875000000000009E-3</c:v>
                </c:pt>
                <c:pt idx="391">
                  <c:v>5.1000000000000004E-3</c:v>
                </c:pt>
                <c:pt idx="392">
                  <c:v>5.1125000000000007E-3</c:v>
                </c:pt>
                <c:pt idx="393">
                  <c:v>5.1250000000000002E-3</c:v>
                </c:pt>
                <c:pt idx="394">
                  <c:v>5.1375000000000006E-3</c:v>
                </c:pt>
                <c:pt idx="395">
                  <c:v>5.1500000000000009E-3</c:v>
                </c:pt>
                <c:pt idx="396">
                  <c:v>5.1625000000000004E-3</c:v>
                </c:pt>
                <c:pt idx="397">
                  <c:v>5.1750000000000008E-3</c:v>
                </c:pt>
                <c:pt idx="398">
                  <c:v>5.1875000000000003E-3</c:v>
                </c:pt>
                <c:pt idx="399">
                  <c:v>5.2000000000000006E-3</c:v>
                </c:pt>
                <c:pt idx="400">
                  <c:v>5.212500000000001E-3</c:v>
                </c:pt>
                <c:pt idx="401">
                  <c:v>5.2250000000000005E-3</c:v>
                </c:pt>
                <c:pt idx="402">
                  <c:v>5.2375000000000008E-3</c:v>
                </c:pt>
                <c:pt idx="403">
                  <c:v>5.2500000000000003E-3</c:v>
                </c:pt>
                <c:pt idx="404">
                  <c:v>5.2625000000000007E-3</c:v>
                </c:pt>
                <c:pt idx="405">
                  <c:v>5.275000000000001E-3</c:v>
                </c:pt>
                <c:pt idx="406">
                  <c:v>5.2875000000000005E-3</c:v>
                </c:pt>
                <c:pt idx="407">
                  <c:v>5.3000000000000009E-3</c:v>
                </c:pt>
                <c:pt idx="408">
                  <c:v>5.3125000000000004E-3</c:v>
                </c:pt>
                <c:pt idx="409">
                  <c:v>5.3250000000000007E-3</c:v>
                </c:pt>
                <c:pt idx="410">
                  <c:v>5.3375000000000002E-3</c:v>
                </c:pt>
                <c:pt idx="411">
                  <c:v>5.3500000000000006E-3</c:v>
                </c:pt>
                <c:pt idx="412">
                  <c:v>5.3625000000000009E-3</c:v>
                </c:pt>
                <c:pt idx="413">
                  <c:v>5.3750000000000004E-3</c:v>
                </c:pt>
                <c:pt idx="414">
                  <c:v>5.3875000000000008E-3</c:v>
                </c:pt>
                <c:pt idx="415">
                  <c:v>5.4000000000000003E-3</c:v>
                </c:pt>
                <c:pt idx="416">
                  <c:v>5.4125000000000006E-3</c:v>
                </c:pt>
                <c:pt idx="417">
                  <c:v>5.425000000000001E-3</c:v>
                </c:pt>
                <c:pt idx="418">
                  <c:v>5.4375000000000005E-3</c:v>
                </c:pt>
                <c:pt idx="419">
                  <c:v>5.4500000000000009E-3</c:v>
                </c:pt>
                <c:pt idx="420">
                  <c:v>5.4625000000000003E-3</c:v>
                </c:pt>
                <c:pt idx="421">
                  <c:v>5.4750000000000007E-3</c:v>
                </c:pt>
                <c:pt idx="422">
                  <c:v>5.4875000000000002E-3</c:v>
                </c:pt>
                <c:pt idx="423">
                  <c:v>5.5000000000000005E-3</c:v>
                </c:pt>
                <c:pt idx="424">
                  <c:v>5.5125000000000009E-3</c:v>
                </c:pt>
                <c:pt idx="425">
                  <c:v>5.5250000000000004E-3</c:v>
                </c:pt>
                <c:pt idx="426">
                  <c:v>5.5375000000000008E-3</c:v>
                </c:pt>
                <c:pt idx="427">
                  <c:v>5.5500000000000002E-3</c:v>
                </c:pt>
                <c:pt idx="428">
                  <c:v>5.5625000000000006E-3</c:v>
                </c:pt>
                <c:pt idx="429">
                  <c:v>5.575000000000001E-3</c:v>
                </c:pt>
                <c:pt idx="430">
                  <c:v>5.5875000000000005E-3</c:v>
                </c:pt>
                <c:pt idx="431">
                  <c:v>5.6000000000000008E-3</c:v>
                </c:pt>
                <c:pt idx="432">
                  <c:v>5.6125000000000003E-3</c:v>
                </c:pt>
                <c:pt idx="433">
                  <c:v>5.6250000000000007E-3</c:v>
                </c:pt>
                <c:pt idx="434">
                  <c:v>5.637500000000001E-3</c:v>
                </c:pt>
                <c:pt idx="435">
                  <c:v>5.6500000000000005E-3</c:v>
                </c:pt>
                <c:pt idx="436">
                  <c:v>5.6625000000000009E-3</c:v>
                </c:pt>
                <c:pt idx="437">
                  <c:v>5.6750000000000004E-3</c:v>
                </c:pt>
                <c:pt idx="438">
                  <c:v>5.6875000000000007E-3</c:v>
                </c:pt>
                <c:pt idx="439">
                  <c:v>5.7000000000000002E-3</c:v>
                </c:pt>
                <c:pt idx="440">
                  <c:v>5.7125000000000006E-3</c:v>
                </c:pt>
                <c:pt idx="441">
                  <c:v>5.7250000000000009E-3</c:v>
                </c:pt>
                <c:pt idx="442">
                  <c:v>5.7375000000000004E-3</c:v>
                </c:pt>
                <c:pt idx="443">
                  <c:v>5.7500000000000008E-3</c:v>
                </c:pt>
                <c:pt idx="444">
                  <c:v>5.7625000000000003E-3</c:v>
                </c:pt>
                <c:pt idx="445">
                  <c:v>5.7750000000000006E-3</c:v>
                </c:pt>
                <c:pt idx="446">
                  <c:v>5.787500000000001E-3</c:v>
                </c:pt>
                <c:pt idx="447">
                  <c:v>5.8000000000000005E-3</c:v>
                </c:pt>
                <c:pt idx="448">
                  <c:v>5.8125000000000008E-3</c:v>
                </c:pt>
                <c:pt idx="449">
                  <c:v>5.8250000000000003E-3</c:v>
                </c:pt>
                <c:pt idx="450">
                  <c:v>5.8375000000000007E-3</c:v>
                </c:pt>
                <c:pt idx="451">
                  <c:v>5.850000000000001E-3</c:v>
                </c:pt>
                <c:pt idx="452">
                  <c:v>5.8625000000000005E-3</c:v>
                </c:pt>
                <c:pt idx="453">
                  <c:v>5.8750000000000009E-3</c:v>
                </c:pt>
                <c:pt idx="454">
                  <c:v>5.8875000000000004E-3</c:v>
                </c:pt>
                <c:pt idx="455">
                  <c:v>5.9000000000000007E-3</c:v>
                </c:pt>
                <c:pt idx="456">
                  <c:v>5.9125000000000002E-3</c:v>
                </c:pt>
                <c:pt idx="457">
                  <c:v>5.9250000000000006E-3</c:v>
                </c:pt>
                <c:pt idx="458">
                  <c:v>5.9375000000000009E-3</c:v>
                </c:pt>
                <c:pt idx="459">
                  <c:v>5.9500000000000004E-3</c:v>
                </c:pt>
                <c:pt idx="460">
                  <c:v>5.9625000000000008E-3</c:v>
                </c:pt>
                <c:pt idx="461">
                  <c:v>5.9750000000000003E-3</c:v>
                </c:pt>
                <c:pt idx="462">
                  <c:v>5.9875000000000006E-3</c:v>
                </c:pt>
                <c:pt idx="463">
                  <c:v>6.000000000000001E-3</c:v>
                </c:pt>
              </c:numCache>
            </c:numRef>
          </c:yVal>
          <c:smooth val="0"/>
          <c:extLst>
            <c:ext xmlns:c16="http://schemas.microsoft.com/office/drawing/2014/chart" uri="{C3380CC4-5D6E-409C-BE32-E72D297353CC}">
              <c16:uniqueId val="{00000000-19CD-4CB4-A95E-E43BAA407513}"/>
            </c:ext>
          </c:extLst>
        </c:ser>
        <c:ser>
          <c:idx val="1"/>
          <c:order val="1"/>
          <c:tx>
            <c:v>MVF with risk-free asset</c:v>
          </c:tx>
          <c:spPr>
            <a:ln w="25400" cap="rnd">
              <a:solidFill>
                <a:schemeClr val="accent2"/>
              </a:solidFill>
              <a:round/>
            </a:ln>
            <a:effectLst/>
          </c:spPr>
          <c:marker>
            <c:symbol val="none"/>
          </c:marker>
          <c:xVal>
            <c:numRef>
              <c:f>'Eff.Frontier &amp; Risk-free asset'!$F$24:$F$487</c:f>
              <c:numCache>
                <c:formatCode>_(* #,##0.0000000_);_(* \(#,##0.0000000\);_(* "-"??_);_(@_)</c:formatCode>
                <c:ptCount val="464"/>
                <c:pt idx="0">
                  <c:v>2.6953072364487869E-3</c:v>
                </c:pt>
                <c:pt idx="1">
                  <c:v>2.8902605727246463E-3</c:v>
                </c:pt>
                <c:pt idx="2">
                  <c:v>3.0852139090005058E-3</c:v>
                </c:pt>
                <c:pt idx="3">
                  <c:v>3.2801672452763648E-3</c:v>
                </c:pt>
                <c:pt idx="4">
                  <c:v>3.4751205815522239E-3</c:v>
                </c:pt>
                <c:pt idx="5">
                  <c:v>3.6700739178280842E-3</c:v>
                </c:pt>
                <c:pt idx="6">
                  <c:v>3.8650272541039432E-3</c:v>
                </c:pt>
                <c:pt idx="7">
                  <c:v>4.0599805903798018E-3</c:v>
                </c:pt>
                <c:pt idx="8">
                  <c:v>4.2549339266556617E-3</c:v>
                </c:pt>
                <c:pt idx="9">
                  <c:v>4.4498872629315208E-3</c:v>
                </c:pt>
                <c:pt idx="10">
                  <c:v>4.6448405992073815E-3</c:v>
                </c:pt>
                <c:pt idx="11">
                  <c:v>4.8397939354832406E-3</c:v>
                </c:pt>
                <c:pt idx="12">
                  <c:v>5.0347472717590996E-3</c:v>
                </c:pt>
                <c:pt idx="13">
                  <c:v>5.2297006080349595E-3</c:v>
                </c:pt>
                <c:pt idx="14">
                  <c:v>5.4246539443108185E-3</c:v>
                </c:pt>
                <c:pt idx="15">
                  <c:v>5.6196072805866784E-3</c:v>
                </c:pt>
                <c:pt idx="16">
                  <c:v>5.8145606168625375E-3</c:v>
                </c:pt>
                <c:pt idx="17">
                  <c:v>6.0095139531383965E-3</c:v>
                </c:pt>
                <c:pt idx="18">
                  <c:v>6.2044672894142564E-3</c:v>
                </c:pt>
                <c:pt idx="19">
                  <c:v>6.3994206256901155E-3</c:v>
                </c:pt>
                <c:pt idx="20">
                  <c:v>6.5943739619659762E-3</c:v>
                </c:pt>
                <c:pt idx="21">
                  <c:v>6.7893272982418344E-3</c:v>
                </c:pt>
                <c:pt idx="22">
                  <c:v>6.9842806345176934E-3</c:v>
                </c:pt>
                <c:pt idx="23">
                  <c:v>7.1792339707935533E-3</c:v>
                </c:pt>
                <c:pt idx="24">
                  <c:v>7.3741873070694132E-3</c:v>
                </c:pt>
                <c:pt idx="25">
                  <c:v>7.5691406433452731E-3</c:v>
                </c:pt>
                <c:pt idx="26">
                  <c:v>7.7640939796211322E-3</c:v>
                </c:pt>
                <c:pt idx="27">
                  <c:v>7.9590473158969912E-3</c:v>
                </c:pt>
                <c:pt idx="28">
                  <c:v>8.154000652172852E-3</c:v>
                </c:pt>
                <c:pt idx="29">
                  <c:v>8.348953988448711E-3</c:v>
                </c:pt>
                <c:pt idx="30">
                  <c:v>8.5439073247245683E-3</c:v>
                </c:pt>
                <c:pt idx="31">
                  <c:v>8.7388606610004308E-3</c:v>
                </c:pt>
                <c:pt idx="32">
                  <c:v>8.9338139972762881E-3</c:v>
                </c:pt>
                <c:pt idx="33">
                  <c:v>9.1287673335521471E-3</c:v>
                </c:pt>
                <c:pt idx="34">
                  <c:v>9.3237206698280079E-3</c:v>
                </c:pt>
                <c:pt idx="35">
                  <c:v>9.5186740061038669E-3</c:v>
                </c:pt>
                <c:pt idx="36">
                  <c:v>9.7136273423797277E-3</c:v>
                </c:pt>
                <c:pt idx="37">
                  <c:v>9.9085806786555868E-3</c:v>
                </c:pt>
                <c:pt idx="38">
                  <c:v>1.0103534014931444E-2</c:v>
                </c:pt>
                <c:pt idx="39">
                  <c:v>1.0298487351207307E-2</c:v>
                </c:pt>
                <c:pt idx="40">
                  <c:v>1.0493440687483166E-2</c:v>
                </c:pt>
                <c:pt idx="41">
                  <c:v>1.0688394023759023E-2</c:v>
                </c:pt>
                <c:pt idx="42">
                  <c:v>1.0883347360034885E-2</c:v>
                </c:pt>
                <c:pt idx="43">
                  <c:v>1.1078300696310743E-2</c:v>
                </c:pt>
                <c:pt idx="44">
                  <c:v>1.12732540325866E-2</c:v>
                </c:pt>
                <c:pt idx="45">
                  <c:v>1.1468207368862463E-2</c:v>
                </c:pt>
                <c:pt idx="46">
                  <c:v>1.166316070513832E-2</c:v>
                </c:pt>
                <c:pt idx="47">
                  <c:v>1.1858114041414179E-2</c:v>
                </c:pt>
                <c:pt idx="48">
                  <c:v>1.205306737769004E-2</c:v>
                </c:pt>
                <c:pt idx="49">
                  <c:v>1.22480207139659E-2</c:v>
                </c:pt>
                <c:pt idx="50">
                  <c:v>1.2442974050241758E-2</c:v>
                </c:pt>
                <c:pt idx="51">
                  <c:v>1.2637927386517618E-2</c:v>
                </c:pt>
                <c:pt idx="52">
                  <c:v>1.2832880722793477E-2</c:v>
                </c:pt>
                <c:pt idx="53">
                  <c:v>1.3027834059069338E-2</c:v>
                </c:pt>
                <c:pt idx="54">
                  <c:v>1.3222787395345196E-2</c:v>
                </c:pt>
                <c:pt idx="55">
                  <c:v>1.3417740731621055E-2</c:v>
                </c:pt>
                <c:pt idx="56">
                  <c:v>1.3612694067896917E-2</c:v>
                </c:pt>
                <c:pt idx="57">
                  <c:v>1.3807647404172774E-2</c:v>
                </c:pt>
                <c:pt idx="58">
                  <c:v>1.4002600740448633E-2</c:v>
                </c:pt>
                <c:pt idx="59">
                  <c:v>1.4197554076724494E-2</c:v>
                </c:pt>
                <c:pt idx="60">
                  <c:v>1.4392507413000353E-2</c:v>
                </c:pt>
                <c:pt idx="61">
                  <c:v>1.4587460749276212E-2</c:v>
                </c:pt>
                <c:pt idx="62">
                  <c:v>1.4782414085552073E-2</c:v>
                </c:pt>
                <c:pt idx="63">
                  <c:v>1.4977367421827932E-2</c:v>
                </c:pt>
                <c:pt idx="64">
                  <c:v>1.5172320758103789E-2</c:v>
                </c:pt>
                <c:pt idx="65">
                  <c:v>1.5367274094379647E-2</c:v>
                </c:pt>
                <c:pt idx="66">
                  <c:v>1.5562227430655511E-2</c:v>
                </c:pt>
                <c:pt idx="67">
                  <c:v>1.5757180766931368E-2</c:v>
                </c:pt>
                <c:pt idx="68">
                  <c:v>1.5952134103207227E-2</c:v>
                </c:pt>
                <c:pt idx="69">
                  <c:v>1.6147087439483086E-2</c:v>
                </c:pt>
                <c:pt idx="70">
                  <c:v>1.6342040775758945E-2</c:v>
                </c:pt>
                <c:pt idx="71">
                  <c:v>1.6536994112034808E-2</c:v>
                </c:pt>
                <c:pt idx="72">
                  <c:v>1.6731947448310663E-2</c:v>
                </c:pt>
                <c:pt idx="73">
                  <c:v>1.6926900784586522E-2</c:v>
                </c:pt>
                <c:pt idx="74">
                  <c:v>1.7121854120862385E-2</c:v>
                </c:pt>
                <c:pt idx="75">
                  <c:v>1.7316807457138244E-2</c:v>
                </c:pt>
                <c:pt idx="76">
                  <c:v>1.7511760793414103E-2</c:v>
                </c:pt>
                <c:pt idx="77">
                  <c:v>1.7706714129689965E-2</c:v>
                </c:pt>
                <c:pt idx="78">
                  <c:v>1.7901667465965821E-2</c:v>
                </c:pt>
                <c:pt idx="79">
                  <c:v>1.809662080224168E-2</c:v>
                </c:pt>
                <c:pt idx="80">
                  <c:v>1.8291574138517543E-2</c:v>
                </c:pt>
                <c:pt idx="81">
                  <c:v>1.8486527474793402E-2</c:v>
                </c:pt>
                <c:pt idx="82">
                  <c:v>1.8681480811069257E-2</c:v>
                </c:pt>
                <c:pt idx="83">
                  <c:v>1.887643414734512E-2</c:v>
                </c:pt>
                <c:pt idx="84">
                  <c:v>1.9071387483620979E-2</c:v>
                </c:pt>
                <c:pt idx="85">
                  <c:v>1.9266340819896841E-2</c:v>
                </c:pt>
                <c:pt idx="86">
                  <c:v>1.9461294156172697E-2</c:v>
                </c:pt>
                <c:pt idx="87">
                  <c:v>1.9656247492448556E-2</c:v>
                </c:pt>
                <c:pt idx="88">
                  <c:v>1.9851200828724418E-2</c:v>
                </c:pt>
                <c:pt idx="89">
                  <c:v>2.0046154165000277E-2</c:v>
                </c:pt>
                <c:pt idx="90">
                  <c:v>2.0241107501276136E-2</c:v>
                </c:pt>
                <c:pt idx="91">
                  <c:v>2.0436060837551995E-2</c:v>
                </c:pt>
                <c:pt idx="92">
                  <c:v>2.0631014173827854E-2</c:v>
                </c:pt>
                <c:pt idx="93">
                  <c:v>2.0825967510103714E-2</c:v>
                </c:pt>
                <c:pt idx="94">
                  <c:v>2.1020920846379576E-2</c:v>
                </c:pt>
                <c:pt idx="95">
                  <c:v>2.1215874182655432E-2</c:v>
                </c:pt>
                <c:pt idx="96">
                  <c:v>2.1410827518931291E-2</c:v>
                </c:pt>
                <c:pt idx="97">
                  <c:v>2.1605780855207153E-2</c:v>
                </c:pt>
                <c:pt idx="98">
                  <c:v>2.1800734191483012E-2</c:v>
                </c:pt>
                <c:pt idx="99">
                  <c:v>2.1995687527758871E-2</c:v>
                </c:pt>
                <c:pt idx="100">
                  <c:v>2.219064086403473E-2</c:v>
                </c:pt>
                <c:pt idx="101">
                  <c:v>2.2385594200310589E-2</c:v>
                </c:pt>
                <c:pt idx="102">
                  <c:v>2.2580547536586445E-2</c:v>
                </c:pt>
                <c:pt idx="103">
                  <c:v>2.2775500872862307E-2</c:v>
                </c:pt>
                <c:pt idx="104">
                  <c:v>2.2970454209138166E-2</c:v>
                </c:pt>
                <c:pt idx="105">
                  <c:v>2.3165407545414029E-2</c:v>
                </c:pt>
                <c:pt idx="106">
                  <c:v>2.3360360881689888E-2</c:v>
                </c:pt>
                <c:pt idx="107">
                  <c:v>2.3555314217965747E-2</c:v>
                </c:pt>
                <c:pt idx="108">
                  <c:v>2.3750267554241609E-2</c:v>
                </c:pt>
                <c:pt idx="109">
                  <c:v>2.3945220890517465E-2</c:v>
                </c:pt>
                <c:pt idx="110">
                  <c:v>2.4140174226793324E-2</c:v>
                </c:pt>
                <c:pt idx="111">
                  <c:v>2.4335127563069183E-2</c:v>
                </c:pt>
                <c:pt idx="112">
                  <c:v>2.4530080899345042E-2</c:v>
                </c:pt>
                <c:pt idx="113">
                  <c:v>2.4725034235620901E-2</c:v>
                </c:pt>
                <c:pt idx="114">
                  <c:v>2.4919987571896764E-2</c:v>
                </c:pt>
                <c:pt idx="115">
                  <c:v>2.5114940908172619E-2</c:v>
                </c:pt>
                <c:pt idx="116">
                  <c:v>2.5309894244448478E-2</c:v>
                </c:pt>
                <c:pt idx="117">
                  <c:v>2.5504847580724341E-2</c:v>
                </c:pt>
                <c:pt idx="118">
                  <c:v>2.5699800917000196E-2</c:v>
                </c:pt>
                <c:pt idx="119">
                  <c:v>2.5894754253276059E-2</c:v>
                </c:pt>
                <c:pt idx="120">
                  <c:v>2.6089707589551918E-2</c:v>
                </c:pt>
                <c:pt idx="121">
                  <c:v>2.6284660925827777E-2</c:v>
                </c:pt>
                <c:pt idx="122">
                  <c:v>2.6479614262103636E-2</c:v>
                </c:pt>
                <c:pt idx="123">
                  <c:v>2.6674567598379495E-2</c:v>
                </c:pt>
                <c:pt idx="124">
                  <c:v>2.6869520934655357E-2</c:v>
                </c:pt>
                <c:pt idx="125">
                  <c:v>2.7064474270931217E-2</c:v>
                </c:pt>
                <c:pt idx="126">
                  <c:v>2.7259427607207076E-2</c:v>
                </c:pt>
                <c:pt idx="127">
                  <c:v>2.7454380943482931E-2</c:v>
                </c:pt>
                <c:pt idx="128">
                  <c:v>2.7649334279758797E-2</c:v>
                </c:pt>
                <c:pt idx="129">
                  <c:v>2.7844287616034653E-2</c:v>
                </c:pt>
                <c:pt idx="130">
                  <c:v>2.8039240952310512E-2</c:v>
                </c:pt>
                <c:pt idx="131">
                  <c:v>2.8234194288586374E-2</c:v>
                </c:pt>
                <c:pt idx="132">
                  <c:v>2.842914762486223E-2</c:v>
                </c:pt>
                <c:pt idx="133">
                  <c:v>2.8624100961138089E-2</c:v>
                </c:pt>
                <c:pt idx="134">
                  <c:v>2.8819054297413951E-2</c:v>
                </c:pt>
                <c:pt idx="135">
                  <c:v>2.901400763368981E-2</c:v>
                </c:pt>
                <c:pt idx="136">
                  <c:v>2.9208960969965669E-2</c:v>
                </c:pt>
                <c:pt idx="137">
                  <c:v>2.9403914306241528E-2</c:v>
                </c:pt>
                <c:pt idx="138">
                  <c:v>2.9598867642517387E-2</c:v>
                </c:pt>
                <c:pt idx="139">
                  <c:v>2.9793820978793246E-2</c:v>
                </c:pt>
                <c:pt idx="140">
                  <c:v>2.9988774315069109E-2</c:v>
                </c:pt>
                <c:pt idx="141">
                  <c:v>3.0183727651344968E-2</c:v>
                </c:pt>
                <c:pt idx="142">
                  <c:v>3.0378680987620827E-2</c:v>
                </c:pt>
                <c:pt idx="143">
                  <c:v>3.0573634323896686E-2</c:v>
                </c:pt>
                <c:pt idx="144">
                  <c:v>3.0768587660172545E-2</c:v>
                </c:pt>
                <c:pt idx="145">
                  <c:v>3.0963540996448401E-2</c:v>
                </c:pt>
                <c:pt idx="146">
                  <c:v>3.115849433272426E-2</c:v>
                </c:pt>
                <c:pt idx="147">
                  <c:v>3.1353447669000126E-2</c:v>
                </c:pt>
                <c:pt idx="148">
                  <c:v>3.1548401005275985E-2</c:v>
                </c:pt>
                <c:pt idx="149">
                  <c:v>3.1743354341551844E-2</c:v>
                </c:pt>
                <c:pt idx="150">
                  <c:v>3.1938307677827703E-2</c:v>
                </c:pt>
                <c:pt idx="151">
                  <c:v>3.2133261014103555E-2</c:v>
                </c:pt>
                <c:pt idx="152">
                  <c:v>3.2328214350379421E-2</c:v>
                </c:pt>
                <c:pt idx="153">
                  <c:v>3.252316768665528E-2</c:v>
                </c:pt>
                <c:pt idx="154">
                  <c:v>3.2718121022931139E-2</c:v>
                </c:pt>
                <c:pt idx="155">
                  <c:v>3.2913074359206998E-2</c:v>
                </c:pt>
                <c:pt idx="156">
                  <c:v>3.3108027695482857E-2</c:v>
                </c:pt>
                <c:pt idx="157">
                  <c:v>3.3302981031758716E-2</c:v>
                </c:pt>
                <c:pt idx="158">
                  <c:v>3.3497934368034582E-2</c:v>
                </c:pt>
                <c:pt idx="159">
                  <c:v>3.3692887704310434E-2</c:v>
                </c:pt>
                <c:pt idx="160">
                  <c:v>3.3887841040586293E-2</c:v>
                </c:pt>
                <c:pt idx="161">
                  <c:v>3.4082794376862152E-2</c:v>
                </c:pt>
                <c:pt idx="162">
                  <c:v>3.4277747713138011E-2</c:v>
                </c:pt>
                <c:pt idx="163">
                  <c:v>3.447270104941387E-2</c:v>
                </c:pt>
                <c:pt idx="164">
                  <c:v>3.4667654385689736E-2</c:v>
                </c:pt>
                <c:pt idx="165">
                  <c:v>3.4862607721965595E-2</c:v>
                </c:pt>
                <c:pt idx="166">
                  <c:v>3.5057561058241454E-2</c:v>
                </c:pt>
                <c:pt idx="167">
                  <c:v>3.5252514394517313E-2</c:v>
                </c:pt>
                <c:pt idx="168">
                  <c:v>3.5447467730793172E-2</c:v>
                </c:pt>
                <c:pt idx="169">
                  <c:v>3.5642421067069031E-2</c:v>
                </c:pt>
                <c:pt idx="170">
                  <c:v>3.583737440334489E-2</c:v>
                </c:pt>
                <c:pt idx="171">
                  <c:v>3.6032327739620749E-2</c:v>
                </c:pt>
                <c:pt idx="172">
                  <c:v>3.6227281075896609E-2</c:v>
                </c:pt>
                <c:pt idx="173">
                  <c:v>3.6422234412172468E-2</c:v>
                </c:pt>
                <c:pt idx="174">
                  <c:v>3.661718774844832E-2</c:v>
                </c:pt>
                <c:pt idx="175">
                  <c:v>3.6812141084724186E-2</c:v>
                </c:pt>
                <c:pt idx="176">
                  <c:v>3.7007094421000052E-2</c:v>
                </c:pt>
                <c:pt idx="177">
                  <c:v>3.7202047757275904E-2</c:v>
                </c:pt>
                <c:pt idx="178">
                  <c:v>3.7397001093551763E-2</c:v>
                </c:pt>
                <c:pt idx="179">
                  <c:v>3.7591954429827622E-2</c:v>
                </c:pt>
                <c:pt idx="180">
                  <c:v>3.7786907766103481E-2</c:v>
                </c:pt>
                <c:pt idx="181">
                  <c:v>3.7981861102379347E-2</c:v>
                </c:pt>
                <c:pt idx="182">
                  <c:v>3.8176814438655206E-2</c:v>
                </c:pt>
                <c:pt idx="183">
                  <c:v>3.8371767774931065E-2</c:v>
                </c:pt>
                <c:pt idx="184">
                  <c:v>3.8566721111206924E-2</c:v>
                </c:pt>
                <c:pt idx="185">
                  <c:v>3.8761674447482776E-2</c:v>
                </c:pt>
                <c:pt idx="186">
                  <c:v>3.8956627783758642E-2</c:v>
                </c:pt>
                <c:pt idx="187">
                  <c:v>3.9151581120034501E-2</c:v>
                </c:pt>
                <c:pt idx="188">
                  <c:v>3.934653445631036E-2</c:v>
                </c:pt>
                <c:pt idx="189">
                  <c:v>3.9541487792586219E-2</c:v>
                </c:pt>
                <c:pt idx="190">
                  <c:v>3.9736441128862078E-2</c:v>
                </c:pt>
                <c:pt idx="191">
                  <c:v>3.9931394465137937E-2</c:v>
                </c:pt>
                <c:pt idx="192">
                  <c:v>4.0126347801413803E-2</c:v>
                </c:pt>
                <c:pt idx="193">
                  <c:v>4.0321301137689655E-2</c:v>
                </c:pt>
                <c:pt idx="194">
                  <c:v>4.0516254473965514E-2</c:v>
                </c:pt>
                <c:pt idx="195">
                  <c:v>4.0711207810241373E-2</c:v>
                </c:pt>
                <c:pt idx="196">
                  <c:v>4.0906161146517232E-2</c:v>
                </c:pt>
                <c:pt idx="197">
                  <c:v>4.1101114482793091E-2</c:v>
                </c:pt>
                <c:pt idx="198">
                  <c:v>4.1296067819068957E-2</c:v>
                </c:pt>
                <c:pt idx="199">
                  <c:v>4.1491021155344816E-2</c:v>
                </c:pt>
                <c:pt idx="200">
                  <c:v>4.1685974491620675E-2</c:v>
                </c:pt>
                <c:pt idx="201">
                  <c:v>4.1880927827896534E-2</c:v>
                </c:pt>
                <c:pt idx="202">
                  <c:v>4.2075881164172386E-2</c:v>
                </c:pt>
                <c:pt idx="203">
                  <c:v>4.2270834500448246E-2</c:v>
                </c:pt>
                <c:pt idx="204">
                  <c:v>4.2465787836724112E-2</c:v>
                </c:pt>
                <c:pt idx="205">
                  <c:v>4.2660741172999971E-2</c:v>
                </c:pt>
                <c:pt idx="206">
                  <c:v>4.285569450927583E-2</c:v>
                </c:pt>
                <c:pt idx="207">
                  <c:v>4.3050647845551689E-2</c:v>
                </c:pt>
                <c:pt idx="208">
                  <c:v>4.3245601181827541E-2</c:v>
                </c:pt>
                <c:pt idx="209">
                  <c:v>4.3440554518103414E-2</c:v>
                </c:pt>
                <c:pt idx="210">
                  <c:v>4.3635507854379273E-2</c:v>
                </c:pt>
                <c:pt idx="211">
                  <c:v>4.3830461190655132E-2</c:v>
                </c:pt>
                <c:pt idx="212">
                  <c:v>4.4025414526930984E-2</c:v>
                </c:pt>
                <c:pt idx="213">
                  <c:v>4.4220367863206843E-2</c:v>
                </c:pt>
                <c:pt idx="214">
                  <c:v>4.4415321199482709E-2</c:v>
                </c:pt>
                <c:pt idx="215">
                  <c:v>4.4610274535758561E-2</c:v>
                </c:pt>
                <c:pt idx="216">
                  <c:v>4.4805227872034427E-2</c:v>
                </c:pt>
                <c:pt idx="217">
                  <c:v>4.5000181208310286E-2</c:v>
                </c:pt>
                <c:pt idx="218">
                  <c:v>4.5195134544586138E-2</c:v>
                </c:pt>
                <c:pt idx="219">
                  <c:v>4.5390087880862004E-2</c:v>
                </c:pt>
                <c:pt idx="220">
                  <c:v>4.5585041217137856E-2</c:v>
                </c:pt>
                <c:pt idx="221">
                  <c:v>4.5779994553413722E-2</c:v>
                </c:pt>
                <c:pt idx="222">
                  <c:v>4.5974947889689581E-2</c:v>
                </c:pt>
                <c:pt idx="223">
                  <c:v>4.616990122596544E-2</c:v>
                </c:pt>
                <c:pt idx="224">
                  <c:v>4.6364854562241299E-2</c:v>
                </c:pt>
                <c:pt idx="225">
                  <c:v>4.6559807898517158E-2</c:v>
                </c:pt>
                <c:pt idx="226">
                  <c:v>4.6754761234793024E-2</c:v>
                </c:pt>
                <c:pt idx="227">
                  <c:v>4.6949714571068876E-2</c:v>
                </c:pt>
                <c:pt idx="228">
                  <c:v>4.7144667907344735E-2</c:v>
                </c:pt>
                <c:pt idx="229">
                  <c:v>4.7339621243620601E-2</c:v>
                </c:pt>
                <c:pt idx="230">
                  <c:v>4.7534574579896453E-2</c:v>
                </c:pt>
                <c:pt idx="231">
                  <c:v>4.7729527916172312E-2</c:v>
                </c:pt>
                <c:pt idx="232">
                  <c:v>4.7924481252448171E-2</c:v>
                </c:pt>
                <c:pt idx="233">
                  <c:v>4.811943458872403E-2</c:v>
                </c:pt>
                <c:pt idx="234">
                  <c:v>4.8314387924999896E-2</c:v>
                </c:pt>
                <c:pt idx="235">
                  <c:v>4.8509341261275749E-2</c:v>
                </c:pt>
                <c:pt idx="236">
                  <c:v>4.8704294597551608E-2</c:v>
                </c:pt>
                <c:pt idx="237">
                  <c:v>4.8899247933827467E-2</c:v>
                </c:pt>
                <c:pt idx="238">
                  <c:v>4.9094201270103333E-2</c:v>
                </c:pt>
                <c:pt idx="239">
                  <c:v>4.9289154606379192E-2</c:v>
                </c:pt>
                <c:pt idx="240">
                  <c:v>4.9484107942655051E-2</c:v>
                </c:pt>
                <c:pt idx="241">
                  <c:v>4.967906127893091E-2</c:v>
                </c:pt>
                <c:pt idx="242">
                  <c:v>4.9874014615206769E-2</c:v>
                </c:pt>
                <c:pt idx="243">
                  <c:v>5.0068967951482628E-2</c:v>
                </c:pt>
                <c:pt idx="244">
                  <c:v>5.0263921287758487E-2</c:v>
                </c:pt>
                <c:pt idx="245">
                  <c:v>5.0458874624034353E-2</c:v>
                </c:pt>
                <c:pt idx="246">
                  <c:v>5.0653827960310205E-2</c:v>
                </c:pt>
                <c:pt idx="247">
                  <c:v>5.0848781296586071E-2</c:v>
                </c:pt>
                <c:pt idx="248">
                  <c:v>5.1043734632861923E-2</c:v>
                </c:pt>
                <c:pt idx="249">
                  <c:v>5.1238687969137789E-2</c:v>
                </c:pt>
                <c:pt idx="250">
                  <c:v>5.1433641305413641E-2</c:v>
                </c:pt>
                <c:pt idx="251">
                  <c:v>5.16285946416895E-2</c:v>
                </c:pt>
                <c:pt idx="252">
                  <c:v>5.1823547977965366E-2</c:v>
                </c:pt>
                <c:pt idx="253">
                  <c:v>5.2018501314241218E-2</c:v>
                </c:pt>
                <c:pt idx="254">
                  <c:v>5.2213454650517077E-2</c:v>
                </c:pt>
                <c:pt idx="255">
                  <c:v>5.2408407986792943E-2</c:v>
                </c:pt>
                <c:pt idx="256">
                  <c:v>5.2603361323068802E-2</c:v>
                </c:pt>
                <c:pt idx="257">
                  <c:v>5.2798314659344661E-2</c:v>
                </c:pt>
                <c:pt idx="258">
                  <c:v>5.2993267995620513E-2</c:v>
                </c:pt>
                <c:pt idx="259">
                  <c:v>5.3188221331896379E-2</c:v>
                </c:pt>
                <c:pt idx="260">
                  <c:v>5.3383174668172245E-2</c:v>
                </c:pt>
                <c:pt idx="261">
                  <c:v>5.3578128004448097E-2</c:v>
                </c:pt>
                <c:pt idx="262">
                  <c:v>5.3773081340723956E-2</c:v>
                </c:pt>
                <c:pt idx="263">
                  <c:v>5.3968034676999815E-2</c:v>
                </c:pt>
                <c:pt idx="264">
                  <c:v>5.4162988013275674E-2</c:v>
                </c:pt>
                <c:pt idx="265">
                  <c:v>5.4357941349551533E-2</c:v>
                </c:pt>
                <c:pt idx="266">
                  <c:v>5.4552894685827399E-2</c:v>
                </c:pt>
                <c:pt idx="267">
                  <c:v>5.4747848022103258E-2</c:v>
                </c:pt>
                <c:pt idx="268">
                  <c:v>5.4942801358379117E-2</c:v>
                </c:pt>
                <c:pt idx="269">
                  <c:v>5.513775469465497E-2</c:v>
                </c:pt>
                <c:pt idx="270">
                  <c:v>5.5332708030930829E-2</c:v>
                </c:pt>
                <c:pt idx="271">
                  <c:v>5.5527661367206688E-2</c:v>
                </c:pt>
                <c:pt idx="272">
                  <c:v>5.5722614703482554E-2</c:v>
                </c:pt>
                <c:pt idx="273">
                  <c:v>5.5917568039758413E-2</c:v>
                </c:pt>
                <c:pt idx="274">
                  <c:v>5.6112521376034272E-2</c:v>
                </c:pt>
                <c:pt idx="275">
                  <c:v>5.6307474712310131E-2</c:v>
                </c:pt>
                <c:pt idx="276">
                  <c:v>5.650242804858599E-2</c:v>
                </c:pt>
                <c:pt idx="277">
                  <c:v>5.6697381384861849E-2</c:v>
                </c:pt>
                <c:pt idx="278">
                  <c:v>5.6892334721137708E-2</c:v>
                </c:pt>
                <c:pt idx="279">
                  <c:v>5.7087288057413567E-2</c:v>
                </c:pt>
                <c:pt idx="280">
                  <c:v>5.7282241393689426E-2</c:v>
                </c:pt>
                <c:pt idx="281">
                  <c:v>5.7477194729965285E-2</c:v>
                </c:pt>
                <c:pt idx="282">
                  <c:v>5.7672148066241144E-2</c:v>
                </c:pt>
                <c:pt idx="283">
                  <c:v>5.786710140251701E-2</c:v>
                </c:pt>
                <c:pt idx="284">
                  <c:v>5.8062054738792869E-2</c:v>
                </c:pt>
                <c:pt idx="285">
                  <c:v>5.8257008075068721E-2</c:v>
                </c:pt>
                <c:pt idx="286">
                  <c:v>5.845196141134458E-2</c:v>
                </c:pt>
                <c:pt idx="287">
                  <c:v>5.8646914747620439E-2</c:v>
                </c:pt>
                <c:pt idx="288">
                  <c:v>5.8841868083896298E-2</c:v>
                </c:pt>
                <c:pt idx="289">
                  <c:v>5.9036821420172164E-2</c:v>
                </c:pt>
                <c:pt idx="290">
                  <c:v>5.9231774756448023E-2</c:v>
                </c:pt>
                <c:pt idx="291">
                  <c:v>5.9426728092723882E-2</c:v>
                </c:pt>
                <c:pt idx="292">
                  <c:v>5.9621681428999741E-2</c:v>
                </c:pt>
                <c:pt idx="293">
                  <c:v>5.98166347652756E-2</c:v>
                </c:pt>
                <c:pt idx="294">
                  <c:v>6.0011588101551459E-2</c:v>
                </c:pt>
                <c:pt idx="295">
                  <c:v>6.0206541437827325E-2</c:v>
                </c:pt>
                <c:pt idx="296">
                  <c:v>6.0401494774103184E-2</c:v>
                </c:pt>
                <c:pt idx="297">
                  <c:v>6.0596448110379043E-2</c:v>
                </c:pt>
                <c:pt idx="298">
                  <c:v>6.0791401446654909E-2</c:v>
                </c:pt>
                <c:pt idx="299">
                  <c:v>6.0986354782930755E-2</c:v>
                </c:pt>
                <c:pt idx="300">
                  <c:v>6.118130811920662E-2</c:v>
                </c:pt>
                <c:pt idx="301">
                  <c:v>6.1376261455482473E-2</c:v>
                </c:pt>
                <c:pt idx="302">
                  <c:v>6.1571214791758339E-2</c:v>
                </c:pt>
                <c:pt idx="303">
                  <c:v>6.1766168128034198E-2</c:v>
                </c:pt>
                <c:pt idx="304">
                  <c:v>6.196112146431005E-2</c:v>
                </c:pt>
                <c:pt idx="305">
                  <c:v>6.2156074800585916E-2</c:v>
                </c:pt>
                <c:pt idx="306">
                  <c:v>6.2351028136861775E-2</c:v>
                </c:pt>
                <c:pt idx="307">
                  <c:v>6.2545981473137641E-2</c:v>
                </c:pt>
                <c:pt idx="308">
                  <c:v>6.2740934809413479E-2</c:v>
                </c:pt>
                <c:pt idx="309">
                  <c:v>6.2935888145689359E-2</c:v>
                </c:pt>
                <c:pt idx="310">
                  <c:v>6.3130841481965211E-2</c:v>
                </c:pt>
                <c:pt idx="311">
                  <c:v>6.3325794818241063E-2</c:v>
                </c:pt>
                <c:pt idx="312">
                  <c:v>6.3520748154516929E-2</c:v>
                </c:pt>
                <c:pt idx="313">
                  <c:v>6.3715701490792781E-2</c:v>
                </c:pt>
                <c:pt idx="314">
                  <c:v>6.3910654827068647E-2</c:v>
                </c:pt>
                <c:pt idx="315">
                  <c:v>6.4105608163344513E-2</c:v>
                </c:pt>
                <c:pt idx="316">
                  <c:v>6.4300561499620365E-2</c:v>
                </c:pt>
                <c:pt idx="317">
                  <c:v>6.4495514835896231E-2</c:v>
                </c:pt>
                <c:pt idx="318">
                  <c:v>6.4690468172172083E-2</c:v>
                </c:pt>
                <c:pt idx="319">
                  <c:v>6.4885421508447949E-2</c:v>
                </c:pt>
                <c:pt idx="320">
                  <c:v>6.5080374844723801E-2</c:v>
                </c:pt>
                <c:pt idx="321">
                  <c:v>6.5275328180999667E-2</c:v>
                </c:pt>
                <c:pt idx="322">
                  <c:v>6.5470281517275533E-2</c:v>
                </c:pt>
                <c:pt idx="323">
                  <c:v>6.5665234853551385E-2</c:v>
                </c:pt>
                <c:pt idx="324">
                  <c:v>6.5860188189827251E-2</c:v>
                </c:pt>
                <c:pt idx="325">
                  <c:v>6.6055141526103089E-2</c:v>
                </c:pt>
                <c:pt idx="326">
                  <c:v>6.6250094862378955E-2</c:v>
                </c:pt>
                <c:pt idx="327">
                  <c:v>6.6445048198654821E-2</c:v>
                </c:pt>
                <c:pt idx="328">
                  <c:v>6.6640001534930673E-2</c:v>
                </c:pt>
                <c:pt idx="329">
                  <c:v>6.6834954871206539E-2</c:v>
                </c:pt>
                <c:pt idx="330">
                  <c:v>6.7029908207482392E-2</c:v>
                </c:pt>
                <c:pt idx="331">
                  <c:v>6.7224861543758258E-2</c:v>
                </c:pt>
                <c:pt idx="332">
                  <c:v>6.7419814880034123E-2</c:v>
                </c:pt>
                <c:pt idx="333">
                  <c:v>6.7614768216309976E-2</c:v>
                </c:pt>
                <c:pt idx="334">
                  <c:v>6.7809721552585842E-2</c:v>
                </c:pt>
                <c:pt idx="335">
                  <c:v>6.8004674888861694E-2</c:v>
                </c:pt>
                <c:pt idx="336">
                  <c:v>6.819962822513756E-2</c:v>
                </c:pt>
                <c:pt idx="337">
                  <c:v>6.8394581561413426E-2</c:v>
                </c:pt>
                <c:pt idx="338">
                  <c:v>6.8589534897689278E-2</c:v>
                </c:pt>
                <c:pt idx="339">
                  <c:v>6.8784488233965144E-2</c:v>
                </c:pt>
                <c:pt idx="340">
                  <c:v>6.8979441570240982E-2</c:v>
                </c:pt>
                <c:pt idx="341">
                  <c:v>6.9174394906516862E-2</c:v>
                </c:pt>
                <c:pt idx="342">
                  <c:v>6.93693482427927E-2</c:v>
                </c:pt>
                <c:pt idx="343">
                  <c:v>6.9564301579068566E-2</c:v>
                </c:pt>
                <c:pt idx="344">
                  <c:v>6.9759254915344446E-2</c:v>
                </c:pt>
                <c:pt idx="345">
                  <c:v>6.9954208251620298E-2</c:v>
                </c:pt>
                <c:pt idx="346">
                  <c:v>7.014916158789615E-2</c:v>
                </c:pt>
                <c:pt idx="347">
                  <c:v>7.0344114924172002E-2</c:v>
                </c:pt>
                <c:pt idx="348">
                  <c:v>7.0539068260447868E-2</c:v>
                </c:pt>
                <c:pt idx="349">
                  <c:v>7.0734021596723734E-2</c:v>
                </c:pt>
                <c:pt idx="350">
                  <c:v>7.0928974932999586E-2</c:v>
                </c:pt>
                <c:pt idx="351">
                  <c:v>7.1123928269275452E-2</c:v>
                </c:pt>
                <c:pt idx="352">
                  <c:v>7.1318881605551304E-2</c:v>
                </c:pt>
                <c:pt idx="353">
                  <c:v>7.151383494182717E-2</c:v>
                </c:pt>
                <c:pt idx="354">
                  <c:v>7.1708788278103036E-2</c:v>
                </c:pt>
                <c:pt idx="355">
                  <c:v>7.1903741614378888E-2</c:v>
                </c:pt>
                <c:pt idx="356">
                  <c:v>7.209869495065474E-2</c:v>
                </c:pt>
                <c:pt idx="357">
                  <c:v>7.2293648286930606E-2</c:v>
                </c:pt>
                <c:pt idx="358">
                  <c:v>7.2488601623206458E-2</c:v>
                </c:pt>
                <c:pt idx="359">
                  <c:v>7.268355495948231E-2</c:v>
                </c:pt>
                <c:pt idx="360">
                  <c:v>7.2878508295758176E-2</c:v>
                </c:pt>
                <c:pt idx="361">
                  <c:v>7.3073461632034042E-2</c:v>
                </c:pt>
                <c:pt idx="362">
                  <c:v>7.3268414968309895E-2</c:v>
                </c:pt>
                <c:pt idx="363">
                  <c:v>7.3463368304585761E-2</c:v>
                </c:pt>
                <c:pt idx="364">
                  <c:v>7.3658321640861613E-2</c:v>
                </c:pt>
                <c:pt idx="365">
                  <c:v>7.3853274977137479E-2</c:v>
                </c:pt>
                <c:pt idx="366">
                  <c:v>7.4048228313413345E-2</c:v>
                </c:pt>
                <c:pt idx="367">
                  <c:v>7.4243181649689197E-2</c:v>
                </c:pt>
                <c:pt idx="368">
                  <c:v>7.4438134985965063E-2</c:v>
                </c:pt>
                <c:pt idx="369">
                  <c:v>7.4633088322240915E-2</c:v>
                </c:pt>
                <c:pt idx="370">
                  <c:v>7.4828041658516781E-2</c:v>
                </c:pt>
                <c:pt idx="371">
                  <c:v>7.5022994994792633E-2</c:v>
                </c:pt>
                <c:pt idx="372">
                  <c:v>7.5217948331068499E-2</c:v>
                </c:pt>
                <c:pt idx="373">
                  <c:v>7.5412901667344351E-2</c:v>
                </c:pt>
                <c:pt idx="374">
                  <c:v>7.5607855003620217E-2</c:v>
                </c:pt>
                <c:pt idx="375">
                  <c:v>7.5802808339896069E-2</c:v>
                </c:pt>
                <c:pt idx="376">
                  <c:v>7.5997761676171921E-2</c:v>
                </c:pt>
                <c:pt idx="377">
                  <c:v>7.6192715012447787E-2</c:v>
                </c:pt>
                <c:pt idx="378">
                  <c:v>7.6387668348723653E-2</c:v>
                </c:pt>
                <c:pt idx="379">
                  <c:v>7.6582621684999505E-2</c:v>
                </c:pt>
                <c:pt idx="380">
                  <c:v>7.6777575021275371E-2</c:v>
                </c:pt>
                <c:pt idx="381">
                  <c:v>7.6972528357551223E-2</c:v>
                </c:pt>
                <c:pt idx="382">
                  <c:v>7.7167481693827089E-2</c:v>
                </c:pt>
                <c:pt idx="383">
                  <c:v>7.7362435030102955E-2</c:v>
                </c:pt>
                <c:pt idx="384">
                  <c:v>7.7557388366378807E-2</c:v>
                </c:pt>
                <c:pt idx="385">
                  <c:v>7.7752341702654673E-2</c:v>
                </c:pt>
                <c:pt idx="386">
                  <c:v>7.7947295038930525E-2</c:v>
                </c:pt>
                <c:pt idx="387">
                  <c:v>7.8142248375206391E-2</c:v>
                </c:pt>
                <c:pt idx="388">
                  <c:v>7.8337201711482257E-2</c:v>
                </c:pt>
                <c:pt idx="389">
                  <c:v>7.8532155047758095E-2</c:v>
                </c:pt>
                <c:pt idx="390">
                  <c:v>7.8727108384033961E-2</c:v>
                </c:pt>
                <c:pt idx="391">
                  <c:v>7.8922061720309827E-2</c:v>
                </c:pt>
                <c:pt idx="392">
                  <c:v>7.9117015056585679E-2</c:v>
                </c:pt>
                <c:pt idx="393">
                  <c:v>7.9311968392861532E-2</c:v>
                </c:pt>
                <c:pt idx="394">
                  <c:v>7.9506921729137398E-2</c:v>
                </c:pt>
                <c:pt idx="395">
                  <c:v>7.9701875065413263E-2</c:v>
                </c:pt>
                <c:pt idx="396">
                  <c:v>7.9896828401689116E-2</c:v>
                </c:pt>
                <c:pt idx="397">
                  <c:v>8.0091781737964982E-2</c:v>
                </c:pt>
                <c:pt idx="398">
                  <c:v>8.0286735074240834E-2</c:v>
                </c:pt>
                <c:pt idx="399">
                  <c:v>8.04816884105167E-2</c:v>
                </c:pt>
                <c:pt idx="400">
                  <c:v>8.0676641746792566E-2</c:v>
                </c:pt>
                <c:pt idx="401">
                  <c:v>8.0871595083068418E-2</c:v>
                </c:pt>
                <c:pt idx="402">
                  <c:v>8.1066548419344284E-2</c:v>
                </c:pt>
                <c:pt idx="403">
                  <c:v>8.1261501755620136E-2</c:v>
                </c:pt>
                <c:pt idx="404">
                  <c:v>8.1456455091895988E-2</c:v>
                </c:pt>
                <c:pt idx="405">
                  <c:v>8.1651408428171868E-2</c:v>
                </c:pt>
                <c:pt idx="406">
                  <c:v>8.184636176444772E-2</c:v>
                </c:pt>
                <c:pt idx="407">
                  <c:v>8.2041315100723586E-2</c:v>
                </c:pt>
                <c:pt idx="408">
                  <c:v>8.2236268436999424E-2</c:v>
                </c:pt>
                <c:pt idx="409">
                  <c:v>8.243122177327529E-2</c:v>
                </c:pt>
                <c:pt idx="410">
                  <c:v>8.2626175109551142E-2</c:v>
                </c:pt>
                <c:pt idx="411">
                  <c:v>8.2821128445827022E-2</c:v>
                </c:pt>
                <c:pt idx="412">
                  <c:v>8.3016081782102874E-2</c:v>
                </c:pt>
                <c:pt idx="413">
                  <c:v>8.3211035118378726E-2</c:v>
                </c:pt>
                <c:pt idx="414">
                  <c:v>8.3405988454654592E-2</c:v>
                </c:pt>
                <c:pt idx="415">
                  <c:v>8.3600941790930444E-2</c:v>
                </c:pt>
                <c:pt idx="416">
                  <c:v>8.379589512720631E-2</c:v>
                </c:pt>
                <c:pt idx="417">
                  <c:v>8.3990848463482176E-2</c:v>
                </c:pt>
                <c:pt idx="418">
                  <c:v>8.4185801799758028E-2</c:v>
                </c:pt>
                <c:pt idx="419">
                  <c:v>8.4380755136033894E-2</c:v>
                </c:pt>
                <c:pt idx="420">
                  <c:v>8.4575708472309746E-2</c:v>
                </c:pt>
                <c:pt idx="421">
                  <c:v>8.4770661808585612E-2</c:v>
                </c:pt>
                <c:pt idx="422">
                  <c:v>8.4965615144861451E-2</c:v>
                </c:pt>
                <c:pt idx="423">
                  <c:v>8.516056848113733E-2</c:v>
                </c:pt>
                <c:pt idx="424">
                  <c:v>8.5355521817413196E-2</c:v>
                </c:pt>
                <c:pt idx="425">
                  <c:v>8.5550475153689035E-2</c:v>
                </c:pt>
                <c:pt idx="426">
                  <c:v>8.5745428489964914E-2</c:v>
                </c:pt>
                <c:pt idx="427">
                  <c:v>8.5940381826240753E-2</c:v>
                </c:pt>
                <c:pt idx="428">
                  <c:v>8.6135335162516632E-2</c:v>
                </c:pt>
                <c:pt idx="429">
                  <c:v>8.6330288498792485E-2</c:v>
                </c:pt>
                <c:pt idx="430">
                  <c:v>8.6525241835068337E-2</c:v>
                </c:pt>
                <c:pt idx="431">
                  <c:v>8.6720195171344203E-2</c:v>
                </c:pt>
                <c:pt idx="432">
                  <c:v>8.6915148507620069E-2</c:v>
                </c:pt>
                <c:pt idx="433">
                  <c:v>8.7110101843895921E-2</c:v>
                </c:pt>
                <c:pt idx="434">
                  <c:v>8.7305055180171787E-2</c:v>
                </c:pt>
                <c:pt idx="435">
                  <c:v>8.7500008516447639E-2</c:v>
                </c:pt>
                <c:pt idx="436">
                  <c:v>8.7694961852723505E-2</c:v>
                </c:pt>
                <c:pt idx="437">
                  <c:v>8.7889915188999357E-2</c:v>
                </c:pt>
                <c:pt idx="438">
                  <c:v>8.8084868525275223E-2</c:v>
                </c:pt>
                <c:pt idx="439">
                  <c:v>8.8279821861551075E-2</c:v>
                </c:pt>
                <c:pt idx="440">
                  <c:v>8.8474775197826941E-2</c:v>
                </c:pt>
                <c:pt idx="441">
                  <c:v>8.8669728534102793E-2</c:v>
                </c:pt>
                <c:pt idx="442">
                  <c:v>8.8864681870378659E-2</c:v>
                </c:pt>
                <c:pt idx="443">
                  <c:v>8.9059635206654525E-2</c:v>
                </c:pt>
                <c:pt idx="444">
                  <c:v>8.9254588542930363E-2</c:v>
                </c:pt>
                <c:pt idx="445">
                  <c:v>8.9449541879206229E-2</c:v>
                </c:pt>
                <c:pt idx="446">
                  <c:v>8.9644495215482095E-2</c:v>
                </c:pt>
                <c:pt idx="447">
                  <c:v>8.9839448551757947E-2</c:v>
                </c:pt>
                <c:pt idx="448">
                  <c:v>9.0034401888033813E-2</c:v>
                </c:pt>
                <c:pt idx="449">
                  <c:v>9.0229355224309665E-2</c:v>
                </c:pt>
                <c:pt idx="450">
                  <c:v>9.0424308560585531E-2</c:v>
                </c:pt>
                <c:pt idx="451">
                  <c:v>9.0619261896861397E-2</c:v>
                </c:pt>
                <c:pt idx="452">
                  <c:v>9.0814215233137249E-2</c:v>
                </c:pt>
                <c:pt idx="453">
                  <c:v>9.1009168569413115E-2</c:v>
                </c:pt>
                <c:pt idx="454">
                  <c:v>9.1204121905688967E-2</c:v>
                </c:pt>
                <c:pt idx="455">
                  <c:v>9.1399075241964833E-2</c:v>
                </c:pt>
                <c:pt idx="456">
                  <c:v>9.1594028578240672E-2</c:v>
                </c:pt>
                <c:pt idx="457">
                  <c:v>9.1788981914516551E-2</c:v>
                </c:pt>
                <c:pt idx="458">
                  <c:v>9.1983935250792417E-2</c:v>
                </c:pt>
                <c:pt idx="459">
                  <c:v>9.2178888587068256E-2</c:v>
                </c:pt>
                <c:pt idx="460">
                  <c:v>9.2373841923344122E-2</c:v>
                </c:pt>
                <c:pt idx="461">
                  <c:v>9.2568795259619988E-2</c:v>
                </c:pt>
                <c:pt idx="462">
                  <c:v>9.276374859589584E-2</c:v>
                </c:pt>
                <c:pt idx="463">
                  <c:v>9.2958701932171706E-2</c:v>
                </c:pt>
              </c:numCache>
            </c:numRef>
          </c:xVal>
          <c:yVal>
            <c:numRef>
              <c:f>'Eff.Frontier &amp; Risk-free asset'!$G$24:$G$487</c:f>
              <c:numCache>
                <c:formatCode>_(* #,##0.0000000_);_(* \(#,##0.0000000\);_(* "-"??_);_(@_)</c:formatCode>
                <c:ptCount val="464"/>
                <c:pt idx="0">
                  <c:v>2.1250000000000002E-4</c:v>
                </c:pt>
                <c:pt idx="1">
                  <c:v>2.2500000000000002E-4</c:v>
                </c:pt>
                <c:pt idx="2">
                  <c:v>2.3750000000000003E-4</c:v>
                </c:pt>
                <c:pt idx="3">
                  <c:v>2.5000000000000001E-4</c:v>
                </c:pt>
                <c:pt idx="4">
                  <c:v>2.6249999999999998E-4</c:v>
                </c:pt>
                <c:pt idx="5">
                  <c:v>2.7500000000000002E-4</c:v>
                </c:pt>
                <c:pt idx="6">
                  <c:v>2.875E-4</c:v>
                </c:pt>
                <c:pt idx="7">
                  <c:v>2.9999999999999997E-4</c:v>
                </c:pt>
                <c:pt idx="8">
                  <c:v>3.1250000000000001E-4</c:v>
                </c:pt>
                <c:pt idx="9">
                  <c:v>3.2499999999999999E-4</c:v>
                </c:pt>
                <c:pt idx="10">
                  <c:v>3.3750000000000002E-4</c:v>
                </c:pt>
                <c:pt idx="11">
                  <c:v>3.5E-4</c:v>
                </c:pt>
                <c:pt idx="12">
                  <c:v>3.6249999999999998E-4</c:v>
                </c:pt>
                <c:pt idx="13">
                  <c:v>3.7500000000000001E-4</c:v>
                </c:pt>
                <c:pt idx="14">
                  <c:v>3.8749999999999999E-4</c:v>
                </c:pt>
                <c:pt idx="15">
                  <c:v>4.0000000000000002E-4</c:v>
                </c:pt>
                <c:pt idx="16">
                  <c:v>4.125E-4</c:v>
                </c:pt>
                <c:pt idx="17">
                  <c:v>4.2499999999999998E-4</c:v>
                </c:pt>
                <c:pt idx="18">
                  <c:v>4.3750000000000001E-4</c:v>
                </c:pt>
                <c:pt idx="19">
                  <c:v>4.4999999999999999E-4</c:v>
                </c:pt>
                <c:pt idx="20">
                  <c:v>4.6250000000000002E-4</c:v>
                </c:pt>
                <c:pt idx="21">
                  <c:v>4.75E-4</c:v>
                </c:pt>
                <c:pt idx="22">
                  <c:v>4.8749999999999998E-4</c:v>
                </c:pt>
                <c:pt idx="23">
                  <c:v>5.0000000000000001E-4</c:v>
                </c:pt>
                <c:pt idx="24">
                  <c:v>5.1250000000000004E-4</c:v>
                </c:pt>
                <c:pt idx="25">
                  <c:v>5.2500000000000008E-4</c:v>
                </c:pt>
                <c:pt idx="26">
                  <c:v>5.3750000000000011E-4</c:v>
                </c:pt>
                <c:pt idx="27">
                  <c:v>5.5000000000000003E-4</c:v>
                </c:pt>
                <c:pt idx="28">
                  <c:v>5.6250000000000007E-4</c:v>
                </c:pt>
                <c:pt idx="29">
                  <c:v>5.750000000000001E-4</c:v>
                </c:pt>
                <c:pt idx="30">
                  <c:v>5.8750000000000002E-4</c:v>
                </c:pt>
                <c:pt idx="31">
                  <c:v>6.0000000000000006E-4</c:v>
                </c:pt>
                <c:pt idx="32">
                  <c:v>6.1250000000000009E-4</c:v>
                </c:pt>
                <c:pt idx="33">
                  <c:v>6.2500000000000001E-4</c:v>
                </c:pt>
                <c:pt idx="34">
                  <c:v>6.3750000000000005E-4</c:v>
                </c:pt>
                <c:pt idx="35">
                  <c:v>6.5000000000000008E-4</c:v>
                </c:pt>
                <c:pt idx="36">
                  <c:v>6.6250000000000011E-4</c:v>
                </c:pt>
                <c:pt idx="37">
                  <c:v>6.7500000000000004E-4</c:v>
                </c:pt>
                <c:pt idx="38">
                  <c:v>6.8750000000000007E-4</c:v>
                </c:pt>
                <c:pt idx="39">
                  <c:v>7.000000000000001E-4</c:v>
                </c:pt>
                <c:pt idx="40">
                  <c:v>7.1250000000000003E-4</c:v>
                </c:pt>
                <c:pt idx="41">
                  <c:v>7.2500000000000006E-4</c:v>
                </c:pt>
                <c:pt idx="42">
                  <c:v>7.3750000000000009E-4</c:v>
                </c:pt>
                <c:pt idx="43">
                  <c:v>7.5000000000000002E-4</c:v>
                </c:pt>
                <c:pt idx="44">
                  <c:v>7.6250000000000005E-4</c:v>
                </c:pt>
                <c:pt idx="45">
                  <c:v>7.7500000000000008E-4</c:v>
                </c:pt>
                <c:pt idx="46">
                  <c:v>7.8750000000000011E-4</c:v>
                </c:pt>
                <c:pt idx="47">
                  <c:v>8.0000000000000004E-4</c:v>
                </c:pt>
                <c:pt idx="48">
                  <c:v>8.1250000000000007E-4</c:v>
                </c:pt>
                <c:pt idx="49">
                  <c:v>8.250000000000001E-4</c:v>
                </c:pt>
                <c:pt idx="50">
                  <c:v>8.3750000000000003E-4</c:v>
                </c:pt>
                <c:pt idx="51">
                  <c:v>8.5000000000000006E-4</c:v>
                </c:pt>
                <c:pt idx="52">
                  <c:v>8.6250000000000009E-4</c:v>
                </c:pt>
                <c:pt idx="53">
                  <c:v>8.7500000000000013E-4</c:v>
                </c:pt>
                <c:pt idx="54">
                  <c:v>8.8750000000000005E-4</c:v>
                </c:pt>
                <c:pt idx="55">
                  <c:v>9.0000000000000008E-4</c:v>
                </c:pt>
                <c:pt idx="56">
                  <c:v>9.1250000000000012E-4</c:v>
                </c:pt>
                <c:pt idx="57">
                  <c:v>9.2500000000000004E-4</c:v>
                </c:pt>
                <c:pt idx="58">
                  <c:v>9.3750000000000007E-4</c:v>
                </c:pt>
                <c:pt idx="59">
                  <c:v>9.5000000000000011E-4</c:v>
                </c:pt>
                <c:pt idx="60">
                  <c:v>9.6250000000000003E-4</c:v>
                </c:pt>
                <c:pt idx="61">
                  <c:v>9.7500000000000006E-4</c:v>
                </c:pt>
                <c:pt idx="62">
                  <c:v>9.875000000000001E-4</c:v>
                </c:pt>
                <c:pt idx="63">
                  <c:v>1E-3</c:v>
                </c:pt>
                <c:pt idx="64">
                  <c:v>1.0124999999999999E-3</c:v>
                </c:pt>
                <c:pt idx="65">
                  <c:v>1.0249999999999999E-3</c:v>
                </c:pt>
                <c:pt idx="66">
                  <c:v>1.0375E-3</c:v>
                </c:pt>
                <c:pt idx="67">
                  <c:v>1.0499999999999999E-3</c:v>
                </c:pt>
                <c:pt idx="68">
                  <c:v>1.0625000000000001E-3</c:v>
                </c:pt>
                <c:pt idx="69">
                  <c:v>1.075E-3</c:v>
                </c:pt>
                <c:pt idx="70">
                  <c:v>1.0874999999999999E-3</c:v>
                </c:pt>
                <c:pt idx="71">
                  <c:v>1.1000000000000001E-3</c:v>
                </c:pt>
                <c:pt idx="72">
                  <c:v>1.1125E-3</c:v>
                </c:pt>
                <c:pt idx="73">
                  <c:v>1.1249999999999999E-3</c:v>
                </c:pt>
                <c:pt idx="74">
                  <c:v>1.1375000000000001E-3</c:v>
                </c:pt>
                <c:pt idx="75">
                  <c:v>1.15E-3</c:v>
                </c:pt>
                <c:pt idx="76">
                  <c:v>1.1624999999999999E-3</c:v>
                </c:pt>
                <c:pt idx="77">
                  <c:v>1.175E-3</c:v>
                </c:pt>
                <c:pt idx="78">
                  <c:v>1.1875E-3</c:v>
                </c:pt>
                <c:pt idx="79">
                  <c:v>1.1999999999999999E-3</c:v>
                </c:pt>
                <c:pt idx="80">
                  <c:v>1.2125E-3</c:v>
                </c:pt>
                <c:pt idx="81">
                  <c:v>1.225E-3</c:v>
                </c:pt>
                <c:pt idx="82">
                  <c:v>1.2374999999999999E-3</c:v>
                </c:pt>
                <c:pt idx="83">
                  <c:v>1.25E-3</c:v>
                </c:pt>
                <c:pt idx="84">
                  <c:v>1.2625E-3</c:v>
                </c:pt>
                <c:pt idx="85">
                  <c:v>1.2750000000000001E-3</c:v>
                </c:pt>
                <c:pt idx="86">
                  <c:v>1.2875E-3</c:v>
                </c:pt>
                <c:pt idx="87">
                  <c:v>1.2999999999999999E-3</c:v>
                </c:pt>
                <c:pt idx="88">
                  <c:v>1.3125000000000001E-3</c:v>
                </c:pt>
                <c:pt idx="89">
                  <c:v>1.325E-3</c:v>
                </c:pt>
                <c:pt idx="90">
                  <c:v>1.3374999999999999E-3</c:v>
                </c:pt>
                <c:pt idx="91">
                  <c:v>1.3500000000000001E-3</c:v>
                </c:pt>
                <c:pt idx="92">
                  <c:v>1.3625E-3</c:v>
                </c:pt>
                <c:pt idx="93">
                  <c:v>1.3749999999999999E-3</c:v>
                </c:pt>
                <c:pt idx="94">
                  <c:v>1.3875000000000001E-3</c:v>
                </c:pt>
                <c:pt idx="95">
                  <c:v>1.4E-3</c:v>
                </c:pt>
                <c:pt idx="96">
                  <c:v>1.4124999999999999E-3</c:v>
                </c:pt>
                <c:pt idx="97">
                  <c:v>1.4250000000000001E-3</c:v>
                </c:pt>
                <c:pt idx="98">
                  <c:v>1.4375E-3</c:v>
                </c:pt>
                <c:pt idx="99">
                  <c:v>1.4499999999999999E-3</c:v>
                </c:pt>
                <c:pt idx="100">
                  <c:v>1.4625E-3</c:v>
                </c:pt>
                <c:pt idx="101">
                  <c:v>1.475E-3</c:v>
                </c:pt>
                <c:pt idx="102">
                  <c:v>1.4874999999999999E-3</c:v>
                </c:pt>
                <c:pt idx="103">
                  <c:v>1.5E-3</c:v>
                </c:pt>
                <c:pt idx="104">
                  <c:v>1.5125E-3</c:v>
                </c:pt>
                <c:pt idx="105">
                  <c:v>1.5250000000000001E-3</c:v>
                </c:pt>
                <c:pt idx="106">
                  <c:v>1.5375E-3</c:v>
                </c:pt>
                <c:pt idx="107">
                  <c:v>1.5499999999999999E-3</c:v>
                </c:pt>
                <c:pt idx="108">
                  <c:v>1.5625000000000001E-3</c:v>
                </c:pt>
                <c:pt idx="109">
                  <c:v>1.575E-3</c:v>
                </c:pt>
                <c:pt idx="110">
                  <c:v>1.5874999999999999E-3</c:v>
                </c:pt>
                <c:pt idx="111">
                  <c:v>1.6000000000000001E-3</c:v>
                </c:pt>
                <c:pt idx="112">
                  <c:v>1.6125E-3</c:v>
                </c:pt>
                <c:pt idx="113">
                  <c:v>1.6249999999999999E-3</c:v>
                </c:pt>
                <c:pt idx="114">
                  <c:v>1.6375000000000001E-3</c:v>
                </c:pt>
                <c:pt idx="115">
                  <c:v>1.65E-3</c:v>
                </c:pt>
                <c:pt idx="116">
                  <c:v>1.6624999999999999E-3</c:v>
                </c:pt>
                <c:pt idx="117">
                  <c:v>1.6750000000000001E-3</c:v>
                </c:pt>
                <c:pt idx="118">
                  <c:v>1.6875E-3</c:v>
                </c:pt>
                <c:pt idx="119">
                  <c:v>1.6999999999999999E-3</c:v>
                </c:pt>
                <c:pt idx="120">
                  <c:v>1.7125E-3</c:v>
                </c:pt>
                <c:pt idx="121">
                  <c:v>1.725E-3</c:v>
                </c:pt>
                <c:pt idx="122">
                  <c:v>1.7375000000000001E-3</c:v>
                </c:pt>
                <c:pt idx="123">
                  <c:v>1.75E-3</c:v>
                </c:pt>
                <c:pt idx="124">
                  <c:v>1.7625E-3</c:v>
                </c:pt>
                <c:pt idx="125">
                  <c:v>1.7750000000000001E-3</c:v>
                </c:pt>
                <c:pt idx="126">
                  <c:v>1.7875E-3</c:v>
                </c:pt>
                <c:pt idx="127">
                  <c:v>1.8E-3</c:v>
                </c:pt>
                <c:pt idx="128">
                  <c:v>1.8125000000000001E-3</c:v>
                </c:pt>
                <c:pt idx="129">
                  <c:v>1.825E-3</c:v>
                </c:pt>
                <c:pt idx="130">
                  <c:v>1.8374999999999999E-3</c:v>
                </c:pt>
                <c:pt idx="131">
                  <c:v>1.8500000000000001E-3</c:v>
                </c:pt>
                <c:pt idx="132">
                  <c:v>1.8625E-3</c:v>
                </c:pt>
                <c:pt idx="133">
                  <c:v>1.8749999999999999E-3</c:v>
                </c:pt>
                <c:pt idx="134">
                  <c:v>1.8875000000000001E-3</c:v>
                </c:pt>
                <c:pt idx="135">
                  <c:v>1.9E-3</c:v>
                </c:pt>
                <c:pt idx="136">
                  <c:v>1.9124999999999999E-3</c:v>
                </c:pt>
                <c:pt idx="137">
                  <c:v>1.9250000000000001E-3</c:v>
                </c:pt>
                <c:pt idx="138">
                  <c:v>1.9375E-3</c:v>
                </c:pt>
                <c:pt idx="139">
                  <c:v>1.9499999999999999E-3</c:v>
                </c:pt>
                <c:pt idx="140">
                  <c:v>1.9625000000000003E-3</c:v>
                </c:pt>
                <c:pt idx="141">
                  <c:v>1.9750000000000002E-3</c:v>
                </c:pt>
                <c:pt idx="142">
                  <c:v>1.9875000000000001E-3</c:v>
                </c:pt>
                <c:pt idx="143">
                  <c:v>2E-3</c:v>
                </c:pt>
                <c:pt idx="144">
                  <c:v>2.0125E-3</c:v>
                </c:pt>
                <c:pt idx="145">
                  <c:v>2.0249999999999999E-3</c:v>
                </c:pt>
                <c:pt idx="146">
                  <c:v>2.0374999999999998E-3</c:v>
                </c:pt>
                <c:pt idx="147">
                  <c:v>2.0500000000000002E-3</c:v>
                </c:pt>
                <c:pt idx="148">
                  <c:v>2.0625000000000001E-3</c:v>
                </c:pt>
                <c:pt idx="149">
                  <c:v>2.075E-3</c:v>
                </c:pt>
                <c:pt idx="150">
                  <c:v>2.0874999999999999E-3</c:v>
                </c:pt>
                <c:pt idx="151">
                  <c:v>2.0999999999999999E-3</c:v>
                </c:pt>
                <c:pt idx="152">
                  <c:v>2.1125000000000002E-3</c:v>
                </c:pt>
                <c:pt idx="153">
                  <c:v>2.1250000000000002E-3</c:v>
                </c:pt>
                <c:pt idx="154">
                  <c:v>2.1375000000000001E-3</c:v>
                </c:pt>
                <c:pt idx="155">
                  <c:v>2.15E-3</c:v>
                </c:pt>
                <c:pt idx="156">
                  <c:v>2.1624999999999999E-3</c:v>
                </c:pt>
                <c:pt idx="157">
                  <c:v>2.1749999999999999E-3</c:v>
                </c:pt>
                <c:pt idx="158">
                  <c:v>2.1875000000000002E-3</c:v>
                </c:pt>
                <c:pt idx="159">
                  <c:v>2.2000000000000001E-3</c:v>
                </c:pt>
                <c:pt idx="160">
                  <c:v>2.2125000000000001E-3</c:v>
                </c:pt>
                <c:pt idx="161">
                  <c:v>2.225E-3</c:v>
                </c:pt>
                <c:pt idx="162">
                  <c:v>2.2374999999999999E-3</c:v>
                </c:pt>
                <c:pt idx="163">
                  <c:v>2.2499999999999998E-3</c:v>
                </c:pt>
                <c:pt idx="164">
                  <c:v>2.2625000000000002E-3</c:v>
                </c:pt>
                <c:pt idx="165">
                  <c:v>2.2750000000000001E-3</c:v>
                </c:pt>
                <c:pt idx="166">
                  <c:v>2.2875E-3</c:v>
                </c:pt>
                <c:pt idx="167">
                  <c:v>2.3E-3</c:v>
                </c:pt>
                <c:pt idx="168">
                  <c:v>2.3124999999999999E-3</c:v>
                </c:pt>
                <c:pt idx="169">
                  <c:v>2.3250000000000002E-3</c:v>
                </c:pt>
                <c:pt idx="170">
                  <c:v>2.3375000000000002E-3</c:v>
                </c:pt>
                <c:pt idx="171">
                  <c:v>2.3500000000000001E-3</c:v>
                </c:pt>
                <c:pt idx="172">
                  <c:v>2.3625E-3</c:v>
                </c:pt>
                <c:pt idx="173">
                  <c:v>2.3749999999999999E-3</c:v>
                </c:pt>
                <c:pt idx="174">
                  <c:v>2.3874999999999999E-3</c:v>
                </c:pt>
                <c:pt idx="175">
                  <c:v>2.4000000000000002E-3</c:v>
                </c:pt>
                <c:pt idx="176">
                  <c:v>2.4125000000000001E-3</c:v>
                </c:pt>
                <c:pt idx="177">
                  <c:v>2.4250000000000001E-3</c:v>
                </c:pt>
                <c:pt idx="178">
                  <c:v>2.4375E-3</c:v>
                </c:pt>
                <c:pt idx="179">
                  <c:v>2.4499999999999999E-3</c:v>
                </c:pt>
                <c:pt idx="180">
                  <c:v>2.4624999999999998E-3</c:v>
                </c:pt>
                <c:pt idx="181">
                  <c:v>2.4750000000000002E-3</c:v>
                </c:pt>
                <c:pt idx="182">
                  <c:v>2.4875000000000001E-3</c:v>
                </c:pt>
                <c:pt idx="183">
                  <c:v>2.5000000000000001E-3</c:v>
                </c:pt>
                <c:pt idx="184">
                  <c:v>2.5125E-3</c:v>
                </c:pt>
                <c:pt idx="185">
                  <c:v>2.5249999999999999E-3</c:v>
                </c:pt>
                <c:pt idx="186">
                  <c:v>2.5375000000000003E-3</c:v>
                </c:pt>
                <c:pt idx="187">
                  <c:v>2.5500000000000002E-3</c:v>
                </c:pt>
                <c:pt idx="188">
                  <c:v>2.5625000000000001E-3</c:v>
                </c:pt>
                <c:pt idx="189">
                  <c:v>2.575E-3</c:v>
                </c:pt>
                <c:pt idx="190">
                  <c:v>2.5875E-3</c:v>
                </c:pt>
                <c:pt idx="191">
                  <c:v>2.5999999999999999E-3</c:v>
                </c:pt>
                <c:pt idx="192">
                  <c:v>2.6125000000000002E-3</c:v>
                </c:pt>
                <c:pt idx="193">
                  <c:v>2.6250000000000002E-3</c:v>
                </c:pt>
                <c:pt idx="194">
                  <c:v>2.6375000000000001E-3</c:v>
                </c:pt>
                <c:pt idx="195">
                  <c:v>2.65E-3</c:v>
                </c:pt>
                <c:pt idx="196">
                  <c:v>2.6624999999999999E-3</c:v>
                </c:pt>
                <c:pt idx="197">
                  <c:v>2.6749999999999999E-3</c:v>
                </c:pt>
                <c:pt idx="198">
                  <c:v>2.6875000000000002E-3</c:v>
                </c:pt>
                <c:pt idx="199">
                  <c:v>2.7000000000000001E-3</c:v>
                </c:pt>
                <c:pt idx="200">
                  <c:v>2.7125000000000001E-3</c:v>
                </c:pt>
                <c:pt idx="201">
                  <c:v>2.725E-3</c:v>
                </c:pt>
                <c:pt idx="202">
                  <c:v>2.7374999999999999E-3</c:v>
                </c:pt>
                <c:pt idx="203">
                  <c:v>2.7499999999999998E-3</c:v>
                </c:pt>
                <c:pt idx="204">
                  <c:v>2.7625000000000002E-3</c:v>
                </c:pt>
                <c:pt idx="205">
                  <c:v>2.7750000000000001E-3</c:v>
                </c:pt>
                <c:pt idx="206">
                  <c:v>2.7875E-3</c:v>
                </c:pt>
                <c:pt idx="207">
                  <c:v>2.8E-3</c:v>
                </c:pt>
                <c:pt idx="208">
                  <c:v>2.8124999999999999E-3</c:v>
                </c:pt>
                <c:pt idx="209">
                  <c:v>2.8250000000000003E-3</c:v>
                </c:pt>
                <c:pt idx="210">
                  <c:v>2.8375000000000002E-3</c:v>
                </c:pt>
                <c:pt idx="211">
                  <c:v>2.8500000000000001E-3</c:v>
                </c:pt>
                <c:pt idx="212">
                  <c:v>2.8625E-3</c:v>
                </c:pt>
                <c:pt idx="213">
                  <c:v>2.875E-3</c:v>
                </c:pt>
                <c:pt idx="214">
                  <c:v>2.8874999999999999E-3</c:v>
                </c:pt>
                <c:pt idx="215">
                  <c:v>2.9000000000000002E-3</c:v>
                </c:pt>
                <c:pt idx="216">
                  <c:v>2.9125000000000002E-3</c:v>
                </c:pt>
                <c:pt idx="217">
                  <c:v>2.9250000000000001E-3</c:v>
                </c:pt>
                <c:pt idx="218">
                  <c:v>2.9375E-3</c:v>
                </c:pt>
                <c:pt idx="219">
                  <c:v>2.9499999999999999E-3</c:v>
                </c:pt>
                <c:pt idx="220">
                  <c:v>2.9624999999999999E-3</c:v>
                </c:pt>
                <c:pt idx="221">
                  <c:v>2.9750000000000002E-3</c:v>
                </c:pt>
                <c:pt idx="222">
                  <c:v>2.9875000000000001E-3</c:v>
                </c:pt>
                <c:pt idx="223">
                  <c:v>3.0000000000000001E-3</c:v>
                </c:pt>
                <c:pt idx="224">
                  <c:v>3.0125E-3</c:v>
                </c:pt>
                <c:pt idx="225">
                  <c:v>3.0249999999999999E-3</c:v>
                </c:pt>
                <c:pt idx="226">
                  <c:v>3.0375000000000003E-3</c:v>
                </c:pt>
                <c:pt idx="227">
                  <c:v>3.0500000000000002E-3</c:v>
                </c:pt>
                <c:pt idx="228">
                  <c:v>3.0625000000000001E-3</c:v>
                </c:pt>
                <c:pt idx="229">
                  <c:v>3.075E-3</c:v>
                </c:pt>
                <c:pt idx="230">
                  <c:v>3.0875E-3</c:v>
                </c:pt>
                <c:pt idx="231">
                  <c:v>3.0999999999999999E-3</c:v>
                </c:pt>
                <c:pt idx="232">
                  <c:v>3.1125000000000002E-3</c:v>
                </c:pt>
                <c:pt idx="233">
                  <c:v>3.1250000000000002E-3</c:v>
                </c:pt>
                <c:pt idx="234">
                  <c:v>3.1375000000000001E-3</c:v>
                </c:pt>
                <c:pt idx="235">
                  <c:v>3.15E-3</c:v>
                </c:pt>
                <c:pt idx="236">
                  <c:v>3.1624999999999999E-3</c:v>
                </c:pt>
                <c:pt idx="237">
                  <c:v>3.1749999999999999E-3</c:v>
                </c:pt>
                <c:pt idx="238">
                  <c:v>3.1875000000000002E-3</c:v>
                </c:pt>
                <c:pt idx="239">
                  <c:v>3.2000000000000002E-3</c:v>
                </c:pt>
                <c:pt idx="240">
                  <c:v>3.2125000000000001E-3</c:v>
                </c:pt>
                <c:pt idx="241">
                  <c:v>3.225E-3</c:v>
                </c:pt>
                <c:pt idx="242">
                  <c:v>3.2374999999999999E-3</c:v>
                </c:pt>
                <c:pt idx="243">
                  <c:v>3.2500000000000003E-3</c:v>
                </c:pt>
                <c:pt idx="244">
                  <c:v>3.2625000000000002E-3</c:v>
                </c:pt>
                <c:pt idx="245">
                  <c:v>3.2750000000000001E-3</c:v>
                </c:pt>
                <c:pt idx="246">
                  <c:v>3.2875000000000001E-3</c:v>
                </c:pt>
                <c:pt idx="247">
                  <c:v>3.3E-3</c:v>
                </c:pt>
                <c:pt idx="248">
                  <c:v>3.3124999999999999E-3</c:v>
                </c:pt>
                <c:pt idx="249">
                  <c:v>3.3250000000000003E-3</c:v>
                </c:pt>
                <c:pt idx="250">
                  <c:v>3.3375000000000002E-3</c:v>
                </c:pt>
                <c:pt idx="251">
                  <c:v>3.3500000000000001E-3</c:v>
                </c:pt>
                <c:pt idx="252">
                  <c:v>3.3625E-3</c:v>
                </c:pt>
                <c:pt idx="253">
                  <c:v>3.375E-3</c:v>
                </c:pt>
                <c:pt idx="254">
                  <c:v>3.3874999999999999E-3</c:v>
                </c:pt>
                <c:pt idx="255">
                  <c:v>3.4000000000000002E-3</c:v>
                </c:pt>
                <c:pt idx="256">
                  <c:v>3.4125000000000002E-3</c:v>
                </c:pt>
                <c:pt idx="257">
                  <c:v>3.4250000000000001E-3</c:v>
                </c:pt>
                <c:pt idx="258">
                  <c:v>3.4375E-3</c:v>
                </c:pt>
                <c:pt idx="259">
                  <c:v>3.4499999999999999E-3</c:v>
                </c:pt>
                <c:pt idx="260">
                  <c:v>3.4625000000000003E-3</c:v>
                </c:pt>
                <c:pt idx="261">
                  <c:v>3.4750000000000002E-3</c:v>
                </c:pt>
                <c:pt idx="262">
                  <c:v>3.4875000000000001E-3</c:v>
                </c:pt>
                <c:pt idx="263">
                  <c:v>3.5000000000000001E-3</c:v>
                </c:pt>
                <c:pt idx="264">
                  <c:v>3.5125E-3</c:v>
                </c:pt>
                <c:pt idx="265">
                  <c:v>3.5249999999999999E-3</c:v>
                </c:pt>
                <c:pt idx="266">
                  <c:v>3.5375000000000003E-3</c:v>
                </c:pt>
                <c:pt idx="267">
                  <c:v>3.5500000000000002E-3</c:v>
                </c:pt>
                <c:pt idx="268">
                  <c:v>3.5625000000000001E-3</c:v>
                </c:pt>
                <c:pt idx="269">
                  <c:v>3.5750000000000001E-3</c:v>
                </c:pt>
                <c:pt idx="270">
                  <c:v>3.5875E-3</c:v>
                </c:pt>
                <c:pt idx="271">
                  <c:v>3.5999999999999999E-3</c:v>
                </c:pt>
                <c:pt idx="272">
                  <c:v>3.6125000000000003E-3</c:v>
                </c:pt>
                <c:pt idx="273">
                  <c:v>3.6250000000000002E-3</c:v>
                </c:pt>
                <c:pt idx="274">
                  <c:v>3.6375000000000001E-3</c:v>
                </c:pt>
                <c:pt idx="275">
                  <c:v>3.65E-3</c:v>
                </c:pt>
                <c:pt idx="276">
                  <c:v>3.6625E-3</c:v>
                </c:pt>
                <c:pt idx="277">
                  <c:v>3.6750000000000003E-3</c:v>
                </c:pt>
                <c:pt idx="278">
                  <c:v>3.6875000000000002E-3</c:v>
                </c:pt>
                <c:pt idx="279">
                  <c:v>3.7000000000000002E-3</c:v>
                </c:pt>
                <c:pt idx="280">
                  <c:v>3.7125000000000001E-3</c:v>
                </c:pt>
                <c:pt idx="281">
                  <c:v>3.725E-3</c:v>
                </c:pt>
                <c:pt idx="282">
                  <c:v>3.7374999999999999E-3</c:v>
                </c:pt>
                <c:pt idx="283">
                  <c:v>3.7500000000000003E-3</c:v>
                </c:pt>
                <c:pt idx="284">
                  <c:v>3.7625000000000002E-3</c:v>
                </c:pt>
                <c:pt idx="285">
                  <c:v>3.7750000000000001E-3</c:v>
                </c:pt>
                <c:pt idx="286">
                  <c:v>3.7875000000000001E-3</c:v>
                </c:pt>
                <c:pt idx="287">
                  <c:v>3.8E-3</c:v>
                </c:pt>
                <c:pt idx="288">
                  <c:v>3.8124999999999999E-3</c:v>
                </c:pt>
                <c:pt idx="289">
                  <c:v>3.8250000000000003E-3</c:v>
                </c:pt>
                <c:pt idx="290">
                  <c:v>3.8375000000000002E-3</c:v>
                </c:pt>
                <c:pt idx="291">
                  <c:v>3.8500000000000001E-3</c:v>
                </c:pt>
                <c:pt idx="292">
                  <c:v>3.8625E-3</c:v>
                </c:pt>
                <c:pt idx="293">
                  <c:v>3.875E-3</c:v>
                </c:pt>
                <c:pt idx="294">
                  <c:v>3.8874999999999999E-3</c:v>
                </c:pt>
                <c:pt idx="295">
                  <c:v>3.9000000000000003E-3</c:v>
                </c:pt>
                <c:pt idx="296">
                  <c:v>3.9125000000000002E-3</c:v>
                </c:pt>
                <c:pt idx="297">
                  <c:v>3.9250000000000005E-3</c:v>
                </c:pt>
                <c:pt idx="298">
                  <c:v>3.9375000000000009E-3</c:v>
                </c:pt>
                <c:pt idx="299">
                  <c:v>3.9500000000000004E-3</c:v>
                </c:pt>
                <c:pt idx="300">
                  <c:v>3.9625000000000007E-3</c:v>
                </c:pt>
                <c:pt idx="301">
                  <c:v>3.9750000000000002E-3</c:v>
                </c:pt>
                <c:pt idx="302">
                  <c:v>3.9875000000000006E-3</c:v>
                </c:pt>
                <c:pt idx="303">
                  <c:v>4.000000000000001E-3</c:v>
                </c:pt>
                <c:pt idx="304">
                  <c:v>4.0125000000000004E-3</c:v>
                </c:pt>
                <c:pt idx="305">
                  <c:v>4.0250000000000008E-3</c:v>
                </c:pt>
                <c:pt idx="306">
                  <c:v>4.0375000000000003E-3</c:v>
                </c:pt>
                <c:pt idx="307">
                  <c:v>4.0500000000000006E-3</c:v>
                </c:pt>
                <c:pt idx="308">
                  <c:v>4.0625000000000001E-3</c:v>
                </c:pt>
                <c:pt idx="309">
                  <c:v>4.0750000000000005E-3</c:v>
                </c:pt>
                <c:pt idx="310">
                  <c:v>4.0875000000000009E-3</c:v>
                </c:pt>
                <c:pt idx="311">
                  <c:v>4.1000000000000003E-3</c:v>
                </c:pt>
                <c:pt idx="312">
                  <c:v>4.1125000000000007E-3</c:v>
                </c:pt>
                <c:pt idx="313">
                  <c:v>4.1250000000000002E-3</c:v>
                </c:pt>
                <c:pt idx="314">
                  <c:v>4.1375000000000006E-3</c:v>
                </c:pt>
                <c:pt idx="315">
                  <c:v>4.1500000000000009E-3</c:v>
                </c:pt>
                <c:pt idx="316">
                  <c:v>4.1625000000000004E-3</c:v>
                </c:pt>
                <c:pt idx="317">
                  <c:v>4.1750000000000008E-3</c:v>
                </c:pt>
                <c:pt idx="318">
                  <c:v>4.1875000000000002E-3</c:v>
                </c:pt>
                <c:pt idx="319">
                  <c:v>4.2000000000000006E-3</c:v>
                </c:pt>
                <c:pt idx="320">
                  <c:v>4.212500000000001E-3</c:v>
                </c:pt>
                <c:pt idx="321">
                  <c:v>4.2250000000000005E-3</c:v>
                </c:pt>
                <c:pt idx="322">
                  <c:v>4.2375000000000008E-3</c:v>
                </c:pt>
                <c:pt idx="323">
                  <c:v>4.2500000000000003E-3</c:v>
                </c:pt>
                <c:pt idx="324">
                  <c:v>4.2625000000000007E-3</c:v>
                </c:pt>
                <c:pt idx="325">
                  <c:v>4.2750000000000002E-3</c:v>
                </c:pt>
                <c:pt idx="326">
                  <c:v>4.2875000000000005E-3</c:v>
                </c:pt>
                <c:pt idx="327">
                  <c:v>4.3000000000000009E-3</c:v>
                </c:pt>
                <c:pt idx="328">
                  <c:v>4.3125000000000004E-3</c:v>
                </c:pt>
                <c:pt idx="329">
                  <c:v>4.3250000000000007E-3</c:v>
                </c:pt>
                <c:pt idx="330">
                  <c:v>4.3375000000000002E-3</c:v>
                </c:pt>
                <c:pt idx="331">
                  <c:v>4.3500000000000006E-3</c:v>
                </c:pt>
                <c:pt idx="332">
                  <c:v>4.3625000000000009E-3</c:v>
                </c:pt>
                <c:pt idx="333">
                  <c:v>4.3750000000000004E-3</c:v>
                </c:pt>
                <c:pt idx="334">
                  <c:v>4.3875000000000008E-3</c:v>
                </c:pt>
                <c:pt idx="335">
                  <c:v>4.4000000000000003E-3</c:v>
                </c:pt>
                <c:pt idx="336">
                  <c:v>4.4125000000000006E-3</c:v>
                </c:pt>
                <c:pt idx="337">
                  <c:v>4.425000000000001E-3</c:v>
                </c:pt>
                <c:pt idx="338">
                  <c:v>4.4375000000000005E-3</c:v>
                </c:pt>
                <c:pt idx="339">
                  <c:v>4.4500000000000008E-3</c:v>
                </c:pt>
                <c:pt idx="340">
                  <c:v>4.4625000000000003E-3</c:v>
                </c:pt>
                <c:pt idx="341">
                  <c:v>4.4750000000000007E-3</c:v>
                </c:pt>
                <c:pt idx="342">
                  <c:v>4.4875000000000002E-3</c:v>
                </c:pt>
                <c:pt idx="343">
                  <c:v>4.5000000000000005E-3</c:v>
                </c:pt>
                <c:pt idx="344">
                  <c:v>4.5125000000000009E-3</c:v>
                </c:pt>
                <c:pt idx="345">
                  <c:v>4.5250000000000004E-3</c:v>
                </c:pt>
                <c:pt idx="346">
                  <c:v>4.5375000000000007E-3</c:v>
                </c:pt>
                <c:pt idx="347">
                  <c:v>4.5500000000000002E-3</c:v>
                </c:pt>
                <c:pt idx="348">
                  <c:v>4.5625000000000006E-3</c:v>
                </c:pt>
                <c:pt idx="349">
                  <c:v>4.5750000000000009E-3</c:v>
                </c:pt>
                <c:pt idx="350">
                  <c:v>4.5875000000000004E-3</c:v>
                </c:pt>
                <c:pt idx="351">
                  <c:v>4.6000000000000008E-3</c:v>
                </c:pt>
                <c:pt idx="352">
                  <c:v>4.6125000000000003E-3</c:v>
                </c:pt>
                <c:pt idx="353">
                  <c:v>4.6250000000000006E-3</c:v>
                </c:pt>
                <c:pt idx="354">
                  <c:v>4.637500000000001E-3</c:v>
                </c:pt>
                <c:pt idx="355">
                  <c:v>4.6500000000000005E-3</c:v>
                </c:pt>
                <c:pt idx="356">
                  <c:v>4.6625000000000008E-3</c:v>
                </c:pt>
                <c:pt idx="357">
                  <c:v>4.6750000000000003E-3</c:v>
                </c:pt>
                <c:pt idx="358">
                  <c:v>4.6875000000000007E-3</c:v>
                </c:pt>
                <c:pt idx="359">
                  <c:v>4.7000000000000002E-3</c:v>
                </c:pt>
                <c:pt idx="360">
                  <c:v>4.7125000000000005E-3</c:v>
                </c:pt>
                <c:pt idx="361">
                  <c:v>4.7250000000000009E-3</c:v>
                </c:pt>
                <c:pt idx="362">
                  <c:v>4.7375000000000004E-3</c:v>
                </c:pt>
                <c:pt idx="363">
                  <c:v>4.7500000000000007E-3</c:v>
                </c:pt>
                <c:pt idx="364">
                  <c:v>4.7625000000000002E-3</c:v>
                </c:pt>
                <c:pt idx="365">
                  <c:v>4.7750000000000006E-3</c:v>
                </c:pt>
                <c:pt idx="366">
                  <c:v>4.787500000000001E-3</c:v>
                </c:pt>
                <c:pt idx="367">
                  <c:v>4.8000000000000004E-3</c:v>
                </c:pt>
                <c:pt idx="368">
                  <c:v>4.8125000000000008E-3</c:v>
                </c:pt>
                <c:pt idx="369">
                  <c:v>4.8250000000000003E-3</c:v>
                </c:pt>
                <c:pt idx="370">
                  <c:v>4.8375000000000007E-3</c:v>
                </c:pt>
                <c:pt idx="371">
                  <c:v>4.850000000000001E-3</c:v>
                </c:pt>
                <c:pt idx="372">
                  <c:v>4.8625000000000005E-3</c:v>
                </c:pt>
                <c:pt idx="373">
                  <c:v>4.8750000000000009E-3</c:v>
                </c:pt>
                <c:pt idx="374">
                  <c:v>4.8875000000000004E-3</c:v>
                </c:pt>
                <c:pt idx="375">
                  <c:v>4.9000000000000007E-3</c:v>
                </c:pt>
                <c:pt idx="376">
                  <c:v>4.9125000000000002E-3</c:v>
                </c:pt>
                <c:pt idx="377">
                  <c:v>4.9250000000000006E-3</c:v>
                </c:pt>
                <c:pt idx="378">
                  <c:v>4.9375000000000009E-3</c:v>
                </c:pt>
                <c:pt idx="379">
                  <c:v>4.9500000000000004E-3</c:v>
                </c:pt>
                <c:pt idx="380">
                  <c:v>4.9625000000000008E-3</c:v>
                </c:pt>
                <c:pt idx="381">
                  <c:v>4.9750000000000003E-3</c:v>
                </c:pt>
                <c:pt idx="382">
                  <c:v>4.9875000000000006E-3</c:v>
                </c:pt>
                <c:pt idx="383">
                  <c:v>5.000000000000001E-3</c:v>
                </c:pt>
                <c:pt idx="384">
                  <c:v>5.0125000000000005E-3</c:v>
                </c:pt>
                <c:pt idx="385">
                  <c:v>5.0250000000000008E-3</c:v>
                </c:pt>
                <c:pt idx="386">
                  <c:v>5.0375000000000003E-3</c:v>
                </c:pt>
                <c:pt idx="387">
                  <c:v>5.0500000000000007E-3</c:v>
                </c:pt>
                <c:pt idx="388">
                  <c:v>5.062500000000001E-3</c:v>
                </c:pt>
                <c:pt idx="389">
                  <c:v>5.0750000000000005E-3</c:v>
                </c:pt>
                <c:pt idx="390">
                  <c:v>5.0875000000000009E-3</c:v>
                </c:pt>
                <c:pt idx="391">
                  <c:v>5.1000000000000004E-3</c:v>
                </c:pt>
                <c:pt idx="392">
                  <c:v>5.1125000000000007E-3</c:v>
                </c:pt>
                <c:pt idx="393">
                  <c:v>5.1250000000000002E-3</c:v>
                </c:pt>
                <c:pt idx="394">
                  <c:v>5.1375000000000006E-3</c:v>
                </c:pt>
                <c:pt idx="395">
                  <c:v>5.1500000000000009E-3</c:v>
                </c:pt>
                <c:pt idx="396">
                  <c:v>5.1625000000000004E-3</c:v>
                </c:pt>
                <c:pt idx="397">
                  <c:v>5.1750000000000008E-3</c:v>
                </c:pt>
                <c:pt idx="398">
                  <c:v>5.1875000000000003E-3</c:v>
                </c:pt>
                <c:pt idx="399">
                  <c:v>5.2000000000000006E-3</c:v>
                </c:pt>
                <c:pt idx="400">
                  <c:v>5.212500000000001E-3</c:v>
                </c:pt>
                <c:pt idx="401">
                  <c:v>5.2250000000000005E-3</c:v>
                </c:pt>
                <c:pt idx="402">
                  <c:v>5.2375000000000008E-3</c:v>
                </c:pt>
                <c:pt idx="403">
                  <c:v>5.2500000000000003E-3</c:v>
                </c:pt>
                <c:pt idx="404">
                  <c:v>5.2625000000000007E-3</c:v>
                </c:pt>
                <c:pt idx="405">
                  <c:v>5.275000000000001E-3</c:v>
                </c:pt>
                <c:pt idx="406">
                  <c:v>5.2875000000000005E-3</c:v>
                </c:pt>
                <c:pt idx="407">
                  <c:v>5.3000000000000009E-3</c:v>
                </c:pt>
                <c:pt idx="408">
                  <c:v>5.3125000000000004E-3</c:v>
                </c:pt>
                <c:pt idx="409">
                  <c:v>5.3250000000000007E-3</c:v>
                </c:pt>
                <c:pt idx="410">
                  <c:v>5.3375000000000002E-3</c:v>
                </c:pt>
                <c:pt idx="411">
                  <c:v>5.3500000000000006E-3</c:v>
                </c:pt>
                <c:pt idx="412">
                  <c:v>5.3625000000000009E-3</c:v>
                </c:pt>
                <c:pt idx="413">
                  <c:v>5.3750000000000004E-3</c:v>
                </c:pt>
                <c:pt idx="414">
                  <c:v>5.3875000000000008E-3</c:v>
                </c:pt>
                <c:pt idx="415">
                  <c:v>5.4000000000000003E-3</c:v>
                </c:pt>
                <c:pt idx="416">
                  <c:v>5.4125000000000006E-3</c:v>
                </c:pt>
                <c:pt idx="417">
                  <c:v>5.425000000000001E-3</c:v>
                </c:pt>
                <c:pt idx="418">
                  <c:v>5.4375000000000005E-3</c:v>
                </c:pt>
                <c:pt idx="419">
                  <c:v>5.4500000000000009E-3</c:v>
                </c:pt>
                <c:pt idx="420">
                  <c:v>5.4625000000000003E-3</c:v>
                </c:pt>
                <c:pt idx="421">
                  <c:v>5.4750000000000007E-3</c:v>
                </c:pt>
                <c:pt idx="422">
                  <c:v>5.4875000000000002E-3</c:v>
                </c:pt>
                <c:pt idx="423">
                  <c:v>5.5000000000000005E-3</c:v>
                </c:pt>
                <c:pt idx="424">
                  <c:v>5.5125000000000009E-3</c:v>
                </c:pt>
                <c:pt idx="425">
                  <c:v>5.5250000000000004E-3</c:v>
                </c:pt>
                <c:pt idx="426">
                  <c:v>5.5375000000000008E-3</c:v>
                </c:pt>
                <c:pt idx="427">
                  <c:v>5.5500000000000002E-3</c:v>
                </c:pt>
                <c:pt idx="428">
                  <c:v>5.5625000000000006E-3</c:v>
                </c:pt>
                <c:pt idx="429">
                  <c:v>5.575000000000001E-3</c:v>
                </c:pt>
                <c:pt idx="430">
                  <c:v>5.5875000000000005E-3</c:v>
                </c:pt>
                <c:pt idx="431">
                  <c:v>5.6000000000000008E-3</c:v>
                </c:pt>
                <c:pt idx="432">
                  <c:v>5.6125000000000003E-3</c:v>
                </c:pt>
                <c:pt idx="433">
                  <c:v>5.6250000000000007E-3</c:v>
                </c:pt>
                <c:pt idx="434">
                  <c:v>5.637500000000001E-3</c:v>
                </c:pt>
                <c:pt idx="435">
                  <c:v>5.6500000000000005E-3</c:v>
                </c:pt>
                <c:pt idx="436">
                  <c:v>5.6625000000000009E-3</c:v>
                </c:pt>
                <c:pt idx="437">
                  <c:v>5.6750000000000004E-3</c:v>
                </c:pt>
                <c:pt idx="438">
                  <c:v>5.6875000000000007E-3</c:v>
                </c:pt>
                <c:pt idx="439">
                  <c:v>5.7000000000000002E-3</c:v>
                </c:pt>
                <c:pt idx="440">
                  <c:v>5.7125000000000006E-3</c:v>
                </c:pt>
                <c:pt idx="441">
                  <c:v>5.7250000000000009E-3</c:v>
                </c:pt>
                <c:pt idx="442">
                  <c:v>5.7375000000000004E-3</c:v>
                </c:pt>
                <c:pt idx="443">
                  <c:v>5.7500000000000008E-3</c:v>
                </c:pt>
                <c:pt idx="444">
                  <c:v>5.7625000000000003E-3</c:v>
                </c:pt>
                <c:pt idx="445">
                  <c:v>5.7750000000000006E-3</c:v>
                </c:pt>
                <c:pt idx="446">
                  <c:v>5.787500000000001E-3</c:v>
                </c:pt>
                <c:pt idx="447">
                  <c:v>5.8000000000000005E-3</c:v>
                </c:pt>
                <c:pt idx="448">
                  <c:v>5.8125000000000008E-3</c:v>
                </c:pt>
                <c:pt idx="449">
                  <c:v>5.8250000000000003E-3</c:v>
                </c:pt>
                <c:pt idx="450">
                  <c:v>5.8375000000000007E-3</c:v>
                </c:pt>
                <c:pt idx="451">
                  <c:v>5.850000000000001E-3</c:v>
                </c:pt>
                <c:pt idx="452">
                  <c:v>5.8625000000000005E-3</c:v>
                </c:pt>
                <c:pt idx="453">
                  <c:v>5.8750000000000009E-3</c:v>
                </c:pt>
                <c:pt idx="454">
                  <c:v>5.8875000000000004E-3</c:v>
                </c:pt>
                <c:pt idx="455">
                  <c:v>5.9000000000000007E-3</c:v>
                </c:pt>
                <c:pt idx="456">
                  <c:v>5.9125000000000002E-3</c:v>
                </c:pt>
                <c:pt idx="457">
                  <c:v>5.9250000000000006E-3</c:v>
                </c:pt>
                <c:pt idx="458">
                  <c:v>5.9375000000000009E-3</c:v>
                </c:pt>
                <c:pt idx="459">
                  <c:v>5.9500000000000004E-3</c:v>
                </c:pt>
                <c:pt idx="460">
                  <c:v>5.9625000000000008E-3</c:v>
                </c:pt>
                <c:pt idx="461">
                  <c:v>5.9750000000000003E-3</c:v>
                </c:pt>
                <c:pt idx="462">
                  <c:v>5.9875000000000006E-3</c:v>
                </c:pt>
                <c:pt idx="463">
                  <c:v>6.000000000000001E-3</c:v>
                </c:pt>
              </c:numCache>
            </c:numRef>
          </c:yVal>
          <c:smooth val="0"/>
          <c:extLst>
            <c:ext xmlns:c16="http://schemas.microsoft.com/office/drawing/2014/chart" uri="{C3380CC4-5D6E-409C-BE32-E72D297353CC}">
              <c16:uniqueId val="{00000001-19CD-4CB4-A95E-E43BAA407513}"/>
            </c:ext>
          </c:extLst>
        </c:ser>
        <c:ser>
          <c:idx val="2"/>
          <c:order val="2"/>
          <c:tx>
            <c:v>Tangent Portfolio</c:v>
          </c:tx>
          <c:spPr>
            <a:ln w="25400" cap="rnd">
              <a:noFill/>
              <a:round/>
            </a:ln>
            <a:effectLst/>
          </c:spPr>
          <c:marker>
            <c:symbol val="circle"/>
            <c:size val="11"/>
            <c:spPr>
              <a:solidFill>
                <a:schemeClr val="accent3"/>
              </a:solidFill>
              <a:ln w="9525">
                <a:solidFill>
                  <a:schemeClr val="accent3"/>
                </a:solidFill>
              </a:ln>
              <a:effectLst/>
            </c:spPr>
          </c:marker>
          <c:xVal>
            <c:numRef>
              <c:f>'Eff.Frontier &amp; Risk-free asset'!$G$6</c:f>
              <c:numCache>
                <c:formatCode>_(* #,##0.0000000_);_(* \(#,##0.0000000\);_(* "-"??_);_(@_)</c:formatCode>
                <c:ptCount val="1"/>
                <c:pt idx="0">
                  <c:v>3.8149340988714329E-2</c:v>
                </c:pt>
              </c:numCache>
            </c:numRef>
          </c:xVal>
          <c:yVal>
            <c:numRef>
              <c:f>'Eff.Frontier &amp; Risk-free asset'!$G$5</c:f>
              <c:numCache>
                <c:formatCode>_(* #,##0.0000000_);_(* \(#,##0.0000000\);_(* "-"??_);_(@_)</c:formatCode>
                <c:ptCount val="1"/>
                <c:pt idx="0">
                  <c:v>2.4857384598754701E-3</c:v>
                </c:pt>
              </c:numCache>
            </c:numRef>
          </c:yVal>
          <c:smooth val="0"/>
          <c:extLst>
            <c:ext xmlns:c16="http://schemas.microsoft.com/office/drawing/2014/chart" uri="{C3380CC4-5D6E-409C-BE32-E72D297353CC}">
              <c16:uniqueId val="{00000002-19CD-4CB4-A95E-E43BAA407513}"/>
            </c:ext>
          </c:extLst>
        </c:ser>
        <c:dLbls>
          <c:showLegendKey val="0"/>
          <c:showVal val="0"/>
          <c:showCatName val="0"/>
          <c:showSerName val="0"/>
          <c:showPercent val="0"/>
          <c:showBubbleSize val="0"/>
        </c:dLbls>
        <c:axId val="1447030015"/>
        <c:axId val="1447030847"/>
      </c:scatterChart>
      <c:valAx>
        <c:axId val="1447030015"/>
        <c:scaling>
          <c:orientation val="minMax"/>
        </c:scaling>
        <c:delete val="0"/>
        <c:axPos val="b"/>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030847"/>
        <c:crosses val="autoZero"/>
        <c:crossBetween val="midCat"/>
      </c:valAx>
      <c:valAx>
        <c:axId val="1447030847"/>
        <c:scaling>
          <c:orientation val="minMax"/>
        </c:scaling>
        <c:delete val="0"/>
        <c:axPos val="l"/>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030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28573</xdr:colOff>
      <xdr:row>7</xdr:row>
      <xdr:rowOff>134468</xdr:rowOff>
    </xdr:from>
    <xdr:to>
      <xdr:col>16</xdr:col>
      <xdr:colOff>291353</xdr:colOff>
      <xdr:row>30</xdr:row>
      <xdr:rowOff>15407</xdr:rowOff>
    </xdr:to>
    <xdr:graphicFrame macro="">
      <xdr:nvGraphicFramePr>
        <xdr:cNvPr id="2" name="Chart 1">
          <a:extLst>
            <a:ext uri="{FF2B5EF4-FFF2-40B4-BE49-F238E27FC236}">
              <a16:creationId xmlns:a16="http://schemas.microsoft.com/office/drawing/2014/main" id="{D275068C-5BDC-51B9-51E7-DDAF13C10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66675</xdr:rowOff>
    </xdr:from>
    <xdr:to>
      <xdr:col>1</xdr:col>
      <xdr:colOff>0</xdr:colOff>
      <xdr:row>36</xdr:row>
      <xdr:rowOff>66675</xdr:rowOff>
    </xdr:to>
    <xdr:grpSp>
      <xdr:nvGrpSpPr>
        <xdr:cNvPr id="5" name="Group 4">
          <a:extLst>
            <a:ext uri="{FF2B5EF4-FFF2-40B4-BE49-F238E27FC236}">
              <a16:creationId xmlns:a16="http://schemas.microsoft.com/office/drawing/2014/main" id="{079D3201-F9C9-9C0E-6CA5-F8B56FC1AF91}"/>
            </a:ext>
          </a:extLst>
        </xdr:cNvPr>
        <xdr:cNvGrpSpPr/>
      </xdr:nvGrpSpPr>
      <xdr:grpSpPr>
        <a:xfrm>
          <a:off x="0" y="2162175"/>
          <a:ext cx="3843618" cy="4762500"/>
          <a:chOff x="9267825" y="381000"/>
          <a:chExt cx="3248025" cy="4762500"/>
        </a:xfrm>
      </xdr:grpSpPr>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E748144D-E34F-186A-317B-EEED4918078C}"/>
                  </a:ext>
                </a:extLst>
              </xdr:cNvPr>
              <xdr:cNvSpPr txBox="1"/>
            </xdr:nvSpPr>
            <xdr:spPr>
              <a:xfrm>
                <a:off x="9267825" y="381000"/>
                <a:ext cx="3248025" cy="476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Generating a Variance</a:t>
                </a:r>
                <a:r>
                  <a:rPr lang="en-US" sz="1100" b="1" baseline="0"/>
                  <a:t> - Covariance Matrix in Excel</a:t>
                </a:r>
              </a:p>
              <a:p>
                <a:endParaRPr lang="en-US" sz="1100" baseline="0"/>
              </a:p>
              <a:p>
                <a:r>
                  <a:rPr lang="en-US" sz="1100"/>
                  <a:t>There are many ways to generate</a:t>
                </a:r>
                <a:r>
                  <a:rPr lang="en-US" sz="1100" baseline="0"/>
                  <a:t> a Variance - Covariance matrix in Excel. </a:t>
                </a:r>
              </a:p>
              <a:p>
                <a:endParaRPr lang="en-US" sz="1100" baseline="0"/>
              </a:p>
              <a:p>
                <a:r>
                  <a:rPr lang="en-US" sz="1100" baseline="0"/>
                  <a:t>1. The first matrix is generated using the Data Analysis function in the tab Data </a:t>
                </a:r>
              </a:p>
              <a:p>
                <a:endParaRPr lang="en-US" sz="1100" baseline="0"/>
              </a:p>
              <a:p>
                <a:endParaRPr lang="en-US" sz="1100" baseline="0"/>
              </a:p>
              <a:p>
                <a:endParaRPr lang="en-US" sz="1100" baseline="0"/>
              </a:p>
              <a:p>
                <a:r>
                  <a:rPr lang="en-US" sz="1100" baseline="0"/>
                  <a:t>2. The second matrix is generated using the COVARIANCE.S() function, this function uses the sample covariance formula to calculate the covariance/variance </a:t>
                </a:r>
              </a:p>
              <a:p>
                <a:endParaRPr lang="en-US" sz="1100" baseline="0"/>
              </a:p>
              <a:p>
                <a:r>
                  <a:rPr lang="en-US" sz="1100" baseline="0"/>
                  <a:t>3. The third matrix is generated using the matrix formula. Firstly, the matrix of actual returns (</a:t>
                </a:r>
                <a14:m>
                  <m:oMath xmlns:m="http://schemas.openxmlformats.org/officeDocument/2006/math">
                    <m:r>
                      <a:rPr lang="en-US" sz="1100" i="1" baseline="0">
                        <a:latin typeface="Cambria Math" panose="02040503050406030204" pitchFamily="18" charset="0"/>
                      </a:rPr>
                      <m:t>𝑅</m:t>
                    </m:r>
                  </m:oMath>
                </a14:m>
                <a:r>
                  <a:rPr lang="en-US" sz="1100" baseline="0"/>
                  <a:t>) is calculated. With </a:t>
                </a:r>
                <a14:m>
                  <m:oMath xmlns:m="http://schemas.openxmlformats.org/officeDocument/2006/math">
                    <m:r>
                      <a:rPr lang="en-US" sz="1100" i="1" baseline="0">
                        <a:latin typeface="Cambria Math" panose="02040503050406030204" pitchFamily="18" charset="0"/>
                      </a:rPr>
                      <m:t>𝑇</m:t>
                    </m:r>
                  </m:oMath>
                </a14:m>
                <a:r>
                  <a:rPr lang="en-US" sz="1100" baseline="0"/>
                  <a:t> as the number of observations, the Variance - Covariance matrix (</a:t>
                </a:r>
                <a14:m>
                  <m:oMath xmlns:m="http://schemas.openxmlformats.org/officeDocument/2006/math">
                    <m:r>
                      <a:rPr lang="en-US" sz="1100" i="1" baseline="0">
                        <a:latin typeface="Cambria Math" panose="02040503050406030204" pitchFamily="18" charset="0"/>
                      </a:rPr>
                      <m:t>𝑉</m:t>
                    </m:r>
                  </m:oMath>
                </a14:m>
                <a:r>
                  <a:rPr lang="en-US" sz="1100" baseline="0"/>
                  <a:t>) is calculated using the following formula</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0" i="1">
                          <a:solidFill>
                            <a:schemeClr val="dk1"/>
                          </a:solidFill>
                          <a:effectLst/>
                          <a:latin typeface="Cambria Math" panose="02040503050406030204" pitchFamily="18" charset="0"/>
                          <a:ea typeface="+mn-ea"/>
                          <a:cs typeface="+mn-cs"/>
                        </a:rPr>
                        <m:t>𝑉</m:t>
                      </m:r>
                      <m:r>
                        <a:rPr lang="en-US" sz="1100" b="0" i="1">
                          <a:solidFill>
                            <a:schemeClr val="dk1"/>
                          </a:solidFill>
                          <a:effectLst/>
                          <a:latin typeface="Cambria Math" panose="02040503050406030204" pitchFamily="18" charset="0"/>
                          <a:ea typeface="+mn-ea"/>
                          <a:cs typeface="+mn-cs"/>
                        </a:rPr>
                        <m:t>=</m:t>
                      </m:r>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𝑅</m:t>
                          </m:r>
                        </m:e>
                        <m:sup>
                          <m:r>
                            <a:rPr lang="en-US" sz="1100" b="0" i="1">
                              <a:solidFill>
                                <a:schemeClr val="dk1"/>
                              </a:solidFill>
                              <a:effectLst/>
                              <a:latin typeface="Cambria Math" panose="02040503050406030204" pitchFamily="18" charset="0"/>
                              <a:ea typeface="+mn-ea"/>
                              <a:cs typeface="+mn-cs"/>
                            </a:rPr>
                            <m:t>′</m:t>
                          </m:r>
                        </m:sup>
                      </m:sSup>
                      <m:r>
                        <a:rPr lang="en-US" sz="1100" b="0" i="1">
                          <a:solidFill>
                            <a:schemeClr val="dk1"/>
                          </a:solidFill>
                          <a:effectLst/>
                          <a:latin typeface="Cambria Math" panose="02040503050406030204" pitchFamily="18" charset="0"/>
                          <a:ea typeface="+mn-ea"/>
                          <a:cs typeface="+mn-cs"/>
                        </a:rPr>
                        <m:t>𝑅</m:t>
                      </m:r>
                      <m:r>
                        <a:rPr lang="en-US" sz="1100" b="0" i="1">
                          <a:solidFill>
                            <a:schemeClr val="dk1"/>
                          </a:solidFill>
                          <a:effectLst/>
                          <a:latin typeface="Cambria Math" panose="02040503050406030204" pitchFamily="18" charset="0"/>
                          <a:ea typeface="+mn-ea"/>
                          <a:cs typeface="+mn-cs"/>
                        </a:rPr>
                        <m:t>×</m:t>
                      </m:r>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𝑇</m:t>
                          </m:r>
                          <m:r>
                            <a:rPr lang="en-US" sz="1100" b="0" i="1">
                              <a:solidFill>
                                <a:schemeClr val="dk1"/>
                              </a:solidFill>
                              <a:effectLst/>
                              <a:latin typeface="Cambria Math" panose="02040503050406030204" pitchFamily="18" charset="0"/>
                              <a:ea typeface="+mn-ea"/>
                              <a:cs typeface="+mn-cs"/>
                            </a:rPr>
                            <m:t>−1)</m:t>
                          </m:r>
                        </m:e>
                        <m:sup>
                          <m:r>
                            <a:rPr lang="en-US" sz="1100" b="0" i="1">
                              <a:solidFill>
                                <a:schemeClr val="dk1"/>
                              </a:solidFill>
                              <a:effectLst/>
                              <a:latin typeface="Cambria Math" panose="02040503050406030204" pitchFamily="18" charset="0"/>
                              <a:ea typeface="+mn-ea"/>
                              <a:cs typeface="+mn-cs"/>
                            </a:rPr>
                            <m:t>−1</m:t>
                          </m:r>
                        </m:sup>
                      </m:sSup>
                    </m:oMath>
                  </m:oMathPara>
                </a14:m>
                <a:endParaRPr lang="en-US">
                  <a:effectLst/>
                </a:endParaRPr>
              </a:p>
              <a:p>
                <a:r>
                  <a:rPr lang="en-US" sz="1100" baseline="0"/>
                  <a:t>As can be seen from the result, the second and third way of calculation result in the same matrix, which might be caused by the fact that the Data Analysis tool uses another formula to calculate the covariances. The second matrix will be used for further calculation in this spreadsheet</a:t>
                </a:r>
              </a:p>
              <a:p>
                <a:endParaRPr lang="en-US" sz="1100" baseline="0"/>
              </a:p>
              <a:p>
                <a:endParaRPr lang="en-US" sz="1100" baseline="0"/>
              </a:p>
              <a:p>
                <a:endParaRPr lang="en-US" sz="1100" baseline="0"/>
              </a:p>
            </xdr:txBody>
          </xdr:sp>
        </mc:Choice>
        <mc:Fallback xmlns="">
          <xdr:sp macro="" textlink="">
            <xdr:nvSpPr>
              <xdr:cNvPr id="3" name="TextBox 2">
                <a:extLst>
                  <a:ext uri="{FF2B5EF4-FFF2-40B4-BE49-F238E27FC236}">
                    <a16:creationId xmlns:a16="http://schemas.microsoft.com/office/drawing/2014/main" id="{E748144D-E34F-186A-317B-EEED4918078C}"/>
                  </a:ext>
                </a:extLst>
              </xdr:cNvPr>
              <xdr:cNvSpPr txBox="1"/>
            </xdr:nvSpPr>
            <xdr:spPr>
              <a:xfrm>
                <a:off x="9267825" y="381000"/>
                <a:ext cx="3248025" cy="476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Generating a Variance</a:t>
                </a:r>
                <a:r>
                  <a:rPr lang="en-US" sz="1100" b="1" baseline="0"/>
                  <a:t> - Covariance Matrix in Excel</a:t>
                </a:r>
              </a:p>
              <a:p>
                <a:endParaRPr lang="en-US" sz="1100" baseline="0"/>
              </a:p>
              <a:p>
                <a:r>
                  <a:rPr lang="en-US" sz="1100"/>
                  <a:t>There are many ways to generate</a:t>
                </a:r>
                <a:r>
                  <a:rPr lang="en-US" sz="1100" baseline="0"/>
                  <a:t> a Variance - Covariance matrix in Excel. </a:t>
                </a:r>
              </a:p>
              <a:p>
                <a:endParaRPr lang="en-US" sz="1100" baseline="0"/>
              </a:p>
              <a:p>
                <a:r>
                  <a:rPr lang="en-US" sz="1100" baseline="0"/>
                  <a:t>1. The first matrix is generated using the Data Analysis function in the tab Data </a:t>
                </a:r>
              </a:p>
              <a:p>
                <a:endParaRPr lang="en-US" sz="1100" baseline="0"/>
              </a:p>
              <a:p>
                <a:endParaRPr lang="en-US" sz="1100" baseline="0"/>
              </a:p>
              <a:p>
                <a:endParaRPr lang="en-US" sz="1100" baseline="0"/>
              </a:p>
              <a:p>
                <a:r>
                  <a:rPr lang="en-US" sz="1100" baseline="0"/>
                  <a:t>2. The second matrix is generated using the COVARIANCE.S() function, this function uses the sample covariance formula to calculate the covariance/variance </a:t>
                </a:r>
              </a:p>
              <a:p>
                <a:endParaRPr lang="en-US" sz="1100" baseline="0"/>
              </a:p>
              <a:p>
                <a:r>
                  <a:rPr lang="en-US" sz="1100" baseline="0"/>
                  <a:t>3. The third matrix is generated using the matrix formula. Firstly, the matrix of actual returns (</a:t>
                </a:r>
                <a:r>
                  <a:rPr lang="en-US" sz="1100" i="0" baseline="0">
                    <a:latin typeface="Cambria Math" panose="02040503050406030204" pitchFamily="18" charset="0"/>
                  </a:rPr>
                  <a:t>𝑅</a:t>
                </a:r>
                <a:r>
                  <a:rPr lang="en-US" sz="1100" baseline="0"/>
                  <a:t>) is calculated. With </a:t>
                </a:r>
                <a:r>
                  <a:rPr lang="en-US" sz="1100" i="0" baseline="0">
                    <a:latin typeface="Cambria Math" panose="02040503050406030204" pitchFamily="18" charset="0"/>
                  </a:rPr>
                  <a:t>𝑇</a:t>
                </a:r>
                <a:r>
                  <a:rPr lang="en-US" sz="1100" baseline="0"/>
                  <a:t> as the number of observations, the Variance - Covariance matrix (</a:t>
                </a:r>
                <a:r>
                  <a:rPr lang="en-US" sz="1100" i="0" baseline="0">
                    <a:latin typeface="Cambria Math" panose="02040503050406030204" pitchFamily="18" charset="0"/>
                  </a:rPr>
                  <a:t>𝑉</a:t>
                </a:r>
                <a:r>
                  <a:rPr lang="en-US" sz="1100" baseline="0"/>
                  <a:t>) is calculated using the following formula</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Cambria Math" panose="02040503050406030204" pitchFamily="18" charset="0"/>
                    <a:ea typeface="+mn-ea"/>
                    <a:cs typeface="+mn-cs"/>
                  </a:rPr>
                  <a:t>𝑉=𝑅^′ 𝑅×〖(𝑇−1)〗^(−1)</a:t>
                </a:r>
                <a:endParaRPr lang="en-US">
                  <a:effectLst/>
                </a:endParaRPr>
              </a:p>
              <a:p>
                <a:r>
                  <a:rPr lang="en-US" sz="1100" baseline="0"/>
                  <a:t>As can be seen from the result, the second and third way of calculation result in the same matrix, which might be caused by the fact that the Data Analysis tool uses another formula to calculate the covariances. The second matrix will be used for further calculation in this spreadsheet</a:t>
                </a:r>
              </a:p>
              <a:p>
                <a:endParaRPr lang="en-US" sz="1100" baseline="0"/>
              </a:p>
              <a:p>
                <a:endParaRPr lang="en-US" sz="1100" baseline="0"/>
              </a:p>
              <a:p>
                <a:endParaRPr lang="en-US" sz="1100" baseline="0"/>
              </a:p>
            </xdr:txBody>
          </xdr:sp>
        </mc:Fallback>
      </mc:AlternateContent>
      <xdr:pic>
        <xdr:nvPicPr>
          <xdr:cNvPr id="4" name="Picture 3">
            <a:extLst>
              <a:ext uri="{FF2B5EF4-FFF2-40B4-BE49-F238E27FC236}">
                <a16:creationId xmlns:a16="http://schemas.microsoft.com/office/drawing/2014/main" id="{9D14D4A3-D094-6281-B54D-BD336CB99DEE}"/>
              </a:ext>
            </a:extLst>
          </xdr:cNvPr>
          <xdr:cNvPicPr>
            <a:picLocks noChangeAspect="1"/>
          </xdr:cNvPicPr>
        </xdr:nvPicPr>
        <xdr:blipFill>
          <a:blip xmlns:r="http://schemas.openxmlformats.org/officeDocument/2006/relationships" r:embed="rId1"/>
          <a:stretch>
            <a:fillRect/>
          </a:stretch>
        </xdr:blipFill>
        <xdr:spPr>
          <a:xfrm>
            <a:off x="9391508" y="1714500"/>
            <a:ext cx="1019317" cy="295316"/>
          </a:xfrm>
          <a:prstGeom prst="rect">
            <a:avLst/>
          </a:prstGeom>
        </xdr:spPr>
      </xdr:pic>
    </xdr:grpSp>
    <xdr:clientData/>
  </xdr:twoCellAnchor>
  <xdr:twoCellAnchor>
    <xdr:from>
      <xdr:col>0</xdr:col>
      <xdr:colOff>9525</xdr:colOff>
      <xdr:row>0</xdr:row>
      <xdr:rowOff>9525</xdr:rowOff>
    </xdr:from>
    <xdr:to>
      <xdr:col>1</xdr:col>
      <xdr:colOff>0</xdr:colOff>
      <xdr:row>11</xdr:row>
      <xdr:rowOff>28575</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38C402E0-FDF8-40AB-96D7-C82F20033145}"/>
                </a:ext>
              </a:extLst>
            </xdr:cNvPr>
            <xdr:cNvSpPr txBox="1"/>
          </xdr:nvSpPr>
          <xdr:spPr>
            <a:xfrm>
              <a:off x="9267825" y="9525"/>
              <a:ext cx="3248025" cy="211455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Calculating returns</a:t>
              </a:r>
            </a:p>
            <a:p>
              <a:endParaRPr lang="en-US" sz="1100" baseline="0"/>
            </a:p>
            <a:p>
              <a:r>
                <a:rPr lang="en-US" sz="1100" baseline="0"/>
                <a:t>Returns is used instead of closed price to eliminate the day-to-day autocorrelation and can be simply calculated by simple or log returns. In this spreadsheet, the simple return is used:</a:t>
              </a:r>
            </a:p>
            <a:p>
              <a:endParaRPr lang="en-US" sz="1100" baseline="0"/>
            </a:p>
            <a:p>
              <a:pPr/>
              <a14:m>
                <m:oMathPara xmlns:m="http://schemas.openxmlformats.org/officeDocument/2006/math">
                  <m:oMathParaPr>
                    <m:jc m:val="centerGroup"/>
                  </m:oMathParaPr>
                  <m:oMath xmlns:m="http://schemas.openxmlformats.org/officeDocument/2006/math">
                    <m:sSub>
                      <m:sSubPr>
                        <m:ctrlPr>
                          <a:rPr lang="en-US" sz="110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𝑟</m:t>
                        </m:r>
                      </m:e>
                      <m:sub>
                        <m:r>
                          <a:rPr lang="en-US" sz="1100" b="0" i="1" baseline="0">
                            <a:solidFill>
                              <a:schemeClr val="dk1"/>
                            </a:solidFill>
                            <a:effectLst/>
                            <a:latin typeface="Cambria Math" panose="02040503050406030204" pitchFamily="18" charset="0"/>
                            <a:ea typeface="+mn-ea"/>
                            <a:cs typeface="+mn-cs"/>
                          </a:rPr>
                          <m:t>𝑡</m:t>
                        </m:r>
                      </m:sub>
                    </m:sSub>
                    <m:r>
                      <a:rPr lang="en-US" sz="1100" b="0" i="1" baseline="0">
                        <a:solidFill>
                          <a:schemeClr val="dk1"/>
                        </a:solidFill>
                        <a:effectLst/>
                        <a:latin typeface="Cambria Math" panose="02040503050406030204" pitchFamily="18" charset="0"/>
                        <a:ea typeface="+mn-ea"/>
                        <a:cs typeface="+mn-cs"/>
                      </a:rPr>
                      <m:t>=</m:t>
                    </m:r>
                    <m:f>
                      <m:fPr>
                        <m:ctrlPr>
                          <a:rPr lang="en-US" sz="1100" b="0" i="1" baseline="0">
                            <a:solidFill>
                              <a:schemeClr val="dk1"/>
                            </a:solidFill>
                            <a:effectLst/>
                            <a:latin typeface="Cambria Math" panose="02040503050406030204" pitchFamily="18" charset="0"/>
                            <a:ea typeface="+mn-ea"/>
                            <a:cs typeface="+mn-cs"/>
                          </a:rPr>
                        </m:ctrlPr>
                      </m:fPr>
                      <m:num>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sub>
                        </m:sSub>
                        <m:r>
                          <a:rPr lang="en-US" sz="1100" b="0" i="1" baseline="0">
                            <a:solidFill>
                              <a:schemeClr val="dk1"/>
                            </a:solidFill>
                            <a:effectLst/>
                            <a:latin typeface="Cambria Math" panose="02040503050406030204" pitchFamily="18" charset="0"/>
                            <a:ea typeface="+mn-ea"/>
                            <a:cs typeface="+mn-cs"/>
                          </a:rPr>
                          <m:t>−</m:t>
                        </m:r>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r>
                              <a:rPr lang="en-US" sz="1100" b="0" i="1" baseline="0">
                                <a:solidFill>
                                  <a:schemeClr val="dk1"/>
                                </a:solidFill>
                                <a:effectLst/>
                                <a:latin typeface="Cambria Math" panose="02040503050406030204" pitchFamily="18" charset="0"/>
                                <a:ea typeface="+mn-ea"/>
                                <a:cs typeface="+mn-cs"/>
                              </a:rPr>
                              <m:t>−1</m:t>
                            </m:r>
                          </m:sub>
                        </m:sSub>
                      </m:num>
                      <m:den>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sub>
                        </m:sSub>
                      </m:den>
                    </m:f>
                    <m:r>
                      <a:rPr lang="en-US" sz="1100" b="0" i="1" baseline="0">
                        <a:solidFill>
                          <a:schemeClr val="dk1"/>
                        </a:solidFill>
                        <a:effectLst/>
                        <a:latin typeface="Cambria Math" panose="02040503050406030204" pitchFamily="18" charset="0"/>
                        <a:ea typeface="+mn-ea"/>
                        <a:cs typeface="+mn-cs"/>
                      </a:rPr>
                      <m:t>×100%</m:t>
                    </m:r>
                  </m:oMath>
                </m:oMathPara>
              </a14:m>
              <a:endParaRPr lang="en-US" sz="1100" baseline="0"/>
            </a:p>
            <a:p>
              <a:endParaRPr lang="en-US" sz="1100" baseline="0"/>
            </a:p>
            <a:p>
              <a:r>
                <a:rPr lang="en-US" sz="1100" baseline="0"/>
                <a:t>where </a:t>
              </a:r>
              <a14:m>
                <m:oMath xmlns:m="http://schemas.openxmlformats.org/officeDocument/2006/math">
                  <m:sSub>
                    <m:sSubPr>
                      <m:ctrlPr>
                        <a:rPr lang="en-US" sz="1100" b="0" i="1" baseline="0">
                          <a:latin typeface="Cambria Math" panose="02040503050406030204" pitchFamily="18" charset="0"/>
                        </a:rPr>
                      </m:ctrlPr>
                    </m:sSubPr>
                    <m:e>
                      <m:r>
                        <m:rPr>
                          <m:sty m:val="p"/>
                        </m:rPr>
                        <a:rPr lang="en-US" sz="1100" b="0" i="0" baseline="0">
                          <a:latin typeface="Cambria Math" panose="02040503050406030204" pitchFamily="18" charset="0"/>
                        </a:rPr>
                        <m:t>r</m:t>
                      </m:r>
                    </m:e>
                    <m:sub>
                      <m:r>
                        <m:rPr>
                          <m:sty m:val="p"/>
                        </m:rPr>
                        <a:rPr lang="en-US" sz="1100" b="0" i="0" baseline="0">
                          <a:latin typeface="Cambria Math" panose="02040503050406030204" pitchFamily="18" charset="0"/>
                        </a:rPr>
                        <m:t>t</m:t>
                      </m:r>
                    </m:sub>
                  </m:sSub>
                </m:oMath>
              </a14:m>
              <a:r>
                <a:rPr lang="en-US" sz="1100" baseline="0"/>
                <a:t> denotes the return at time </a:t>
              </a:r>
              <a14:m>
                <m:oMath xmlns:m="http://schemas.openxmlformats.org/officeDocument/2006/math">
                  <m:r>
                    <a:rPr lang="en-US" sz="1100" b="0" i="1" baseline="0">
                      <a:latin typeface="Cambria Math" panose="02040503050406030204" pitchFamily="18" charset="0"/>
                    </a:rPr>
                    <m:t>𝑡</m:t>
                  </m:r>
                </m:oMath>
              </a14:m>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14:m>
                <m:oMath xmlns:m="http://schemas.openxmlformats.org/officeDocument/2006/math">
                  <m:sSub>
                    <m:sSubPr>
                      <m:ctrlPr>
                        <a:rPr lang="en-US" sz="1100" b="0" i="1" baseline="0">
                          <a:latin typeface="Cambria Math" panose="02040503050406030204" pitchFamily="18" charset="0"/>
                        </a:rPr>
                      </m:ctrlPr>
                    </m:sSubPr>
                    <m:e>
                      <m:r>
                        <a:rPr lang="en-US" sz="1100" b="0" i="1" baseline="0">
                          <a:latin typeface="Cambria Math" panose="02040503050406030204" pitchFamily="18" charset="0"/>
                        </a:rPr>
                        <m:t>𝑝</m:t>
                      </m:r>
                    </m:e>
                    <m:sub>
                      <m:r>
                        <a:rPr lang="en-US" sz="1100" b="0" i="1" baseline="0">
                          <a:latin typeface="Cambria Math" panose="02040503050406030204" pitchFamily="18" charset="0"/>
                        </a:rPr>
                        <m:t>𝑡</m:t>
                      </m:r>
                    </m:sub>
                  </m:sSub>
                </m:oMath>
              </a14:m>
              <a:r>
                <a:rPr lang="en-US" sz="1100" baseline="0"/>
                <a:t> denotes the asset price </a:t>
              </a:r>
              <a:r>
                <a:rPr lang="en-US" sz="1100" baseline="0">
                  <a:solidFill>
                    <a:schemeClr val="dk1"/>
                  </a:solidFill>
                  <a:effectLst/>
                  <a:latin typeface="+mn-lt"/>
                  <a:ea typeface="+mn-ea"/>
                  <a:cs typeface="+mn-cs"/>
                </a:rPr>
                <a:t>at time </a:t>
              </a:r>
              <a14:m>
                <m:oMath xmlns:m="http://schemas.openxmlformats.org/officeDocument/2006/math">
                  <m:r>
                    <a:rPr lang="en-US" sz="1100" b="0" i="1" baseline="0">
                      <a:solidFill>
                        <a:schemeClr val="dk1"/>
                      </a:solidFill>
                      <a:effectLst/>
                      <a:latin typeface="Cambria Math" panose="02040503050406030204" pitchFamily="18" charset="0"/>
                      <a:ea typeface="+mn-ea"/>
                      <a:cs typeface="+mn-cs"/>
                    </a:rPr>
                    <m:t>𝑡</m:t>
                  </m:r>
                </m:oMath>
              </a14:m>
              <a:endParaRPr lang="en-US">
                <a:effectLst/>
              </a:endParaRPr>
            </a:p>
            <a:p>
              <a:endParaRPr lang="en-US" sz="1100" baseline="0"/>
            </a:p>
          </xdr:txBody>
        </xdr:sp>
      </mc:Choice>
      <mc:Fallback xmlns="">
        <xdr:sp macro="" textlink="">
          <xdr:nvSpPr>
            <xdr:cNvPr id="6" name="TextBox 5">
              <a:extLst>
                <a:ext uri="{FF2B5EF4-FFF2-40B4-BE49-F238E27FC236}">
                  <a16:creationId xmlns:a16="http://schemas.microsoft.com/office/drawing/2014/main" id="{38C402E0-FDF8-40AB-96D7-C82F20033145}"/>
                </a:ext>
              </a:extLst>
            </xdr:cNvPr>
            <xdr:cNvSpPr txBox="1"/>
          </xdr:nvSpPr>
          <xdr:spPr>
            <a:xfrm>
              <a:off x="9267825" y="9525"/>
              <a:ext cx="3248025" cy="211455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Calculating returns</a:t>
              </a:r>
            </a:p>
            <a:p>
              <a:endParaRPr lang="en-US" sz="1100" baseline="0"/>
            </a:p>
            <a:p>
              <a:r>
                <a:rPr lang="en-US" sz="1100" baseline="0"/>
                <a:t>Returns is used instead of closed price to eliminate the day-to-day autocorrelation and can be simply calculated by simple or log returns. In this spreadsheet, the simple return is used:</a:t>
              </a:r>
            </a:p>
            <a:p>
              <a:endParaRPr lang="en-US" sz="1100" baseline="0"/>
            </a:p>
            <a:p>
              <a:r>
                <a:rPr lang="en-US" sz="1100" b="0" i="0" baseline="0">
                  <a:solidFill>
                    <a:schemeClr val="dk1"/>
                  </a:solidFill>
                  <a:effectLst/>
                  <a:latin typeface="+mn-lt"/>
                  <a:ea typeface="+mn-ea"/>
                  <a:cs typeface="+mn-cs"/>
                </a:rPr>
                <a:t>𝑟_𝑡=(𝑝_𝑡−𝑝_(𝑡−1))/𝑝_𝑡 ×100%</a:t>
              </a:r>
              <a:endParaRPr lang="en-US" sz="1100" baseline="0"/>
            </a:p>
            <a:p>
              <a:endParaRPr lang="en-US" sz="1100" baseline="0"/>
            </a:p>
            <a:p>
              <a:r>
                <a:rPr lang="en-US" sz="1100" baseline="0"/>
                <a:t>where </a:t>
              </a:r>
              <a:r>
                <a:rPr lang="en-US" sz="1100" b="0" i="0" baseline="0">
                  <a:latin typeface="Cambria Math" panose="02040503050406030204" pitchFamily="18" charset="0"/>
                </a:rPr>
                <a:t>r_t</a:t>
              </a:r>
              <a:r>
                <a:rPr lang="en-US" sz="1100" baseline="0"/>
                <a:t> denotes the return at time </a:t>
              </a:r>
              <a:r>
                <a:rPr lang="en-US" sz="1100" b="0" i="0" baseline="0">
                  <a:latin typeface="Cambria Math" panose="02040503050406030204" pitchFamily="18" charset="0"/>
                </a:rPr>
                <a:t>𝑡</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0" i="0" baseline="0">
                  <a:latin typeface="Cambria Math" panose="02040503050406030204" pitchFamily="18" charset="0"/>
                </a:rPr>
                <a:t>𝑝_𝑡</a:t>
              </a:r>
              <a:r>
                <a:rPr lang="en-US" sz="1100" baseline="0"/>
                <a:t> denotes the asset price </a:t>
              </a:r>
              <a:r>
                <a:rPr lang="en-US" sz="1100" baseline="0">
                  <a:solidFill>
                    <a:schemeClr val="dk1"/>
                  </a:solidFill>
                  <a:effectLst/>
                  <a:latin typeface="+mn-lt"/>
                  <a:ea typeface="+mn-ea"/>
                  <a:cs typeface="+mn-cs"/>
                </a:rPr>
                <a:t>at time </a:t>
              </a:r>
              <a:r>
                <a:rPr lang="en-US" sz="1100" b="0" i="0" baseline="0">
                  <a:solidFill>
                    <a:schemeClr val="dk1"/>
                  </a:solidFill>
                  <a:effectLst/>
                  <a:latin typeface="+mn-lt"/>
                  <a:ea typeface="+mn-ea"/>
                  <a:cs typeface="+mn-cs"/>
                </a:rPr>
                <a:t>𝑡</a:t>
              </a:r>
              <a:endParaRPr lang="en-US">
                <a:effectLst/>
              </a:endParaRPr>
            </a:p>
            <a:p>
              <a:endParaRPr lang="en-US" sz="1100" baseline="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28574</xdr:rowOff>
    </xdr:from>
    <xdr:ext cx="3848100" cy="911542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352CFE9B-B634-4990-999F-A57EE81C11B0}"/>
                </a:ext>
              </a:extLst>
            </xdr:cNvPr>
            <xdr:cNvSpPr txBox="1"/>
          </xdr:nvSpPr>
          <xdr:spPr>
            <a:xfrm>
              <a:off x="0" y="28574"/>
              <a:ext cx="3848100" cy="911542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Admissible</a:t>
              </a:r>
              <a:r>
                <a:rPr lang="en-US" sz="1100" b="1" baseline="0">
                  <a:solidFill>
                    <a:schemeClr val="tx1"/>
                  </a:solidFill>
                  <a:effectLst/>
                  <a:latin typeface="+mn-lt"/>
                  <a:ea typeface="+mn-ea"/>
                  <a:cs typeface="+mn-cs"/>
                </a:rPr>
                <a:t> &amp; Efficient Portfolio</a:t>
              </a:r>
            </a:p>
            <a:p>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Although in theory the optimal portfolio on the efficient frontier is better, a variance-minimising portfolio often performs well out-of-sample</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Denoting</a:t>
              </a:r>
            </a:p>
            <a:p>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𝒘</m:t>
                  </m:r>
                </m:oMath>
              </a14:m>
              <a:r>
                <a:rPr lang="en-US" sz="1100">
                  <a:solidFill>
                    <a:schemeClr val="tx1"/>
                  </a:solidFill>
                  <a:effectLst/>
                  <a:latin typeface="+mn-lt"/>
                  <a:ea typeface="+mn-ea"/>
                  <a:cs typeface="+mn-cs"/>
                </a:rPr>
                <a:t> as the weight vector, </a:t>
              </a:r>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𝐕</m:t>
                  </m:r>
                </m:oMath>
              </a14:m>
              <a:r>
                <a:rPr lang="en-US" sz="1100">
                  <a:solidFill>
                    <a:schemeClr val="tx1"/>
                  </a:solidFill>
                  <a:effectLst/>
                  <a:latin typeface="+mn-lt"/>
                  <a:ea typeface="+mn-ea"/>
                  <a:cs typeface="+mn-cs"/>
                </a:rPr>
                <a:t> as the covariance matrix,</a:t>
              </a:r>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𝛍</m:t>
                  </m:r>
                </m:oMath>
              </a14:m>
              <a:r>
                <a:rPr lang="en-US" sz="1100">
                  <a:solidFill>
                    <a:schemeClr val="tx1"/>
                  </a:solidFill>
                  <a:effectLst/>
                  <a:latin typeface="+mn-lt"/>
                  <a:ea typeface="+mn-ea"/>
                  <a:cs typeface="+mn-cs"/>
                </a:rPr>
                <a:t> as expected return vector</a:t>
              </a:r>
            </a:p>
            <a:p>
              <a:endParaRPr lang="de-DE" sz="1100">
                <a:solidFill>
                  <a:schemeClr val="tx1"/>
                </a:solidFill>
                <a:effectLst/>
                <a:latin typeface="+mn-lt"/>
                <a:ea typeface="+mn-ea"/>
                <a:cs typeface="+mn-cs"/>
              </a:endParaRPr>
            </a:p>
            <a:p>
              <a:r>
                <a:rPr lang="en-US" sz="1100">
                  <a:solidFill>
                    <a:schemeClr val="tx1"/>
                  </a:solidFill>
                  <a:effectLst/>
                  <a:latin typeface="+mn-lt"/>
                  <a:ea typeface="+mn-ea"/>
                  <a:cs typeface="+mn-cs"/>
                </a:rPr>
                <a:t>We have the minimization Problem</a:t>
              </a:r>
            </a:p>
            <a:p>
              <a:endParaRPr lang="de-DE" sz="1100">
                <a:solidFill>
                  <a:schemeClr val="tx1"/>
                </a:solidFill>
                <a:effectLst/>
                <a:latin typeface="+mn-lt"/>
                <a:ea typeface="+mn-ea"/>
                <a:cs typeface="+mn-cs"/>
              </a:endParaRPr>
            </a:p>
            <a:p>
              <a:pPr algn="ctr"/>
              <a14:m>
                <m:oMath xmlns:m="http://schemas.openxmlformats.org/officeDocument/2006/math">
                  <m:func>
                    <m:funcPr>
                      <m:ctrlPr>
                        <a:rPr lang="de-DE" sz="1100" i="1">
                          <a:solidFill>
                            <a:schemeClr val="tx1"/>
                          </a:solidFill>
                          <a:effectLst/>
                          <a:latin typeface="Cambria Math" panose="02040503050406030204" pitchFamily="18" charset="0"/>
                          <a:ea typeface="+mn-ea"/>
                          <a:cs typeface="+mn-cs"/>
                        </a:rPr>
                      </m:ctrlPr>
                    </m:funcPr>
                    <m:fName>
                      <m:limLow>
                        <m:limLowPr>
                          <m:ctrlPr>
                            <a:rPr lang="de-DE" sz="1100" i="1">
                              <a:solidFill>
                                <a:schemeClr val="tx1"/>
                              </a:solidFill>
                              <a:effectLst/>
                              <a:latin typeface="Cambria Math" panose="02040503050406030204" pitchFamily="18" charset="0"/>
                              <a:ea typeface="+mn-ea"/>
                              <a:cs typeface="+mn-cs"/>
                            </a:rPr>
                          </m:ctrlPr>
                        </m:limLowPr>
                        <m:e>
                          <m:r>
                            <a:rPr lang="vi-VN" sz="1100" i="1">
                              <a:solidFill>
                                <a:schemeClr val="tx1"/>
                              </a:solidFill>
                              <a:effectLst/>
                              <a:latin typeface="Cambria Math" panose="02040503050406030204" pitchFamily="18" charset="0"/>
                              <a:ea typeface="+mn-ea"/>
                              <a:cs typeface="+mn-cs"/>
                            </a:rPr>
                            <m:t>𝑚𝑖𝑛</m:t>
                          </m:r>
                        </m:e>
                        <m:lim>
                          <m:r>
                            <a:rPr lang="vi-VN" sz="1100" b="1" i="1">
                              <a:solidFill>
                                <a:schemeClr val="tx1"/>
                              </a:solidFill>
                              <a:effectLst/>
                              <a:latin typeface="Cambria Math" panose="02040503050406030204" pitchFamily="18" charset="0"/>
                              <a:ea typeface="+mn-ea"/>
                              <a:cs typeface="+mn-cs"/>
                            </a:rPr>
                            <m:t>𝒘</m:t>
                          </m:r>
                        </m:lim>
                      </m:limLow>
                    </m:fName>
                    <m:e>
                      <m:sSup>
                        <m:sSupPr>
                          <m:ctrlPr>
                            <a:rPr lang="de-DE" sz="1100" b="1" i="1">
                              <a:solidFill>
                                <a:schemeClr val="tx1"/>
                              </a:solidFill>
                              <a:effectLst/>
                              <a:latin typeface="Cambria Math" panose="02040503050406030204" pitchFamily="18" charset="0"/>
                              <a:ea typeface="+mn-ea"/>
                              <a:cs typeface="+mn-cs"/>
                            </a:rPr>
                          </m:ctrlPr>
                        </m:sSupPr>
                        <m:e>
                          <m:r>
                            <a:rPr lang="vi-VN" sz="1100" b="1" i="1">
                              <a:solidFill>
                                <a:schemeClr val="tx1"/>
                              </a:solidFill>
                              <a:effectLst/>
                              <a:latin typeface="Cambria Math" panose="02040503050406030204" pitchFamily="18" charset="0"/>
                              <a:ea typeface="+mn-ea"/>
                              <a:cs typeface="+mn-cs"/>
                            </a:rPr>
                            <m:t>𝒘</m:t>
                          </m:r>
                        </m:e>
                        <m:sup>
                          <m:r>
                            <a:rPr lang="vi-VN" sz="1100" b="1" i="1">
                              <a:solidFill>
                                <a:schemeClr val="tx1"/>
                              </a:solidFill>
                              <a:effectLst/>
                              <a:latin typeface="Cambria Math" panose="02040503050406030204" pitchFamily="18" charset="0"/>
                              <a:ea typeface="+mn-ea"/>
                              <a:cs typeface="+mn-cs"/>
                            </a:rPr>
                            <m:t>′</m:t>
                          </m:r>
                        </m:sup>
                      </m:sSup>
                      <m:r>
                        <a:rPr lang="vi-VN" sz="1100" b="1" i="1">
                          <a:solidFill>
                            <a:schemeClr val="tx1"/>
                          </a:solidFill>
                          <a:effectLst/>
                          <a:latin typeface="Cambria Math" panose="02040503050406030204" pitchFamily="18" charset="0"/>
                          <a:ea typeface="+mn-ea"/>
                          <a:cs typeface="+mn-cs"/>
                        </a:rPr>
                        <m:t>𝐕</m:t>
                      </m:r>
                    </m:e>
                  </m:func>
                  <m:r>
                    <a:rPr lang="vi-VN" sz="1100" b="1" i="1">
                      <a:solidFill>
                        <a:schemeClr val="tx1"/>
                      </a:solidFill>
                      <a:effectLst/>
                      <a:latin typeface="Cambria Math" panose="02040503050406030204" pitchFamily="18" charset="0"/>
                      <a:ea typeface="+mn-ea"/>
                      <a:cs typeface="+mn-cs"/>
                    </a:rPr>
                    <m:t>𝒘</m:t>
                  </m:r>
                </m:oMath>
              </a14:m>
              <a:r>
                <a:rPr lang="en-US" sz="1100">
                  <a:solidFill>
                    <a:schemeClr val="tx1"/>
                  </a:solidFill>
                  <a:effectLst/>
                  <a:latin typeface="+mn-lt"/>
                  <a:ea typeface="+mn-ea"/>
                  <a:cs typeface="+mn-cs"/>
                </a:rPr>
                <a:t> subjected</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to </a:t>
              </a:r>
              <a14:m>
                <m:oMath xmlns:m="http://schemas.openxmlformats.org/officeDocument/2006/math">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𝒘</m:t>
                      </m:r>
                    </m:e>
                    <m:sup>
                      <m:r>
                        <a:rPr lang="en-US" sz="1100" b="1" i="1">
                          <a:solidFill>
                            <a:schemeClr val="tx1"/>
                          </a:solidFill>
                          <a:effectLst/>
                          <a:latin typeface="Cambria Math" panose="02040503050406030204" pitchFamily="18" charset="0"/>
                          <a:ea typeface="+mn-ea"/>
                          <a:cs typeface="+mn-cs"/>
                        </a:rPr>
                        <m:t>′</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𝒘</m:t>
                      </m:r>
                    </m:e>
                    <m:sup>
                      <m:r>
                        <a:rPr lang="en-US" sz="1100" b="1" i="1">
                          <a:solidFill>
                            <a:schemeClr val="tx1"/>
                          </a:solidFill>
                          <a:effectLst/>
                          <a:latin typeface="Cambria Math" panose="02040503050406030204" pitchFamily="18" charset="0"/>
                          <a:ea typeface="+mn-ea"/>
                          <a:cs typeface="+mn-cs"/>
                        </a:rPr>
                        <m:t>′</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=1</m:t>
                  </m:r>
                </m:oMath>
              </a14:m>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is sometimes called the Markowitz portfolio allocation problem. It can be solved analytically so the exact solution can be derived as follows</a:t>
              </a:r>
            </a:p>
            <a:p>
              <a:endParaRPr lang="de-DE" sz="1100">
                <a:solidFill>
                  <a:schemeClr val="tx1"/>
                </a:solidFill>
                <a:effectLst/>
                <a:latin typeface="+mn-lt"/>
                <a:ea typeface="+mn-ea"/>
                <a:cs typeface="+mn-cs"/>
              </a:endParaRPr>
            </a:p>
            <a:p>
              <a:pPr algn="ctr"/>
              <a14:m>
                <m:oMath xmlns:m="http://schemas.openxmlformats.org/officeDocument/2006/math">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𝑤</m:t>
                      </m:r>
                    </m:e>
                    <m:sup>
                      <m:r>
                        <a:rPr lang="en-US" sz="1100" i="1">
                          <a:solidFill>
                            <a:schemeClr val="tx1"/>
                          </a:solidFill>
                          <a:effectLst/>
                          <a:latin typeface="Cambria Math" panose="02040503050406030204" pitchFamily="18" charset="0"/>
                          <a:ea typeface="+mn-ea"/>
                          <a:cs typeface="+mn-cs"/>
                        </a:rPr>
                        <m:t>∗</m:t>
                      </m:r>
                    </m:sup>
                  </m:sSup>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 − </m:t>
                      </m:r>
                      <m:r>
                        <a:rPr lang="en-US" sz="1100" i="1">
                          <a:solidFill>
                            <a:schemeClr val="tx1"/>
                          </a:solidFill>
                          <a:effectLst/>
                          <a:latin typeface="Cambria Math" panose="02040503050406030204" pitchFamily="18" charset="0"/>
                          <a:ea typeface="+mn-ea"/>
                          <a:cs typeface="+mn-cs"/>
                        </a:rPr>
                        <m:t>𝐵</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 − </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𝐴</m:t>
                      </m:r>
                      <m:r>
                        <a:rPr lang="en-US" sz="1100" i="1">
                          <a:solidFill>
                            <a:schemeClr val="tx1"/>
                          </a:solidFill>
                          <a:effectLst/>
                          <a:latin typeface="Cambria Math" panose="02040503050406030204" pitchFamily="18" charset="0"/>
                          <a:ea typeface="+mn-ea"/>
                          <a:cs typeface="+mn-cs"/>
                        </a:rPr>
                        <m:t> − </m:t>
                      </m:r>
                      <m:r>
                        <a:rPr lang="en-US" sz="1100" i="1">
                          <a:solidFill>
                            <a:schemeClr val="tx1"/>
                          </a:solidFill>
                          <a:effectLst/>
                          <a:latin typeface="Cambria Math" panose="02040503050406030204" pitchFamily="18" charset="0"/>
                          <a:ea typeface="+mn-ea"/>
                          <a:cs typeface="+mn-cs"/>
                        </a:rPr>
                        <m:t>𝐵</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 −</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oMath>
              </a14:m>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a:t>
              </a:r>
              <a14:m>
                <m:oMath xmlns:m="http://schemas.openxmlformats.org/officeDocument/2006/math">
                  <m:r>
                    <a:rPr lang="en-US" sz="1100" i="1">
                      <a:solidFill>
                        <a:schemeClr val="tx1"/>
                      </a:solidFill>
                      <a:effectLst/>
                      <a:latin typeface="Cambria Math" panose="02040503050406030204" pitchFamily="18" charset="0"/>
                      <a:ea typeface="+mn-ea"/>
                      <a:cs typeface="+mn-cs"/>
                    </a:rPr>
                    <m:t>𝐴</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𝛍</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𝛍</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𝐶</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𝟏</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oMath>
              </a14:m>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Rearranging the formula to make it more tidy: </a:t>
              </a:r>
            </a:p>
            <a:p>
              <a:endParaRPr lang="de-DE" sz="1100">
                <a:solidFill>
                  <a:schemeClr val="tx1"/>
                </a:solidFill>
                <a:effectLst/>
                <a:latin typeface="+mn-lt"/>
                <a:ea typeface="+mn-ea"/>
                <a:cs typeface="+mn-cs"/>
              </a:endParaRPr>
            </a:p>
            <a:p>
              <a:pPr algn="ctr"/>
              <a14:m>
                <m:oMath xmlns:m="http://schemas.openxmlformats.org/officeDocument/2006/math">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𝑤</m:t>
                      </m:r>
                    </m:e>
                    <m:sup>
                      <m:r>
                        <a:rPr lang="en-US" sz="1100" i="1">
                          <a:solidFill>
                            <a:schemeClr val="tx1"/>
                          </a:solidFill>
                          <a:effectLst/>
                          <a:latin typeface="Cambria Math" panose="02040503050406030204" pitchFamily="18" charset="0"/>
                          <a:ea typeface="+mn-ea"/>
                          <a:cs typeface="+mn-cs"/>
                        </a:rPr>
                        <m:t>∗</m:t>
                      </m:r>
                    </m:sup>
                  </m:sSup>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𝐴</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𝐷</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𝐸</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oMath>
              </a14:m>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Expressing the optimal portfolio variance as a function of the target return, the function of the efficient frontier is</a:t>
              </a:r>
            </a:p>
            <a:p>
              <a:endParaRPr lang="de-DE" sz="110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σ</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d>
                          <m:dPr>
                            <m:ctrlPr>
                              <a:rPr lang="de-DE" sz="1100" i="1">
                                <a:solidFill>
                                  <a:schemeClr val="tx1"/>
                                </a:solidFill>
                                <a:effectLst/>
                                <a:latin typeface="Cambria Math" panose="02040503050406030204" pitchFamily="18" charset="0"/>
                                <a:ea typeface="+mn-ea"/>
                                <a:cs typeface="+mn-cs"/>
                              </a:rPr>
                            </m:ctrlPr>
                          </m:dPr>
                          <m:e>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bSup>
                                  <m:sSubSupPr>
                                    <m:ctrlPr>
                                      <a:rPr lang="de-DE" sz="1100" i="1">
                                        <a:solidFill>
                                          <a:schemeClr val="tx1"/>
                                        </a:solidFill>
                                        <a:effectLst/>
                                        <a:latin typeface="Cambria Math" panose="02040503050406030204" pitchFamily="18" charset="0"/>
                                        <a:ea typeface="+mn-ea"/>
                                        <a:cs typeface="+mn-cs"/>
                                      </a:rPr>
                                    </m:ctrlPr>
                                  </m:sSubSup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up>
                                    <m:r>
                                      <a:rPr lang="en-US" sz="1100" i="1">
                                        <a:solidFill>
                                          <a:schemeClr val="tx1"/>
                                        </a:solidFill>
                                        <a:effectLst/>
                                        <a:latin typeface="Cambria Math" panose="02040503050406030204" pitchFamily="18" charset="0"/>
                                        <a:ea typeface="+mn-ea"/>
                                        <a:cs typeface="+mn-cs"/>
                                      </a:rPr>
                                      <m:t>2</m:t>
                                    </m:r>
                                  </m:sup>
                                </m:sSubSup>
                                <m:r>
                                  <a:rPr lang="en-US" sz="1100" i="1">
                                    <a:solidFill>
                                      <a:schemeClr val="tx1"/>
                                    </a:solidFill>
                                    <a:effectLst/>
                                    <a:latin typeface="Cambria Math" panose="02040503050406030204" pitchFamily="18" charset="0"/>
                                    <a:ea typeface="+mn-ea"/>
                                    <a:cs typeface="+mn-cs"/>
                                  </a:rPr>
                                  <m:t>−2</m:t>
                                </m:r>
                                <m:r>
                                  <a:rPr lang="en-US" sz="1100" i="1">
                                    <a:solidFill>
                                      <a:schemeClr val="tx1"/>
                                    </a:solidFill>
                                    <a:effectLst/>
                                    <a:latin typeface="Cambria Math" panose="02040503050406030204" pitchFamily="18" charset="0"/>
                                    <a:ea typeface="+mn-ea"/>
                                    <a:cs typeface="+mn-cs"/>
                                  </a:rPr>
                                  <m:t>𝐵</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𝐴</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e>
                        </m:d>
                      </m:e>
                      <m:sup>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1</m:t>
                            </m:r>
                          </m:num>
                          <m:den>
                            <m:r>
                              <a:rPr lang="en-US" sz="1100" i="1">
                                <a:solidFill>
                                  <a:schemeClr val="tx1"/>
                                </a:solidFill>
                                <a:effectLst/>
                                <a:latin typeface="Cambria Math" panose="02040503050406030204" pitchFamily="18" charset="0"/>
                                <a:ea typeface="+mn-ea"/>
                                <a:cs typeface="+mn-cs"/>
                              </a:rPr>
                              <m:t>2</m:t>
                            </m:r>
                          </m:den>
                        </m:f>
                      </m:sup>
                    </m:sSup>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Without the constraint </a:t>
              </a:r>
              <a14:m>
                <m:oMath xmlns:m="http://schemas.openxmlformats.org/officeDocument/2006/math">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𝑤</m:t>
                      </m:r>
                    </m:e>
                    <m:sup>
                      <m:r>
                        <a:rPr lang="en-US" sz="1100" b="0" i="1">
                          <a:solidFill>
                            <a:schemeClr val="tx1"/>
                          </a:solidFill>
                          <a:effectLst/>
                          <a:latin typeface="Cambria Math" panose="02040503050406030204" pitchFamily="18" charset="0"/>
                          <a:ea typeface="+mn-ea"/>
                          <a:cs typeface="+mn-cs"/>
                        </a:rPr>
                        <m:t>𝑇</m:t>
                      </m:r>
                    </m:sup>
                  </m:sSup>
                  <m:r>
                    <a:rPr lang="en-US" sz="1100" b="0" i="1">
                      <a:solidFill>
                        <a:schemeClr val="tx1"/>
                      </a:solidFill>
                      <a:effectLst/>
                      <a:latin typeface="Cambria Math" panose="02040503050406030204" pitchFamily="18" charset="0"/>
                      <a:ea typeface="+mn-ea"/>
                      <a:cs typeface="+mn-cs"/>
                    </a:rPr>
                    <m:t>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𝜇</m:t>
                      </m:r>
                    </m:e>
                    <m:sub>
                      <m:r>
                        <a:rPr lang="en-US" sz="1100" b="0" i="1">
                          <a:solidFill>
                            <a:schemeClr val="tx1"/>
                          </a:solidFill>
                          <a:effectLst/>
                          <a:latin typeface="Cambria Math" panose="02040503050406030204" pitchFamily="18" charset="0"/>
                          <a:ea typeface="+mn-ea"/>
                          <a:cs typeface="+mn-cs"/>
                        </a:rPr>
                        <m:t>𝑝</m:t>
                      </m:r>
                    </m:sub>
                  </m:sSub>
                </m:oMath>
              </a14:m>
              <a:r>
                <a:rPr lang="de-DE" sz="1100">
                  <a:solidFill>
                    <a:schemeClr val="tx1"/>
                  </a:solidFill>
                  <a:effectLst/>
                  <a:latin typeface="+mn-lt"/>
                  <a:ea typeface="+mn-ea"/>
                  <a:cs typeface="+mn-cs"/>
                </a:rPr>
                <a:t>,</a:t>
              </a:r>
              <a:r>
                <a:rPr lang="de-DE" sz="1100" baseline="0">
                  <a:solidFill>
                    <a:schemeClr val="tx1"/>
                  </a:solidFill>
                  <a:effectLst/>
                  <a:latin typeface="+mn-lt"/>
                  <a:ea typeface="+mn-ea"/>
                  <a:cs typeface="+mn-cs"/>
                </a:rPr>
                <a:t> the desired portfolio return </a:t>
              </a:r>
              <a14:m>
                <m:oMath xmlns:m="http://schemas.openxmlformats.org/officeDocument/2006/math">
                  <m:sSub>
                    <m:sSubPr>
                      <m:ctrlPr>
                        <a:rPr lang="en-US" sz="1100" b="0" i="1" baseline="0">
                          <a:solidFill>
                            <a:schemeClr val="tx1"/>
                          </a:solidFill>
                          <a:effectLst/>
                          <a:latin typeface="Cambria Math" panose="02040503050406030204" pitchFamily="18" charset="0"/>
                          <a:ea typeface="+mn-ea"/>
                          <a:cs typeface="+mn-cs"/>
                        </a:rPr>
                      </m:ctrlPr>
                    </m:sSubPr>
                    <m:e>
                      <m:r>
                        <a:rPr lang="en-US" sz="1100" b="0" i="1" baseline="0">
                          <a:solidFill>
                            <a:schemeClr val="tx1"/>
                          </a:solidFill>
                          <a:effectLst/>
                          <a:latin typeface="Cambria Math" panose="02040503050406030204" pitchFamily="18" charset="0"/>
                          <a:ea typeface="+mn-ea"/>
                          <a:cs typeface="+mn-cs"/>
                        </a:rPr>
                        <m:t>𝜇</m:t>
                      </m:r>
                    </m:e>
                    <m:sub>
                      <m:r>
                        <a:rPr lang="en-US" sz="1100" b="0" i="1" baseline="0">
                          <a:solidFill>
                            <a:schemeClr val="tx1"/>
                          </a:solidFill>
                          <a:effectLst/>
                          <a:latin typeface="Cambria Math" panose="02040503050406030204" pitchFamily="18" charset="0"/>
                          <a:ea typeface="+mn-ea"/>
                          <a:cs typeface="+mn-cs"/>
                        </a:rPr>
                        <m:t>𝑝</m:t>
                      </m:r>
                    </m:sub>
                  </m:sSub>
                </m:oMath>
              </a14:m>
              <a:r>
                <a:rPr lang="de-DE" sz="1100">
                  <a:solidFill>
                    <a:schemeClr val="tx1"/>
                  </a:solidFill>
                  <a:effectLst/>
                  <a:latin typeface="+mn-lt"/>
                  <a:ea typeface="+mn-ea"/>
                  <a:cs typeface="+mn-cs"/>
                </a:rPr>
                <a:t> is not given, the resultant weight is the weight of Minimum Variance Portfolio (MVP), which is derived by the formula</a:t>
              </a:r>
            </a:p>
            <a:p>
              <a:endParaRPr lang="de-DE" sz="110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𝑤</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𝑉</m:t>
                            </m:r>
                          </m:e>
                          <m:sup>
                            <m:r>
                              <a:rPr lang="en-US" sz="1100" b="0" i="1">
                                <a:solidFill>
                                  <a:schemeClr val="tx1"/>
                                </a:solidFill>
                                <a:effectLst/>
                                <a:latin typeface="Cambria Math" panose="02040503050406030204" pitchFamily="18" charset="0"/>
                                <a:ea typeface="+mn-ea"/>
                                <a:cs typeface="+mn-cs"/>
                              </a:rPr>
                              <m:t>−1</m:t>
                            </m:r>
                          </m:sup>
                        </m:sSup>
                        <m:r>
                          <a:rPr lang="en-US" sz="1100" b="0" i="1">
                            <a:solidFill>
                              <a:schemeClr val="tx1"/>
                            </a:solidFill>
                            <a:effectLst/>
                            <a:latin typeface="Cambria Math" panose="02040503050406030204" pitchFamily="18" charset="0"/>
                            <a:ea typeface="+mn-ea"/>
                            <a:cs typeface="+mn-cs"/>
                          </a:rPr>
                          <m:t>1</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m:t>
                            </m:r>
                          </m:e>
                          <m:sup>
                            <m:r>
                              <a:rPr lang="en-US" sz="1100" b="0" i="1">
                                <a:solidFill>
                                  <a:schemeClr val="tx1"/>
                                </a:solidFill>
                                <a:effectLst/>
                                <a:latin typeface="Cambria Math" panose="02040503050406030204" pitchFamily="18" charset="0"/>
                                <a:ea typeface="+mn-ea"/>
                                <a:cs typeface="+mn-cs"/>
                              </a:rPr>
                              <m:t>′</m:t>
                            </m:r>
                          </m:sup>
                        </m:sSup>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𝑉</m:t>
                            </m:r>
                          </m:e>
                          <m:sup>
                            <m:r>
                              <a:rPr lang="en-US" sz="1100" b="0" i="1">
                                <a:solidFill>
                                  <a:schemeClr val="tx1"/>
                                </a:solidFill>
                                <a:effectLst/>
                                <a:latin typeface="Cambria Math" panose="02040503050406030204" pitchFamily="18" charset="0"/>
                                <a:ea typeface="+mn-ea"/>
                                <a:cs typeface="+mn-cs"/>
                              </a:rPr>
                              <m:t>−1</m:t>
                            </m:r>
                          </m:sup>
                        </m:sSup>
                        <m:r>
                          <a:rPr lang="en-US" sz="1100" b="0" i="1">
                            <a:solidFill>
                              <a:schemeClr val="tx1"/>
                            </a:solidFill>
                            <a:effectLst/>
                            <a:latin typeface="Cambria Math" panose="02040503050406030204" pitchFamily="18" charset="0"/>
                            <a:ea typeface="+mn-ea"/>
                            <a:cs typeface="+mn-cs"/>
                          </a:rPr>
                          <m:t>1</m:t>
                        </m:r>
                      </m:den>
                    </m:f>
                    <m:r>
                      <a:rPr lang="en-US" sz="1100" b="0" i="1">
                        <a:solidFill>
                          <a:schemeClr val="tx1"/>
                        </a:solidFill>
                        <a:effectLst/>
                        <a:latin typeface="Cambria Math" panose="02040503050406030204" pitchFamily="18" charset="0"/>
                        <a:ea typeface="+mn-ea"/>
                        <a:cs typeface="+mn-cs"/>
                      </a:rPr>
                      <m:t> </m:t>
                    </m:r>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and</a:t>
              </a:r>
              <a:r>
                <a:rPr lang="de-DE" sz="1100" baseline="0">
                  <a:solidFill>
                    <a:schemeClr val="tx1"/>
                  </a:solidFill>
                  <a:effectLst/>
                  <a:latin typeface="+mn-lt"/>
                  <a:ea typeface="+mn-ea"/>
                  <a:cs typeface="+mn-cs"/>
                </a:rPr>
                <a:t> the corresponding portfolio expected return and standard deviation are</a:t>
              </a:r>
            </a:p>
            <a:p>
              <a:endParaRPr lang="de-DE" sz="1100" baseline="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𝜇</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𝐵</m:t>
                        </m:r>
                      </m:num>
                      <m:den>
                        <m:r>
                          <a:rPr lang="en-US" sz="1100" b="0" i="1">
                            <a:solidFill>
                              <a:schemeClr val="tx1"/>
                            </a:solidFill>
                            <a:effectLst/>
                            <a:latin typeface="Cambria Math" panose="02040503050406030204" pitchFamily="18" charset="0"/>
                            <a:ea typeface="+mn-ea"/>
                            <a:cs typeface="+mn-cs"/>
                          </a:rPr>
                          <m:t>𝐶</m:t>
                        </m:r>
                      </m:den>
                    </m:f>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𝜎</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ad>
                          <m:radPr>
                            <m:degHide m:val="on"/>
                            <m:ctrlPr>
                              <a:rPr lang="en-US" sz="1100" b="0" i="1">
                                <a:solidFill>
                                  <a:schemeClr val="tx1"/>
                                </a:solidFill>
                                <a:effectLst/>
                                <a:latin typeface="Cambria Math" panose="02040503050406030204" pitchFamily="18" charset="0"/>
                                <a:ea typeface="+mn-ea"/>
                                <a:cs typeface="+mn-cs"/>
                              </a:rPr>
                            </m:ctrlPr>
                          </m:radPr>
                          <m:deg/>
                          <m:e>
                            <m:r>
                              <a:rPr lang="en-US" sz="1100" b="0" i="1">
                                <a:solidFill>
                                  <a:schemeClr val="tx1"/>
                                </a:solidFill>
                                <a:effectLst/>
                                <a:latin typeface="Cambria Math" panose="02040503050406030204" pitchFamily="18" charset="0"/>
                                <a:ea typeface="+mn-ea"/>
                                <a:cs typeface="+mn-cs"/>
                              </a:rPr>
                              <m:t>𝐶</m:t>
                            </m:r>
                          </m:e>
                        </m:rad>
                      </m:den>
                    </m:f>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Short</a:t>
              </a:r>
              <a:r>
                <a:rPr lang="de-DE" sz="1100" baseline="0">
                  <a:solidFill>
                    <a:schemeClr val="tx1"/>
                  </a:solidFill>
                  <a:effectLst/>
                  <a:latin typeface="+mn-lt"/>
                  <a:ea typeface="+mn-ea"/>
                  <a:cs typeface="+mn-cs"/>
                </a:rPr>
                <a:t> selling means that the weight can be negative, which is equivalent to the fact that the agent chooses to sell the cash flows of the security</a:t>
              </a:r>
              <a:endParaRPr lang="de-DE" sz="1100">
                <a:solidFill>
                  <a:schemeClr val="tx1"/>
                </a:solidFill>
                <a:effectLst/>
                <a:latin typeface="+mn-lt"/>
                <a:ea typeface="+mn-ea"/>
                <a:cs typeface="+mn-cs"/>
              </a:endParaRPr>
            </a:p>
          </xdr:txBody>
        </xdr:sp>
      </mc:Choice>
      <mc:Fallback xmlns="">
        <xdr:sp macro="" textlink="">
          <xdr:nvSpPr>
            <xdr:cNvPr id="2" name="TextBox 1">
              <a:extLst>
                <a:ext uri="{FF2B5EF4-FFF2-40B4-BE49-F238E27FC236}">
                  <a16:creationId xmlns:a16="http://schemas.microsoft.com/office/drawing/2014/main" id="{352CFE9B-B634-4990-999F-A57EE81C11B0}"/>
                </a:ext>
              </a:extLst>
            </xdr:cNvPr>
            <xdr:cNvSpPr txBox="1"/>
          </xdr:nvSpPr>
          <xdr:spPr>
            <a:xfrm>
              <a:off x="0" y="28574"/>
              <a:ext cx="3848100" cy="911542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Admissible</a:t>
              </a:r>
              <a:r>
                <a:rPr lang="en-US" sz="1100" b="1" baseline="0">
                  <a:solidFill>
                    <a:schemeClr val="tx1"/>
                  </a:solidFill>
                  <a:effectLst/>
                  <a:latin typeface="+mn-lt"/>
                  <a:ea typeface="+mn-ea"/>
                  <a:cs typeface="+mn-cs"/>
                </a:rPr>
                <a:t> &amp; Efficient Portfolio</a:t>
              </a:r>
            </a:p>
            <a:p>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Although in theory the optimal portfolio on the efficient frontier is better, a variance-minimising portfolio often performs well out-of-sample</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Denoting</a:t>
              </a:r>
            </a:p>
            <a:p>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𝒘</a:t>
              </a:r>
              <a:r>
                <a:rPr lang="en-US" sz="1100">
                  <a:solidFill>
                    <a:schemeClr val="tx1"/>
                  </a:solidFill>
                  <a:effectLst/>
                  <a:latin typeface="+mn-lt"/>
                  <a:ea typeface="+mn-ea"/>
                  <a:cs typeface="+mn-cs"/>
                </a:rPr>
                <a:t> as the weight vector, </a:t>
              </a:r>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𝐕</a:t>
              </a:r>
              <a:r>
                <a:rPr lang="en-US" sz="1100">
                  <a:solidFill>
                    <a:schemeClr val="tx1"/>
                  </a:solidFill>
                  <a:effectLst/>
                  <a:latin typeface="+mn-lt"/>
                  <a:ea typeface="+mn-ea"/>
                  <a:cs typeface="+mn-cs"/>
                </a:rPr>
                <a:t> as the covariance matrix,</a:t>
              </a:r>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𝛍</a:t>
              </a:r>
              <a:r>
                <a:rPr lang="en-US" sz="1100">
                  <a:solidFill>
                    <a:schemeClr val="tx1"/>
                  </a:solidFill>
                  <a:effectLst/>
                  <a:latin typeface="+mn-lt"/>
                  <a:ea typeface="+mn-ea"/>
                  <a:cs typeface="+mn-cs"/>
                </a:rPr>
                <a:t> as expected return vector</a:t>
              </a:r>
            </a:p>
            <a:p>
              <a:endParaRPr lang="de-DE" sz="1100">
                <a:solidFill>
                  <a:schemeClr val="tx1"/>
                </a:solidFill>
                <a:effectLst/>
                <a:latin typeface="+mn-lt"/>
                <a:ea typeface="+mn-ea"/>
                <a:cs typeface="+mn-cs"/>
              </a:endParaRPr>
            </a:p>
            <a:p>
              <a:r>
                <a:rPr lang="en-US" sz="1100">
                  <a:solidFill>
                    <a:schemeClr val="tx1"/>
                  </a:solidFill>
                  <a:effectLst/>
                  <a:latin typeface="+mn-lt"/>
                  <a:ea typeface="+mn-ea"/>
                  <a:cs typeface="+mn-cs"/>
                </a:rPr>
                <a:t>We have the minimization Problem</a:t>
              </a:r>
            </a:p>
            <a:p>
              <a:endParaRPr lang="de-DE" sz="1100">
                <a:solidFill>
                  <a:schemeClr val="tx1"/>
                </a:solidFill>
                <a:effectLst/>
                <a:latin typeface="+mn-lt"/>
                <a:ea typeface="+mn-ea"/>
                <a:cs typeface="+mn-cs"/>
              </a:endParaRPr>
            </a:p>
            <a:p>
              <a:pPr algn="ctr"/>
              <a:r>
                <a:rPr lang="de-DE" sz="1100" i="0">
                  <a:solidFill>
                    <a:schemeClr val="tx1"/>
                  </a:solidFill>
                  <a:effectLst/>
                  <a:latin typeface="Cambria Math" panose="02040503050406030204" pitchFamily="18" charset="0"/>
                  <a:ea typeface="+mn-ea"/>
                  <a:cs typeface="+mn-cs"/>
                </a:rPr>
                <a:t>(</a:t>
              </a:r>
              <a:r>
                <a:rPr lang="vi-VN" sz="1100" i="0">
                  <a:solidFill>
                    <a:schemeClr val="tx1"/>
                  </a:solidFill>
                  <a:effectLst/>
                  <a:latin typeface="Cambria Math" panose="02040503050406030204" pitchFamily="18" charset="0"/>
                  <a:ea typeface="+mn-ea"/>
                  <a:cs typeface="+mn-cs"/>
                </a:rPr>
                <a:t>𝑚𝑖𝑛</a:t>
              </a:r>
              <a:r>
                <a:rPr lang="de-DE" sz="1100"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 𝐕</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 𝒘</a:t>
              </a:r>
              <a:r>
                <a:rPr lang="en-US" sz="1100">
                  <a:solidFill>
                    <a:schemeClr val="tx1"/>
                  </a:solidFill>
                  <a:effectLst/>
                  <a:latin typeface="+mn-lt"/>
                  <a:ea typeface="+mn-ea"/>
                  <a:cs typeface="+mn-cs"/>
                </a:rPr>
                <a:t> subjected</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to </a:t>
              </a:r>
              <a:r>
                <a:rPr lang="en-US"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en-US"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=1</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is sometimes called the Markowitz portfolio allocation problem. It can be solved analytically so the exact solution can be derived as follows</a:t>
              </a:r>
            </a:p>
            <a:p>
              <a:endParaRPr lang="de-DE" sz="1100">
                <a:solidFill>
                  <a:schemeClr val="tx1"/>
                </a:solidFill>
                <a:effectLst/>
                <a:latin typeface="+mn-lt"/>
                <a:ea typeface="+mn-ea"/>
                <a:cs typeface="+mn-cs"/>
              </a:endParaRPr>
            </a:p>
            <a:p>
              <a:pPr algn="ctr"/>
              <a:r>
                <a:rPr lang="en-US" sz="1100" i="0">
                  <a:solidFill>
                    <a:schemeClr val="tx1"/>
                  </a:solidFill>
                  <a:effectLst/>
                  <a:latin typeface="Cambria Math" panose="02040503050406030204" pitchFamily="18" charset="0"/>
                  <a:ea typeface="+mn-ea"/>
                  <a:cs typeface="+mn-cs"/>
                </a:rPr>
                <a:t>𝑤</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  −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 −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 − 𝐵μ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a:t>
              </a:r>
              <a:r>
                <a:rPr lang="en-US" sz="1100" i="0">
                  <a:solidFill>
                    <a:schemeClr val="tx1"/>
                  </a:solidFill>
                  <a:effectLst/>
                  <a:latin typeface="Cambria Math" panose="02040503050406030204" pitchFamily="18" charset="0"/>
                  <a:ea typeface="+mn-ea"/>
                  <a:cs typeface="+mn-cs"/>
                </a:rPr>
                <a:t>𝐴=</a:t>
              </a:r>
              <a:r>
                <a:rPr lang="en-US" sz="1100" b="1" i="0">
                  <a:solidFill>
                    <a:schemeClr val="tx1"/>
                  </a:solidFill>
                  <a:effectLst/>
                  <a:latin typeface="Cambria Math" panose="02040503050406030204" pitchFamily="18" charset="0"/>
                  <a:ea typeface="+mn-ea"/>
                  <a:cs typeface="+mn-cs"/>
                </a:rPr>
                <a:t>𝛍</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𝛍</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,𝐶=</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Rearranging the formula to make it more tidy: </a:t>
              </a:r>
            </a:p>
            <a:p>
              <a:endParaRPr lang="de-DE" sz="1100">
                <a:solidFill>
                  <a:schemeClr val="tx1"/>
                </a:solidFill>
                <a:effectLst/>
                <a:latin typeface="+mn-lt"/>
                <a:ea typeface="+mn-ea"/>
                <a:cs typeface="+mn-cs"/>
              </a:endParaRPr>
            </a:p>
            <a:p>
              <a:pPr algn="ctr"/>
              <a:r>
                <a:rPr lang="en-US" sz="1100" i="0">
                  <a:solidFill>
                    <a:schemeClr val="tx1"/>
                  </a:solidFill>
                  <a:effectLst/>
                  <a:latin typeface="Cambria Math" panose="02040503050406030204" pitchFamily="18" charset="0"/>
                  <a:ea typeface="+mn-ea"/>
                  <a:cs typeface="+mn-cs"/>
                </a:rPr>
                <a:t>𝑤</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de-DE" sz="1100" b="1"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de-DE" sz="1100" b="1"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𝑝=𝐷+𝐸μ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Expressing the optimal portfolio variance as a function of the target return, the function of the efficient frontier is</a:t>
              </a:r>
            </a:p>
            <a:p>
              <a:endParaRPr lang="de-DE" sz="1100">
                <a:solidFill>
                  <a:schemeClr val="tx1"/>
                </a:solidFill>
                <a:effectLst/>
                <a:latin typeface="+mn-lt"/>
                <a:ea typeface="+mn-ea"/>
                <a:cs typeface="+mn-cs"/>
              </a:endParaRPr>
            </a:p>
            <a:p>
              <a:pPr/>
              <a:r>
                <a:rPr lang="en-US" sz="1100" i="0">
                  <a:solidFill>
                    <a:schemeClr val="tx1"/>
                  </a:solidFill>
                  <a:effectLst/>
                  <a:latin typeface="Cambria Math" panose="02040503050406030204" pitchFamily="18" charset="0"/>
                  <a:ea typeface="+mn-ea"/>
                  <a:cs typeface="+mn-cs"/>
                </a:rPr>
                <a:t>σ</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𝑝^2−2𝐵μ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𝑝+𝐴</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1</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a:t>
              </a:r>
              <a:r>
                <a:rPr lang="de-DE" sz="1100" i="0">
                  <a:solidFill>
                    <a:schemeClr val="tx1"/>
                  </a:solidFill>
                  <a:effectLst/>
                  <a:latin typeface="Cambria Math" panose="02040503050406030204" pitchFamily="18" charset="0"/>
                  <a:ea typeface="+mn-ea"/>
                  <a:cs typeface="+mn-cs"/>
                </a:rPr>
                <a:t>)</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Without the constraint </a:t>
              </a:r>
              <a:r>
                <a:rPr lang="en-US" sz="1100" b="0" i="0">
                  <a:solidFill>
                    <a:schemeClr val="tx1"/>
                  </a:solidFill>
                  <a:effectLst/>
                  <a:latin typeface="Cambria Math" panose="02040503050406030204" pitchFamily="18" charset="0"/>
                  <a:ea typeface="+mn-ea"/>
                  <a:cs typeface="+mn-cs"/>
                </a:rPr>
                <a:t>𝑤^𝑇 𝜇=𝜇_𝑝</a:t>
              </a:r>
              <a:r>
                <a:rPr lang="de-DE" sz="1100">
                  <a:solidFill>
                    <a:schemeClr val="tx1"/>
                  </a:solidFill>
                  <a:effectLst/>
                  <a:latin typeface="+mn-lt"/>
                  <a:ea typeface="+mn-ea"/>
                  <a:cs typeface="+mn-cs"/>
                </a:rPr>
                <a:t>,</a:t>
              </a:r>
              <a:r>
                <a:rPr lang="de-DE" sz="1100" baseline="0">
                  <a:solidFill>
                    <a:schemeClr val="tx1"/>
                  </a:solidFill>
                  <a:effectLst/>
                  <a:latin typeface="+mn-lt"/>
                  <a:ea typeface="+mn-ea"/>
                  <a:cs typeface="+mn-cs"/>
                </a:rPr>
                <a:t> the desired portfolio return </a:t>
              </a:r>
              <a:r>
                <a:rPr lang="en-US" sz="1100" b="0" i="0" baseline="0">
                  <a:solidFill>
                    <a:schemeClr val="tx1"/>
                  </a:solidFill>
                  <a:effectLst/>
                  <a:latin typeface="Cambria Math" panose="02040503050406030204" pitchFamily="18" charset="0"/>
                  <a:ea typeface="+mn-ea"/>
                  <a:cs typeface="+mn-cs"/>
                </a:rPr>
                <a:t>𝜇_𝑝</a:t>
              </a:r>
              <a:r>
                <a:rPr lang="de-DE" sz="1100">
                  <a:solidFill>
                    <a:schemeClr val="tx1"/>
                  </a:solidFill>
                  <a:effectLst/>
                  <a:latin typeface="+mn-lt"/>
                  <a:ea typeface="+mn-ea"/>
                  <a:cs typeface="+mn-cs"/>
                </a:rPr>
                <a:t> is not given, the resultant weight is the weight of Minimum Variance Portfolio (MVP), which is derived by the formula</a:t>
              </a:r>
            </a:p>
            <a:p>
              <a:endParaRPr lang="de-DE" sz="1100">
                <a:solidFill>
                  <a:schemeClr val="tx1"/>
                </a:solidFill>
                <a:effectLst/>
                <a:latin typeface="+mn-lt"/>
                <a:ea typeface="+mn-ea"/>
                <a:cs typeface="+mn-cs"/>
              </a:endParaRPr>
            </a:p>
            <a:p>
              <a:pPr/>
              <a:r>
                <a:rPr lang="en-US" sz="1100" b="0" i="0">
                  <a:solidFill>
                    <a:schemeClr val="tx1"/>
                  </a:solidFill>
                  <a:effectLst/>
                  <a:latin typeface="Cambria Math" panose="02040503050406030204" pitchFamily="18" charset="0"/>
                  <a:ea typeface="+mn-ea"/>
                  <a:cs typeface="+mn-cs"/>
                </a:rPr>
                <a:t>𝑤_𝑀𝑉𝑃=(𝑉^(−1) 1)/(1^′ 𝑉^(−1) 1)  </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and</a:t>
              </a:r>
              <a:r>
                <a:rPr lang="de-DE" sz="1100" baseline="0">
                  <a:solidFill>
                    <a:schemeClr val="tx1"/>
                  </a:solidFill>
                  <a:effectLst/>
                  <a:latin typeface="+mn-lt"/>
                  <a:ea typeface="+mn-ea"/>
                  <a:cs typeface="+mn-cs"/>
                </a:rPr>
                <a:t> the corresponding portfolio expected return and standard deviation are</a:t>
              </a:r>
            </a:p>
            <a:p>
              <a:endParaRPr lang="de-DE" sz="1100" baseline="0">
                <a:solidFill>
                  <a:schemeClr val="tx1"/>
                </a:solidFill>
                <a:effectLst/>
                <a:latin typeface="+mn-lt"/>
                <a:ea typeface="+mn-ea"/>
                <a:cs typeface="+mn-cs"/>
              </a:endParaRPr>
            </a:p>
            <a:p>
              <a:pPr/>
              <a:r>
                <a:rPr lang="en-US" sz="1100" b="0" i="0">
                  <a:solidFill>
                    <a:schemeClr val="tx1"/>
                  </a:solidFill>
                  <a:effectLst/>
                  <a:latin typeface="Cambria Math" panose="02040503050406030204" pitchFamily="18" charset="0"/>
                  <a:ea typeface="+mn-ea"/>
                  <a:cs typeface="+mn-cs"/>
                </a:rPr>
                <a:t>𝜇_𝑀𝑉𝑃=𝐵/𝐶, 𝜎_𝑀𝑉𝑃=1/√𝐶</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Short</a:t>
              </a:r>
              <a:r>
                <a:rPr lang="de-DE" sz="1100" baseline="0">
                  <a:solidFill>
                    <a:schemeClr val="tx1"/>
                  </a:solidFill>
                  <a:effectLst/>
                  <a:latin typeface="+mn-lt"/>
                  <a:ea typeface="+mn-ea"/>
                  <a:cs typeface="+mn-cs"/>
                </a:rPr>
                <a:t> selling means that the weight can be negative, which is equivalent to the fact that the agent chooses to sell the cash flows of the security</a:t>
              </a:r>
              <a:endParaRPr lang="de-DE" sz="1100">
                <a:solidFill>
                  <a:schemeClr val="tx1"/>
                </a:solidFill>
                <a:effectLst/>
                <a:latin typeface="+mn-lt"/>
                <a:ea typeface="+mn-ea"/>
                <a:cs typeface="+mn-cs"/>
              </a:endParaRPr>
            </a:p>
          </xdr:txBody>
        </xdr:sp>
      </mc:Fallback>
    </mc:AlternateContent>
    <xdr:clientData/>
  </xdr:oneCellAnchor>
  <xdr:twoCellAnchor>
    <xdr:from>
      <xdr:col>8</xdr:col>
      <xdr:colOff>28575</xdr:colOff>
      <xdr:row>0</xdr:row>
      <xdr:rowOff>28574</xdr:rowOff>
    </xdr:from>
    <xdr:to>
      <xdr:col>17</xdr:col>
      <xdr:colOff>561975</xdr:colOff>
      <xdr:row>21</xdr:row>
      <xdr:rowOff>85725</xdr:rowOff>
    </xdr:to>
    <xdr:graphicFrame macro="">
      <xdr:nvGraphicFramePr>
        <xdr:cNvPr id="10" name="Chart 9">
          <a:extLst>
            <a:ext uri="{FF2B5EF4-FFF2-40B4-BE49-F238E27FC236}">
              <a16:creationId xmlns:a16="http://schemas.microsoft.com/office/drawing/2014/main" id="{E66AFAA1-C732-E008-709B-120D4AF47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33617</xdr:colOff>
      <xdr:row>0</xdr:row>
      <xdr:rowOff>44823</xdr:rowOff>
    </xdr:from>
    <xdr:to>
      <xdr:col>16</xdr:col>
      <xdr:colOff>0</xdr:colOff>
      <xdr:row>25</xdr:row>
      <xdr:rowOff>142875</xdr:rowOff>
    </xdr:to>
    <xdr:graphicFrame macro="">
      <xdr:nvGraphicFramePr>
        <xdr:cNvPr id="5" name="Chart 4">
          <a:extLst>
            <a:ext uri="{FF2B5EF4-FFF2-40B4-BE49-F238E27FC236}">
              <a16:creationId xmlns:a16="http://schemas.microsoft.com/office/drawing/2014/main" id="{EBE9C3C3-C4AA-D032-E7B6-FC7BC539E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0</xdr:colOff>
      <xdr:row>46</xdr:row>
      <xdr:rowOff>0</xdr:rowOff>
    </xdr:to>
    <xdr:grpSp>
      <xdr:nvGrpSpPr>
        <xdr:cNvPr id="10" name="Group 9">
          <a:extLst>
            <a:ext uri="{FF2B5EF4-FFF2-40B4-BE49-F238E27FC236}">
              <a16:creationId xmlns:a16="http://schemas.microsoft.com/office/drawing/2014/main" id="{AFF2B306-342F-B412-8C2B-7189A0D5D1F9}"/>
            </a:ext>
          </a:extLst>
        </xdr:cNvPr>
        <xdr:cNvGrpSpPr/>
      </xdr:nvGrpSpPr>
      <xdr:grpSpPr>
        <a:xfrm>
          <a:off x="0" y="0"/>
          <a:ext cx="3848100" cy="8763000"/>
          <a:chOff x="0" y="0"/>
          <a:chExt cx="3843618" cy="8572500"/>
        </a:xfrm>
      </xdr:grpSpPr>
      <xdr:sp macro="" textlink="">
        <xdr:nvSpPr>
          <xdr:cNvPr id="3" name="TextBox 2">
            <a:extLst>
              <a:ext uri="{FF2B5EF4-FFF2-40B4-BE49-F238E27FC236}">
                <a16:creationId xmlns:a16="http://schemas.microsoft.com/office/drawing/2014/main" id="{8D4A9EBC-CAEC-3E36-F635-1A307386A223}"/>
              </a:ext>
            </a:extLst>
          </xdr:cNvPr>
          <xdr:cNvSpPr txBox="1"/>
        </xdr:nvSpPr>
        <xdr:spPr>
          <a:xfrm>
            <a:off x="0" y="0"/>
            <a:ext cx="3843618" cy="857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Selecting Optimal</a:t>
            </a:r>
            <a:r>
              <a:rPr lang="en-US" sz="1100" b="1" baseline="0"/>
              <a:t> Portfolio Weights</a:t>
            </a:r>
          </a:p>
          <a:p>
            <a:endParaRPr lang="en-US" sz="1100" baseline="0"/>
          </a:p>
          <a:p>
            <a:r>
              <a:rPr lang="en-US" sz="1100" baseline="0"/>
              <a:t>It is often the case that we want to place additional constraints on the optimisation, such as</a:t>
            </a:r>
          </a:p>
          <a:p>
            <a:endParaRPr lang="en-US" sz="1100" baseline="0"/>
          </a:p>
          <a:p>
            <a:r>
              <a:rPr lang="en-US" sz="1100" baseline="0"/>
              <a:t>* Restrict the weights so that non are greater than 10% of overall wealth</a:t>
            </a:r>
          </a:p>
          <a:p>
            <a:r>
              <a:rPr lang="en-US" sz="1100" baseline="0"/>
              <a:t>* Restrict them to all be positive (i.e. long positions only with no short selling)</a:t>
            </a:r>
          </a:p>
          <a:p>
            <a:endParaRPr lang="en-US" sz="1100" baseline="0"/>
          </a:p>
          <a:p>
            <a:r>
              <a:rPr lang="en-US" sz="1100" baseline="0"/>
              <a:t>In such cases, the Markowitz portfolio allocation problem cannot be solved analytically, so a numerical procedure must be used. If the procedure above is followed repeatedly for different return targets, it will trace out the efficient frontier. </a:t>
            </a:r>
          </a:p>
          <a:p>
            <a:endParaRPr lang="en-US" sz="1100" baseline="0"/>
          </a:p>
          <a:p>
            <a:r>
              <a:rPr lang="en-US" sz="1100" baseline="0"/>
              <a:t>In Excel, this can be done by the solver function in the Data tab </a:t>
            </a:r>
          </a:p>
          <a:p>
            <a:endParaRPr lang="en-US" sz="1100" baseline="0"/>
          </a:p>
          <a:p>
            <a:endParaRPr lang="en-US" sz="1100"/>
          </a:p>
          <a:p>
            <a:endParaRPr lang="en-US" sz="1100"/>
          </a:p>
          <a:p>
            <a:r>
              <a:rPr lang="en-US" sz="1100"/>
              <a:t>and setup the solver as follows</a:t>
            </a:r>
          </a:p>
          <a:p>
            <a:endParaRPr lang="en-US" sz="1100"/>
          </a:p>
          <a:p>
            <a:endParaRPr lang="en-US" sz="1100"/>
          </a:p>
        </xdr:txBody>
      </xdr:sp>
      <xdr:pic>
        <xdr:nvPicPr>
          <xdr:cNvPr id="8" name="Picture 7">
            <a:extLst>
              <a:ext uri="{FF2B5EF4-FFF2-40B4-BE49-F238E27FC236}">
                <a16:creationId xmlns:a16="http://schemas.microsoft.com/office/drawing/2014/main" id="{F4C5DE36-3517-C62F-F8D9-5E8C9A10EBDD}"/>
              </a:ext>
            </a:extLst>
          </xdr:cNvPr>
          <xdr:cNvPicPr>
            <a:picLocks noChangeAspect="1"/>
          </xdr:cNvPicPr>
        </xdr:nvPicPr>
        <xdr:blipFill>
          <a:blip xmlns:r="http://schemas.openxmlformats.org/officeDocument/2006/relationships" r:embed="rId2"/>
          <a:stretch>
            <a:fillRect/>
          </a:stretch>
        </xdr:blipFill>
        <xdr:spPr>
          <a:xfrm>
            <a:off x="152400" y="2804698"/>
            <a:ext cx="571580" cy="247685"/>
          </a:xfrm>
          <a:prstGeom prst="rect">
            <a:avLst/>
          </a:prstGeom>
        </xdr:spPr>
      </xdr:pic>
      <xdr:pic>
        <xdr:nvPicPr>
          <xdr:cNvPr id="9" name="Picture 8">
            <a:extLst>
              <a:ext uri="{FF2B5EF4-FFF2-40B4-BE49-F238E27FC236}">
                <a16:creationId xmlns:a16="http://schemas.microsoft.com/office/drawing/2014/main" id="{4B8FB239-ECEE-4273-9D77-12F3E68E8F76}"/>
              </a:ext>
            </a:extLst>
          </xdr:cNvPr>
          <xdr:cNvPicPr>
            <a:picLocks noChangeAspect="1"/>
          </xdr:cNvPicPr>
        </xdr:nvPicPr>
        <xdr:blipFill>
          <a:blip xmlns:r="http://schemas.openxmlformats.org/officeDocument/2006/relationships" r:embed="rId3"/>
          <a:stretch>
            <a:fillRect/>
          </a:stretch>
        </xdr:blipFill>
        <xdr:spPr>
          <a:xfrm>
            <a:off x="0" y="3641912"/>
            <a:ext cx="3843618" cy="403917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39</xdr:row>
      <xdr:rowOff>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0C9F8F1-3915-800B-E94E-6FF11DB53FE6}"/>
                </a:ext>
              </a:extLst>
            </xdr:cNvPr>
            <xdr:cNvSpPr txBox="1"/>
          </xdr:nvSpPr>
          <xdr:spPr>
            <a:xfrm>
              <a:off x="0" y="0"/>
              <a:ext cx="3848100" cy="72390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Efficient Frontier with Risk-free asset</a:t>
              </a:r>
            </a:p>
            <a:p>
              <a:endParaRPr lang="en-US" sz="1100"/>
            </a:p>
            <a:p>
              <a:r>
                <a:rPr lang="en-US" sz="1100"/>
                <a:t>In</a:t>
              </a:r>
              <a:r>
                <a:rPr lang="en-US" sz="1100" baseline="0"/>
                <a:t> the case there exists a risk-free asset and short selling is allowed, the analytical solution for the efficient frontier with risk-free asset of rate </a:t>
              </a:r>
              <a14:m>
                <m:oMath xmlns:m="http://schemas.openxmlformats.org/officeDocument/2006/math">
                  <m:sSub>
                    <m:sSubPr>
                      <m:ctrlPr>
                        <a:rPr lang="en-US" sz="1100" b="0" i="1" baseline="0">
                          <a:latin typeface="Cambria Math" panose="02040503050406030204" pitchFamily="18" charset="0"/>
                        </a:rPr>
                      </m:ctrlPr>
                    </m:sSubPr>
                    <m:e>
                      <m:r>
                        <a:rPr lang="en-US" sz="1100" b="0" i="1" baseline="0">
                          <a:latin typeface="Cambria Math" panose="02040503050406030204" pitchFamily="18" charset="0"/>
                        </a:rPr>
                        <m:t>𝑟</m:t>
                      </m:r>
                    </m:e>
                    <m:sub>
                      <m:r>
                        <a:rPr lang="en-US" sz="1100" b="0" i="1" baseline="0">
                          <a:latin typeface="Cambria Math" panose="02040503050406030204" pitchFamily="18" charset="0"/>
                        </a:rPr>
                        <m:t>𝑓</m:t>
                      </m:r>
                    </m:sub>
                  </m:sSub>
                </m:oMath>
              </a14:m>
              <a:r>
                <a:rPr lang="en-US" sz="1100" baseline="0"/>
                <a:t> is</a:t>
              </a:r>
            </a:p>
            <a:p>
              <a:endParaRPr lang="en-US" sz="1100" baseline="0"/>
            </a:p>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𝜇</m:t>
                        </m:r>
                      </m:e>
                      <m:sub>
                        <m:r>
                          <a:rPr lang="en-US" sz="1100" b="0" i="1">
                            <a:latin typeface="Cambria Math" panose="02040503050406030204" pitchFamily="18" charset="0"/>
                          </a:rPr>
                          <m:t>𝑝</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𝑟</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𝜎</m:t>
                        </m:r>
                      </m:e>
                      <m:sub>
                        <m:r>
                          <a:rPr lang="en-US" sz="1100" b="0" i="1">
                            <a:latin typeface="Cambria Math" panose="02040503050406030204" pitchFamily="18" charset="0"/>
                          </a:rPr>
                          <m:t>𝑝</m:t>
                        </m:r>
                      </m:sub>
                    </m:sSub>
                    <m:rad>
                      <m:radPr>
                        <m:degHide m:val="on"/>
                        <m:ctrlPr>
                          <a:rPr lang="en-US" sz="1100" b="0" i="1">
                            <a:latin typeface="Cambria Math" panose="02040503050406030204" pitchFamily="18" charset="0"/>
                          </a:rPr>
                        </m:ctrlPr>
                      </m:radPr>
                      <m:deg/>
                      <m:e>
                        <m:r>
                          <a:rPr lang="en-US" sz="1100" b="0" i="1">
                            <a:latin typeface="Cambria Math" panose="02040503050406030204" pitchFamily="18" charset="0"/>
                          </a:rPr>
                          <m:t>𝐴</m:t>
                        </m:r>
                        <m:r>
                          <a:rPr lang="en-US" sz="1100" b="0" i="1">
                            <a:latin typeface="Cambria Math" panose="02040503050406030204" pitchFamily="18" charset="0"/>
                          </a:rPr>
                          <m:t>−2</m:t>
                        </m:r>
                        <m:r>
                          <a:rPr lang="en-US" sz="1100" b="0" i="1">
                            <a:latin typeface="Cambria Math" panose="02040503050406030204" pitchFamily="18" charset="0"/>
                          </a:rPr>
                          <m:t>𝐵</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𝑟</m:t>
                            </m:r>
                          </m:e>
                          <m:sub>
                            <m:r>
                              <a:rPr lang="en-US" sz="1100" b="0" i="1">
                                <a:latin typeface="Cambria Math" panose="02040503050406030204" pitchFamily="18" charset="0"/>
                              </a:rPr>
                              <m:t>𝑓</m:t>
                            </m:r>
                          </m:sub>
                        </m:sSub>
                        <m:r>
                          <a:rPr lang="en-US" sz="1100" b="0" i="1">
                            <a:latin typeface="Cambria Math" panose="02040503050406030204" pitchFamily="18" charset="0"/>
                          </a:rPr>
                          <m:t>+</m:t>
                        </m:r>
                        <m:r>
                          <a:rPr lang="en-US" sz="1100" b="0" i="1">
                            <a:latin typeface="Cambria Math" panose="02040503050406030204" pitchFamily="18" charset="0"/>
                          </a:rPr>
                          <m:t>𝐶</m:t>
                        </m:r>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𝑟</m:t>
                            </m:r>
                          </m:e>
                          <m:sub>
                            <m:r>
                              <a:rPr lang="en-US" sz="1100" b="0" i="1">
                                <a:latin typeface="Cambria Math" panose="02040503050406030204" pitchFamily="18" charset="0"/>
                              </a:rPr>
                              <m:t>𝑓</m:t>
                            </m:r>
                          </m:sub>
                          <m:sup>
                            <m:r>
                              <a:rPr lang="en-US" sz="1100" b="0" i="1">
                                <a:latin typeface="Cambria Math" panose="02040503050406030204" pitchFamily="18" charset="0"/>
                              </a:rPr>
                              <m:t>2</m:t>
                            </m:r>
                          </m:sup>
                        </m:sSubSup>
                      </m:e>
                    </m:rad>
                  </m:oMath>
                </m:oMathPara>
              </a14:m>
              <a:endParaRPr lang="en-US" sz="1100"/>
            </a:p>
            <a:p>
              <a:endParaRPr lang="en-US" sz="1100"/>
            </a:p>
            <a:p>
              <a:r>
                <a:rPr lang="en-US" sz="1100"/>
                <a:t>With </a:t>
              </a:r>
              <a14:m>
                <m:oMath xmlns:m="http://schemas.openxmlformats.org/officeDocument/2006/math">
                  <m:r>
                    <a:rPr lang="en-US" sz="1100" b="0" i="1">
                      <a:latin typeface="Cambria Math" panose="02040503050406030204" pitchFamily="18" charset="0"/>
                    </a:rPr>
                    <m:t>𝐴</m:t>
                  </m:r>
                  <m:r>
                    <a:rPr lang="en-US" sz="1100" b="0" i="1">
                      <a:latin typeface="Cambria Math" panose="02040503050406030204" pitchFamily="18" charset="0"/>
                    </a:rPr>
                    <m:t>, </m:t>
                  </m:r>
                  <m:r>
                    <a:rPr lang="en-US" sz="1100" b="0" i="1">
                      <a:latin typeface="Cambria Math" panose="02040503050406030204" pitchFamily="18" charset="0"/>
                    </a:rPr>
                    <m:t>𝐵</m:t>
                  </m:r>
                  <m:r>
                    <a:rPr lang="en-US" sz="1100" b="0" i="1">
                      <a:latin typeface="Cambria Math" panose="02040503050406030204" pitchFamily="18" charset="0"/>
                    </a:rPr>
                    <m:t>, </m:t>
                  </m:r>
                  <m:r>
                    <a:rPr lang="en-US" sz="1100" b="0" i="1">
                      <a:latin typeface="Cambria Math" panose="02040503050406030204" pitchFamily="18" charset="0"/>
                    </a:rPr>
                    <m:t>𝐶</m:t>
                  </m:r>
                </m:oMath>
              </a14:m>
              <a:r>
                <a:rPr lang="en-US" sz="1100"/>
                <a:t> defined</a:t>
              </a:r>
              <a:r>
                <a:rPr lang="en-US" sz="1100" baseline="0"/>
                <a:t> similarly to the case of efficient frontier with short selling.</a:t>
              </a:r>
              <a:endParaRPr lang="en-US" sz="1100"/>
            </a:p>
            <a:p>
              <a:endParaRPr lang="en-US" sz="1100"/>
            </a:p>
            <a:p>
              <a:r>
                <a:rPr lang="en-US" sz="1100"/>
                <a:t>Tangency</a:t>
              </a:r>
              <a:r>
                <a:rPr lang="en-US" sz="1100" baseline="0"/>
                <a:t> portfolio between the efficient frontier with the risk-free asset and the efficient frontier without the risk-free asset is another special portfolio that is extremely relevant, whose weight vector </a:t>
              </a:r>
              <a14:m>
                <m:oMath xmlns:m="http://schemas.openxmlformats.org/officeDocument/2006/math">
                  <m:sSub>
                    <m:sSubPr>
                      <m:ctrlPr>
                        <a:rPr lang="en-US" sz="1100" b="1" i="1" baseline="0">
                          <a:latin typeface="Cambria Math" panose="02040503050406030204" pitchFamily="18" charset="0"/>
                        </a:rPr>
                      </m:ctrlPr>
                    </m:sSubPr>
                    <m:e>
                      <m:r>
                        <a:rPr lang="en-US" sz="1100" b="1" i="1" baseline="0">
                          <a:latin typeface="Cambria Math" panose="02040503050406030204" pitchFamily="18" charset="0"/>
                        </a:rPr>
                        <m:t>𝒘</m:t>
                      </m:r>
                    </m:e>
                    <m:sub>
                      <m:r>
                        <a:rPr lang="en-US" sz="1100" b="1" i="1" baseline="0">
                          <a:latin typeface="Cambria Math" panose="02040503050406030204" pitchFamily="18" charset="0"/>
                        </a:rPr>
                        <m:t>𝑴</m:t>
                      </m:r>
                    </m:sub>
                  </m:sSub>
                </m:oMath>
              </a14:m>
              <a:r>
                <a:rPr lang="en-US" sz="1100" b="1"/>
                <a:t> </a:t>
              </a:r>
              <a:r>
                <a:rPr lang="en-US" sz="1100" b="0"/>
                <a:t>is calculated as follows</a:t>
              </a:r>
            </a:p>
            <a:p>
              <a:endParaRPr lang="en-US" sz="1100" b="0"/>
            </a:p>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𝑤</m:t>
                        </m:r>
                      </m:e>
                      <m:sub>
                        <m:r>
                          <a:rPr lang="en-US" sz="1100" b="0" i="1">
                            <a:latin typeface="Cambria Math" panose="02040503050406030204" pitchFamily="18" charset="0"/>
                          </a:rPr>
                          <m:t>𝑀</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𝑉</m:t>
                            </m:r>
                          </m:e>
                          <m:sup>
                            <m:r>
                              <a:rPr lang="en-US" sz="1100" b="0" i="1">
                                <a:solidFill>
                                  <a:schemeClr val="dk1"/>
                                </a:solidFill>
                                <a:effectLst/>
                                <a:latin typeface="Cambria Math" panose="02040503050406030204" pitchFamily="18" charset="0"/>
                                <a:ea typeface="+mn-ea"/>
                                <a:cs typeface="+mn-cs"/>
                              </a:rPr>
                              <m:t>−1</m:t>
                            </m:r>
                          </m:sup>
                        </m:sSup>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𝜇</m:t>
                        </m:r>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𝑟</m:t>
                            </m:r>
                          </m:e>
                          <m:sub>
                            <m:r>
                              <a:rPr lang="en-US" sz="1100" b="0" i="1">
                                <a:solidFill>
                                  <a:schemeClr val="dk1"/>
                                </a:solidFill>
                                <a:effectLst/>
                                <a:latin typeface="Cambria Math" panose="02040503050406030204" pitchFamily="18" charset="0"/>
                                <a:ea typeface="+mn-ea"/>
                                <a:cs typeface="+mn-cs"/>
                              </a:rPr>
                              <m:t>𝑓</m:t>
                            </m:r>
                          </m:sub>
                        </m:sSub>
                        <m:r>
                          <a:rPr lang="en-US" sz="1100" b="0" i="1">
                            <a:solidFill>
                              <a:schemeClr val="dk1"/>
                            </a:solidFill>
                            <a:effectLst/>
                            <a:latin typeface="Cambria Math" panose="02040503050406030204" pitchFamily="18" charset="0"/>
                            <a:ea typeface="+mn-ea"/>
                            <a:cs typeface="+mn-cs"/>
                          </a:rPr>
                          <m:t>)</m:t>
                        </m:r>
                      </m:num>
                      <m:den>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1</m:t>
                            </m:r>
                          </m:e>
                          <m:sup>
                            <m:r>
                              <a:rPr lang="en-US" sz="1100" b="0" i="1">
                                <a:solidFill>
                                  <a:schemeClr val="dk1"/>
                                </a:solidFill>
                                <a:effectLst/>
                                <a:latin typeface="Cambria Math" panose="02040503050406030204" pitchFamily="18" charset="0"/>
                                <a:ea typeface="+mn-ea"/>
                                <a:cs typeface="+mn-cs"/>
                              </a:rPr>
                              <m:t>′</m:t>
                            </m:r>
                          </m:sup>
                        </m:sSup>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𝑉</m:t>
                            </m:r>
                          </m:e>
                          <m:sup>
                            <m:r>
                              <a:rPr lang="en-US" sz="1100" b="0" i="1">
                                <a:solidFill>
                                  <a:schemeClr val="dk1"/>
                                </a:solidFill>
                                <a:effectLst/>
                                <a:latin typeface="Cambria Math" panose="02040503050406030204" pitchFamily="18" charset="0"/>
                                <a:ea typeface="+mn-ea"/>
                                <a:cs typeface="+mn-cs"/>
                              </a:rPr>
                              <m:t>−1</m:t>
                            </m:r>
                          </m:sup>
                        </m:sSup>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𝜇</m:t>
                        </m:r>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𝑟</m:t>
                            </m:r>
                          </m:e>
                          <m:sub>
                            <m:r>
                              <a:rPr lang="en-US" sz="1100" b="0" i="1">
                                <a:solidFill>
                                  <a:schemeClr val="dk1"/>
                                </a:solidFill>
                                <a:effectLst/>
                                <a:latin typeface="Cambria Math" panose="02040503050406030204" pitchFamily="18" charset="0"/>
                                <a:ea typeface="+mn-ea"/>
                                <a:cs typeface="+mn-cs"/>
                              </a:rPr>
                              <m:t>𝑓</m:t>
                            </m:r>
                          </m:sub>
                        </m:sSub>
                        <m:r>
                          <a:rPr lang="en-US" sz="1100" b="0" i="1">
                            <a:solidFill>
                              <a:schemeClr val="dk1"/>
                            </a:solidFill>
                            <a:effectLst/>
                            <a:latin typeface="Cambria Math" panose="02040503050406030204" pitchFamily="18" charset="0"/>
                            <a:ea typeface="+mn-ea"/>
                            <a:cs typeface="+mn-cs"/>
                          </a:rPr>
                          <m:t>)</m:t>
                        </m:r>
                      </m:den>
                    </m:f>
                    <m:r>
                      <a:rPr lang="en-US" sz="1100" b="0" i="1">
                        <a:latin typeface="Cambria Math" panose="02040503050406030204" pitchFamily="18" charset="0"/>
                      </a:rPr>
                      <m:t> </m:t>
                    </m:r>
                  </m:oMath>
                </m:oMathPara>
              </a14:m>
              <a:endParaRPr lang="en-US" sz="1100" b="0"/>
            </a:p>
          </xdr:txBody>
        </xdr:sp>
      </mc:Choice>
      <mc:Fallback xmlns="">
        <xdr:sp macro="" textlink="">
          <xdr:nvSpPr>
            <xdr:cNvPr id="3" name="TextBox 2">
              <a:extLst>
                <a:ext uri="{FF2B5EF4-FFF2-40B4-BE49-F238E27FC236}">
                  <a16:creationId xmlns:a16="http://schemas.microsoft.com/office/drawing/2014/main" id="{40C9F8F1-3915-800B-E94E-6FF11DB53FE6}"/>
                </a:ext>
              </a:extLst>
            </xdr:cNvPr>
            <xdr:cNvSpPr txBox="1"/>
          </xdr:nvSpPr>
          <xdr:spPr>
            <a:xfrm>
              <a:off x="0" y="0"/>
              <a:ext cx="3848100" cy="72390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Efficient Frontier with Risk-free asset</a:t>
              </a:r>
            </a:p>
            <a:p>
              <a:endParaRPr lang="en-US" sz="1100"/>
            </a:p>
            <a:p>
              <a:r>
                <a:rPr lang="en-US" sz="1100"/>
                <a:t>In</a:t>
              </a:r>
              <a:r>
                <a:rPr lang="en-US" sz="1100" baseline="0"/>
                <a:t> the case there exists a risk-free asset and short selling is allowed, the analytical solution for the efficient frontier with risk-free asset of rate </a:t>
              </a:r>
              <a:r>
                <a:rPr lang="en-US" sz="1100" b="0" i="0" baseline="0">
                  <a:latin typeface="Cambria Math" panose="02040503050406030204" pitchFamily="18" charset="0"/>
                </a:rPr>
                <a:t>𝑟_𝑓</a:t>
              </a:r>
              <a:r>
                <a:rPr lang="en-US" sz="1100" baseline="0"/>
                <a:t> is</a:t>
              </a:r>
            </a:p>
            <a:p>
              <a:endParaRPr lang="en-US" sz="1100" baseline="0"/>
            </a:p>
            <a:p>
              <a:r>
                <a:rPr lang="en-US" sz="1100" b="0" i="0">
                  <a:latin typeface="Cambria Math" panose="02040503050406030204" pitchFamily="18" charset="0"/>
                </a:rPr>
                <a:t>𝜇_𝑝=𝑟_𝑓+𝜎_𝑝 √(𝐴−2𝐵×𝑟_𝑓+𝐶×𝑟_𝑓^2 )</a:t>
              </a:r>
              <a:endParaRPr lang="en-US" sz="1100"/>
            </a:p>
            <a:p>
              <a:endParaRPr lang="en-US" sz="1100"/>
            </a:p>
            <a:p>
              <a:r>
                <a:rPr lang="en-US" sz="1100"/>
                <a:t>With </a:t>
              </a:r>
              <a:r>
                <a:rPr lang="en-US" sz="1100" b="0" i="0">
                  <a:latin typeface="Cambria Math" panose="02040503050406030204" pitchFamily="18" charset="0"/>
                </a:rPr>
                <a:t>𝐴, 𝐵, 𝐶</a:t>
              </a:r>
              <a:r>
                <a:rPr lang="en-US" sz="1100"/>
                <a:t> defined</a:t>
              </a:r>
              <a:r>
                <a:rPr lang="en-US" sz="1100" baseline="0"/>
                <a:t> similarly to the case of efficient frontier with short selling.</a:t>
              </a:r>
              <a:endParaRPr lang="en-US" sz="1100"/>
            </a:p>
            <a:p>
              <a:endParaRPr lang="en-US" sz="1100"/>
            </a:p>
            <a:p>
              <a:r>
                <a:rPr lang="en-US" sz="1100"/>
                <a:t>Tangency</a:t>
              </a:r>
              <a:r>
                <a:rPr lang="en-US" sz="1100" baseline="0"/>
                <a:t> portfolio between the efficient frontier with the risk-free asset and the efficient frontier without the risk-free asset is another special portfolio that is extremely relevant, whose weight vector </a:t>
              </a:r>
              <a:r>
                <a:rPr lang="en-US" sz="1100" b="1" i="0" baseline="0">
                  <a:latin typeface="Cambria Math" panose="02040503050406030204" pitchFamily="18" charset="0"/>
                </a:rPr>
                <a:t>𝒘_𝑴</a:t>
              </a:r>
              <a:r>
                <a:rPr lang="en-US" sz="1100" b="1"/>
                <a:t> </a:t>
              </a:r>
              <a:r>
                <a:rPr lang="en-US" sz="1100" b="0"/>
                <a:t>is calculated as follows</a:t>
              </a:r>
            </a:p>
            <a:p>
              <a:endParaRPr lang="en-US" sz="1100" b="0"/>
            </a:p>
            <a:p>
              <a:r>
                <a:rPr lang="en-US" sz="1100" b="0" i="0">
                  <a:latin typeface="Cambria Math" panose="02040503050406030204" pitchFamily="18" charset="0"/>
                </a:rPr>
                <a:t>𝑤_𝑀=(</a:t>
              </a:r>
              <a:r>
                <a:rPr lang="en-US" sz="1100" b="0" i="0">
                  <a:solidFill>
                    <a:schemeClr val="dk1"/>
                  </a:solidFill>
                  <a:effectLst/>
                  <a:latin typeface="+mn-lt"/>
                  <a:ea typeface="+mn-ea"/>
                  <a:cs typeface="+mn-cs"/>
                </a:rPr>
                <a:t>𝑉^(−1) (𝜇−𝑟_𝑓)</a:t>
              </a:r>
              <a:r>
                <a:rPr lang="en-US" sz="1100" b="0" i="0">
                  <a:solidFill>
                    <a:schemeClr val="dk1"/>
                  </a:solidFill>
                  <a:effectLst/>
                  <a:latin typeface="Cambria Math" panose="02040503050406030204" pitchFamily="18" charset="0"/>
                  <a:ea typeface="+mn-ea"/>
                  <a:cs typeface="+mn-cs"/>
                </a:rPr>
                <a:t>)/(</a:t>
              </a:r>
              <a:r>
                <a:rPr lang="en-US" sz="1100" b="0" i="0">
                  <a:solidFill>
                    <a:schemeClr val="dk1"/>
                  </a:solidFill>
                  <a:effectLst/>
                  <a:latin typeface="+mn-lt"/>
                  <a:ea typeface="+mn-ea"/>
                  <a:cs typeface="+mn-cs"/>
                </a:rPr>
                <a:t>1^′ 𝑉^(−1) (𝜇−𝑟_𝑓)</a:t>
              </a:r>
              <a:r>
                <a:rPr lang="en-US" sz="1100" b="0" i="0">
                  <a:solidFill>
                    <a:schemeClr val="dk1"/>
                  </a:solidFill>
                  <a:effectLst/>
                  <a:latin typeface="Cambria Math" panose="02040503050406030204" pitchFamily="18" charset="0"/>
                  <a:ea typeface="+mn-ea"/>
                  <a:cs typeface="+mn-cs"/>
                </a:rPr>
                <a:t>) </a:t>
              </a:r>
              <a:r>
                <a:rPr lang="en-US" sz="1100" b="0" i="0">
                  <a:latin typeface="Cambria Math" panose="02040503050406030204" pitchFamily="18" charset="0"/>
                </a:rPr>
                <a:t> </a:t>
              </a:r>
              <a:endParaRPr lang="en-US" sz="1100" b="0"/>
            </a:p>
          </xdr:txBody>
        </xdr:sp>
      </mc:Fallback>
    </mc:AlternateContent>
    <xdr:clientData/>
  </xdr:twoCellAnchor>
  <xdr:twoCellAnchor>
    <xdr:from>
      <xdr:col>7</xdr:col>
      <xdr:colOff>28574</xdr:colOff>
      <xdr:row>0</xdr:row>
      <xdr:rowOff>28575</xdr:rowOff>
    </xdr:from>
    <xdr:to>
      <xdr:col>22</xdr:col>
      <xdr:colOff>600074</xdr:colOff>
      <xdr:row>27</xdr:row>
      <xdr:rowOff>95249</xdr:rowOff>
    </xdr:to>
    <xdr:graphicFrame macro="">
      <xdr:nvGraphicFramePr>
        <xdr:cNvPr id="5" name="Chart 4">
          <a:extLst>
            <a:ext uri="{FF2B5EF4-FFF2-40B4-BE49-F238E27FC236}">
              <a16:creationId xmlns:a16="http://schemas.microsoft.com/office/drawing/2014/main" id="{E5FEF8C0-B821-F038-8379-5D24F9DDC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0365BB7-1F84-4C03-8D66-0D8988A030A2}" autoFormatId="16" applyNumberFormats="0" applyBorderFormats="0" applyFontFormats="0" applyPatternFormats="0" applyAlignmentFormats="0" applyWidthHeightFormats="0">
  <queryTableRefresh nextId="6">
    <queryTableFields count="5">
      <queryTableField id="1" name="Company" tableColumnId="1"/>
      <queryTableField id="2" name="File" tableColumnId="2"/>
      <queryTableField id="3" name="Extension" tableColumnId="3"/>
      <queryTableField id="4" name="Date" tableColumnId="4"/>
      <queryTableField id="5" name="Link"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A927214-7E5F-45B5-8050-71CCF9CEEFC6}" autoFormatId="16" applyNumberFormats="0" applyBorderFormats="0" applyFontFormats="0" applyPatternFormats="0" applyAlignmentFormats="0" applyWidthHeightFormats="0">
  <queryTableRefresh nextId="5">
    <queryTableFields count="3">
      <queryTableField id="2" name="Date" tableColumnId="2"/>
      <queryTableField id="1" name="Ticker" tableColumnId="1"/>
      <queryTableField id="3" name="Adj Clos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7F0570-CE78-432A-B76F-E499C8303E9B}" name="schema" displayName="schema" ref="A1:E9" tableType="queryTable" totalsRowShown="0">
  <autoFilter ref="A1:E9" xr:uid="{7C7F0570-CE78-432A-B76F-E499C8303E9B}"/>
  <tableColumns count="5">
    <tableColumn id="1" xr3:uid="{F58A42E3-086C-4025-949F-D36B6D67D17B}" uniqueName="1" name="Company" queryTableFieldId="1" dataDxfId="78"/>
    <tableColumn id="2" xr3:uid="{9D932B05-4516-4242-8166-AF8E0EB7CBD1}" uniqueName="2" name="File" queryTableFieldId="2" dataDxfId="77"/>
    <tableColumn id="3" xr3:uid="{8EEBC515-0F4C-455D-BC72-E1E33598A608}" uniqueName="3" name="Extension" queryTableFieldId="3" dataDxfId="76"/>
    <tableColumn id="4" xr3:uid="{42502EB8-1B9B-4B91-B512-B9B8C3A88F43}" uniqueName="4" name="Date" queryTableFieldId="4" dataDxfId="75"/>
    <tableColumn id="5" xr3:uid="{C5008252-B066-4AE0-81B5-0A436643F132}" uniqueName="5" name="Link" queryTableFieldId="5" dataDxfId="74"/>
  </tableColumns>
  <tableStyleInfo name="TableStyleLight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0B09BE-1D8A-4113-99C9-D934433D2E79}" name="raw_long" displayName="raw_long" ref="A1:C10137" tableType="queryTable" totalsRowShown="0">
  <autoFilter ref="A1:C10137" xr:uid="{850B09BE-1D8A-4113-99C9-D934433D2E79}"/>
  <tableColumns count="3">
    <tableColumn id="2" xr3:uid="{AE591D4A-9FFE-4A97-AC95-65EA34A3C4D3}" uniqueName="2" name="Date" queryTableFieldId="2" dataDxfId="73"/>
    <tableColumn id="1" xr3:uid="{8B9120A3-3EB4-4A9A-94BF-1B22B543272A}" uniqueName="1" name="Ticker" queryTableFieldId="1" dataDxfId="72"/>
    <tableColumn id="3" xr3:uid="{46412244-A78A-4038-A3DC-3437809B95B7}" uniqueName="3" name="Adj Close" queryTableFieldId="3"/>
  </tableColumns>
  <tableStyleInfo name="TableStyleLight9"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2E04DE-4754-4797-9195-CBFF298BEC39}" name="raw_wide" displayName="raw_wide" ref="A1:I1268" totalsRowShown="0" headerRowDxfId="71" dataDxfId="70" dataCellStyle="Comma">
  <tableColumns count="9">
    <tableColumn id="1" xr3:uid="{DFF82692-0F95-447D-97B6-F9C62F66D8CC}" name="Date" dataDxfId="69"/>
    <tableColumn id="2" xr3:uid="{E3B54453-5419-4169-BA0B-74A95E1DB148}" name="1COV.DE" dataDxfId="68" dataCellStyle="Comma">
      <calculatedColumnFormula array="1">INDEX(raw_long[Adj Close], MATCH(1, ($A2=raw_long[Date])*(B$1=raw_long[Ticker]),0))</calculatedColumnFormula>
    </tableColumn>
    <tableColumn id="3" xr3:uid="{39E3A94E-EBB9-423D-B89F-41ACA0E0AE43}" name="ADS.DE" dataDxfId="67" dataCellStyle="Comma">
      <calculatedColumnFormula array="1">INDEX(raw_long[Adj Close], MATCH(1, ($A2=raw_long[Date])*(C$1=raw_long[Ticker]),0))</calculatedColumnFormula>
    </tableColumn>
    <tableColumn id="4" xr3:uid="{29D4ADF5-F0EF-4023-870E-9ADD58EE691F}" name="DB1.DE" dataDxfId="66" dataCellStyle="Comma">
      <calculatedColumnFormula array="1">INDEX(raw_long[Adj Close], MATCH(1, ($A2=raw_long[Date])*(D$1=raw_long[Ticker]),0))</calculatedColumnFormula>
    </tableColumn>
    <tableColumn id="5" xr3:uid="{D2575447-B3B8-4969-B173-2A3220BC0909}" name="FME.DE" dataDxfId="65" dataCellStyle="Comma">
      <calculatedColumnFormula array="1">INDEX(raw_long[Adj Close], MATCH(1, ($A2=raw_long[Date])*(E$1=raw_long[Ticker]),0))</calculatedColumnFormula>
    </tableColumn>
    <tableColumn id="6" xr3:uid="{ED1556E4-D47E-4105-81F7-CEABB52D3E70}" name="MRK.DE" dataDxfId="64" dataCellStyle="Comma">
      <calculatedColumnFormula array="1">INDEX(raw_long[Adj Close], MATCH(1, ($A2=raw_long[Date])*(F$1=raw_long[Ticker]),0))</calculatedColumnFormula>
    </tableColumn>
    <tableColumn id="7" xr3:uid="{F9F1D4FA-6608-4C30-9968-BC885356BDD5}" name="PUM.DE" dataDxfId="63" dataCellStyle="Comma">
      <calculatedColumnFormula array="1">INDEX(raw_long[Adj Close], MATCH(1, ($A2=raw_long[Date])*(G$1=raw_long[Ticker]),0))</calculatedColumnFormula>
    </tableColumn>
    <tableColumn id="8" xr3:uid="{A38E5FCB-7C93-48AE-BDA1-135A87FAC908}" name="SIE.DE" dataDxfId="62" dataCellStyle="Comma">
      <calculatedColumnFormula array="1">INDEX(raw_long[Adj Close], MATCH(1, ($A2=raw_long[Date])*(H$1=raw_long[Ticker]),0))</calculatedColumnFormula>
    </tableColumn>
    <tableColumn id="9" xr3:uid="{CBE0B894-1E68-4497-A3D8-76AE44684F9F}" name="ZAL.DE" dataDxfId="61" dataCellStyle="Comma">
      <calculatedColumnFormula array="1">INDEX(raw_long[Adj Close], MATCH(1, ($A2=raw_long[Date])*(I$1=raw_long[Ticker]),0))</calculatedColumnFormula>
    </tableColumn>
  </tableColumns>
  <tableStyleInfo name="TableStyleLight9" showFirstColumn="1"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49FDB78-4E2C-424D-8388-C23C74C368C0}" name="return" displayName="return" ref="C3:K1269" totalsRowShown="0" dataDxfId="60" dataCellStyle="Percent">
  <autoFilter ref="C3:K1269" xr:uid="{849FDB78-4E2C-424D-8388-C23C74C368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C53EB05-4837-4C14-AD8A-1F1E37BA5E9A}" name="Date" dataDxfId="59"/>
    <tableColumn id="2" xr3:uid="{C52C3915-670E-4014-963C-BBF8F9D91B3D}" name="1COV.DE" dataDxfId="58" dataCellStyle="Percent">
      <calculatedColumnFormula>('Raw Wide'!B3-'Raw Wide'!B2)/'Raw Wide'!B2</calculatedColumnFormula>
    </tableColumn>
    <tableColumn id="3" xr3:uid="{6024F5B5-3E45-41D7-B60F-CC89F663AFC4}" name="ADS.DE" dataDxfId="57" dataCellStyle="Percent">
      <calculatedColumnFormula>('Raw Wide'!C3-'Raw Wide'!C2)/'Raw Wide'!C2</calculatedColumnFormula>
    </tableColumn>
    <tableColumn id="4" xr3:uid="{45B9B1D7-19E5-48A7-A0E1-BFB54C1E6F2A}" name="DB1.DE" dataDxfId="56" dataCellStyle="Percent">
      <calculatedColumnFormula>('Raw Wide'!D3-'Raw Wide'!D2)/'Raw Wide'!D2</calculatedColumnFormula>
    </tableColumn>
    <tableColumn id="5" xr3:uid="{BCC619ED-67A0-4BAD-AEAE-43656A3C592A}" name="FME.DE" dataDxfId="55" dataCellStyle="Percent">
      <calculatedColumnFormula>('Raw Wide'!E3-'Raw Wide'!E2)/'Raw Wide'!E2</calculatedColumnFormula>
    </tableColumn>
    <tableColumn id="6" xr3:uid="{2A7593FB-41A8-41F6-BF30-B2210ADE9C7F}" name="MRK.DE" dataDxfId="54" dataCellStyle="Percent">
      <calculatedColumnFormula>('Raw Wide'!F3-'Raw Wide'!F2)/'Raw Wide'!F2</calculatedColumnFormula>
    </tableColumn>
    <tableColumn id="7" xr3:uid="{CF23503B-46BA-4978-B644-1FE87AF114E9}" name="PUM.DE" dataDxfId="53" dataCellStyle="Percent">
      <calculatedColumnFormula>('Raw Wide'!G3-'Raw Wide'!G2)/'Raw Wide'!G2</calculatedColumnFormula>
    </tableColumn>
    <tableColumn id="8" xr3:uid="{E87D02EF-BD74-408B-B21D-BBFA2E2DEE39}" name="SIE.DE" dataDxfId="52" dataCellStyle="Percent">
      <calculatedColumnFormula>('Raw Wide'!H3-'Raw Wide'!H2)/'Raw Wide'!H2</calculatedColumnFormula>
    </tableColumn>
    <tableColumn id="9" xr3:uid="{5D19ADCA-538F-40C5-AD98-7B69F902BDB5}" name="ZAL.DE" dataDxfId="51" dataCellStyle="Percent">
      <calculatedColumnFormula>('Raw Wide'!I3-'Raw Wide'!I2)/'Raw Wide'!I2</calculatedColumnFormula>
    </tableColumn>
  </tableColumns>
  <tableStyleInfo name="TableStyleMedium2" showFirstColumn="1"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299898-8986-476F-9645-5B5E7FE1D62A}" name="covM1" displayName="covM1" ref="N20:U28" totalsRowShown="0" dataDxfId="50" dataCellStyle="Comma">
  <autoFilter ref="N20:U28" xr:uid="{B0299898-8986-476F-9645-5B5E7FE1D62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6150B87C-0602-4405-BA5D-9AE605A54EDA}" name="1COV.DE" dataDxfId="49" dataCellStyle="Comma"/>
    <tableColumn id="3" xr3:uid="{FE95854E-E5A3-4ED2-AB8E-3864F3D90173}" name="ADS.DE" dataDxfId="48" dataCellStyle="Comma"/>
    <tableColumn id="4" xr3:uid="{1F1F65FB-E59F-4C89-996E-002803FBA2BA}" name="DB1.DE" dataDxfId="47" dataCellStyle="Comma"/>
    <tableColumn id="5" xr3:uid="{A877CB4D-4E95-48EB-BFDB-19ADC599DFC3}" name="FME.DE" dataDxfId="46" dataCellStyle="Comma"/>
    <tableColumn id="6" xr3:uid="{038A601B-BBD1-4285-AA14-AF34DD8C13BA}" name="MRK.DE" dataDxfId="45" dataCellStyle="Comma"/>
    <tableColumn id="7" xr3:uid="{4AE66F01-AAAC-4AAD-BD5E-53EF7C58FC14}" name="PUM.DE" dataDxfId="44" dataCellStyle="Comma"/>
    <tableColumn id="8" xr3:uid="{13CDA294-3B8D-4EC1-8CD7-37FF5A791CA3}" name="SIE.DE" dataDxfId="43" dataCellStyle="Comma"/>
    <tableColumn id="9" xr3:uid="{B22395C4-1780-4D52-AFFD-AF94F150E728}" name="ZAL.DE" dataDxfId="42" dataCellStyle="Comma"/>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FE27D34-CB92-4C07-9720-4C3707D0BF2E}" name="m.V" displayName="m.V" ref="N30:U38" totalsRowShown="0" headerRowDxfId="41" dataDxfId="40" headerRowCellStyle="Comma" dataCellStyle="Comma">
  <autoFilter ref="N30:U38" xr:uid="{0FE27D34-CB92-4C07-9720-4C3707D0BF2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32079BFC-2DCB-4380-B909-EEB1A0420646}" name="1COV.DE" dataDxfId="39" dataCellStyle="Comma"/>
    <tableColumn id="3" xr3:uid="{67C3C28C-2854-4F0D-A181-6611F2989587}" name="ADS.DE" dataDxfId="38" dataCellStyle="Comma"/>
    <tableColumn id="4" xr3:uid="{25A4F2B5-D7B4-464E-A960-793FE1E52758}" name="DB1.DE" dataDxfId="37" dataCellStyle="Comma"/>
    <tableColumn id="5" xr3:uid="{67E77096-D47F-4785-A288-AD41C94BC522}" name="FME.DE" dataDxfId="36" dataCellStyle="Comma"/>
    <tableColumn id="6" xr3:uid="{E8A838AA-878C-4CDD-8CFB-CBCE1CD7B033}" name="MRK.DE" dataDxfId="35" dataCellStyle="Comma"/>
    <tableColumn id="7" xr3:uid="{6635F3C2-6931-4255-85F7-39EFEC94338B}" name="PUM.DE" dataDxfId="34" dataCellStyle="Comma"/>
    <tableColumn id="8" xr3:uid="{AE504A36-B2A1-47F3-B0A6-2180090322EF}" name="SIE.DE" dataDxfId="33" dataCellStyle="Comma"/>
    <tableColumn id="9" xr3:uid="{C04CFCD8-5C84-4E47-B183-A3D19ADB0735}" name="ZAL.DE" dataDxfId="32" dataCellStyle="Comma"/>
  </tableColumns>
  <tableStyleInfo name="TableStyleMedium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054CC38-878D-456E-BCFA-0566B1C8DDC8}" name="actReturn" displayName="actReturn" ref="W3:AE1269" totalsRowShown="0">
  <autoFilter ref="W3:AE1269" xr:uid="{A054CC38-878D-456E-BCFA-0566B1C8DD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99C4C06-57A1-45CD-91BE-842F01358B3B}" name="Date" dataDxfId="31"/>
    <tableColumn id="2" xr3:uid="{0A065EE2-697F-4435-9346-2CFE1F0C9CB2}" name="1COV.DE" dataDxfId="30">
      <calculatedColumnFormula>return[[#This Row],[1COV.DE]]-$N$7</calculatedColumnFormula>
    </tableColumn>
    <tableColumn id="3" xr3:uid="{5DB80951-028C-4FE3-B1C4-1B0DDC0E7EE2}" name="ADS.DE" dataDxfId="29">
      <calculatedColumnFormula>return[[#This Row],[ADS.DE]]-$O$7</calculatedColumnFormula>
    </tableColumn>
    <tableColumn id="4" xr3:uid="{BE473F64-FCD3-4F4F-8EA5-EED3955B416B}" name="DB1.DE" dataDxfId="28">
      <calculatedColumnFormula>return[[#This Row],[DB1.DE]]-$P$7</calculatedColumnFormula>
    </tableColumn>
    <tableColumn id="5" xr3:uid="{653284ED-8634-475B-928E-55E769E47372}" name="FME.DE" dataDxfId="27">
      <calculatedColumnFormula>return[[#This Row],[FME.DE]]-$Q$7</calculatedColumnFormula>
    </tableColumn>
    <tableColumn id="6" xr3:uid="{331B640A-45CE-4D48-A52E-A0597DAF381A}" name="MRK.DE" dataDxfId="26">
      <calculatedColumnFormula>return[[#This Row],[MRK.DE]]-$R$7</calculatedColumnFormula>
    </tableColumn>
    <tableColumn id="7" xr3:uid="{E36A05C4-9810-4FB4-B469-F7BC10E054D0}" name="PUM.DE" dataDxfId="25">
      <calculatedColumnFormula>return[[#This Row],[PUM.DE]]-$S$7</calculatedColumnFormula>
    </tableColumn>
    <tableColumn id="8" xr3:uid="{6C55C876-5A04-454C-8D4E-33BC588B3119}" name="SIE.DE" dataDxfId="24">
      <calculatedColumnFormula>return[[#This Row],[SIE.DE]]-$T$7</calculatedColumnFormula>
    </tableColumn>
    <tableColumn id="9" xr3:uid="{A69A10BF-E650-4661-B96A-8BB086C984A2}" name="ZAL.DE" dataDxfId="23">
      <calculatedColumnFormula>return[[#This Row],[ZAL.DE]]-$U$7</calculatedColumnFormula>
    </tableColumn>
  </tableColumns>
  <tableStyleInfo name="TableStyleMedium2" showFirstColumn="1"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01FC2F-DB66-46C9-9C15-155436A040DB}" name="v.mu" displayName="v.mu" ref="N6:U7" totalsRowShown="0" dataDxfId="22" dataCellStyle="Percent">
  <autoFilter ref="N6:U7" xr:uid="{EC01FC2F-DB66-46C9-9C15-155436A040D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4B548396-1873-4CF5-8C4C-AC8617FE670F}" name="1COV.DE" dataDxfId="21" dataCellStyle="Percent">
      <calculatedColumnFormula>AVERAGE(return[1COV.DE])</calculatedColumnFormula>
    </tableColumn>
    <tableColumn id="3" xr3:uid="{6C47F832-3623-42B0-9393-1122BCC6DD6E}" name="ADS.DE" dataDxfId="20" dataCellStyle="Percent">
      <calculatedColumnFormula>AVERAGE(return[ADS.DE])</calculatedColumnFormula>
    </tableColumn>
    <tableColumn id="4" xr3:uid="{8E65A71C-83D4-4C7A-8944-82F672CA4F0A}" name="DB1.DE" dataDxfId="19" dataCellStyle="Percent">
      <calculatedColumnFormula>AVERAGE(return[DB1.DE])</calculatedColumnFormula>
    </tableColumn>
    <tableColumn id="5" xr3:uid="{4BA8C368-DE41-4CB5-8F19-CFABE6FA8D26}" name="FME.DE" dataDxfId="18" dataCellStyle="Percent">
      <calculatedColumnFormula>AVERAGE(return[FME.DE])</calculatedColumnFormula>
    </tableColumn>
    <tableColumn id="6" xr3:uid="{413FE9C3-F18C-4863-8441-E58EC541FD1A}" name="MRK.DE" dataDxfId="17" dataCellStyle="Percent">
      <calculatedColumnFormula>AVERAGE(return[MRK.DE])</calculatedColumnFormula>
    </tableColumn>
    <tableColumn id="7" xr3:uid="{57677EDC-A3C0-4F1B-93DF-8833C20B9945}" name="PUM.DE" dataDxfId="16" dataCellStyle="Percent">
      <calculatedColumnFormula>AVERAGE(return[PUM.DE])</calculatedColumnFormula>
    </tableColumn>
    <tableColumn id="8" xr3:uid="{48AE4CE6-14B8-40D8-B4E4-40C09C6755DD}" name="SIE.DE" dataDxfId="15" dataCellStyle="Percent">
      <calculatedColumnFormula>AVERAGE(return[SIE.DE])</calculatedColumnFormula>
    </tableColumn>
    <tableColumn id="9" xr3:uid="{DB7E003B-80FC-450B-9DC6-040C15C9CC9A}" name="ZAL.DE" dataDxfId="14" dataCellStyle="Percent">
      <calculatedColumnFormula>AVERAGE(return[ZAL.DE])</calculatedColumnFormula>
    </tableColumn>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F289595-5018-4538-8F11-729A8390E83B}" name="v.sigma" displayName="v.sigma" ref="N11:U12" totalsRowShown="0">
  <autoFilter ref="N11:U12" xr:uid="{8F289595-5018-4538-8F11-729A8390E83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B606A1C5-40D9-4877-999B-57B40A5DECC4}" name="1COV.DE" dataDxfId="13">
      <calculatedColumnFormula array="1">SQRT(INDEX(N41:U41, , ROWS($1:1)))</calculatedColumnFormula>
    </tableColumn>
    <tableColumn id="3" xr3:uid="{FE195AFE-3C24-4B6D-ABA5-642453640DDC}" name="ADS.DE" dataDxfId="12">
      <calculatedColumnFormula array="1">SQRT(INDEX(N42:U42, , ROWS($1:2)))</calculatedColumnFormula>
    </tableColumn>
    <tableColumn id="4" xr3:uid="{26D09CEF-6323-4EC5-90C3-3C4061E8F946}" name="DB1.DE" dataDxfId="11">
      <calculatedColumnFormula array="1">SQRT(INDEX(N43:U43, , ROWS($1:3)))</calculatedColumnFormula>
    </tableColumn>
    <tableColumn id="5" xr3:uid="{6C01CF88-291C-488A-B63D-34D8270275FE}" name="FME.DE" dataDxfId="10">
      <calculatedColumnFormula array="1">SQRT(INDEX(N44:U44, , ROWS($1:4)))</calculatedColumnFormula>
    </tableColumn>
    <tableColumn id="6" xr3:uid="{E3CE50BD-BA46-4F18-896F-6B849E936E5F}" name="MRK.DE" dataDxfId="9">
      <calculatedColumnFormula array="1">SQRT(INDEX(N45:U45, , ROWS($1:5)))</calculatedColumnFormula>
    </tableColumn>
    <tableColumn id="7" xr3:uid="{CF8AAC3C-704C-487F-BC40-658256833566}" name="PUM.DE" dataDxfId="8">
      <calculatedColumnFormula array="1">SQRT(INDEX(N46:U46, , ROWS($1:6)))</calculatedColumnFormula>
    </tableColumn>
    <tableColumn id="8" xr3:uid="{89B4A53C-FE64-4D57-BEAF-4AB588879263}" name="SIE.DE" dataDxfId="7">
      <calculatedColumnFormula array="1">SQRT(INDEX(N47:U47, , ROWS($1:7)))</calculatedColumnFormula>
    </tableColumn>
    <tableColumn id="9" xr3:uid="{F9656BC7-1EAA-4817-877E-B39CF6CE8995}" name="ZAL.DE" dataDxfId="6">
      <calculatedColumnFormula array="1">SQRT(INDEX(N48:U48, , ROWS($1:8)))</calculatedColumnFormula>
    </tableColumn>
  </tableColumns>
  <tableStyleInfo name="TableStyleMedium2"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8D9D9A5-3A35-4265-BBE2-3C622C2F046F}" name="one" displayName="one" ref="N16:U16" headerRowCount="0" totalsRowShown="0">
  <tableColumns count="8">
    <tableColumn id="2" xr3:uid="{8CFBF0E4-DFEF-40CF-81B6-8136FFE927DB}" name="Column2"/>
    <tableColumn id="3" xr3:uid="{7129B4BC-641F-4C3F-BA8E-6BD3F35CA748}" name="Column3"/>
    <tableColumn id="4" xr3:uid="{4B2154A6-DEBB-4F64-A89E-2312C623DD88}" name="Column4"/>
    <tableColumn id="5" xr3:uid="{B8951E19-6B56-44DF-950A-3B869ACA177E}" name="Column5"/>
    <tableColumn id="6" xr3:uid="{CAAB36D6-3225-4928-B2CF-574364DF8819}" name="Column6"/>
    <tableColumn id="7" xr3:uid="{D23189CA-E976-4B7D-A755-19BA161AB23A}" name="Column7"/>
    <tableColumn id="8" xr3:uid="{1FB146A3-6136-4E20-8BC8-43DF4BF3C26C}" name="Column8"/>
    <tableColumn id="9" xr3:uid="{1A4CB4FA-A995-46A9-8035-8B38BF91F477}" name="Column9"/>
  </tableColumns>
  <tableStyleInfo name="TableStyleMedium2"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ACE681F-407D-49A6-8577-3DE82E3E8502}" name="Table15" displayName="Table15" ref="D5:D8" headerRowCount="0" totalsRowShown="0" headerRowDxfId="5" dataDxfId="4">
  <tableColumns count="1">
    <tableColumn id="2" xr3:uid="{A53B682D-9281-4883-891D-8D1A16222CB9}" name="Column2" dataDxfId="3"/>
  </tableColumns>
  <tableStyleInfo name="TableStyleMedium2"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560EA4-1CCB-4FAB-817A-1743D1732456}" name="Table155" displayName="Table155" ref="D5:D8" headerRowCount="0" totalsRowShown="0" headerRowDxfId="2" dataDxfId="1">
  <tableColumns count="1">
    <tableColumn id="2" xr3:uid="{DE6E9772-ADFE-4CB6-8B10-19BF100EDF56}" name="Column2"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drawing" Target="../drawings/drawing2.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E01A5-41F2-43F2-9F5B-6A249D3D0AF3}">
  <sheetPr>
    <tabColor theme="0" tint="-0.499984740745262"/>
  </sheetPr>
  <dimension ref="A1:E9"/>
  <sheetViews>
    <sheetView showGridLines="0" showRowColHeaders="0" topLeftCell="B1" zoomScale="85" zoomScaleNormal="85" workbookViewId="0">
      <selection activeCell="E51" sqref="E51"/>
    </sheetView>
  </sheetViews>
  <sheetFormatPr defaultRowHeight="15" x14ac:dyDescent="0.25"/>
  <cols>
    <col min="1" max="1" width="39" bestFit="1" customWidth="1"/>
    <col min="2" max="2" width="8.7109375" bestFit="1" customWidth="1"/>
    <col min="3" max="3" width="12" bestFit="1" customWidth="1"/>
    <col min="4" max="4" width="9.7109375" bestFit="1" customWidth="1"/>
    <col min="5" max="5" width="153" bestFit="1" customWidth="1"/>
  </cols>
  <sheetData>
    <row r="1" spans="1:5" x14ac:dyDescent="0.25">
      <c r="A1" t="s">
        <v>11</v>
      </c>
      <c r="B1" t="s">
        <v>12</v>
      </c>
      <c r="C1" t="s">
        <v>13</v>
      </c>
      <c r="D1" t="s">
        <v>1</v>
      </c>
      <c r="E1" t="s">
        <v>14</v>
      </c>
    </row>
    <row r="2" spans="1:5" x14ac:dyDescent="0.25">
      <c r="A2" s="1" t="s">
        <v>15</v>
      </c>
      <c r="B2" s="1" t="s">
        <v>3</v>
      </c>
      <c r="C2" s="1" t="s">
        <v>16</v>
      </c>
      <c r="D2" s="2">
        <v>44733</v>
      </c>
      <c r="E2" s="1" t="s">
        <v>17</v>
      </c>
    </row>
    <row r="3" spans="1:5" x14ac:dyDescent="0.25">
      <c r="A3" s="1" t="s">
        <v>18</v>
      </c>
      <c r="B3" s="1" t="s">
        <v>4</v>
      </c>
      <c r="C3" s="1" t="s">
        <v>16</v>
      </c>
      <c r="D3" s="2">
        <v>44733</v>
      </c>
      <c r="E3" s="1" t="s">
        <v>19</v>
      </c>
    </row>
    <row r="4" spans="1:5" x14ac:dyDescent="0.25">
      <c r="A4" s="1" t="s">
        <v>20</v>
      </c>
      <c r="B4" s="1" t="s">
        <v>5</v>
      </c>
      <c r="C4" s="1" t="s">
        <v>16</v>
      </c>
      <c r="D4" s="2">
        <v>44733</v>
      </c>
      <c r="E4" s="1" t="s">
        <v>21</v>
      </c>
    </row>
    <row r="5" spans="1:5" x14ac:dyDescent="0.25">
      <c r="A5" s="1" t="s">
        <v>22</v>
      </c>
      <c r="B5" s="1" t="s">
        <v>6</v>
      </c>
      <c r="C5" s="1" t="s">
        <v>16</v>
      </c>
      <c r="D5" s="2">
        <v>44733</v>
      </c>
      <c r="E5" s="1" t="s">
        <v>23</v>
      </c>
    </row>
    <row r="6" spans="1:5" x14ac:dyDescent="0.25">
      <c r="A6" s="1" t="s">
        <v>24</v>
      </c>
      <c r="B6" s="1" t="s">
        <v>7</v>
      </c>
      <c r="C6" s="1" t="s">
        <v>16</v>
      </c>
      <c r="D6" s="2">
        <v>44733</v>
      </c>
      <c r="E6" s="1" t="s">
        <v>25</v>
      </c>
    </row>
    <row r="7" spans="1:5" x14ac:dyDescent="0.25">
      <c r="A7" s="1" t="s">
        <v>26</v>
      </c>
      <c r="B7" s="1" t="s">
        <v>8</v>
      </c>
      <c r="C7" s="1" t="s">
        <v>16</v>
      </c>
      <c r="D7" s="2">
        <v>44733</v>
      </c>
      <c r="E7" s="1" t="s">
        <v>27</v>
      </c>
    </row>
    <row r="8" spans="1:5" x14ac:dyDescent="0.25">
      <c r="A8" s="1" t="s">
        <v>28</v>
      </c>
      <c r="B8" s="1" t="s">
        <v>9</v>
      </c>
      <c r="C8" s="1" t="s">
        <v>16</v>
      </c>
      <c r="D8" s="2">
        <v>44733</v>
      </c>
      <c r="E8" s="1" t="s">
        <v>29</v>
      </c>
    </row>
    <row r="9" spans="1:5" x14ac:dyDescent="0.25">
      <c r="A9" s="1" t="s">
        <v>30</v>
      </c>
      <c r="B9" s="1" t="s">
        <v>10</v>
      </c>
      <c r="C9" s="1" t="s">
        <v>16</v>
      </c>
      <c r="D9" s="2">
        <v>44733</v>
      </c>
      <c r="E9" s="1"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F57D-02B6-4D2A-A4A2-5D92F25AD632}">
  <sheetPr>
    <tabColor theme="8" tint="-0.249977111117893"/>
  </sheetPr>
  <dimension ref="A1:Q10137"/>
  <sheetViews>
    <sheetView showGridLines="0" showRowColHeaders="0" zoomScale="85" zoomScaleNormal="85" workbookViewId="0">
      <selection activeCell="A99" sqref="A99"/>
    </sheetView>
  </sheetViews>
  <sheetFormatPr defaultRowHeight="15" x14ac:dyDescent="0.25"/>
  <cols>
    <col min="1" max="1" width="10.7109375" bestFit="1" customWidth="1"/>
    <col min="2" max="2" width="8.7109375" bestFit="1" customWidth="1"/>
    <col min="3" max="3" width="11" bestFit="1" customWidth="1"/>
    <col min="6" max="6" width="10.7109375" bestFit="1" customWidth="1"/>
    <col min="9" max="9" width="10.7109375" bestFit="1" customWidth="1"/>
  </cols>
  <sheetData>
    <row r="1" spans="1:17" x14ac:dyDescent="0.25">
      <c r="A1" t="s">
        <v>1</v>
      </c>
      <c r="B1" t="s">
        <v>0</v>
      </c>
      <c r="C1" t="s">
        <v>2</v>
      </c>
      <c r="J1" s="1"/>
      <c r="K1" s="1"/>
      <c r="L1" s="1"/>
      <c r="M1" s="1"/>
      <c r="N1" s="1"/>
      <c r="O1" s="1"/>
      <c r="P1" s="1"/>
      <c r="Q1" s="1"/>
    </row>
    <row r="2" spans="1:17" x14ac:dyDescent="0.25">
      <c r="A2" s="2">
        <v>42907</v>
      </c>
      <c r="B2" s="1" t="s">
        <v>3</v>
      </c>
      <c r="C2">
        <v>49.829998000000003</v>
      </c>
      <c r="I2" s="2"/>
    </row>
    <row r="3" spans="1:17" x14ac:dyDescent="0.25">
      <c r="A3" s="2">
        <v>42908</v>
      </c>
      <c r="B3" s="1" t="s">
        <v>3</v>
      </c>
      <c r="C3">
        <v>49.432673999999999</v>
      </c>
      <c r="I3" s="2"/>
    </row>
    <row r="4" spans="1:17" x14ac:dyDescent="0.25">
      <c r="A4" s="2">
        <v>42909</v>
      </c>
      <c r="B4" s="1" t="s">
        <v>3</v>
      </c>
      <c r="C4">
        <v>48.690505999999999</v>
      </c>
      <c r="I4" s="2"/>
    </row>
    <row r="5" spans="1:17" x14ac:dyDescent="0.25">
      <c r="A5" s="2">
        <v>42912</v>
      </c>
      <c r="B5" s="1" t="s">
        <v>3</v>
      </c>
      <c r="C5">
        <v>49.312721000000003</v>
      </c>
      <c r="I5" s="2"/>
    </row>
    <row r="6" spans="1:17" x14ac:dyDescent="0.25">
      <c r="A6" s="2">
        <v>42913</v>
      </c>
      <c r="B6" s="1" t="s">
        <v>3</v>
      </c>
      <c r="C6">
        <v>50.159843000000002</v>
      </c>
      <c r="I6" s="2"/>
    </row>
    <row r="7" spans="1:17" x14ac:dyDescent="0.25">
      <c r="A7" s="2">
        <v>42914</v>
      </c>
      <c r="B7" s="1" t="s">
        <v>3</v>
      </c>
      <c r="C7">
        <v>49.964931</v>
      </c>
      <c r="I7" s="2"/>
    </row>
    <row r="8" spans="1:17" x14ac:dyDescent="0.25">
      <c r="A8" s="2">
        <v>42915</v>
      </c>
      <c r="B8" s="1" t="s">
        <v>3</v>
      </c>
      <c r="C8">
        <v>47.551022000000003</v>
      </c>
      <c r="I8" s="2"/>
    </row>
    <row r="9" spans="1:17" x14ac:dyDescent="0.25">
      <c r="A9" s="2">
        <v>42916</v>
      </c>
      <c r="B9" s="1" t="s">
        <v>3</v>
      </c>
      <c r="C9">
        <v>47.386096999999999</v>
      </c>
      <c r="I9" s="2"/>
    </row>
    <row r="10" spans="1:17" x14ac:dyDescent="0.25">
      <c r="A10" s="2">
        <v>42919</v>
      </c>
      <c r="B10" s="1" t="s">
        <v>3</v>
      </c>
      <c r="C10">
        <v>47.760921000000003</v>
      </c>
      <c r="I10" s="2"/>
    </row>
    <row r="11" spans="1:17" x14ac:dyDescent="0.25">
      <c r="A11" s="2">
        <v>42920</v>
      </c>
      <c r="B11" s="1" t="s">
        <v>3</v>
      </c>
      <c r="C11">
        <v>47.101227000000002</v>
      </c>
      <c r="I11" s="2"/>
    </row>
    <row r="12" spans="1:17" x14ac:dyDescent="0.25">
      <c r="A12" s="2">
        <v>42921</v>
      </c>
      <c r="B12" s="1" t="s">
        <v>3</v>
      </c>
      <c r="C12">
        <v>47.850887</v>
      </c>
      <c r="I12" s="2"/>
    </row>
    <row r="13" spans="1:17" x14ac:dyDescent="0.25">
      <c r="A13" s="2">
        <v>42922</v>
      </c>
      <c r="B13" s="1" t="s">
        <v>3</v>
      </c>
      <c r="C13">
        <v>47.573512999999998</v>
      </c>
      <c r="I13" s="2"/>
    </row>
    <row r="14" spans="1:17" x14ac:dyDescent="0.25">
      <c r="A14" s="2">
        <v>42923</v>
      </c>
      <c r="B14" s="1" t="s">
        <v>3</v>
      </c>
      <c r="C14">
        <v>47.543526</v>
      </c>
      <c r="I14" s="2"/>
    </row>
    <row r="15" spans="1:17" x14ac:dyDescent="0.25">
      <c r="A15" s="2">
        <v>42926</v>
      </c>
      <c r="B15" s="1" t="s">
        <v>3</v>
      </c>
      <c r="C15">
        <v>48.413136000000002</v>
      </c>
      <c r="I15" s="2"/>
    </row>
    <row r="16" spans="1:17" x14ac:dyDescent="0.25">
      <c r="A16" s="2">
        <v>42927</v>
      </c>
      <c r="B16" s="1" t="s">
        <v>3</v>
      </c>
      <c r="C16">
        <v>48.593052</v>
      </c>
      <c r="I16" s="2"/>
    </row>
    <row r="17" spans="1:9" x14ac:dyDescent="0.25">
      <c r="A17" s="2">
        <v>42928</v>
      </c>
      <c r="B17" s="1" t="s">
        <v>3</v>
      </c>
      <c r="C17">
        <v>48.330669</v>
      </c>
      <c r="I17" s="2"/>
    </row>
    <row r="18" spans="1:9" x14ac:dyDescent="0.25">
      <c r="A18" s="2">
        <v>42929</v>
      </c>
      <c r="B18" s="1" t="s">
        <v>3</v>
      </c>
      <c r="C18">
        <v>48.210723999999999</v>
      </c>
      <c r="I18" s="2"/>
    </row>
    <row r="19" spans="1:9" x14ac:dyDescent="0.25">
      <c r="A19" s="2">
        <v>42930</v>
      </c>
      <c r="B19" s="1" t="s">
        <v>3</v>
      </c>
      <c r="C19">
        <v>48.42812</v>
      </c>
      <c r="I19" s="2"/>
    </row>
    <row r="20" spans="1:9" x14ac:dyDescent="0.25">
      <c r="A20" s="2">
        <v>42933</v>
      </c>
      <c r="B20" s="1" t="s">
        <v>3</v>
      </c>
      <c r="C20">
        <v>48.997867999999997</v>
      </c>
      <c r="I20" s="2"/>
    </row>
    <row r="21" spans="1:9" x14ac:dyDescent="0.25">
      <c r="A21" s="2">
        <v>42934</v>
      </c>
      <c r="B21" s="1" t="s">
        <v>3</v>
      </c>
      <c r="C21">
        <v>49.027855000000002</v>
      </c>
      <c r="I21" s="2"/>
    </row>
    <row r="22" spans="1:9" x14ac:dyDescent="0.25">
      <c r="A22" s="2">
        <v>42935</v>
      </c>
      <c r="B22" s="1" t="s">
        <v>3</v>
      </c>
      <c r="C22">
        <v>49.432673999999999</v>
      </c>
      <c r="I22" s="2"/>
    </row>
    <row r="23" spans="1:9" x14ac:dyDescent="0.25">
      <c r="A23" s="2">
        <v>42936</v>
      </c>
      <c r="B23" s="1" t="s">
        <v>3</v>
      </c>
      <c r="C23">
        <v>48.713000999999998</v>
      </c>
      <c r="I23" s="2"/>
    </row>
    <row r="24" spans="1:9" x14ac:dyDescent="0.25">
      <c r="A24" s="2">
        <v>42937</v>
      </c>
      <c r="B24" s="1" t="s">
        <v>3</v>
      </c>
      <c r="C24">
        <v>47.940845000000003</v>
      </c>
      <c r="I24" s="2"/>
    </row>
    <row r="25" spans="1:9" x14ac:dyDescent="0.25">
      <c r="A25" s="2">
        <v>42940</v>
      </c>
      <c r="B25" s="1" t="s">
        <v>3</v>
      </c>
      <c r="C25">
        <v>48.960383999999998</v>
      </c>
      <c r="I25" s="2"/>
    </row>
    <row r="26" spans="1:9" x14ac:dyDescent="0.25">
      <c r="A26" s="2">
        <v>42941</v>
      </c>
      <c r="B26" s="1" t="s">
        <v>3</v>
      </c>
      <c r="C26">
        <v>48.510586000000004</v>
      </c>
      <c r="I26" s="2"/>
    </row>
    <row r="27" spans="1:9" x14ac:dyDescent="0.25">
      <c r="A27" s="2">
        <v>42942</v>
      </c>
      <c r="B27" s="1" t="s">
        <v>3</v>
      </c>
      <c r="C27">
        <v>50.017409999999998</v>
      </c>
      <c r="I27" s="2"/>
    </row>
    <row r="28" spans="1:9" x14ac:dyDescent="0.25">
      <c r="A28" s="2">
        <v>42943</v>
      </c>
      <c r="B28" s="1" t="s">
        <v>3</v>
      </c>
      <c r="C28">
        <v>50.144848000000003</v>
      </c>
      <c r="I28" s="2"/>
    </row>
    <row r="29" spans="1:9" x14ac:dyDescent="0.25">
      <c r="A29" s="2">
        <v>42944</v>
      </c>
      <c r="B29" s="1" t="s">
        <v>3</v>
      </c>
      <c r="C29">
        <v>49.859982000000002</v>
      </c>
      <c r="I29" s="2"/>
    </row>
    <row r="30" spans="1:9" x14ac:dyDescent="0.25">
      <c r="A30" s="2">
        <v>42947</v>
      </c>
      <c r="B30" s="1" t="s">
        <v>3</v>
      </c>
      <c r="C30">
        <v>49.192787000000003</v>
      </c>
      <c r="I30" s="2"/>
    </row>
    <row r="31" spans="1:9" x14ac:dyDescent="0.25">
      <c r="A31" s="2">
        <v>42948</v>
      </c>
      <c r="B31" s="1" t="s">
        <v>3</v>
      </c>
      <c r="C31">
        <v>50.077381000000003</v>
      </c>
      <c r="I31" s="2"/>
    </row>
    <row r="32" spans="1:9" x14ac:dyDescent="0.25">
      <c r="A32" s="2">
        <v>42949</v>
      </c>
      <c r="B32" s="1" t="s">
        <v>3</v>
      </c>
      <c r="C32">
        <v>49.994919000000003</v>
      </c>
      <c r="I32" s="2"/>
    </row>
    <row r="33" spans="1:9" x14ac:dyDescent="0.25">
      <c r="A33" s="2">
        <v>42950</v>
      </c>
      <c r="B33" s="1" t="s">
        <v>3</v>
      </c>
      <c r="C33">
        <v>49.994919000000003</v>
      </c>
      <c r="I33" s="2"/>
    </row>
    <row r="34" spans="1:9" x14ac:dyDescent="0.25">
      <c r="A34" s="2">
        <v>42951</v>
      </c>
      <c r="B34" s="1" t="s">
        <v>3</v>
      </c>
      <c r="C34">
        <v>50.152348000000003</v>
      </c>
      <c r="I34" s="2"/>
    </row>
    <row r="35" spans="1:9" x14ac:dyDescent="0.25">
      <c r="A35" s="2">
        <v>42954</v>
      </c>
      <c r="B35" s="1" t="s">
        <v>3</v>
      </c>
      <c r="C35">
        <v>50.212322</v>
      </c>
      <c r="I35" s="2"/>
    </row>
    <row r="36" spans="1:9" x14ac:dyDescent="0.25">
      <c r="A36" s="2">
        <v>42955</v>
      </c>
      <c r="B36" s="1" t="s">
        <v>3</v>
      </c>
      <c r="C36">
        <v>50.407226999999999</v>
      </c>
      <c r="I36" s="2"/>
    </row>
    <row r="37" spans="1:9" x14ac:dyDescent="0.25">
      <c r="A37" s="2">
        <v>42956</v>
      </c>
      <c r="B37" s="1" t="s">
        <v>3</v>
      </c>
      <c r="C37">
        <v>49.927447999999998</v>
      </c>
      <c r="I37" s="2"/>
    </row>
    <row r="38" spans="1:9" x14ac:dyDescent="0.25">
      <c r="A38" s="2">
        <v>42957</v>
      </c>
      <c r="B38" s="1" t="s">
        <v>3</v>
      </c>
      <c r="C38">
        <v>49.282738000000002</v>
      </c>
      <c r="I38" s="2"/>
    </row>
    <row r="39" spans="1:9" x14ac:dyDescent="0.25">
      <c r="A39" s="2">
        <v>42958</v>
      </c>
      <c r="B39" s="1" t="s">
        <v>3</v>
      </c>
      <c r="C39">
        <v>48.727984999999997</v>
      </c>
      <c r="I39" s="2"/>
    </row>
    <row r="40" spans="1:9" x14ac:dyDescent="0.25">
      <c r="A40" s="2">
        <v>42961</v>
      </c>
      <c r="B40" s="1" t="s">
        <v>3</v>
      </c>
      <c r="C40">
        <v>49.275246000000003</v>
      </c>
      <c r="I40" s="2"/>
    </row>
    <row r="41" spans="1:9" x14ac:dyDescent="0.25">
      <c r="A41" s="2">
        <v>42962</v>
      </c>
      <c r="B41" s="1" t="s">
        <v>3</v>
      </c>
      <c r="C41">
        <v>48.990372000000001</v>
      </c>
      <c r="I41" s="2"/>
    </row>
    <row r="42" spans="1:9" x14ac:dyDescent="0.25">
      <c r="A42" s="2">
        <v>42963</v>
      </c>
      <c r="B42" s="1" t="s">
        <v>3</v>
      </c>
      <c r="C42">
        <v>49.829998000000003</v>
      </c>
      <c r="I42" s="2"/>
    </row>
    <row r="43" spans="1:9" x14ac:dyDescent="0.25">
      <c r="A43" s="2">
        <v>42964</v>
      </c>
      <c r="B43" s="1" t="s">
        <v>3</v>
      </c>
      <c r="C43">
        <v>49.627583000000001</v>
      </c>
      <c r="I43" s="2"/>
    </row>
    <row r="44" spans="1:9" x14ac:dyDescent="0.25">
      <c r="A44" s="2">
        <v>42965</v>
      </c>
      <c r="B44" s="1" t="s">
        <v>3</v>
      </c>
      <c r="C44">
        <v>50.482188999999998</v>
      </c>
      <c r="I44" s="2"/>
    </row>
    <row r="45" spans="1:9" x14ac:dyDescent="0.25">
      <c r="A45" s="2">
        <v>42968</v>
      </c>
      <c r="B45" s="1" t="s">
        <v>3</v>
      </c>
      <c r="C45">
        <v>49.800007000000001</v>
      </c>
      <c r="I45" s="2"/>
    </row>
    <row r="46" spans="1:9" x14ac:dyDescent="0.25">
      <c r="A46" s="2">
        <v>42969</v>
      </c>
      <c r="B46" s="1" t="s">
        <v>3</v>
      </c>
      <c r="C46">
        <v>50.242305999999999</v>
      </c>
      <c r="I46" s="2"/>
    </row>
    <row r="47" spans="1:9" x14ac:dyDescent="0.25">
      <c r="A47" s="2">
        <v>42970</v>
      </c>
      <c r="B47" s="1" t="s">
        <v>3</v>
      </c>
      <c r="C47">
        <v>50.752074999999998</v>
      </c>
      <c r="I47" s="2"/>
    </row>
    <row r="48" spans="1:9" x14ac:dyDescent="0.25">
      <c r="A48" s="2">
        <v>42971</v>
      </c>
      <c r="B48" s="1" t="s">
        <v>3</v>
      </c>
      <c r="C48">
        <v>51.239353000000001</v>
      </c>
      <c r="I48" s="2"/>
    </row>
    <row r="49" spans="1:9" x14ac:dyDescent="0.25">
      <c r="A49" s="2">
        <v>42972</v>
      </c>
      <c r="B49" s="1" t="s">
        <v>3</v>
      </c>
      <c r="C49">
        <v>51.396777999999998</v>
      </c>
      <c r="I49" s="2"/>
    </row>
    <row r="50" spans="1:9" x14ac:dyDescent="0.25">
      <c r="A50" s="2">
        <v>42975</v>
      </c>
      <c r="B50" s="1" t="s">
        <v>3</v>
      </c>
      <c r="C50">
        <v>50.939487</v>
      </c>
      <c r="I50" s="2"/>
    </row>
    <row r="51" spans="1:9" x14ac:dyDescent="0.25">
      <c r="A51" s="2">
        <v>42976</v>
      </c>
      <c r="B51" s="1" t="s">
        <v>3</v>
      </c>
      <c r="C51">
        <v>49.650078000000001</v>
      </c>
      <c r="I51" s="2"/>
    </row>
    <row r="52" spans="1:9" x14ac:dyDescent="0.25">
      <c r="A52" s="2">
        <v>42977</v>
      </c>
      <c r="B52" s="1" t="s">
        <v>3</v>
      </c>
      <c r="C52">
        <v>49.657566000000003</v>
      </c>
      <c r="I52" s="2"/>
    </row>
    <row r="53" spans="1:9" x14ac:dyDescent="0.25">
      <c r="A53" s="2">
        <v>42978</v>
      </c>
      <c r="B53" s="1" t="s">
        <v>3</v>
      </c>
      <c r="C53">
        <v>49.485149</v>
      </c>
      <c r="I53" s="2"/>
    </row>
    <row r="54" spans="1:9" x14ac:dyDescent="0.25">
      <c r="A54" s="2">
        <v>42979</v>
      </c>
      <c r="B54" s="1" t="s">
        <v>3</v>
      </c>
      <c r="C54">
        <v>49.829998000000003</v>
      </c>
      <c r="I54" s="2"/>
    </row>
    <row r="55" spans="1:9" x14ac:dyDescent="0.25">
      <c r="A55" s="2">
        <v>42982</v>
      </c>
      <c r="B55" s="1" t="s">
        <v>3</v>
      </c>
      <c r="C55">
        <v>49.057845999999998</v>
      </c>
      <c r="I55" s="2"/>
    </row>
    <row r="56" spans="1:9" x14ac:dyDescent="0.25">
      <c r="A56" s="2">
        <v>42983</v>
      </c>
      <c r="B56" s="1" t="s">
        <v>3</v>
      </c>
      <c r="C56">
        <v>47.955837000000002</v>
      </c>
      <c r="I56" s="2"/>
    </row>
    <row r="57" spans="1:9" x14ac:dyDescent="0.25">
      <c r="A57" s="2">
        <v>42984</v>
      </c>
      <c r="B57" s="1" t="s">
        <v>3</v>
      </c>
      <c r="C57">
        <v>47.723446000000003</v>
      </c>
      <c r="I57" s="2"/>
    </row>
    <row r="58" spans="1:9" x14ac:dyDescent="0.25">
      <c r="A58" s="2">
        <v>42985</v>
      </c>
      <c r="B58" s="1" t="s">
        <v>3</v>
      </c>
      <c r="C58">
        <v>47.753433000000001</v>
      </c>
      <c r="I58" s="2"/>
    </row>
    <row r="59" spans="1:9" x14ac:dyDescent="0.25">
      <c r="A59" s="2">
        <v>42986</v>
      </c>
      <c r="B59" s="1" t="s">
        <v>3</v>
      </c>
      <c r="C59">
        <v>48.233212000000002</v>
      </c>
      <c r="I59" s="2"/>
    </row>
    <row r="60" spans="1:9" x14ac:dyDescent="0.25">
      <c r="A60" s="2">
        <v>42989</v>
      </c>
      <c r="B60" s="1" t="s">
        <v>3</v>
      </c>
      <c r="C60">
        <v>48.653027000000002</v>
      </c>
      <c r="I60" s="2"/>
    </row>
    <row r="61" spans="1:9" x14ac:dyDescent="0.25">
      <c r="A61" s="2">
        <v>42990</v>
      </c>
      <c r="B61" s="1" t="s">
        <v>3</v>
      </c>
      <c r="C61">
        <v>49.252749999999999</v>
      </c>
      <c r="I61" s="2"/>
    </row>
    <row r="62" spans="1:9" x14ac:dyDescent="0.25">
      <c r="A62" s="2">
        <v>42991</v>
      </c>
      <c r="B62" s="1" t="s">
        <v>3</v>
      </c>
      <c r="C62">
        <v>51.096919999999997</v>
      </c>
      <c r="I62" s="2"/>
    </row>
    <row r="63" spans="1:9" x14ac:dyDescent="0.25">
      <c r="A63" s="2">
        <v>42992</v>
      </c>
      <c r="B63" s="1" t="s">
        <v>3</v>
      </c>
      <c r="C63">
        <v>51.689148000000003</v>
      </c>
      <c r="I63" s="2"/>
    </row>
    <row r="64" spans="1:9" x14ac:dyDescent="0.25">
      <c r="A64" s="2">
        <v>42993</v>
      </c>
      <c r="B64" s="1" t="s">
        <v>3</v>
      </c>
      <c r="C64">
        <v>52.153942000000001</v>
      </c>
      <c r="I64" s="2"/>
    </row>
    <row r="65" spans="1:9" x14ac:dyDescent="0.25">
      <c r="A65" s="2">
        <v>42996</v>
      </c>
      <c r="B65" s="1" t="s">
        <v>3</v>
      </c>
      <c r="C65">
        <v>52.393828999999997</v>
      </c>
      <c r="I65" s="2"/>
    </row>
    <row r="66" spans="1:9" x14ac:dyDescent="0.25">
      <c r="A66" s="2">
        <v>42997</v>
      </c>
      <c r="B66" s="1" t="s">
        <v>3</v>
      </c>
      <c r="C66">
        <v>53.840679000000002</v>
      </c>
      <c r="I66" s="2"/>
    </row>
    <row r="67" spans="1:9" x14ac:dyDescent="0.25">
      <c r="A67" s="2">
        <v>42998</v>
      </c>
      <c r="B67" s="1" t="s">
        <v>3</v>
      </c>
      <c r="C67">
        <v>53.113509999999998</v>
      </c>
      <c r="I67" s="2"/>
    </row>
    <row r="68" spans="1:9" x14ac:dyDescent="0.25">
      <c r="A68" s="2">
        <v>42999</v>
      </c>
      <c r="B68" s="1" t="s">
        <v>3</v>
      </c>
      <c r="C68">
        <v>53.473346999999997</v>
      </c>
      <c r="I68" s="2"/>
    </row>
    <row r="69" spans="1:9" x14ac:dyDescent="0.25">
      <c r="A69" s="2">
        <v>43000</v>
      </c>
      <c r="B69" s="1" t="s">
        <v>3</v>
      </c>
      <c r="C69">
        <v>53.638271000000003</v>
      </c>
      <c r="I69" s="2"/>
    </row>
    <row r="70" spans="1:9" x14ac:dyDescent="0.25">
      <c r="A70" s="2">
        <v>43003</v>
      </c>
      <c r="B70" s="1" t="s">
        <v>3</v>
      </c>
      <c r="C70">
        <v>53.375889000000001</v>
      </c>
      <c r="I70" s="2"/>
    </row>
    <row r="71" spans="1:9" x14ac:dyDescent="0.25">
      <c r="A71" s="2">
        <v>43004</v>
      </c>
      <c r="B71" s="1" t="s">
        <v>3</v>
      </c>
      <c r="C71">
        <v>54.005603999999998</v>
      </c>
      <c r="I71" s="2"/>
    </row>
    <row r="72" spans="1:9" x14ac:dyDescent="0.25">
      <c r="A72" s="2">
        <v>43005</v>
      </c>
      <c r="B72" s="1" t="s">
        <v>3</v>
      </c>
      <c r="C72">
        <v>54.095570000000002</v>
      </c>
      <c r="I72" s="2"/>
    </row>
    <row r="73" spans="1:9" x14ac:dyDescent="0.25">
      <c r="A73" s="2">
        <v>43006</v>
      </c>
      <c r="B73" s="1" t="s">
        <v>3</v>
      </c>
      <c r="C73">
        <v>54.335453000000001</v>
      </c>
      <c r="I73" s="2"/>
    </row>
    <row r="74" spans="1:9" x14ac:dyDescent="0.25">
      <c r="A74" s="2">
        <v>43007</v>
      </c>
      <c r="B74" s="1" t="s">
        <v>3</v>
      </c>
      <c r="C74">
        <v>54.537864999999996</v>
      </c>
      <c r="I74" s="2"/>
    </row>
    <row r="75" spans="1:9" x14ac:dyDescent="0.25">
      <c r="A75" s="2">
        <v>43010</v>
      </c>
      <c r="B75" s="1" t="s">
        <v>3</v>
      </c>
      <c r="C75">
        <v>54.103054</v>
      </c>
      <c r="I75" s="2"/>
    </row>
    <row r="76" spans="1:9" x14ac:dyDescent="0.25">
      <c r="A76" s="2">
        <v>43011</v>
      </c>
      <c r="B76" s="1" t="s">
        <v>3</v>
      </c>
      <c r="C76">
        <v>54.103054</v>
      </c>
      <c r="I76" s="2"/>
    </row>
    <row r="77" spans="1:9" x14ac:dyDescent="0.25">
      <c r="A77" s="2">
        <v>43012</v>
      </c>
      <c r="B77" s="1" t="s">
        <v>3</v>
      </c>
      <c r="C77">
        <v>54.312964999999998</v>
      </c>
      <c r="I77" s="2"/>
    </row>
    <row r="78" spans="1:9" x14ac:dyDescent="0.25">
      <c r="A78" s="2">
        <v>43013</v>
      </c>
      <c r="B78" s="1" t="s">
        <v>3</v>
      </c>
      <c r="C78">
        <v>53.953125</v>
      </c>
      <c r="I78" s="2"/>
    </row>
    <row r="79" spans="1:9" x14ac:dyDescent="0.25">
      <c r="A79" s="2">
        <v>43014</v>
      </c>
      <c r="B79" s="1" t="s">
        <v>3</v>
      </c>
      <c r="C79">
        <v>53.630778999999997</v>
      </c>
      <c r="I79" s="2"/>
    </row>
    <row r="80" spans="1:9" x14ac:dyDescent="0.25">
      <c r="A80" s="2">
        <v>43017</v>
      </c>
      <c r="B80" s="1" t="s">
        <v>3</v>
      </c>
      <c r="C80">
        <v>53.810696</v>
      </c>
      <c r="I80" s="2"/>
    </row>
    <row r="81" spans="1:9" x14ac:dyDescent="0.25">
      <c r="A81" s="2">
        <v>43018</v>
      </c>
      <c r="B81" s="1" t="s">
        <v>3</v>
      </c>
      <c r="C81">
        <v>53.053534999999997</v>
      </c>
      <c r="I81" s="2"/>
    </row>
    <row r="82" spans="1:9" x14ac:dyDescent="0.25">
      <c r="A82" s="2">
        <v>43019</v>
      </c>
      <c r="B82" s="1" t="s">
        <v>3</v>
      </c>
      <c r="C82">
        <v>53.188468999999998</v>
      </c>
      <c r="I82" s="2"/>
    </row>
    <row r="83" spans="1:9" x14ac:dyDescent="0.25">
      <c r="A83" s="2">
        <v>43020</v>
      </c>
      <c r="B83" s="1" t="s">
        <v>3</v>
      </c>
      <c r="C83">
        <v>53.923144999999998</v>
      </c>
      <c r="I83" s="2"/>
    </row>
    <row r="84" spans="1:9" x14ac:dyDescent="0.25">
      <c r="A84" s="2">
        <v>43021</v>
      </c>
      <c r="B84" s="1" t="s">
        <v>3</v>
      </c>
      <c r="C84">
        <v>54.650314000000002</v>
      </c>
      <c r="I84" s="2"/>
    </row>
    <row r="85" spans="1:9" x14ac:dyDescent="0.25">
      <c r="A85" s="2">
        <v>43024</v>
      </c>
      <c r="B85" s="1" t="s">
        <v>3</v>
      </c>
      <c r="C85">
        <v>54.043078999999999</v>
      </c>
      <c r="I85" s="2"/>
    </row>
    <row r="86" spans="1:9" x14ac:dyDescent="0.25">
      <c r="A86" s="2">
        <v>43025</v>
      </c>
      <c r="B86" s="1" t="s">
        <v>3</v>
      </c>
      <c r="C86">
        <v>53.855666999999997</v>
      </c>
      <c r="I86" s="2"/>
    </row>
    <row r="87" spans="1:9" x14ac:dyDescent="0.25">
      <c r="A87" s="2">
        <v>43026</v>
      </c>
      <c r="B87" s="1" t="s">
        <v>3</v>
      </c>
      <c r="C87">
        <v>53.825690999999999</v>
      </c>
      <c r="I87" s="2"/>
    </row>
    <row r="88" spans="1:9" x14ac:dyDescent="0.25">
      <c r="A88" s="2">
        <v>43027</v>
      </c>
      <c r="B88" s="1" t="s">
        <v>3</v>
      </c>
      <c r="C88">
        <v>53.233455999999997</v>
      </c>
      <c r="I88" s="2"/>
    </row>
    <row r="89" spans="1:9" x14ac:dyDescent="0.25">
      <c r="A89" s="2">
        <v>43028</v>
      </c>
      <c r="B89" s="1" t="s">
        <v>3</v>
      </c>
      <c r="C89">
        <v>53.848174999999998</v>
      </c>
      <c r="I89" s="2"/>
    </row>
    <row r="90" spans="1:9" x14ac:dyDescent="0.25">
      <c r="A90" s="2">
        <v>43031</v>
      </c>
      <c r="B90" s="1" t="s">
        <v>3</v>
      </c>
      <c r="C90">
        <v>54.065581999999999</v>
      </c>
      <c r="I90" s="2"/>
    </row>
    <row r="91" spans="1:9" x14ac:dyDescent="0.25">
      <c r="A91" s="2">
        <v>43032</v>
      </c>
      <c r="B91" s="1" t="s">
        <v>3</v>
      </c>
      <c r="C91">
        <v>58.473582999999998</v>
      </c>
      <c r="I91" s="2"/>
    </row>
    <row r="92" spans="1:9" x14ac:dyDescent="0.25">
      <c r="A92" s="2">
        <v>43033</v>
      </c>
      <c r="B92" s="1" t="s">
        <v>3</v>
      </c>
      <c r="C92">
        <v>58.863410999999999</v>
      </c>
      <c r="I92" s="2"/>
    </row>
    <row r="93" spans="1:9" x14ac:dyDescent="0.25">
      <c r="A93" s="2">
        <v>43034</v>
      </c>
      <c r="B93" s="1" t="s">
        <v>3</v>
      </c>
      <c r="C93">
        <v>59.905434</v>
      </c>
      <c r="I93" s="2"/>
    </row>
    <row r="94" spans="1:9" x14ac:dyDescent="0.25">
      <c r="A94" s="2">
        <v>43035</v>
      </c>
      <c r="B94" s="1" t="s">
        <v>3</v>
      </c>
      <c r="C94">
        <v>61.209850000000003</v>
      </c>
      <c r="I94" s="2"/>
    </row>
    <row r="95" spans="1:9" x14ac:dyDescent="0.25">
      <c r="A95" s="2">
        <v>43038</v>
      </c>
      <c r="B95" s="1" t="s">
        <v>3</v>
      </c>
      <c r="C95">
        <v>61.742119000000002</v>
      </c>
      <c r="I95" s="2"/>
    </row>
    <row r="96" spans="1:9" x14ac:dyDescent="0.25">
      <c r="A96" s="2">
        <v>43039</v>
      </c>
      <c r="B96" s="1" t="s">
        <v>3</v>
      </c>
      <c r="C96">
        <v>61.742119000000002</v>
      </c>
      <c r="I96" s="2"/>
    </row>
    <row r="97" spans="1:9" x14ac:dyDescent="0.25">
      <c r="A97" s="2">
        <v>43040</v>
      </c>
      <c r="B97" s="1" t="s">
        <v>3</v>
      </c>
      <c r="C97">
        <v>62.161918999999997</v>
      </c>
      <c r="I97" s="2"/>
    </row>
    <row r="98" spans="1:9" x14ac:dyDescent="0.25">
      <c r="A98" s="2">
        <v>43041</v>
      </c>
      <c r="B98" s="1" t="s">
        <v>3</v>
      </c>
      <c r="C98">
        <v>61.937027</v>
      </c>
      <c r="I98" s="2"/>
    </row>
    <row r="99" spans="1:9" x14ac:dyDescent="0.25">
      <c r="A99" s="2">
        <v>43042</v>
      </c>
      <c r="B99" s="1" t="s">
        <v>3</v>
      </c>
      <c r="C99">
        <v>62.829116999999997</v>
      </c>
      <c r="I99" s="2"/>
    </row>
    <row r="100" spans="1:9" x14ac:dyDescent="0.25">
      <c r="A100" s="2">
        <v>43045</v>
      </c>
      <c r="B100" s="1" t="s">
        <v>3</v>
      </c>
      <c r="C100">
        <v>62.131939000000003</v>
      </c>
      <c r="I100" s="2"/>
    </row>
    <row r="101" spans="1:9" x14ac:dyDescent="0.25">
      <c r="A101" s="2">
        <v>43046</v>
      </c>
      <c r="B101" s="1" t="s">
        <v>3</v>
      </c>
      <c r="C101">
        <v>62.371822000000002</v>
      </c>
      <c r="I101" s="2"/>
    </row>
    <row r="102" spans="1:9" x14ac:dyDescent="0.25">
      <c r="A102" s="2">
        <v>43047</v>
      </c>
      <c r="B102" s="1" t="s">
        <v>3</v>
      </c>
      <c r="C102">
        <v>62.919083000000001</v>
      </c>
      <c r="I102" s="2"/>
    </row>
    <row r="103" spans="1:9" x14ac:dyDescent="0.25">
      <c r="A103" s="2">
        <v>43048</v>
      </c>
      <c r="B103" s="1" t="s">
        <v>3</v>
      </c>
      <c r="C103">
        <v>61.307307999999999</v>
      </c>
      <c r="I103" s="2"/>
    </row>
    <row r="104" spans="1:9" x14ac:dyDescent="0.25">
      <c r="A104" s="2">
        <v>43049</v>
      </c>
      <c r="B104" s="1" t="s">
        <v>3</v>
      </c>
      <c r="C104">
        <v>61.412266000000002</v>
      </c>
      <c r="I104" s="2"/>
    </row>
    <row r="105" spans="1:9" x14ac:dyDescent="0.25">
      <c r="A105" s="2">
        <v>43052</v>
      </c>
      <c r="B105" s="1" t="s">
        <v>3</v>
      </c>
      <c r="C105">
        <v>60.722575999999997</v>
      </c>
      <c r="I105" s="2"/>
    </row>
    <row r="106" spans="1:9" x14ac:dyDescent="0.25">
      <c r="A106" s="2">
        <v>43053</v>
      </c>
      <c r="B106" s="1" t="s">
        <v>3</v>
      </c>
      <c r="C106">
        <v>61.02993</v>
      </c>
      <c r="I106" s="2"/>
    </row>
    <row r="107" spans="1:9" x14ac:dyDescent="0.25">
      <c r="A107" s="2">
        <v>43054</v>
      </c>
      <c r="B107" s="1" t="s">
        <v>3</v>
      </c>
      <c r="C107">
        <v>60.347743999999999</v>
      </c>
      <c r="I107" s="2"/>
    </row>
    <row r="108" spans="1:9" x14ac:dyDescent="0.25">
      <c r="A108" s="2">
        <v>43055</v>
      </c>
      <c r="B108" s="1" t="s">
        <v>3</v>
      </c>
      <c r="C108">
        <v>61.622162000000003</v>
      </c>
      <c r="I108" s="2"/>
    </row>
    <row r="109" spans="1:9" x14ac:dyDescent="0.25">
      <c r="A109" s="2">
        <v>43056</v>
      </c>
      <c r="B109" s="1" t="s">
        <v>3</v>
      </c>
      <c r="C109">
        <v>60.977448000000003</v>
      </c>
      <c r="I109" s="2"/>
    </row>
    <row r="110" spans="1:9" x14ac:dyDescent="0.25">
      <c r="A110" s="2">
        <v>43059</v>
      </c>
      <c r="B110" s="1" t="s">
        <v>3</v>
      </c>
      <c r="C110">
        <v>61.674636999999997</v>
      </c>
      <c r="I110" s="2"/>
    </row>
    <row r="111" spans="1:9" x14ac:dyDescent="0.25">
      <c r="A111" s="2">
        <v>43060</v>
      </c>
      <c r="B111" s="1" t="s">
        <v>3</v>
      </c>
      <c r="C111">
        <v>63.458838999999998</v>
      </c>
      <c r="I111" s="2"/>
    </row>
    <row r="112" spans="1:9" x14ac:dyDescent="0.25">
      <c r="A112" s="2">
        <v>43061</v>
      </c>
      <c r="B112" s="1" t="s">
        <v>3</v>
      </c>
      <c r="C112">
        <v>62.634219999999999</v>
      </c>
      <c r="I112" s="2"/>
    </row>
    <row r="113" spans="1:9" x14ac:dyDescent="0.25">
      <c r="A113" s="2">
        <v>43062</v>
      </c>
      <c r="B113" s="1" t="s">
        <v>3</v>
      </c>
      <c r="C113">
        <v>63.226444000000001</v>
      </c>
      <c r="I113" s="2"/>
    </row>
    <row r="114" spans="1:9" x14ac:dyDescent="0.25">
      <c r="A114" s="2">
        <v>43063</v>
      </c>
      <c r="B114" s="1" t="s">
        <v>3</v>
      </c>
      <c r="C114">
        <v>64.036072000000004</v>
      </c>
      <c r="I114" s="2"/>
    </row>
    <row r="115" spans="1:9" x14ac:dyDescent="0.25">
      <c r="A115" s="2">
        <v>43066</v>
      </c>
      <c r="B115" s="1" t="s">
        <v>3</v>
      </c>
      <c r="C115">
        <v>63.451343999999999</v>
      </c>
      <c r="I115" s="2"/>
    </row>
    <row r="116" spans="1:9" x14ac:dyDescent="0.25">
      <c r="A116" s="2">
        <v>43067</v>
      </c>
      <c r="B116" s="1" t="s">
        <v>3</v>
      </c>
      <c r="C116">
        <v>64.141022000000007</v>
      </c>
      <c r="I116" s="2"/>
    </row>
    <row r="117" spans="1:9" x14ac:dyDescent="0.25">
      <c r="A117" s="2">
        <v>43068</v>
      </c>
      <c r="B117" s="1" t="s">
        <v>3</v>
      </c>
      <c r="C117">
        <v>65.213036000000002</v>
      </c>
      <c r="I117" s="2"/>
    </row>
    <row r="118" spans="1:9" x14ac:dyDescent="0.25">
      <c r="A118" s="2">
        <v>43069</v>
      </c>
      <c r="B118" s="1" t="s">
        <v>3</v>
      </c>
      <c r="C118">
        <v>65.595366999999996</v>
      </c>
      <c r="I118" s="2"/>
    </row>
    <row r="119" spans="1:9" x14ac:dyDescent="0.25">
      <c r="A119" s="2">
        <v>43070</v>
      </c>
      <c r="B119" s="1" t="s">
        <v>3</v>
      </c>
      <c r="C119">
        <v>63.991095999999999</v>
      </c>
      <c r="I119" s="2"/>
    </row>
    <row r="120" spans="1:9" x14ac:dyDescent="0.25">
      <c r="A120" s="2">
        <v>43073</v>
      </c>
      <c r="B120" s="1" t="s">
        <v>3</v>
      </c>
      <c r="C120">
        <v>63.826168000000003</v>
      </c>
      <c r="I120" s="2"/>
    </row>
    <row r="121" spans="1:9" x14ac:dyDescent="0.25">
      <c r="A121" s="2">
        <v>43074</v>
      </c>
      <c r="B121" s="1" t="s">
        <v>3</v>
      </c>
      <c r="C121">
        <v>62.784142000000003</v>
      </c>
      <c r="I121" s="2"/>
    </row>
    <row r="122" spans="1:9" x14ac:dyDescent="0.25">
      <c r="A122" s="2">
        <v>43075</v>
      </c>
      <c r="B122" s="1" t="s">
        <v>3</v>
      </c>
      <c r="C122">
        <v>62.439297000000003</v>
      </c>
      <c r="I122" s="2"/>
    </row>
    <row r="123" spans="1:9" x14ac:dyDescent="0.25">
      <c r="A123" s="2">
        <v>43076</v>
      </c>
      <c r="B123" s="1" t="s">
        <v>3</v>
      </c>
      <c r="C123">
        <v>61.884540999999999</v>
      </c>
      <c r="I123" s="2"/>
    </row>
    <row r="124" spans="1:9" x14ac:dyDescent="0.25">
      <c r="A124" s="2">
        <v>43077</v>
      </c>
      <c r="B124" s="1" t="s">
        <v>3</v>
      </c>
      <c r="C124">
        <v>62.821621</v>
      </c>
      <c r="I124" s="2"/>
    </row>
    <row r="125" spans="1:9" x14ac:dyDescent="0.25">
      <c r="A125" s="2">
        <v>43080</v>
      </c>
      <c r="B125" s="1" t="s">
        <v>3</v>
      </c>
      <c r="C125">
        <v>62.596722</v>
      </c>
      <c r="I125" s="2"/>
    </row>
    <row r="126" spans="1:9" x14ac:dyDescent="0.25">
      <c r="A126" s="2">
        <v>43081</v>
      </c>
      <c r="B126" s="1" t="s">
        <v>3</v>
      </c>
      <c r="C126">
        <v>62.821621</v>
      </c>
      <c r="I126" s="2"/>
    </row>
    <row r="127" spans="1:9" x14ac:dyDescent="0.25">
      <c r="A127" s="2">
        <v>43082</v>
      </c>
      <c r="B127" s="1" t="s">
        <v>3</v>
      </c>
      <c r="C127">
        <v>63.706223000000001</v>
      </c>
      <c r="I127" s="2"/>
    </row>
    <row r="128" spans="1:9" x14ac:dyDescent="0.25">
      <c r="A128" s="2">
        <v>43083</v>
      </c>
      <c r="B128" s="1" t="s">
        <v>3</v>
      </c>
      <c r="C128">
        <v>64.051070999999993</v>
      </c>
      <c r="I128" s="2"/>
    </row>
    <row r="129" spans="1:9" x14ac:dyDescent="0.25">
      <c r="A129" s="2">
        <v>43084</v>
      </c>
      <c r="B129" s="1" t="s">
        <v>3</v>
      </c>
      <c r="C129">
        <v>64.778244000000001</v>
      </c>
      <c r="I129" s="2"/>
    </row>
    <row r="130" spans="1:9" x14ac:dyDescent="0.25">
      <c r="A130" s="2">
        <v>43087</v>
      </c>
      <c r="B130" s="1" t="s">
        <v>3</v>
      </c>
      <c r="C130">
        <v>65.340500000000006</v>
      </c>
      <c r="I130" s="2"/>
    </row>
    <row r="131" spans="1:9" x14ac:dyDescent="0.25">
      <c r="A131" s="2">
        <v>43088</v>
      </c>
      <c r="B131" s="1" t="s">
        <v>3</v>
      </c>
      <c r="C131">
        <v>66.120131999999998</v>
      </c>
      <c r="I131" s="2"/>
    </row>
    <row r="132" spans="1:9" x14ac:dyDescent="0.25">
      <c r="A132" s="2">
        <v>43089</v>
      </c>
      <c r="B132" s="1" t="s">
        <v>3</v>
      </c>
      <c r="C132">
        <v>64.950653000000003</v>
      </c>
      <c r="I132" s="2"/>
    </row>
    <row r="133" spans="1:9" x14ac:dyDescent="0.25">
      <c r="A133" s="2">
        <v>43090</v>
      </c>
      <c r="B133" s="1" t="s">
        <v>3</v>
      </c>
      <c r="C133">
        <v>65.310501000000002</v>
      </c>
      <c r="I133" s="2"/>
    </row>
    <row r="134" spans="1:9" x14ac:dyDescent="0.25">
      <c r="A134" s="2">
        <v>43091</v>
      </c>
      <c r="B134" s="1" t="s">
        <v>3</v>
      </c>
      <c r="C134">
        <v>64.658287000000001</v>
      </c>
      <c r="I134" s="2"/>
    </row>
    <row r="135" spans="1:9" x14ac:dyDescent="0.25">
      <c r="A135" s="2">
        <v>43096</v>
      </c>
      <c r="B135" s="1" t="s">
        <v>3</v>
      </c>
      <c r="C135">
        <v>65.467926000000006</v>
      </c>
      <c r="I135" s="2"/>
    </row>
    <row r="136" spans="1:9" x14ac:dyDescent="0.25">
      <c r="A136" s="2">
        <v>43097</v>
      </c>
      <c r="B136" s="1" t="s">
        <v>3</v>
      </c>
      <c r="C136">
        <v>65.048111000000006</v>
      </c>
      <c r="I136" s="2"/>
    </row>
    <row r="137" spans="1:9" x14ac:dyDescent="0.25">
      <c r="A137" s="2">
        <v>43098</v>
      </c>
      <c r="B137" s="1" t="s">
        <v>3</v>
      </c>
      <c r="C137">
        <v>64.493369999999999</v>
      </c>
      <c r="I137" s="2"/>
    </row>
    <row r="138" spans="1:9" x14ac:dyDescent="0.25">
      <c r="A138" s="2">
        <v>43102</v>
      </c>
      <c r="B138" s="1" t="s">
        <v>3</v>
      </c>
      <c r="C138">
        <v>64.200996000000004</v>
      </c>
      <c r="I138" s="2"/>
    </row>
    <row r="139" spans="1:9" x14ac:dyDescent="0.25">
      <c r="A139" s="2">
        <v>43103</v>
      </c>
      <c r="B139" s="1" t="s">
        <v>3</v>
      </c>
      <c r="C139">
        <v>65.040619000000007</v>
      </c>
      <c r="I139" s="2"/>
    </row>
    <row r="140" spans="1:9" x14ac:dyDescent="0.25">
      <c r="A140" s="2">
        <v>43104</v>
      </c>
      <c r="B140" s="1" t="s">
        <v>3</v>
      </c>
      <c r="C140">
        <v>66.285056999999995</v>
      </c>
      <c r="I140" s="2"/>
    </row>
    <row r="141" spans="1:9" x14ac:dyDescent="0.25">
      <c r="A141" s="2">
        <v>43105</v>
      </c>
      <c r="B141" s="1" t="s">
        <v>3</v>
      </c>
      <c r="C141">
        <v>66.195114000000004</v>
      </c>
      <c r="I141" s="2"/>
    </row>
    <row r="142" spans="1:9" x14ac:dyDescent="0.25">
      <c r="A142" s="2">
        <v>43108</v>
      </c>
      <c r="B142" s="1" t="s">
        <v>3</v>
      </c>
      <c r="C142">
        <v>65.370468000000002</v>
      </c>
      <c r="I142" s="2"/>
    </row>
    <row r="143" spans="1:9" x14ac:dyDescent="0.25">
      <c r="A143" s="2">
        <v>43109</v>
      </c>
      <c r="B143" s="1" t="s">
        <v>3</v>
      </c>
      <c r="C143">
        <v>66.210091000000006</v>
      </c>
      <c r="I143" s="2"/>
    </row>
    <row r="144" spans="1:9" x14ac:dyDescent="0.25">
      <c r="A144" s="2">
        <v>43110</v>
      </c>
      <c r="B144" s="1" t="s">
        <v>3</v>
      </c>
      <c r="C144">
        <v>66.315048000000004</v>
      </c>
      <c r="I144" s="2"/>
    </row>
    <row r="145" spans="1:9" x14ac:dyDescent="0.25">
      <c r="A145" s="2">
        <v>43111</v>
      </c>
      <c r="B145" s="1" t="s">
        <v>3</v>
      </c>
      <c r="C145">
        <v>66.360022999999998</v>
      </c>
      <c r="I145" s="2"/>
    </row>
    <row r="146" spans="1:9" x14ac:dyDescent="0.25">
      <c r="A146" s="2">
        <v>43112</v>
      </c>
      <c r="B146" s="1" t="s">
        <v>3</v>
      </c>
      <c r="C146">
        <v>68.039268000000007</v>
      </c>
      <c r="I146" s="2"/>
    </row>
    <row r="147" spans="1:9" x14ac:dyDescent="0.25">
      <c r="A147" s="2">
        <v>43115</v>
      </c>
      <c r="B147" s="1" t="s">
        <v>3</v>
      </c>
      <c r="C147">
        <v>68.968841999999995</v>
      </c>
      <c r="I147" s="2"/>
    </row>
    <row r="148" spans="1:9" x14ac:dyDescent="0.25">
      <c r="A148" s="2">
        <v>43116</v>
      </c>
      <c r="B148" s="1" t="s">
        <v>3</v>
      </c>
      <c r="C148">
        <v>69.103783000000007</v>
      </c>
      <c r="I148" s="2"/>
    </row>
    <row r="149" spans="1:9" x14ac:dyDescent="0.25">
      <c r="A149" s="2">
        <v>43117</v>
      </c>
      <c r="B149" s="1" t="s">
        <v>3</v>
      </c>
      <c r="C149">
        <v>69.883430000000004</v>
      </c>
      <c r="I149" s="2"/>
    </row>
    <row r="150" spans="1:9" x14ac:dyDescent="0.25">
      <c r="A150" s="2">
        <v>43118</v>
      </c>
      <c r="B150" s="1" t="s">
        <v>3</v>
      </c>
      <c r="C150">
        <v>70.048362999999995</v>
      </c>
      <c r="I150" s="2"/>
    </row>
    <row r="151" spans="1:9" x14ac:dyDescent="0.25">
      <c r="A151" s="2">
        <v>43119</v>
      </c>
      <c r="B151" s="1" t="s">
        <v>3</v>
      </c>
      <c r="C151">
        <v>71.217827</v>
      </c>
      <c r="I151" s="2"/>
    </row>
    <row r="152" spans="1:9" x14ac:dyDescent="0.25">
      <c r="A152" s="2">
        <v>43122</v>
      </c>
      <c r="B152" s="1" t="s">
        <v>3</v>
      </c>
      <c r="C152">
        <v>70.168304000000006</v>
      </c>
      <c r="I152" s="2"/>
    </row>
    <row r="153" spans="1:9" x14ac:dyDescent="0.25">
      <c r="A153" s="2">
        <v>43123</v>
      </c>
      <c r="B153" s="1" t="s">
        <v>3</v>
      </c>
      <c r="C153">
        <v>70.078354000000004</v>
      </c>
      <c r="I153" s="2"/>
    </row>
    <row r="154" spans="1:9" x14ac:dyDescent="0.25">
      <c r="A154" s="2">
        <v>43124</v>
      </c>
      <c r="B154" s="1" t="s">
        <v>3</v>
      </c>
      <c r="C154">
        <v>69.838454999999996</v>
      </c>
      <c r="I154" s="2"/>
    </row>
    <row r="155" spans="1:9" x14ac:dyDescent="0.25">
      <c r="A155" s="2">
        <v>43125</v>
      </c>
      <c r="B155" s="1" t="s">
        <v>3</v>
      </c>
      <c r="C155">
        <v>70.468170000000001</v>
      </c>
      <c r="I155" s="2"/>
    </row>
    <row r="156" spans="1:9" x14ac:dyDescent="0.25">
      <c r="A156" s="2">
        <v>43126</v>
      </c>
      <c r="B156" s="1" t="s">
        <v>3</v>
      </c>
      <c r="C156">
        <v>70.618094999999997</v>
      </c>
      <c r="I156" s="2"/>
    </row>
    <row r="157" spans="1:9" x14ac:dyDescent="0.25">
      <c r="A157" s="2">
        <v>43129</v>
      </c>
      <c r="B157" s="1" t="s">
        <v>3</v>
      </c>
      <c r="C157">
        <v>70.693077000000002</v>
      </c>
      <c r="I157" s="2"/>
    </row>
    <row r="158" spans="1:9" x14ac:dyDescent="0.25">
      <c r="A158" s="2">
        <v>43130</v>
      </c>
      <c r="B158" s="1" t="s">
        <v>3</v>
      </c>
      <c r="C158">
        <v>70.288261000000006</v>
      </c>
      <c r="I158" s="2"/>
    </row>
    <row r="159" spans="1:9" x14ac:dyDescent="0.25">
      <c r="A159" s="2">
        <v>43131</v>
      </c>
      <c r="B159" s="1" t="s">
        <v>3</v>
      </c>
      <c r="C159">
        <v>69.403655999999998</v>
      </c>
      <c r="I159" s="2"/>
    </row>
    <row r="160" spans="1:9" x14ac:dyDescent="0.25">
      <c r="A160" s="2">
        <v>43132</v>
      </c>
      <c r="B160" s="1" t="s">
        <v>3</v>
      </c>
      <c r="C160">
        <v>69.238715999999997</v>
      </c>
      <c r="I160" s="2"/>
    </row>
    <row r="161" spans="1:9" x14ac:dyDescent="0.25">
      <c r="A161" s="2">
        <v>43133</v>
      </c>
      <c r="B161" s="1" t="s">
        <v>3</v>
      </c>
      <c r="C161">
        <v>67.109688000000006</v>
      </c>
      <c r="I161" s="2"/>
    </row>
    <row r="162" spans="1:9" x14ac:dyDescent="0.25">
      <c r="A162" s="2">
        <v>43136</v>
      </c>
      <c r="B162" s="1" t="s">
        <v>3</v>
      </c>
      <c r="C162">
        <v>66.959755000000001</v>
      </c>
      <c r="I162" s="2"/>
    </row>
    <row r="163" spans="1:9" x14ac:dyDescent="0.25">
      <c r="A163" s="2">
        <v>43137</v>
      </c>
      <c r="B163" s="1" t="s">
        <v>3</v>
      </c>
      <c r="C163">
        <v>65.430449999999993</v>
      </c>
      <c r="I163" s="2"/>
    </row>
    <row r="164" spans="1:9" x14ac:dyDescent="0.25">
      <c r="A164" s="2">
        <v>43138</v>
      </c>
      <c r="B164" s="1" t="s">
        <v>3</v>
      </c>
      <c r="C164">
        <v>67.454528999999994</v>
      </c>
      <c r="I164" s="2"/>
    </row>
    <row r="165" spans="1:9" x14ac:dyDescent="0.25">
      <c r="A165" s="2">
        <v>43139</v>
      </c>
      <c r="B165" s="1" t="s">
        <v>3</v>
      </c>
      <c r="C165">
        <v>63.766185999999998</v>
      </c>
      <c r="I165" s="2"/>
    </row>
    <row r="166" spans="1:9" x14ac:dyDescent="0.25">
      <c r="A166" s="2">
        <v>43140</v>
      </c>
      <c r="B166" s="1" t="s">
        <v>3</v>
      </c>
      <c r="C166">
        <v>62.701675000000002</v>
      </c>
      <c r="I166" s="2"/>
    </row>
    <row r="167" spans="1:9" x14ac:dyDescent="0.25">
      <c r="A167" s="2">
        <v>43143</v>
      </c>
      <c r="B167" s="1" t="s">
        <v>3</v>
      </c>
      <c r="C167">
        <v>64.156029000000004</v>
      </c>
      <c r="I167" s="2"/>
    </row>
    <row r="168" spans="1:9" x14ac:dyDescent="0.25">
      <c r="A168" s="2">
        <v>43144</v>
      </c>
      <c r="B168" s="1" t="s">
        <v>3</v>
      </c>
      <c r="C168">
        <v>64.156029000000004</v>
      </c>
      <c r="I168" s="2"/>
    </row>
    <row r="169" spans="1:9" x14ac:dyDescent="0.25">
      <c r="A169" s="2">
        <v>43145</v>
      </c>
      <c r="B169" s="1" t="s">
        <v>3</v>
      </c>
      <c r="C169">
        <v>65.325485</v>
      </c>
      <c r="I169" s="2"/>
    </row>
    <row r="170" spans="1:9" x14ac:dyDescent="0.25">
      <c r="A170" s="2">
        <v>43146</v>
      </c>
      <c r="B170" s="1" t="s">
        <v>3</v>
      </c>
      <c r="C170">
        <v>66.764831999999998</v>
      </c>
      <c r="I170" s="2"/>
    </row>
    <row r="171" spans="1:9" x14ac:dyDescent="0.25">
      <c r="A171" s="2">
        <v>43147</v>
      </c>
      <c r="B171" s="1" t="s">
        <v>3</v>
      </c>
      <c r="C171">
        <v>67.514503000000005</v>
      </c>
      <c r="I171" s="2"/>
    </row>
    <row r="172" spans="1:9" x14ac:dyDescent="0.25">
      <c r="A172" s="2">
        <v>43150</v>
      </c>
      <c r="B172" s="1" t="s">
        <v>3</v>
      </c>
      <c r="C172">
        <v>67.469521</v>
      </c>
      <c r="I172" s="2"/>
    </row>
    <row r="173" spans="1:9" x14ac:dyDescent="0.25">
      <c r="A173" s="2">
        <v>43151</v>
      </c>
      <c r="B173" s="1" t="s">
        <v>3</v>
      </c>
      <c r="C173">
        <v>69.718513000000002</v>
      </c>
      <c r="I173" s="2"/>
    </row>
    <row r="174" spans="1:9" x14ac:dyDescent="0.25">
      <c r="A174" s="2">
        <v>43152</v>
      </c>
      <c r="B174" s="1" t="s">
        <v>3</v>
      </c>
      <c r="C174">
        <v>70.483161999999993</v>
      </c>
      <c r="I174" s="2"/>
    </row>
    <row r="175" spans="1:9" x14ac:dyDescent="0.25">
      <c r="A175" s="2">
        <v>43153</v>
      </c>
      <c r="B175" s="1" t="s">
        <v>3</v>
      </c>
      <c r="C175">
        <v>71.082892999999999</v>
      </c>
      <c r="I175" s="2"/>
    </row>
    <row r="176" spans="1:9" x14ac:dyDescent="0.25">
      <c r="A176" s="2">
        <v>43154</v>
      </c>
      <c r="B176" s="1" t="s">
        <v>3</v>
      </c>
      <c r="C176">
        <v>70.123322000000002</v>
      </c>
      <c r="I176" s="2"/>
    </row>
    <row r="177" spans="1:9" x14ac:dyDescent="0.25">
      <c r="A177" s="2">
        <v>43157</v>
      </c>
      <c r="B177" s="1" t="s">
        <v>3</v>
      </c>
      <c r="C177">
        <v>69.373665000000003</v>
      </c>
      <c r="I177" s="2"/>
    </row>
    <row r="178" spans="1:9" x14ac:dyDescent="0.25">
      <c r="A178" s="2">
        <v>43158</v>
      </c>
      <c r="B178" s="1" t="s">
        <v>3</v>
      </c>
      <c r="C178">
        <v>68.743942000000004</v>
      </c>
      <c r="I178" s="2"/>
    </row>
    <row r="179" spans="1:9" x14ac:dyDescent="0.25">
      <c r="A179" s="2">
        <v>43159</v>
      </c>
      <c r="B179" s="1" t="s">
        <v>3</v>
      </c>
      <c r="C179">
        <v>69.973388999999997</v>
      </c>
      <c r="I179" s="2"/>
    </row>
    <row r="180" spans="1:9" x14ac:dyDescent="0.25">
      <c r="A180" s="2">
        <v>43160</v>
      </c>
      <c r="B180" s="1" t="s">
        <v>3</v>
      </c>
      <c r="C180">
        <v>67.034721000000005</v>
      </c>
      <c r="I180" s="2"/>
    </row>
    <row r="181" spans="1:9" x14ac:dyDescent="0.25">
      <c r="A181" s="2">
        <v>43161</v>
      </c>
      <c r="B181" s="1" t="s">
        <v>3</v>
      </c>
      <c r="C181">
        <v>64.785736</v>
      </c>
      <c r="I181" s="2"/>
    </row>
    <row r="182" spans="1:9" x14ac:dyDescent="0.25">
      <c r="A182" s="2">
        <v>43164</v>
      </c>
      <c r="B182" s="1" t="s">
        <v>3</v>
      </c>
      <c r="C182">
        <v>66.165122999999994</v>
      </c>
      <c r="I182" s="2"/>
    </row>
    <row r="183" spans="1:9" x14ac:dyDescent="0.25">
      <c r="A183" s="2">
        <v>43165</v>
      </c>
      <c r="B183" s="1" t="s">
        <v>3</v>
      </c>
      <c r="C183">
        <v>66.315048000000004</v>
      </c>
      <c r="I183" s="2"/>
    </row>
    <row r="184" spans="1:9" x14ac:dyDescent="0.25">
      <c r="A184" s="2">
        <v>43166</v>
      </c>
      <c r="B184" s="1" t="s">
        <v>3</v>
      </c>
      <c r="C184">
        <v>66.839813000000007</v>
      </c>
      <c r="I184" s="2"/>
    </row>
    <row r="185" spans="1:9" x14ac:dyDescent="0.25">
      <c r="A185" s="2">
        <v>43167</v>
      </c>
      <c r="B185" s="1" t="s">
        <v>3</v>
      </c>
      <c r="C185">
        <v>65.820267000000001</v>
      </c>
      <c r="I185" s="2"/>
    </row>
    <row r="186" spans="1:9" x14ac:dyDescent="0.25">
      <c r="A186" s="2">
        <v>43168</v>
      </c>
      <c r="B186" s="1" t="s">
        <v>3</v>
      </c>
      <c r="C186">
        <v>66.000191000000001</v>
      </c>
      <c r="I186" s="2"/>
    </row>
    <row r="187" spans="1:9" x14ac:dyDescent="0.25">
      <c r="A187" s="2">
        <v>43171</v>
      </c>
      <c r="B187" s="1" t="s">
        <v>3</v>
      </c>
      <c r="C187">
        <v>65.310501000000002</v>
      </c>
      <c r="I187" s="2"/>
    </row>
    <row r="188" spans="1:9" x14ac:dyDescent="0.25">
      <c r="A188" s="2">
        <v>43172</v>
      </c>
      <c r="B188" s="1" t="s">
        <v>3</v>
      </c>
      <c r="C188">
        <v>65.085594</v>
      </c>
      <c r="I188" s="2"/>
    </row>
    <row r="189" spans="1:9" x14ac:dyDescent="0.25">
      <c r="A189" s="2">
        <v>43173</v>
      </c>
      <c r="B189" s="1" t="s">
        <v>3</v>
      </c>
      <c r="C189">
        <v>63.976104999999997</v>
      </c>
      <c r="I189" s="2"/>
    </row>
    <row r="190" spans="1:9" x14ac:dyDescent="0.25">
      <c r="A190" s="2">
        <v>43174</v>
      </c>
      <c r="B190" s="1" t="s">
        <v>3</v>
      </c>
      <c r="C190">
        <v>63.256424000000003</v>
      </c>
      <c r="I190" s="2"/>
    </row>
    <row r="191" spans="1:9" x14ac:dyDescent="0.25">
      <c r="A191" s="2">
        <v>43175</v>
      </c>
      <c r="B191" s="1" t="s">
        <v>3</v>
      </c>
      <c r="C191">
        <v>61.697127999999999</v>
      </c>
      <c r="I191" s="2"/>
    </row>
    <row r="192" spans="1:9" x14ac:dyDescent="0.25">
      <c r="A192" s="2">
        <v>43178</v>
      </c>
      <c r="B192" s="1" t="s">
        <v>3</v>
      </c>
      <c r="C192">
        <v>61.172367000000001</v>
      </c>
      <c r="I192" s="2"/>
    </row>
    <row r="193" spans="1:9" x14ac:dyDescent="0.25">
      <c r="A193" s="2">
        <v>43179</v>
      </c>
      <c r="B193" s="1" t="s">
        <v>3</v>
      </c>
      <c r="C193">
        <v>63.106495000000002</v>
      </c>
      <c r="I193" s="2"/>
    </row>
    <row r="194" spans="1:9" x14ac:dyDescent="0.25">
      <c r="A194" s="2">
        <v>43180</v>
      </c>
      <c r="B194" s="1" t="s">
        <v>3</v>
      </c>
      <c r="C194">
        <v>63.631256</v>
      </c>
      <c r="I194" s="2"/>
    </row>
    <row r="195" spans="1:9" x14ac:dyDescent="0.25">
      <c r="A195" s="2">
        <v>43181</v>
      </c>
      <c r="B195" s="1" t="s">
        <v>3</v>
      </c>
      <c r="C195">
        <v>62.296860000000002</v>
      </c>
      <c r="I195" s="2"/>
    </row>
    <row r="196" spans="1:9" x14ac:dyDescent="0.25">
      <c r="A196" s="2">
        <v>43182</v>
      </c>
      <c r="B196" s="1" t="s">
        <v>3</v>
      </c>
      <c r="C196">
        <v>61.367274999999999</v>
      </c>
      <c r="I196" s="2"/>
    </row>
    <row r="197" spans="1:9" x14ac:dyDescent="0.25">
      <c r="A197" s="2">
        <v>43185</v>
      </c>
      <c r="B197" s="1" t="s">
        <v>3</v>
      </c>
      <c r="C197">
        <v>60.047877999999997</v>
      </c>
      <c r="I197" s="2"/>
    </row>
    <row r="198" spans="1:9" x14ac:dyDescent="0.25">
      <c r="A198" s="2">
        <v>43186</v>
      </c>
      <c r="B198" s="1" t="s">
        <v>3</v>
      </c>
      <c r="C198">
        <v>61.022446000000002</v>
      </c>
      <c r="I198" s="2"/>
    </row>
    <row r="199" spans="1:9" x14ac:dyDescent="0.25">
      <c r="A199" s="2">
        <v>43187</v>
      </c>
      <c r="B199" s="1" t="s">
        <v>3</v>
      </c>
      <c r="C199">
        <v>59.553100999999998</v>
      </c>
      <c r="I199" s="2"/>
    </row>
    <row r="200" spans="1:9" x14ac:dyDescent="0.25">
      <c r="A200" s="2">
        <v>43188</v>
      </c>
      <c r="B200" s="1" t="s">
        <v>3</v>
      </c>
      <c r="C200">
        <v>59.867961999999999</v>
      </c>
      <c r="I200" s="2"/>
    </row>
    <row r="201" spans="1:9" x14ac:dyDescent="0.25">
      <c r="A201" s="2">
        <v>43193</v>
      </c>
      <c r="B201" s="1" t="s">
        <v>3</v>
      </c>
      <c r="C201">
        <v>59.568092</v>
      </c>
      <c r="I201" s="2"/>
    </row>
    <row r="202" spans="1:9" x14ac:dyDescent="0.25">
      <c r="A202" s="2">
        <v>43194</v>
      </c>
      <c r="B202" s="1" t="s">
        <v>3</v>
      </c>
      <c r="C202">
        <v>59.118298000000003</v>
      </c>
      <c r="I202" s="2"/>
    </row>
    <row r="203" spans="1:9" x14ac:dyDescent="0.25">
      <c r="A203" s="2">
        <v>43195</v>
      </c>
      <c r="B203" s="1" t="s">
        <v>3</v>
      </c>
      <c r="C203">
        <v>60.917484000000002</v>
      </c>
      <c r="I203" s="2"/>
    </row>
    <row r="204" spans="1:9" x14ac:dyDescent="0.25">
      <c r="A204" s="2">
        <v>43196</v>
      </c>
      <c r="B204" s="1" t="s">
        <v>3</v>
      </c>
      <c r="C204">
        <v>60.092854000000003</v>
      </c>
      <c r="I204" s="2"/>
    </row>
    <row r="205" spans="1:9" x14ac:dyDescent="0.25">
      <c r="A205" s="2">
        <v>43199</v>
      </c>
      <c r="B205" s="1" t="s">
        <v>3</v>
      </c>
      <c r="C205">
        <v>59.238242999999997</v>
      </c>
      <c r="I205" s="2"/>
    </row>
    <row r="206" spans="1:9" x14ac:dyDescent="0.25">
      <c r="A206" s="2">
        <v>43200</v>
      </c>
      <c r="B206" s="1" t="s">
        <v>3</v>
      </c>
      <c r="C206">
        <v>60.992443000000002</v>
      </c>
      <c r="I206" s="2"/>
    </row>
    <row r="207" spans="1:9" x14ac:dyDescent="0.25">
      <c r="A207" s="2">
        <v>43201</v>
      </c>
      <c r="B207" s="1" t="s">
        <v>3</v>
      </c>
      <c r="C207">
        <v>59.313206000000001</v>
      </c>
      <c r="I207" s="2"/>
    </row>
    <row r="208" spans="1:9" x14ac:dyDescent="0.25">
      <c r="A208" s="2">
        <v>43202</v>
      </c>
      <c r="B208" s="1" t="s">
        <v>3</v>
      </c>
      <c r="C208">
        <v>60.137836</v>
      </c>
      <c r="I208" s="2"/>
    </row>
    <row r="209" spans="1:9" x14ac:dyDescent="0.25">
      <c r="A209" s="2">
        <v>43203</v>
      </c>
      <c r="B209" s="1" t="s">
        <v>3</v>
      </c>
      <c r="C209">
        <v>60.032887000000002</v>
      </c>
      <c r="I209" s="2"/>
    </row>
    <row r="210" spans="1:9" x14ac:dyDescent="0.25">
      <c r="A210" s="2">
        <v>43206</v>
      </c>
      <c r="B210" s="1" t="s">
        <v>3</v>
      </c>
      <c r="C210">
        <v>60.557053000000003</v>
      </c>
      <c r="I210" s="2"/>
    </row>
    <row r="211" spans="1:9" x14ac:dyDescent="0.25">
      <c r="A211" s="2">
        <v>43207</v>
      </c>
      <c r="B211" s="1" t="s">
        <v>3</v>
      </c>
      <c r="C211">
        <v>62.376227999999998</v>
      </c>
      <c r="I211" s="2"/>
    </row>
    <row r="212" spans="1:9" x14ac:dyDescent="0.25">
      <c r="A212" s="2">
        <v>43208</v>
      </c>
      <c r="B212" s="1" t="s">
        <v>3</v>
      </c>
      <c r="C212">
        <v>63.285820000000001</v>
      </c>
      <c r="I212" s="2"/>
    </row>
    <row r="213" spans="1:9" x14ac:dyDescent="0.25">
      <c r="A213" s="2">
        <v>43209</v>
      </c>
      <c r="B213" s="1" t="s">
        <v>3</v>
      </c>
      <c r="C213">
        <v>63.085402999999999</v>
      </c>
      <c r="I213" s="2"/>
    </row>
    <row r="214" spans="1:9" x14ac:dyDescent="0.25">
      <c r="A214" s="2">
        <v>43210</v>
      </c>
      <c r="B214" s="1" t="s">
        <v>3</v>
      </c>
      <c r="C214">
        <v>62.514980000000001</v>
      </c>
      <c r="I214" s="2"/>
    </row>
    <row r="215" spans="1:9" x14ac:dyDescent="0.25">
      <c r="A215" s="2">
        <v>43213</v>
      </c>
      <c r="B215" s="1" t="s">
        <v>3</v>
      </c>
      <c r="C215">
        <v>62.376227999999998</v>
      </c>
      <c r="I215" s="2"/>
    </row>
    <row r="216" spans="1:9" x14ac:dyDescent="0.25">
      <c r="A216" s="2">
        <v>43214</v>
      </c>
      <c r="B216" s="1" t="s">
        <v>3</v>
      </c>
      <c r="C216">
        <v>61.667060999999997</v>
      </c>
      <c r="I216" s="2"/>
    </row>
    <row r="217" spans="1:9" x14ac:dyDescent="0.25">
      <c r="A217" s="2">
        <v>43215</v>
      </c>
      <c r="B217" s="1" t="s">
        <v>3</v>
      </c>
      <c r="C217">
        <v>59.940387999999999</v>
      </c>
      <c r="I217" s="2"/>
    </row>
    <row r="218" spans="1:9" x14ac:dyDescent="0.25">
      <c r="A218" s="2">
        <v>43216</v>
      </c>
      <c r="B218" s="1" t="s">
        <v>3</v>
      </c>
      <c r="C218">
        <v>57.427455999999999</v>
      </c>
      <c r="I218" s="2"/>
    </row>
    <row r="219" spans="1:9" x14ac:dyDescent="0.25">
      <c r="A219" s="2">
        <v>43217</v>
      </c>
      <c r="B219" s="1" t="s">
        <v>3</v>
      </c>
      <c r="C219">
        <v>58.552872000000001</v>
      </c>
      <c r="I219" s="2"/>
    </row>
    <row r="220" spans="1:9" x14ac:dyDescent="0.25">
      <c r="A220" s="2">
        <v>43220</v>
      </c>
      <c r="B220" s="1" t="s">
        <v>3</v>
      </c>
      <c r="C220">
        <v>58.244537000000001</v>
      </c>
      <c r="I220" s="2"/>
    </row>
    <row r="221" spans="1:9" x14ac:dyDescent="0.25">
      <c r="A221" s="2">
        <v>43222</v>
      </c>
      <c r="B221" s="1" t="s">
        <v>3</v>
      </c>
      <c r="C221">
        <v>59.169547999999999</v>
      </c>
      <c r="I221" s="2"/>
    </row>
    <row r="222" spans="1:9" x14ac:dyDescent="0.25">
      <c r="A222" s="2">
        <v>43223</v>
      </c>
      <c r="B222" s="1" t="s">
        <v>3</v>
      </c>
      <c r="C222">
        <v>58.953709000000003</v>
      </c>
      <c r="I222" s="2"/>
    </row>
    <row r="223" spans="1:9" x14ac:dyDescent="0.25">
      <c r="A223" s="2">
        <v>43224</v>
      </c>
      <c r="B223" s="1" t="s">
        <v>3</v>
      </c>
      <c r="C223">
        <v>57.458289999999998</v>
      </c>
      <c r="I223" s="2"/>
    </row>
    <row r="224" spans="1:9" x14ac:dyDescent="0.25">
      <c r="A224" s="2">
        <v>43227</v>
      </c>
      <c r="B224" s="1" t="s">
        <v>3</v>
      </c>
      <c r="C224">
        <v>58.768711000000003</v>
      </c>
      <c r="I224" s="2"/>
    </row>
    <row r="225" spans="1:9" x14ac:dyDescent="0.25">
      <c r="A225" s="2">
        <v>43228</v>
      </c>
      <c r="B225" s="1" t="s">
        <v>3</v>
      </c>
      <c r="C225">
        <v>58.984546999999999</v>
      </c>
      <c r="I225" s="2"/>
    </row>
    <row r="226" spans="1:9" x14ac:dyDescent="0.25">
      <c r="A226" s="2">
        <v>43229</v>
      </c>
      <c r="B226" s="1" t="s">
        <v>3</v>
      </c>
      <c r="C226">
        <v>59.894134999999999</v>
      </c>
      <c r="I226" s="2"/>
    </row>
    <row r="227" spans="1:9" x14ac:dyDescent="0.25">
      <c r="A227" s="2">
        <v>43230</v>
      </c>
      <c r="B227" s="1" t="s">
        <v>3</v>
      </c>
      <c r="C227">
        <v>59.878715999999997</v>
      </c>
      <c r="I227" s="2"/>
    </row>
    <row r="228" spans="1:9" x14ac:dyDescent="0.25">
      <c r="A228" s="2">
        <v>43231</v>
      </c>
      <c r="B228" s="1" t="s">
        <v>3</v>
      </c>
      <c r="C228">
        <v>60.109974000000001</v>
      </c>
      <c r="I228" s="2"/>
    </row>
    <row r="229" spans="1:9" x14ac:dyDescent="0.25">
      <c r="A229" s="2">
        <v>43234</v>
      </c>
      <c r="B229" s="1" t="s">
        <v>3</v>
      </c>
      <c r="C229">
        <v>60.695805</v>
      </c>
      <c r="I229" s="2"/>
    </row>
    <row r="230" spans="1:9" x14ac:dyDescent="0.25">
      <c r="A230" s="2">
        <v>43235</v>
      </c>
      <c r="B230" s="1" t="s">
        <v>3</v>
      </c>
      <c r="C230">
        <v>60.495387999999998</v>
      </c>
      <c r="I230" s="2"/>
    </row>
    <row r="231" spans="1:9" x14ac:dyDescent="0.25">
      <c r="A231" s="2">
        <v>43236</v>
      </c>
      <c r="B231" s="1" t="s">
        <v>3</v>
      </c>
      <c r="C231">
        <v>60.819133999999998</v>
      </c>
      <c r="I231" s="2"/>
    </row>
    <row r="232" spans="1:9" x14ac:dyDescent="0.25">
      <c r="A232" s="2">
        <v>43237</v>
      </c>
      <c r="B232" s="1" t="s">
        <v>3</v>
      </c>
      <c r="C232">
        <v>61.713306000000003</v>
      </c>
      <c r="I232" s="2"/>
    </row>
    <row r="233" spans="1:9" x14ac:dyDescent="0.25">
      <c r="A233" s="2">
        <v>43238</v>
      </c>
      <c r="B233" s="1" t="s">
        <v>3</v>
      </c>
      <c r="C233">
        <v>61.235393999999999</v>
      </c>
      <c r="I233" s="2"/>
    </row>
    <row r="234" spans="1:9" x14ac:dyDescent="0.25">
      <c r="A234" s="2">
        <v>43241</v>
      </c>
      <c r="B234" s="1" t="s">
        <v>3</v>
      </c>
      <c r="C234">
        <v>61.235393999999999</v>
      </c>
      <c r="I234" s="2"/>
    </row>
    <row r="235" spans="1:9" x14ac:dyDescent="0.25">
      <c r="A235" s="2">
        <v>43242</v>
      </c>
      <c r="B235" s="1" t="s">
        <v>3</v>
      </c>
      <c r="C235">
        <v>60.896228999999998</v>
      </c>
      <c r="I235" s="2"/>
    </row>
    <row r="236" spans="1:9" x14ac:dyDescent="0.25">
      <c r="A236" s="2">
        <v>43243</v>
      </c>
      <c r="B236" s="1" t="s">
        <v>3</v>
      </c>
      <c r="C236">
        <v>59.662888000000002</v>
      </c>
      <c r="I236" s="2"/>
    </row>
    <row r="237" spans="1:9" x14ac:dyDescent="0.25">
      <c r="A237" s="2">
        <v>43244</v>
      </c>
      <c r="B237" s="1" t="s">
        <v>3</v>
      </c>
      <c r="C237">
        <v>59.508709000000003</v>
      </c>
      <c r="I237" s="2"/>
    </row>
    <row r="238" spans="1:9" x14ac:dyDescent="0.25">
      <c r="A238" s="2">
        <v>43245</v>
      </c>
      <c r="B238" s="1" t="s">
        <v>3</v>
      </c>
      <c r="C238">
        <v>60.572471999999998</v>
      </c>
      <c r="I238" s="2"/>
    </row>
    <row r="239" spans="1:9" x14ac:dyDescent="0.25">
      <c r="A239" s="2">
        <v>43248</v>
      </c>
      <c r="B239" s="1" t="s">
        <v>3</v>
      </c>
      <c r="C239">
        <v>61.050392000000002</v>
      </c>
      <c r="I239" s="2"/>
    </row>
    <row r="240" spans="1:9" x14ac:dyDescent="0.25">
      <c r="A240" s="2">
        <v>43249</v>
      </c>
      <c r="B240" s="1" t="s">
        <v>3</v>
      </c>
      <c r="C240">
        <v>59.585804000000003</v>
      </c>
      <c r="I240" s="2"/>
    </row>
    <row r="241" spans="1:9" x14ac:dyDescent="0.25">
      <c r="A241" s="2">
        <v>43250</v>
      </c>
      <c r="B241" s="1" t="s">
        <v>3</v>
      </c>
      <c r="C241">
        <v>59.739967</v>
      </c>
      <c r="I241" s="2"/>
    </row>
    <row r="242" spans="1:9" x14ac:dyDescent="0.25">
      <c r="A242" s="2">
        <v>43251</v>
      </c>
      <c r="B242" s="1" t="s">
        <v>3</v>
      </c>
      <c r="C242">
        <v>60.079140000000002</v>
      </c>
      <c r="I242" s="2"/>
    </row>
    <row r="243" spans="1:9" x14ac:dyDescent="0.25">
      <c r="A243" s="2">
        <v>43252</v>
      </c>
      <c r="B243" s="1" t="s">
        <v>3</v>
      </c>
      <c r="C243">
        <v>60.896228999999998</v>
      </c>
      <c r="I243" s="2"/>
    </row>
    <row r="244" spans="1:9" x14ac:dyDescent="0.25">
      <c r="A244" s="2">
        <v>43255</v>
      </c>
      <c r="B244" s="1" t="s">
        <v>3</v>
      </c>
      <c r="C244">
        <v>61.142895000000003</v>
      </c>
      <c r="I244" s="2"/>
    </row>
    <row r="245" spans="1:9" x14ac:dyDescent="0.25">
      <c r="A245" s="2">
        <v>43256</v>
      </c>
      <c r="B245" s="1" t="s">
        <v>3</v>
      </c>
      <c r="C245">
        <v>60.495387999999998</v>
      </c>
      <c r="I245" s="2"/>
    </row>
    <row r="246" spans="1:9" x14ac:dyDescent="0.25">
      <c r="A246" s="2">
        <v>43257</v>
      </c>
      <c r="B246" s="1" t="s">
        <v>3</v>
      </c>
      <c r="C246">
        <v>60.896228999999998</v>
      </c>
      <c r="I246" s="2"/>
    </row>
    <row r="247" spans="1:9" x14ac:dyDescent="0.25">
      <c r="A247" s="2">
        <v>43258</v>
      </c>
      <c r="B247" s="1" t="s">
        <v>3</v>
      </c>
      <c r="C247">
        <v>60.495387999999998</v>
      </c>
      <c r="I247" s="2"/>
    </row>
    <row r="248" spans="1:9" x14ac:dyDescent="0.25">
      <c r="A248" s="2">
        <v>43259</v>
      </c>
      <c r="B248" s="1" t="s">
        <v>3</v>
      </c>
      <c r="C248">
        <v>60.217891999999999</v>
      </c>
      <c r="I248" s="2"/>
    </row>
    <row r="249" spans="1:9" x14ac:dyDescent="0.25">
      <c r="A249" s="2">
        <v>43262</v>
      </c>
      <c r="B249" s="1" t="s">
        <v>3</v>
      </c>
      <c r="C249">
        <v>60.834553</v>
      </c>
      <c r="I249" s="2"/>
    </row>
    <row r="250" spans="1:9" x14ac:dyDescent="0.25">
      <c r="A250" s="2">
        <v>43263</v>
      </c>
      <c r="B250" s="1" t="s">
        <v>3</v>
      </c>
      <c r="C250">
        <v>60.140804000000003</v>
      </c>
      <c r="I250" s="2"/>
    </row>
    <row r="251" spans="1:9" x14ac:dyDescent="0.25">
      <c r="A251" s="2">
        <v>43264</v>
      </c>
      <c r="B251" s="1" t="s">
        <v>3</v>
      </c>
      <c r="C251">
        <v>60.156211999999996</v>
      </c>
      <c r="I251" s="2"/>
    </row>
    <row r="252" spans="1:9" x14ac:dyDescent="0.25">
      <c r="A252" s="2">
        <v>43265</v>
      </c>
      <c r="B252" s="1" t="s">
        <v>3</v>
      </c>
      <c r="C252">
        <v>59.817042999999998</v>
      </c>
      <c r="I252" s="2"/>
    </row>
    <row r="253" spans="1:9" x14ac:dyDescent="0.25">
      <c r="A253" s="2">
        <v>43266</v>
      </c>
      <c r="B253" s="1" t="s">
        <v>3</v>
      </c>
      <c r="C253">
        <v>59.277465999999997</v>
      </c>
      <c r="I253" s="2"/>
    </row>
    <row r="254" spans="1:9" x14ac:dyDescent="0.25">
      <c r="A254" s="2">
        <v>43269</v>
      </c>
      <c r="B254" s="1" t="s">
        <v>3</v>
      </c>
      <c r="C254">
        <v>58.259956000000003</v>
      </c>
      <c r="I254" s="2"/>
    </row>
    <row r="255" spans="1:9" x14ac:dyDescent="0.25">
      <c r="A255" s="2">
        <v>43270</v>
      </c>
      <c r="B255" s="1" t="s">
        <v>3</v>
      </c>
      <c r="C255">
        <v>57.196193999999998</v>
      </c>
      <c r="I255" s="2"/>
    </row>
    <row r="256" spans="1:9" x14ac:dyDescent="0.25">
      <c r="A256" s="2">
        <v>43271</v>
      </c>
      <c r="B256" s="1" t="s">
        <v>3</v>
      </c>
      <c r="C256">
        <v>57.766621000000001</v>
      </c>
      <c r="I256" s="2"/>
    </row>
    <row r="257" spans="1:9" x14ac:dyDescent="0.25">
      <c r="A257" s="2">
        <v>43272</v>
      </c>
      <c r="B257" s="1" t="s">
        <v>3</v>
      </c>
      <c r="C257">
        <v>56.039943999999998</v>
      </c>
      <c r="I257" s="2"/>
    </row>
    <row r="258" spans="1:9" x14ac:dyDescent="0.25">
      <c r="A258" s="2">
        <v>43273</v>
      </c>
      <c r="B258" s="1" t="s">
        <v>3</v>
      </c>
      <c r="C258">
        <v>56.980370000000001</v>
      </c>
      <c r="I258" s="2"/>
    </row>
    <row r="259" spans="1:9" x14ac:dyDescent="0.25">
      <c r="A259" s="2">
        <v>43276</v>
      </c>
      <c r="B259" s="1" t="s">
        <v>3</v>
      </c>
      <c r="C259">
        <v>55.407851999999998</v>
      </c>
      <c r="I259" s="2"/>
    </row>
    <row r="260" spans="1:9" x14ac:dyDescent="0.25">
      <c r="A260" s="2">
        <v>43277</v>
      </c>
      <c r="B260" s="1" t="s">
        <v>3</v>
      </c>
      <c r="C260">
        <v>56.009112999999999</v>
      </c>
      <c r="I260" s="2"/>
    </row>
    <row r="261" spans="1:9" x14ac:dyDescent="0.25">
      <c r="A261" s="2">
        <v>43278</v>
      </c>
      <c r="B261" s="1" t="s">
        <v>3</v>
      </c>
      <c r="C261">
        <v>57.319533999999997</v>
      </c>
      <c r="I261" s="2"/>
    </row>
    <row r="262" spans="1:9" x14ac:dyDescent="0.25">
      <c r="A262" s="2">
        <v>43279</v>
      </c>
      <c r="B262" s="1" t="s">
        <v>3</v>
      </c>
      <c r="C262">
        <v>56.810775999999997</v>
      </c>
      <c r="I262" s="2"/>
    </row>
    <row r="263" spans="1:9" x14ac:dyDescent="0.25">
      <c r="A263" s="2">
        <v>43280</v>
      </c>
      <c r="B263" s="1" t="s">
        <v>3</v>
      </c>
      <c r="C263">
        <v>58.907454999999999</v>
      </c>
      <c r="I263" s="2"/>
    </row>
    <row r="264" spans="1:9" x14ac:dyDescent="0.25">
      <c r="A264" s="2">
        <v>43283</v>
      </c>
      <c r="B264" s="1" t="s">
        <v>3</v>
      </c>
      <c r="C264">
        <v>57.997867999999997</v>
      </c>
      <c r="I264" s="2"/>
    </row>
    <row r="265" spans="1:9" x14ac:dyDescent="0.25">
      <c r="A265" s="2">
        <v>43284</v>
      </c>
      <c r="B265" s="1" t="s">
        <v>3</v>
      </c>
      <c r="C265">
        <v>57.612453000000002</v>
      </c>
      <c r="I265" s="2"/>
    </row>
    <row r="266" spans="1:9" x14ac:dyDescent="0.25">
      <c r="A266" s="2">
        <v>43285</v>
      </c>
      <c r="B266" s="1" t="s">
        <v>3</v>
      </c>
      <c r="C266">
        <v>56.656609000000003</v>
      </c>
      <c r="I266" s="2"/>
    </row>
    <row r="267" spans="1:9" x14ac:dyDescent="0.25">
      <c r="A267" s="2">
        <v>43286</v>
      </c>
      <c r="B267" s="1" t="s">
        <v>3</v>
      </c>
      <c r="C267">
        <v>57.689529</v>
      </c>
      <c r="I267" s="2"/>
    </row>
    <row r="268" spans="1:9" x14ac:dyDescent="0.25">
      <c r="A268" s="2">
        <v>43287</v>
      </c>
      <c r="B268" s="1" t="s">
        <v>3</v>
      </c>
      <c r="C268">
        <v>58.105789000000001</v>
      </c>
      <c r="I268" s="2"/>
    </row>
    <row r="269" spans="1:9" x14ac:dyDescent="0.25">
      <c r="A269" s="2">
        <v>43290</v>
      </c>
      <c r="B269" s="1" t="s">
        <v>3</v>
      </c>
      <c r="C269">
        <v>57.967030000000001</v>
      </c>
      <c r="I269" s="2"/>
    </row>
    <row r="270" spans="1:9" x14ac:dyDescent="0.25">
      <c r="A270" s="2">
        <v>43291</v>
      </c>
      <c r="B270" s="1" t="s">
        <v>3</v>
      </c>
      <c r="C270">
        <v>59.231205000000003</v>
      </c>
      <c r="I270" s="2"/>
    </row>
    <row r="271" spans="1:9" x14ac:dyDescent="0.25">
      <c r="A271" s="2">
        <v>43292</v>
      </c>
      <c r="B271" s="1" t="s">
        <v>3</v>
      </c>
      <c r="C271">
        <v>58.383285999999998</v>
      </c>
      <c r="I271" s="2"/>
    </row>
    <row r="272" spans="1:9" x14ac:dyDescent="0.25">
      <c r="A272" s="2">
        <v>43293</v>
      </c>
      <c r="B272" s="1" t="s">
        <v>3</v>
      </c>
      <c r="C272">
        <v>58.722453999999999</v>
      </c>
      <c r="I272" s="2"/>
    </row>
    <row r="273" spans="1:9" x14ac:dyDescent="0.25">
      <c r="A273" s="2">
        <v>43294</v>
      </c>
      <c r="B273" s="1" t="s">
        <v>3</v>
      </c>
      <c r="C273">
        <v>59.092464</v>
      </c>
      <c r="I273" s="2"/>
    </row>
    <row r="274" spans="1:9" x14ac:dyDescent="0.25">
      <c r="A274" s="2">
        <v>43297</v>
      </c>
      <c r="B274" s="1" t="s">
        <v>3</v>
      </c>
      <c r="C274">
        <v>59.277465999999997</v>
      </c>
      <c r="I274" s="2"/>
    </row>
    <row r="275" spans="1:9" x14ac:dyDescent="0.25">
      <c r="A275" s="2">
        <v>43298</v>
      </c>
      <c r="B275" s="1" t="s">
        <v>3</v>
      </c>
      <c r="C275">
        <v>61.112057</v>
      </c>
      <c r="I275" s="2"/>
    </row>
    <row r="276" spans="1:9" x14ac:dyDescent="0.25">
      <c r="A276" s="2">
        <v>43299</v>
      </c>
      <c r="B276" s="1" t="s">
        <v>3</v>
      </c>
      <c r="C276">
        <v>62.838734000000002</v>
      </c>
      <c r="I276" s="2"/>
    </row>
    <row r="277" spans="1:9" x14ac:dyDescent="0.25">
      <c r="A277" s="2">
        <v>43300</v>
      </c>
      <c r="B277" s="1" t="s">
        <v>3</v>
      </c>
      <c r="C277">
        <v>62.329982999999999</v>
      </c>
      <c r="I277" s="2"/>
    </row>
    <row r="278" spans="1:9" x14ac:dyDescent="0.25">
      <c r="A278" s="2">
        <v>43301</v>
      </c>
      <c r="B278" s="1" t="s">
        <v>3</v>
      </c>
      <c r="C278">
        <v>61.836651000000003</v>
      </c>
      <c r="I278" s="2"/>
    </row>
    <row r="279" spans="1:9" x14ac:dyDescent="0.25">
      <c r="A279" s="2">
        <v>43304</v>
      </c>
      <c r="B279" s="1" t="s">
        <v>3</v>
      </c>
      <c r="C279">
        <v>61.327891999999999</v>
      </c>
      <c r="I279" s="2"/>
    </row>
    <row r="280" spans="1:9" x14ac:dyDescent="0.25">
      <c r="A280" s="2">
        <v>43305</v>
      </c>
      <c r="B280" s="1" t="s">
        <v>3</v>
      </c>
      <c r="C280">
        <v>62.329982999999999</v>
      </c>
      <c r="I280" s="2"/>
    </row>
    <row r="281" spans="1:9" x14ac:dyDescent="0.25">
      <c r="A281" s="2">
        <v>43306</v>
      </c>
      <c r="B281" s="1" t="s">
        <v>3</v>
      </c>
      <c r="C281">
        <v>61.774979000000002</v>
      </c>
      <c r="I281" s="2"/>
    </row>
    <row r="282" spans="1:9" x14ac:dyDescent="0.25">
      <c r="A282" s="2">
        <v>43307</v>
      </c>
      <c r="B282" s="1" t="s">
        <v>3</v>
      </c>
      <c r="C282">
        <v>63.224148</v>
      </c>
      <c r="I282" s="2"/>
    </row>
    <row r="283" spans="1:9" x14ac:dyDescent="0.25">
      <c r="A283" s="2">
        <v>43308</v>
      </c>
      <c r="B283" s="1" t="s">
        <v>3</v>
      </c>
      <c r="C283">
        <v>63.486252</v>
      </c>
      <c r="I283" s="2"/>
    </row>
    <row r="284" spans="1:9" x14ac:dyDescent="0.25">
      <c r="A284" s="2">
        <v>43311</v>
      </c>
      <c r="B284" s="1" t="s">
        <v>3</v>
      </c>
      <c r="C284">
        <v>63.455406000000004</v>
      </c>
      <c r="I284" s="2"/>
    </row>
    <row r="285" spans="1:9" x14ac:dyDescent="0.25">
      <c r="A285" s="2">
        <v>43312</v>
      </c>
      <c r="B285" s="1" t="s">
        <v>3</v>
      </c>
      <c r="C285">
        <v>63.285820000000001</v>
      </c>
      <c r="I285" s="2"/>
    </row>
    <row r="286" spans="1:9" x14ac:dyDescent="0.25">
      <c r="A286" s="2">
        <v>43313</v>
      </c>
      <c r="B286" s="1" t="s">
        <v>3</v>
      </c>
      <c r="C286">
        <v>62.761642000000002</v>
      </c>
      <c r="I286" s="2"/>
    </row>
    <row r="287" spans="1:9" x14ac:dyDescent="0.25">
      <c r="A287" s="2">
        <v>43314</v>
      </c>
      <c r="B287" s="1" t="s">
        <v>3</v>
      </c>
      <c r="C287">
        <v>61.944569000000001</v>
      </c>
      <c r="I287" s="2"/>
    </row>
    <row r="288" spans="1:9" x14ac:dyDescent="0.25">
      <c r="A288" s="2">
        <v>43315</v>
      </c>
      <c r="B288" s="1" t="s">
        <v>3</v>
      </c>
      <c r="C288">
        <v>61.528315999999997</v>
      </c>
      <c r="I288" s="2"/>
    </row>
    <row r="289" spans="1:9" x14ac:dyDescent="0.25">
      <c r="A289" s="2">
        <v>43318</v>
      </c>
      <c r="B289" s="1" t="s">
        <v>3</v>
      </c>
      <c r="C289">
        <v>61.744148000000003</v>
      </c>
      <c r="I289" s="2"/>
    </row>
    <row r="290" spans="1:9" x14ac:dyDescent="0.25">
      <c r="A290" s="2">
        <v>43319</v>
      </c>
      <c r="B290" s="1" t="s">
        <v>3</v>
      </c>
      <c r="C290">
        <v>62.129559</v>
      </c>
      <c r="I290" s="2"/>
    </row>
    <row r="291" spans="1:9" x14ac:dyDescent="0.25">
      <c r="A291" s="2">
        <v>43320</v>
      </c>
      <c r="B291" s="1" t="s">
        <v>3</v>
      </c>
      <c r="C291">
        <v>62.052483000000002</v>
      </c>
      <c r="I291" s="2"/>
    </row>
    <row r="292" spans="1:9" x14ac:dyDescent="0.25">
      <c r="A292" s="2">
        <v>43321</v>
      </c>
      <c r="B292" s="1" t="s">
        <v>3</v>
      </c>
      <c r="C292">
        <v>61.497475000000001</v>
      </c>
      <c r="I292" s="2"/>
    </row>
    <row r="293" spans="1:9" x14ac:dyDescent="0.25">
      <c r="A293" s="2">
        <v>43322</v>
      </c>
      <c r="B293" s="1" t="s">
        <v>3</v>
      </c>
      <c r="C293">
        <v>59.847884999999998</v>
      </c>
      <c r="I293" s="2"/>
    </row>
    <row r="294" spans="1:9" x14ac:dyDescent="0.25">
      <c r="A294" s="2">
        <v>43325</v>
      </c>
      <c r="B294" s="1" t="s">
        <v>3</v>
      </c>
      <c r="C294">
        <v>60.572471999999998</v>
      </c>
      <c r="I294" s="2"/>
    </row>
    <row r="295" spans="1:9" x14ac:dyDescent="0.25">
      <c r="A295" s="2">
        <v>43326</v>
      </c>
      <c r="B295" s="1" t="s">
        <v>3</v>
      </c>
      <c r="C295">
        <v>60.988731000000001</v>
      </c>
      <c r="I295" s="2"/>
    </row>
    <row r="296" spans="1:9" x14ac:dyDescent="0.25">
      <c r="A296" s="2">
        <v>43327</v>
      </c>
      <c r="B296" s="1" t="s">
        <v>3</v>
      </c>
      <c r="C296">
        <v>58.953709000000003</v>
      </c>
      <c r="I296" s="2"/>
    </row>
    <row r="297" spans="1:9" x14ac:dyDescent="0.25">
      <c r="A297" s="2">
        <v>43328</v>
      </c>
      <c r="B297" s="1" t="s">
        <v>3</v>
      </c>
      <c r="C297">
        <v>59.786217000000001</v>
      </c>
      <c r="I297" s="2"/>
    </row>
    <row r="298" spans="1:9" x14ac:dyDescent="0.25">
      <c r="A298" s="2">
        <v>43329</v>
      </c>
      <c r="B298" s="1" t="s">
        <v>3</v>
      </c>
      <c r="C298">
        <v>59.138714</v>
      </c>
      <c r="I298" s="2"/>
    </row>
    <row r="299" spans="1:9" x14ac:dyDescent="0.25">
      <c r="A299" s="2">
        <v>43332</v>
      </c>
      <c r="B299" s="1" t="s">
        <v>3</v>
      </c>
      <c r="C299">
        <v>60.002048000000002</v>
      </c>
      <c r="I299" s="2"/>
    </row>
    <row r="300" spans="1:9" x14ac:dyDescent="0.25">
      <c r="A300" s="2">
        <v>43333</v>
      </c>
      <c r="B300" s="1" t="s">
        <v>3</v>
      </c>
      <c r="C300">
        <v>60.803722</v>
      </c>
      <c r="I300" s="2"/>
    </row>
    <row r="301" spans="1:9" x14ac:dyDescent="0.25">
      <c r="A301" s="2">
        <v>43334</v>
      </c>
      <c r="B301" s="1" t="s">
        <v>3</v>
      </c>
      <c r="C301">
        <v>60.495387999999998</v>
      </c>
      <c r="I301" s="2"/>
    </row>
    <row r="302" spans="1:9" x14ac:dyDescent="0.25">
      <c r="A302" s="2">
        <v>43335</v>
      </c>
      <c r="B302" s="1" t="s">
        <v>3</v>
      </c>
      <c r="C302">
        <v>59.909542000000002</v>
      </c>
      <c r="I302" s="2"/>
    </row>
    <row r="303" spans="1:9" x14ac:dyDescent="0.25">
      <c r="A303" s="2">
        <v>43336</v>
      </c>
      <c r="B303" s="1" t="s">
        <v>3</v>
      </c>
      <c r="C303">
        <v>60.603306000000003</v>
      </c>
      <c r="I303" s="2"/>
    </row>
    <row r="304" spans="1:9" x14ac:dyDescent="0.25">
      <c r="A304" s="2">
        <v>43339</v>
      </c>
      <c r="B304" s="1" t="s">
        <v>3</v>
      </c>
      <c r="C304">
        <v>61.343311</v>
      </c>
      <c r="I304" s="2"/>
    </row>
    <row r="305" spans="1:9" x14ac:dyDescent="0.25">
      <c r="A305" s="2">
        <v>43340</v>
      </c>
      <c r="B305" s="1" t="s">
        <v>3</v>
      </c>
      <c r="C305">
        <v>59.477890000000002</v>
      </c>
      <c r="I305" s="2"/>
    </row>
    <row r="306" spans="1:9" x14ac:dyDescent="0.25">
      <c r="A306" s="2">
        <v>43341</v>
      </c>
      <c r="B306" s="1" t="s">
        <v>3</v>
      </c>
      <c r="C306">
        <v>58.275371999999997</v>
      </c>
      <c r="I306" s="2"/>
    </row>
    <row r="307" spans="1:9" x14ac:dyDescent="0.25">
      <c r="A307" s="2">
        <v>43342</v>
      </c>
      <c r="B307" s="1" t="s">
        <v>3</v>
      </c>
      <c r="C307">
        <v>57.180785999999998</v>
      </c>
      <c r="I307" s="2"/>
    </row>
    <row r="308" spans="1:9" x14ac:dyDescent="0.25">
      <c r="A308" s="2">
        <v>43343</v>
      </c>
      <c r="B308" s="1" t="s">
        <v>3</v>
      </c>
      <c r="C308">
        <v>56.564109999999999</v>
      </c>
      <c r="I308" s="2"/>
    </row>
    <row r="309" spans="1:9" x14ac:dyDescent="0.25">
      <c r="A309" s="2">
        <v>43346</v>
      </c>
      <c r="B309" s="1" t="s">
        <v>3</v>
      </c>
      <c r="C309">
        <v>56.332863000000003</v>
      </c>
      <c r="I309" s="2"/>
    </row>
    <row r="310" spans="1:9" x14ac:dyDescent="0.25">
      <c r="A310" s="2">
        <v>43347</v>
      </c>
      <c r="B310" s="1" t="s">
        <v>3</v>
      </c>
      <c r="C310">
        <v>56.009112999999999</v>
      </c>
      <c r="I310" s="2"/>
    </row>
    <row r="311" spans="1:9" x14ac:dyDescent="0.25">
      <c r="A311" s="2">
        <v>43348</v>
      </c>
      <c r="B311" s="1" t="s">
        <v>3</v>
      </c>
      <c r="C311">
        <v>54.683266000000003</v>
      </c>
      <c r="I311" s="2"/>
    </row>
    <row r="312" spans="1:9" x14ac:dyDescent="0.25">
      <c r="A312" s="2">
        <v>43349</v>
      </c>
      <c r="B312" s="1" t="s">
        <v>3</v>
      </c>
      <c r="C312">
        <v>53.434508999999998</v>
      </c>
      <c r="I312" s="2"/>
    </row>
    <row r="313" spans="1:9" x14ac:dyDescent="0.25">
      <c r="A313" s="2">
        <v>43350</v>
      </c>
      <c r="B313" s="1" t="s">
        <v>3</v>
      </c>
      <c r="C313">
        <v>53.712009000000002</v>
      </c>
      <c r="I313" s="2"/>
    </row>
    <row r="314" spans="1:9" x14ac:dyDescent="0.25">
      <c r="A314" s="2">
        <v>43353</v>
      </c>
      <c r="B314" s="1" t="s">
        <v>3</v>
      </c>
      <c r="C314">
        <v>53.527008000000002</v>
      </c>
      <c r="I314" s="2"/>
    </row>
    <row r="315" spans="1:9" x14ac:dyDescent="0.25">
      <c r="A315" s="2">
        <v>43354</v>
      </c>
      <c r="B315" s="1" t="s">
        <v>3</v>
      </c>
      <c r="C315">
        <v>53.187843000000001</v>
      </c>
      <c r="I315" s="2"/>
    </row>
    <row r="316" spans="1:9" x14ac:dyDescent="0.25">
      <c r="A316" s="2">
        <v>43355</v>
      </c>
      <c r="B316" s="1" t="s">
        <v>3</v>
      </c>
      <c r="C316">
        <v>53.326591000000001</v>
      </c>
      <c r="I316" s="2"/>
    </row>
    <row r="317" spans="1:9" x14ac:dyDescent="0.25">
      <c r="A317" s="2">
        <v>43356</v>
      </c>
      <c r="B317" s="1" t="s">
        <v>3</v>
      </c>
      <c r="C317">
        <v>53.079922000000003</v>
      </c>
      <c r="I317" s="2"/>
    </row>
    <row r="318" spans="1:9" x14ac:dyDescent="0.25">
      <c r="A318" s="2">
        <v>43357</v>
      </c>
      <c r="B318" s="1" t="s">
        <v>3</v>
      </c>
      <c r="C318">
        <v>53.742840000000001</v>
      </c>
      <c r="I318" s="2"/>
    </row>
    <row r="319" spans="1:9" x14ac:dyDescent="0.25">
      <c r="A319" s="2">
        <v>43360</v>
      </c>
      <c r="B319" s="1" t="s">
        <v>3</v>
      </c>
      <c r="C319">
        <v>53.342007000000002</v>
      </c>
      <c r="I319" s="2"/>
    </row>
    <row r="320" spans="1:9" x14ac:dyDescent="0.25">
      <c r="A320" s="2">
        <v>43361</v>
      </c>
      <c r="B320" s="1" t="s">
        <v>3</v>
      </c>
      <c r="C320">
        <v>53.974094000000001</v>
      </c>
      <c r="I320" s="2"/>
    </row>
    <row r="321" spans="1:9" x14ac:dyDescent="0.25">
      <c r="A321" s="2">
        <v>43362</v>
      </c>
      <c r="B321" s="1" t="s">
        <v>3</v>
      </c>
      <c r="C321">
        <v>54.405762000000003</v>
      </c>
      <c r="I321" s="2"/>
    </row>
    <row r="322" spans="1:9" x14ac:dyDescent="0.25">
      <c r="A322" s="2">
        <v>43363</v>
      </c>
      <c r="B322" s="1" t="s">
        <v>3</v>
      </c>
      <c r="C322">
        <v>56.456195999999998</v>
      </c>
      <c r="I322" s="2"/>
    </row>
    <row r="323" spans="1:9" x14ac:dyDescent="0.25">
      <c r="A323" s="2">
        <v>43364</v>
      </c>
      <c r="B323" s="1" t="s">
        <v>3</v>
      </c>
      <c r="C323">
        <v>55.824112</v>
      </c>
      <c r="I323" s="2"/>
    </row>
    <row r="324" spans="1:9" x14ac:dyDescent="0.25">
      <c r="A324" s="2">
        <v>43367</v>
      </c>
      <c r="B324" s="1" t="s">
        <v>3</v>
      </c>
      <c r="C324">
        <v>55.284519000000003</v>
      </c>
      <c r="I324" s="2"/>
    </row>
    <row r="325" spans="1:9" x14ac:dyDescent="0.25">
      <c r="A325" s="2">
        <v>43368</v>
      </c>
      <c r="B325" s="1" t="s">
        <v>3</v>
      </c>
      <c r="C325">
        <v>55.885773</v>
      </c>
      <c r="I325" s="2"/>
    </row>
    <row r="326" spans="1:9" x14ac:dyDescent="0.25">
      <c r="A326" s="2">
        <v>43369</v>
      </c>
      <c r="B326" s="1" t="s">
        <v>3</v>
      </c>
      <c r="C326">
        <v>56.024532000000001</v>
      </c>
      <c r="I326" s="2"/>
    </row>
    <row r="327" spans="1:9" x14ac:dyDescent="0.25">
      <c r="A327" s="2">
        <v>43370</v>
      </c>
      <c r="B327" s="1" t="s">
        <v>3</v>
      </c>
      <c r="C327">
        <v>54.251595000000002</v>
      </c>
      <c r="I327" s="2"/>
    </row>
    <row r="328" spans="1:9" x14ac:dyDescent="0.25">
      <c r="A328" s="2">
        <v>43371</v>
      </c>
      <c r="B328" s="1" t="s">
        <v>3</v>
      </c>
      <c r="C328">
        <v>53.850760999999999</v>
      </c>
      <c r="I328" s="2"/>
    </row>
    <row r="329" spans="1:9" x14ac:dyDescent="0.25">
      <c r="A329" s="2">
        <v>43374</v>
      </c>
      <c r="B329" s="1" t="s">
        <v>3</v>
      </c>
      <c r="C329">
        <v>54.822024999999996</v>
      </c>
      <c r="I329" s="2"/>
    </row>
    <row r="330" spans="1:9" x14ac:dyDescent="0.25">
      <c r="A330" s="2">
        <v>43375</v>
      </c>
      <c r="B330" s="1" t="s">
        <v>3</v>
      </c>
      <c r="C330">
        <v>54.744934000000001</v>
      </c>
      <c r="I330" s="2"/>
    </row>
    <row r="331" spans="1:9" x14ac:dyDescent="0.25">
      <c r="A331" s="2">
        <v>43377</v>
      </c>
      <c r="B331" s="1" t="s">
        <v>3</v>
      </c>
      <c r="C331">
        <v>52.879500999999998</v>
      </c>
      <c r="I331" s="2"/>
    </row>
    <row r="332" spans="1:9" x14ac:dyDescent="0.25">
      <c r="A332" s="2">
        <v>43378</v>
      </c>
      <c r="B332" s="1" t="s">
        <v>3</v>
      </c>
      <c r="C332">
        <v>51.337829999999997</v>
      </c>
      <c r="I332" s="2"/>
    </row>
    <row r="333" spans="1:9" x14ac:dyDescent="0.25">
      <c r="A333" s="2">
        <v>43381</v>
      </c>
      <c r="B333" s="1" t="s">
        <v>3</v>
      </c>
      <c r="C333">
        <v>51.461165999999999</v>
      </c>
      <c r="I333" s="2"/>
    </row>
    <row r="334" spans="1:9" x14ac:dyDescent="0.25">
      <c r="A334" s="2">
        <v>43382</v>
      </c>
      <c r="B334" s="1" t="s">
        <v>3</v>
      </c>
      <c r="C334">
        <v>50.381991999999997</v>
      </c>
      <c r="I334" s="2"/>
    </row>
    <row r="335" spans="1:9" x14ac:dyDescent="0.25">
      <c r="A335" s="2">
        <v>43383</v>
      </c>
      <c r="B335" s="1" t="s">
        <v>3</v>
      </c>
      <c r="C335">
        <v>48.562809000000001</v>
      </c>
      <c r="I335" s="2"/>
    </row>
    <row r="336" spans="1:9" x14ac:dyDescent="0.25">
      <c r="A336" s="2">
        <v>43384</v>
      </c>
      <c r="B336" s="1" t="s">
        <v>3</v>
      </c>
      <c r="C336">
        <v>47.576138</v>
      </c>
      <c r="I336" s="2"/>
    </row>
    <row r="337" spans="1:9" x14ac:dyDescent="0.25">
      <c r="A337" s="2">
        <v>43385</v>
      </c>
      <c r="B337" s="1" t="s">
        <v>3</v>
      </c>
      <c r="C337">
        <v>47.622387000000003</v>
      </c>
      <c r="I337" s="2"/>
    </row>
    <row r="338" spans="1:9" x14ac:dyDescent="0.25">
      <c r="A338" s="2">
        <v>43388</v>
      </c>
      <c r="B338" s="1" t="s">
        <v>3</v>
      </c>
      <c r="C338">
        <v>47.992393</v>
      </c>
      <c r="I338" s="2"/>
    </row>
    <row r="339" spans="1:9" x14ac:dyDescent="0.25">
      <c r="A339" s="2">
        <v>43389</v>
      </c>
      <c r="B339" s="1" t="s">
        <v>3</v>
      </c>
      <c r="C339">
        <v>48.439475999999999</v>
      </c>
      <c r="I339" s="2"/>
    </row>
    <row r="340" spans="1:9" x14ac:dyDescent="0.25">
      <c r="A340" s="2">
        <v>43390</v>
      </c>
      <c r="B340" s="1" t="s">
        <v>3</v>
      </c>
      <c r="C340">
        <v>47.021132999999999</v>
      </c>
      <c r="I340" s="2"/>
    </row>
    <row r="341" spans="1:9" x14ac:dyDescent="0.25">
      <c r="A341" s="2">
        <v>43391</v>
      </c>
      <c r="B341" s="1" t="s">
        <v>3</v>
      </c>
      <c r="C341">
        <v>46.096130000000002</v>
      </c>
      <c r="I341" s="2"/>
    </row>
    <row r="342" spans="1:9" x14ac:dyDescent="0.25">
      <c r="A342" s="2">
        <v>43392</v>
      </c>
      <c r="B342" s="1" t="s">
        <v>3</v>
      </c>
      <c r="C342">
        <v>44.369450000000001</v>
      </c>
      <c r="I342" s="2"/>
    </row>
    <row r="343" spans="1:9" x14ac:dyDescent="0.25">
      <c r="A343" s="2">
        <v>43395</v>
      </c>
      <c r="B343" s="1" t="s">
        <v>3</v>
      </c>
      <c r="C343">
        <v>44.107365000000001</v>
      </c>
      <c r="I343" s="2"/>
    </row>
    <row r="344" spans="1:9" x14ac:dyDescent="0.25">
      <c r="A344" s="2">
        <v>43396</v>
      </c>
      <c r="B344" s="1" t="s">
        <v>3</v>
      </c>
      <c r="C344">
        <v>42.735275000000001</v>
      </c>
      <c r="I344" s="2"/>
    </row>
    <row r="345" spans="1:9" x14ac:dyDescent="0.25">
      <c r="A345" s="2">
        <v>43397</v>
      </c>
      <c r="B345" s="1" t="s">
        <v>3</v>
      </c>
      <c r="C345">
        <v>40.684845000000003</v>
      </c>
      <c r="I345" s="2"/>
    </row>
    <row r="346" spans="1:9" x14ac:dyDescent="0.25">
      <c r="A346" s="2">
        <v>43398</v>
      </c>
      <c r="B346" s="1" t="s">
        <v>3</v>
      </c>
      <c r="C346">
        <v>41.625267000000001</v>
      </c>
      <c r="I346" s="2"/>
    </row>
    <row r="347" spans="1:9" x14ac:dyDescent="0.25">
      <c r="A347" s="2">
        <v>43399</v>
      </c>
      <c r="B347" s="1" t="s">
        <v>3</v>
      </c>
      <c r="C347">
        <v>40.623176999999998</v>
      </c>
      <c r="I347" s="2"/>
    </row>
    <row r="348" spans="1:9" x14ac:dyDescent="0.25">
      <c r="A348" s="2">
        <v>43402</v>
      </c>
      <c r="B348" s="1" t="s">
        <v>3</v>
      </c>
      <c r="C348">
        <v>42.411521999999998</v>
      </c>
      <c r="I348" s="2"/>
    </row>
    <row r="349" spans="1:9" x14ac:dyDescent="0.25">
      <c r="A349" s="2">
        <v>43403</v>
      </c>
      <c r="B349" s="1" t="s">
        <v>3</v>
      </c>
      <c r="C349">
        <v>42.920273000000002</v>
      </c>
      <c r="I349" s="2"/>
    </row>
    <row r="350" spans="1:9" x14ac:dyDescent="0.25">
      <c r="A350" s="2">
        <v>43404</v>
      </c>
      <c r="B350" s="1" t="s">
        <v>3</v>
      </c>
      <c r="C350">
        <v>44.030281000000002</v>
      </c>
      <c r="I350" s="2"/>
    </row>
    <row r="351" spans="1:9" x14ac:dyDescent="0.25">
      <c r="A351" s="2">
        <v>43405</v>
      </c>
      <c r="B351" s="1" t="s">
        <v>3</v>
      </c>
      <c r="C351">
        <v>45.201954000000001</v>
      </c>
      <c r="I351" s="2"/>
    </row>
    <row r="352" spans="1:9" x14ac:dyDescent="0.25">
      <c r="A352" s="2">
        <v>43406</v>
      </c>
      <c r="B352" s="1" t="s">
        <v>3</v>
      </c>
      <c r="C352">
        <v>46.373631000000003</v>
      </c>
      <c r="I352" s="2"/>
    </row>
    <row r="353" spans="1:9" x14ac:dyDescent="0.25">
      <c r="A353" s="2">
        <v>43409</v>
      </c>
      <c r="B353" s="1" t="s">
        <v>3</v>
      </c>
      <c r="C353">
        <v>45.217373000000002</v>
      </c>
      <c r="I353" s="2"/>
    </row>
    <row r="354" spans="1:9" x14ac:dyDescent="0.25">
      <c r="A354" s="2">
        <v>43410</v>
      </c>
      <c r="B354" s="1" t="s">
        <v>3</v>
      </c>
      <c r="C354">
        <v>44.739455999999997</v>
      </c>
      <c r="I354" s="2"/>
    </row>
    <row r="355" spans="1:9" x14ac:dyDescent="0.25">
      <c r="A355" s="2">
        <v>43411</v>
      </c>
      <c r="B355" s="1" t="s">
        <v>3</v>
      </c>
      <c r="C355">
        <v>45.710709000000001</v>
      </c>
      <c r="I355" s="2"/>
    </row>
    <row r="356" spans="1:9" x14ac:dyDescent="0.25">
      <c r="A356" s="2">
        <v>43412</v>
      </c>
      <c r="B356" s="1" t="s">
        <v>3</v>
      </c>
      <c r="C356">
        <v>44.708621999999998</v>
      </c>
      <c r="I356" s="2"/>
    </row>
    <row r="357" spans="1:9" x14ac:dyDescent="0.25">
      <c r="A357" s="2">
        <v>43413</v>
      </c>
      <c r="B357" s="1" t="s">
        <v>3</v>
      </c>
      <c r="C357">
        <v>44.3232</v>
      </c>
      <c r="I357" s="2"/>
    </row>
    <row r="358" spans="1:9" x14ac:dyDescent="0.25">
      <c r="A358" s="2">
        <v>43416</v>
      </c>
      <c r="B358" s="1" t="s">
        <v>3</v>
      </c>
      <c r="C358">
        <v>44.261527999999998</v>
      </c>
      <c r="I358" s="2"/>
    </row>
    <row r="359" spans="1:9" x14ac:dyDescent="0.25">
      <c r="A359" s="2">
        <v>43417</v>
      </c>
      <c r="B359" s="1" t="s">
        <v>3</v>
      </c>
      <c r="C359">
        <v>45.710709000000001</v>
      </c>
      <c r="I359" s="2"/>
    </row>
    <row r="360" spans="1:9" x14ac:dyDescent="0.25">
      <c r="A360" s="2">
        <v>43418</v>
      </c>
      <c r="B360" s="1" t="s">
        <v>3</v>
      </c>
      <c r="C360">
        <v>44.970703</v>
      </c>
      <c r="I360" s="2"/>
    </row>
    <row r="361" spans="1:9" x14ac:dyDescent="0.25">
      <c r="A361" s="2">
        <v>43419</v>
      </c>
      <c r="B361" s="1" t="s">
        <v>3</v>
      </c>
      <c r="C361">
        <v>43.906944000000003</v>
      </c>
      <c r="I361" s="2"/>
    </row>
    <row r="362" spans="1:9" x14ac:dyDescent="0.25">
      <c r="A362" s="2">
        <v>43420</v>
      </c>
      <c r="B362" s="1" t="s">
        <v>3</v>
      </c>
      <c r="C362">
        <v>43.444446999999997</v>
      </c>
      <c r="I362" s="2"/>
    </row>
    <row r="363" spans="1:9" x14ac:dyDescent="0.25">
      <c r="A363" s="2">
        <v>43423</v>
      </c>
      <c r="B363" s="1" t="s">
        <v>3</v>
      </c>
      <c r="C363">
        <v>43.089863000000001</v>
      </c>
      <c r="I363" s="2"/>
    </row>
    <row r="364" spans="1:9" x14ac:dyDescent="0.25">
      <c r="A364" s="2">
        <v>43424</v>
      </c>
      <c r="B364" s="1" t="s">
        <v>3</v>
      </c>
      <c r="C364">
        <v>36.383564</v>
      </c>
      <c r="I364" s="2"/>
    </row>
    <row r="365" spans="1:9" x14ac:dyDescent="0.25">
      <c r="A365" s="2">
        <v>43425</v>
      </c>
      <c r="B365" s="1" t="s">
        <v>3</v>
      </c>
      <c r="C365">
        <v>38.372329999999998</v>
      </c>
      <c r="I365" s="2"/>
    </row>
    <row r="366" spans="1:9" x14ac:dyDescent="0.25">
      <c r="A366" s="2">
        <v>43426</v>
      </c>
      <c r="B366" s="1" t="s">
        <v>3</v>
      </c>
      <c r="C366">
        <v>36.907738000000002</v>
      </c>
      <c r="I366" s="2"/>
    </row>
    <row r="367" spans="1:9" x14ac:dyDescent="0.25">
      <c r="A367" s="2">
        <v>43427</v>
      </c>
      <c r="B367" s="1" t="s">
        <v>3</v>
      </c>
      <c r="C367">
        <v>36.707317000000003</v>
      </c>
      <c r="I367" s="2"/>
    </row>
    <row r="368" spans="1:9" x14ac:dyDescent="0.25">
      <c r="A368" s="2">
        <v>43430</v>
      </c>
      <c r="B368" s="1" t="s">
        <v>3</v>
      </c>
      <c r="C368">
        <v>38.572749999999999</v>
      </c>
      <c r="I368" s="2"/>
    </row>
    <row r="369" spans="1:9" x14ac:dyDescent="0.25">
      <c r="A369" s="2">
        <v>43431</v>
      </c>
      <c r="B369" s="1" t="s">
        <v>3</v>
      </c>
      <c r="C369">
        <v>38.464832000000001</v>
      </c>
      <c r="I369" s="2"/>
    </row>
    <row r="370" spans="1:9" x14ac:dyDescent="0.25">
      <c r="A370" s="2">
        <v>43432</v>
      </c>
      <c r="B370" s="1" t="s">
        <v>3</v>
      </c>
      <c r="C370">
        <v>39.081505</v>
      </c>
      <c r="I370" s="2"/>
    </row>
    <row r="371" spans="1:9" x14ac:dyDescent="0.25">
      <c r="A371" s="2">
        <v>43433</v>
      </c>
      <c r="B371" s="1" t="s">
        <v>3</v>
      </c>
      <c r="C371">
        <v>39.574837000000002</v>
      </c>
      <c r="I371" s="2"/>
    </row>
    <row r="372" spans="1:9" x14ac:dyDescent="0.25">
      <c r="A372" s="2">
        <v>43434</v>
      </c>
      <c r="B372" s="1" t="s">
        <v>3</v>
      </c>
      <c r="C372">
        <v>39.204838000000002</v>
      </c>
      <c r="I372" s="2"/>
    </row>
    <row r="373" spans="1:9" x14ac:dyDescent="0.25">
      <c r="A373" s="2">
        <v>43437</v>
      </c>
      <c r="B373" s="1" t="s">
        <v>3</v>
      </c>
      <c r="C373">
        <v>39.220253</v>
      </c>
      <c r="I373" s="2"/>
    </row>
    <row r="374" spans="1:9" x14ac:dyDescent="0.25">
      <c r="A374" s="2">
        <v>43438</v>
      </c>
      <c r="B374" s="1" t="s">
        <v>3</v>
      </c>
      <c r="C374">
        <v>37.447322999999997</v>
      </c>
      <c r="I374" s="2"/>
    </row>
    <row r="375" spans="1:9" x14ac:dyDescent="0.25">
      <c r="A375" s="2">
        <v>43439</v>
      </c>
      <c r="B375" s="1" t="s">
        <v>3</v>
      </c>
      <c r="C375">
        <v>37.339401000000002</v>
      </c>
      <c r="I375" s="2"/>
    </row>
    <row r="376" spans="1:9" x14ac:dyDescent="0.25">
      <c r="A376" s="2">
        <v>43440</v>
      </c>
      <c r="B376" s="1" t="s">
        <v>3</v>
      </c>
      <c r="C376">
        <v>35.235016000000002</v>
      </c>
      <c r="I376" s="2"/>
    </row>
    <row r="377" spans="1:9" x14ac:dyDescent="0.25">
      <c r="A377" s="2">
        <v>43441</v>
      </c>
      <c r="B377" s="1" t="s">
        <v>3</v>
      </c>
      <c r="C377">
        <v>34.857311000000003</v>
      </c>
      <c r="I377" s="2"/>
    </row>
    <row r="378" spans="1:9" x14ac:dyDescent="0.25">
      <c r="A378" s="2">
        <v>43444</v>
      </c>
      <c r="B378" s="1" t="s">
        <v>3</v>
      </c>
      <c r="C378">
        <v>33.415835999999999</v>
      </c>
      <c r="I378" s="2"/>
    </row>
    <row r="379" spans="1:9" x14ac:dyDescent="0.25">
      <c r="A379" s="2">
        <v>43445</v>
      </c>
      <c r="B379" s="1" t="s">
        <v>3</v>
      </c>
      <c r="C379">
        <v>34.348557</v>
      </c>
      <c r="I379" s="2"/>
    </row>
    <row r="380" spans="1:9" x14ac:dyDescent="0.25">
      <c r="A380" s="2">
        <v>43446</v>
      </c>
      <c r="B380" s="1" t="s">
        <v>3</v>
      </c>
      <c r="C380">
        <v>34.564391999999998</v>
      </c>
      <c r="I380" s="2"/>
    </row>
    <row r="381" spans="1:9" x14ac:dyDescent="0.25">
      <c r="A381" s="2">
        <v>43447</v>
      </c>
      <c r="B381" s="1" t="s">
        <v>3</v>
      </c>
      <c r="C381">
        <v>33.654800000000002</v>
      </c>
      <c r="I381" s="2"/>
    </row>
    <row r="382" spans="1:9" x14ac:dyDescent="0.25">
      <c r="A382" s="2">
        <v>43448</v>
      </c>
      <c r="B382" s="1" t="s">
        <v>3</v>
      </c>
      <c r="C382">
        <v>33.369587000000003</v>
      </c>
      <c r="I382" s="2"/>
    </row>
    <row r="383" spans="1:9" x14ac:dyDescent="0.25">
      <c r="A383" s="2">
        <v>43451</v>
      </c>
      <c r="B383" s="1" t="s">
        <v>3</v>
      </c>
      <c r="C383">
        <v>33.076672000000002</v>
      </c>
      <c r="I383" s="2"/>
    </row>
    <row r="384" spans="1:9" x14ac:dyDescent="0.25">
      <c r="A384" s="2">
        <v>43452</v>
      </c>
      <c r="B384" s="1" t="s">
        <v>3</v>
      </c>
      <c r="C384">
        <v>33.662506</v>
      </c>
      <c r="I384" s="2"/>
    </row>
    <row r="385" spans="1:9" x14ac:dyDescent="0.25">
      <c r="A385" s="2">
        <v>43453</v>
      </c>
      <c r="B385" s="1" t="s">
        <v>3</v>
      </c>
      <c r="C385">
        <v>33.261676999999999</v>
      </c>
      <c r="I385" s="2"/>
    </row>
    <row r="386" spans="1:9" x14ac:dyDescent="0.25">
      <c r="A386" s="2">
        <v>43454</v>
      </c>
      <c r="B386" s="1" t="s">
        <v>3</v>
      </c>
      <c r="C386">
        <v>32.298126000000003</v>
      </c>
      <c r="I386" s="2"/>
    </row>
    <row r="387" spans="1:9" x14ac:dyDescent="0.25">
      <c r="A387" s="2">
        <v>43455</v>
      </c>
      <c r="B387" s="1" t="s">
        <v>3</v>
      </c>
      <c r="C387">
        <v>33.361880999999997</v>
      </c>
      <c r="I387" s="2"/>
    </row>
    <row r="388" spans="1:9" x14ac:dyDescent="0.25">
      <c r="A388" s="2">
        <v>43461</v>
      </c>
      <c r="B388" s="1" t="s">
        <v>3</v>
      </c>
      <c r="C388">
        <v>32.475414000000001</v>
      </c>
      <c r="I388" s="2"/>
    </row>
    <row r="389" spans="1:9" x14ac:dyDescent="0.25">
      <c r="A389" s="2">
        <v>43462</v>
      </c>
      <c r="B389" s="1" t="s">
        <v>3</v>
      </c>
      <c r="C389">
        <v>33.284793999999998</v>
      </c>
      <c r="I389" s="2"/>
    </row>
    <row r="390" spans="1:9" x14ac:dyDescent="0.25">
      <c r="A390" s="2">
        <v>43467</v>
      </c>
      <c r="B390" s="1" t="s">
        <v>3</v>
      </c>
      <c r="C390">
        <v>33.068961999999999</v>
      </c>
      <c r="I390" s="2"/>
    </row>
    <row r="391" spans="1:9" x14ac:dyDescent="0.25">
      <c r="A391" s="2">
        <v>43468</v>
      </c>
      <c r="B391" s="1" t="s">
        <v>3</v>
      </c>
      <c r="C391">
        <v>32.991875</v>
      </c>
      <c r="I391" s="2"/>
    </row>
    <row r="392" spans="1:9" x14ac:dyDescent="0.25">
      <c r="A392" s="2">
        <v>43469</v>
      </c>
      <c r="B392" s="1" t="s">
        <v>3</v>
      </c>
      <c r="C392">
        <v>34.949806000000002</v>
      </c>
      <c r="I392" s="2"/>
    </row>
    <row r="393" spans="1:9" x14ac:dyDescent="0.25">
      <c r="A393" s="2">
        <v>43472</v>
      </c>
      <c r="B393" s="1" t="s">
        <v>3</v>
      </c>
      <c r="C393">
        <v>34.733974000000003</v>
      </c>
      <c r="I393" s="2"/>
    </row>
    <row r="394" spans="1:9" x14ac:dyDescent="0.25">
      <c r="A394" s="2">
        <v>43473</v>
      </c>
      <c r="B394" s="1" t="s">
        <v>3</v>
      </c>
      <c r="C394">
        <v>35.335223999999997</v>
      </c>
      <c r="I394" s="2"/>
    </row>
    <row r="395" spans="1:9" x14ac:dyDescent="0.25">
      <c r="A395" s="2">
        <v>43474</v>
      </c>
      <c r="B395" s="1" t="s">
        <v>3</v>
      </c>
      <c r="C395">
        <v>36.059814000000003</v>
      </c>
      <c r="I395" s="2"/>
    </row>
    <row r="396" spans="1:9" x14ac:dyDescent="0.25">
      <c r="A396" s="2">
        <v>43475</v>
      </c>
      <c r="B396" s="1" t="s">
        <v>3</v>
      </c>
      <c r="C396">
        <v>35.111687000000003</v>
      </c>
      <c r="I396" s="2"/>
    </row>
    <row r="397" spans="1:9" x14ac:dyDescent="0.25">
      <c r="A397" s="2">
        <v>43476</v>
      </c>
      <c r="B397" s="1" t="s">
        <v>3</v>
      </c>
      <c r="C397">
        <v>34.595222</v>
      </c>
      <c r="I397" s="2"/>
    </row>
    <row r="398" spans="1:9" x14ac:dyDescent="0.25">
      <c r="A398" s="2">
        <v>43479</v>
      </c>
      <c r="B398" s="1" t="s">
        <v>3</v>
      </c>
      <c r="C398">
        <v>34.826473</v>
      </c>
      <c r="I398" s="2"/>
    </row>
    <row r="399" spans="1:9" x14ac:dyDescent="0.25">
      <c r="A399" s="2">
        <v>43480</v>
      </c>
      <c r="B399" s="1" t="s">
        <v>3</v>
      </c>
      <c r="C399">
        <v>34.772514000000001</v>
      </c>
      <c r="I399" s="2"/>
    </row>
    <row r="400" spans="1:9" x14ac:dyDescent="0.25">
      <c r="A400" s="2">
        <v>43481</v>
      </c>
      <c r="B400" s="1" t="s">
        <v>3</v>
      </c>
      <c r="C400">
        <v>35.651271999999999</v>
      </c>
      <c r="I400" s="2"/>
    </row>
    <row r="401" spans="1:9" x14ac:dyDescent="0.25">
      <c r="A401" s="2">
        <v>43482</v>
      </c>
      <c r="B401" s="1" t="s">
        <v>3</v>
      </c>
      <c r="C401">
        <v>35.921061999999999</v>
      </c>
      <c r="I401" s="2"/>
    </row>
    <row r="402" spans="1:9" x14ac:dyDescent="0.25">
      <c r="A402" s="2">
        <v>43483</v>
      </c>
      <c r="B402" s="1" t="s">
        <v>3</v>
      </c>
      <c r="C402">
        <v>37.370238999999998</v>
      </c>
      <c r="I402" s="2"/>
    </row>
    <row r="403" spans="1:9" x14ac:dyDescent="0.25">
      <c r="A403" s="2">
        <v>43486</v>
      </c>
      <c r="B403" s="1" t="s">
        <v>3</v>
      </c>
      <c r="C403">
        <v>36.761271999999998</v>
      </c>
      <c r="I403" s="2"/>
    </row>
    <row r="404" spans="1:9" x14ac:dyDescent="0.25">
      <c r="A404" s="2">
        <v>43487</v>
      </c>
      <c r="B404" s="1" t="s">
        <v>3</v>
      </c>
      <c r="C404">
        <v>35.605018999999999</v>
      </c>
      <c r="I404" s="2"/>
    </row>
    <row r="405" spans="1:9" x14ac:dyDescent="0.25">
      <c r="A405" s="2">
        <v>43488</v>
      </c>
      <c r="B405" s="1" t="s">
        <v>3</v>
      </c>
      <c r="C405">
        <v>34.865012999999998</v>
      </c>
      <c r="I405" s="2"/>
    </row>
    <row r="406" spans="1:9" x14ac:dyDescent="0.25">
      <c r="A406" s="2">
        <v>43489</v>
      </c>
      <c r="B406" s="1" t="s">
        <v>3</v>
      </c>
      <c r="C406">
        <v>34.965224999999997</v>
      </c>
      <c r="I406" s="2"/>
    </row>
    <row r="407" spans="1:9" x14ac:dyDescent="0.25">
      <c r="A407" s="2">
        <v>43490</v>
      </c>
      <c r="B407" s="1" t="s">
        <v>3</v>
      </c>
      <c r="C407">
        <v>36.684193</v>
      </c>
      <c r="I407" s="2"/>
    </row>
    <row r="408" spans="1:9" x14ac:dyDescent="0.25">
      <c r="A408" s="2">
        <v>43493</v>
      </c>
      <c r="B408" s="1" t="s">
        <v>3</v>
      </c>
      <c r="C408">
        <v>35.697524999999999</v>
      </c>
      <c r="I408" s="2"/>
    </row>
    <row r="409" spans="1:9" x14ac:dyDescent="0.25">
      <c r="A409" s="2">
        <v>43494</v>
      </c>
      <c r="B409" s="1" t="s">
        <v>3</v>
      </c>
      <c r="C409">
        <v>35.828564</v>
      </c>
      <c r="I409" s="2"/>
    </row>
    <row r="410" spans="1:9" x14ac:dyDescent="0.25">
      <c r="A410" s="2">
        <v>43495</v>
      </c>
      <c r="B410" s="1" t="s">
        <v>3</v>
      </c>
      <c r="C410">
        <v>37.763367000000002</v>
      </c>
      <c r="I410" s="2"/>
    </row>
    <row r="411" spans="1:9" x14ac:dyDescent="0.25">
      <c r="A411" s="2">
        <v>43496</v>
      </c>
      <c r="B411" s="1" t="s">
        <v>3</v>
      </c>
      <c r="C411">
        <v>37.138984999999998</v>
      </c>
      <c r="I411" s="2"/>
    </row>
    <row r="412" spans="1:9" x14ac:dyDescent="0.25">
      <c r="A412" s="2">
        <v>43497</v>
      </c>
      <c r="B412" s="1" t="s">
        <v>3</v>
      </c>
      <c r="C412">
        <v>37.424197999999997</v>
      </c>
      <c r="I412" s="2"/>
    </row>
    <row r="413" spans="1:9" x14ac:dyDescent="0.25">
      <c r="A413" s="2">
        <v>43500</v>
      </c>
      <c r="B413" s="1" t="s">
        <v>3</v>
      </c>
      <c r="C413">
        <v>37.609203000000001</v>
      </c>
      <c r="I413" s="2"/>
    </row>
    <row r="414" spans="1:9" x14ac:dyDescent="0.25">
      <c r="A414" s="2">
        <v>43501</v>
      </c>
      <c r="B414" s="1" t="s">
        <v>3</v>
      </c>
      <c r="C414">
        <v>38.942753000000003</v>
      </c>
      <c r="I414" s="2"/>
    </row>
    <row r="415" spans="1:9" x14ac:dyDescent="0.25">
      <c r="A415" s="2">
        <v>43502</v>
      </c>
      <c r="B415" s="1" t="s">
        <v>3</v>
      </c>
      <c r="C415">
        <v>38.911918999999997</v>
      </c>
      <c r="I415" s="2"/>
    </row>
    <row r="416" spans="1:9" x14ac:dyDescent="0.25">
      <c r="A416" s="2">
        <v>43503</v>
      </c>
      <c r="B416" s="1" t="s">
        <v>3</v>
      </c>
      <c r="C416">
        <v>37.038780000000003</v>
      </c>
      <c r="I416" s="2"/>
    </row>
    <row r="417" spans="1:9" x14ac:dyDescent="0.25">
      <c r="A417" s="2">
        <v>43504</v>
      </c>
      <c r="B417" s="1" t="s">
        <v>3</v>
      </c>
      <c r="C417">
        <v>36.306483999999998</v>
      </c>
      <c r="I417" s="2"/>
    </row>
    <row r="418" spans="1:9" x14ac:dyDescent="0.25">
      <c r="A418" s="2">
        <v>43507</v>
      </c>
      <c r="B418" s="1" t="s">
        <v>3</v>
      </c>
      <c r="C418">
        <v>36.661068</v>
      </c>
      <c r="I418" s="2"/>
    </row>
    <row r="419" spans="1:9" x14ac:dyDescent="0.25">
      <c r="A419" s="2">
        <v>43508</v>
      </c>
      <c r="B419" s="1" t="s">
        <v>3</v>
      </c>
      <c r="C419">
        <v>37.732536000000003</v>
      </c>
      <c r="I419" s="2"/>
    </row>
    <row r="420" spans="1:9" x14ac:dyDescent="0.25">
      <c r="A420" s="2">
        <v>43509</v>
      </c>
      <c r="B420" s="1" t="s">
        <v>3</v>
      </c>
      <c r="C420">
        <v>38.187325000000001</v>
      </c>
      <c r="I420" s="2"/>
    </row>
    <row r="421" spans="1:9" x14ac:dyDescent="0.25">
      <c r="A421" s="2">
        <v>43510</v>
      </c>
      <c r="B421" s="1" t="s">
        <v>3</v>
      </c>
      <c r="C421">
        <v>37.539822000000001</v>
      </c>
      <c r="I421" s="2"/>
    </row>
    <row r="422" spans="1:9" x14ac:dyDescent="0.25">
      <c r="A422" s="2">
        <v>43511</v>
      </c>
      <c r="B422" s="1" t="s">
        <v>3</v>
      </c>
      <c r="C422">
        <v>39.374420000000001</v>
      </c>
      <c r="I422" s="2"/>
    </row>
    <row r="423" spans="1:9" x14ac:dyDescent="0.25">
      <c r="A423" s="2">
        <v>43514</v>
      </c>
      <c r="B423" s="1" t="s">
        <v>3</v>
      </c>
      <c r="C423">
        <v>39.266502000000003</v>
      </c>
      <c r="I423" s="2"/>
    </row>
    <row r="424" spans="1:9" x14ac:dyDescent="0.25">
      <c r="A424" s="2">
        <v>43515</v>
      </c>
      <c r="B424" s="1" t="s">
        <v>3</v>
      </c>
      <c r="C424">
        <v>38.788581999999998</v>
      </c>
      <c r="I424" s="2"/>
    </row>
    <row r="425" spans="1:9" x14ac:dyDescent="0.25">
      <c r="A425" s="2">
        <v>43516</v>
      </c>
      <c r="B425" s="1" t="s">
        <v>3</v>
      </c>
      <c r="C425">
        <v>39.328170999999998</v>
      </c>
      <c r="I425" s="2"/>
    </row>
    <row r="426" spans="1:9" x14ac:dyDescent="0.25">
      <c r="A426" s="2">
        <v>43517</v>
      </c>
      <c r="B426" s="1" t="s">
        <v>3</v>
      </c>
      <c r="C426">
        <v>39.466923000000001</v>
      </c>
      <c r="I426" s="2"/>
    </row>
    <row r="427" spans="1:9" x14ac:dyDescent="0.25">
      <c r="A427" s="2">
        <v>43518</v>
      </c>
      <c r="B427" s="1" t="s">
        <v>3</v>
      </c>
      <c r="C427">
        <v>39.775252999999999</v>
      </c>
      <c r="I427" s="2"/>
    </row>
    <row r="428" spans="1:9" x14ac:dyDescent="0.25">
      <c r="A428" s="2">
        <v>43521</v>
      </c>
      <c r="B428" s="1" t="s">
        <v>3</v>
      </c>
      <c r="C428">
        <v>38.518791</v>
      </c>
      <c r="I428" s="2"/>
    </row>
    <row r="429" spans="1:9" x14ac:dyDescent="0.25">
      <c r="A429" s="2">
        <v>43522</v>
      </c>
      <c r="B429" s="1" t="s">
        <v>3</v>
      </c>
      <c r="C429">
        <v>37.555241000000002</v>
      </c>
      <c r="I429" s="2"/>
    </row>
    <row r="430" spans="1:9" x14ac:dyDescent="0.25">
      <c r="A430" s="2">
        <v>43523</v>
      </c>
      <c r="B430" s="1" t="s">
        <v>3</v>
      </c>
      <c r="C430">
        <v>37.323990000000002</v>
      </c>
      <c r="I430" s="2"/>
    </row>
    <row r="431" spans="1:9" x14ac:dyDescent="0.25">
      <c r="A431" s="2">
        <v>43524</v>
      </c>
      <c r="B431" s="1" t="s">
        <v>3</v>
      </c>
      <c r="C431">
        <v>38.649830000000001</v>
      </c>
      <c r="I431" s="2"/>
    </row>
    <row r="432" spans="1:9" x14ac:dyDescent="0.25">
      <c r="A432" s="2">
        <v>43525</v>
      </c>
      <c r="B432" s="1" t="s">
        <v>3</v>
      </c>
      <c r="C432">
        <v>39.420673000000001</v>
      </c>
      <c r="I432" s="2"/>
    </row>
    <row r="433" spans="1:9" x14ac:dyDescent="0.25">
      <c r="A433" s="2">
        <v>43528</v>
      </c>
      <c r="B433" s="1" t="s">
        <v>3</v>
      </c>
      <c r="C433">
        <v>39.420673000000001</v>
      </c>
      <c r="I433" s="2"/>
    </row>
    <row r="434" spans="1:9" x14ac:dyDescent="0.25">
      <c r="A434" s="2">
        <v>43529</v>
      </c>
      <c r="B434" s="1" t="s">
        <v>3</v>
      </c>
      <c r="C434">
        <v>38.927334000000002</v>
      </c>
      <c r="I434" s="2"/>
    </row>
    <row r="435" spans="1:9" x14ac:dyDescent="0.25">
      <c r="A435" s="2">
        <v>43530</v>
      </c>
      <c r="B435" s="1" t="s">
        <v>3</v>
      </c>
      <c r="C435">
        <v>39.019835999999998</v>
      </c>
      <c r="I435" s="2"/>
    </row>
    <row r="436" spans="1:9" x14ac:dyDescent="0.25">
      <c r="A436" s="2">
        <v>43531</v>
      </c>
      <c r="B436" s="1" t="s">
        <v>3</v>
      </c>
      <c r="C436">
        <v>37.293156000000003</v>
      </c>
      <c r="I436" s="2"/>
    </row>
    <row r="437" spans="1:9" x14ac:dyDescent="0.25">
      <c r="A437" s="2">
        <v>43532</v>
      </c>
      <c r="B437" s="1" t="s">
        <v>3</v>
      </c>
      <c r="C437">
        <v>37.493572</v>
      </c>
      <c r="I437" s="2"/>
    </row>
    <row r="438" spans="1:9" x14ac:dyDescent="0.25">
      <c r="A438" s="2">
        <v>43535</v>
      </c>
      <c r="B438" s="1" t="s">
        <v>3</v>
      </c>
      <c r="C438">
        <v>37.524405999999999</v>
      </c>
      <c r="I438" s="2"/>
    </row>
    <row r="439" spans="1:9" x14ac:dyDescent="0.25">
      <c r="A439" s="2">
        <v>43536</v>
      </c>
      <c r="B439" s="1" t="s">
        <v>3</v>
      </c>
      <c r="C439">
        <v>37.054192</v>
      </c>
      <c r="I439" s="2"/>
    </row>
    <row r="440" spans="1:9" x14ac:dyDescent="0.25">
      <c r="A440" s="2">
        <v>43537</v>
      </c>
      <c r="B440" s="1" t="s">
        <v>3</v>
      </c>
      <c r="C440">
        <v>37.393360000000001</v>
      </c>
      <c r="I440" s="2"/>
    </row>
    <row r="441" spans="1:9" x14ac:dyDescent="0.25">
      <c r="A441" s="2">
        <v>43538</v>
      </c>
      <c r="B441" s="1" t="s">
        <v>3</v>
      </c>
      <c r="C441">
        <v>37.516697000000001</v>
      </c>
      <c r="I441" s="2"/>
    </row>
    <row r="442" spans="1:9" x14ac:dyDescent="0.25">
      <c r="A442" s="2">
        <v>43539</v>
      </c>
      <c r="B442" s="1" t="s">
        <v>3</v>
      </c>
      <c r="C442">
        <v>37.794201000000001</v>
      </c>
      <c r="I442" s="2"/>
    </row>
    <row r="443" spans="1:9" x14ac:dyDescent="0.25">
      <c r="A443" s="2">
        <v>43542</v>
      </c>
      <c r="B443" s="1" t="s">
        <v>3</v>
      </c>
      <c r="C443">
        <v>36.522316000000004</v>
      </c>
      <c r="I443" s="2"/>
    </row>
    <row r="444" spans="1:9" x14ac:dyDescent="0.25">
      <c r="A444" s="2">
        <v>43543</v>
      </c>
      <c r="B444" s="1" t="s">
        <v>3</v>
      </c>
      <c r="C444">
        <v>36.961697000000001</v>
      </c>
      <c r="I444" s="2"/>
    </row>
    <row r="445" spans="1:9" x14ac:dyDescent="0.25">
      <c r="A445" s="2">
        <v>43544</v>
      </c>
      <c r="B445" s="1" t="s">
        <v>3</v>
      </c>
      <c r="C445">
        <v>36.067523999999999</v>
      </c>
      <c r="I445" s="2"/>
    </row>
    <row r="446" spans="1:9" x14ac:dyDescent="0.25">
      <c r="A446" s="2">
        <v>43545</v>
      </c>
      <c r="B446" s="1" t="s">
        <v>3</v>
      </c>
      <c r="C446">
        <v>36.637943</v>
      </c>
      <c r="I446" s="2"/>
    </row>
    <row r="447" spans="1:9" x14ac:dyDescent="0.25">
      <c r="A447" s="2">
        <v>43546</v>
      </c>
      <c r="B447" s="1" t="s">
        <v>3</v>
      </c>
      <c r="C447">
        <v>36.321899000000002</v>
      </c>
      <c r="I447" s="2"/>
    </row>
    <row r="448" spans="1:9" x14ac:dyDescent="0.25">
      <c r="A448" s="2">
        <v>43549</v>
      </c>
      <c r="B448" s="1" t="s">
        <v>3</v>
      </c>
      <c r="C448">
        <v>35.790019999999998</v>
      </c>
      <c r="I448" s="2"/>
    </row>
    <row r="449" spans="1:9" x14ac:dyDescent="0.25">
      <c r="A449" s="2">
        <v>43550</v>
      </c>
      <c r="B449" s="1" t="s">
        <v>3</v>
      </c>
      <c r="C449">
        <v>36.237102999999998</v>
      </c>
      <c r="I449" s="2"/>
    </row>
    <row r="450" spans="1:9" x14ac:dyDescent="0.25">
      <c r="A450" s="2">
        <v>43551</v>
      </c>
      <c r="B450" s="1" t="s">
        <v>3</v>
      </c>
      <c r="C450">
        <v>37.054192</v>
      </c>
      <c r="I450" s="2"/>
    </row>
    <row r="451" spans="1:9" x14ac:dyDescent="0.25">
      <c r="A451" s="2">
        <v>43552</v>
      </c>
      <c r="B451" s="1" t="s">
        <v>3</v>
      </c>
      <c r="C451">
        <v>37.455032000000003</v>
      </c>
      <c r="I451" s="2"/>
    </row>
    <row r="452" spans="1:9" x14ac:dyDescent="0.25">
      <c r="A452" s="2">
        <v>43553</v>
      </c>
      <c r="B452" s="1" t="s">
        <v>3</v>
      </c>
      <c r="C452">
        <v>37.786490999999998</v>
      </c>
      <c r="I452" s="2"/>
    </row>
    <row r="453" spans="1:9" x14ac:dyDescent="0.25">
      <c r="A453" s="2">
        <v>43556</v>
      </c>
      <c r="B453" s="1" t="s">
        <v>3</v>
      </c>
      <c r="C453">
        <v>39.050666999999997</v>
      </c>
      <c r="I453" s="2"/>
    </row>
    <row r="454" spans="1:9" x14ac:dyDescent="0.25">
      <c r="A454" s="2">
        <v>43557</v>
      </c>
      <c r="B454" s="1" t="s">
        <v>3</v>
      </c>
      <c r="C454">
        <v>39.436084999999999</v>
      </c>
      <c r="I454" s="2"/>
    </row>
    <row r="455" spans="1:9" x14ac:dyDescent="0.25">
      <c r="A455" s="2">
        <v>43558</v>
      </c>
      <c r="B455" s="1" t="s">
        <v>3</v>
      </c>
      <c r="C455">
        <v>40.869846000000003</v>
      </c>
      <c r="I455" s="2"/>
    </row>
    <row r="456" spans="1:9" x14ac:dyDescent="0.25">
      <c r="A456" s="2">
        <v>43559</v>
      </c>
      <c r="B456" s="1" t="s">
        <v>3</v>
      </c>
      <c r="C456">
        <v>40.623176999999998</v>
      </c>
      <c r="I456" s="2"/>
    </row>
    <row r="457" spans="1:9" x14ac:dyDescent="0.25">
      <c r="A457" s="2">
        <v>43560</v>
      </c>
      <c r="B457" s="1" t="s">
        <v>3</v>
      </c>
      <c r="C457">
        <v>40.869846000000003</v>
      </c>
      <c r="I457" s="2"/>
    </row>
    <row r="458" spans="1:9" x14ac:dyDescent="0.25">
      <c r="A458" s="2">
        <v>43563</v>
      </c>
      <c r="B458" s="1" t="s">
        <v>3</v>
      </c>
      <c r="C458">
        <v>40.607761000000004</v>
      </c>
      <c r="I458" s="2"/>
    </row>
    <row r="459" spans="1:9" x14ac:dyDescent="0.25">
      <c r="A459" s="2">
        <v>43564</v>
      </c>
      <c r="B459" s="1" t="s">
        <v>3</v>
      </c>
      <c r="C459">
        <v>39.836922000000001</v>
      </c>
      <c r="I459" s="2"/>
    </row>
    <row r="460" spans="1:9" x14ac:dyDescent="0.25">
      <c r="A460" s="2">
        <v>43565</v>
      </c>
      <c r="B460" s="1" t="s">
        <v>3</v>
      </c>
      <c r="C460">
        <v>40.345672999999998</v>
      </c>
      <c r="I460" s="2"/>
    </row>
    <row r="461" spans="1:9" x14ac:dyDescent="0.25">
      <c r="A461" s="2">
        <v>43566</v>
      </c>
      <c r="B461" s="1" t="s">
        <v>3</v>
      </c>
      <c r="C461">
        <v>41.424854000000003</v>
      </c>
      <c r="I461" s="2"/>
    </row>
    <row r="462" spans="1:9" x14ac:dyDescent="0.25">
      <c r="A462" s="2">
        <v>43567</v>
      </c>
      <c r="B462" s="1" t="s">
        <v>3</v>
      </c>
      <c r="C462">
        <v>42.642772999999998</v>
      </c>
      <c r="I462" s="2"/>
    </row>
    <row r="463" spans="1:9" x14ac:dyDescent="0.25">
      <c r="A463" s="2">
        <v>43570</v>
      </c>
      <c r="B463" s="1" t="s">
        <v>3</v>
      </c>
      <c r="C463">
        <v>42.707233000000002</v>
      </c>
      <c r="I463" s="2"/>
    </row>
    <row r="464" spans="1:9" x14ac:dyDescent="0.25">
      <c r="A464" s="2">
        <v>43571</v>
      </c>
      <c r="B464" s="1" t="s">
        <v>3</v>
      </c>
      <c r="C464">
        <v>42.691119999999998</v>
      </c>
      <c r="I464" s="2"/>
    </row>
    <row r="465" spans="1:9" x14ac:dyDescent="0.25">
      <c r="A465" s="2">
        <v>43572</v>
      </c>
      <c r="B465" s="1" t="s">
        <v>3</v>
      </c>
      <c r="C465">
        <v>43.013443000000002</v>
      </c>
      <c r="I465" s="2"/>
    </row>
    <row r="466" spans="1:9" x14ac:dyDescent="0.25">
      <c r="A466" s="2">
        <v>43573</v>
      </c>
      <c r="B466" s="1" t="s">
        <v>3</v>
      </c>
      <c r="C466">
        <v>42.739471000000002</v>
      </c>
      <c r="I466" s="2"/>
    </row>
    <row r="467" spans="1:9" x14ac:dyDescent="0.25">
      <c r="A467" s="2">
        <v>43578</v>
      </c>
      <c r="B467" s="1" t="s">
        <v>3</v>
      </c>
      <c r="C467">
        <v>42.094833000000001</v>
      </c>
      <c r="I467" s="2"/>
    </row>
    <row r="468" spans="1:9" x14ac:dyDescent="0.25">
      <c r="A468" s="2">
        <v>43579</v>
      </c>
      <c r="B468" s="1" t="s">
        <v>3</v>
      </c>
      <c r="C468">
        <v>41.272922999999999</v>
      </c>
      <c r="I468" s="2"/>
    </row>
    <row r="469" spans="1:9" x14ac:dyDescent="0.25">
      <c r="A469" s="2">
        <v>43580</v>
      </c>
      <c r="B469" s="1" t="s">
        <v>3</v>
      </c>
      <c r="C469">
        <v>40.692745000000002</v>
      </c>
      <c r="I469" s="2"/>
    </row>
    <row r="470" spans="1:9" x14ac:dyDescent="0.25">
      <c r="A470" s="2">
        <v>43581</v>
      </c>
      <c r="B470" s="1" t="s">
        <v>3</v>
      </c>
      <c r="C470">
        <v>41.192337000000002</v>
      </c>
      <c r="I470" s="2"/>
    </row>
    <row r="471" spans="1:9" x14ac:dyDescent="0.25">
      <c r="A471" s="2">
        <v>43584</v>
      </c>
      <c r="B471" s="1" t="s">
        <v>3</v>
      </c>
      <c r="C471">
        <v>40.676628000000001</v>
      </c>
      <c r="I471" s="2"/>
    </row>
    <row r="472" spans="1:9" x14ac:dyDescent="0.25">
      <c r="A472" s="2">
        <v>43585</v>
      </c>
      <c r="B472" s="1" t="s">
        <v>3</v>
      </c>
      <c r="C472">
        <v>39.282600000000002</v>
      </c>
      <c r="I472" s="2"/>
    </row>
    <row r="473" spans="1:9" x14ac:dyDescent="0.25">
      <c r="A473" s="2">
        <v>43587</v>
      </c>
      <c r="B473" s="1" t="s">
        <v>3</v>
      </c>
      <c r="C473">
        <v>38.500979999999998</v>
      </c>
      <c r="I473" s="2"/>
    </row>
    <row r="474" spans="1:9" x14ac:dyDescent="0.25">
      <c r="A474" s="2">
        <v>43588</v>
      </c>
      <c r="B474" s="1" t="s">
        <v>3</v>
      </c>
      <c r="C474">
        <v>38.944164000000001</v>
      </c>
      <c r="I474" s="2"/>
    </row>
    <row r="475" spans="1:9" x14ac:dyDescent="0.25">
      <c r="A475" s="2">
        <v>43591</v>
      </c>
      <c r="B475" s="1" t="s">
        <v>3</v>
      </c>
      <c r="C475">
        <v>38.106140000000003</v>
      </c>
      <c r="I475" s="2"/>
    </row>
    <row r="476" spans="1:9" x14ac:dyDescent="0.25">
      <c r="A476" s="2">
        <v>43592</v>
      </c>
      <c r="B476" s="1" t="s">
        <v>3</v>
      </c>
      <c r="C476">
        <v>36.510657999999999</v>
      </c>
      <c r="I476" s="2"/>
    </row>
    <row r="477" spans="1:9" x14ac:dyDescent="0.25">
      <c r="A477" s="2">
        <v>43593</v>
      </c>
      <c r="B477" s="1" t="s">
        <v>3</v>
      </c>
      <c r="C477">
        <v>36.341442000000001</v>
      </c>
      <c r="I477" s="2"/>
    </row>
    <row r="478" spans="1:9" x14ac:dyDescent="0.25">
      <c r="A478" s="2">
        <v>43594</v>
      </c>
      <c r="B478" s="1" t="s">
        <v>3</v>
      </c>
      <c r="C478">
        <v>35.197212</v>
      </c>
      <c r="I478" s="2"/>
    </row>
    <row r="479" spans="1:9" x14ac:dyDescent="0.25">
      <c r="A479" s="2">
        <v>43595</v>
      </c>
      <c r="B479" s="1" t="s">
        <v>3</v>
      </c>
      <c r="C479">
        <v>35.33419</v>
      </c>
      <c r="I479" s="2"/>
    </row>
    <row r="480" spans="1:9" x14ac:dyDescent="0.25">
      <c r="A480" s="2">
        <v>43598</v>
      </c>
      <c r="B480" s="1" t="s">
        <v>3</v>
      </c>
      <c r="C480">
        <v>34.665385999999998</v>
      </c>
      <c r="I480" s="2"/>
    </row>
    <row r="481" spans="1:9" x14ac:dyDescent="0.25">
      <c r="A481" s="2">
        <v>43599</v>
      </c>
      <c r="B481" s="1" t="s">
        <v>3</v>
      </c>
      <c r="C481">
        <v>34.891005999999997</v>
      </c>
      <c r="I481" s="2"/>
    </row>
    <row r="482" spans="1:9" x14ac:dyDescent="0.25">
      <c r="A482" s="2">
        <v>43600</v>
      </c>
      <c r="B482" s="1" t="s">
        <v>3</v>
      </c>
      <c r="C482">
        <v>35.664569999999998</v>
      </c>
      <c r="I482" s="2"/>
    </row>
    <row r="483" spans="1:9" x14ac:dyDescent="0.25">
      <c r="A483" s="2">
        <v>43601</v>
      </c>
      <c r="B483" s="1" t="s">
        <v>3</v>
      </c>
      <c r="C483">
        <v>36.220573000000002</v>
      </c>
      <c r="I483" s="2"/>
    </row>
    <row r="484" spans="1:9" x14ac:dyDescent="0.25">
      <c r="A484" s="2">
        <v>43602</v>
      </c>
      <c r="B484" s="1" t="s">
        <v>3</v>
      </c>
      <c r="C484">
        <v>35.608165999999997</v>
      </c>
      <c r="I484" s="2"/>
    </row>
    <row r="485" spans="1:9" x14ac:dyDescent="0.25">
      <c r="A485" s="2">
        <v>43605</v>
      </c>
      <c r="B485" s="1" t="s">
        <v>3</v>
      </c>
      <c r="C485">
        <v>34.665385999999998</v>
      </c>
      <c r="I485" s="2"/>
    </row>
    <row r="486" spans="1:9" x14ac:dyDescent="0.25">
      <c r="A486" s="2">
        <v>43606</v>
      </c>
      <c r="B486" s="1" t="s">
        <v>3</v>
      </c>
      <c r="C486">
        <v>35.132744000000002</v>
      </c>
      <c r="I486" s="2"/>
    </row>
    <row r="487" spans="1:9" x14ac:dyDescent="0.25">
      <c r="A487" s="2">
        <v>43607</v>
      </c>
      <c r="B487" s="1" t="s">
        <v>3</v>
      </c>
      <c r="C487">
        <v>34.891005999999997</v>
      </c>
      <c r="I487" s="2"/>
    </row>
    <row r="488" spans="1:9" x14ac:dyDescent="0.25">
      <c r="A488" s="2">
        <v>43608</v>
      </c>
      <c r="B488" s="1" t="s">
        <v>3</v>
      </c>
      <c r="C488">
        <v>33.102139000000001</v>
      </c>
      <c r="I488" s="2"/>
    </row>
    <row r="489" spans="1:9" x14ac:dyDescent="0.25">
      <c r="A489" s="2">
        <v>43609</v>
      </c>
      <c r="B489" s="1" t="s">
        <v>3</v>
      </c>
      <c r="C489">
        <v>32.997382999999999</v>
      </c>
      <c r="I489" s="2"/>
    </row>
    <row r="490" spans="1:9" x14ac:dyDescent="0.25">
      <c r="A490" s="2">
        <v>43612</v>
      </c>
      <c r="B490" s="1" t="s">
        <v>3</v>
      </c>
      <c r="C490">
        <v>33.408337000000003</v>
      </c>
      <c r="I490" s="2"/>
    </row>
    <row r="491" spans="1:9" x14ac:dyDescent="0.25">
      <c r="A491" s="2">
        <v>43613</v>
      </c>
      <c r="B491" s="1" t="s">
        <v>3</v>
      </c>
      <c r="C491">
        <v>33.134369</v>
      </c>
      <c r="I491" s="2"/>
    </row>
    <row r="492" spans="1:9" x14ac:dyDescent="0.25">
      <c r="A492" s="2">
        <v>43614</v>
      </c>
      <c r="B492" s="1" t="s">
        <v>3</v>
      </c>
      <c r="C492">
        <v>32.304400999999999</v>
      </c>
      <c r="I492" s="2"/>
    </row>
    <row r="493" spans="1:9" x14ac:dyDescent="0.25">
      <c r="A493" s="2">
        <v>43615</v>
      </c>
      <c r="B493" s="1" t="s">
        <v>3</v>
      </c>
      <c r="C493">
        <v>32.554195</v>
      </c>
      <c r="I493" s="2"/>
    </row>
    <row r="494" spans="1:9" x14ac:dyDescent="0.25">
      <c r="A494" s="2">
        <v>43616</v>
      </c>
      <c r="B494" s="1" t="s">
        <v>3</v>
      </c>
      <c r="C494">
        <v>31.611414</v>
      </c>
      <c r="I494" s="2"/>
    </row>
    <row r="495" spans="1:9" x14ac:dyDescent="0.25">
      <c r="A495" s="2">
        <v>43619</v>
      </c>
      <c r="B495" s="1" t="s">
        <v>3</v>
      </c>
      <c r="C495">
        <v>31.659761</v>
      </c>
      <c r="I495" s="2"/>
    </row>
    <row r="496" spans="1:9" x14ac:dyDescent="0.25">
      <c r="A496" s="2">
        <v>43620</v>
      </c>
      <c r="B496" s="1" t="s">
        <v>3</v>
      </c>
      <c r="C496">
        <v>33.182720000000003</v>
      </c>
      <c r="I496" s="2"/>
    </row>
    <row r="497" spans="1:9" x14ac:dyDescent="0.25">
      <c r="A497" s="2">
        <v>43621</v>
      </c>
      <c r="B497" s="1" t="s">
        <v>3</v>
      </c>
      <c r="C497">
        <v>32.908749</v>
      </c>
      <c r="I497" s="2"/>
    </row>
    <row r="498" spans="1:9" x14ac:dyDescent="0.25">
      <c r="A498" s="2">
        <v>43622</v>
      </c>
      <c r="B498" s="1" t="s">
        <v>3</v>
      </c>
      <c r="C498">
        <v>33.102139000000001</v>
      </c>
      <c r="I498" s="2"/>
    </row>
    <row r="499" spans="1:9" x14ac:dyDescent="0.25">
      <c r="A499" s="2">
        <v>43623</v>
      </c>
      <c r="B499" s="1" t="s">
        <v>3</v>
      </c>
      <c r="C499">
        <v>33.335814999999997</v>
      </c>
      <c r="I499" s="2"/>
    </row>
    <row r="500" spans="1:9" x14ac:dyDescent="0.25">
      <c r="A500" s="2">
        <v>43627</v>
      </c>
      <c r="B500" s="1" t="s">
        <v>3</v>
      </c>
      <c r="C500">
        <v>33.932105999999997</v>
      </c>
      <c r="I500" s="2"/>
    </row>
    <row r="501" spans="1:9" x14ac:dyDescent="0.25">
      <c r="A501" s="2">
        <v>43628</v>
      </c>
      <c r="B501" s="1" t="s">
        <v>3</v>
      </c>
      <c r="C501">
        <v>33.472805000000001</v>
      </c>
      <c r="I501" s="2"/>
    </row>
    <row r="502" spans="1:9" x14ac:dyDescent="0.25">
      <c r="A502" s="2">
        <v>43629</v>
      </c>
      <c r="B502" s="1" t="s">
        <v>3</v>
      </c>
      <c r="C502">
        <v>34.044922</v>
      </c>
      <c r="I502" s="2"/>
    </row>
    <row r="503" spans="1:9" x14ac:dyDescent="0.25">
      <c r="A503" s="2">
        <v>43630</v>
      </c>
      <c r="B503" s="1" t="s">
        <v>3</v>
      </c>
      <c r="C503">
        <v>33.650078000000001</v>
      </c>
      <c r="I503" s="2"/>
    </row>
    <row r="504" spans="1:9" x14ac:dyDescent="0.25">
      <c r="A504" s="2">
        <v>43633</v>
      </c>
      <c r="B504" s="1" t="s">
        <v>3</v>
      </c>
      <c r="C504">
        <v>33.077964999999999</v>
      </c>
      <c r="I504" s="2"/>
    </row>
    <row r="505" spans="1:9" x14ac:dyDescent="0.25">
      <c r="A505" s="2">
        <v>43634</v>
      </c>
      <c r="B505" s="1" t="s">
        <v>3</v>
      </c>
      <c r="C505">
        <v>34.318893000000003</v>
      </c>
      <c r="I505" s="2"/>
    </row>
    <row r="506" spans="1:9" x14ac:dyDescent="0.25">
      <c r="A506" s="2">
        <v>43635</v>
      </c>
      <c r="B506" s="1" t="s">
        <v>3</v>
      </c>
      <c r="C506">
        <v>35.148860999999997</v>
      </c>
      <c r="I506" s="2"/>
    </row>
    <row r="507" spans="1:9" x14ac:dyDescent="0.25">
      <c r="A507" s="2">
        <v>43636</v>
      </c>
      <c r="B507" s="1" t="s">
        <v>3</v>
      </c>
      <c r="C507">
        <v>35.342255000000002</v>
      </c>
      <c r="I507" s="2"/>
    </row>
    <row r="508" spans="1:9" x14ac:dyDescent="0.25">
      <c r="A508" s="2">
        <v>43637</v>
      </c>
      <c r="B508" s="1" t="s">
        <v>3</v>
      </c>
      <c r="C508">
        <v>35.463120000000004</v>
      </c>
      <c r="I508" s="2"/>
    </row>
    <row r="509" spans="1:9" x14ac:dyDescent="0.25">
      <c r="A509" s="2">
        <v>43640</v>
      </c>
      <c r="B509" s="1" t="s">
        <v>3</v>
      </c>
      <c r="C509">
        <v>35.132744000000002</v>
      </c>
      <c r="I509" s="2"/>
    </row>
    <row r="510" spans="1:9" x14ac:dyDescent="0.25">
      <c r="A510" s="2">
        <v>43641</v>
      </c>
      <c r="B510" s="1" t="s">
        <v>3</v>
      </c>
      <c r="C510">
        <v>34.608981999999997</v>
      </c>
      <c r="I510" s="2"/>
    </row>
    <row r="511" spans="1:9" x14ac:dyDescent="0.25">
      <c r="A511" s="2">
        <v>43642</v>
      </c>
      <c r="B511" s="1" t="s">
        <v>3</v>
      </c>
      <c r="C511">
        <v>34.762076999999998</v>
      </c>
      <c r="I511" s="2"/>
    </row>
    <row r="512" spans="1:9" x14ac:dyDescent="0.25">
      <c r="A512" s="2">
        <v>43643</v>
      </c>
      <c r="B512" s="1" t="s">
        <v>3</v>
      </c>
      <c r="C512">
        <v>35.269733000000002</v>
      </c>
      <c r="I512" s="2"/>
    </row>
    <row r="513" spans="1:9" x14ac:dyDescent="0.25">
      <c r="A513" s="2">
        <v>43644</v>
      </c>
      <c r="B513" s="1" t="s">
        <v>3</v>
      </c>
      <c r="C513">
        <v>36.027180000000001</v>
      </c>
      <c r="I513" s="2"/>
    </row>
    <row r="514" spans="1:9" x14ac:dyDescent="0.25">
      <c r="A514" s="2">
        <v>43647</v>
      </c>
      <c r="B514" s="1" t="s">
        <v>3</v>
      </c>
      <c r="C514">
        <v>36.188338999999999</v>
      </c>
      <c r="I514" s="2"/>
    </row>
    <row r="515" spans="1:9" x14ac:dyDescent="0.25">
      <c r="A515" s="2">
        <v>43648</v>
      </c>
      <c r="B515" s="1" t="s">
        <v>3</v>
      </c>
      <c r="C515">
        <v>35.559821999999997</v>
      </c>
      <c r="I515" s="2"/>
    </row>
    <row r="516" spans="1:9" x14ac:dyDescent="0.25">
      <c r="A516" s="2">
        <v>43649</v>
      </c>
      <c r="B516" s="1" t="s">
        <v>3</v>
      </c>
      <c r="C516">
        <v>35.301963999999998</v>
      </c>
      <c r="I516" s="2"/>
    </row>
    <row r="517" spans="1:9" x14ac:dyDescent="0.25">
      <c r="A517" s="2">
        <v>43650</v>
      </c>
      <c r="B517" s="1" t="s">
        <v>3</v>
      </c>
      <c r="C517">
        <v>35.33419</v>
      </c>
      <c r="I517" s="2"/>
    </row>
    <row r="518" spans="1:9" x14ac:dyDescent="0.25">
      <c r="A518" s="2">
        <v>43651</v>
      </c>
      <c r="B518" s="1" t="s">
        <v>3</v>
      </c>
      <c r="C518">
        <v>34.826546</v>
      </c>
      <c r="I518" s="2"/>
    </row>
    <row r="519" spans="1:9" x14ac:dyDescent="0.25">
      <c r="A519" s="2">
        <v>43654</v>
      </c>
      <c r="B519" s="1" t="s">
        <v>3</v>
      </c>
      <c r="C519">
        <v>34.584800999999999</v>
      </c>
      <c r="I519" s="2"/>
    </row>
    <row r="520" spans="1:9" x14ac:dyDescent="0.25">
      <c r="A520" s="2">
        <v>43655</v>
      </c>
      <c r="B520" s="1" t="s">
        <v>3</v>
      </c>
      <c r="C520">
        <v>33.513095999999997</v>
      </c>
      <c r="I520" s="2"/>
    </row>
    <row r="521" spans="1:9" x14ac:dyDescent="0.25">
      <c r="A521" s="2">
        <v>43656</v>
      </c>
      <c r="B521" s="1" t="s">
        <v>3</v>
      </c>
      <c r="C521">
        <v>33.110194999999997</v>
      </c>
      <c r="I521" s="2"/>
    </row>
    <row r="522" spans="1:9" x14ac:dyDescent="0.25">
      <c r="A522" s="2">
        <v>43657</v>
      </c>
      <c r="B522" s="1" t="s">
        <v>3</v>
      </c>
      <c r="C522">
        <v>32.417209999999997</v>
      </c>
      <c r="I522" s="2"/>
    </row>
    <row r="523" spans="1:9" x14ac:dyDescent="0.25">
      <c r="A523" s="2">
        <v>43658</v>
      </c>
      <c r="B523" s="1" t="s">
        <v>3</v>
      </c>
      <c r="C523">
        <v>33.247177000000001</v>
      </c>
      <c r="I523" s="2"/>
    </row>
    <row r="524" spans="1:9" x14ac:dyDescent="0.25">
      <c r="A524" s="2">
        <v>43661</v>
      </c>
      <c r="B524" s="1" t="s">
        <v>3</v>
      </c>
      <c r="C524">
        <v>34.230251000000003</v>
      </c>
      <c r="I524" s="2"/>
    </row>
    <row r="525" spans="1:9" x14ac:dyDescent="0.25">
      <c r="A525" s="2">
        <v>43662</v>
      </c>
      <c r="B525" s="1" t="s">
        <v>3</v>
      </c>
      <c r="C525">
        <v>34.584800999999999</v>
      </c>
      <c r="I525" s="2"/>
    </row>
    <row r="526" spans="1:9" x14ac:dyDescent="0.25">
      <c r="A526" s="2">
        <v>43663</v>
      </c>
      <c r="B526" s="1" t="s">
        <v>3</v>
      </c>
      <c r="C526">
        <v>33.867645000000003</v>
      </c>
      <c r="I526" s="2"/>
    </row>
    <row r="527" spans="1:9" x14ac:dyDescent="0.25">
      <c r="A527" s="2">
        <v>43664</v>
      </c>
      <c r="B527" s="1" t="s">
        <v>3</v>
      </c>
      <c r="C527">
        <v>33.682312000000003</v>
      </c>
      <c r="I527" s="2"/>
    </row>
    <row r="528" spans="1:9" x14ac:dyDescent="0.25">
      <c r="A528" s="2">
        <v>43665</v>
      </c>
      <c r="B528" s="1" t="s">
        <v>3</v>
      </c>
      <c r="C528">
        <v>34.254424999999998</v>
      </c>
      <c r="I528" s="2"/>
    </row>
    <row r="529" spans="1:9" x14ac:dyDescent="0.25">
      <c r="A529" s="2">
        <v>43668</v>
      </c>
      <c r="B529" s="1" t="s">
        <v>3</v>
      </c>
      <c r="C529">
        <v>33.988514000000002</v>
      </c>
      <c r="I529" s="2"/>
    </row>
    <row r="530" spans="1:9" x14ac:dyDescent="0.25">
      <c r="A530" s="2">
        <v>43669</v>
      </c>
      <c r="B530" s="1" t="s">
        <v>3</v>
      </c>
      <c r="C530">
        <v>34.979641000000001</v>
      </c>
      <c r="I530" s="2"/>
    </row>
    <row r="531" spans="1:9" x14ac:dyDescent="0.25">
      <c r="A531" s="2">
        <v>43670</v>
      </c>
      <c r="B531" s="1" t="s">
        <v>3</v>
      </c>
      <c r="C531">
        <v>36.115817999999997</v>
      </c>
      <c r="I531" s="2"/>
    </row>
    <row r="532" spans="1:9" x14ac:dyDescent="0.25">
      <c r="A532" s="2">
        <v>43671</v>
      </c>
      <c r="B532" s="1" t="s">
        <v>3</v>
      </c>
      <c r="C532">
        <v>34.762076999999998</v>
      </c>
      <c r="I532" s="2"/>
    </row>
    <row r="533" spans="1:9" x14ac:dyDescent="0.25">
      <c r="A533" s="2">
        <v>43672</v>
      </c>
      <c r="B533" s="1" t="s">
        <v>3</v>
      </c>
      <c r="C533">
        <v>34.528399999999998</v>
      </c>
      <c r="I533" s="2"/>
    </row>
    <row r="534" spans="1:9" x14ac:dyDescent="0.25">
      <c r="A534" s="2">
        <v>43675</v>
      </c>
      <c r="B534" s="1" t="s">
        <v>3</v>
      </c>
      <c r="C534">
        <v>33.988514000000002</v>
      </c>
      <c r="I534" s="2"/>
    </row>
    <row r="535" spans="1:9" x14ac:dyDescent="0.25">
      <c r="A535" s="2">
        <v>43676</v>
      </c>
      <c r="B535" s="1" t="s">
        <v>3</v>
      </c>
      <c r="C535">
        <v>33.166603000000002</v>
      </c>
      <c r="I535" s="2"/>
    </row>
    <row r="536" spans="1:9" x14ac:dyDescent="0.25">
      <c r="A536" s="2">
        <v>43677</v>
      </c>
      <c r="B536" s="1" t="s">
        <v>3</v>
      </c>
      <c r="C536">
        <v>33.126311999999999</v>
      </c>
      <c r="I536" s="2"/>
    </row>
    <row r="537" spans="1:9" x14ac:dyDescent="0.25">
      <c r="A537" s="2">
        <v>43678</v>
      </c>
      <c r="B537" s="1" t="s">
        <v>3</v>
      </c>
      <c r="C537">
        <v>33.529212999999999</v>
      </c>
      <c r="I537" s="2"/>
    </row>
    <row r="538" spans="1:9" x14ac:dyDescent="0.25">
      <c r="A538" s="2">
        <v>43679</v>
      </c>
      <c r="B538" s="1" t="s">
        <v>3</v>
      </c>
      <c r="C538">
        <v>32.102950999999997</v>
      </c>
      <c r="I538" s="2"/>
    </row>
    <row r="539" spans="1:9" x14ac:dyDescent="0.25">
      <c r="A539" s="2">
        <v>43682</v>
      </c>
      <c r="B539" s="1" t="s">
        <v>3</v>
      </c>
      <c r="C539">
        <v>31.667818</v>
      </c>
      <c r="I539" s="2"/>
    </row>
    <row r="540" spans="1:9" x14ac:dyDescent="0.25">
      <c r="A540" s="2">
        <v>43683</v>
      </c>
      <c r="B540" s="1" t="s">
        <v>3</v>
      </c>
      <c r="C540">
        <v>31.256865999999999</v>
      </c>
      <c r="I540" s="2"/>
    </row>
    <row r="541" spans="1:9" x14ac:dyDescent="0.25">
      <c r="A541" s="2">
        <v>43684</v>
      </c>
      <c r="B541" s="1" t="s">
        <v>3</v>
      </c>
      <c r="C541">
        <v>31.256865999999999</v>
      </c>
      <c r="I541" s="2"/>
    </row>
    <row r="542" spans="1:9" x14ac:dyDescent="0.25">
      <c r="A542" s="2">
        <v>43685</v>
      </c>
      <c r="B542" s="1" t="s">
        <v>3</v>
      </c>
      <c r="C542">
        <v>32.715355000000002</v>
      </c>
      <c r="I542" s="2"/>
    </row>
    <row r="543" spans="1:9" x14ac:dyDescent="0.25">
      <c r="A543" s="2">
        <v>43686</v>
      </c>
      <c r="B543" s="1" t="s">
        <v>3</v>
      </c>
      <c r="C543">
        <v>32.038482999999999</v>
      </c>
      <c r="I543" s="2"/>
    </row>
    <row r="544" spans="1:9" x14ac:dyDescent="0.25">
      <c r="A544" s="2">
        <v>43689</v>
      </c>
      <c r="B544" s="1" t="s">
        <v>3</v>
      </c>
      <c r="C544">
        <v>31.764514999999999</v>
      </c>
      <c r="I544" s="2"/>
    </row>
    <row r="545" spans="1:9" x14ac:dyDescent="0.25">
      <c r="A545" s="2">
        <v>43690</v>
      </c>
      <c r="B545" s="1" t="s">
        <v>3</v>
      </c>
      <c r="C545">
        <v>32.102950999999997</v>
      </c>
      <c r="I545" s="2"/>
    </row>
    <row r="546" spans="1:9" x14ac:dyDescent="0.25">
      <c r="A546" s="2">
        <v>43691</v>
      </c>
      <c r="B546" s="1" t="s">
        <v>3</v>
      </c>
      <c r="C546">
        <v>31.047357999999999</v>
      </c>
      <c r="I546" s="2"/>
    </row>
    <row r="547" spans="1:9" x14ac:dyDescent="0.25">
      <c r="A547" s="2">
        <v>43692</v>
      </c>
      <c r="B547" s="1" t="s">
        <v>3</v>
      </c>
      <c r="C547">
        <v>30.579996000000001</v>
      </c>
      <c r="I547" s="2"/>
    </row>
    <row r="548" spans="1:9" x14ac:dyDescent="0.25">
      <c r="A548" s="2">
        <v>43693</v>
      </c>
      <c r="B548" s="1" t="s">
        <v>3</v>
      </c>
      <c r="C548">
        <v>30.862022</v>
      </c>
      <c r="I548" s="2"/>
    </row>
    <row r="549" spans="1:9" x14ac:dyDescent="0.25">
      <c r="A549" s="2">
        <v>43696</v>
      </c>
      <c r="B549" s="1" t="s">
        <v>3</v>
      </c>
      <c r="C549">
        <v>31.305208</v>
      </c>
      <c r="I549" s="2"/>
    </row>
    <row r="550" spans="1:9" x14ac:dyDescent="0.25">
      <c r="A550" s="2">
        <v>43697</v>
      </c>
      <c r="B550" s="1" t="s">
        <v>3</v>
      </c>
      <c r="C550">
        <v>31.232686999999999</v>
      </c>
      <c r="I550" s="2"/>
    </row>
    <row r="551" spans="1:9" x14ac:dyDescent="0.25">
      <c r="A551" s="2">
        <v>43698</v>
      </c>
      <c r="B551" s="1" t="s">
        <v>3</v>
      </c>
      <c r="C551">
        <v>31.683938999999999</v>
      </c>
      <c r="I551" s="2"/>
    </row>
    <row r="552" spans="1:9" x14ac:dyDescent="0.25">
      <c r="A552" s="2">
        <v>43699</v>
      </c>
      <c r="B552" s="1" t="s">
        <v>3</v>
      </c>
      <c r="C552">
        <v>31.990137000000001</v>
      </c>
      <c r="I552" s="2"/>
    </row>
    <row r="553" spans="1:9" x14ac:dyDescent="0.25">
      <c r="A553" s="2">
        <v>43700</v>
      </c>
      <c r="B553" s="1" t="s">
        <v>3</v>
      </c>
      <c r="C553">
        <v>31.353559000000001</v>
      </c>
      <c r="I553" s="2"/>
    </row>
    <row r="554" spans="1:9" x14ac:dyDescent="0.25">
      <c r="A554" s="2">
        <v>43703</v>
      </c>
      <c r="B554" s="1" t="s">
        <v>3</v>
      </c>
      <c r="C554">
        <v>31.474430000000002</v>
      </c>
      <c r="I554" s="2"/>
    </row>
    <row r="555" spans="1:9" x14ac:dyDescent="0.25">
      <c r="A555" s="2">
        <v>43704</v>
      </c>
      <c r="B555" s="1" t="s">
        <v>3</v>
      </c>
      <c r="C555">
        <v>31.740337</v>
      </c>
      <c r="I555" s="2"/>
    </row>
    <row r="556" spans="1:9" x14ac:dyDescent="0.25">
      <c r="A556" s="2">
        <v>43705</v>
      </c>
      <c r="B556" s="1" t="s">
        <v>3</v>
      </c>
      <c r="C556">
        <v>31.853148999999998</v>
      </c>
      <c r="I556" s="2"/>
    </row>
    <row r="557" spans="1:9" x14ac:dyDescent="0.25">
      <c r="A557" s="2">
        <v>43706</v>
      </c>
      <c r="B557" s="1" t="s">
        <v>3</v>
      </c>
      <c r="C557">
        <v>32.900688000000002</v>
      </c>
      <c r="I557" s="2"/>
    </row>
    <row r="558" spans="1:9" x14ac:dyDescent="0.25">
      <c r="A558" s="2">
        <v>43707</v>
      </c>
      <c r="B558" s="1" t="s">
        <v>3</v>
      </c>
      <c r="C558">
        <v>33.190769000000003</v>
      </c>
      <c r="I558" s="2"/>
    </row>
    <row r="559" spans="1:9" x14ac:dyDescent="0.25">
      <c r="A559" s="2">
        <v>43710</v>
      </c>
      <c r="B559" s="1" t="s">
        <v>3</v>
      </c>
      <c r="C559">
        <v>32.731476000000001</v>
      </c>
      <c r="I559" s="2"/>
    </row>
    <row r="560" spans="1:9" x14ac:dyDescent="0.25">
      <c r="A560" s="2">
        <v>43711</v>
      </c>
      <c r="B560" s="1" t="s">
        <v>3</v>
      </c>
      <c r="C560">
        <v>32.417209999999997</v>
      </c>
      <c r="I560" s="2"/>
    </row>
    <row r="561" spans="1:9" x14ac:dyDescent="0.25">
      <c r="A561" s="2">
        <v>43712</v>
      </c>
      <c r="B561" s="1" t="s">
        <v>3</v>
      </c>
      <c r="C561">
        <v>32.683124999999997</v>
      </c>
      <c r="I561" s="2"/>
    </row>
    <row r="562" spans="1:9" x14ac:dyDescent="0.25">
      <c r="A562" s="2">
        <v>43713</v>
      </c>
      <c r="B562" s="1" t="s">
        <v>3</v>
      </c>
      <c r="C562">
        <v>33.416404999999997</v>
      </c>
      <c r="I562" s="2"/>
    </row>
    <row r="563" spans="1:9" x14ac:dyDescent="0.25">
      <c r="A563" s="2">
        <v>43714</v>
      </c>
      <c r="B563" s="1" t="s">
        <v>3</v>
      </c>
      <c r="C563">
        <v>33.376109999999997</v>
      </c>
      <c r="I563" s="2"/>
    </row>
    <row r="564" spans="1:9" x14ac:dyDescent="0.25">
      <c r="A564" s="2">
        <v>43717</v>
      </c>
      <c r="B564" s="1" t="s">
        <v>3</v>
      </c>
      <c r="C564">
        <v>34.157730000000001</v>
      </c>
      <c r="I564" s="2"/>
    </row>
    <row r="565" spans="1:9" x14ac:dyDescent="0.25">
      <c r="A565" s="2">
        <v>43718</v>
      </c>
      <c r="B565" s="1" t="s">
        <v>3</v>
      </c>
      <c r="C565">
        <v>34.592860999999999</v>
      </c>
      <c r="I565" s="2"/>
    </row>
    <row r="566" spans="1:9" x14ac:dyDescent="0.25">
      <c r="A566" s="2">
        <v>43719</v>
      </c>
      <c r="B566" s="1" t="s">
        <v>3</v>
      </c>
      <c r="C566">
        <v>34.633147999999998</v>
      </c>
      <c r="I566" s="2"/>
    </row>
    <row r="567" spans="1:9" x14ac:dyDescent="0.25">
      <c r="A567" s="2">
        <v>43720</v>
      </c>
      <c r="B567" s="1" t="s">
        <v>3</v>
      </c>
      <c r="C567">
        <v>34.745964000000001</v>
      </c>
      <c r="I567" s="2"/>
    </row>
    <row r="568" spans="1:9" x14ac:dyDescent="0.25">
      <c r="A568" s="2">
        <v>43721</v>
      </c>
      <c r="B568" s="1" t="s">
        <v>3</v>
      </c>
      <c r="C568">
        <v>36.180283000000003</v>
      </c>
      <c r="I568" s="2"/>
    </row>
    <row r="569" spans="1:9" x14ac:dyDescent="0.25">
      <c r="A569" s="2">
        <v>43724</v>
      </c>
      <c r="B569" s="1" t="s">
        <v>3</v>
      </c>
      <c r="C569">
        <v>36.276978</v>
      </c>
      <c r="I569" s="2"/>
    </row>
    <row r="570" spans="1:9" x14ac:dyDescent="0.25">
      <c r="A570" s="2">
        <v>43725</v>
      </c>
      <c r="B570" s="1" t="s">
        <v>3</v>
      </c>
      <c r="C570">
        <v>35.438949999999998</v>
      </c>
      <c r="I570" s="2"/>
    </row>
    <row r="571" spans="1:9" x14ac:dyDescent="0.25">
      <c r="A571" s="2">
        <v>43726</v>
      </c>
      <c r="B571" s="1" t="s">
        <v>3</v>
      </c>
      <c r="C571">
        <v>36.285034000000003</v>
      </c>
      <c r="I571" s="2"/>
    </row>
    <row r="572" spans="1:9" x14ac:dyDescent="0.25">
      <c r="A572" s="2">
        <v>43727</v>
      </c>
      <c r="B572" s="1" t="s">
        <v>3</v>
      </c>
      <c r="C572">
        <v>36.583179000000001</v>
      </c>
      <c r="I572" s="2"/>
    </row>
    <row r="573" spans="1:9" x14ac:dyDescent="0.25">
      <c r="A573" s="2">
        <v>43728</v>
      </c>
      <c r="B573" s="1" t="s">
        <v>3</v>
      </c>
      <c r="C573">
        <v>36.228630000000003</v>
      </c>
      <c r="I573" s="2"/>
    </row>
    <row r="574" spans="1:9" x14ac:dyDescent="0.25">
      <c r="A574" s="2">
        <v>43731</v>
      </c>
      <c r="B574" s="1" t="s">
        <v>3</v>
      </c>
      <c r="C574">
        <v>35.729033999999999</v>
      </c>
      <c r="I574" s="2"/>
    </row>
    <row r="575" spans="1:9" x14ac:dyDescent="0.25">
      <c r="A575" s="2">
        <v>43732</v>
      </c>
      <c r="B575" s="1" t="s">
        <v>3</v>
      </c>
      <c r="C575">
        <v>35.712921000000001</v>
      </c>
      <c r="I575" s="2"/>
    </row>
    <row r="576" spans="1:9" x14ac:dyDescent="0.25">
      <c r="A576" s="2">
        <v>43733</v>
      </c>
      <c r="B576" s="1" t="s">
        <v>3</v>
      </c>
      <c r="C576">
        <v>35.471184000000001</v>
      </c>
      <c r="I576" s="2"/>
    </row>
    <row r="577" spans="1:9" x14ac:dyDescent="0.25">
      <c r="A577" s="2">
        <v>43734</v>
      </c>
      <c r="B577" s="1" t="s">
        <v>3</v>
      </c>
      <c r="C577">
        <v>35.052166</v>
      </c>
      <c r="I577" s="2"/>
    </row>
    <row r="578" spans="1:9" x14ac:dyDescent="0.25">
      <c r="A578" s="2">
        <v>43735</v>
      </c>
      <c r="B578" s="1" t="s">
        <v>3</v>
      </c>
      <c r="C578">
        <v>36.091644000000002</v>
      </c>
      <c r="I578" s="2"/>
    </row>
    <row r="579" spans="1:9" x14ac:dyDescent="0.25">
      <c r="A579" s="2">
        <v>43738</v>
      </c>
      <c r="B579" s="1" t="s">
        <v>3</v>
      </c>
      <c r="C579">
        <v>36.583179000000001</v>
      </c>
      <c r="I579" s="2"/>
    </row>
    <row r="580" spans="1:9" x14ac:dyDescent="0.25">
      <c r="A580" s="2">
        <v>43739</v>
      </c>
      <c r="B580" s="1" t="s">
        <v>3</v>
      </c>
      <c r="C580">
        <v>36.051352999999999</v>
      </c>
      <c r="I580" s="2"/>
    </row>
    <row r="581" spans="1:9" x14ac:dyDescent="0.25">
      <c r="A581" s="2">
        <v>43740</v>
      </c>
      <c r="B581" s="1" t="s">
        <v>3</v>
      </c>
      <c r="C581">
        <v>34.391415000000002</v>
      </c>
      <c r="I581" s="2"/>
    </row>
    <row r="582" spans="1:9" x14ac:dyDescent="0.25">
      <c r="A582" s="2">
        <v>43742</v>
      </c>
      <c r="B582" s="1" t="s">
        <v>3</v>
      </c>
      <c r="C582">
        <v>34.754024999999999</v>
      </c>
      <c r="I582" s="2"/>
    </row>
    <row r="583" spans="1:9" x14ac:dyDescent="0.25">
      <c r="A583" s="2">
        <v>43745</v>
      </c>
      <c r="B583" s="1" t="s">
        <v>3</v>
      </c>
      <c r="C583">
        <v>34.858772000000002</v>
      </c>
      <c r="I583" s="2"/>
    </row>
    <row r="584" spans="1:9" x14ac:dyDescent="0.25">
      <c r="A584" s="2">
        <v>43746</v>
      </c>
      <c r="B584" s="1" t="s">
        <v>3</v>
      </c>
      <c r="C584">
        <v>34.020747999999998</v>
      </c>
      <c r="I584" s="2"/>
    </row>
    <row r="585" spans="1:9" x14ac:dyDescent="0.25">
      <c r="A585" s="2">
        <v>43747</v>
      </c>
      <c r="B585" s="1" t="s">
        <v>3</v>
      </c>
      <c r="C585">
        <v>34.198020999999997</v>
      </c>
      <c r="I585" s="2"/>
    </row>
    <row r="586" spans="1:9" x14ac:dyDescent="0.25">
      <c r="A586" s="2">
        <v>43748</v>
      </c>
      <c r="B586" s="1" t="s">
        <v>3</v>
      </c>
      <c r="C586">
        <v>34.947414000000002</v>
      </c>
      <c r="I586" s="2"/>
    </row>
    <row r="587" spans="1:9" x14ac:dyDescent="0.25">
      <c r="A587" s="2">
        <v>43749</v>
      </c>
      <c r="B587" s="1" t="s">
        <v>3</v>
      </c>
      <c r="C587">
        <v>36.623474000000002</v>
      </c>
      <c r="I587" s="2"/>
    </row>
    <row r="588" spans="1:9" x14ac:dyDescent="0.25">
      <c r="A588" s="2">
        <v>43752</v>
      </c>
      <c r="B588" s="1" t="s">
        <v>3</v>
      </c>
      <c r="C588">
        <v>36.341442000000001</v>
      </c>
      <c r="I588" s="2"/>
    </row>
    <row r="589" spans="1:9" x14ac:dyDescent="0.25">
      <c r="A589" s="2">
        <v>43753</v>
      </c>
      <c r="B589" s="1" t="s">
        <v>3</v>
      </c>
      <c r="C589">
        <v>36.865211000000002</v>
      </c>
      <c r="I589" s="2"/>
    </row>
    <row r="590" spans="1:9" x14ac:dyDescent="0.25">
      <c r="A590" s="2">
        <v>43754</v>
      </c>
      <c r="B590" s="1" t="s">
        <v>3</v>
      </c>
      <c r="C590">
        <v>37.171416999999998</v>
      </c>
      <c r="I590" s="2"/>
    </row>
    <row r="591" spans="1:9" x14ac:dyDescent="0.25">
      <c r="A591" s="2">
        <v>43755</v>
      </c>
      <c r="B591" s="1" t="s">
        <v>3</v>
      </c>
      <c r="C591">
        <v>36.663761000000001</v>
      </c>
      <c r="I591" s="2"/>
    </row>
    <row r="592" spans="1:9" x14ac:dyDescent="0.25">
      <c r="A592" s="2">
        <v>43756</v>
      </c>
      <c r="B592" s="1" t="s">
        <v>3</v>
      </c>
      <c r="C592">
        <v>36.857154999999999</v>
      </c>
      <c r="I592" s="2"/>
    </row>
    <row r="593" spans="1:9" x14ac:dyDescent="0.25">
      <c r="A593" s="2">
        <v>43759</v>
      </c>
      <c r="B593" s="1" t="s">
        <v>3</v>
      </c>
      <c r="C593">
        <v>37.477612000000001</v>
      </c>
      <c r="I593" s="2"/>
    </row>
    <row r="594" spans="1:9" x14ac:dyDescent="0.25">
      <c r="A594" s="2">
        <v>43760</v>
      </c>
      <c r="B594" s="1" t="s">
        <v>3</v>
      </c>
      <c r="C594">
        <v>36.994137000000002</v>
      </c>
      <c r="I594" s="2"/>
    </row>
    <row r="595" spans="1:9" x14ac:dyDescent="0.25">
      <c r="A595" s="2">
        <v>43761</v>
      </c>
      <c r="B595" s="1" t="s">
        <v>3</v>
      </c>
      <c r="C595">
        <v>37.606541</v>
      </c>
      <c r="I595" s="2"/>
    </row>
    <row r="596" spans="1:9" x14ac:dyDescent="0.25">
      <c r="A596" s="2">
        <v>43762</v>
      </c>
      <c r="B596" s="1" t="s">
        <v>3</v>
      </c>
      <c r="C596">
        <v>37.662951999999997</v>
      </c>
      <c r="I596" s="2"/>
    </row>
    <row r="597" spans="1:9" x14ac:dyDescent="0.25">
      <c r="A597" s="2">
        <v>43763</v>
      </c>
      <c r="B597" s="1" t="s">
        <v>3</v>
      </c>
      <c r="C597">
        <v>37.622653999999997</v>
      </c>
      <c r="I597" s="2"/>
    </row>
    <row r="598" spans="1:9" x14ac:dyDescent="0.25">
      <c r="A598" s="2">
        <v>43766</v>
      </c>
      <c r="B598" s="1" t="s">
        <v>3</v>
      </c>
      <c r="C598">
        <v>36.534832000000002</v>
      </c>
      <c r="I598" s="2"/>
    </row>
    <row r="599" spans="1:9" x14ac:dyDescent="0.25">
      <c r="A599" s="2">
        <v>43767</v>
      </c>
      <c r="B599" s="1" t="s">
        <v>3</v>
      </c>
      <c r="C599">
        <v>36.131934999999999</v>
      </c>
      <c r="I599" s="2"/>
    </row>
    <row r="600" spans="1:9" x14ac:dyDescent="0.25">
      <c r="A600" s="2">
        <v>43768</v>
      </c>
      <c r="B600" s="1" t="s">
        <v>3</v>
      </c>
      <c r="C600">
        <v>35.003819</v>
      </c>
      <c r="I600" s="2"/>
    </row>
    <row r="601" spans="1:9" x14ac:dyDescent="0.25">
      <c r="A601" s="2">
        <v>43769</v>
      </c>
      <c r="B601" s="1" t="s">
        <v>3</v>
      </c>
      <c r="C601">
        <v>34.689556000000003</v>
      </c>
      <c r="I601" s="2"/>
    </row>
    <row r="602" spans="1:9" x14ac:dyDescent="0.25">
      <c r="A602" s="2">
        <v>43770</v>
      </c>
      <c r="B602" s="1" t="s">
        <v>3</v>
      </c>
      <c r="C602">
        <v>36.293095000000001</v>
      </c>
      <c r="I602" s="2"/>
    </row>
    <row r="603" spans="1:9" x14ac:dyDescent="0.25">
      <c r="A603" s="2">
        <v>43773</v>
      </c>
      <c r="B603" s="1" t="s">
        <v>3</v>
      </c>
      <c r="C603">
        <v>37.082771000000001</v>
      </c>
      <c r="I603" s="2"/>
    </row>
    <row r="604" spans="1:9" x14ac:dyDescent="0.25">
      <c r="A604" s="2">
        <v>43774</v>
      </c>
      <c r="B604" s="1" t="s">
        <v>3</v>
      </c>
      <c r="C604">
        <v>37.284222</v>
      </c>
      <c r="I604" s="2"/>
    </row>
    <row r="605" spans="1:9" x14ac:dyDescent="0.25">
      <c r="A605" s="2">
        <v>43775</v>
      </c>
      <c r="B605" s="1" t="s">
        <v>3</v>
      </c>
      <c r="C605">
        <v>36.857154999999999</v>
      </c>
      <c r="I605" s="2"/>
    </row>
    <row r="606" spans="1:9" x14ac:dyDescent="0.25">
      <c r="A606" s="2">
        <v>43776</v>
      </c>
      <c r="B606" s="1" t="s">
        <v>3</v>
      </c>
      <c r="C606">
        <v>37.832165000000003</v>
      </c>
      <c r="I606" s="2"/>
    </row>
    <row r="607" spans="1:9" x14ac:dyDescent="0.25">
      <c r="A607" s="2">
        <v>43777</v>
      </c>
      <c r="B607" s="1" t="s">
        <v>3</v>
      </c>
      <c r="C607">
        <v>37.622653999999997</v>
      </c>
      <c r="I607" s="2"/>
    </row>
    <row r="608" spans="1:9" x14ac:dyDescent="0.25">
      <c r="A608" s="2">
        <v>43780</v>
      </c>
      <c r="B608" s="1" t="s">
        <v>3</v>
      </c>
      <c r="C608">
        <v>37.179470000000002</v>
      </c>
      <c r="I608" s="2"/>
    </row>
    <row r="609" spans="1:9" x14ac:dyDescent="0.25">
      <c r="A609" s="2">
        <v>43781</v>
      </c>
      <c r="B609" s="1" t="s">
        <v>3</v>
      </c>
      <c r="C609">
        <v>36.800742999999997</v>
      </c>
      <c r="I609" s="2"/>
    </row>
    <row r="610" spans="1:9" x14ac:dyDescent="0.25">
      <c r="A610" s="2">
        <v>43782</v>
      </c>
      <c r="B610" s="1" t="s">
        <v>3</v>
      </c>
      <c r="C610">
        <v>35.874080999999997</v>
      </c>
      <c r="I610" s="2"/>
    </row>
    <row r="611" spans="1:9" x14ac:dyDescent="0.25">
      <c r="A611" s="2">
        <v>43783</v>
      </c>
      <c r="B611" s="1" t="s">
        <v>3</v>
      </c>
      <c r="C611">
        <v>36.139991999999999</v>
      </c>
      <c r="I611" s="2"/>
    </row>
    <row r="612" spans="1:9" x14ac:dyDescent="0.25">
      <c r="A612" s="2">
        <v>43784</v>
      </c>
      <c r="B612" s="1" t="s">
        <v>3</v>
      </c>
      <c r="C612">
        <v>36.156109000000001</v>
      </c>
      <c r="I612" s="2"/>
    </row>
    <row r="613" spans="1:9" x14ac:dyDescent="0.25">
      <c r="A613" s="2">
        <v>43787</v>
      </c>
      <c r="B613" s="1" t="s">
        <v>3</v>
      </c>
      <c r="C613">
        <v>35.495350000000002</v>
      </c>
      <c r="I613" s="2"/>
    </row>
    <row r="614" spans="1:9" x14ac:dyDescent="0.25">
      <c r="A614" s="2">
        <v>43788</v>
      </c>
      <c r="B614" s="1" t="s">
        <v>3</v>
      </c>
      <c r="C614">
        <v>35.173037999999998</v>
      </c>
      <c r="I614" s="2"/>
    </row>
    <row r="615" spans="1:9" x14ac:dyDescent="0.25">
      <c r="A615" s="2">
        <v>43789</v>
      </c>
      <c r="B615" s="1" t="s">
        <v>3</v>
      </c>
      <c r="C615">
        <v>34.899067000000002</v>
      </c>
      <c r="I615" s="2"/>
    </row>
    <row r="616" spans="1:9" x14ac:dyDescent="0.25">
      <c r="A616" s="2">
        <v>43790</v>
      </c>
      <c r="B616" s="1" t="s">
        <v>3</v>
      </c>
      <c r="C616">
        <v>34.520339999999997</v>
      </c>
      <c r="I616" s="2"/>
    </row>
    <row r="617" spans="1:9" x14ac:dyDescent="0.25">
      <c r="A617" s="2">
        <v>43791</v>
      </c>
      <c r="B617" s="1" t="s">
        <v>3</v>
      </c>
      <c r="C617">
        <v>34.955471000000003</v>
      </c>
      <c r="I617" s="2"/>
    </row>
    <row r="618" spans="1:9" x14ac:dyDescent="0.25">
      <c r="A618" s="2">
        <v>43794</v>
      </c>
      <c r="B618" s="1" t="s">
        <v>3</v>
      </c>
      <c r="C618">
        <v>35.124687000000002</v>
      </c>
      <c r="I618" s="2"/>
    </row>
    <row r="619" spans="1:9" x14ac:dyDescent="0.25">
      <c r="A619" s="2">
        <v>43795</v>
      </c>
      <c r="B619" s="1" t="s">
        <v>3</v>
      </c>
      <c r="C619">
        <v>35.011879</v>
      </c>
      <c r="I619" s="2"/>
    </row>
    <row r="620" spans="1:9" x14ac:dyDescent="0.25">
      <c r="A620" s="2">
        <v>43796</v>
      </c>
      <c r="B620" s="1" t="s">
        <v>3</v>
      </c>
      <c r="C620">
        <v>35.003819</v>
      </c>
      <c r="I620" s="2"/>
    </row>
    <row r="621" spans="1:9" x14ac:dyDescent="0.25">
      <c r="A621" s="2">
        <v>43797</v>
      </c>
      <c r="B621" s="1" t="s">
        <v>3</v>
      </c>
      <c r="C621">
        <v>34.866833</v>
      </c>
      <c r="I621" s="2"/>
    </row>
    <row r="622" spans="1:9" x14ac:dyDescent="0.25">
      <c r="A622" s="2">
        <v>43798</v>
      </c>
      <c r="B622" s="1" t="s">
        <v>3</v>
      </c>
      <c r="C622">
        <v>34.246372000000001</v>
      </c>
      <c r="I622" s="2"/>
    </row>
    <row r="623" spans="1:9" x14ac:dyDescent="0.25">
      <c r="A623" s="2">
        <v>43801</v>
      </c>
      <c r="B623" s="1" t="s">
        <v>3</v>
      </c>
      <c r="C623">
        <v>33.625908000000003</v>
      </c>
      <c r="I623" s="2"/>
    </row>
    <row r="624" spans="1:9" x14ac:dyDescent="0.25">
      <c r="A624" s="2">
        <v>43802</v>
      </c>
      <c r="B624" s="1" t="s">
        <v>3</v>
      </c>
      <c r="C624">
        <v>33.271357999999999</v>
      </c>
      <c r="I624" s="2"/>
    </row>
    <row r="625" spans="1:9" x14ac:dyDescent="0.25">
      <c r="A625" s="2">
        <v>43803</v>
      </c>
      <c r="B625" s="1" t="s">
        <v>3</v>
      </c>
      <c r="C625">
        <v>33.738715999999997</v>
      </c>
      <c r="I625" s="2"/>
    </row>
    <row r="626" spans="1:9" x14ac:dyDescent="0.25">
      <c r="A626" s="2">
        <v>43804</v>
      </c>
      <c r="B626" s="1" t="s">
        <v>3</v>
      </c>
      <c r="C626">
        <v>33.577559999999998</v>
      </c>
      <c r="I626" s="2"/>
    </row>
    <row r="627" spans="1:9" x14ac:dyDescent="0.25">
      <c r="A627" s="2">
        <v>43805</v>
      </c>
      <c r="B627" s="1" t="s">
        <v>3</v>
      </c>
      <c r="C627">
        <v>33.706490000000002</v>
      </c>
      <c r="I627" s="2"/>
    </row>
    <row r="628" spans="1:9" x14ac:dyDescent="0.25">
      <c r="A628" s="2">
        <v>43808</v>
      </c>
      <c r="B628" s="1" t="s">
        <v>3</v>
      </c>
      <c r="C628">
        <v>33.730659000000003</v>
      </c>
      <c r="I628" s="2"/>
    </row>
    <row r="629" spans="1:9" x14ac:dyDescent="0.25">
      <c r="A629" s="2">
        <v>43809</v>
      </c>
      <c r="B629" s="1" t="s">
        <v>3</v>
      </c>
      <c r="C629">
        <v>33.730659000000003</v>
      </c>
      <c r="I629" s="2"/>
    </row>
    <row r="630" spans="1:9" x14ac:dyDescent="0.25">
      <c r="A630" s="2">
        <v>43810</v>
      </c>
      <c r="B630" s="1" t="s">
        <v>3</v>
      </c>
      <c r="C630">
        <v>33.642021</v>
      </c>
      <c r="I630" s="2"/>
    </row>
    <row r="631" spans="1:9" x14ac:dyDescent="0.25">
      <c r="A631" s="2">
        <v>43811</v>
      </c>
      <c r="B631" s="1" t="s">
        <v>3</v>
      </c>
      <c r="C631">
        <v>34.463940000000001</v>
      </c>
      <c r="I631" s="2"/>
    </row>
    <row r="632" spans="1:9" x14ac:dyDescent="0.25">
      <c r="A632" s="2">
        <v>43812</v>
      </c>
      <c r="B632" s="1" t="s">
        <v>3</v>
      </c>
      <c r="C632">
        <v>34.504223000000003</v>
      </c>
      <c r="I632" s="2"/>
    </row>
    <row r="633" spans="1:9" x14ac:dyDescent="0.25">
      <c r="A633" s="2">
        <v>43815</v>
      </c>
      <c r="B633" s="1" t="s">
        <v>3</v>
      </c>
      <c r="C633">
        <v>34.608981999999997</v>
      </c>
      <c r="I633" s="2"/>
    </row>
    <row r="634" spans="1:9" x14ac:dyDescent="0.25">
      <c r="A634" s="2">
        <v>43816</v>
      </c>
      <c r="B634" s="1" t="s">
        <v>3</v>
      </c>
      <c r="C634">
        <v>33.811241000000003</v>
      </c>
      <c r="I634" s="2"/>
    </row>
    <row r="635" spans="1:9" x14ac:dyDescent="0.25">
      <c r="A635" s="2">
        <v>43817</v>
      </c>
      <c r="B635" s="1" t="s">
        <v>3</v>
      </c>
      <c r="C635">
        <v>33.722602999999999</v>
      </c>
      <c r="I635" s="2"/>
    </row>
    <row r="636" spans="1:9" x14ac:dyDescent="0.25">
      <c r="A636" s="2">
        <v>43818</v>
      </c>
      <c r="B636" s="1" t="s">
        <v>3</v>
      </c>
      <c r="C636">
        <v>33.722602999999999</v>
      </c>
      <c r="I636" s="2"/>
    </row>
    <row r="637" spans="1:9" x14ac:dyDescent="0.25">
      <c r="A637" s="2">
        <v>43819</v>
      </c>
      <c r="B637" s="1" t="s">
        <v>3</v>
      </c>
      <c r="C637">
        <v>33.658138000000001</v>
      </c>
      <c r="I637" s="2"/>
    </row>
    <row r="638" spans="1:9" x14ac:dyDescent="0.25">
      <c r="A638" s="2">
        <v>43822</v>
      </c>
      <c r="B638" s="1" t="s">
        <v>3</v>
      </c>
      <c r="C638">
        <v>33.690372000000004</v>
      </c>
      <c r="I638" s="2"/>
    </row>
    <row r="639" spans="1:9" x14ac:dyDescent="0.25">
      <c r="A639" s="2">
        <v>43826</v>
      </c>
      <c r="B639" s="1" t="s">
        <v>3</v>
      </c>
      <c r="C639">
        <v>33.698425</v>
      </c>
      <c r="I639" s="2"/>
    </row>
    <row r="640" spans="1:9" x14ac:dyDescent="0.25">
      <c r="A640" s="2">
        <v>43829</v>
      </c>
      <c r="B640" s="1" t="s">
        <v>3</v>
      </c>
      <c r="C640">
        <v>33.400283999999999</v>
      </c>
      <c r="I640" s="2"/>
    </row>
    <row r="641" spans="1:9" x14ac:dyDescent="0.25">
      <c r="A641" s="2">
        <v>43832</v>
      </c>
      <c r="B641" s="1" t="s">
        <v>3</v>
      </c>
      <c r="C641">
        <v>33.988514000000002</v>
      </c>
      <c r="I641" s="2"/>
    </row>
    <row r="642" spans="1:9" x14ac:dyDescent="0.25">
      <c r="A642" s="2">
        <v>43833</v>
      </c>
      <c r="B642" s="1" t="s">
        <v>3</v>
      </c>
      <c r="C642">
        <v>33.762894000000003</v>
      </c>
      <c r="I642" s="2"/>
    </row>
    <row r="643" spans="1:9" x14ac:dyDescent="0.25">
      <c r="A643" s="2">
        <v>43836</v>
      </c>
      <c r="B643" s="1" t="s">
        <v>3</v>
      </c>
      <c r="C643">
        <v>32.143237999999997</v>
      </c>
      <c r="I643" s="2"/>
    </row>
    <row r="644" spans="1:9" x14ac:dyDescent="0.25">
      <c r="A644" s="2">
        <v>43837</v>
      </c>
      <c r="B644" s="1" t="s">
        <v>3</v>
      </c>
      <c r="C644">
        <v>32.336632000000002</v>
      </c>
      <c r="I644" s="2"/>
    </row>
    <row r="645" spans="1:9" x14ac:dyDescent="0.25">
      <c r="A645" s="2">
        <v>43838</v>
      </c>
      <c r="B645" s="1" t="s">
        <v>3</v>
      </c>
      <c r="C645">
        <v>32.900688000000002</v>
      </c>
      <c r="I645" s="2"/>
    </row>
    <row r="646" spans="1:9" x14ac:dyDescent="0.25">
      <c r="A646" s="2">
        <v>43839</v>
      </c>
      <c r="B646" s="1" t="s">
        <v>3</v>
      </c>
      <c r="C646">
        <v>33.174655999999999</v>
      </c>
      <c r="I646" s="2"/>
    </row>
    <row r="647" spans="1:9" x14ac:dyDescent="0.25">
      <c r="A647" s="2">
        <v>43840</v>
      </c>
      <c r="B647" s="1" t="s">
        <v>3</v>
      </c>
      <c r="C647">
        <v>32.747588999999998</v>
      </c>
      <c r="I647" s="2"/>
    </row>
    <row r="648" spans="1:9" x14ac:dyDescent="0.25">
      <c r="A648" s="2">
        <v>43843</v>
      </c>
      <c r="B648" s="1" t="s">
        <v>3</v>
      </c>
      <c r="C648">
        <v>32.803992999999998</v>
      </c>
      <c r="I648" s="2"/>
    </row>
    <row r="649" spans="1:9" x14ac:dyDescent="0.25">
      <c r="A649" s="2">
        <v>43844</v>
      </c>
      <c r="B649" s="1" t="s">
        <v>3</v>
      </c>
      <c r="C649">
        <v>32.634773000000003</v>
      </c>
      <c r="I649" s="2"/>
    </row>
    <row r="650" spans="1:9" x14ac:dyDescent="0.25">
      <c r="A650" s="2">
        <v>43845</v>
      </c>
      <c r="B650" s="1" t="s">
        <v>3</v>
      </c>
      <c r="C650">
        <v>32.328570999999997</v>
      </c>
      <c r="I650" s="2"/>
    </row>
    <row r="651" spans="1:9" x14ac:dyDescent="0.25">
      <c r="A651" s="2">
        <v>43846</v>
      </c>
      <c r="B651" s="1" t="s">
        <v>3</v>
      </c>
      <c r="C651">
        <v>32.707293999999997</v>
      </c>
      <c r="I651" s="2"/>
    </row>
    <row r="652" spans="1:9" x14ac:dyDescent="0.25">
      <c r="A652" s="2">
        <v>43847</v>
      </c>
      <c r="B652" s="1" t="s">
        <v>3</v>
      </c>
      <c r="C652">
        <v>32.957096</v>
      </c>
      <c r="I652" s="2"/>
    </row>
    <row r="653" spans="1:9" x14ac:dyDescent="0.25">
      <c r="A653" s="2">
        <v>43850</v>
      </c>
      <c r="B653" s="1" t="s">
        <v>3</v>
      </c>
      <c r="C653">
        <v>32.900688000000002</v>
      </c>
      <c r="I653" s="2"/>
    </row>
    <row r="654" spans="1:9" x14ac:dyDescent="0.25">
      <c r="A654" s="2">
        <v>43851</v>
      </c>
      <c r="B654" s="1" t="s">
        <v>3</v>
      </c>
      <c r="C654">
        <v>33.190769000000003</v>
      </c>
      <c r="I654" s="2"/>
    </row>
    <row r="655" spans="1:9" x14ac:dyDescent="0.25">
      <c r="A655" s="2">
        <v>43852</v>
      </c>
      <c r="B655" s="1" t="s">
        <v>3</v>
      </c>
      <c r="C655">
        <v>32.634773000000003</v>
      </c>
      <c r="I655" s="2"/>
    </row>
    <row r="656" spans="1:9" x14ac:dyDescent="0.25">
      <c r="A656" s="2">
        <v>43853</v>
      </c>
      <c r="B656" s="1" t="s">
        <v>3</v>
      </c>
      <c r="C656">
        <v>32.111007999999998</v>
      </c>
      <c r="I656" s="2"/>
    </row>
    <row r="657" spans="1:9" x14ac:dyDescent="0.25">
      <c r="A657" s="2">
        <v>43854</v>
      </c>
      <c r="B657" s="1" t="s">
        <v>3</v>
      </c>
      <c r="C657">
        <v>32.038482999999999</v>
      </c>
      <c r="I657" s="2"/>
    </row>
    <row r="658" spans="1:9" x14ac:dyDescent="0.25">
      <c r="A658" s="2">
        <v>43857</v>
      </c>
      <c r="B658" s="1" t="s">
        <v>3</v>
      </c>
      <c r="C658">
        <v>31.200458999999999</v>
      </c>
      <c r="I658" s="2"/>
    </row>
    <row r="659" spans="1:9" x14ac:dyDescent="0.25">
      <c r="A659" s="2">
        <v>43858</v>
      </c>
      <c r="B659" s="1" t="s">
        <v>3</v>
      </c>
      <c r="C659">
        <v>31.691994000000001</v>
      </c>
      <c r="I659" s="2"/>
    </row>
    <row r="660" spans="1:9" x14ac:dyDescent="0.25">
      <c r="A660" s="2">
        <v>43859</v>
      </c>
      <c r="B660" s="1" t="s">
        <v>3</v>
      </c>
      <c r="C660">
        <v>31.804804000000001</v>
      </c>
      <c r="I660" s="2"/>
    </row>
    <row r="661" spans="1:9" x14ac:dyDescent="0.25">
      <c r="A661" s="2">
        <v>43860</v>
      </c>
      <c r="B661" s="1" t="s">
        <v>3</v>
      </c>
      <c r="C661">
        <v>31.458309</v>
      </c>
      <c r="I661" s="2"/>
    </row>
    <row r="662" spans="1:9" x14ac:dyDescent="0.25">
      <c r="A662" s="2">
        <v>43861</v>
      </c>
      <c r="B662" s="1" t="s">
        <v>3</v>
      </c>
      <c r="C662">
        <v>30.741152</v>
      </c>
      <c r="I662" s="2"/>
    </row>
    <row r="663" spans="1:9" x14ac:dyDescent="0.25">
      <c r="A663" s="2">
        <v>43864</v>
      </c>
      <c r="B663" s="1" t="s">
        <v>3</v>
      </c>
      <c r="C663">
        <v>30.394656999999999</v>
      </c>
      <c r="I663" s="2"/>
    </row>
    <row r="664" spans="1:9" x14ac:dyDescent="0.25">
      <c r="A664" s="2">
        <v>43865</v>
      </c>
      <c r="B664" s="1" t="s">
        <v>3</v>
      </c>
      <c r="C664">
        <v>31.007065000000001</v>
      </c>
      <c r="I664" s="2"/>
    </row>
    <row r="665" spans="1:9" x14ac:dyDescent="0.25">
      <c r="A665" s="2">
        <v>43866</v>
      </c>
      <c r="B665" s="1" t="s">
        <v>3</v>
      </c>
      <c r="C665">
        <v>31.192399999999999</v>
      </c>
      <c r="I665" s="2"/>
    </row>
    <row r="666" spans="1:9" x14ac:dyDescent="0.25">
      <c r="A666" s="2">
        <v>43867</v>
      </c>
      <c r="B666" s="1" t="s">
        <v>3</v>
      </c>
      <c r="C666">
        <v>31.119879000000001</v>
      </c>
      <c r="I666" s="2"/>
    </row>
    <row r="667" spans="1:9" x14ac:dyDescent="0.25">
      <c r="A667" s="2">
        <v>43868</v>
      </c>
      <c r="B667" s="1" t="s">
        <v>3</v>
      </c>
      <c r="C667">
        <v>30.741152</v>
      </c>
      <c r="I667" s="2"/>
    </row>
    <row r="668" spans="1:9" x14ac:dyDescent="0.25">
      <c r="A668" s="2">
        <v>43871</v>
      </c>
      <c r="B668" s="1" t="s">
        <v>3</v>
      </c>
      <c r="C668">
        <v>30.579996000000001</v>
      </c>
      <c r="I668" s="2"/>
    </row>
    <row r="669" spans="1:9" x14ac:dyDescent="0.25">
      <c r="A669" s="2">
        <v>43872</v>
      </c>
      <c r="B669" s="1" t="s">
        <v>3</v>
      </c>
      <c r="C669">
        <v>31.281037999999999</v>
      </c>
      <c r="I669" s="2"/>
    </row>
    <row r="670" spans="1:9" x14ac:dyDescent="0.25">
      <c r="A670" s="2">
        <v>43873</v>
      </c>
      <c r="B670" s="1" t="s">
        <v>3</v>
      </c>
      <c r="C670">
        <v>31.643643999999998</v>
      </c>
      <c r="I670" s="2"/>
    </row>
    <row r="671" spans="1:9" x14ac:dyDescent="0.25">
      <c r="A671" s="2">
        <v>43874</v>
      </c>
      <c r="B671" s="1" t="s">
        <v>3</v>
      </c>
      <c r="C671">
        <v>31.377728999999999</v>
      </c>
      <c r="I671" s="2"/>
    </row>
    <row r="672" spans="1:9" x14ac:dyDescent="0.25">
      <c r="A672" s="2">
        <v>43875</v>
      </c>
      <c r="B672" s="1" t="s">
        <v>3</v>
      </c>
      <c r="C672">
        <v>31.50666</v>
      </c>
      <c r="I672" s="2"/>
    </row>
    <row r="673" spans="1:9" x14ac:dyDescent="0.25">
      <c r="A673" s="2">
        <v>43878</v>
      </c>
      <c r="B673" s="1" t="s">
        <v>3</v>
      </c>
      <c r="C673">
        <v>31.812864000000001</v>
      </c>
      <c r="I673" s="2"/>
    </row>
    <row r="674" spans="1:9" x14ac:dyDescent="0.25">
      <c r="A674" s="2">
        <v>43879</v>
      </c>
      <c r="B674" s="1" t="s">
        <v>3</v>
      </c>
      <c r="C674">
        <v>31.788686999999999</v>
      </c>
      <c r="I674" s="2"/>
    </row>
    <row r="675" spans="1:9" x14ac:dyDescent="0.25">
      <c r="A675" s="2">
        <v>43880</v>
      </c>
      <c r="B675" s="1" t="s">
        <v>3</v>
      </c>
      <c r="C675">
        <v>32.723415000000003</v>
      </c>
      <c r="I675" s="2"/>
    </row>
    <row r="676" spans="1:9" x14ac:dyDescent="0.25">
      <c r="A676" s="2">
        <v>43881</v>
      </c>
      <c r="B676" s="1" t="s">
        <v>3</v>
      </c>
      <c r="C676">
        <v>33.182720000000003</v>
      </c>
      <c r="I676" s="2"/>
    </row>
    <row r="677" spans="1:9" x14ac:dyDescent="0.25">
      <c r="A677" s="2">
        <v>43882</v>
      </c>
      <c r="B677" s="1" t="s">
        <v>3</v>
      </c>
      <c r="C677">
        <v>32.199641999999997</v>
      </c>
      <c r="I677" s="2"/>
    </row>
    <row r="678" spans="1:9" x14ac:dyDescent="0.25">
      <c r="A678" s="2">
        <v>43885</v>
      </c>
      <c r="B678" s="1" t="s">
        <v>3</v>
      </c>
      <c r="C678">
        <v>31.160166</v>
      </c>
      <c r="I678" s="2"/>
    </row>
    <row r="679" spans="1:9" x14ac:dyDescent="0.25">
      <c r="A679" s="2">
        <v>43886</v>
      </c>
      <c r="B679" s="1" t="s">
        <v>3</v>
      </c>
      <c r="C679">
        <v>30.950661</v>
      </c>
      <c r="I679" s="2"/>
    </row>
    <row r="680" spans="1:9" x14ac:dyDescent="0.25">
      <c r="A680" s="2">
        <v>43887</v>
      </c>
      <c r="B680" s="1" t="s">
        <v>3</v>
      </c>
      <c r="C680">
        <v>30.579996000000001</v>
      </c>
      <c r="I680" s="2"/>
    </row>
    <row r="681" spans="1:9" x14ac:dyDescent="0.25">
      <c r="A681" s="2">
        <v>43888</v>
      </c>
      <c r="B681" s="1" t="s">
        <v>3</v>
      </c>
      <c r="C681">
        <v>29.137616999999999</v>
      </c>
      <c r="I681" s="2"/>
    </row>
    <row r="682" spans="1:9" x14ac:dyDescent="0.25">
      <c r="A682" s="2">
        <v>43889</v>
      </c>
      <c r="B682" s="1" t="s">
        <v>3</v>
      </c>
      <c r="C682">
        <v>27.791934999999999</v>
      </c>
      <c r="I682" s="2"/>
    </row>
    <row r="683" spans="1:9" x14ac:dyDescent="0.25">
      <c r="A683" s="2">
        <v>43892</v>
      </c>
      <c r="B683" s="1" t="s">
        <v>3</v>
      </c>
      <c r="C683">
        <v>27.380980999999998</v>
      </c>
      <c r="I683" s="2"/>
    </row>
    <row r="684" spans="1:9" x14ac:dyDescent="0.25">
      <c r="A684" s="2">
        <v>43893</v>
      </c>
      <c r="B684" s="1" t="s">
        <v>3</v>
      </c>
      <c r="C684">
        <v>27.534081</v>
      </c>
      <c r="I684" s="2"/>
    </row>
    <row r="685" spans="1:9" x14ac:dyDescent="0.25">
      <c r="A685" s="2">
        <v>43894</v>
      </c>
      <c r="B685" s="1" t="s">
        <v>3</v>
      </c>
      <c r="C685">
        <v>28.251244</v>
      </c>
      <c r="I685" s="2"/>
    </row>
    <row r="686" spans="1:9" x14ac:dyDescent="0.25">
      <c r="A686" s="2">
        <v>43895</v>
      </c>
      <c r="B686" s="1" t="s">
        <v>3</v>
      </c>
      <c r="C686">
        <v>27.485734999999998</v>
      </c>
      <c r="I686" s="2"/>
    </row>
    <row r="687" spans="1:9" x14ac:dyDescent="0.25">
      <c r="A687" s="2">
        <v>43896</v>
      </c>
      <c r="B687" s="1" t="s">
        <v>3</v>
      </c>
      <c r="C687">
        <v>26.446255000000001</v>
      </c>
      <c r="I687" s="2"/>
    </row>
    <row r="688" spans="1:9" x14ac:dyDescent="0.25">
      <c r="A688" s="2">
        <v>43899</v>
      </c>
      <c r="B688" s="1" t="s">
        <v>3</v>
      </c>
      <c r="C688">
        <v>23.400342999999999</v>
      </c>
      <c r="I688" s="2"/>
    </row>
    <row r="689" spans="1:9" x14ac:dyDescent="0.25">
      <c r="A689" s="2">
        <v>43900</v>
      </c>
      <c r="B689" s="1" t="s">
        <v>3</v>
      </c>
      <c r="C689">
        <v>23.52927</v>
      </c>
      <c r="I689" s="2"/>
    </row>
    <row r="690" spans="1:9" x14ac:dyDescent="0.25">
      <c r="A690" s="2">
        <v>43901</v>
      </c>
      <c r="B690" s="1" t="s">
        <v>3</v>
      </c>
      <c r="C690">
        <v>23.964400999999999</v>
      </c>
      <c r="I690" s="2"/>
    </row>
    <row r="691" spans="1:9" x14ac:dyDescent="0.25">
      <c r="A691" s="2">
        <v>43902</v>
      </c>
      <c r="B691" s="1" t="s">
        <v>3</v>
      </c>
      <c r="C691">
        <v>20.725096000000001</v>
      </c>
      <c r="I691" s="2"/>
    </row>
    <row r="692" spans="1:9" x14ac:dyDescent="0.25">
      <c r="A692" s="2">
        <v>43903</v>
      </c>
      <c r="B692" s="1" t="s">
        <v>3</v>
      </c>
      <c r="C692">
        <v>21.563126</v>
      </c>
      <c r="I692" s="2"/>
    </row>
    <row r="693" spans="1:9" x14ac:dyDescent="0.25">
      <c r="A693" s="2">
        <v>43906</v>
      </c>
      <c r="B693" s="1" t="s">
        <v>3</v>
      </c>
      <c r="C693">
        <v>20.064342</v>
      </c>
      <c r="I693" s="2"/>
    </row>
    <row r="694" spans="1:9" x14ac:dyDescent="0.25">
      <c r="A694" s="2">
        <v>43907</v>
      </c>
      <c r="B694" s="1" t="s">
        <v>3</v>
      </c>
      <c r="C694">
        <v>20.684806999999999</v>
      </c>
      <c r="I694" s="2"/>
    </row>
    <row r="695" spans="1:9" x14ac:dyDescent="0.25">
      <c r="A695" s="2">
        <v>43908</v>
      </c>
      <c r="B695" s="1" t="s">
        <v>3</v>
      </c>
      <c r="C695">
        <v>20.386662000000001</v>
      </c>
      <c r="I695" s="2"/>
    </row>
    <row r="696" spans="1:9" x14ac:dyDescent="0.25">
      <c r="A696" s="2">
        <v>43909</v>
      </c>
      <c r="B696" s="1" t="s">
        <v>3</v>
      </c>
      <c r="C696">
        <v>20.757328000000001</v>
      </c>
      <c r="I696" s="2"/>
    </row>
    <row r="697" spans="1:9" x14ac:dyDescent="0.25">
      <c r="A697" s="2">
        <v>43910</v>
      </c>
      <c r="B697" s="1" t="s">
        <v>3</v>
      </c>
      <c r="C697">
        <v>21.216633000000002</v>
      </c>
      <c r="I697" s="2"/>
    </row>
    <row r="698" spans="1:9" x14ac:dyDescent="0.25">
      <c r="A698" s="2">
        <v>43913</v>
      </c>
      <c r="B698" s="1" t="s">
        <v>3</v>
      </c>
      <c r="C698">
        <v>21.160229000000001</v>
      </c>
      <c r="I698" s="2"/>
    </row>
    <row r="699" spans="1:9" x14ac:dyDescent="0.25">
      <c r="A699" s="2">
        <v>43914</v>
      </c>
      <c r="B699" s="1" t="s">
        <v>3</v>
      </c>
      <c r="C699">
        <v>22.675125000000001</v>
      </c>
      <c r="I699" s="2"/>
    </row>
    <row r="700" spans="1:9" x14ac:dyDescent="0.25">
      <c r="A700" s="2">
        <v>43915</v>
      </c>
      <c r="B700" s="1" t="s">
        <v>3</v>
      </c>
      <c r="C700">
        <v>23.472861999999999</v>
      </c>
      <c r="I700" s="2"/>
    </row>
    <row r="701" spans="1:9" x14ac:dyDescent="0.25">
      <c r="A701" s="2">
        <v>43916</v>
      </c>
      <c r="B701" s="1" t="s">
        <v>3</v>
      </c>
      <c r="C701">
        <v>23.851589000000001</v>
      </c>
      <c r="I701" s="2"/>
    </row>
    <row r="702" spans="1:9" x14ac:dyDescent="0.25">
      <c r="A702" s="2">
        <v>43917</v>
      </c>
      <c r="B702" s="1" t="s">
        <v>3</v>
      </c>
      <c r="C702">
        <v>21.917677000000001</v>
      </c>
      <c r="I702" s="2"/>
    </row>
    <row r="703" spans="1:9" x14ac:dyDescent="0.25">
      <c r="A703" s="2">
        <v>43920</v>
      </c>
      <c r="B703" s="1" t="s">
        <v>3</v>
      </c>
      <c r="C703">
        <v>22.054660999999999</v>
      </c>
      <c r="I703" s="2"/>
    </row>
    <row r="704" spans="1:9" x14ac:dyDescent="0.25">
      <c r="A704" s="2">
        <v>43921</v>
      </c>
      <c r="B704" s="1" t="s">
        <v>3</v>
      </c>
      <c r="C704">
        <v>22.457560999999998</v>
      </c>
      <c r="I704" s="2"/>
    </row>
    <row r="705" spans="1:9" x14ac:dyDescent="0.25">
      <c r="A705" s="2">
        <v>43922</v>
      </c>
      <c r="B705" s="1" t="s">
        <v>3</v>
      </c>
      <c r="C705">
        <v>21.659821000000001</v>
      </c>
      <c r="I705" s="2"/>
    </row>
    <row r="706" spans="1:9" x14ac:dyDescent="0.25">
      <c r="A706" s="2">
        <v>43923</v>
      </c>
      <c r="B706" s="1" t="s">
        <v>3</v>
      </c>
      <c r="C706">
        <v>21.772635000000001</v>
      </c>
      <c r="I706" s="2"/>
    </row>
    <row r="707" spans="1:9" x14ac:dyDescent="0.25">
      <c r="A707" s="2">
        <v>43924</v>
      </c>
      <c r="B707" s="1" t="s">
        <v>3</v>
      </c>
      <c r="C707">
        <v>21.643706999999999</v>
      </c>
      <c r="I707" s="2"/>
    </row>
    <row r="708" spans="1:9" x14ac:dyDescent="0.25">
      <c r="A708" s="2">
        <v>43927</v>
      </c>
      <c r="B708" s="1" t="s">
        <v>3</v>
      </c>
      <c r="C708">
        <v>22.481732999999998</v>
      </c>
      <c r="I708" s="2"/>
    </row>
    <row r="709" spans="1:9" x14ac:dyDescent="0.25">
      <c r="A709" s="2">
        <v>43928</v>
      </c>
      <c r="B709" s="1" t="s">
        <v>3</v>
      </c>
      <c r="C709">
        <v>23.448689999999999</v>
      </c>
      <c r="I709" s="2"/>
    </row>
    <row r="710" spans="1:9" x14ac:dyDescent="0.25">
      <c r="A710" s="2">
        <v>43929</v>
      </c>
      <c r="B710" s="1" t="s">
        <v>3</v>
      </c>
      <c r="C710">
        <v>23.456748999999999</v>
      </c>
      <c r="I710" s="2"/>
    </row>
    <row r="711" spans="1:9" x14ac:dyDescent="0.25">
      <c r="A711" s="2">
        <v>43930</v>
      </c>
      <c r="B711" s="1" t="s">
        <v>3</v>
      </c>
      <c r="C711">
        <v>24.109444</v>
      </c>
      <c r="I711" s="2"/>
    </row>
    <row r="712" spans="1:9" x14ac:dyDescent="0.25">
      <c r="A712" s="2">
        <v>43935</v>
      </c>
      <c r="B712" s="1" t="s">
        <v>3</v>
      </c>
      <c r="C712">
        <v>24.472054</v>
      </c>
      <c r="I712" s="2"/>
    </row>
    <row r="713" spans="1:9" x14ac:dyDescent="0.25">
      <c r="A713" s="2">
        <v>43936</v>
      </c>
      <c r="B713" s="1" t="s">
        <v>3</v>
      </c>
      <c r="C713">
        <v>23.448689999999999</v>
      </c>
      <c r="I713" s="2"/>
    </row>
    <row r="714" spans="1:9" x14ac:dyDescent="0.25">
      <c r="A714" s="2">
        <v>43937</v>
      </c>
      <c r="B714" s="1" t="s">
        <v>3</v>
      </c>
      <c r="C714">
        <v>23.666257999999999</v>
      </c>
      <c r="I714" s="2"/>
    </row>
    <row r="715" spans="1:9" x14ac:dyDescent="0.25">
      <c r="A715" s="2">
        <v>43938</v>
      </c>
      <c r="B715" s="1" t="s">
        <v>3</v>
      </c>
      <c r="C715">
        <v>25.036111999999999</v>
      </c>
      <c r="I715" s="2"/>
    </row>
    <row r="716" spans="1:9" x14ac:dyDescent="0.25">
      <c r="A716" s="2">
        <v>43941</v>
      </c>
      <c r="B716" s="1" t="s">
        <v>3</v>
      </c>
      <c r="C716">
        <v>26.896135000000001</v>
      </c>
      <c r="I716" s="2"/>
    </row>
    <row r="717" spans="1:9" x14ac:dyDescent="0.25">
      <c r="A717" s="2">
        <v>43942</v>
      </c>
      <c r="B717" s="1" t="s">
        <v>3</v>
      </c>
      <c r="C717">
        <v>25.603725000000001</v>
      </c>
      <c r="I717" s="2"/>
    </row>
    <row r="718" spans="1:9" x14ac:dyDescent="0.25">
      <c r="A718" s="2">
        <v>43943</v>
      </c>
      <c r="B718" s="1" t="s">
        <v>3</v>
      </c>
      <c r="C718">
        <v>26.258661</v>
      </c>
      <c r="I718" s="2"/>
    </row>
    <row r="719" spans="1:9" x14ac:dyDescent="0.25">
      <c r="A719" s="2">
        <v>43944</v>
      </c>
      <c r="B719" s="1" t="s">
        <v>3</v>
      </c>
      <c r="C719">
        <v>26.476976000000001</v>
      </c>
      <c r="I719" s="2"/>
    </row>
    <row r="720" spans="1:9" x14ac:dyDescent="0.25">
      <c r="A720" s="2">
        <v>43945</v>
      </c>
      <c r="B720" s="1" t="s">
        <v>3</v>
      </c>
      <c r="C720">
        <v>26.014153</v>
      </c>
      <c r="I720" s="2"/>
    </row>
    <row r="721" spans="1:9" x14ac:dyDescent="0.25">
      <c r="A721" s="2">
        <v>43948</v>
      </c>
      <c r="B721" s="1" t="s">
        <v>3</v>
      </c>
      <c r="C721">
        <v>26.345988999999999</v>
      </c>
      <c r="I721" s="2"/>
    </row>
    <row r="722" spans="1:9" x14ac:dyDescent="0.25">
      <c r="A722" s="2">
        <v>43949</v>
      </c>
      <c r="B722" s="1" t="s">
        <v>3</v>
      </c>
      <c r="C722">
        <v>26.642893000000001</v>
      </c>
      <c r="I722" s="2"/>
    </row>
    <row r="723" spans="1:9" x14ac:dyDescent="0.25">
      <c r="A723" s="2">
        <v>43950</v>
      </c>
      <c r="B723" s="1" t="s">
        <v>3</v>
      </c>
      <c r="C723">
        <v>27.778117999999999</v>
      </c>
      <c r="I723" s="2"/>
    </row>
    <row r="724" spans="1:9" x14ac:dyDescent="0.25">
      <c r="A724" s="2">
        <v>43951</v>
      </c>
      <c r="B724" s="1" t="s">
        <v>3</v>
      </c>
      <c r="C724">
        <v>26.791347999999999</v>
      </c>
      <c r="I724" s="2"/>
    </row>
    <row r="725" spans="1:9" x14ac:dyDescent="0.25">
      <c r="A725" s="2">
        <v>43955</v>
      </c>
      <c r="B725" s="1" t="s">
        <v>3</v>
      </c>
      <c r="C725">
        <v>26.127673999999999</v>
      </c>
      <c r="I725" s="2"/>
    </row>
    <row r="726" spans="1:9" x14ac:dyDescent="0.25">
      <c r="A726" s="2">
        <v>43956</v>
      </c>
      <c r="B726" s="1" t="s">
        <v>3</v>
      </c>
      <c r="C726">
        <v>26.773879999999998</v>
      </c>
      <c r="I726" s="2"/>
    </row>
    <row r="727" spans="1:9" x14ac:dyDescent="0.25">
      <c r="A727" s="2">
        <v>43957</v>
      </c>
      <c r="B727" s="1" t="s">
        <v>3</v>
      </c>
      <c r="C727">
        <v>26.494440000000001</v>
      </c>
      <c r="I727" s="2"/>
    </row>
    <row r="728" spans="1:9" x14ac:dyDescent="0.25">
      <c r="A728" s="2">
        <v>43958</v>
      </c>
      <c r="B728" s="1" t="s">
        <v>3</v>
      </c>
      <c r="C728">
        <v>26.765148</v>
      </c>
      <c r="I728" s="2"/>
    </row>
    <row r="729" spans="1:9" x14ac:dyDescent="0.25">
      <c r="A729" s="2">
        <v>43959</v>
      </c>
      <c r="B729" s="1" t="s">
        <v>3</v>
      </c>
      <c r="C729">
        <v>27.062054</v>
      </c>
      <c r="I729" s="2"/>
    </row>
    <row r="730" spans="1:9" x14ac:dyDescent="0.25">
      <c r="A730" s="2">
        <v>43962</v>
      </c>
      <c r="B730" s="1" t="s">
        <v>3</v>
      </c>
      <c r="C730">
        <v>26.337254000000001</v>
      </c>
      <c r="I730" s="2"/>
    </row>
    <row r="731" spans="1:9" x14ac:dyDescent="0.25">
      <c r="A731" s="2">
        <v>43963</v>
      </c>
      <c r="B731" s="1" t="s">
        <v>3</v>
      </c>
      <c r="C731">
        <v>26.005420999999998</v>
      </c>
      <c r="I731" s="2"/>
    </row>
    <row r="732" spans="1:9" x14ac:dyDescent="0.25">
      <c r="A732" s="2">
        <v>43964</v>
      </c>
      <c r="B732" s="1" t="s">
        <v>3</v>
      </c>
      <c r="C732">
        <v>25.062311000000001</v>
      </c>
      <c r="I732" s="2"/>
    </row>
    <row r="733" spans="1:9" x14ac:dyDescent="0.25">
      <c r="A733" s="2">
        <v>43965</v>
      </c>
      <c r="B733" s="1" t="s">
        <v>3</v>
      </c>
      <c r="C733">
        <v>24.966251</v>
      </c>
      <c r="I733" s="2"/>
    </row>
    <row r="734" spans="1:9" x14ac:dyDescent="0.25">
      <c r="A734" s="2">
        <v>43966</v>
      </c>
      <c r="B734" s="1" t="s">
        <v>3</v>
      </c>
      <c r="C734">
        <v>25.306818</v>
      </c>
      <c r="I734" s="2"/>
    </row>
    <row r="735" spans="1:9" x14ac:dyDescent="0.25">
      <c r="A735" s="2">
        <v>43969</v>
      </c>
      <c r="B735" s="1" t="s">
        <v>3</v>
      </c>
      <c r="C735">
        <v>26.625426999999998</v>
      </c>
      <c r="I735" s="2"/>
    </row>
    <row r="736" spans="1:9" x14ac:dyDescent="0.25">
      <c r="A736" s="2">
        <v>43970</v>
      </c>
      <c r="B736" s="1" t="s">
        <v>3</v>
      </c>
      <c r="C736">
        <v>26.887405000000001</v>
      </c>
      <c r="I736" s="2"/>
    </row>
    <row r="737" spans="1:9" x14ac:dyDescent="0.25">
      <c r="A737" s="2">
        <v>43971</v>
      </c>
      <c r="B737" s="1" t="s">
        <v>3</v>
      </c>
      <c r="C737">
        <v>27.577272000000001</v>
      </c>
      <c r="I737" s="2"/>
    </row>
    <row r="738" spans="1:9" x14ac:dyDescent="0.25">
      <c r="A738" s="2">
        <v>43972</v>
      </c>
      <c r="B738" s="1" t="s">
        <v>3</v>
      </c>
      <c r="C738">
        <v>27.079519000000001</v>
      </c>
      <c r="I738" s="2"/>
    </row>
    <row r="739" spans="1:9" x14ac:dyDescent="0.25">
      <c r="A739" s="2">
        <v>43973</v>
      </c>
      <c r="B739" s="1" t="s">
        <v>3</v>
      </c>
      <c r="C739">
        <v>27.236704</v>
      </c>
      <c r="I739" s="2"/>
    </row>
    <row r="740" spans="1:9" x14ac:dyDescent="0.25">
      <c r="A740" s="2">
        <v>43976</v>
      </c>
      <c r="B740" s="1" t="s">
        <v>3</v>
      </c>
      <c r="C740">
        <v>27.32403</v>
      </c>
      <c r="I740" s="2"/>
    </row>
    <row r="741" spans="1:9" x14ac:dyDescent="0.25">
      <c r="A741" s="2">
        <v>43977</v>
      </c>
      <c r="B741" s="1" t="s">
        <v>3</v>
      </c>
      <c r="C741">
        <v>28.712502000000001</v>
      </c>
      <c r="I741" s="2"/>
    </row>
    <row r="742" spans="1:9" x14ac:dyDescent="0.25">
      <c r="A742" s="2">
        <v>43978</v>
      </c>
      <c r="B742" s="1" t="s">
        <v>3</v>
      </c>
      <c r="C742">
        <v>30.493931</v>
      </c>
      <c r="I742" s="2"/>
    </row>
    <row r="743" spans="1:9" x14ac:dyDescent="0.25">
      <c r="A743" s="2">
        <v>43979</v>
      </c>
      <c r="B743" s="1" t="s">
        <v>3</v>
      </c>
      <c r="C743">
        <v>30.572523</v>
      </c>
      <c r="I743" s="2"/>
    </row>
    <row r="744" spans="1:9" x14ac:dyDescent="0.25">
      <c r="A744" s="2">
        <v>43980</v>
      </c>
      <c r="B744" s="1" t="s">
        <v>3</v>
      </c>
      <c r="C744">
        <v>29.070532</v>
      </c>
      <c r="I744" s="2"/>
    </row>
    <row r="745" spans="1:9" x14ac:dyDescent="0.25">
      <c r="A745" s="2">
        <v>43984</v>
      </c>
      <c r="B745" s="1" t="s">
        <v>3</v>
      </c>
      <c r="C745">
        <v>30.651115000000001</v>
      </c>
      <c r="I745" s="2"/>
    </row>
    <row r="746" spans="1:9" x14ac:dyDescent="0.25">
      <c r="A746" s="2">
        <v>43985</v>
      </c>
      <c r="B746" s="1" t="s">
        <v>3</v>
      </c>
      <c r="C746">
        <v>31.978455</v>
      </c>
      <c r="I746" s="2"/>
    </row>
    <row r="747" spans="1:9" x14ac:dyDescent="0.25">
      <c r="A747" s="2">
        <v>43986</v>
      </c>
      <c r="B747" s="1" t="s">
        <v>3</v>
      </c>
      <c r="C747">
        <v>31.838736999999998</v>
      </c>
      <c r="I747" s="2"/>
    </row>
    <row r="748" spans="1:9" x14ac:dyDescent="0.25">
      <c r="A748" s="2">
        <v>43987</v>
      </c>
      <c r="B748" s="1" t="s">
        <v>3</v>
      </c>
      <c r="C748">
        <v>32.694522999999997</v>
      </c>
      <c r="I748" s="2"/>
    </row>
    <row r="749" spans="1:9" x14ac:dyDescent="0.25">
      <c r="A749" s="2">
        <v>43990</v>
      </c>
      <c r="B749" s="1" t="s">
        <v>3</v>
      </c>
      <c r="C749">
        <v>32.467480000000002</v>
      </c>
      <c r="I749" s="2"/>
    </row>
    <row r="750" spans="1:9" x14ac:dyDescent="0.25">
      <c r="A750" s="2">
        <v>43991</v>
      </c>
      <c r="B750" s="1" t="s">
        <v>3</v>
      </c>
      <c r="C750">
        <v>30.921824000000001</v>
      </c>
      <c r="I750" s="2"/>
    </row>
    <row r="751" spans="1:9" x14ac:dyDescent="0.25">
      <c r="A751" s="2">
        <v>43992</v>
      </c>
      <c r="B751" s="1" t="s">
        <v>3</v>
      </c>
      <c r="C751">
        <v>30.275618000000001</v>
      </c>
      <c r="I751" s="2"/>
    </row>
    <row r="752" spans="1:9" x14ac:dyDescent="0.25">
      <c r="A752" s="2">
        <v>43993</v>
      </c>
      <c r="B752" s="1" t="s">
        <v>3</v>
      </c>
      <c r="C752">
        <v>28.712502000000001</v>
      </c>
      <c r="I752" s="2"/>
    </row>
    <row r="753" spans="1:9" x14ac:dyDescent="0.25">
      <c r="A753" s="2">
        <v>43994</v>
      </c>
      <c r="B753" s="1" t="s">
        <v>3</v>
      </c>
      <c r="C753">
        <v>28.572779000000001</v>
      </c>
      <c r="I753" s="2"/>
    </row>
    <row r="754" spans="1:9" x14ac:dyDescent="0.25">
      <c r="A754" s="2">
        <v>43997</v>
      </c>
      <c r="B754" s="1" t="s">
        <v>3</v>
      </c>
      <c r="C754">
        <v>28.441790000000001</v>
      </c>
      <c r="I754" s="2"/>
    </row>
    <row r="755" spans="1:9" x14ac:dyDescent="0.25">
      <c r="A755" s="2">
        <v>43998</v>
      </c>
      <c r="B755" s="1" t="s">
        <v>3</v>
      </c>
      <c r="C755">
        <v>29.026869000000001</v>
      </c>
      <c r="I755" s="2"/>
    </row>
    <row r="756" spans="1:9" x14ac:dyDescent="0.25">
      <c r="A756" s="2">
        <v>43999</v>
      </c>
      <c r="B756" s="1" t="s">
        <v>3</v>
      </c>
      <c r="C756">
        <v>28.773626</v>
      </c>
      <c r="I756" s="2"/>
    </row>
    <row r="757" spans="1:9" x14ac:dyDescent="0.25">
      <c r="A757" s="2">
        <v>44000</v>
      </c>
      <c r="B757" s="1" t="s">
        <v>3</v>
      </c>
      <c r="C757">
        <v>29.236446000000001</v>
      </c>
      <c r="I757" s="2"/>
    </row>
    <row r="758" spans="1:9" x14ac:dyDescent="0.25">
      <c r="A758" s="2">
        <v>44001</v>
      </c>
      <c r="B758" s="1" t="s">
        <v>3</v>
      </c>
      <c r="C758">
        <v>29.646878999999998</v>
      </c>
      <c r="I758" s="2"/>
    </row>
    <row r="759" spans="1:9" x14ac:dyDescent="0.25">
      <c r="A759" s="2">
        <v>44004</v>
      </c>
      <c r="B759" s="1" t="s">
        <v>3</v>
      </c>
      <c r="C759">
        <v>29.192785000000001</v>
      </c>
      <c r="I759" s="2"/>
    </row>
    <row r="760" spans="1:9" x14ac:dyDescent="0.25">
      <c r="A760" s="2">
        <v>44005</v>
      </c>
      <c r="B760" s="1" t="s">
        <v>3</v>
      </c>
      <c r="C760">
        <v>30.188293000000002</v>
      </c>
      <c r="I760" s="2"/>
    </row>
    <row r="761" spans="1:9" x14ac:dyDescent="0.25">
      <c r="A761" s="2">
        <v>44006</v>
      </c>
      <c r="B761" s="1" t="s">
        <v>3</v>
      </c>
      <c r="C761">
        <v>29.044333000000002</v>
      </c>
      <c r="I761" s="2"/>
    </row>
    <row r="762" spans="1:9" x14ac:dyDescent="0.25">
      <c r="A762" s="2">
        <v>44007</v>
      </c>
      <c r="B762" s="1" t="s">
        <v>3</v>
      </c>
      <c r="C762">
        <v>29.384905</v>
      </c>
      <c r="I762" s="2"/>
    </row>
    <row r="763" spans="1:9" x14ac:dyDescent="0.25">
      <c r="A763" s="2">
        <v>44008</v>
      </c>
      <c r="B763" s="1" t="s">
        <v>3</v>
      </c>
      <c r="C763">
        <v>29.105460999999998</v>
      </c>
      <c r="I763" s="2"/>
    </row>
    <row r="764" spans="1:9" x14ac:dyDescent="0.25">
      <c r="A764" s="2">
        <v>44011</v>
      </c>
      <c r="B764" s="1" t="s">
        <v>3</v>
      </c>
      <c r="C764">
        <v>29.96998</v>
      </c>
      <c r="I764" s="2"/>
    </row>
    <row r="765" spans="1:9" x14ac:dyDescent="0.25">
      <c r="A765" s="2">
        <v>44012</v>
      </c>
      <c r="B765" s="1" t="s">
        <v>3</v>
      </c>
      <c r="C765">
        <v>29.559553000000001</v>
      </c>
      <c r="I765" s="2"/>
    </row>
    <row r="766" spans="1:9" x14ac:dyDescent="0.25">
      <c r="A766" s="2">
        <v>44013</v>
      </c>
      <c r="B766" s="1" t="s">
        <v>3</v>
      </c>
      <c r="C766">
        <v>29.472227</v>
      </c>
      <c r="I766" s="2"/>
    </row>
    <row r="767" spans="1:9" x14ac:dyDescent="0.25">
      <c r="A767" s="2">
        <v>44014</v>
      </c>
      <c r="B767" s="1" t="s">
        <v>3</v>
      </c>
      <c r="C767">
        <v>29.996175999999998</v>
      </c>
      <c r="I767" s="2"/>
    </row>
    <row r="768" spans="1:9" x14ac:dyDescent="0.25">
      <c r="A768" s="2">
        <v>44015</v>
      </c>
      <c r="B768" s="1" t="s">
        <v>3</v>
      </c>
      <c r="C768">
        <v>29.638144</v>
      </c>
      <c r="I768" s="2"/>
    </row>
    <row r="769" spans="1:9" x14ac:dyDescent="0.25">
      <c r="A769" s="2">
        <v>44018</v>
      </c>
      <c r="B769" s="1" t="s">
        <v>3</v>
      </c>
      <c r="C769">
        <v>30.467732999999999</v>
      </c>
      <c r="I769" s="2"/>
    </row>
    <row r="770" spans="1:9" x14ac:dyDescent="0.25">
      <c r="A770" s="2">
        <v>44019</v>
      </c>
      <c r="B770" s="1" t="s">
        <v>3</v>
      </c>
      <c r="C770">
        <v>30.581258999999999</v>
      </c>
      <c r="I770" s="2"/>
    </row>
    <row r="771" spans="1:9" x14ac:dyDescent="0.25">
      <c r="A771" s="2">
        <v>44020</v>
      </c>
      <c r="B771" s="1" t="s">
        <v>3</v>
      </c>
      <c r="C771">
        <v>30.057302</v>
      </c>
      <c r="I771" s="2"/>
    </row>
    <row r="772" spans="1:9" x14ac:dyDescent="0.25">
      <c r="A772" s="2">
        <v>44021</v>
      </c>
      <c r="B772" s="1" t="s">
        <v>3</v>
      </c>
      <c r="C772">
        <v>30.502662999999998</v>
      </c>
      <c r="I772" s="2"/>
    </row>
    <row r="773" spans="1:9" x14ac:dyDescent="0.25">
      <c r="A773" s="2">
        <v>44022</v>
      </c>
      <c r="B773" s="1" t="s">
        <v>3</v>
      </c>
      <c r="C773">
        <v>30.729707999999999</v>
      </c>
      <c r="I773" s="2"/>
    </row>
    <row r="774" spans="1:9" x14ac:dyDescent="0.25">
      <c r="A774" s="2">
        <v>44025</v>
      </c>
      <c r="B774" s="1" t="s">
        <v>3</v>
      </c>
      <c r="C774">
        <v>31.244924999999999</v>
      </c>
      <c r="I774" s="2"/>
    </row>
    <row r="775" spans="1:9" x14ac:dyDescent="0.25">
      <c r="A775" s="2">
        <v>44026</v>
      </c>
      <c r="B775" s="1" t="s">
        <v>3</v>
      </c>
      <c r="C775">
        <v>31.218727000000001</v>
      </c>
      <c r="I775" s="2"/>
    </row>
    <row r="776" spans="1:9" x14ac:dyDescent="0.25">
      <c r="A776" s="2">
        <v>44027</v>
      </c>
      <c r="B776" s="1" t="s">
        <v>3</v>
      </c>
      <c r="C776">
        <v>32.371417999999998</v>
      </c>
      <c r="I776" s="2"/>
    </row>
    <row r="777" spans="1:9" x14ac:dyDescent="0.25">
      <c r="A777" s="2">
        <v>44028</v>
      </c>
      <c r="B777" s="1" t="s">
        <v>3</v>
      </c>
      <c r="C777">
        <v>32.065784000000001</v>
      </c>
      <c r="I777" s="2"/>
    </row>
    <row r="778" spans="1:9" x14ac:dyDescent="0.25">
      <c r="A778" s="2">
        <v>44029</v>
      </c>
      <c r="B778" s="1" t="s">
        <v>3</v>
      </c>
      <c r="C778">
        <v>32.083252000000002</v>
      </c>
      <c r="I778" s="2"/>
    </row>
    <row r="779" spans="1:9" x14ac:dyDescent="0.25">
      <c r="A779" s="2">
        <v>44032</v>
      </c>
      <c r="B779" s="1" t="s">
        <v>3</v>
      </c>
      <c r="C779">
        <v>32.257896000000002</v>
      </c>
      <c r="I779" s="2"/>
    </row>
    <row r="780" spans="1:9" x14ac:dyDescent="0.25">
      <c r="A780" s="2">
        <v>44033</v>
      </c>
      <c r="B780" s="1" t="s">
        <v>3</v>
      </c>
      <c r="C780">
        <v>32.668323999999998</v>
      </c>
      <c r="I780" s="2"/>
    </row>
    <row r="781" spans="1:9" x14ac:dyDescent="0.25">
      <c r="A781" s="2">
        <v>44034</v>
      </c>
      <c r="B781" s="1" t="s">
        <v>3</v>
      </c>
      <c r="C781">
        <v>32.432549000000002</v>
      </c>
      <c r="I781" s="2"/>
    </row>
    <row r="782" spans="1:9" x14ac:dyDescent="0.25">
      <c r="A782" s="2">
        <v>44035</v>
      </c>
      <c r="B782" s="1" t="s">
        <v>3</v>
      </c>
      <c r="C782">
        <v>32.048316999999997</v>
      </c>
      <c r="I782" s="2"/>
    </row>
    <row r="783" spans="1:9" x14ac:dyDescent="0.25">
      <c r="A783" s="2">
        <v>44036</v>
      </c>
      <c r="B783" s="1" t="s">
        <v>3</v>
      </c>
      <c r="C783">
        <v>31.463242000000001</v>
      </c>
      <c r="I783" s="2"/>
    </row>
    <row r="784" spans="1:9" x14ac:dyDescent="0.25">
      <c r="A784" s="2">
        <v>44039</v>
      </c>
      <c r="B784" s="1" t="s">
        <v>3</v>
      </c>
      <c r="C784">
        <v>32.022117999999999</v>
      </c>
      <c r="I784" s="2"/>
    </row>
    <row r="785" spans="1:9" x14ac:dyDescent="0.25">
      <c r="A785" s="2">
        <v>44040</v>
      </c>
      <c r="B785" s="1" t="s">
        <v>3</v>
      </c>
      <c r="C785">
        <v>31.524363999999998</v>
      </c>
      <c r="I785" s="2"/>
    </row>
    <row r="786" spans="1:9" x14ac:dyDescent="0.25">
      <c r="A786" s="2">
        <v>44041</v>
      </c>
      <c r="B786" s="1" t="s">
        <v>3</v>
      </c>
      <c r="C786">
        <v>31.052810999999998</v>
      </c>
      <c r="I786" s="2"/>
    </row>
    <row r="787" spans="1:9" x14ac:dyDescent="0.25">
      <c r="A787" s="2">
        <v>44042</v>
      </c>
      <c r="B787" s="1" t="s">
        <v>3</v>
      </c>
      <c r="C787">
        <v>30.118433</v>
      </c>
      <c r="I787" s="2"/>
    </row>
    <row r="788" spans="1:9" x14ac:dyDescent="0.25">
      <c r="A788" s="2">
        <v>44043</v>
      </c>
      <c r="B788" s="1" t="s">
        <v>3</v>
      </c>
      <c r="C788">
        <v>29.729400999999999</v>
      </c>
      <c r="I788" s="2"/>
    </row>
    <row r="789" spans="1:9" x14ac:dyDescent="0.25">
      <c r="A789" s="2">
        <v>44046</v>
      </c>
      <c r="B789" s="1" t="s">
        <v>3</v>
      </c>
      <c r="C789">
        <v>30.489370000000001</v>
      </c>
      <c r="I789" s="2"/>
    </row>
    <row r="790" spans="1:9" x14ac:dyDescent="0.25">
      <c r="A790" s="2">
        <v>44047</v>
      </c>
      <c r="B790" s="1" t="s">
        <v>3</v>
      </c>
      <c r="C790">
        <v>29.874157</v>
      </c>
      <c r="I790" s="2"/>
    </row>
    <row r="791" spans="1:9" x14ac:dyDescent="0.25">
      <c r="A791" s="2">
        <v>44048</v>
      </c>
      <c r="B791" s="1" t="s">
        <v>3</v>
      </c>
      <c r="C791">
        <v>30.968878</v>
      </c>
      <c r="I791" s="2"/>
    </row>
    <row r="792" spans="1:9" x14ac:dyDescent="0.25">
      <c r="A792" s="2">
        <v>44049</v>
      </c>
      <c r="B792" s="1" t="s">
        <v>3</v>
      </c>
      <c r="C792">
        <v>32.108837000000001</v>
      </c>
      <c r="I792" s="2"/>
    </row>
    <row r="793" spans="1:9" x14ac:dyDescent="0.25">
      <c r="A793" s="2">
        <v>44050</v>
      </c>
      <c r="B793" s="1" t="s">
        <v>3</v>
      </c>
      <c r="C793">
        <v>31.945983999999999</v>
      </c>
      <c r="I793" s="2"/>
    </row>
    <row r="794" spans="1:9" x14ac:dyDescent="0.25">
      <c r="A794" s="2">
        <v>44053</v>
      </c>
      <c r="B794" s="1" t="s">
        <v>3</v>
      </c>
      <c r="C794">
        <v>32.262638000000003</v>
      </c>
      <c r="I794" s="2"/>
    </row>
    <row r="795" spans="1:9" x14ac:dyDescent="0.25">
      <c r="A795" s="2">
        <v>44054</v>
      </c>
      <c r="B795" s="1" t="s">
        <v>3</v>
      </c>
      <c r="C795">
        <v>33.674019000000001</v>
      </c>
      <c r="I795" s="2"/>
    </row>
    <row r="796" spans="1:9" x14ac:dyDescent="0.25">
      <c r="A796" s="2">
        <v>44055</v>
      </c>
      <c r="B796" s="1" t="s">
        <v>3</v>
      </c>
      <c r="C796">
        <v>33.972575999999997</v>
      </c>
      <c r="I796" s="2"/>
    </row>
    <row r="797" spans="1:9" x14ac:dyDescent="0.25">
      <c r="A797" s="2">
        <v>44056</v>
      </c>
      <c r="B797" s="1" t="s">
        <v>3</v>
      </c>
      <c r="C797">
        <v>33.836868000000003</v>
      </c>
      <c r="I797" s="2"/>
    </row>
    <row r="798" spans="1:9" x14ac:dyDescent="0.25">
      <c r="A798" s="2">
        <v>44057</v>
      </c>
      <c r="B798" s="1" t="s">
        <v>3</v>
      </c>
      <c r="C798">
        <v>33.836868000000003</v>
      </c>
      <c r="I798" s="2"/>
    </row>
    <row r="799" spans="1:9" x14ac:dyDescent="0.25">
      <c r="A799" s="2">
        <v>44060</v>
      </c>
      <c r="B799" s="1" t="s">
        <v>3</v>
      </c>
      <c r="C799">
        <v>34.479225</v>
      </c>
      <c r="I799" s="2"/>
    </row>
    <row r="800" spans="1:9" x14ac:dyDescent="0.25">
      <c r="A800" s="2">
        <v>44061</v>
      </c>
      <c r="B800" s="1" t="s">
        <v>3</v>
      </c>
      <c r="C800">
        <v>35.402050000000003</v>
      </c>
      <c r="I800" s="2"/>
    </row>
    <row r="801" spans="1:9" x14ac:dyDescent="0.25">
      <c r="A801" s="2">
        <v>44062</v>
      </c>
      <c r="B801" s="1" t="s">
        <v>3</v>
      </c>
      <c r="C801">
        <v>35.863461000000001</v>
      </c>
      <c r="I801" s="2"/>
    </row>
    <row r="802" spans="1:9" x14ac:dyDescent="0.25">
      <c r="A802" s="2">
        <v>44063</v>
      </c>
      <c r="B802" s="1" t="s">
        <v>3</v>
      </c>
      <c r="C802">
        <v>35.374904999999998</v>
      </c>
      <c r="I802" s="2"/>
    </row>
    <row r="803" spans="1:9" x14ac:dyDescent="0.25">
      <c r="A803" s="2">
        <v>44064</v>
      </c>
      <c r="B803" s="1" t="s">
        <v>3</v>
      </c>
      <c r="C803">
        <v>36.062503999999997</v>
      </c>
      <c r="I803" s="2"/>
    </row>
    <row r="804" spans="1:9" x14ac:dyDescent="0.25">
      <c r="A804" s="2">
        <v>44067</v>
      </c>
      <c r="B804" s="1" t="s">
        <v>3</v>
      </c>
      <c r="C804">
        <v>37.220554</v>
      </c>
      <c r="I804" s="2"/>
    </row>
    <row r="805" spans="1:9" x14ac:dyDescent="0.25">
      <c r="A805" s="2">
        <v>44068</v>
      </c>
      <c r="B805" s="1" t="s">
        <v>3</v>
      </c>
      <c r="C805">
        <v>36.713904999999997</v>
      </c>
      <c r="I805" s="2"/>
    </row>
    <row r="806" spans="1:9" x14ac:dyDescent="0.25">
      <c r="A806" s="2">
        <v>44069</v>
      </c>
      <c r="B806" s="1" t="s">
        <v>3</v>
      </c>
      <c r="C806">
        <v>36.912948999999998</v>
      </c>
      <c r="I806" s="2"/>
    </row>
    <row r="807" spans="1:9" x14ac:dyDescent="0.25">
      <c r="A807" s="2">
        <v>44070</v>
      </c>
      <c r="B807" s="1" t="s">
        <v>3</v>
      </c>
      <c r="C807">
        <v>36.297728999999997</v>
      </c>
      <c r="I807" s="2"/>
    </row>
    <row r="808" spans="1:9" x14ac:dyDescent="0.25">
      <c r="A808" s="2">
        <v>44071</v>
      </c>
      <c r="B808" s="1" t="s">
        <v>3</v>
      </c>
      <c r="C808">
        <v>36.044407</v>
      </c>
      <c r="I808" s="2"/>
    </row>
    <row r="809" spans="1:9" x14ac:dyDescent="0.25">
      <c r="A809" s="2">
        <v>44074</v>
      </c>
      <c r="B809" s="1" t="s">
        <v>3</v>
      </c>
      <c r="C809">
        <v>36.062503999999997</v>
      </c>
      <c r="I809" s="2"/>
    </row>
    <row r="810" spans="1:9" x14ac:dyDescent="0.25">
      <c r="A810" s="2">
        <v>44075</v>
      </c>
      <c r="B810" s="1" t="s">
        <v>3</v>
      </c>
      <c r="C810">
        <v>36.071548</v>
      </c>
      <c r="I810" s="2"/>
    </row>
    <row r="811" spans="1:9" x14ac:dyDescent="0.25">
      <c r="A811" s="2">
        <v>44076</v>
      </c>
      <c r="B811" s="1" t="s">
        <v>3</v>
      </c>
      <c r="C811">
        <v>37.392456000000003</v>
      </c>
      <c r="I811" s="2"/>
    </row>
    <row r="812" spans="1:9" x14ac:dyDescent="0.25">
      <c r="A812" s="2">
        <v>44077</v>
      </c>
      <c r="B812" s="1" t="s">
        <v>3</v>
      </c>
      <c r="C812">
        <v>38.206707000000002</v>
      </c>
      <c r="I812" s="2"/>
    </row>
    <row r="813" spans="1:9" x14ac:dyDescent="0.25">
      <c r="A813" s="2">
        <v>44078</v>
      </c>
      <c r="B813" s="1" t="s">
        <v>3</v>
      </c>
      <c r="C813">
        <v>39.174767000000003</v>
      </c>
      <c r="I813" s="2"/>
    </row>
    <row r="814" spans="1:9" x14ac:dyDescent="0.25">
      <c r="A814" s="2">
        <v>44081</v>
      </c>
      <c r="B814" s="1" t="s">
        <v>3</v>
      </c>
      <c r="C814">
        <v>39.491425</v>
      </c>
      <c r="I814" s="2"/>
    </row>
    <row r="815" spans="1:9" x14ac:dyDescent="0.25">
      <c r="A815" s="2">
        <v>44082</v>
      </c>
      <c r="B815" s="1" t="s">
        <v>3</v>
      </c>
      <c r="C815">
        <v>39.491425</v>
      </c>
      <c r="I815" s="2"/>
    </row>
    <row r="816" spans="1:9" x14ac:dyDescent="0.25">
      <c r="A816" s="2">
        <v>44083</v>
      </c>
      <c r="B816" s="1" t="s">
        <v>3</v>
      </c>
      <c r="C816">
        <v>39.346668000000001</v>
      </c>
      <c r="I816" s="2"/>
    </row>
    <row r="817" spans="1:9" x14ac:dyDescent="0.25">
      <c r="A817" s="2">
        <v>44084</v>
      </c>
      <c r="B817" s="1" t="s">
        <v>3</v>
      </c>
      <c r="C817">
        <v>38.450989</v>
      </c>
      <c r="I817" s="2"/>
    </row>
    <row r="818" spans="1:9" x14ac:dyDescent="0.25">
      <c r="A818" s="2">
        <v>44085</v>
      </c>
      <c r="B818" s="1" t="s">
        <v>3</v>
      </c>
      <c r="C818">
        <v>38.885254000000003</v>
      </c>
      <c r="I818" s="2"/>
    </row>
    <row r="819" spans="1:9" x14ac:dyDescent="0.25">
      <c r="A819" s="2">
        <v>44088</v>
      </c>
      <c r="B819" s="1" t="s">
        <v>3</v>
      </c>
      <c r="C819">
        <v>39.536662999999997</v>
      </c>
      <c r="I819" s="2"/>
    </row>
    <row r="820" spans="1:9" x14ac:dyDescent="0.25">
      <c r="A820" s="2">
        <v>44089</v>
      </c>
      <c r="B820" s="1" t="s">
        <v>3</v>
      </c>
      <c r="C820">
        <v>39.979979999999998</v>
      </c>
      <c r="I820" s="2"/>
    </row>
    <row r="821" spans="1:9" x14ac:dyDescent="0.25">
      <c r="A821" s="2">
        <v>44090</v>
      </c>
      <c r="B821" s="1" t="s">
        <v>3</v>
      </c>
      <c r="C821">
        <v>40.169970999999997</v>
      </c>
      <c r="I821" s="2"/>
    </row>
    <row r="822" spans="1:9" x14ac:dyDescent="0.25">
      <c r="A822" s="2">
        <v>44091</v>
      </c>
      <c r="B822" s="1" t="s">
        <v>3</v>
      </c>
      <c r="C822">
        <v>40.350914000000003</v>
      </c>
      <c r="I822" s="2"/>
    </row>
    <row r="823" spans="1:9" x14ac:dyDescent="0.25">
      <c r="A823" s="2">
        <v>44092</v>
      </c>
      <c r="B823" s="1" t="s">
        <v>3</v>
      </c>
      <c r="C823">
        <v>42.368465</v>
      </c>
      <c r="I823" s="2"/>
    </row>
    <row r="824" spans="1:9" x14ac:dyDescent="0.25">
      <c r="A824" s="2">
        <v>44095</v>
      </c>
      <c r="B824" s="1" t="s">
        <v>3</v>
      </c>
      <c r="C824">
        <v>39.554760000000002</v>
      </c>
      <c r="I824" s="2"/>
    </row>
    <row r="825" spans="1:9" x14ac:dyDescent="0.25">
      <c r="A825" s="2">
        <v>44096</v>
      </c>
      <c r="B825" s="1" t="s">
        <v>3</v>
      </c>
      <c r="C825">
        <v>40.025215000000003</v>
      </c>
      <c r="I825" s="2"/>
    </row>
    <row r="826" spans="1:9" x14ac:dyDescent="0.25">
      <c r="A826" s="2">
        <v>44097</v>
      </c>
      <c r="B826" s="1" t="s">
        <v>3</v>
      </c>
      <c r="C826">
        <v>39.581898000000002</v>
      </c>
      <c r="I826" s="2"/>
    </row>
    <row r="827" spans="1:9" x14ac:dyDescent="0.25">
      <c r="A827" s="2">
        <v>44098</v>
      </c>
      <c r="B827" s="1" t="s">
        <v>3</v>
      </c>
      <c r="C827">
        <v>39.545707999999998</v>
      </c>
      <c r="I827" s="2"/>
    </row>
    <row r="828" spans="1:9" x14ac:dyDescent="0.25">
      <c r="A828" s="2">
        <v>44099</v>
      </c>
      <c r="B828" s="1" t="s">
        <v>3</v>
      </c>
      <c r="C828">
        <v>40.016171</v>
      </c>
      <c r="I828" s="2"/>
    </row>
    <row r="829" spans="1:9" x14ac:dyDescent="0.25">
      <c r="A829" s="2">
        <v>44102</v>
      </c>
      <c r="B829" s="1" t="s">
        <v>3</v>
      </c>
      <c r="C829">
        <v>40.739947999999998</v>
      </c>
      <c r="I829" s="2"/>
    </row>
    <row r="830" spans="1:9" x14ac:dyDescent="0.25">
      <c r="A830" s="2">
        <v>44103</v>
      </c>
      <c r="B830" s="1" t="s">
        <v>3</v>
      </c>
      <c r="C830">
        <v>41.282791000000003</v>
      </c>
      <c r="I830" s="2"/>
    </row>
    <row r="831" spans="1:9" x14ac:dyDescent="0.25">
      <c r="A831" s="2">
        <v>44104</v>
      </c>
      <c r="B831" s="1" t="s">
        <v>3</v>
      </c>
      <c r="C831">
        <v>38.315272999999998</v>
      </c>
      <c r="I831" s="2"/>
    </row>
    <row r="832" spans="1:9" x14ac:dyDescent="0.25">
      <c r="A832" s="2">
        <v>44105</v>
      </c>
      <c r="B832" s="1" t="s">
        <v>3</v>
      </c>
      <c r="C832">
        <v>38.405749999999998</v>
      </c>
      <c r="I832" s="2"/>
    </row>
    <row r="833" spans="1:9" x14ac:dyDescent="0.25">
      <c r="A833" s="2">
        <v>44106</v>
      </c>
      <c r="B833" s="1" t="s">
        <v>3</v>
      </c>
      <c r="C833">
        <v>39.256194999999998</v>
      </c>
      <c r="I833" s="2"/>
    </row>
    <row r="834" spans="1:9" x14ac:dyDescent="0.25">
      <c r="A834" s="2">
        <v>44109</v>
      </c>
      <c r="B834" s="1" t="s">
        <v>3</v>
      </c>
      <c r="C834">
        <v>39.518569999999997</v>
      </c>
      <c r="I834" s="2"/>
    </row>
    <row r="835" spans="1:9" x14ac:dyDescent="0.25">
      <c r="A835" s="2">
        <v>44110</v>
      </c>
      <c r="B835" s="1" t="s">
        <v>3</v>
      </c>
      <c r="C835">
        <v>39.509518</v>
      </c>
      <c r="I835" s="2"/>
    </row>
    <row r="836" spans="1:9" x14ac:dyDescent="0.25">
      <c r="A836" s="2">
        <v>44111</v>
      </c>
      <c r="B836" s="1" t="s">
        <v>3</v>
      </c>
      <c r="C836">
        <v>40.658526999999999</v>
      </c>
      <c r="I836" s="2"/>
    </row>
    <row r="837" spans="1:9" x14ac:dyDescent="0.25">
      <c r="A837" s="2">
        <v>44112</v>
      </c>
      <c r="B837" s="1" t="s">
        <v>3</v>
      </c>
      <c r="C837">
        <v>40.911850000000001</v>
      </c>
      <c r="I837" s="2"/>
    </row>
    <row r="838" spans="1:9" x14ac:dyDescent="0.25">
      <c r="A838" s="2">
        <v>44113</v>
      </c>
      <c r="B838" s="1" t="s">
        <v>3</v>
      </c>
      <c r="C838">
        <v>40.513770999999998</v>
      </c>
      <c r="I838" s="2"/>
    </row>
    <row r="839" spans="1:9" x14ac:dyDescent="0.25">
      <c r="A839" s="2">
        <v>44116</v>
      </c>
      <c r="B839" s="1" t="s">
        <v>3</v>
      </c>
      <c r="C839">
        <v>40.477581000000001</v>
      </c>
      <c r="I839" s="2"/>
    </row>
    <row r="840" spans="1:9" x14ac:dyDescent="0.25">
      <c r="A840" s="2">
        <v>44117</v>
      </c>
      <c r="B840" s="1" t="s">
        <v>3</v>
      </c>
      <c r="C840">
        <v>40.034264</v>
      </c>
      <c r="I840" s="2"/>
    </row>
    <row r="841" spans="1:9" x14ac:dyDescent="0.25">
      <c r="A841" s="2">
        <v>44118</v>
      </c>
      <c r="B841" s="1" t="s">
        <v>3</v>
      </c>
      <c r="C841">
        <v>40.179020000000001</v>
      </c>
      <c r="I841" s="2"/>
    </row>
    <row r="842" spans="1:9" x14ac:dyDescent="0.25">
      <c r="A842" s="2">
        <v>44119</v>
      </c>
      <c r="B842" s="1" t="s">
        <v>3</v>
      </c>
      <c r="C842">
        <v>39.581898000000002</v>
      </c>
      <c r="I842" s="2"/>
    </row>
    <row r="843" spans="1:9" x14ac:dyDescent="0.25">
      <c r="A843" s="2">
        <v>44120</v>
      </c>
      <c r="B843" s="1" t="s">
        <v>3</v>
      </c>
      <c r="C843">
        <v>40.206158000000002</v>
      </c>
      <c r="I843" s="2"/>
    </row>
    <row r="844" spans="1:9" x14ac:dyDescent="0.25">
      <c r="A844" s="2">
        <v>44123</v>
      </c>
      <c r="B844" s="1" t="s">
        <v>3</v>
      </c>
      <c r="C844">
        <v>39.880459000000002</v>
      </c>
      <c r="I844" s="2"/>
    </row>
    <row r="845" spans="1:9" x14ac:dyDescent="0.25">
      <c r="A845" s="2">
        <v>44124</v>
      </c>
      <c r="B845" s="1" t="s">
        <v>3</v>
      </c>
      <c r="C845">
        <v>39.129536000000002</v>
      </c>
      <c r="I845" s="2"/>
    </row>
    <row r="846" spans="1:9" x14ac:dyDescent="0.25">
      <c r="A846" s="2">
        <v>44125</v>
      </c>
      <c r="B846" s="1" t="s">
        <v>3</v>
      </c>
      <c r="C846">
        <v>39.319527000000001</v>
      </c>
      <c r="I846" s="2"/>
    </row>
    <row r="847" spans="1:9" x14ac:dyDescent="0.25">
      <c r="A847" s="2">
        <v>44126</v>
      </c>
      <c r="B847" s="1" t="s">
        <v>3</v>
      </c>
      <c r="C847">
        <v>39.446190000000001</v>
      </c>
      <c r="I847" s="2"/>
    </row>
    <row r="848" spans="1:9" x14ac:dyDescent="0.25">
      <c r="A848" s="2">
        <v>44127</v>
      </c>
      <c r="B848" s="1" t="s">
        <v>3</v>
      </c>
      <c r="C848">
        <v>39.789985999999999</v>
      </c>
      <c r="I848" s="2"/>
    </row>
    <row r="849" spans="1:9" x14ac:dyDescent="0.25">
      <c r="A849" s="2">
        <v>44130</v>
      </c>
      <c r="B849" s="1" t="s">
        <v>3</v>
      </c>
      <c r="C849">
        <v>38.686214</v>
      </c>
      <c r="I849" s="2"/>
    </row>
    <row r="850" spans="1:9" x14ac:dyDescent="0.25">
      <c r="A850" s="2">
        <v>44131</v>
      </c>
      <c r="B850" s="1" t="s">
        <v>3</v>
      </c>
      <c r="C850">
        <v>38.686214</v>
      </c>
      <c r="I850" s="2"/>
    </row>
    <row r="851" spans="1:9" x14ac:dyDescent="0.25">
      <c r="A851" s="2">
        <v>44132</v>
      </c>
      <c r="B851" s="1" t="s">
        <v>3</v>
      </c>
      <c r="C851">
        <v>36.352015999999999</v>
      </c>
      <c r="I851" s="2"/>
    </row>
    <row r="852" spans="1:9" x14ac:dyDescent="0.25">
      <c r="A852" s="2">
        <v>44133</v>
      </c>
      <c r="B852" s="1" t="s">
        <v>3</v>
      </c>
      <c r="C852">
        <v>36.831519999999998</v>
      </c>
      <c r="I852" s="2"/>
    </row>
    <row r="853" spans="1:9" x14ac:dyDescent="0.25">
      <c r="A853" s="2">
        <v>44134</v>
      </c>
      <c r="B853" s="1" t="s">
        <v>3</v>
      </c>
      <c r="C853">
        <v>37.066749999999999</v>
      </c>
      <c r="I853" s="2"/>
    </row>
    <row r="854" spans="1:9" x14ac:dyDescent="0.25">
      <c r="A854" s="2">
        <v>44137</v>
      </c>
      <c r="B854" s="1" t="s">
        <v>3</v>
      </c>
      <c r="C854">
        <v>37.718155000000003</v>
      </c>
      <c r="I854" s="2"/>
    </row>
    <row r="855" spans="1:9" x14ac:dyDescent="0.25">
      <c r="A855" s="2">
        <v>44138</v>
      </c>
      <c r="B855" s="1" t="s">
        <v>3</v>
      </c>
      <c r="C855">
        <v>38.197665999999998</v>
      </c>
      <c r="I855" s="2"/>
    </row>
    <row r="856" spans="1:9" x14ac:dyDescent="0.25">
      <c r="A856" s="2">
        <v>44139</v>
      </c>
      <c r="B856" s="1" t="s">
        <v>3</v>
      </c>
      <c r="C856">
        <v>38.306232000000001</v>
      </c>
      <c r="I856" s="2"/>
    </row>
    <row r="857" spans="1:9" x14ac:dyDescent="0.25">
      <c r="A857" s="2">
        <v>44140</v>
      </c>
      <c r="B857" s="1" t="s">
        <v>3</v>
      </c>
      <c r="C857">
        <v>38.414799000000002</v>
      </c>
      <c r="I857" s="2"/>
    </row>
    <row r="858" spans="1:9" x14ac:dyDescent="0.25">
      <c r="A858" s="2">
        <v>44141</v>
      </c>
      <c r="B858" s="1" t="s">
        <v>3</v>
      </c>
      <c r="C858">
        <v>38.043858</v>
      </c>
      <c r="I858" s="2"/>
    </row>
    <row r="859" spans="1:9" x14ac:dyDescent="0.25">
      <c r="A859" s="2">
        <v>44144</v>
      </c>
      <c r="B859" s="1" t="s">
        <v>3</v>
      </c>
      <c r="C859">
        <v>40.007122000000003</v>
      </c>
      <c r="I859" s="2"/>
    </row>
    <row r="860" spans="1:9" x14ac:dyDescent="0.25">
      <c r="A860" s="2">
        <v>44145</v>
      </c>
      <c r="B860" s="1" t="s">
        <v>3</v>
      </c>
      <c r="C860">
        <v>40.595191999999997</v>
      </c>
      <c r="I860" s="2"/>
    </row>
    <row r="861" spans="1:9" x14ac:dyDescent="0.25">
      <c r="A861" s="2">
        <v>44146</v>
      </c>
      <c r="B861" s="1" t="s">
        <v>3</v>
      </c>
      <c r="C861">
        <v>40.540913000000003</v>
      </c>
      <c r="I861" s="2"/>
    </row>
    <row r="862" spans="1:9" x14ac:dyDescent="0.25">
      <c r="A862" s="2">
        <v>44147</v>
      </c>
      <c r="B862" s="1" t="s">
        <v>3</v>
      </c>
      <c r="C862">
        <v>39.853316999999997</v>
      </c>
      <c r="I862" s="2"/>
    </row>
    <row r="863" spans="1:9" x14ac:dyDescent="0.25">
      <c r="A863" s="2">
        <v>44148</v>
      </c>
      <c r="B863" s="1" t="s">
        <v>3</v>
      </c>
      <c r="C863">
        <v>39.753796000000001</v>
      </c>
      <c r="I863" s="2"/>
    </row>
    <row r="864" spans="1:9" x14ac:dyDescent="0.25">
      <c r="A864" s="2">
        <v>44151</v>
      </c>
      <c r="B864" s="1" t="s">
        <v>3</v>
      </c>
      <c r="C864">
        <v>41.888958000000002</v>
      </c>
      <c r="I864" s="2"/>
    </row>
    <row r="865" spans="1:9" x14ac:dyDescent="0.25">
      <c r="A865" s="2">
        <v>44152</v>
      </c>
      <c r="B865" s="1" t="s">
        <v>3</v>
      </c>
      <c r="C865">
        <v>41.617538000000003</v>
      </c>
      <c r="I865" s="2"/>
    </row>
    <row r="866" spans="1:9" x14ac:dyDescent="0.25">
      <c r="A866" s="2">
        <v>44153</v>
      </c>
      <c r="B866" s="1" t="s">
        <v>3</v>
      </c>
      <c r="C866">
        <v>41.979430999999998</v>
      </c>
      <c r="I866" s="2"/>
    </row>
    <row r="867" spans="1:9" x14ac:dyDescent="0.25">
      <c r="A867" s="2">
        <v>44154</v>
      </c>
      <c r="B867" s="1" t="s">
        <v>3</v>
      </c>
      <c r="C867">
        <v>41.789436000000002</v>
      </c>
      <c r="I867" s="2"/>
    </row>
    <row r="868" spans="1:9" x14ac:dyDescent="0.25">
      <c r="A868" s="2">
        <v>44155</v>
      </c>
      <c r="B868" s="1" t="s">
        <v>3</v>
      </c>
      <c r="C868">
        <v>41.418495</v>
      </c>
      <c r="I868" s="2"/>
    </row>
    <row r="869" spans="1:9" x14ac:dyDescent="0.25">
      <c r="A869" s="2">
        <v>44158</v>
      </c>
      <c r="B869" s="1" t="s">
        <v>3</v>
      </c>
      <c r="C869">
        <v>41.825626</v>
      </c>
      <c r="I869" s="2"/>
    </row>
    <row r="870" spans="1:9" x14ac:dyDescent="0.25">
      <c r="A870" s="2">
        <v>44159</v>
      </c>
      <c r="B870" s="1" t="s">
        <v>3</v>
      </c>
      <c r="C870">
        <v>42.639885</v>
      </c>
      <c r="I870" s="2"/>
    </row>
    <row r="871" spans="1:9" x14ac:dyDescent="0.25">
      <c r="A871" s="2">
        <v>44160</v>
      </c>
      <c r="B871" s="1" t="s">
        <v>3</v>
      </c>
      <c r="C871">
        <v>42.495128999999999</v>
      </c>
      <c r="I871" s="2"/>
    </row>
    <row r="872" spans="1:9" x14ac:dyDescent="0.25">
      <c r="A872" s="2">
        <v>44161</v>
      </c>
      <c r="B872" s="1" t="s">
        <v>3</v>
      </c>
      <c r="C872">
        <v>41.961337999999998</v>
      </c>
      <c r="I872" s="2"/>
    </row>
    <row r="873" spans="1:9" x14ac:dyDescent="0.25">
      <c r="A873" s="2">
        <v>44162</v>
      </c>
      <c r="B873" s="1" t="s">
        <v>3</v>
      </c>
      <c r="C873">
        <v>42.929397999999999</v>
      </c>
      <c r="I873" s="2"/>
    </row>
    <row r="874" spans="1:9" x14ac:dyDescent="0.25">
      <c r="A874" s="2">
        <v>44165</v>
      </c>
      <c r="B874" s="1" t="s">
        <v>3</v>
      </c>
      <c r="C874">
        <v>42.296084999999998</v>
      </c>
      <c r="I874" s="2"/>
    </row>
    <row r="875" spans="1:9" x14ac:dyDescent="0.25">
      <c r="A875" s="2">
        <v>44166</v>
      </c>
      <c r="B875" s="1" t="s">
        <v>3</v>
      </c>
      <c r="C875">
        <v>43.083199</v>
      </c>
      <c r="I875" s="2"/>
    </row>
    <row r="876" spans="1:9" x14ac:dyDescent="0.25">
      <c r="A876" s="2">
        <v>44167</v>
      </c>
      <c r="B876" s="1" t="s">
        <v>3</v>
      </c>
      <c r="C876">
        <v>42.522266000000002</v>
      </c>
      <c r="I876" s="2"/>
    </row>
    <row r="877" spans="1:9" x14ac:dyDescent="0.25">
      <c r="A877" s="2">
        <v>44168</v>
      </c>
      <c r="B877" s="1" t="s">
        <v>3</v>
      </c>
      <c r="C877">
        <v>41.490875000000003</v>
      </c>
      <c r="I877" s="2"/>
    </row>
    <row r="878" spans="1:9" x14ac:dyDescent="0.25">
      <c r="A878" s="2">
        <v>44169</v>
      </c>
      <c r="B878" s="1" t="s">
        <v>3</v>
      </c>
      <c r="C878">
        <v>41.472782000000002</v>
      </c>
      <c r="I878" s="2"/>
    </row>
    <row r="879" spans="1:9" x14ac:dyDescent="0.25">
      <c r="A879" s="2">
        <v>44172</v>
      </c>
      <c r="B879" s="1" t="s">
        <v>3</v>
      </c>
      <c r="C879">
        <v>42.685119999999998</v>
      </c>
      <c r="I879" s="2"/>
    </row>
    <row r="880" spans="1:9" x14ac:dyDescent="0.25">
      <c r="A880" s="2">
        <v>44173</v>
      </c>
      <c r="B880" s="1" t="s">
        <v>3</v>
      </c>
      <c r="C880">
        <v>42.938442000000002</v>
      </c>
      <c r="I880" s="2"/>
    </row>
    <row r="881" spans="1:9" x14ac:dyDescent="0.25">
      <c r="A881" s="2">
        <v>44174</v>
      </c>
      <c r="B881" s="1" t="s">
        <v>3</v>
      </c>
      <c r="C881">
        <v>45.073600999999996</v>
      </c>
      <c r="I881" s="2"/>
    </row>
    <row r="882" spans="1:9" x14ac:dyDescent="0.25">
      <c r="A882" s="2">
        <v>44175</v>
      </c>
      <c r="B882" s="1" t="s">
        <v>3</v>
      </c>
      <c r="C882">
        <v>45.100746000000001</v>
      </c>
      <c r="I882" s="2"/>
    </row>
    <row r="883" spans="1:9" x14ac:dyDescent="0.25">
      <c r="A883" s="2">
        <v>44176</v>
      </c>
      <c r="B883" s="1" t="s">
        <v>3</v>
      </c>
      <c r="C883">
        <v>44.313633000000003</v>
      </c>
      <c r="I883" s="2"/>
    </row>
    <row r="884" spans="1:9" x14ac:dyDescent="0.25">
      <c r="A884" s="2">
        <v>44179</v>
      </c>
      <c r="B884" s="1" t="s">
        <v>3</v>
      </c>
      <c r="C884">
        <v>45.725009999999997</v>
      </c>
      <c r="I884" s="2"/>
    </row>
    <row r="885" spans="1:9" x14ac:dyDescent="0.25">
      <c r="A885" s="2">
        <v>44180</v>
      </c>
      <c r="B885" s="1" t="s">
        <v>3</v>
      </c>
      <c r="C885">
        <v>46.358317999999997</v>
      </c>
      <c r="I885" s="2"/>
    </row>
    <row r="886" spans="1:9" x14ac:dyDescent="0.25">
      <c r="A886" s="2">
        <v>44181</v>
      </c>
      <c r="B886" s="1" t="s">
        <v>3</v>
      </c>
      <c r="C886">
        <v>45.525970000000001</v>
      </c>
      <c r="I886" s="2"/>
    </row>
    <row r="887" spans="1:9" x14ac:dyDescent="0.25">
      <c r="A887" s="2">
        <v>44182</v>
      </c>
      <c r="B887" s="1" t="s">
        <v>3</v>
      </c>
      <c r="C887">
        <v>45.779293000000003</v>
      </c>
      <c r="I887" s="2"/>
    </row>
    <row r="888" spans="1:9" x14ac:dyDescent="0.25">
      <c r="A888" s="2">
        <v>44183</v>
      </c>
      <c r="B888" s="1" t="s">
        <v>3</v>
      </c>
      <c r="C888">
        <v>45.960239000000001</v>
      </c>
      <c r="I888" s="2"/>
    </row>
    <row r="889" spans="1:9" x14ac:dyDescent="0.25">
      <c r="A889" s="2">
        <v>44186</v>
      </c>
      <c r="B889" s="1" t="s">
        <v>3</v>
      </c>
      <c r="C889">
        <v>44.901707000000002</v>
      </c>
      <c r="I889" s="2"/>
    </row>
    <row r="890" spans="1:9" x14ac:dyDescent="0.25">
      <c r="A890" s="2">
        <v>44187</v>
      </c>
      <c r="B890" s="1" t="s">
        <v>3</v>
      </c>
      <c r="C890">
        <v>45.155028999999999</v>
      </c>
      <c r="I890" s="2"/>
    </row>
    <row r="891" spans="1:9" x14ac:dyDescent="0.25">
      <c r="A891" s="2">
        <v>44188</v>
      </c>
      <c r="B891" s="1" t="s">
        <v>3</v>
      </c>
      <c r="C891">
        <v>45.562159999999999</v>
      </c>
      <c r="I891" s="2"/>
    </row>
    <row r="892" spans="1:9" x14ac:dyDescent="0.25">
      <c r="A892" s="2">
        <v>44193</v>
      </c>
      <c r="B892" s="1" t="s">
        <v>3</v>
      </c>
      <c r="C892">
        <v>45.616439999999997</v>
      </c>
      <c r="I892" s="2"/>
    </row>
    <row r="893" spans="1:9" x14ac:dyDescent="0.25">
      <c r="A893" s="2">
        <v>44194</v>
      </c>
      <c r="B893" s="1" t="s">
        <v>3</v>
      </c>
      <c r="C893">
        <v>45.887863000000003</v>
      </c>
      <c r="I893" s="2"/>
    </row>
    <row r="894" spans="1:9" x14ac:dyDescent="0.25">
      <c r="A894" s="2">
        <v>44195</v>
      </c>
      <c r="B894" s="1" t="s">
        <v>3</v>
      </c>
      <c r="C894">
        <v>45.670726999999999</v>
      </c>
      <c r="I894" s="2"/>
    </row>
    <row r="895" spans="1:9" x14ac:dyDescent="0.25">
      <c r="A895" s="2">
        <v>44200</v>
      </c>
      <c r="B895" s="1" t="s">
        <v>3</v>
      </c>
      <c r="C895">
        <v>46.774498000000001</v>
      </c>
      <c r="I895" s="2"/>
    </row>
    <row r="896" spans="1:9" x14ac:dyDescent="0.25">
      <c r="A896" s="2">
        <v>44201</v>
      </c>
      <c r="B896" s="1" t="s">
        <v>3</v>
      </c>
      <c r="C896">
        <v>46.394505000000002</v>
      </c>
      <c r="I896" s="2"/>
    </row>
    <row r="897" spans="1:9" x14ac:dyDescent="0.25">
      <c r="A897" s="2">
        <v>44202</v>
      </c>
      <c r="B897" s="1" t="s">
        <v>3</v>
      </c>
      <c r="C897">
        <v>47.679222000000003</v>
      </c>
      <c r="I897" s="2"/>
    </row>
    <row r="898" spans="1:9" x14ac:dyDescent="0.25">
      <c r="A898" s="2">
        <v>44203</v>
      </c>
      <c r="B898" s="1" t="s">
        <v>3</v>
      </c>
      <c r="C898">
        <v>49.036315999999999</v>
      </c>
      <c r="I898" s="2"/>
    </row>
    <row r="899" spans="1:9" x14ac:dyDescent="0.25">
      <c r="A899" s="2">
        <v>44204</v>
      </c>
      <c r="B899" s="1" t="s">
        <v>3</v>
      </c>
      <c r="C899">
        <v>49.018222999999999</v>
      </c>
      <c r="I899" s="2"/>
    </row>
    <row r="900" spans="1:9" x14ac:dyDescent="0.25">
      <c r="A900" s="2">
        <v>44207</v>
      </c>
      <c r="B900" s="1" t="s">
        <v>3</v>
      </c>
      <c r="C900">
        <v>48.620144000000003</v>
      </c>
      <c r="I900" s="2"/>
    </row>
    <row r="901" spans="1:9" x14ac:dyDescent="0.25">
      <c r="A901" s="2">
        <v>44208</v>
      </c>
      <c r="B901" s="1" t="s">
        <v>3</v>
      </c>
      <c r="C901">
        <v>49.814383999999997</v>
      </c>
      <c r="I901" s="2"/>
    </row>
    <row r="902" spans="1:9" x14ac:dyDescent="0.25">
      <c r="A902" s="2">
        <v>44209</v>
      </c>
      <c r="B902" s="1" t="s">
        <v>3</v>
      </c>
      <c r="C902">
        <v>49.760100999999999</v>
      </c>
      <c r="I902" s="2"/>
    </row>
    <row r="903" spans="1:9" x14ac:dyDescent="0.25">
      <c r="A903" s="2">
        <v>44210</v>
      </c>
      <c r="B903" s="1" t="s">
        <v>3</v>
      </c>
      <c r="C903">
        <v>49.814383999999997</v>
      </c>
      <c r="I903" s="2"/>
    </row>
    <row r="904" spans="1:9" x14ac:dyDescent="0.25">
      <c r="A904" s="2">
        <v>44211</v>
      </c>
      <c r="B904" s="1" t="s">
        <v>3</v>
      </c>
      <c r="C904">
        <v>48.710613000000002</v>
      </c>
      <c r="I904" s="2"/>
    </row>
    <row r="905" spans="1:9" x14ac:dyDescent="0.25">
      <c r="A905" s="2">
        <v>44214</v>
      </c>
      <c r="B905" s="1" t="s">
        <v>3</v>
      </c>
      <c r="C905">
        <v>49.796290999999997</v>
      </c>
      <c r="I905" s="2"/>
    </row>
    <row r="906" spans="1:9" x14ac:dyDescent="0.25">
      <c r="A906" s="2">
        <v>44215</v>
      </c>
      <c r="B906" s="1" t="s">
        <v>3</v>
      </c>
      <c r="C906">
        <v>49.669628000000003</v>
      </c>
      <c r="I906" s="2"/>
    </row>
    <row r="907" spans="1:9" x14ac:dyDescent="0.25">
      <c r="A907" s="2">
        <v>44216</v>
      </c>
      <c r="B907" s="1" t="s">
        <v>3</v>
      </c>
      <c r="C907">
        <v>51.370517999999997</v>
      </c>
      <c r="I907" s="2"/>
    </row>
    <row r="908" spans="1:9" x14ac:dyDescent="0.25">
      <c r="A908" s="2">
        <v>44217</v>
      </c>
      <c r="B908" s="1" t="s">
        <v>3</v>
      </c>
      <c r="C908">
        <v>51.099097999999998</v>
      </c>
      <c r="I908" s="2"/>
    </row>
    <row r="909" spans="1:9" x14ac:dyDescent="0.25">
      <c r="A909" s="2">
        <v>44218</v>
      </c>
      <c r="B909" s="1" t="s">
        <v>3</v>
      </c>
      <c r="C909">
        <v>50.447693000000001</v>
      </c>
      <c r="I909" s="2"/>
    </row>
    <row r="910" spans="1:9" x14ac:dyDescent="0.25">
      <c r="A910" s="2">
        <v>44221</v>
      </c>
      <c r="B910" s="1" t="s">
        <v>3</v>
      </c>
      <c r="C910">
        <v>50.085804000000003</v>
      </c>
      <c r="I910" s="2"/>
    </row>
    <row r="911" spans="1:9" x14ac:dyDescent="0.25">
      <c r="A911" s="2">
        <v>44222</v>
      </c>
      <c r="B911" s="1" t="s">
        <v>3</v>
      </c>
      <c r="C911">
        <v>51.298141000000001</v>
      </c>
      <c r="I911" s="2"/>
    </row>
    <row r="912" spans="1:9" x14ac:dyDescent="0.25">
      <c r="A912" s="2">
        <v>44223</v>
      </c>
      <c r="B912" s="1" t="s">
        <v>3</v>
      </c>
      <c r="C912">
        <v>49.579155</v>
      </c>
      <c r="I912" s="2"/>
    </row>
    <row r="913" spans="1:9" x14ac:dyDescent="0.25">
      <c r="A913" s="2">
        <v>44224</v>
      </c>
      <c r="B913" s="1" t="s">
        <v>3</v>
      </c>
      <c r="C913">
        <v>50.212463</v>
      </c>
      <c r="I913" s="2"/>
    </row>
    <row r="914" spans="1:9" x14ac:dyDescent="0.25">
      <c r="A914" s="2">
        <v>44225</v>
      </c>
      <c r="B914" s="1" t="s">
        <v>3</v>
      </c>
      <c r="C914">
        <v>50.809586000000003</v>
      </c>
      <c r="I914" s="2"/>
    </row>
    <row r="915" spans="1:9" x14ac:dyDescent="0.25">
      <c r="A915" s="2">
        <v>44228</v>
      </c>
      <c r="B915" s="1" t="s">
        <v>3</v>
      </c>
      <c r="C915">
        <v>52.401909000000003</v>
      </c>
      <c r="I915" s="2"/>
    </row>
    <row r="916" spans="1:9" x14ac:dyDescent="0.25">
      <c r="A916" s="2">
        <v>44229</v>
      </c>
      <c r="B916" s="1" t="s">
        <v>3</v>
      </c>
      <c r="C916">
        <v>52.637138</v>
      </c>
      <c r="I916" s="2"/>
    </row>
    <row r="917" spans="1:9" x14ac:dyDescent="0.25">
      <c r="A917" s="2">
        <v>44230</v>
      </c>
      <c r="B917" s="1" t="s">
        <v>3</v>
      </c>
      <c r="C917">
        <v>53.288547999999999</v>
      </c>
      <c r="I917" s="2"/>
    </row>
    <row r="918" spans="1:9" x14ac:dyDescent="0.25">
      <c r="A918" s="2">
        <v>44231</v>
      </c>
      <c r="B918" s="1" t="s">
        <v>3</v>
      </c>
      <c r="C918">
        <v>53.379016999999997</v>
      </c>
      <c r="I918" s="2"/>
    </row>
    <row r="919" spans="1:9" x14ac:dyDescent="0.25">
      <c r="A919" s="2">
        <v>44232</v>
      </c>
      <c r="B919" s="1" t="s">
        <v>3</v>
      </c>
      <c r="C919">
        <v>52.836177999999997</v>
      </c>
      <c r="I919" s="2"/>
    </row>
    <row r="920" spans="1:9" x14ac:dyDescent="0.25">
      <c r="A920" s="2">
        <v>44235</v>
      </c>
      <c r="B920" s="1" t="s">
        <v>3</v>
      </c>
      <c r="C920">
        <v>53.704720000000002</v>
      </c>
      <c r="I920" s="2"/>
    </row>
    <row r="921" spans="1:9" x14ac:dyDescent="0.25">
      <c r="A921" s="2">
        <v>44236</v>
      </c>
      <c r="B921" s="1" t="s">
        <v>3</v>
      </c>
      <c r="C921">
        <v>52.836177999999997</v>
      </c>
      <c r="I921" s="2"/>
    </row>
    <row r="922" spans="1:9" x14ac:dyDescent="0.25">
      <c r="A922" s="2">
        <v>44237</v>
      </c>
      <c r="B922" s="1" t="s">
        <v>3</v>
      </c>
      <c r="C922">
        <v>53.252357000000003</v>
      </c>
      <c r="I922" s="2"/>
    </row>
    <row r="923" spans="1:9" x14ac:dyDescent="0.25">
      <c r="A923" s="2">
        <v>44238</v>
      </c>
      <c r="B923" s="1" t="s">
        <v>3</v>
      </c>
      <c r="C923">
        <v>53.306637000000002</v>
      </c>
      <c r="I923" s="2"/>
    </row>
    <row r="924" spans="1:9" x14ac:dyDescent="0.25">
      <c r="A924" s="2">
        <v>44239</v>
      </c>
      <c r="B924" s="1" t="s">
        <v>3</v>
      </c>
      <c r="C924">
        <v>52.999031000000002</v>
      </c>
      <c r="I924" s="2"/>
    </row>
    <row r="925" spans="1:9" x14ac:dyDescent="0.25">
      <c r="A925" s="2">
        <v>44242</v>
      </c>
      <c r="B925" s="1" t="s">
        <v>3</v>
      </c>
      <c r="C925">
        <v>53.487583000000001</v>
      </c>
      <c r="I925" s="2"/>
    </row>
    <row r="926" spans="1:9" x14ac:dyDescent="0.25">
      <c r="A926" s="2">
        <v>44243</v>
      </c>
      <c r="B926" s="1" t="s">
        <v>3</v>
      </c>
      <c r="C926">
        <v>53.632339000000002</v>
      </c>
      <c r="I926" s="2"/>
    </row>
    <row r="927" spans="1:9" x14ac:dyDescent="0.25">
      <c r="A927" s="2">
        <v>44244</v>
      </c>
      <c r="B927" s="1" t="s">
        <v>3</v>
      </c>
      <c r="C927">
        <v>53.342827</v>
      </c>
      <c r="I927" s="2"/>
    </row>
    <row r="928" spans="1:9" x14ac:dyDescent="0.25">
      <c r="A928" s="2">
        <v>44245</v>
      </c>
      <c r="B928" s="1" t="s">
        <v>3</v>
      </c>
      <c r="C928">
        <v>52.456192000000001</v>
      </c>
      <c r="I928" s="2"/>
    </row>
    <row r="929" spans="1:9" x14ac:dyDescent="0.25">
      <c r="A929" s="2">
        <v>44246</v>
      </c>
      <c r="B929" s="1" t="s">
        <v>3</v>
      </c>
      <c r="C929">
        <v>53.071410999999998</v>
      </c>
      <c r="I929" s="2"/>
    </row>
    <row r="930" spans="1:9" x14ac:dyDescent="0.25">
      <c r="A930" s="2">
        <v>44249</v>
      </c>
      <c r="B930" s="1" t="s">
        <v>3</v>
      </c>
      <c r="C930">
        <v>54.374217999999999</v>
      </c>
      <c r="I930" s="2"/>
    </row>
    <row r="931" spans="1:9" x14ac:dyDescent="0.25">
      <c r="A931" s="2">
        <v>44250</v>
      </c>
      <c r="B931" s="1" t="s">
        <v>3</v>
      </c>
      <c r="C931">
        <v>54.392315000000004</v>
      </c>
      <c r="I931" s="2"/>
    </row>
    <row r="932" spans="1:9" x14ac:dyDescent="0.25">
      <c r="A932" s="2">
        <v>44251</v>
      </c>
      <c r="B932" s="1" t="s">
        <v>3</v>
      </c>
      <c r="C932">
        <v>55.134189999999997</v>
      </c>
      <c r="I932" s="2"/>
    </row>
    <row r="933" spans="1:9" x14ac:dyDescent="0.25">
      <c r="A933" s="2">
        <v>44252</v>
      </c>
      <c r="B933" s="1" t="s">
        <v>3</v>
      </c>
      <c r="C933">
        <v>55.930351000000002</v>
      </c>
      <c r="I933" s="2"/>
    </row>
    <row r="934" spans="1:9" x14ac:dyDescent="0.25">
      <c r="A934" s="2">
        <v>44253</v>
      </c>
      <c r="B934" s="1" t="s">
        <v>3</v>
      </c>
      <c r="C934">
        <v>54.247559000000003</v>
      </c>
      <c r="I934" s="2"/>
    </row>
    <row r="935" spans="1:9" x14ac:dyDescent="0.25">
      <c r="A935" s="2">
        <v>44256</v>
      </c>
      <c r="B935" s="1" t="s">
        <v>3</v>
      </c>
      <c r="C935">
        <v>55.568461999999997</v>
      </c>
      <c r="I935" s="2"/>
    </row>
    <row r="936" spans="1:9" x14ac:dyDescent="0.25">
      <c r="A936" s="2">
        <v>44257</v>
      </c>
      <c r="B936" s="1" t="s">
        <v>3</v>
      </c>
      <c r="C936">
        <v>56.527473000000001</v>
      </c>
      <c r="I936" s="2"/>
    </row>
    <row r="937" spans="1:9" x14ac:dyDescent="0.25">
      <c r="A937" s="2">
        <v>44258</v>
      </c>
      <c r="B937" s="1" t="s">
        <v>3</v>
      </c>
      <c r="C937">
        <v>56.346527000000002</v>
      </c>
      <c r="I937" s="2"/>
    </row>
    <row r="938" spans="1:9" x14ac:dyDescent="0.25">
      <c r="A938" s="2">
        <v>44259</v>
      </c>
      <c r="B938" s="1" t="s">
        <v>3</v>
      </c>
      <c r="C938">
        <v>55.278945999999998</v>
      </c>
      <c r="I938" s="2"/>
    </row>
    <row r="939" spans="1:9" x14ac:dyDescent="0.25">
      <c r="A939" s="2">
        <v>44260</v>
      </c>
      <c r="B939" s="1" t="s">
        <v>3</v>
      </c>
      <c r="C939">
        <v>55.423706000000003</v>
      </c>
      <c r="I939" s="2"/>
    </row>
    <row r="940" spans="1:9" x14ac:dyDescent="0.25">
      <c r="A940" s="2">
        <v>44263</v>
      </c>
      <c r="B940" s="1" t="s">
        <v>3</v>
      </c>
      <c r="C940">
        <v>55.206569999999999</v>
      </c>
      <c r="I940" s="2"/>
    </row>
    <row r="941" spans="1:9" x14ac:dyDescent="0.25">
      <c r="A941" s="2">
        <v>44264</v>
      </c>
      <c r="B941" s="1" t="s">
        <v>3</v>
      </c>
      <c r="C941">
        <v>54.175179</v>
      </c>
      <c r="I941" s="2"/>
    </row>
    <row r="942" spans="1:9" x14ac:dyDescent="0.25">
      <c r="A942" s="2">
        <v>44265</v>
      </c>
      <c r="B942" s="1" t="s">
        <v>3</v>
      </c>
      <c r="C942">
        <v>53.921852000000001</v>
      </c>
      <c r="I942" s="2"/>
    </row>
    <row r="943" spans="1:9" x14ac:dyDescent="0.25">
      <c r="A943" s="2">
        <v>44266</v>
      </c>
      <c r="B943" s="1" t="s">
        <v>3</v>
      </c>
      <c r="C943">
        <v>54.464694999999999</v>
      </c>
      <c r="I943" s="2"/>
    </row>
    <row r="944" spans="1:9" x14ac:dyDescent="0.25">
      <c r="A944" s="2">
        <v>44267</v>
      </c>
      <c r="B944" s="1" t="s">
        <v>3</v>
      </c>
      <c r="C944">
        <v>53.505679999999998</v>
      </c>
      <c r="I944" s="2"/>
    </row>
    <row r="945" spans="1:9" x14ac:dyDescent="0.25">
      <c r="A945" s="2">
        <v>44270</v>
      </c>
      <c r="B945" s="1" t="s">
        <v>3</v>
      </c>
      <c r="C945">
        <v>51.822884000000002</v>
      </c>
      <c r="I945" s="2"/>
    </row>
    <row r="946" spans="1:9" x14ac:dyDescent="0.25">
      <c r="A946" s="2">
        <v>44271</v>
      </c>
      <c r="B946" s="1" t="s">
        <v>3</v>
      </c>
      <c r="C946">
        <v>51.533366999999998</v>
      </c>
      <c r="I946" s="2"/>
    </row>
    <row r="947" spans="1:9" x14ac:dyDescent="0.25">
      <c r="A947" s="2">
        <v>44272</v>
      </c>
      <c r="B947" s="1" t="s">
        <v>3</v>
      </c>
      <c r="C947">
        <v>52.184775999999999</v>
      </c>
      <c r="I947" s="2"/>
    </row>
    <row r="948" spans="1:9" x14ac:dyDescent="0.25">
      <c r="A948" s="2">
        <v>44273</v>
      </c>
      <c r="B948" s="1" t="s">
        <v>3</v>
      </c>
      <c r="C948">
        <v>53.107601000000003</v>
      </c>
      <c r="I948" s="2"/>
    </row>
    <row r="949" spans="1:9" x14ac:dyDescent="0.25">
      <c r="A949" s="2">
        <v>44274</v>
      </c>
      <c r="B949" s="1" t="s">
        <v>3</v>
      </c>
      <c r="C949">
        <v>50.140082999999997</v>
      </c>
      <c r="I949" s="2"/>
    </row>
    <row r="950" spans="1:9" x14ac:dyDescent="0.25">
      <c r="A950" s="2">
        <v>44277</v>
      </c>
      <c r="B950" s="1" t="s">
        <v>3</v>
      </c>
      <c r="C950">
        <v>49.036315999999999</v>
      </c>
      <c r="I950" s="2"/>
    </row>
    <row r="951" spans="1:9" x14ac:dyDescent="0.25">
      <c r="A951" s="2">
        <v>44278</v>
      </c>
      <c r="B951" s="1" t="s">
        <v>3</v>
      </c>
      <c r="C951">
        <v>48.583953999999999</v>
      </c>
      <c r="I951" s="2"/>
    </row>
    <row r="952" spans="1:9" x14ac:dyDescent="0.25">
      <c r="A952" s="2">
        <v>44279</v>
      </c>
      <c r="B952" s="1" t="s">
        <v>3</v>
      </c>
      <c r="C952">
        <v>48.963935999999997</v>
      </c>
      <c r="I952" s="2"/>
    </row>
    <row r="953" spans="1:9" x14ac:dyDescent="0.25">
      <c r="A953" s="2">
        <v>44280</v>
      </c>
      <c r="B953" s="1" t="s">
        <v>3</v>
      </c>
      <c r="C953">
        <v>48.982033000000001</v>
      </c>
      <c r="I953" s="2"/>
    </row>
    <row r="954" spans="1:9" x14ac:dyDescent="0.25">
      <c r="A954" s="2">
        <v>44281</v>
      </c>
      <c r="B954" s="1" t="s">
        <v>3</v>
      </c>
      <c r="C954">
        <v>50.990532000000002</v>
      </c>
      <c r="I954" s="2"/>
    </row>
    <row r="955" spans="1:9" x14ac:dyDescent="0.25">
      <c r="A955" s="2">
        <v>44284</v>
      </c>
      <c r="B955" s="1" t="s">
        <v>3</v>
      </c>
      <c r="C955">
        <v>51.062908</v>
      </c>
      <c r="I955" s="2"/>
    </row>
    <row r="956" spans="1:9" x14ac:dyDescent="0.25">
      <c r="A956" s="2">
        <v>44285</v>
      </c>
      <c r="B956" s="1" t="s">
        <v>3</v>
      </c>
      <c r="C956">
        <v>52.655231000000001</v>
      </c>
      <c r="I956" s="2"/>
    </row>
    <row r="957" spans="1:9" x14ac:dyDescent="0.25">
      <c r="A957" s="2">
        <v>44286</v>
      </c>
      <c r="B957" s="1" t="s">
        <v>3</v>
      </c>
      <c r="C957">
        <v>51.877167</v>
      </c>
      <c r="I957" s="2"/>
    </row>
    <row r="958" spans="1:9" x14ac:dyDescent="0.25">
      <c r="A958" s="2">
        <v>44287</v>
      </c>
      <c r="B958" s="1" t="s">
        <v>3</v>
      </c>
      <c r="C958">
        <v>51.840977000000002</v>
      </c>
      <c r="I958" s="2"/>
    </row>
    <row r="959" spans="1:9" x14ac:dyDescent="0.25">
      <c r="A959" s="2">
        <v>44292</v>
      </c>
      <c r="B959" s="1" t="s">
        <v>3</v>
      </c>
      <c r="C959">
        <v>52.709515000000003</v>
      </c>
      <c r="I959" s="2"/>
    </row>
    <row r="960" spans="1:9" x14ac:dyDescent="0.25">
      <c r="A960" s="2">
        <v>44293</v>
      </c>
      <c r="B960" s="1" t="s">
        <v>3</v>
      </c>
      <c r="C960">
        <v>51.678127000000003</v>
      </c>
      <c r="I960" s="2"/>
    </row>
    <row r="961" spans="1:9" x14ac:dyDescent="0.25">
      <c r="A961" s="2">
        <v>44294</v>
      </c>
      <c r="B961" s="1" t="s">
        <v>3</v>
      </c>
      <c r="C961">
        <v>50.447693000000001</v>
      </c>
      <c r="I961" s="2"/>
    </row>
    <row r="962" spans="1:9" x14ac:dyDescent="0.25">
      <c r="A962" s="2">
        <v>44295</v>
      </c>
      <c r="B962" s="1" t="s">
        <v>3</v>
      </c>
      <c r="C962">
        <v>50.556263000000001</v>
      </c>
      <c r="I962" s="2"/>
    </row>
    <row r="963" spans="1:9" x14ac:dyDescent="0.25">
      <c r="A963" s="2">
        <v>44298</v>
      </c>
      <c r="B963" s="1" t="s">
        <v>3</v>
      </c>
      <c r="C963">
        <v>51.044815</v>
      </c>
      <c r="I963" s="2"/>
    </row>
    <row r="964" spans="1:9" x14ac:dyDescent="0.25">
      <c r="A964" s="2">
        <v>44299</v>
      </c>
      <c r="B964" s="1" t="s">
        <v>3</v>
      </c>
      <c r="C964">
        <v>52.040019999999998</v>
      </c>
      <c r="I964" s="2"/>
    </row>
    <row r="965" spans="1:9" x14ac:dyDescent="0.25">
      <c r="A965" s="2">
        <v>44300</v>
      </c>
      <c r="B965" s="1" t="s">
        <v>3</v>
      </c>
      <c r="C965">
        <v>52.383816000000003</v>
      </c>
      <c r="I965" s="2"/>
    </row>
    <row r="966" spans="1:9" x14ac:dyDescent="0.25">
      <c r="A966" s="2">
        <v>44301</v>
      </c>
      <c r="B966" s="1" t="s">
        <v>3</v>
      </c>
      <c r="C966">
        <v>51.352421</v>
      </c>
      <c r="I966" s="2"/>
    </row>
    <row r="967" spans="1:9" x14ac:dyDescent="0.25">
      <c r="A967" s="2">
        <v>44302</v>
      </c>
      <c r="B967" s="1" t="s">
        <v>3</v>
      </c>
      <c r="C967">
        <v>52.926651</v>
      </c>
      <c r="I967" s="2"/>
    </row>
    <row r="968" spans="1:9" x14ac:dyDescent="0.25">
      <c r="A968" s="2">
        <v>44305</v>
      </c>
      <c r="B968" s="1" t="s">
        <v>3</v>
      </c>
      <c r="C968">
        <v>51.612735999999998</v>
      </c>
      <c r="I968" s="2"/>
    </row>
    <row r="969" spans="1:9" x14ac:dyDescent="0.25">
      <c r="A969" s="2">
        <v>44306</v>
      </c>
      <c r="B969" s="1" t="s">
        <v>3</v>
      </c>
      <c r="C969">
        <v>50.724460999999998</v>
      </c>
      <c r="I969" s="2"/>
    </row>
    <row r="970" spans="1:9" x14ac:dyDescent="0.25">
      <c r="A970" s="2">
        <v>44307</v>
      </c>
      <c r="B970" s="1" t="s">
        <v>3</v>
      </c>
      <c r="C970">
        <v>51.594231000000001</v>
      </c>
      <c r="I970" s="2"/>
    </row>
    <row r="971" spans="1:9" x14ac:dyDescent="0.25">
      <c r="A971" s="2">
        <v>44308</v>
      </c>
      <c r="B971" s="1" t="s">
        <v>3</v>
      </c>
      <c r="C971">
        <v>50.483887000000003</v>
      </c>
      <c r="I971" s="2"/>
    </row>
    <row r="972" spans="1:9" x14ac:dyDescent="0.25">
      <c r="A972" s="2">
        <v>44309</v>
      </c>
      <c r="B972" s="1" t="s">
        <v>3</v>
      </c>
      <c r="C972">
        <v>51.020553999999997</v>
      </c>
      <c r="I972" s="2"/>
    </row>
    <row r="973" spans="1:9" x14ac:dyDescent="0.25">
      <c r="A973" s="2">
        <v>44312</v>
      </c>
      <c r="B973" s="1" t="s">
        <v>3</v>
      </c>
      <c r="C973">
        <v>52.093890999999999</v>
      </c>
      <c r="I973" s="2"/>
    </row>
    <row r="974" spans="1:9" x14ac:dyDescent="0.25">
      <c r="A974" s="2">
        <v>44313</v>
      </c>
      <c r="B974" s="1" t="s">
        <v>3</v>
      </c>
      <c r="C974">
        <v>51.612735999999998</v>
      </c>
      <c r="I974" s="2"/>
    </row>
    <row r="975" spans="1:9" x14ac:dyDescent="0.25">
      <c r="A975" s="2">
        <v>44314</v>
      </c>
      <c r="B975" s="1" t="s">
        <v>3</v>
      </c>
      <c r="C975">
        <v>51.557223999999998</v>
      </c>
      <c r="I975" s="2"/>
    </row>
    <row r="976" spans="1:9" x14ac:dyDescent="0.25">
      <c r="A976" s="2">
        <v>44315</v>
      </c>
      <c r="B976" s="1" t="s">
        <v>3</v>
      </c>
      <c r="C976">
        <v>50.853999999999999</v>
      </c>
      <c r="I976" s="2"/>
    </row>
    <row r="977" spans="1:9" x14ac:dyDescent="0.25">
      <c r="A977" s="2">
        <v>44316</v>
      </c>
      <c r="B977" s="1" t="s">
        <v>3</v>
      </c>
      <c r="C977">
        <v>50.354340000000001</v>
      </c>
      <c r="I977" s="2"/>
    </row>
    <row r="978" spans="1:9" x14ac:dyDescent="0.25">
      <c r="A978" s="2">
        <v>44319</v>
      </c>
      <c r="B978" s="1" t="s">
        <v>3</v>
      </c>
      <c r="C978">
        <v>51.686763999999997</v>
      </c>
      <c r="I978" s="2"/>
    </row>
    <row r="979" spans="1:9" x14ac:dyDescent="0.25">
      <c r="A979" s="2">
        <v>44320</v>
      </c>
      <c r="B979" s="1" t="s">
        <v>3</v>
      </c>
      <c r="C979">
        <v>50.872504999999997</v>
      </c>
      <c r="I979" s="2"/>
    </row>
    <row r="980" spans="1:9" x14ac:dyDescent="0.25">
      <c r="A980" s="2">
        <v>44321</v>
      </c>
      <c r="B980" s="1" t="s">
        <v>3</v>
      </c>
      <c r="C980">
        <v>53.666885000000001</v>
      </c>
      <c r="I980" s="2"/>
    </row>
    <row r="981" spans="1:9" x14ac:dyDescent="0.25">
      <c r="A981" s="2">
        <v>44322</v>
      </c>
      <c r="B981" s="1" t="s">
        <v>3</v>
      </c>
      <c r="C981">
        <v>54.407116000000002</v>
      </c>
      <c r="I981" s="2"/>
    </row>
    <row r="982" spans="1:9" x14ac:dyDescent="0.25">
      <c r="A982" s="2">
        <v>44323</v>
      </c>
      <c r="B982" s="1" t="s">
        <v>3</v>
      </c>
      <c r="C982">
        <v>53.685389999999998</v>
      </c>
      <c r="I982" s="2"/>
    </row>
    <row r="983" spans="1:9" x14ac:dyDescent="0.25">
      <c r="A983" s="2">
        <v>44326</v>
      </c>
      <c r="B983" s="1" t="s">
        <v>3</v>
      </c>
      <c r="C983">
        <v>54.277576000000003</v>
      </c>
      <c r="I983" s="2"/>
    </row>
    <row r="984" spans="1:9" x14ac:dyDescent="0.25">
      <c r="A984" s="2">
        <v>44327</v>
      </c>
      <c r="B984" s="1" t="s">
        <v>3</v>
      </c>
      <c r="C984">
        <v>53.259757999999998</v>
      </c>
      <c r="I984" s="2"/>
    </row>
    <row r="985" spans="1:9" x14ac:dyDescent="0.25">
      <c r="A985" s="2">
        <v>44328</v>
      </c>
      <c r="B985" s="1" t="s">
        <v>3</v>
      </c>
      <c r="C985">
        <v>53.241253</v>
      </c>
      <c r="I985" s="2"/>
    </row>
    <row r="986" spans="1:9" x14ac:dyDescent="0.25">
      <c r="A986" s="2">
        <v>44329</v>
      </c>
      <c r="B986" s="1" t="s">
        <v>3</v>
      </c>
      <c r="C986">
        <v>53.148719999999997</v>
      </c>
      <c r="I986" s="2"/>
    </row>
    <row r="987" spans="1:9" x14ac:dyDescent="0.25">
      <c r="A987" s="2">
        <v>44330</v>
      </c>
      <c r="B987" s="1" t="s">
        <v>3</v>
      </c>
      <c r="C987">
        <v>52.149405999999999</v>
      </c>
      <c r="I987" s="2"/>
    </row>
    <row r="988" spans="1:9" x14ac:dyDescent="0.25">
      <c r="A988" s="2">
        <v>44333</v>
      </c>
      <c r="B988" s="1" t="s">
        <v>3</v>
      </c>
      <c r="C988">
        <v>51.705269000000001</v>
      </c>
      <c r="I988" s="2"/>
    </row>
    <row r="989" spans="1:9" x14ac:dyDescent="0.25">
      <c r="A989" s="2">
        <v>44334</v>
      </c>
      <c r="B989" s="1" t="s">
        <v>3</v>
      </c>
      <c r="C989">
        <v>52.130901000000001</v>
      </c>
      <c r="I989" s="2"/>
    </row>
    <row r="990" spans="1:9" x14ac:dyDescent="0.25">
      <c r="A990" s="2">
        <v>44335</v>
      </c>
      <c r="B990" s="1" t="s">
        <v>3</v>
      </c>
      <c r="C990">
        <v>51.205612000000002</v>
      </c>
      <c r="I990" s="2"/>
    </row>
    <row r="991" spans="1:9" x14ac:dyDescent="0.25">
      <c r="A991" s="2">
        <v>44336</v>
      </c>
      <c r="B991" s="1" t="s">
        <v>3</v>
      </c>
      <c r="C991">
        <v>52.352974000000003</v>
      </c>
      <c r="I991" s="2"/>
    </row>
    <row r="992" spans="1:9" x14ac:dyDescent="0.25">
      <c r="A992" s="2">
        <v>44337</v>
      </c>
      <c r="B992" s="1" t="s">
        <v>3</v>
      </c>
      <c r="C992">
        <v>51.686763999999997</v>
      </c>
      <c r="I992" s="2"/>
    </row>
    <row r="993" spans="1:9" x14ac:dyDescent="0.25">
      <c r="A993" s="2">
        <v>44341</v>
      </c>
      <c r="B993" s="1" t="s">
        <v>3</v>
      </c>
      <c r="C993">
        <v>51.797798</v>
      </c>
      <c r="I993" s="2"/>
    </row>
    <row r="994" spans="1:9" x14ac:dyDescent="0.25">
      <c r="A994" s="2">
        <v>44342</v>
      </c>
      <c r="B994" s="1" t="s">
        <v>3</v>
      </c>
      <c r="C994">
        <v>51.557223999999998</v>
      </c>
      <c r="I994" s="2"/>
    </row>
    <row r="995" spans="1:9" x14ac:dyDescent="0.25">
      <c r="A995" s="2">
        <v>44343</v>
      </c>
      <c r="B995" s="1" t="s">
        <v>3</v>
      </c>
      <c r="C995">
        <v>52.649067000000002</v>
      </c>
      <c r="I995" s="2"/>
    </row>
    <row r="996" spans="1:9" x14ac:dyDescent="0.25">
      <c r="A996" s="2">
        <v>44344</v>
      </c>
      <c r="B996" s="1" t="s">
        <v>3</v>
      </c>
      <c r="C996">
        <v>53.019179999999999</v>
      </c>
      <c r="I996" s="2"/>
    </row>
    <row r="997" spans="1:9" x14ac:dyDescent="0.25">
      <c r="A997" s="2">
        <v>44347</v>
      </c>
      <c r="B997" s="1" t="s">
        <v>3</v>
      </c>
      <c r="C997">
        <v>53.019179999999999</v>
      </c>
      <c r="I997" s="2"/>
    </row>
    <row r="998" spans="1:9" x14ac:dyDescent="0.25">
      <c r="A998" s="2">
        <v>44348</v>
      </c>
      <c r="B998" s="1" t="s">
        <v>3</v>
      </c>
      <c r="C998">
        <v>53.925964</v>
      </c>
      <c r="I998" s="2"/>
    </row>
    <row r="999" spans="1:9" x14ac:dyDescent="0.25">
      <c r="A999" s="2">
        <v>44349</v>
      </c>
      <c r="B999" s="1" t="s">
        <v>3</v>
      </c>
      <c r="C999">
        <v>53.185733999999997</v>
      </c>
      <c r="I999" s="2"/>
    </row>
    <row r="1000" spans="1:9" x14ac:dyDescent="0.25">
      <c r="A1000" s="2">
        <v>44350</v>
      </c>
      <c r="B1000" s="1" t="s">
        <v>3</v>
      </c>
      <c r="C1000">
        <v>53.500332</v>
      </c>
      <c r="I1000" s="2"/>
    </row>
    <row r="1001" spans="1:9" x14ac:dyDescent="0.25">
      <c r="A1001" s="2">
        <v>44351</v>
      </c>
      <c r="B1001" s="1" t="s">
        <v>3</v>
      </c>
      <c r="C1001">
        <v>53.814929999999997</v>
      </c>
      <c r="I1001" s="2"/>
    </row>
    <row r="1002" spans="1:9" x14ac:dyDescent="0.25">
      <c r="A1002" s="2">
        <v>44354</v>
      </c>
      <c r="B1002" s="1" t="s">
        <v>3</v>
      </c>
      <c r="C1002">
        <v>53.648380000000003</v>
      </c>
      <c r="I1002" s="2"/>
    </row>
    <row r="1003" spans="1:9" x14ac:dyDescent="0.25">
      <c r="A1003" s="2">
        <v>44355</v>
      </c>
      <c r="B1003" s="1" t="s">
        <v>3</v>
      </c>
      <c r="C1003">
        <v>52.315959999999997</v>
      </c>
      <c r="I1003" s="2"/>
    </row>
    <row r="1004" spans="1:9" x14ac:dyDescent="0.25">
      <c r="A1004" s="2">
        <v>44356</v>
      </c>
      <c r="B1004" s="1" t="s">
        <v>3</v>
      </c>
      <c r="C1004">
        <v>50.594917000000002</v>
      </c>
      <c r="I1004" s="2"/>
    </row>
    <row r="1005" spans="1:9" x14ac:dyDescent="0.25">
      <c r="A1005" s="2">
        <v>44357</v>
      </c>
      <c r="B1005" s="1" t="s">
        <v>3</v>
      </c>
      <c r="C1005">
        <v>50.187793999999997</v>
      </c>
      <c r="I1005" s="2"/>
    </row>
    <row r="1006" spans="1:9" x14ac:dyDescent="0.25">
      <c r="A1006" s="2">
        <v>44358</v>
      </c>
      <c r="B1006" s="1" t="s">
        <v>3</v>
      </c>
      <c r="C1006">
        <v>50.668940999999997</v>
      </c>
      <c r="I1006" s="2"/>
    </row>
    <row r="1007" spans="1:9" x14ac:dyDescent="0.25">
      <c r="A1007" s="2">
        <v>44361</v>
      </c>
      <c r="B1007" s="1" t="s">
        <v>3</v>
      </c>
      <c r="C1007">
        <v>49.614108999999999</v>
      </c>
      <c r="I1007" s="2"/>
    </row>
    <row r="1008" spans="1:9" x14ac:dyDescent="0.25">
      <c r="A1008" s="2">
        <v>44362</v>
      </c>
      <c r="B1008" s="1" t="s">
        <v>3</v>
      </c>
      <c r="C1008">
        <v>49.373534999999997</v>
      </c>
      <c r="I1008" s="2"/>
    </row>
    <row r="1009" spans="1:9" x14ac:dyDescent="0.25">
      <c r="A1009" s="2">
        <v>44363</v>
      </c>
      <c r="B1009" s="1" t="s">
        <v>3</v>
      </c>
      <c r="C1009">
        <v>49.743648999999998</v>
      </c>
      <c r="I1009" s="2"/>
    </row>
    <row r="1010" spans="1:9" x14ac:dyDescent="0.25">
      <c r="A1010" s="2">
        <v>44364</v>
      </c>
      <c r="B1010" s="1" t="s">
        <v>3</v>
      </c>
      <c r="C1010">
        <v>49.706637999999998</v>
      </c>
      <c r="I1010" s="2"/>
    </row>
    <row r="1011" spans="1:9" x14ac:dyDescent="0.25">
      <c r="A1011" s="2">
        <v>44365</v>
      </c>
      <c r="B1011" s="1" t="s">
        <v>3</v>
      </c>
      <c r="C1011">
        <v>47.911572</v>
      </c>
      <c r="I1011" s="2"/>
    </row>
    <row r="1012" spans="1:9" x14ac:dyDescent="0.25">
      <c r="A1012" s="2">
        <v>44368</v>
      </c>
      <c r="B1012" s="1" t="s">
        <v>3</v>
      </c>
      <c r="C1012">
        <v>49.206982000000004</v>
      </c>
      <c r="I1012" s="2"/>
    </row>
    <row r="1013" spans="1:9" x14ac:dyDescent="0.25">
      <c r="A1013" s="2">
        <v>44369</v>
      </c>
      <c r="B1013" s="1" t="s">
        <v>3</v>
      </c>
      <c r="C1013">
        <v>51.464691000000002</v>
      </c>
      <c r="I1013" s="2"/>
    </row>
    <row r="1014" spans="1:9" x14ac:dyDescent="0.25">
      <c r="A1014" s="2">
        <v>44370</v>
      </c>
      <c r="B1014" s="1" t="s">
        <v>3</v>
      </c>
      <c r="C1014">
        <v>50.372849000000002</v>
      </c>
      <c r="I1014" s="2"/>
    </row>
    <row r="1015" spans="1:9" x14ac:dyDescent="0.25">
      <c r="A1015" s="2">
        <v>44371</v>
      </c>
      <c r="B1015" s="1" t="s">
        <v>3</v>
      </c>
      <c r="C1015">
        <v>50.502392</v>
      </c>
      <c r="I1015" s="2"/>
    </row>
    <row r="1016" spans="1:9" x14ac:dyDescent="0.25">
      <c r="A1016" s="2">
        <v>44372</v>
      </c>
      <c r="B1016" s="1" t="s">
        <v>3</v>
      </c>
      <c r="C1016">
        <v>50.076756000000003</v>
      </c>
      <c r="I1016" s="2"/>
    </row>
    <row r="1017" spans="1:9" x14ac:dyDescent="0.25">
      <c r="A1017" s="2">
        <v>44375</v>
      </c>
      <c r="B1017" s="1" t="s">
        <v>3</v>
      </c>
      <c r="C1017">
        <v>50.465378000000001</v>
      </c>
      <c r="I1017" s="2"/>
    </row>
    <row r="1018" spans="1:9" x14ac:dyDescent="0.25">
      <c r="A1018" s="2">
        <v>44376</v>
      </c>
      <c r="B1018" s="1" t="s">
        <v>3</v>
      </c>
      <c r="C1018">
        <v>50.835490999999998</v>
      </c>
      <c r="I1018" s="2"/>
    </row>
    <row r="1019" spans="1:9" x14ac:dyDescent="0.25">
      <c r="A1019" s="2">
        <v>44377</v>
      </c>
      <c r="B1019" s="1" t="s">
        <v>3</v>
      </c>
      <c r="C1019">
        <v>50.391354</v>
      </c>
      <c r="I1019" s="2"/>
    </row>
    <row r="1020" spans="1:9" x14ac:dyDescent="0.25">
      <c r="A1020" s="2">
        <v>44378</v>
      </c>
      <c r="B1020" s="1" t="s">
        <v>3</v>
      </c>
      <c r="C1020">
        <v>51.335152000000001</v>
      </c>
      <c r="I1020" s="2"/>
    </row>
    <row r="1021" spans="1:9" x14ac:dyDescent="0.25">
      <c r="A1021" s="2">
        <v>44379</v>
      </c>
      <c r="B1021" s="1" t="s">
        <v>3</v>
      </c>
      <c r="C1021">
        <v>51.224117</v>
      </c>
      <c r="I1021" s="2"/>
    </row>
    <row r="1022" spans="1:9" x14ac:dyDescent="0.25">
      <c r="A1022" s="2">
        <v>44382</v>
      </c>
      <c r="B1022" s="1" t="s">
        <v>3</v>
      </c>
      <c r="C1022">
        <v>51.242621999999997</v>
      </c>
      <c r="I1022" s="2"/>
    </row>
    <row r="1023" spans="1:9" x14ac:dyDescent="0.25">
      <c r="A1023" s="2">
        <v>44383</v>
      </c>
      <c r="B1023" s="1" t="s">
        <v>3</v>
      </c>
      <c r="C1023">
        <v>49.688133000000001</v>
      </c>
      <c r="I1023" s="2"/>
    </row>
    <row r="1024" spans="1:9" x14ac:dyDescent="0.25">
      <c r="A1024" s="2">
        <v>44384</v>
      </c>
      <c r="B1024" s="1" t="s">
        <v>3</v>
      </c>
      <c r="C1024">
        <v>50.576411999999998</v>
      </c>
      <c r="I1024" s="2"/>
    </row>
    <row r="1025" spans="1:9" x14ac:dyDescent="0.25">
      <c r="A1025" s="2">
        <v>44385</v>
      </c>
      <c r="B1025" s="1" t="s">
        <v>3</v>
      </c>
      <c r="C1025">
        <v>50.150779999999997</v>
      </c>
      <c r="I1025" s="2"/>
    </row>
    <row r="1026" spans="1:9" x14ac:dyDescent="0.25">
      <c r="A1026" s="2">
        <v>44386</v>
      </c>
      <c r="B1026" s="1" t="s">
        <v>3</v>
      </c>
      <c r="C1026">
        <v>51.945843000000004</v>
      </c>
      <c r="I1026" s="2"/>
    </row>
    <row r="1027" spans="1:9" x14ac:dyDescent="0.25">
      <c r="A1027" s="2">
        <v>44389</v>
      </c>
      <c r="B1027" s="1" t="s">
        <v>3</v>
      </c>
      <c r="C1027">
        <v>52.260441</v>
      </c>
      <c r="I1027" s="2"/>
    </row>
    <row r="1028" spans="1:9" x14ac:dyDescent="0.25">
      <c r="A1028" s="2">
        <v>44390</v>
      </c>
      <c r="B1028" s="1" t="s">
        <v>3</v>
      </c>
      <c r="C1028">
        <v>52.612053000000003</v>
      </c>
      <c r="I1028" s="2"/>
    </row>
    <row r="1029" spans="1:9" x14ac:dyDescent="0.25">
      <c r="A1029" s="2">
        <v>44391</v>
      </c>
      <c r="B1029" s="1" t="s">
        <v>3</v>
      </c>
      <c r="C1029">
        <v>53.111713000000002</v>
      </c>
      <c r="I1029" s="2"/>
    </row>
    <row r="1030" spans="1:9" x14ac:dyDescent="0.25">
      <c r="A1030" s="2">
        <v>44392</v>
      </c>
      <c r="B1030" s="1" t="s">
        <v>3</v>
      </c>
      <c r="C1030">
        <v>52.945160000000001</v>
      </c>
      <c r="I1030" s="2"/>
    </row>
    <row r="1031" spans="1:9" x14ac:dyDescent="0.25">
      <c r="A1031" s="2">
        <v>44393</v>
      </c>
      <c r="B1031" s="1" t="s">
        <v>3</v>
      </c>
      <c r="C1031">
        <v>52.204922000000003</v>
      </c>
      <c r="I1031" s="2"/>
    </row>
    <row r="1032" spans="1:9" x14ac:dyDescent="0.25">
      <c r="A1032" s="2">
        <v>44396</v>
      </c>
      <c r="B1032" s="1" t="s">
        <v>3</v>
      </c>
      <c r="C1032">
        <v>50.002730999999997</v>
      </c>
      <c r="I1032" s="2"/>
    </row>
    <row r="1033" spans="1:9" x14ac:dyDescent="0.25">
      <c r="A1033" s="2">
        <v>44397</v>
      </c>
      <c r="B1033" s="1" t="s">
        <v>3</v>
      </c>
      <c r="C1033">
        <v>50.853999999999999</v>
      </c>
      <c r="I1033" s="2"/>
    </row>
    <row r="1034" spans="1:9" x14ac:dyDescent="0.25">
      <c r="A1034" s="2">
        <v>44398</v>
      </c>
      <c r="B1034" s="1" t="s">
        <v>3</v>
      </c>
      <c r="C1034">
        <v>51.797798</v>
      </c>
      <c r="I1034" s="2"/>
    </row>
    <row r="1035" spans="1:9" x14ac:dyDescent="0.25">
      <c r="A1035" s="2">
        <v>44399</v>
      </c>
      <c r="B1035" s="1" t="s">
        <v>3</v>
      </c>
      <c r="C1035">
        <v>51.390670999999998</v>
      </c>
      <c r="I1035" s="2"/>
    </row>
    <row r="1036" spans="1:9" x14ac:dyDescent="0.25">
      <c r="A1036" s="2">
        <v>44400</v>
      </c>
      <c r="B1036" s="1" t="s">
        <v>3</v>
      </c>
      <c r="C1036">
        <v>52.001362</v>
      </c>
      <c r="I1036" s="2"/>
    </row>
    <row r="1037" spans="1:9" x14ac:dyDescent="0.25">
      <c r="A1037" s="2">
        <v>44403</v>
      </c>
      <c r="B1037" s="1" t="s">
        <v>3</v>
      </c>
      <c r="C1037">
        <v>52.297454999999999</v>
      </c>
      <c r="I1037" s="2"/>
    </row>
    <row r="1038" spans="1:9" x14ac:dyDescent="0.25">
      <c r="A1038" s="2">
        <v>44404</v>
      </c>
      <c r="B1038" s="1" t="s">
        <v>3</v>
      </c>
      <c r="C1038">
        <v>51.723773999999999</v>
      </c>
      <c r="I1038" s="2"/>
    </row>
    <row r="1039" spans="1:9" x14ac:dyDescent="0.25">
      <c r="A1039" s="2">
        <v>44405</v>
      </c>
      <c r="B1039" s="1" t="s">
        <v>3</v>
      </c>
      <c r="C1039">
        <v>50.853999999999999</v>
      </c>
      <c r="I1039" s="2"/>
    </row>
    <row r="1040" spans="1:9" x14ac:dyDescent="0.25">
      <c r="A1040" s="2">
        <v>44406</v>
      </c>
      <c r="B1040" s="1" t="s">
        <v>3</v>
      </c>
      <c r="C1040">
        <v>50.428367999999999</v>
      </c>
      <c r="I1040" s="2"/>
    </row>
    <row r="1041" spans="1:9" x14ac:dyDescent="0.25">
      <c r="A1041" s="2">
        <v>44407</v>
      </c>
      <c r="B1041" s="1" t="s">
        <v>3</v>
      </c>
      <c r="C1041">
        <v>50.206294999999997</v>
      </c>
      <c r="I1041" s="2"/>
    </row>
    <row r="1042" spans="1:9" x14ac:dyDescent="0.25">
      <c r="A1042" s="2">
        <v>44410</v>
      </c>
      <c r="B1042" s="1" t="s">
        <v>3</v>
      </c>
      <c r="C1042">
        <v>50.298824000000003</v>
      </c>
      <c r="I1042" s="2"/>
    </row>
    <row r="1043" spans="1:9" x14ac:dyDescent="0.25">
      <c r="A1043" s="2">
        <v>44411</v>
      </c>
      <c r="B1043" s="1" t="s">
        <v>3</v>
      </c>
      <c r="C1043">
        <v>50.557907</v>
      </c>
      <c r="I1043" s="2"/>
    </row>
    <row r="1044" spans="1:9" x14ac:dyDescent="0.25">
      <c r="A1044" s="2">
        <v>44412</v>
      </c>
      <c r="B1044" s="1" t="s">
        <v>3</v>
      </c>
      <c r="C1044">
        <v>50.594917000000002</v>
      </c>
      <c r="I1044" s="2"/>
    </row>
    <row r="1045" spans="1:9" x14ac:dyDescent="0.25">
      <c r="A1045" s="2">
        <v>44413</v>
      </c>
      <c r="B1045" s="1" t="s">
        <v>3</v>
      </c>
      <c r="C1045">
        <v>50.298824000000003</v>
      </c>
      <c r="I1045" s="2"/>
    </row>
    <row r="1046" spans="1:9" x14ac:dyDescent="0.25">
      <c r="A1046" s="2">
        <v>44414</v>
      </c>
      <c r="B1046" s="1" t="s">
        <v>3</v>
      </c>
      <c r="C1046">
        <v>50.058247000000001</v>
      </c>
      <c r="I1046" s="2"/>
    </row>
    <row r="1047" spans="1:9" x14ac:dyDescent="0.25">
      <c r="A1047" s="2">
        <v>44417</v>
      </c>
      <c r="B1047" s="1" t="s">
        <v>3</v>
      </c>
      <c r="C1047">
        <v>50.650435999999999</v>
      </c>
      <c r="I1047" s="2"/>
    </row>
    <row r="1048" spans="1:9" x14ac:dyDescent="0.25">
      <c r="A1048" s="2">
        <v>44418</v>
      </c>
      <c r="B1048" s="1" t="s">
        <v>3</v>
      </c>
      <c r="C1048">
        <v>51.612735999999998</v>
      </c>
      <c r="I1048" s="2"/>
    </row>
    <row r="1049" spans="1:9" x14ac:dyDescent="0.25">
      <c r="A1049" s="2">
        <v>44419</v>
      </c>
      <c r="B1049" s="1" t="s">
        <v>3</v>
      </c>
      <c r="C1049">
        <v>51.279632999999997</v>
      </c>
      <c r="I1049" s="2"/>
    </row>
    <row r="1050" spans="1:9" x14ac:dyDescent="0.25">
      <c r="A1050" s="2">
        <v>44420</v>
      </c>
      <c r="B1050" s="1" t="s">
        <v>3</v>
      </c>
      <c r="C1050">
        <v>51.760784000000001</v>
      </c>
      <c r="I1050" s="2"/>
    </row>
    <row r="1051" spans="1:9" x14ac:dyDescent="0.25">
      <c r="A1051" s="2">
        <v>44421</v>
      </c>
      <c r="B1051" s="1" t="s">
        <v>3</v>
      </c>
      <c r="C1051">
        <v>51.964348000000001</v>
      </c>
      <c r="I1051" s="2"/>
    </row>
    <row r="1052" spans="1:9" x14ac:dyDescent="0.25">
      <c r="A1052" s="2">
        <v>44424</v>
      </c>
      <c r="B1052" s="1" t="s">
        <v>3</v>
      </c>
      <c r="C1052">
        <v>51.335152000000001</v>
      </c>
      <c r="I1052" s="2"/>
    </row>
    <row r="1053" spans="1:9" x14ac:dyDescent="0.25">
      <c r="A1053" s="2">
        <v>44425</v>
      </c>
      <c r="B1053" s="1" t="s">
        <v>3</v>
      </c>
      <c r="C1053">
        <v>50.816986</v>
      </c>
      <c r="I1053" s="2"/>
    </row>
    <row r="1054" spans="1:9" x14ac:dyDescent="0.25">
      <c r="A1054" s="2">
        <v>44426</v>
      </c>
      <c r="B1054" s="1" t="s">
        <v>3</v>
      </c>
      <c r="C1054">
        <v>51.113083000000003</v>
      </c>
      <c r="I1054" s="2"/>
    </row>
    <row r="1055" spans="1:9" x14ac:dyDescent="0.25">
      <c r="A1055" s="2">
        <v>44427</v>
      </c>
      <c r="B1055" s="1" t="s">
        <v>3</v>
      </c>
      <c r="C1055">
        <v>49.429049999999997</v>
      </c>
      <c r="I1055" s="2"/>
    </row>
    <row r="1056" spans="1:9" x14ac:dyDescent="0.25">
      <c r="A1056" s="2">
        <v>44428</v>
      </c>
      <c r="B1056" s="1" t="s">
        <v>3</v>
      </c>
      <c r="C1056">
        <v>48.855370000000001</v>
      </c>
      <c r="I1056" s="2"/>
    </row>
    <row r="1057" spans="1:9" x14ac:dyDescent="0.25">
      <c r="A1057" s="2">
        <v>44431</v>
      </c>
      <c r="B1057" s="1" t="s">
        <v>3</v>
      </c>
      <c r="C1057">
        <v>49.132956999999998</v>
      </c>
      <c r="I1057" s="2"/>
    </row>
    <row r="1058" spans="1:9" x14ac:dyDescent="0.25">
      <c r="A1058" s="2">
        <v>44432</v>
      </c>
      <c r="B1058" s="1" t="s">
        <v>3</v>
      </c>
      <c r="C1058">
        <v>50.483887000000003</v>
      </c>
      <c r="I1058" s="2"/>
    </row>
    <row r="1059" spans="1:9" x14ac:dyDescent="0.25">
      <c r="A1059" s="2">
        <v>44433</v>
      </c>
      <c r="B1059" s="1" t="s">
        <v>3</v>
      </c>
      <c r="C1059">
        <v>50.816986</v>
      </c>
      <c r="I1059" s="2"/>
    </row>
    <row r="1060" spans="1:9" x14ac:dyDescent="0.25">
      <c r="A1060" s="2">
        <v>44434</v>
      </c>
      <c r="B1060" s="1" t="s">
        <v>3</v>
      </c>
      <c r="C1060">
        <v>50.928024000000001</v>
      </c>
      <c r="I1060" s="2"/>
    </row>
    <row r="1061" spans="1:9" x14ac:dyDescent="0.25">
      <c r="A1061" s="2">
        <v>44435</v>
      </c>
      <c r="B1061" s="1" t="s">
        <v>3</v>
      </c>
      <c r="C1061">
        <v>51.353656999999998</v>
      </c>
      <c r="I1061" s="2"/>
    </row>
    <row r="1062" spans="1:9" x14ac:dyDescent="0.25">
      <c r="A1062" s="2">
        <v>44438</v>
      </c>
      <c r="B1062" s="1" t="s">
        <v>3</v>
      </c>
      <c r="C1062">
        <v>52.445498999999998</v>
      </c>
      <c r="I1062" s="2"/>
    </row>
    <row r="1063" spans="1:9" x14ac:dyDescent="0.25">
      <c r="A1063" s="2">
        <v>44439</v>
      </c>
      <c r="B1063" s="1" t="s">
        <v>3</v>
      </c>
      <c r="C1063">
        <v>50.798484999999999</v>
      </c>
      <c r="I1063" s="2"/>
    </row>
    <row r="1064" spans="1:9" x14ac:dyDescent="0.25">
      <c r="A1064" s="2">
        <v>44440</v>
      </c>
      <c r="B1064" s="1" t="s">
        <v>3</v>
      </c>
      <c r="C1064">
        <v>51.057563999999999</v>
      </c>
      <c r="I1064" s="2"/>
    </row>
    <row r="1065" spans="1:9" x14ac:dyDescent="0.25">
      <c r="A1065" s="2">
        <v>44441</v>
      </c>
      <c r="B1065" s="1" t="s">
        <v>3</v>
      </c>
      <c r="C1065">
        <v>52.741591999999997</v>
      </c>
      <c r="I1065" s="2"/>
    </row>
    <row r="1066" spans="1:9" x14ac:dyDescent="0.25">
      <c r="A1066" s="2">
        <v>44442</v>
      </c>
      <c r="B1066" s="1" t="s">
        <v>3</v>
      </c>
      <c r="C1066">
        <v>53.000675000000001</v>
      </c>
      <c r="I1066" s="2"/>
    </row>
    <row r="1067" spans="1:9" x14ac:dyDescent="0.25">
      <c r="A1067" s="2">
        <v>44445</v>
      </c>
      <c r="B1067" s="1" t="s">
        <v>3</v>
      </c>
      <c r="C1067">
        <v>53.629871000000001</v>
      </c>
      <c r="I1067" s="2"/>
    </row>
    <row r="1068" spans="1:9" x14ac:dyDescent="0.25">
      <c r="A1068" s="2">
        <v>44446</v>
      </c>
      <c r="B1068" s="1" t="s">
        <v>3</v>
      </c>
      <c r="C1068">
        <v>53.592860999999999</v>
      </c>
      <c r="I1068" s="2"/>
    </row>
    <row r="1069" spans="1:9" x14ac:dyDescent="0.25">
      <c r="A1069" s="2">
        <v>44447</v>
      </c>
      <c r="B1069" s="1" t="s">
        <v>3</v>
      </c>
      <c r="C1069">
        <v>53.981482999999997</v>
      </c>
      <c r="I1069" s="2"/>
    </row>
    <row r="1070" spans="1:9" x14ac:dyDescent="0.25">
      <c r="A1070" s="2">
        <v>44448</v>
      </c>
      <c r="B1070" s="1" t="s">
        <v>3</v>
      </c>
      <c r="C1070">
        <v>54.296081999999998</v>
      </c>
      <c r="I1070" s="2"/>
    </row>
    <row r="1071" spans="1:9" x14ac:dyDescent="0.25">
      <c r="A1071" s="2">
        <v>44449</v>
      </c>
      <c r="B1071" s="1" t="s">
        <v>3</v>
      </c>
      <c r="C1071">
        <v>54.351601000000002</v>
      </c>
      <c r="I1071" s="2"/>
    </row>
    <row r="1072" spans="1:9" x14ac:dyDescent="0.25">
      <c r="A1072" s="2">
        <v>44452</v>
      </c>
      <c r="B1072" s="1" t="s">
        <v>3</v>
      </c>
      <c r="C1072">
        <v>54.703209000000001</v>
      </c>
      <c r="I1072" s="2"/>
    </row>
    <row r="1073" spans="1:9" x14ac:dyDescent="0.25">
      <c r="A1073" s="2">
        <v>44453</v>
      </c>
      <c r="B1073" s="1" t="s">
        <v>3</v>
      </c>
      <c r="C1073">
        <v>54.499648999999998</v>
      </c>
      <c r="I1073" s="2"/>
    </row>
    <row r="1074" spans="1:9" x14ac:dyDescent="0.25">
      <c r="A1074" s="2">
        <v>44454</v>
      </c>
      <c r="B1074" s="1" t="s">
        <v>3</v>
      </c>
      <c r="C1074">
        <v>53.222743999999999</v>
      </c>
      <c r="I1074" s="2"/>
    </row>
    <row r="1075" spans="1:9" x14ac:dyDescent="0.25">
      <c r="A1075" s="2">
        <v>44455</v>
      </c>
      <c r="B1075" s="1" t="s">
        <v>3</v>
      </c>
      <c r="C1075">
        <v>53.833438999999998</v>
      </c>
      <c r="I1075" s="2"/>
    </row>
    <row r="1076" spans="1:9" x14ac:dyDescent="0.25">
      <c r="A1076" s="2">
        <v>44456</v>
      </c>
      <c r="B1076" s="1" t="s">
        <v>3</v>
      </c>
      <c r="C1076">
        <v>52.760100999999999</v>
      </c>
      <c r="I1076" s="2"/>
    </row>
    <row r="1077" spans="1:9" x14ac:dyDescent="0.25">
      <c r="A1077" s="2">
        <v>44459</v>
      </c>
      <c r="B1077" s="1" t="s">
        <v>3</v>
      </c>
      <c r="C1077">
        <v>50.742966000000003</v>
      </c>
      <c r="I1077" s="2"/>
    </row>
    <row r="1078" spans="1:9" x14ac:dyDescent="0.25">
      <c r="A1078" s="2">
        <v>44460</v>
      </c>
      <c r="B1078" s="1" t="s">
        <v>3</v>
      </c>
      <c r="C1078">
        <v>50.409858999999997</v>
      </c>
      <c r="I1078" s="2"/>
    </row>
    <row r="1079" spans="1:9" x14ac:dyDescent="0.25">
      <c r="A1079" s="2">
        <v>44461</v>
      </c>
      <c r="B1079" s="1" t="s">
        <v>3</v>
      </c>
      <c r="C1079">
        <v>51.205612000000002</v>
      </c>
      <c r="I1079" s="2"/>
    </row>
    <row r="1080" spans="1:9" x14ac:dyDescent="0.25">
      <c r="A1080" s="2">
        <v>44462</v>
      </c>
      <c r="B1080" s="1" t="s">
        <v>3</v>
      </c>
      <c r="C1080">
        <v>51.557223999999998</v>
      </c>
      <c r="I1080" s="2"/>
    </row>
    <row r="1081" spans="1:9" x14ac:dyDescent="0.25">
      <c r="A1081" s="2">
        <v>44463</v>
      </c>
      <c r="B1081" s="1" t="s">
        <v>3</v>
      </c>
      <c r="C1081">
        <v>52.130901000000001</v>
      </c>
      <c r="I1081" s="2"/>
    </row>
    <row r="1082" spans="1:9" x14ac:dyDescent="0.25">
      <c r="A1082" s="2">
        <v>44466</v>
      </c>
      <c r="B1082" s="1" t="s">
        <v>3</v>
      </c>
      <c r="C1082">
        <v>52.704582000000002</v>
      </c>
      <c r="I1082" s="2"/>
    </row>
    <row r="1083" spans="1:9" x14ac:dyDescent="0.25">
      <c r="A1083" s="2">
        <v>44467</v>
      </c>
      <c r="B1083" s="1" t="s">
        <v>3</v>
      </c>
      <c r="C1083">
        <v>53.500332</v>
      </c>
      <c r="I1083" s="2"/>
    </row>
    <row r="1084" spans="1:9" x14ac:dyDescent="0.25">
      <c r="A1084" s="2">
        <v>44468</v>
      </c>
      <c r="B1084" s="1" t="s">
        <v>3</v>
      </c>
      <c r="C1084">
        <v>54.740223</v>
      </c>
      <c r="I1084" s="2"/>
    </row>
    <row r="1085" spans="1:9" x14ac:dyDescent="0.25">
      <c r="A1085" s="2">
        <v>44469</v>
      </c>
      <c r="B1085" s="1" t="s">
        <v>3</v>
      </c>
      <c r="C1085">
        <v>54.906776000000001</v>
      </c>
      <c r="I1085" s="2"/>
    </row>
    <row r="1086" spans="1:9" x14ac:dyDescent="0.25">
      <c r="A1086" s="2">
        <v>44470</v>
      </c>
      <c r="B1086" s="1" t="s">
        <v>3</v>
      </c>
      <c r="C1086">
        <v>53.666885000000001</v>
      </c>
      <c r="I1086" s="2"/>
    </row>
    <row r="1087" spans="1:9" x14ac:dyDescent="0.25">
      <c r="A1087" s="2">
        <v>44473</v>
      </c>
      <c r="B1087" s="1" t="s">
        <v>3</v>
      </c>
      <c r="C1087">
        <v>53.592860999999999</v>
      </c>
      <c r="I1087" s="2"/>
    </row>
    <row r="1088" spans="1:9" x14ac:dyDescent="0.25">
      <c r="A1088" s="2">
        <v>44474</v>
      </c>
      <c r="B1088" s="1" t="s">
        <v>3</v>
      </c>
      <c r="C1088">
        <v>53.056193999999998</v>
      </c>
      <c r="I1088" s="2"/>
    </row>
    <row r="1089" spans="1:9" x14ac:dyDescent="0.25">
      <c r="A1089" s="2">
        <v>44475</v>
      </c>
      <c r="B1089" s="1" t="s">
        <v>3</v>
      </c>
      <c r="C1089">
        <v>51.261130999999999</v>
      </c>
      <c r="I1089" s="2"/>
    </row>
    <row r="1090" spans="1:9" x14ac:dyDescent="0.25">
      <c r="A1090" s="2">
        <v>44476</v>
      </c>
      <c r="B1090" s="1" t="s">
        <v>3</v>
      </c>
      <c r="C1090">
        <v>52.630561999999998</v>
      </c>
      <c r="I1090" s="2"/>
    </row>
    <row r="1091" spans="1:9" x14ac:dyDescent="0.25">
      <c r="A1091" s="2">
        <v>44477</v>
      </c>
      <c r="B1091" s="1" t="s">
        <v>3</v>
      </c>
      <c r="C1091">
        <v>53.204239000000001</v>
      </c>
      <c r="I1091" s="2"/>
    </row>
    <row r="1092" spans="1:9" x14ac:dyDescent="0.25">
      <c r="A1092" s="2">
        <v>44480</v>
      </c>
      <c r="B1092" s="1" t="s">
        <v>3</v>
      </c>
      <c r="C1092">
        <v>54.296081999999998</v>
      </c>
      <c r="I1092" s="2"/>
    </row>
    <row r="1093" spans="1:9" x14ac:dyDescent="0.25">
      <c r="A1093" s="2">
        <v>44481</v>
      </c>
      <c r="B1093" s="1" t="s">
        <v>3</v>
      </c>
      <c r="C1093">
        <v>54.333095999999998</v>
      </c>
      <c r="I1093" s="2"/>
    </row>
    <row r="1094" spans="1:9" x14ac:dyDescent="0.25">
      <c r="A1094" s="2">
        <v>44482</v>
      </c>
      <c r="B1094" s="1" t="s">
        <v>3</v>
      </c>
      <c r="C1094">
        <v>54.388610999999997</v>
      </c>
      <c r="I1094" s="2"/>
    </row>
    <row r="1095" spans="1:9" x14ac:dyDescent="0.25">
      <c r="A1095" s="2">
        <v>44483</v>
      </c>
      <c r="B1095" s="1" t="s">
        <v>3</v>
      </c>
      <c r="C1095">
        <v>54.018497000000004</v>
      </c>
      <c r="I1095" s="2"/>
    </row>
    <row r="1096" spans="1:9" x14ac:dyDescent="0.25">
      <c r="A1096" s="2">
        <v>44484</v>
      </c>
      <c r="B1096" s="1" t="s">
        <v>3</v>
      </c>
      <c r="C1096">
        <v>53.925964</v>
      </c>
      <c r="I1096" s="2"/>
    </row>
    <row r="1097" spans="1:9" x14ac:dyDescent="0.25">
      <c r="A1097" s="2">
        <v>44487</v>
      </c>
      <c r="B1097" s="1" t="s">
        <v>3</v>
      </c>
      <c r="C1097">
        <v>52.149405999999999</v>
      </c>
      <c r="I1097" s="2"/>
    </row>
    <row r="1098" spans="1:9" x14ac:dyDescent="0.25">
      <c r="A1098" s="2">
        <v>44488</v>
      </c>
      <c r="B1098" s="1" t="s">
        <v>3</v>
      </c>
      <c r="C1098">
        <v>51.945843000000004</v>
      </c>
      <c r="I1098" s="2"/>
    </row>
    <row r="1099" spans="1:9" x14ac:dyDescent="0.25">
      <c r="A1099" s="2">
        <v>44489</v>
      </c>
      <c r="B1099" s="1" t="s">
        <v>3</v>
      </c>
      <c r="C1099">
        <v>51.279632999999997</v>
      </c>
      <c r="I1099" s="2"/>
    </row>
    <row r="1100" spans="1:9" x14ac:dyDescent="0.25">
      <c r="A1100" s="2">
        <v>44490</v>
      </c>
      <c r="B1100" s="1" t="s">
        <v>3</v>
      </c>
      <c r="C1100">
        <v>50.891010000000001</v>
      </c>
      <c r="I1100" s="2"/>
    </row>
    <row r="1101" spans="1:9" x14ac:dyDescent="0.25">
      <c r="A1101" s="2">
        <v>44491</v>
      </c>
      <c r="B1101" s="1" t="s">
        <v>3</v>
      </c>
      <c r="C1101">
        <v>51.242621999999997</v>
      </c>
      <c r="I1101" s="2"/>
    </row>
    <row r="1102" spans="1:9" x14ac:dyDescent="0.25">
      <c r="A1102" s="2">
        <v>44494</v>
      </c>
      <c r="B1102" s="1" t="s">
        <v>3</v>
      </c>
      <c r="C1102">
        <v>51.853313</v>
      </c>
      <c r="I1102" s="2"/>
    </row>
    <row r="1103" spans="1:9" x14ac:dyDescent="0.25">
      <c r="A1103" s="2">
        <v>44495</v>
      </c>
      <c r="B1103" s="1" t="s">
        <v>3</v>
      </c>
      <c r="C1103">
        <v>52.130901000000001</v>
      </c>
      <c r="I1103" s="2"/>
    </row>
    <row r="1104" spans="1:9" x14ac:dyDescent="0.25">
      <c r="A1104" s="2">
        <v>44496</v>
      </c>
      <c r="B1104" s="1" t="s">
        <v>3</v>
      </c>
      <c r="C1104">
        <v>52.334468999999999</v>
      </c>
      <c r="I1104" s="2"/>
    </row>
    <row r="1105" spans="1:9" x14ac:dyDescent="0.25">
      <c r="A1105" s="2">
        <v>44497</v>
      </c>
      <c r="B1105" s="1" t="s">
        <v>3</v>
      </c>
      <c r="C1105">
        <v>51.409176000000002</v>
      </c>
      <c r="I1105" s="2"/>
    </row>
    <row r="1106" spans="1:9" x14ac:dyDescent="0.25">
      <c r="A1106" s="2">
        <v>44498</v>
      </c>
      <c r="B1106" s="1" t="s">
        <v>3</v>
      </c>
      <c r="C1106">
        <v>51.261130999999999</v>
      </c>
      <c r="I1106" s="2"/>
    </row>
    <row r="1107" spans="1:9" x14ac:dyDescent="0.25">
      <c r="A1107" s="2">
        <v>44501</v>
      </c>
      <c r="B1107" s="1" t="s">
        <v>3</v>
      </c>
      <c r="C1107">
        <v>51.575729000000003</v>
      </c>
      <c r="I1107" s="2"/>
    </row>
    <row r="1108" spans="1:9" x14ac:dyDescent="0.25">
      <c r="A1108" s="2">
        <v>44502</v>
      </c>
      <c r="B1108" s="1" t="s">
        <v>3</v>
      </c>
      <c r="C1108">
        <v>50.613425999999997</v>
      </c>
      <c r="I1108" s="2"/>
    </row>
    <row r="1109" spans="1:9" x14ac:dyDescent="0.25">
      <c r="A1109" s="2">
        <v>44503</v>
      </c>
      <c r="B1109" s="1" t="s">
        <v>3</v>
      </c>
      <c r="C1109">
        <v>50.872504999999997</v>
      </c>
      <c r="I1109" s="2"/>
    </row>
    <row r="1110" spans="1:9" x14ac:dyDescent="0.25">
      <c r="A1110" s="2">
        <v>44504</v>
      </c>
      <c r="B1110" s="1" t="s">
        <v>3</v>
      </c>
      <c r="C1110">
        <v>50.150779999999997</v>
      </c>
      <c r="I1110" s="2"/>
    </row>
    <row r="1111" spans="1:9" x14ac:dyDescent="0.25">
      <c r="A1111" s="2">
        <v>44505</v>
      </c>
      <c r="B1111" s="1" t="s">
        <v>3</v>
      </c>
      <c r="C1111">
        <v>50.428367999999999</v>
      </c>
      <c r="I1111" s="2"/>
    </row>
    <row r="1112" spans="1:9" x14ac:dyDescent="0.25">
      <c r="A1112" s="2">
        <v>44508</v>
      </c>
      <c r="B1112" s="1" t="s">
        <v>3</v>
      </c>
      <c r="C1112">
        <v>50.539397999999998</v>
      </c>
      <c r="I1112" s="2"/>
    </row>
    <row r="1113" spans="1:9" x14ac:dyDescent="0.25">
      <c r="A1113" s="2">
        <v>44509</v>
      </c>
      <c r="B1113" s="1" t="s">
        <v>3</v>
      </c>
      <c r="C1113">
        <v>51.150092999999998</v>
      </c>
      <c r="I1113" s="2"/>
    </row>
    <row r="1114" spans="1:9" x14ac:dyDescent="0.25">
      <c r="A1114" s="2">
        <v>44510</v>
      </c>
      <c r="B1114" s="1" t="s">
        <v>3</v>
      </c>
      <c r="C1114">
        <v>50.909519000000003</v>
      </c>
      <c r="I1114" s="2"/>
    </row>
    <row r="1115" spans="1:9" x14ac:dyDescent="0.25">
      <c r="A1115" s="2">
        <v>44511</v>
      </c>
      <c r="B1115" s="1" t="s">
        <v>3</v>
      </c>
      <c r="C1115">
        <v>51.335152000000001</v>
      </c>
      <c r="I1115" s="2"/>
    </row>
    <row r="1116" spans="1:9" x14ac:dyDescent="0.25">
      <c r="A1116" s="2">
        <v>44512</v>
      </c>
      <c r="B1116" s="1" t="s">
        <v>3</v>
      </c>
      <c r="C1116">
        <v>52.093890999999999</v>
      </c>
      <c r="I1116" s="2"/>
    </row>
    <row r="1117" spans="1:9" x14ac:dyDescent="0.25">
      <c r="A1117" s="2">
        <v>44515</v>
      </c>
      <c r="B1117" s="1" t="s">
        <v>3</v>
      </c>
      <c r="C1117">
        <v>51.834808000000002</v>
      </c>
      <c r="I1117" s="2"/>
    </row>
    <row r="1118" spans="1:9" x14ac:dyDescent="0.25">
      <c r="A1118" s="2">
        <v>44516</v>
      </c>
      <c r="B1118" s="1" t="s">
        <v>3</v>
      </c>
      <c r="C1118">
        <v>51.779288999999999</v>
      </c>
      <c r="I1118" s="2"/>
    </row>
    <row r="1119" spans="1:9" x14ac:dyDescent="0.25">
      <c r="A1119" s="2">
        <v>44517</v>
      </c>
      <c r="B1119" s="1" t="s">
        <v>3</v>
      </c>
      <c r="C1119">
        <v>51.890326999999999</v>
      </c>
      <c r="I1119" s="2"/>
    </row>
    <row r="1120" spans="1:9" x14ac:dyDescent="0.25">
      <c r="A1120" s="2">
        <v>44518</v>
      </c>
      <c r="B1120" s="1" t="s">
        <v>3</v>
      </c>
      <c r="C1120">
        <v>53.333778000000002</v>
      </c>
      <c r="I1120" s="2"/>
    </row>
    <row r="1121" spans="1:9" x14ac:dyDescent="0.25">
      <c r="A1121" s="2">
        <v>44519</v>
      </c>
      <c r="B1121" s="1" t="s">
        <v>3</v>
      </c>
      <c r="C1121">
        <v>52.093890999999999</v>
      </c>
      <c r="I1121" s="2"/>
    </row>
    <row r="1122" spans="1:9" x14ac:dyDescent="0.25">
      <c r="A1122" s="2">
        <v>44522</v>
      </c>
      <c r="B1122" s="1" t="s">
        <v>3</v>
      </c>
      <c r="C1122">
        <v>52.408489000000003</v>
      </c>
      <c r="I1122" s="2"/>
    </row>
    <row r="1123" spans="1:9" x14ac:dyDescent="0.25">
      <c r="A1123" s="2">
        <v>44523</v>
      </c>
      <c r="B1123" s="1" t="s">
        <v>3</v>
      </c>
      <c r="C1123">
        <v>52.371474999999997</v>
      </c>
      <c r="I1123" s="2"/>
    </row>
    <row r="1124" spans="1:9" x14ac:dyDescent="0.25">
      <c r="A1124" s="2">
        <v>44524</v>
      </c>
      <c r="B1124" s="1" t="s">
        <v>3</v>
      </c>
      <c r="C1124">
        <v>51.076068999999997</v>
      </c>
      <c r="I1124" s="2"/>
    </row>
    <row r="1125" spans="1:9" x14ac:dyDescent="0.25">
      <c r="A1125" s="2">
        <v>44525</v>
      </c>
      <c r="B1125" s="1" t="s">
        <v>3</v>
      </c>
      <c r="C1125">
        <v>50.816986</v>
      </c>
      <c r="I1125" s="2"/>
    </row>
    <row r="1126" spans="1:9" x14ac:dyDescent="0.25">
      <c r="A1126" s="2">
        <v>44526</v>
      </c>
      <c r="B1126" s="1" t="s">
        <v>3</v>
      </c>
      <c r="C1126">
        <v>47.393414</v>
      </c>
      <c r="I1126" s="2"/>
    </row>
    <row r="1127" spans="1:9" x14ac:dyDescent="0.25">
      <c r="A1127" s="2">
        <v>44529</v>
      </c>
      <c r="B1127" s="1" t="s">
        <v>3</v>
      </c>
      <c r="C1127">
        <v>46.893752999999997</v>
      </c>
      <c r="I1127" s="2"/>
    </row>
    <row r="1128" spans="1:9" x14ac:dyDescent="0.25">
      <c r="A1128" s="2">
        <v>44530</v>
      </c>
      <c r="B1128" s="1" t="s">
        <v>3</v>
      </c>
      <c r="C1128">
        <v>46.116508000000003</v>
      </c>
      <c r="I1128" s="2"/>
    </row>
    <row r="1129" spans="1:9" x14ac:dyDescent="0.25">
      <c r="A1129" s="2">
        <v>44531</v>
      </c>
      <c r="B1129" s="1" t="s">
        <v>3</v>
      </c>
      <c r="C1129">
        <v>47.837550999999998</v>
      </c>
      <c r="I1129" s="2"/>
    </row>
    <row r="1130" spans="1:9" x14ac:dyDescent="0.25">
      <c r="A1130" s="2">
        <v>44532</v>
      </c>
      <c r="B1130" s="1" t="s">
        <v>3</v>
      </c>
      <c r="C1130">
        <v>47.504447999999996</v>
      </c>
      <c r="I1130" s="2"/>
    </row>
    <row r="1131" spans="1:9" x14ac:dyDescent="0.25">
      <c r="A1131" s="2">
        <v>44533</v>
      </c>
      <c r="B1131" s="1" t="s">
        <v>3</v>
      </c>
      <c r="C1131">
        <v>46.912261999999998</v>
      </c>
      <c r="I1131" s="2"/>
    </row>
    <row r="1132" spans="1:9" x14ac:dyDescent="0.25">
      <c r="A1132" s="2">
        <v>44536</v>
      </c>
      <c r="B1132" s="1" t="s">
        <v>3</v>
      </c>
      <c r="C1132">
        <v>47.319386000000002</v>
      </c>
      <c r="I1132" s="2"/>
    </row>
    <row r="1133" spans="1:9" x14ac:dyDescent="0.25">
      <c r="A1133" s="2">
        <v>44537</v>
      </c>
      <c r="B1133" s="1" t="s">
        <v>3</v>
      </c>
      <c r="C1133">
        <v>47.319386000000002</v>
      </c>
      <c r="I1133" s="2"/>
    </row>
    <row r="1134" spans="1:9" x14ac:dyDescent="0.25">
      <c r="A1134" s="2">
        <v>44538</v>
      </c>
      <c r="B1134" s="1" t="s">
        <v>3</v>
      </c>
      <c r="C1134">
        <v>48.466751000000002</v>
      </c>
      <c r="I1134" s="2"/>
    </row>
    <row r="1135" spans="1:9" x14ac:dyDescent="0.25">
      <c r="A1135" s="2">
        <v>44539</v>
      </c>
      <c r="B1135" s="1" t="s">
        <v>3</v>
      </c>
      <c r="C1135">
        <v>48.133643999999997</v>
      </c>
      <c r="I1135" s="2"/>
    </row>
    <row r="1136" spans="1:9" x14ac:dyDescent="0.25">
      <c r="A1136" s="2">
        <v>44540</v>
      </c>
      <c r="B1136" s="1" t="s">
        <v>3</v>
      </c>
      <c r="C1136">
        <v>48.226173000000003</v>
      </c>
      <c r="I1136" s="2"/>
    </row>
    <row r="1137" spans="1:9" x14ac:dyDescent="0.25">
      <c r="A1137" s="2">
        <v>44543</v>
      </c>
      <c r="B1137" s="1" t="s">
        <v>3</v>
      </c>
      <c r="C1137">
        <v>47.633986999999998</v>
      </c>
      <c r="I1137" s="2"/>
    </row>
    <row r="1138" spans="1:9" x14ac:dyDescent="0.25">
      <c r="A1138" s="2">
        <v>44544</v>
      </c>
      <c r="B1138" s="1" t="s">
        <v>3</v>
      </c>
      <c r="C1138">
        <v>47.615479000000001</v>
      </c>
      <c r="I1138" s="2"/>
    </row>
    <row r="1139" spans="1:9" x14ac:dyDescent="0.25">
      <c r="A1139" s="2">
        <v>44545</v>
      </c>
      <c r="B1139" s="1" t="s">
        <v>3</v>
      </c>
      <c r="C1139">
        <v>47.282375000000002</v>
      </c>
      <c r="I1139" s="2"/>
    </row>
    <row r="1140" spans="1:9" x14ac:dyDescent="0.25">
      <c r="A1140" s="2">
        <v>44546</v>
      </c>
      <c r="B1140" s="1" t="s">
        <v>3</v>
      </c>
      <c r="C1140">
        <v>48.096634000000002</v>
      </c>
      <c r="I1140" s="2"/>
    </row>
    <row r="1141" spans="1:9" x14ac:dyDescent="0.25">
      <c r="A1141" s="2">
        <v>44547</v>
      </c>
      <c r="B1141" s="1" t="s">
        <v>3</v>
      </c>
      <c r="C1141">
        <v>48.078125</v>
      </c>
      <c r="I1141" s="2"/>
    </row>
    <row r="1142" spans="1:9" x14ac:dyDescent="0.25">
      <c r="A1142" s="2">
        <v>44550</v>
      </c>
      <c r="B1142" s="1" t="s">
        <v>3</v>
      </c>
      <c r="C1142">
        <v>47.245365</v>
      </c>
      <c r="I1142" s="2"/>
    </row>
    <row r="1143" spans="1:9" x14ac:dyDescent="0.25">
      <c r="A1143" s="2">
        <v>44551</v>
      </c>
      <c r="B1143" s="1" t="s">
        <v>3</v>
      </c>
      <c r="C1143">
        <v>47.763527000000003</v>
      </c>
      <c r="I1143" s="2"/>
    </row>
    <row r="1144" spans="1:9" x14ac:dyDescent="0.25">
      <c r="A1144" s="2">
        <v>44552</v>
      </c>
      <c r="B1144" s="1" t="s">
        <v>3</v>
      </c>
      <c r="C1144">
        <v>47.930079999999997</v>
      </c>
      <c r="I1144" s="2"/>
    </row>
    <row r="1145" spans="1:9" x14ac:dyDescent="0.25">
      <c r="A1145" s="2">
        <v>44553</v>
      </c>
      <c r="B1145" s="1" t="s">
        <v>3</v>
      </c>
      <c r="C1145">
        <v>48.725830000000002</v>
      </c>
      <c r="I1145" s="2"/>
    </row>
    <row r="1146" spans="1:9" x14ac:dyDescent="0.25">
      <c r="A1146" s="2">
        <v>44557</v>
      </c>
      <c r="B1146" s="1" t="s">
        <v>3</v>
      </c>
      <c r="C1146">
        <v>49.243996000000003</v>
      </c>
      <c r="I1146" s="2"/>
    </row>
    <row r="1147" spans="1:9" x14ac:dyDescent="0.25">
      <c r="A1147" s="2">
        <v>44558</v>
      </c>
      <c r="B1147" s="1" t="s">
        <v>3</v>
      </c>
      <c r="C1147">
        <v>49.799168000000002</v>
      </c>
      <c r="I1147" s="2"/>
    </row>
    <row r="1148" spans="1:9" x14ac:dyDescent="0.25">
      <c r="A1148" s="2">
        <v>44559</v>
      </c>
      <c r="B1148" s="1" t="s">
        <v>3</v>
      </c>
      <c r="C1148">
        <v>49.799168000000002</v>
      </c>
      <c r="I1148" s="2"/>
    </row>
    <row r="1149" spans="1:9" x14ac:dyDescent="0.25">
      <c r="A1149" s="2">
        <v>44560</v>
      </c>
      <c r="B1149" s="1" t="s">
        <v>3</v>
      </c>
      <c r="C1149">
        <v>50.150779999999997</v>
      </c>
      <c r="I1149" s="2"/>
    </row>
    <row r="1150" spans="1:9" x14ac:dyDescent="0.25">
      <c r="A1150" s="2">
        <v>44564</v>
      </c>
      <c r="B1150" s="1" t="s">
        <v>3</v>
      </c>
      <c r="C1150">
        <v>50.909519000000003</v>
      </c>
      <c r="I1150" s="2"/>
    </row>
    <row r="1151" spans="1:9" x14ac:dyDescent="0.25">
      <c r="A1151" s="2">
        <v>44565</v>
      </c>
      <c r="B1151" s="1" t="s">
        <v>3</v>
      </c>
      <c r="C1151">
        <v>51.779288999999999</v>
      </c>
      <c r="I1151" s="2"/>
    </row>
    <row r="1152" spans="1:9" x14ac:dyDescent="0.25">
      <c r="A1152" s="2">
        <v>44566</v>
      </c>
      <c r="B1152" s="1" t="s">
        <v>3</v>
      </c>
      <c r="C1152">
        <v>52.889640999999997</v>
      </c>
      <c r="I1152" s="2"/>
    </row>
    <row r="1153" spans="1:9" x14ac:dyDescent="0.25">
      <c r="A1153" s="2">
        <v>44567</v>
      </c>
      <c r="B1153" s="1" t="s">
        <v>3</v>
      </c>
      <c r="C1153">
        <v>52.612053000000003</v>
      </c>
      <c r="I1153" s="2"/>
    </row>
    <row r="1154" spans="1:9" x14ac:dyDescent="0.25">
      <c r="A1154" s="2">
        <v>44568</v>
      </c>
      <c r="B1154" s="1" t="s">
        <v>3</v>
      </c>
      <c r="C1154">
        <v>53.185733999999997</v>
      </c>
      <c r="I1154" s="2"/>
    </row>
    <row r="1155" spans="1:9" x14ac:dyDescent="0.25">
      <c r="A1155" s="2">
        <v>44571</v>
      </c>
      <c r="B1155" s="1" t="s">
        <v>3</v>
      </c>
      <c r="C1155">
        <v>52.056877</v>
      </c>
      <c r="I1155" s="2"/>
    </row>
    <row r="1156" spans="1:9" x14ac:dyDescent="0.25">
      <c r="A1156" s="2">
        <v>44572</v>
      </c>
      <c r="B1156" s="1" t="s">
        <v>3</v>
      </c>
      <c r="C1156">
        <v>51.964348000000001</v>
      </c>
      <c r="I1156" s="2"/>
    </row>
    <row r="1157" spans="1:9" x14ac:dyDescent="0.25">
      <c r="A1157" s="2">
        <v>44573</v>
      </c>
      <c r="B1157" s="1" t="s">
        <v>3</v>
      </c>
      <c r="C1157">
        <v>51.446185999999997</v>
      </c>
      <c r="I1157" s="2"/>
    </row>
    <row r="1158" spans="1:9" x14ac:dyDescent="0.25">
      <c r="A1158" s="2">
        <v>44574</v>
      </c>
      <c r="B1158" s="1" t="s">
        <v>3</v>
      </c>
      <c r="C1158">
        <v>51.705269000000001</v>
      </c>
      <c r="I1158" s="2"/>
    </row>
    <row r="1159" spans="1:9" x14ac:dyDescent="0.25">
      <c r="A1159" s="2">
        <v>44575</v>
      </c>
      <c r="B1159" s="1" t="s">
        <v>3</v>
      </c>
      <c r="C1159">
        <v>51.483196</v>
      </c>
      <c r="I1159" s="2"/>
    </row>
    <row r="1160" spans="1:9" x14ac:dyDescent="0.25">
      <c r="A1160" s="2">
        <v>44578</v>
      </c>
      <c r="B1160" s="1" t="s">
        <v>3</v>
      </c>
      <c r="C1160">
        <v>50.983539999999998</v>
      </c>
      <c r="I1160" s="2"/>
    </row>
    <row r="1161" spans="1:9" x14ac:dyDescent="0.25">
      <c r="A1161" s="2">
        <v>44579</v>
      </c>
      <c r="B1161" s="1" t="s">
        <v>3</v>
      </c>
      <c r="C1161">
        <v>49.928707000000003</v>
      </c>
      <c r="I1161" s="2"/>
    </row>
    <row r="1162" spans="1:9" x14ac:dyDescent="0.25">
      <c r="A1162" s="2">
        <v>44580</v>
      </c>
      <c r="B1162" s="1" t="s">
        <v>3</v>
      </c>
      <c r="C1162">
        <v>49.965721000000002</v>
      </c>
      <c r="I1162" s="2"/>
    </row>
    <row r="1163" spans="1:9" x14ac:dyDescent="0.25">
      <c r="A1163" s="2">
        <v>44581</v>
      </c>
      <c r="B1163" s="1" t="s">
        <v>3</v>
      </c>
      <c r="C1163">
        <v>49.040427999999999</v>
      </c>
      <c r="I1163" s="2"/>
    </row>
    <row r="1164" spans="1:9" x14ac:dyDescent="0.25">
      <c r="A1164" s="2">
        <v>44582</v>
      </c>
      <c r="B1164" s="1" t="s">
        <v>3</v>
      </c>
      <c r="C1164">
        <v>48.892384</v>
      </c>
      <c r="I1164" s="2"/>
    </row>
    <row r="1165" spans="1:9" x14ac:dyDescent="0.25">
      <c r="A1165" s="2">
        <v>44585</v>
      </c>
      <c r="B1165" s="1" t="s">
        <v>3</v>
      </c>
      <c r="C1165">
        <v>47.430419999999998</v>
      </c>
      <c r="I1165" s="2"/>
    </row>
    <row r="1166" spans="1:9" x14ac:dyDescent="0.25">
      <c r="A1166" s="2">
        <v>44586</v>
      </c>
      <c r="B1166" s="1" t="s">
        <v>3</v>
      </c>
      <c r="C1166">
        <v>47.115822000000001</v>
      </c>
      <c r="I1166" s="2"/>
    </row>
    <row r="1167" spans="1:9" x14ac:dyDescent="0.25">
      <c r="A1167" s="2">
        <v>44587</v>
      </c>
      <c r="B1167" s="1" t="s">
        <v>3</v>
      </c>
      <c r="C1167">
        <v>49.632613999999997</v>
      </c>
      <c r="I1167" s="2"/>
    </row>
    <row r="1168" spans="1:9" x14ac:dyDescent="0.25">
      <c r="A1168" s="2">
        <v>44588</v>
      </c>
      <c r="B1168" s="1" t="s">
        <v>3</v>
      </c>
      <c r="C1168">
        <v>50.650435999999999</v>
      </c>
      <c r="I1168" s="2"/>
    </row>
    <row r="1169" spans="1:9" x14ac:dyDescent="0.25">
      <c r="A1169" s="2">
        <v>44589</v>
      </c>
      <c r="B1169" s="1" t="s">
        <v>3</v>
      </c>
      <c r="C1169">
        <v>49.743648999999998</v>
      </c>
      <c r="I1169" s="2"/>
    </row>
    <row r="1170" spans="1:9" x14ac:dyDescent="0.25">
      <c r="A1170" s="2">
        <v>44592</v>
      </c>
      <c r="B1170" s="1" t="s">
        <v>3</v>
      </c>
      <c r="C1170">
        <v>48.910888999999997</v>
      </c>
      <c r="I1170" s="2"/>
    </row>
    <row r="1171" spans="1:9" x14ac:dyDescent="0.25">
      <c r="A1171" s="2">
        <v>44593</v>
      </c>
      <c r="B1171" s="1" t="s">
        <v>3</v>
      </c>
      <c r="C1171">
        <v>49.484569999999998</v>
      </c>
      <c r="I1171" s="2"/>
    </row>
    <row r="1172" spans="1:9" x14ac:dyDescent="0.25">
      <c r="A1172" s="2">
        <v>44594</v>
      </c>
      <c r="B1172" s="1" t="s">
        <v>3</v>
      </c>
      <c r="C1172">
        <v>50.483887000000003</v>
      </c>
      <c r="I1172" s="2"/>
    </row>
    <row r="1173" spans="1:9" x14ac:dyDescent="0.25">
      <c r="A1173" s="2">
        <v>44595</v>
      </c>
      <c r="B1173" s="1" t="s">
        <v>3</v>
      </c>
      <c r="C1173">
        <v>49.780662999999997</v>
      </c>
      <c r="I1173" s="2"/>
    </row>
    <row r="1174" spans="1:9" x14ac:dyDescent="0.25">
      <c r="A1174" s="2">
        <v>44596</v>
      </c>
      <c r="B1174" s="1" t="s">
        <v>3</v>
      </c>
      <c r="C1174">
        <v>48.670310999999998</v>
      </c>
      <c r="I1174" s="2"/>
    </row>
    <row r="1175" spans="1:9" x14ac:dyDescent="0.25">
      <c r="A1175" s="2">
        <v>44599</v>
      </c>
      <c r="B1175" s="1" t="s">
        <v>3</v>
      </c>
      <c r="C1175">
        <v>48.855370000000001</v>
      </c>
      <c r="I1175" s="2"/>
    </row>
    <row r="1176" spans="1:9" x14ac:dyDescent="0.25">
      <c r="A1176" s="2">
        <v>44600</v>
      </c>
      <c r="B1176" s="1" t="s">
        <v>3</v>
      </c>
      <c r="C1176">
        <v>49.947215999999997</v>
      </c>
      <c r="I1176" s="2"/>
    </row>
    <row r="1177" spans="1:9" x14ac:dyDescent="0.25">
      <c r="A1177" s="2">
        <v>44601</v>
      </c>
      <c r="B1177" s="1" t="s">
        <v>3</v>
      </c>
      <c r="C1177">
        <v>50.095261000000001</v>
      </c>
      <c r="I1177" s="2"/>
    </row>
    <row r="1178" spans="1:9" x14ac:dyDescent="0.25">
      <c r="A1178" s="2">
        <v>44602</v>
      </c>
      <c r="B1178" s="1" t="s">
        <v>3</v>
      </c>
      <c r="C1178">
        <v>50.409858999999997</v>
      </c>
      <c r="I1178" s="2"/>
    </row>
    <row r="1179" spans="1:9" x14ac:dyDescent="0.25">
      <c r="A1179" s="2">
        <v>44603</v>
      </c>
      <c r="B1179" s="1" t="s">
        <v>3</v>
      </c>
      <c r="C1179">
        <v>50.224800000000002</v>
      </c>
      <c r="I1179" s="2"/>
    </row>
    <row r="1180" spans="1:9" x14ac:dyDescent="0.25">
      <c r="A1180" s="2">
        <v>44606</v>
      </c>
      <c r="B1180" s="1" t="s">
        <v>3</v>
      </c>
      <c r="C1180">
        <v>48.781348999999999</v>
      </c>
      <c r="I1180" s="2"/>
    </row>
    <row r="1181" spans="1:9" x14ac:dyDescent="0.25">
      <c r="A1181" s="2">
        <v>44607</v>
      </c>
      <c r="B1181" s="1" t="s">
        <v>3</v>
      </c>
      <c r="C1181">
        <v>50.428367999999999</v>
      </c>
      <c r="I1181" s="2"/>
    </row>
    <row r="1182" spans="1:9" x14ac:dyDescent="0.25">
      <c r="A1182" s="2">
        <v>44608</v>
      </c>
      <c r="B1182" s="1" t="s">
        <v>3</v>
      </c>
      <c r="C1182">
        <v>50.594917000000002</v>
      </c>
      <c r="I1182" s="2"/>
    </row>
    <row r="1183" spans="1:9" x14ac:dyDescent="0.25">
      <c r="A1183" s="2">
        <v>44609</v>
      </c>
      <c r="B1183" s="1" t="s">
        <v>3</v>
      </c>
      <c r="C1183">
        <v>50.058247000000001</v>
      </c>
      <c r="I1183" s="2"/>
    </row>
    <row r="1184" spans="1:9" x14ac:dyDescent="0.25">
      <c r="A1184" s="2">
        <v>44610</v>
      </c>
      <c r="B1184" s="1" t="s">
        <v>3</v>
      </c>
      <c r="C1184">
        <v>48.855370000000001</v>
      </c>
      <c r="I1184" s="2"/>
    </row>
    <row r="1185" spans="1:9" x14ac:dyDescent="0.25">
      <c r="A1185" s="2">
        <v>44613</v>
      </c>
      <c r="B1185" s="1" t="s">
        <v>3</v>
      </c>
      <c r="C1185">
        <v>47.893065999999997</v>
      </c>
      <c r="I1185" s="2"/>
    </row>
    <row r="1186" spans="1:9" x14ac:dyDescent="0.25">
      <c r="A1186" s="2">
        <v>44614</v>
      </c>
      <c r="B1186" s="1" t="s">
        <v>3</v>
      </c>
      <c r="C1186">
        <v>47.152836000000001</v>
      </c>
      <c r="I1186" s="2"/>
    </row>
    <row r="1187" spans="1:9" x14ac:dyDescent="0.25">
      <c r="A1187" s="2">
        <v>44615</v>
      </c>
      <c r="B1187" s="1" t="s">
        <v>3</v>
      </c>
      <c r="C1187">
        <v>47.374904999999998</v>
      </c>
      <c r="I1187" s="2"/>
    </row>
    <row r="1188" spans="1:9" x14ac:dyDescent="0.25">
      <c r="A1188" s="2">
        <v>44616</v>
      </c>
      <c r="B1188" s="1" t="s">
        <v>3</v>
      </c>
      <c r="C1188">
        <v>43.821789000000003</v>
      </c>
      <c r="I1188" s="2"/>
    </row>
    <row r="1189" spans="1:9" x14ac:dyDescent="0.25">
      <c r="A1189" s="2">
        <v>44617</v>
      </c>
      <c r="B1189" s="1" t="s">
        <v>3</v>
      </c>
      <c r="C1189">
        <v>44.497250000000001</v>
      </c>
      <c r="I1189" s="2"/>
    </row>
    <row r="1190" spans="1:9" x14ac:dyDescent="0.25">
      <c r="A1190" s="2">
        <v>44620</v>
      </c>
      <c r="B1190" s="1" t="s">
        <v>3</v>
      </c>
      <c r="C1190">
        <v>43.682994999999998</v>
      </c>
      <c r="I1190" s="2"/>
    </row>
    <row r="1191" spans="1:9" x14ac:dyDescent="0.25">
      <c r="A1191" s="2">
        <v>44621</v>
      </c>
      <c r="B1191" s="1" t="s">
        <v>3</v>
      </c>
      <c r="C1191">
        <v>42.683681</v>
      </c>
      <c r="I1191" s="2"/>
    </row>
    <row r="1192" spans="1:9" x14ac:dyDescent="0.25">
      <c r="A1192" s="2">
        <v>44622</v>
      </c>
      <c r="B1192" s="1" t="s">
        <v>3</v>
      </c>
      <c r="C1192">
        <v>42.776206999999999</v>
      </c>
      <c r="I1192" s="2"/>
    </row>
    <row r="1193" spans="1:9" x14ac:dyDescent="0.25">
      <c r="A1193" s="2">
        <v>44623</v>
      </c>
      <c r="B1193" s="1" t="s">
        <v>3</v>
      </c>
      <c r="C1193">
        <v>41.453040999999999</v>
      </c>
      <c r="I1193" s="2"/>
    </row>
    <row r="1194" spans="1:9" x14ac:dyDescent="0.25">
      <c r="A1194" s="2">
        <v>44624</v>
      </c>
      <c r="B1194" s="1" t="s">
        <v>3</v>
      </c>
      <c r="C1194">
        <v>39.27861</v>
      </c>
      <c r="I1194" s="2"/>
    </row>
    <row r="1195" spans="1:9" x14ac:dyDescent="0.25">
      <c r="A1195" s="2">
        <v>44627</v>
      </c>
      <c r="B1195" s="1" t="s">
        <v>3</v>
      </c>
      <c r="C1195">
        <v>38.131245</v>
      </c>
      <c r="I1195" s="2"/>
    </row>
    <row r="1196" spans="1:9" x14ac:dyDescent="0.25">
      <c r="A1196" s="2">
        <v>44628</v>
      </c>
      <c r="B1196" s="1" t="s">
        <v>3</v>
      </c>
      <c r="C1196">
        <v>38.825214000000003</v>
      </c>
      <c r="I1196" s="2"/>
    </row>
    <row r="1197" spans="1:9" x14ac:dyDescent="0.25">
      <c r="A1197" s="2">
        <v>44629</v>
      </c>
      <c r="B1197" s="1" t="s">
        <v>3</v>
      </c>
      <c r="C1197">
        <v>42.267299999999999</v>
      </c>
      <c r="I1197" s="2"/>
    </row>
    <row r="1198" spans="1:9" x14ac:dyDescent="0.25">
      <c r="A1198" s="2">
        <v>44630</v>
      </c>
      <c r="B1198" s="1" t="s">
        <v>3</v>
      </c>
      <c r="C1198">
        <v>41.906436999999997</v>
      </c>
      <c r="I1198" s="2"/>
    </row>
    <row r="1199" spans="1:9" x14ac:dyDescent="0.25">
      <c r="A1199" s="2">
        <v>44631</v>
      </c>
      <c r="B1199" s="1" t="s">
        <v>3</v>
      </c>
      <c r="C1199">
        <v>42.202530000000003</v>
      </c>
      <c r="I1199" s="2"/>
    </row>
    <row r="1200" spans="1:9" x14ac:dyDescent="0.25">
      <c r="A1200" s="2">
        <v>44634</v>
      </c>
      <c r="B1200" s="1" t="s">
        <v>3</v>
      </c>
      <c r="C1200">
        <v>43.303623000000002</v>
      </c>
      <c r="I1200" s="2"/>
    </row>
    <row r="1201" spans="1:9" x14ac:dyDescent="0.25">
      <c r="A1201" s="2">
        <v>44635</v>
      </c>
      <c r="B1201" s="1" t="s">
        <v>3</v>
      </c>
      <c r="C1201">
        <v>42.554141999999999</v>
      </c>
      <c r="I1201" s="2"/>
    </row>
    <row r="1202" spans="1:9" x14ac:dyDescent="0.25">
      <c r="A1202" s="2">
        <v>44636</v>
      </c>
      <c r="B1202" s="1" t="s">
        <v>3</v>
      </c>
      <c r="C1202">
        <v>43.914313999999997</v>
      </c>
      <c r="I1202" s="2"/>
    </row>
    <row r="1203" spans="1:9" x14ac:dyDescent="0.25">
      <c r="A1203" s="2">
        <v>44637</v>
      </c>
      <c r="B1203" s="1" t="s">
        <v>3</v>
      </c>
      <c r="C1203">
        <v>43.868053000000003</v>
      </c>
      <c r="I1203" s="2"/>
    </row>
    <row r="1204" spans="1:9" x14ac:dyDescent="0.25">
      <c r="A1204" s="2">
        <v>44638</v>
      </c>
      <c r="B1204" s="1" t="s">
        <v>3</v>
      </c>
      <c r="C1204">
        <v>43.868053000000003</v>
      </c>
      <c r="I1204" s="2"/>
    </row>
    <row r="1205" spans="1:9" x14ac:dyDescent="0.25">
      <c r="A1205" s="2">
        <v>44641</v>
      </c>
      <c r="B1205" s="1" t="s">
        <v>3</v>
      </c>
      <c r="C1205">
        <v>44.117882000000002</v>
      </c>
      <c r="I1205" s="2"/>
    </row>
    <row r="1206" spans="1:9" x14ac:dyDescent="0.25">
      <c r="A1206" s="2">
        <v>44642</v>
      </c>
      <c r="B1206" s="1" t="s">
        <v>3</v>
      </c>
      <c r="C1206">
        <v>44.413975000000001</v>
      </c>
      <c r="I1206" s="2"/>
    </row>
    <row r="1207" spans="1:9" x14ac:dyDescent="0.25">
      <c r="A1207" s="2">
        <v>44643</v>
      </c>
      <c r="B1207" s="1" t="s">
        <v>3</v>
      </c>
      <c r="C1207">
        <v>44.062362999999998</v>
      </c>
      <c r="I1207" s="2"/>
    </row>
    <row r="1208" spans="1:9" x14ac:dyDescent="0.25">
      <c r="A1208" s="2">
        <v>44644</v>
      </c>
      <c r="B1208" s="1" t="s">
        <v>3</v>
      </c>
      <c r="C1208">
        <v>43.932822999999999</v>
      </c>
      <c r="I1208" s="2"/>
    </row>
    <row r="1209" spans="1:9" x14ac:dyDescent="0.25">
      <c r="A1209" s="2">
        <v>44645</v>
      </c>
      <c r="B1209" s="1" t="s">
        <v>3</v>
      </c>
      <c r="C1209">
        <v>42.766956</v>
      </c>
      <c r="I1209" s="2"/>
    </row>
    <row r="1210" spans="1:9" x14ac:dyDescent="0.25">
      <c r="A1210" s="2">
        <v>44648</v>
      </c>
      <c r="B1210" s="1" t="s">
        <v>3</v>
      </c>
      <c r="C1210">
        <v>43.497931999999999</v>
      </c>
      <c r="I1210" s="2"/>
    </row>
    <row r="1211" spans="1:9" x14ac:dyDescent="0.25">
      <c r="A1211" s="2">
        <v>44649</v>
      </c>
      <c r="B1211" s="1" t="s">
        <v>3</v>
      </c>
      <c r="C1211">
        <v>45.080185</v>
      </c>
      <c r="I1211" s="2"/>
    </row>
    <row r="1212" spans="1:9" x14ac:dyDescent="0.25">
      <c r="A1212" s="2">
        <v>44650</v>
      </c>
      <c r="B1212" s="1" t="s">
        <v>3</v>
      </c>
      <c r="C1212">
        <v>43.423912000000001</v>
      </c>
      <c r="I1212" s="2"/>
    </row>
    <row r="1213" spans="1:9" x14ac:dyDescent="0.25">
      <c r="A1213" s="2">
        <v>44651</v>
      </c>
      <c r="B1213" s="1" t="s">
        <v>3</v>
      </c>
      <c r="C1213">
        <v>42.415343999999997</v>
      </c>
      <c r="I1213" s="2"/>
    </row>
    <row r="1214" spans="1:9" x14ac:dyDescent="0.25">
      <c r="A1214" s="2">
        <v>44652</v>
      </c>
      <c r="B1214" s="1" t="s">
        <v>3</v>
      </c>
      <c r="C1214">
        <v>42.248790999999997</v>
      </c>
      <c r="I1214" s="2"/>
    </row>
    <row r="1215" spans="1:9" x14ac:dyDescent="0.25">
      <c r="A1215" s="2">
        <v>44655</v>
      </c>
      <c r="B1215" s="1" t="s">
        <v>3</v>
      </c>
      <c r="C1215">
        <v>42.655918</v>
      </c>
      <c r="I1215" s="2"/>
    </row>
    <row r="1216" spans="1:9" x14ac:dyDescent="0.25">
      <c r="A1216" s="2">
        <v>44656</v>
      </c>
      <c r="B1216" s="1" t="s">
        <v>3</v>
      </c>
      <c r="C1216">
        <v>42.13776</v>
      </c>
      <c r="I1216" s="2"/>
    </row>
    <row r="1217" spans="1:9" x14ac:dyDescent="0.25">
      <c r="A1217" s="2">
        <v>44657</v>
      </c>
      <c r="B1217" s="1" t="s">
        <v>3</v>
      </c>
      <c r="C1217">
        <v>40.833098999999997</v>
      </c>
      <c r="I1217" s="2"/>
    </row>
    <row r="1218" spans="1:9" x14ac:dyDescent="0.25">
      <c r="A1218" s="2">
        <v>44658</v>
      </c>
      <c r="B1218" s="1" t="s">
        <v>3</v>
      </c>
      <c r="C1218">
        <v>40.333438999999998</v>
      </c>
      <c r="I1218" s="2"/>
    </row>
    <row r="1219" spans="1:9" x14ac:dyDescent="0.25">
      <c r="A1219" s="2">
        <v>44659</v>
      </c>
      <c r="B1219" s="1" t="s">
        <v>3</v>
      </c>
      <c r="C1219">
        <v>40.694302</v>
      </c>
      <c r="I1219" s="2"/>
    </row>
    <row r="1220" spans="1:9" x14ac:dyDescent="0.25">
      <c r="A1220" s="2">
        <v>44662</v>
      </c>
      <c r="B1220" s="1" t="s">
        <v>3</v>
      </c>
      <c r="C1220">
        <v>40.129874999999998</v>
      </c>
      <c r="I1220" s="2"/>
    </row>
    <row r="1221" spans="1:9" x14ac:dyDescent="0.25">
      <c r="A1221" s="2">
        <v>44663</v>
      </c>
      <c r="B1221" s="1" t="s">
        <v>3</v>
      </c>
      <c r="C1221">
        <v>40.361198000000002</v>
      </c>
      <c r="I1221" s="2"/>
    </row>
    <row r="1222" spans="1:9" x14ac:dyDescent="0.25">
      <c r="A1222" s="2">
        <v>44664</v>
      </c>
      <c r="B1222" s="1" t="s">
        <v>3</v>
      </c>
      <c r="C1222">
        <v>39.731997999999997</v>
      </c>
      <c r="I1222" s="2"/>
    </row>
    <row r="1223" spans="1:9" x14ac:dyDescent="0.25">
      <c r="A1223" s="2">
        <v>44665</v>
      </c>
      <c r="B1223" s="1" t="s">
        <v>3</v>
      </c>
      <c r="C1223">
        <v>40.296429000000003</v>
      </c>
      <c r="I1223" s="2"/>
    </row>
    <row r="1224" spans="1:9" x14ac:dyDescent="0.25">
      <c r="A1224" s="2">
        <v>44670</v>
      </c>
      <c r="B1224" s="1" t="s">
        <v>3</v>
      </c>
      <c r="C1224">
        <v>41.416030999999997</v>
      </c>
      <c r="I1224" s="2"/>
    </row>
    <row r="1225" spans="1:9" x14ac:dyDescent="0.25">
      <c r="A1225" s="2">
        <v>44671</v>
      </c>
      <c r="B1225" s="1" t="s">
        <v>3</v>
      </c>
      <c r="C1225">
        <v>42.109997</v>
      </c>
      <c r="I1225" s="2"/>
    </row>
    <row r="1226" spans="1:9" x14ac:dyDescent="0.25">
      <c r="A1226" s="2">
        <v>44672</v>
      </c>
      <c r="B1226" s="1" t="s">
        <v>3</v>
      </c>
      <c r="C1226">
        <v>42.109997</v>
      </c>
      <c r="I1226" s="2"/>
    </row>
    <row r="1227" spans="1:9" x14ac:dyDescent="0.25">
      <c r="A1227" s="2">
        <v>44673</v>
      </c>
      <c r="B1227" s="1" t="s">
        <v>3</v>
      </c>
      <c r="C1227">
        <v>45.509998000000003</v>
      </c>
      <c r="I1227" s="2"/>
    </row>
    <row r="1228" spans="1:9" x14ac:dyDescent="0.25">
      <c r="A1228" s="2">
        <v>44676</v>
      </c>
      <c r="B1228" s="1" t="s">
        <v>3</v>
      </c>
      <c r="C1228">
        <v>41.110000999999997</v>
      </c>
      <c r="I1228" s="2"/>
    </row>
    <row r="1229" spans="1:9" x14ac:dyDescent="0.25">
      <c r="A1229" s="2">
        <v>44677</v>
      </c>
      <c r="B1229" s="1" t="s">
        <v>3</v>
      </c>
      <c r="C1229">
        <v>41.110000999999997</v>
      </c>
      <c r="I1229" s="2"/>
    </row>
    <row r="1230" spans="1:9" x14ac:dyDescent="0.25">
      <c r="A1230" s="2">
        <v>44678</v>
      </c>
      <c r="B1230" s="1" t="s">
        <v>3</v>
      </c>
      <c r="C1230">
        <v>41.110000999999997</v>
      </c>
      <c r="I1230" s="2"/>
    </row>
    <row r="1231" spans="1:9" x14ac:dyDescent="0.25">
      <c r="A1231" s="2">
        <v>44679</v>
      </c>
      <c r="B1231" s="1" t="s">
        <v>3</v>
      </c>
      <c r="C1231">
        <v>41.220001000000003</v>
      </c>
      <c r="I1231" s="2"/>
    </row>
    <row r="1232" spans="1:9" x14ac:dyDescent="0.25">
      <c r="A1232" s="2">
        <v>44680</v>
      </c>
      <c r="B1232" s="1" t="s">
        <v>3</v>
      </c>
      <c r="C1232">
        <v>41.290000999999997</v>
      </c>
      <c r="I1232" s="2"/>
    </row>
    <row r="1233" spans="1:9" x14ac:dyDescent="0.25">
      <c r="A1233" s="2">
        <v>44683</v>
      </c>
      <c r="B1233" s="1" t="s">
        <v>3</v>
      </c>
      <c r="C1233">
        <v>41.290000999999997</v>
      </c>
      <c r="I1233" s="2"/>
    </row>
    <row r="1234" spans="1:9" x14ac:dyDescent="0.25">
      <c r="A1234" s="2">
        <v>44684</v>
      </c>
      <c r="B1234" s="1" t="s">
        <v>3</v>
      </c>
      <c r="C1234">
        <v>39.400002000000001</v>
      </c>
      <c r="I1234" s="2"/>
    </row>
    <row r="1235" spans="1:9" x14ac:dyDescent="0.25">
      <c r="A1235" s="2">
        <v>44685</v>
      </c>
      <c r="B1235" s="1" t="s">
        <v>3</v>
      </c>
      <c r="C1235">
        <v>40.200001</v>
      </c>
      <c r="I1235" s="2"/>
    </row>
    <row r="1236" spans="1:9" x14ac:dyDescent="0.25">
      <c r="A1236" s="2">
        <v>44686</v>
      </c>
      <c r="B1236" s="1" t="s">
        <v>3</v>
      </c>
      <c r="C1236">
        <v>38.75</v>
      </c>
      <c r="I1236" s="2"/>
    </row>
    <row r="1237" spans="1:9" x14ac:dyDescent="0.25">
      <c r="A1237" s="2">
        <v>44687</v>
      </c>
      <c r="B1237" s="1" t="s">
        <v>3</v>
      </c>
      <c r="C1237">
        <v>38.75</v>
      </c>
      <c r="I1237" s="2"/>
    </row>
    <row r="1238" spans="1:9" x14ac:dyDescent="0.25">
      <c r="A1238" s="2">
        <v>44690</v>
      </c>
      <c r="B1238" s="1" t="s">
        <v>3</v>
      </c>
      <c r="C1238">
        <v>38.75</v>
      </c>
      <c r="I1238" s="2"/>
    </row>
    <row r="1239" spans="1:9" x14ac:dyDescent="0.25">
      <c r="A1239" s="2">
        <v>44691</v>
      </c>
      <c r="B1239" s="1" t="s">
        <v>3</v>
      </c>
      <c r="C1239">
        <v>38.43</v>
      </c>
      <c r="I1239" s="2"/>
    </row>
    <row r="1240" spans="1:9" x14ac:dyDescent="0.25">
      <c r="A1240" s="2">
        <v>44692</v>
      </c>
      <c r="B1240" s="1" t="s">
        <v>3</v>
      </c>
      <c r="C1240">
        <v>38.43</v>
      </c>
      <c r="I1240" s="2"/>
    </row>
    <row r="1241" spans="1:9" x14ac:dyDescent="0.25">
      <c r="A1241" s="2">
        <v>44693</v>
      </c>
      <c r="B1241" s="1" t="s">
        <v>3</v>
      </c>
      <c r="C1241">
        <v>38.990001999999997</v>
      </c>
      <c r="I1241" s="2"/>
    </row>
    <row r="1242" spans="1:9" x14ac:dyDescent="0.25">
      <c r="A1242" s="2">
        <v>44694</v>
      </c>
      <c r="B1242" s="1" t="s">
        <v>3</v>
      </c>
      <c r="C1242">
        <v>38.990001999999997</v>
      </c>
      <c r="I1242" s="2"/>
    </row>
    <row r="1243" spans="1:9" x14ac:dyDescent="0.25">
      <c r="A1243" s="2">
        <v>44697</v>
      </c>
      <c r="B1243" s="1" t="s">
        <v>3</v>
      </c>
      <c r="C1243">
        <v>39.560001</v>
      </c>
      <c r="I1243" s="2"/>
    </row>
    <row r="1244" spans="1:9" x14ac:dyDescent="0.25">
      <c r="A1244" s="2">
        <v>44698</v>
      </c>
      <c r="B1244" s="1" t="s">
        <v>3</v>
      </c>
      <c r="C1244">
        <v>40.720001000000003</v>
      </c>
      <c r="I1244" s="2"/>
    </row>
    <row r="1245" spans="1:9" x14ac:dyDescent="0.25">
      <c r="A1245" s="2">
        <v>44699</v>
      </c>
      <c r="B1245" s="1" t="s">
        <v>3</v>
      </c>
      <c r="C1245">
        <v>40.049999</v>
      </c>
      <c r="I1245" s="2"/>
    </row>
    <row r="1246" spans="1:9" x14ac:dyDescent="0.25">
      <c r="A1246" s="2">
        <v>44700</v>
      </c>
      <c r="B1246" s="1" t="s">
        <v>3</v>
      </c>
      <c r="C1246">
        <v>40.049999</v>
      </c>
      <c r="I1246" s="2"/>
    </row>
    <row r="1247" spans="1:9" x14ac:dyDescent="0.25">
      <c r="A1247" s="2">
        <v>44701</v>
      </c>
      <c r="B1247" s="1" t="s">
        <v>3</v>
      </c>
      <c r="C1247">
        <v>39.990001999999997</v>
      </c>
      <c r="I1247" s="2"/>
    </row>
    <row r="1248" spans="1:9" x14ac:dyDescent="0.25">
      <c r="A1248" s="2">
        <v>44704</v>
      </c>
      <c r="B1248" s="1" t="s">
        <v>3</v>
      </c>
      <c r="C1248">
        <v>40.939999</v>
      </c>
      <c r="I1248" s="2"/>
    </row>
    <row r="1249" spans="1:9" x14ac:dyDescent="0.25">
      <c r="A1249" s="2">
        <v>44705</v>
      </c>
      <c r="B1249" s="1" t="s">
        <v>3</v>
      </c>
      <c r="C1249">
        <v>40.240001999999997</v>
      </c>
      <c r="I1249" s="2"/>
    </row>
    <row r="1250" spans="1:9" x14ac:dyDescent="0.25">
      <c r="A1250" s="2">
        <v>44706</v>
      </c>
      <c r="B1250" s="1" t="s">
        <v>3</v>
      </c>
      <c r="C1250">
        <v>40.240001999999997</v>
      </c>
      <c r="I1250" s="2"/>
    </row>
    <row r="1251" spans="1:9" x14ac:dyDescent="0.25">
      <c r="A1251" s="2">
        <v>44707</v>
      </c>
      <c r="B1251" s="1" t="s">
        <v>3</v>
      </c>
      <c r="C1251">
        <v>41.889999000000003</v>
      </c>
      <c r="I1251" s="2"/>
    </row>
    <row r="1252" spans="1:9" x14ac:dyDescent="0.25">
      <c r="A1252" s="2">
        <v>44708</v>
      </c>
      <c r="B1252" s="1" t="s">
        <v>3</v>
      </c>
      <c r="C1252">
        <v>41.889999000000003</v>
      </c>
      <c r="I1252" s="2"/>
    </row>
    <row r="1253" spans="1:9" x14ac:dyDescent="0.25">
      <c r="A1253" s="2">
        <v>44711</v>
      </c>
      <c r="B1253" s="1" t="s">
        <v>3</v>
      </c>
      <c r="C1253">
        <v>41.889999000000003</v>
      </c>
      <c r="I1253" s="2"/>
    </row>
    <row r="1254" spans="1:9" x14ac:dyDescent="0.25">
      <c r="A1254" s="2">
        <v>44712</v>
      </c>
      <c r="B1254" s="1" t="s">
        <v>3</v>
      </c>
      <c r="C1254">
        <v>42.5</v>
      </c>
      <c r="I1254" s="2"/>
    </row>
    <row r="1255" spans="1:9" x14ac:dyDescent="0.25">
      <c r="A1255" s="2">
        <v>44713</v>
      </c>
      <c r="B1255" s="1" t="s">
        <v>3</v>
      </c>
      <c r="C1255">
        <v>43.080002</v>
      </c>
      <c r="I1255" s="2"/>
    </row>
    <row r="1256" spans="1:9" x14ac:dyDescent="0.25">
      <c r="A1256" s="2">
        <v>44714</v>
      </c>
      <c r="B1256" s="1" t="s">
        <v>3</v>
      </c>
      <c r="C1256">
        <v>43.080002</v>
      </c>
      <c r="I1256" s="2"/>
    </row>
    <row r="1257" spans="1:9" x14ac:dyDescent="0.25">
      <c r="A1257" s="2">
        <v>44715</v>
      </c>
      <c r="B1257" s="1" t="s">
        <v>3</v>
      </c>
      <c r="C1257">
        <v>43.080002</v>
      </c>
      <c r="I1257" s="2"/>
    </row>
    <row r="1258" spans="1:9" x14ac:dyDescent="0.25">
      <c r="A1258" s="2">
        <v>44718</v>
      </c>
      <c r="B1258" s="1" t="s">
        <v>3</v>
      </c>
      <c r="C1258">
        <v>44.060001</v>
      </c>
      <c r="I1258" s="2"/>
    </row>
    <row r="1259" spans="1:9" x14ac:dyDescent="0.25">
      <c r="A1259" s="2">
        <v>44719</v>
      </c>
      <c r="B1259" s="1" t="s">
        <v>3</v>
      </c>
      <c r="C1259">
        <v>43.400002000000001</v>
      </c>
      <c r="I1259" s="2"/>
    </row>
    <row r="1260" spans="1:9" x14ac:dyDescent="0.25">
      <c r="A1260" s="2">
        <v>44720</v>
      </c>
      <c r="B1260" s="1" t="s">
        <v>3</v>
      </c>
      <c r="C1260">
        <v>43.810001</v>
      </c>
      <c r="I1260" s="2"/>
    </row>
    <row r="1261" spans="1:9" x14ac:dyDescent="0.25">
      <c r="A1261" s="2">
        <v>44721</v>
      </c>
      <c r="B1261" s="1" t="s">
        <v>3</v>
      </c>
      <c r="C1261">
        <v>43.360000999999997</v>
      </c>
      <c r="I1261" s="2"/>
    </row>
    <row r="1262" spans="1:9" x14ac:dyDescent="0.25">
      <c r="A1262" s="2">
        <v>44722</v>
      </c>
      <c r="B1262" s="1" t="s">
        <v>3</v>
      </c>
      <c r="C1262">
        <v>41.560001</v>
      </c>
      <c r="I1262" s="2"/>
    </row>
    <row r="1263" spans="1:9" x14ac:dyDescent="0.25">
      <c r="A1263" s="2">
        <v>44725</v>
      </c>
      <c r="B1263" s="1" t="s">
        <v>3</v>
      </c>
      <c r="C1263">
        <v>40.770000000000003</v>
      </c>
      <c r="I1263" s="2"/>
    </row>
    <row r="1264" spans="1:9" x14ac:dyDescent="0.25">
      <c r="A1264" s="2">
        <v>44726</v>
      </c>
      <c r="B1264" s="1" t="s">
        <v>3</v>
      </c>
      <c r="C1264">
        <v>39.599997999999999</v>
      </c>
      <c r="I1264" s="2"/>
    </row>
    <row r="1265" spans="1:9" x14ac:dyDescent="0.25">
      <c r="A1265" s="2">
        <v>44727</v>
      </c>
      <c r="B1265" s="1" t="s">
        <v>3</v>
      </c>
      <c r="C1265">
        <v>39.590000000000003</v>
      </c>
      <c r="I1265" s="2"/>
    </row>
    <row r="1266" spans="1:9" x14ac:dyDescent="0.25">
      <c r="A1266" s="2">
        <v>44728</v>
      </c>
      <c r="B1266" s="1" t="s">
        <v>3</v>
      </c>
      <c r="C1266">
        <v>36.150002000000001</v>
      </c>
      <c r="I1266" s="2"/>
    </row>
    <row r="1267" spans="1:9" x14ac:dyDescent="0.25">
      <c r="A1267" s="2">
        <v>44729</v>
      </c>
      <c r="B1267" s="1" t="s">
        <v>3</v>
      </c>
      <c r="C1267">
        <v>35.729999999999997</v>
      </c>
      <c r="I1267" s="2"/>
    </row>
    <row r="1268" spans="1:9" x14ac:dyDescent="0.25">
      <c r="A1268" s="2">
        <v>44732</v>
      </c>
      <c r="B1268" s="1" t="s">
        <v>3</v>
      </c>
      <c r="C1268">
        <v>35.580002</v>
      </c>
      <c r="I1268" s="2"/>
    </row>
    <row r="1269" spans="1:9" x14ac:dyDescent="0.25">
      <c r="A1269" s="2">
        <v>42907</v>
      </c>
      <c r="B1269" s="1" t="s">
        <v>4</v>
      </c>
      <c r="C1269">
        <v>156.16378800000001</v>
      </c>
    </row>
    <row r="1270" spans="1:9" x14ac:dyDescent="0.25">
      <c r="A1270" s="2">
        <v>42908</v>
      </c>
      <c r="B1270" s="1" t="s">
        <v>4</v>
      </c>
      <c r="C1270">
        <v>155.021255</v>
      </c>
    </row>
    <row r="1271" spans="1:9" x14ac:dyDescent="0.25">
      <c r="A1271" s="2">
        <v>42909</v>
      </c>
      <c r="B1271" s="1" t="s">
        <v>4</v>
      </c>
      <c r="C1271">
        <v>154.015793</v>
      </c>
    </row>
    <row r="1272" spans="1:9" x14ac:dyDescent="0.25">
      <c r="A1272" s="2">
        <v>42912</v>
      </c>
      <c r="B1272" s="1" t="s">
        <v>4</v>
      </c>
      <c r="C1272">
        <v>154.28999300000001</v>
      </c>
    </row>
    <row r="1273" spans="1:9" x14ac:dyDescent="0.25">
      <c r="A1273" s="2">
        <v>42913</v>
      </c>
      <c r="B1273" s="1" t="s">
        <v>4</v>
      </c>
      <c r="C1273">
        <v>154.28999300000001</v>
      </c>
    </row>
    <row r="1274" spans="1:9" x14ac:dyDescent="0.25">
      <c r="A1274" s="2">
        <v>42914</v>
      </c>
      <c r="B1274" s="1" t="s">
        <v>4</v>
      </c>
      <c r="C1274">
        <v>153.69586200000001</v>
      </c>
    </row>
    <row r="1275" spans="1:9" x14ac:dyDescent="0.25">
      <c r="A1275" s="2">
        <v>42915</v>
      </c>
      <c r="B1275" s="1" t="s">
        <v>4</v>
      </c>
      <c r="C1275">
        <v>150.222534</v>
      </c>
    </row>
    <row r="1276" spans="1:9" x14ac:dyDescent="0.25">
      <c r="A1276" s="2">
        <v>42916</v>
      </c>
      <c r="B1276" s="1" t="s">
        <v>4</v>
      </c>
      <c r="C1276">
        <v>153.33026100000001</v>
      </c>
    </row>
    <row r="1277" spans="1:9" x14ac:dyDescent="0.25">
      <c r="A1277" s="2">
        <v>42919</v>
      </c>
      <c r="B1277" s="1" t="s">
        <v>4</v>
      </c>
      <c r="C1277">
        <v>154.38140899999999</v>
      </c>
    </row>
    <row r="1278" spans="1:9" x14ac:dyDescent="0.25">
      <c r="A1278" s="2">
        <v>42920</v>
      </c>
      <c r="B1278" s="1" t="s">
        <v>4</v>
      </c>
      <c r="C1278">
        <v>153.878693</v>
      </c>
    </row>
    <row r="1279" spans="1:9" x14ac:dyDescent="0.25">
      <c r="A1279" s="2">
        <v>42921</v>
      </c>
      <c r="B1279" s="1" t="s">
        <v>4</v>
      </c>
      <c r="C1279">
        <v>161.41954000000001</v>
      </c>
    </row>
    <row r="1280" spans="1:9" x14ac:dyDescent="0.25">
      <c r="A1280" s="2">
        <v>42922</v>
      </c>
      <c r="B1280" s="1" t="s">
        <v>4</v>
      </c>
      <c r="C1280">
        <v>161.60232500000001</v>
      </c>
    </row>
    <row r="1281" spans="1:3" x14ac:dyDescent="0.25">
      <c r="A1281" s="2">
        <v>42923</v>
      </c>
      <c r="B1281" s="1" t="s">
        <v>4</v>
      </c>
      <c r="C1281">
        <v>161.05389400000001</v>
      </c>
    </row>
    <row r="1282" spans="1:3" x14ac:dyDescent="0.25">
      <c r="A1282" s="2">
        <v>42926</v>
      </c>
      <c r="B1282" s="1" t="s">
        <v>4</v>
      </c>
      <c r="C1282">
        <v>160.00276199999999</v>
      </c>
    </row>
    <row r="1283" spans="1:3" x14ac:dyDescent="0.25">
      <c r="A1283" s="2">
        <v>42927</v>
      </c>
      <c r="B1283" s="1" t="s">
        <v>4</v>
      </c>
      <c r="C1283">
        <v>159.86563100000001</v>
      </c>
    </row>
    <row r="1284" spans="1:3" x14ac:dyDescent="0.25">
      <c r="A1284" s="2">
        <v>42928</v>
      </c>
      <c r="B1284" s="1" t="s">
        <v>4</v>
      </c>
      <c r="C1284">
        <v>163.156204</v>
      </c>
    </row>
    <row r="1285" spans="1:3" x14ac:dyDescent="0.25">
      <c r="A1285" s="2">
        <v>42929</v>
      </c>
      <c r="B1285" s="1" t="s">
        <v>4</v>
      </c>
      <c r="C1285">
        <v>164.89288300000001</v>
      </c>
    </row>
    <row r="1286" spans="1:3" x14ac:dyDescent="0.25">
      <c r="A1286" s="2">
        <v>42930</v>
      </c>
      <c r="B1286" s="1" t="s">
        <v>4</v>
      </c>
      <c r="C1286">
        <v>165.075684</v>
      </c>
    </row>
    <row r="1287" spans="1:3" x14ac:dyDescent="0.25">
      <c r="A1287" s="2">
        <v>42933</v>
      </c>
      <c r="B1287" s="1" t="s">
        <v>4</v>
      </c>
      <c r="C1287">
        <v>166.26393100000001</v>
      </c>
    </row>
    <row r="1288" spans="1:3" x14ac:dyDescent="0.25">
      <c r="A1288" s="2">
        <v>42934</v>
      </c>
      <c r="B1288" s="1" t="s">
        <v>4</v>
      </c>
      <c r="C1288">
        <v>164.572968</v>
      </c>
    </row>
    <row r="1289" spans="1:3" x14ac:dyDescent="0.25">
      <c r="A1289" s="2">
        <v>42935</v>
      </c>
      <c r="B1289" s="1" t="s">
        <v>4</v>
      </c>
      <c r="C1289">
        <v>163.70463599999999</v>
      </c>
    </row>
    <row r="1290" spans="1:3" x14ac:dyDescent="0.25">
      <c r="A1290" s="2">
        <v>42936</v>
      </c>
      <c r="B1290" s="1" t="s">
        <v>4</v>
      </c>
      <c r="C1290">
        <v>164.29875200000001</v>
      </c>
    </row>
    <row r="1291" spans="1:3" x14ac:dyDescent="0.25">
      <c r="A1291" s="2">
        <v>42937</v>
      </c>
      <c r="B1291" s="1" t="s">
        <v>4</v>
      </c>
      <c r="C1291">
        <v>161.967941</v>
      </c>
    </row>
    <row r="1292" spans="1:3" x14ac:dyDescent="0.25">
      <c r="A1292" s="2">
        <v>42940</v>
      </c>
      <c r="B1292" s="1" t="s">
        <v>4</v>
      </c>
      <c r="C1292">
        <v>161.556625</v>
      </c>
    </row>
    <row r="1293" spans="1:3" x14ac:dyDescent="0.25">
      <c r="A1293" s="2">
        <v>42941</v>
      </c>
      <c r="B1293" s="1" t="s">
        <v>4</v>
      </c>
      <c r="C1293">
        <v>161.41954000000001</v>
      </c>
    </row>
    <row r="1294" spans="1:3" x14ac:dyDescent="0.25">
      <c r="A1294" s="2">
        <v>42942</v>
      </c>
      <c r="B1294" s="1" t="s">
        <v>4</v>
      </c>
      <c r="C1294">
        <v>161.73942600000001</v>
      </c>
    </row>
    <row r="1295" spans="1:3" x14ac:dyDescent="0.25">
      <c r="A1295" s="2">
        <v>42943</v>
      </c>
      <c r="B1295" s="1" t="s">
        <v>4</v>
      </c>
      <c r="C1295">
        <v>161.78511</v>
      </c>
    </row>
    <row r="1296" spans="1:3" x14ac:dyDescent="0.25">
      <c r="A1296" s="2">
        <v>42944</v>
      </c>
      <c r="B1296" s="1" t="s">
        <v>4</v>
      </c>
      <c r="C1296">
        <v>175.998459</v>
      </c>
    </row>
    <row r="1297" spans="1:3" x14ac:dyDescent="0.25">
      <c r="A1297" s="2">
        <v>42947</v>
      </c>
      <c r="B1297" s="1" t="s">
        <v>4</v>
      </c>
      <c r="C1297">
        <v>176.409775</v>
      </c>
    </row>
    <row r="1298" spans="1:3" x14ac:dyDescent="0.25">
      <c r="A1298" s="2">
        <v>42948</v>
      </c>
      <c r="B1298" s="1" t="s">
        <v>4</v>
      </c>
      <c r="C1298">
        <v>175.22151199999999</v>
      </c>
    </row>
    <row r="1299" spans="1:3" x14ac:dyDescent="0.25">
      <c r="A1299" s="2">
        <v>42949</v>
      </c>
      <c r="B1299" s="1" t="s">
        <v>4</v>
      </c>
      <c r="C1299">
        <v>175.358643</v>
      </c>
    </row>
    <row r="1300" spans="1:3" x14ac:dyDescent="0.25">
      <c r="A1300" s="2">
        <v>42950</v>
      </c>
      <c r="B1300" s="1" t="s">
        <v>4</v>
      </c>
      <c r="C1300">
        <v>176.546875</v>
      </c>
    </row>
    <row r="1301" spans="1:3" x14ac:dyDescent="0.25">
      <c r="A1301" s="2">
        <v>42951</v>
      </c>
      <c r="B1301" s="1" t="s">
        <v>4</v>
      </c>
      <c r="C1301">
        <v>182.76236</v>
      </c>
    </row>
    <row r="1302" spans="1:3" x14ac:dyDescent="0.25">
      <c r="A1302" s="2">
        <v>42954</v>
      </c>
      <c r="B1302" s="1" t="s">
        <v>4</v>
      </c>
      <c r="C1302">
        <v>182.12252799999999</v>
      </c>
    </row>
    <row r="1303" spans="1:3" x14ac:dyDescent="0.25">
      <c r="A1303" s="2">
        <v>42955</v>
      </c>
      <c r="B1303" s="1" t="s">
        <v>4</v>
      </c>
      <c r="C1303">
        <v>182.16821300000001</v>
      </c>
    </row>
    <row r="1304" spans="1:3" x14ac:dyDescent="0.25">
      <c r="A1304" s="2">
        <v>42956</v>
      </c>
      <c r="B1304" s="1" t="s">
        <v>4</v>
      </c>
      <c r="C1304">
        <v>176.775375</v>
      </c>
    </row>
    <row r="1305" spans="1:3" x14ac:dyDescent="0.25">
      <c r="A1305" s="2">
        <v>42957</v>
      </c>
      <c r="B1305" s="1" t="s">
        <v>4</v>
      </c>
      <c r="C1305">
        <v>174.85591099999999</v>
      </c>
    </row>
    <row r="1306" spans="1:3" x14ac:dyDescent="0.25">
      <c r="A1306" s="2">
        <v>42958</v>
      </c>
      <c r="B1306" s="1" t="s">
        <v>4</v>
      </c>
      <c r="C1306">
        <v>175.49572800000001</v>
      </c>
    </row>
    <row r="1307" spans="1:3" x14ac:dyDescent="0.25">
      <c r="A1307" s="2">
        <v>42961</v>
      </c>
      <c r="B1307" s="1" t="s">
        <v>4</v>
      </c>
      <c r="C1307">
        <v>177.23240699999999</v>
      </c>
    </row>
    <row r="1308" spans="1:3" x14ac:dyDescent="0.25">
      <c r="A1308" s="2">
        <v>42962</v>
      </c>
      <c r="B1308" s="1" t="s">
        <v>4</v>
      </c>
      <c r="C1308">
        <v>177.598007</v>
      </c>
    </row>
    <row r="1309" spans="1:3" x14ac:dyDescent="0.25">
      <c r="A1309" s="2">
        <v>42963</v>
      </c>
      <c r="B1309" s="1" t="s">
        <v>4</v>
      </c>
      <c r="C1309">
        <v>176.866806</v>
      </c>
    </row>
    <row r="1310" spans="1:3" x14ac:dyDescent="0.25">
      <c r="A1310" s="2">
        <v>42964</v>
      </c>
      <c r="B1310" s="1" t="s">
        <v>4</v>
      </c>
      <c r="C1310">
        <v>175.26722699999999</v>
      </c>
    </row>
    <row r="1311" spans="1:3" x14ac:dyDescent="0.25">
      <c r="A1311" s="2">
        <v>42965</v>
      </c>
      <c r="B1311" s="1" t="s">
        <v>4</v>
      </c>
      <c r="C1311">
        <v>172.98211699999999</v>
      </c>
    </row>
    <row r="1312" spans="1:3" x14ac:dyDescent="0.25">
      <c r="A1312" s="2">
        <v>42968</v>
      </c>
      <c r="B1312" s="1" t="s">
        <v>4</v>
      </c>
      <c r="C1312">
        <v>171.61106899999999</v>
      </c>
    </row>
    <row r="1313" spans="1:3" x14ac:dyDescent="0.25">
      <c r="A1313" s="2">
        <v>42969</v>
      </c>
      <c r="B1313" s="1" t="s">
        <v>4</v>
      </c>
      <c r="C1313">
        <v>173.07351700000001</v>
      </c>
    </row>
    <row r="1314" spans="1:3" x14ac:dyDescent="0.25">
      <c r="A1314" s="2">
        <v>42970</v>
      </c>
      <c r="B1314" s="1" t="s">
        <v>4</v>
      </c>
      <c r="C1314">
        <v>172.52508499999999</v>
      </c>
    </row>
    <row r="1315" spans="1:3" x14ac:dyDescent="0.25">
      <c r="A1315" s="2">
        <v>42971</v>
      </c>
      <c r="B1315" s="1" t="s">
        <v>4</v>
      </c>
      <c r="C1315">
        <v>172.38800000000001</v>
      </c>
    </row>
    <row r="1316" spans="1:3" x14ac:dyDescent="0.25">
      <c r="A1316" s="2">
        <v>42972</v>
      </c>
      <c r="B1316" s="1" t="s">
        <v>4</v>
      </c>
      <c r="C1316">
        <v>171.565369</v>
      </c>
    </row>
    <row r="1317" spans="1:3" x14ac:dyDescent="0.25">
      <c r="A1317" s="2">
        <v>42975</v>
      </c>
      <c r="B1317" s="1" t="s">
        <v>4</v>
      </c>
      <c r="C1317">
        <v>169.37167400000001</v>
      </c>
    </row>
    <row r="1318" spans="1:3" x14ac:dyDescent="0.25">
      <c r="A1318" s="2">
        <v>42976</v>
      </c>
      <c r="B1318" s="1" t="s">
        <v>4</v>
      </c>
      <c r="C1318">
        <v>167.452179</v>
      </c>
    </row>
    <row r="1319" spans="1:3" x14ac:dyDescent="0.25">
      <c r="A1319" s="2">
        <v>42977</v>
      </c>
      <c r="B1319" s="1" t="s">
        <v>4</v>
      </c>
      <c r="C1319">
        <v>169.73727400000001</v>
      </c>
    </row>
    <row r="1320" spans="1:3" x14ac:dyDescent="0.25">
      <c r="A1320" s="2">
        <v>42978</v>
      </c>
      <c r="B1320" s="1" t="s">
        <v>4</v>
      </c>
      <c r="C1320">
        <v>172.34229999999999</v>
      </c>
    </row>
    <row r="1321" spans="1:3" x14ac:dyDescent="0.25">
      <c r="A1321" s="2">
        <v>42979</v>
      </c>
      <c r="B1321" s="1" t="s">
        <v>4</v>
      </c>
      <c r="C1321">
        <v>174.033264</v>
      </c>
    </row>
    <row r="1322" spans="1:3" x14ac:dyDescent="0.25">
      <c r="A1322" s="2">
        <v>42982</v>
      </c>
      <c r="B1322" s="1" t="s">
        <v>4</v>
      </c>
      <c r="C1322">
        <v>173.256348</v>
      </c>
    </row>
    <row r="1323" spans="1:3" x14ac:dyDescent="0.25">
      <c r="A1323" s="2">
        <v>42983</v>
      </c>
      <c r="B1323" s="1" t="s">
        <v>4</v>
      </c>
      <c r="C1323">
        <v>173.30204800000001</v>
      </c>
    </row>
    <row r="1324" spans="1:3" x14ac:dyDescent="0.25">
      <c r="A1324" s="2">
        <v>42984</v>
      </c>
      <c r="B1324" s="1" t="s">
        <v>4</v>
      </c>
      <c r="C1324">
        <v>174.81019599999999</v>
      </c>
    </row>
    <row r="1325" spans="1:3" x14ac:dyDescent="0.25">
      <c r="A1325" s="2">
        <v>42985</v>
      </c>
      <c r="B1325" s="1" t="s">
        <v>4</v>
      </c>
      <c r="C1325">
        <v>178.60346999999999</v>
      </c>
    </row>
    <row r="1326" spans="1:3" x14ac:dyDescent="0.25">
      <c r="A1326" s="2">
        <v>42986</v>
      </c>
      <c r="B1326" s="1" t="s">
        <v>4</v>
      </c>
      <c r="C1326">
        <v>178.192139</v>
      </c>
    </row>
    <row r="1327" spans="1:3" x14ac:dyDescent="0.25">
      <c r="A1327" s="2">
        <v>42989</v>
      </c>
      <c r="B1327" s="1" t="s">
        <v>4</v>
      </c>
      <c r="C1327">
        <v>180.61438000000001</v>
      </c>
    </row>
    <row r="1328" spans="1:3" x14ac:dyDescent="0.25">
      <c r="A1328" s="2">
        <v>42990</v>
      </c>
      <c r="B1328" s="1" t="s">
        <v>4</v>
      </c>
      <c r="C1328">
        <v>180.888565</v>
      </c>
    </row>
    <row r="1329" spans="1:3" x14ac:dyDescent="0.25">
      <c r="A1329" s="2">
        <v>42991</v>
      </c>
      <c r="B1329" s="1" t="s">
        <v>4</v>
      </c>
      <c r="C1329">
        <v>182.07681299999999</v>
      </c>
    </row>
    <row r="1330" spans="1:3" x14ac:dyDescent="0.25">
      <c r="A1330" s="2">
        <v>42992</v>
      </c>
      <c r="B1330" s="1" t="s">
        <v>4</v>
      </c>
      <c r="C1330">
        <v>180.660065</v>
      </c>
    </row>
    <row r="1331" spans="1:3" x14ac:dyDescent="0.25">
      <c r="A1331" s="2">
        <v>42993</v>
      </c>
      <c r="B1331" s="1" t="s">
        <v>4</v>
      </c>
      <c r="C1331">
        <v>180.888565</v>
      </c>
    </row>
    <row r="1332" spans="1:3" x14ac:dyDescent="0.25">
      <c r="A1332" s="2">
        <v>42996</v>
      </c>
      <c r="B1332" s="1" t="s">
        <v>4</v>
      </c>
      <c r="C1332">
        <v>179.974503</v>
      </c>
    </row>
    <row r="1333" spans="1:3" x14ac:dyDescent="0.25">
      <c r="A1333" s="2">
        <v>42997</v>
      </c>
      <c r="B1333" s="1" t="s">
        <v>4</v>
      </c>
      <c r="C1333">
        <v>178.192139</v>
      </c>
    </row>
    <row r="1334" spans="1:3" x14ac:dyDescent="0.25">
      <c r="A1334" s="2">
        <v>42998</v>
      </c>
      <c r="B1334" s="1" t="s">
        <v>4</v>
      </c>
      <c r="C1334">
        <v>176.63829000000001</v>
      </c>
    </row>
    <row r="1335" spans="1:3" x14ac:dyDescent="0.25">
      <c r="A1335" s="2">
        <v>42999</v>
      </c>
      <c r="B1335" s="1" t="s">
        <v>4</v>
      </c>
      <c r="C1335">
        <v>176.866806</v>
      </c>
    </row>
    <row r="1336" spans="1:3" x14ac:dyDescent="0.25">
      <c r="A1336" s="2">
        <v>43000</v>
      </c>
      <c r="B1336" s="1" t="s">
        <v>4</v>
      </c>
      <c r="C1336">
        <v>175.72425799999999</v>
      </c>
    </row>
    <row r="1337" spans="1:3" x14ac:dyDescent="0.25">
      <c r="A1337" s="2">
        <v>43003</v>
      </c>
      <c r="B1337" s="1" t="s">
        <v>4</v>
      </c>
      <c r="C1337">
        <v>176.18125900000001</v>
      </c>
    </row>
    <row r="1338" spans="1:3" x14ac:dyDescent="0.25">
      <c r="A1338" s="2">
        <v>43004</v>
      </c>
      <c r="B1338" s="1" t="s">
        <v>4</v>
      </c>
      <c r="C1338">
        <v>171.88526899999999</v>
      </c>
    </row>
    <row r="1339" spans="1:3" x14ac:dyDescent="0.25">
      <c r="A1339" s="2">
        <v>43005</v>
      </c>
      <c r="B1339" s="1" t="s">
        <v>4</v>
      </c>
      <c r="C1339">
        <v>171.702484</v>
      </c>
    </row>
    <row r="1340" spans="1:3" x14ac:dyDescent="0.25">
      <c r="A1340" s="2">
        <v>43006</v>
      </c>
      <c r="B1340" s="1" t="s">
        <v>4</v>
      </c>
      <c r="C1340">
        <v>172.06806900000001</v>
      </c>
    </row>
    <row r="1341" spans="1:3" x14ac:dyDescent="0.25">
      <c r="A1341" s="2">
        <v>43007</v>
      </c>
      <c r="B1341" s="1" t="s">
        <v>4</v>
      </c>
      <c r="C1341">
        <v>174.94731100000001</v>
      </c>
    </row>
    <row r="1342" spans="1:3" x14ac:dyDescent="0.25">
      <c r="A1342" s="2">
        <v>43010</v>
      </c>
      <c r="B1342" s="1" t="s">
        <v>4</v>
      </c>
      <c r="C1342">
        <v>179.243301</v>
      </c>
    </row>
    <row r="1343" spans="1:3" x14ac:dyDescent="0.25">
      <c r="A1343" s="2">
        <v>43011</v>
      </c>
      <c r="B1343" s="1" t="s">
        <v>4</v>
      </c>
      <c r="C1343">
        <v>179.243301</v>
      </c>
    </row>
    <row r="1344" spans="1:3" x14ac:dyDescent="0.25">
      <c r="A1344" s="2">
        <v>43012</v>
      </c>
      <c r="B1344" s="1" t="s">
        <v>4</v>
      </c>
      <c r="C1344">
        <v>178.28355400000001</v>
      </c>
    </row>
    <row r="1345" spans="1:3" x14ac:dyDescent="0.25">
      <c r="A1345" s="2">
        <v>43013</v>
      </c>
      <c r="B1345" s="1" t="s">
        <v>4</v>
      </c>
      <c r="C1345">
        <v>177.50662199999999</v>
      </c>
    </row>
    <row r="1346" spans="1:3" x14ac:dyDescent="0.25">
      <c r="A1346" s="2">
        <v>43014</v>
      </c>
      <c r="B1346" s="1" t="s">
        <v>4</v>
      </c>
      <c r="C1346">
        <v>175.95277400000001</v>
      </c>
    </row>
    <row r="1347" spans="1:3" x14ac:dyDescent="0.25">
      <c r="A1347" s="2">
        <v>43017</v>
      </c>
      <c r="B1347" s="1" t="s">
        <v>4</v>
      </c>
      <c r="C1347">
        <v>178.32926900000001</v>
      </c>
    </row>
    <row r="1348" spans="1:3" x14ac:dyDescent="0.25">
      <c r="A1348" s="2">
        <v>43018</v>
      </c>
      <c r="B1348" s="1" t="s">
        <v>4</v>
      </c>
      <c r="C1348">
        <v>178.237854</v>
      </c>
    </row>
    <row r="1349" spans="1:3" x14ac:dyDescent="0.25">
      <c r="A1349" s="2">
        <v>43019</v>
      </c>
      <c r="B1349" s="1" t="s">
        <v>4</v>
      </c>
      <c r="C1349">
        <v>177.32380699999999</v>
      </c>
    </row>
    <row r="1350" spans="1:3" x14ac:dyDescent="0.25">
      <c r="A1350" s="2">
        <v>43020</v>
      </c>
      <c r="B1350" s="1" t="s">
        <v>4</v>
      </c>
      <c r="C1350">
        <v>177.32380699999999</v>
      </c>
    </row>
    <row r="1351" spans="1:3" x14ac:dyDescent="0.25">
      <c r="A1351" s="2">
        <v>43021</v>
      </c>
      <c r="B1351" s="1" t="s">
        <v>4</v>
      </c>
      <c r="C1351">
        <v>176.50119000000001</v>
      </c>
    </row>
    <row r="1352" spans="1:3" x14ac:dyDescent="0.25">
      <c r="A1352" s="2">
        <v>43024</v>
      </c>
      <c r="B1352" s="1" t="s">
        <v>4</v>
      </c>
      <c r="C1352">
        <v>175.63284300000001</v>
      </c>
    </row>
    <row r="1353" spans="1:3" x14ac:dyDescent="0.25">
      <c r="A1353" s="2">
        <v>43025</v>
      </c>
      <c r="B1353" s="1" t="s">
        <v>4</v>
      </c>
      <c r="C1353">
        <v>174.85591099999999</v>
      </c>
    </row>
    <row r="1354" spans="1:3" x14ac:dyDescent="0.25">
      <c r="A1354" s="2">
        <v>43026</v>
      </c>
      <c r="B1354" s="1" t="s">
        <v>4</v>
      </c>
      <c r="C1354">
        <v>174.124664</v>
      </c>
    </row>
    <row r="1355" spans="1:3" x14ac:dyDescent="0.25">
      <c r="A1355" s="2">
        <v>43027</v>
      </c>
      <c r="B1355" s="1" t="s">
        <v>4</v>
      </c>
      <c r="C1355">
        <v>170.788422</v>
      </c>
    </row>
    <row r="1356" spans="1:3" x14ac:dyDescent="0.25">
      <c r="A1356" s="2">
        <v>43028</v>
      </c>
      <c r="B1356" s="1" t="s">
        <v>4</v>
      </c>
      <c r="C1356">
        <v>171.154053</v>
      </c>
    </row>
    <row r="1357" spans="1:3" x14ac:dyDescent="0.25">
      <c r="A1357" s="2">
        <v>43031</v>
      </c>
      <c r="B1357" s="1" t="s">
        <v>4</v>
      </c>
      <c r="C1357">
        <v>170.925522</v>
      </c>
    </row>
    <row r="1358" spans="1:3" x14ac:dyDescent="0.25">
      <c r="A1358" s="2">
        <v>43032</v>
      </c>
      <c r="B1358" s="1" t="s">
        <v>4</v>
      </c>
      <c r="C1358">
        <v>171.29113799999999</v>
      </c>
    </row>
    <row r="1359" spans="1:3" x14ac:dyDescent="0.25">
      <c r="A1359" s="2">
        <v>43033</v>
      </c>
      <c r="B1359" s="1" t="s">
        <v>4</v>
      </c>
      <c r="C1359">
        <v>170.33140599999999</v>
      </c>
    </row>
    <row r="1360" spans="1:3" x14ac:dyDescent="0.25">
      <c r="A1360" s="2">
        <v>43034</v>
      </c>
      <c r="B1360" s="1" t="s">
        <v>4</v>
      </c>
      <c r="C1360">
        <v>174.124664</v>
      </c>
    </row>
    <row r="1361" spans="1:3" x14ac:dyDescent="0.25">
      <c r="A1361" s="2">
        <v>43035</v>
      </c>
      <c r="B1361" s="1" t="s">
        <v>4</v>
      </c>
      <c r="C1361">
        <v>174.94731100000001</v>
      </c>
    </row>
    <row r="1362" spans="1:3" x14ac:dyDescent="0.25">
      <c r="A1362" s="2">
        <v>43038</v>
      </c>
      <c r="B1362" s="1" t="s">
        <v>4</v>
      </c>
      <c r="C1362">
        <v>174.627396</v>
      </c>
    </row>
    <row r="1363" spans="1:3" x14ac:dyDescent="0.25">
      <c r="A1363" s="2">
        <v>43039</v>
      </c>
      <c r="B1363" s="1" t="s">
        <v>4</v>
      </c>
      <c r="C1363">
        <v>174.627396</v>
      </c>
    </row>
    <row r="1364" spans="1:3" x14ac:dyDescent="0.25">
      <c r="A1364" s="2">
        <v>43040</v>
      </c>
      <c r="B1364" s="1" t="s">
        <v>4</v>
      </c>
      <c r="C1364">
        <v>171.565369</v>
      </c>
    </row>
    <row r="1365" spans="1:3" x14ac:dyDescent="0.25">
      <c r="A1365" s="2">
        <v>43041</v>
      </c>
      <c r="B1365" s="1" t="s">
        <v>4</v>
      </c>
      <c r="C1365">
        <v>171.062637</v>
      </c>
    </row>
    <row r="1366" spans="1:3" x14ac:dyDescent="0.25">
      <c r="A1366" s="2">
        <v>43042</v>
      </c>
      <c r="B1366" s="1" t="s">
        <v>4</v>
      </c>
      <c r="C1366">
        <v>170.925522</v>
      </c>
    </row>
    <row r="1367" spans="1:3" x14ac:dyDescent="0.25">
      <c r="A1367" s="2">
        <v>43045</v>
      </c>
      <c r="B1367" s="1" t="s">
        <v>4</v>
      </c>
      <c r="C1367">
        <v>167.26939400000001</v>
      </c>
    </row>
    <row r="1368" spans="1:3" x14ac:dyDescent="0.25">
      <c r="A1368" s="2">
        <v>43046</v>
      </c>
      <c r="B1368" s="1" t="s">
        <v>4</v>
      </c>
      <c r="C1368">
        <v>167.63497899999999</v>
      </c>
    </row>
    <row r="1369" spans="1:3" x14ac:dyDescent="0.25">
      <c r="A1369" s="2">
        <v>43047</v>
      </c>
      <c r="B1369" s="1" t="s">
        <v>4</v>
      </c>
      <c r="C1369">
        <v>168.27482599999999</v>
      </c>
    </row>
    <row r="1370" spans="1:3" x14ac:dyDescent="0.25">
      <c r="A1370" s="2">
        <v>43048</v>
      </c>
      <c r="B1370" s="1" t="s">
        <v>4</v>
      </c>
      <c r="C1370">
        <v>160.414063</v>
      </c>
    </row>
    <row r="1371" spans="1:3" x14ac:dyDescent="0.25">
      <c r="A1371" s="2">
        <v>43049</v>
      </c>
      <c r="B1371" s="1" t="s">
        <v>4</v>
      </c>
      <c r="C1371">
        <v>165.44129899999999</v>
      </c>
    </row>
    <row r="1372" spans="1:3" x14ac:dyDescent="0.25">
      <c r="A1372" s="2">
        <v>43052</v>
      </c>
      <c r="B1372" s="1" t="s">
        <v>4</v>
      </c>
      <c r="C1372">
        <v>168.091995</v>
      </c>
    </row>
    <row r="1373" spans="1:3" x14ac:dyDescent="0.25">
      <c r="A1373" s="2">
        <v>43053</v>
      </c>
      <c r="B1373" s="1" t="s">
        <v>4</v>
      </c>
      <c r="C1373">
        <v>171.336838</v>
      </c>
    </row>
    <row r="1374" spans="1:3" x14ac:dyDescent="0.25">
      <c r="A1374" s="2">
        <v>43054</v>
      </c>
      <c r="B1374" s="1" t="s">
        <v>4</v>
      </c>
      <c r="C1374">
        <v>170.10290499999999</v>
      </c>
    </row>
    <row r="1375" spans="1:3" x14ac:dyDescent="0.25">
      <c r="A1375" s="2">
        <v>43055</v>
      </c>
      <c r="B1375" s="1" t="s">
        <v>4</v>
      </c>
      <c r="C1375">
        <v>168.82324199999999</v>
      </c>
    </row>
    <row r="1376" spans="1:3" x14ac:dyDescent="0.25">
      <c r="A1376" s="2">
        <v>43056</v>
      </c>
      <c r="B1376" s="1" t="s">
        <v>4</v>
      </c>
      <c r="C1376">
        <v>169.82868999999999</v>
      </c>
    </row>
    <row r="1377" spans="1:3" x14ac:dyDescent="0.25">
      <c r="A1377" s="2">
        <v>43059</v>
      </c>
      <c r="B1377" s="1" t="s">
        <v>4</v>
      </c>
      <c r="C1377">
        <v>168.86895799999999</v>
      </c>
    </row>
    <row r="1378" spans="1:3" x14ac:dyDescent="0.25">
      <c r="A1378" s="2">
        <v>43060</v>
      </c>
      <c r="B1378" s="1" t="s">
        <v>4</v>
      </c>
      <c r="C1378">
        <v>171.51966899999999</v>
      </c>
    </row>
    <row r="1379" spans="1:3" x14ac:dyDescent="0.25">
      <c r="A1379" s="2">
        <v>43061</v>
      </c>
      <c r="B1379" s="1" t="s">
        <v>4</v>
      </c>
      <c r="C1379">
        <v>167.36077900000001</v>
      </c>
    </row>
    <row r="1380" spans="1:3" x14ac:dyDescent="0.25">
      <c r="A1380" s="2">
        <v>43062</v>
      </c>
      <c r="B1380" s="1" t="s">
        <v>4</v>
      </c>
      <c r="C1380">
        <v>166.12683100000001</v>
      </c>
    </row>
    <row r="1381" spans="1:3" x14ac:dyDescent="0.25">
      <c r="A1381" s="2">
        <v>43063</v>
      </c>
      <c r="B1381" s="1" t="s">
        <v>4</v>
      </c>
      <c r="C1381">
        <v>164.52723700000001</v>
      </c>
    </row>
    <row r="1382" spans="1:3" x14ac:dyDescent="0.25">
      <c r="A1382" s="2">
        <v>43066</v>
      </c>
      <c r="B1382" s="1" t="s">
        <v>4</v>
      </c>
      <c r="C1382">
        <v>163.79600500000001</v>
      </c>
    </row>
    <row r="1383" spans="1:3" x14ac:dyDescent="0.25">
      <c r="A1383" s="2">
        <v>43067</v>
      </c>
      <c r="B1383" s="1" t="s">
        <v>4</v>
      </c>
      <c r="C1383">
        <v>163.61320499999999</v>
      </c>
    </row>
    <row r="1384" spans="1:3" x14ac:dyDescent="0.25">
      <c r="A1384" s="2">
        <v>43068</v>
      </c>
      <c r="B1384" s="1" t="s">
        <v>4</v>
      </c>
      <c r="C1384">
        <v>162.379257</v>
      </c>
    </row>
    <row r="1385" spans="1:3" x14ac:dyDescent="0.25">
      <c r="A1385" s="2">
        <v>43069</v>
      </c>
      <c r="B1385" s="1" t="s">
        <v>4</v>
      </c>
      <c r="C1385">
        <v>160.13986199999999</v>
      </c>
    </row>
    <row r="1386" spans="1:3" x14ac:dyDescent="0.25">
      <c r="A1386" s="2">
        <v>43070</v>
      </c>
      <c r="B1386" s="1" t="s">
        <v>4</v>
      </c>
      <c r="C1386">
        <v>160.04844700000001</v>
      </c>
    </row>
    <row r="1387" spans="1:3" x14ac:dyDescent="0.25">
      <c r="A1387" s="2">
        <v>43073</v>
      </c>
      <c r="B1387" s="1" t="s">
        <v>4</v>
      </c>
      <c r="C1387">
        <v>162.01365699999999</v>
      </c>
    </row>
    <row r="1388" spans="1:3" x14ac:dyDescent="0.25">
      <c r="A1388" s="2">
        <v>43074</v>
      </c>
      <c r="B1388" s="1" t="s">
        <v>4</v>
      </c>
      <c r="C1388">
        <v>162.19644199999999</v>
      </c>
    </row>
    <row r="1389" spans="1:3" x14ac:dyDescent="0.25">
      <c r="A1389" s="2">
        <v>43075</v>
      </c>
      <c r="B1389" s="1" t="s">
        <v>4</v>
      </c>
      <c r="C1389">
        <v>163.84172100000001</v>
      </c>
    </row>
    <row r="1390" spans="1:3" x14ac:dyDescent="0.25">
      <c r="A1390" s="2">
        <v>43076</v>
      </c>
      <c r="B1390" s="1" t="s">
        <v>4</v>
      </c>
      <c r="C1390">
        <v>164.66435200000001</v>
      </c>
    </row>
    <row r="1391" spans="1:3" x14ac:dyDescent="0.25">
      <c r="A1391" s="2">
        <v>43077</v>
      </c>
      <c r="B1391" s="1" t="s">
        <v>4</v>
      </c>
      <c r="C1391">
        <v>165.075684</v>
      </c>
    </row>
    <row r="1392" spans="1:3" x14ac:dyDescent="0.25">
      <c r="A1392" s="2">
        <v>43080</v>
      </c>
      <c r="B1392" s="1" t="s">
        <v>4</v>
      </c>
      <c r="C1392">
        <v>159.957031</v>
      </c>
    </row>
    <row r="1393" spans="1:3" x14ac:dyDescent="0.25">
      <c r="A1393" s="2">
        <v>43081</v>
      </c>
      <c r="B1393" s="1" t="s">
        <v>4</v>
      </c>
      <c r="C1393">
        <v>159.13443000000001</v>
      </c>
    </row>
    <row r="1394" spans="1:3" x14ac:dyDescent="0.25">
      <c r="A1394" s="2">
        <v>43082</v>
      </c>
      <c r="B1394" s="1" t="s">
        <v>4</v>
      </c>
      <c r="C1394">
        <v>154.564224</v>
      </c>
    </row>
    <row r="1395" spans="1:3" x14ac:dyDescent="0.25">
      <c r="A1395" s="2">
        <v>43083</v>
      </c>
      <c r="B1395" s="1" t="s">
        <v>4</v>
      </c>
      <c r="C1395">
        <v>154.564224</v>
      </c>
    </row>
    <row r="1396" spans="1:3" x14ac:dyDescent="0.25">
      <c r="A1396" s="2">
        <v>43084</v>
      </c>
      <c r="B1396" s="1" t="s">
        <v>4</v>
      </c>
      <c r="C1396">
        <v>157.44345100000001</v>
      </c>
    </row>
    <row r="1397" spans="1:3" x14ac:dyDescent="0.25">
      <c r="A1397" s="2">
        <v>43087</v>
      </c>
      <c r="B1397" s="1" t="s">
        <v>4</v>
      </c>
      <c r="C1397">
        <v>158.540268</v>
      </c>
    </row>
    <row r="1398" spans="1:3" x14ac:dyDescent="0.25">
      <c r="A1398" s="2">
        <v>43088</v>
      </c>
      <c r="B1398" s="1" t="s">
        <v>4</v>
      </c>
      <c r="C1398">
        <v>157.90046699999999</v>
      </c>
    </row>
    <row r="1399" spans="1:3" x14ac:dyDescent="0.25">
      <c r="A1399" s="2">
        <v>43089</v>
      </c>
      <c r="B1399" s="1" t="s">
        <v>4</v>
      </c>
      <c r="C1399">
        <v>155.61535599999999</v>
      </c>
    </row>
    <row r="1400" spans="1:3" x14ac:dyDescent="0.25">
      <c r="A1400" s="2">
        <v>43090</v>
      </c>
      <c r="B1400" s="1" t="s">
        <v>4</v>
      </c>
      <c r="C1400">
        <v>155.11264</v>
      </c>
    </row>
    <row r="1401" spans="1:3" x14ac:dyDescent="0.25">
      <c r="A1401" s="2">
        <v>43091</v>
      </c>
      <c r="B1401" s="1" t="s">
        <v>4</v>
      </c>
      <c r="C1401">
        <v>154.838425</v>
      </c>
    </row>
    <row r="1402" spans="1:3" x14ac:dyDescent="0.25">
      <c r="A1402" s="2">
        <v>43096</v>
      </c>
      <c r="B1402" s="1" t="s">
        <v>4</v>
      </c>
      <c r="C1402">
        <v>155.34114099999999</v>
      </c>
    </row>
    <row r="1403" spans="1:3" x14ac:dyDescent="0.25">
      <c r="A1403" s="2">
        <v>43097</v>
      </c>
      <c r="B1403" s="1" t="s">
        <v>4</v>
      </c>
      <c r="C1403">
        <v>153.878693</v>
      </c>
    </row>
    <row r="1404" spans="1:3" x14ac:dyDescent="0.25">
      <c r="A1404" s="2">
        <v>43098</v>
      </c>
      <c r="B1404" s="1" t="s">
        <v>4</v>
      </c>
      <c r="C1404">
        <v>152.781845</v>
      </c>
    </row>
    <row r="1405" spans="1:3" x14ac:dyDescent="0.25">
      <c r="A1405" s="2">
        <v>43102</v>
      </c>
      <c r="B1405" s="1" t="s">
        <v>4</v>
      </c>
      <c r="C1405">
        <v>152.781845</v>
      </c>
    </row>
    <row r="1406" spans="1:3" x14ac:dyDescent="0.25">
      <c r="A1406" s="2">
        <v>43103</v>
      </c>
      <c r="B1406" s="1" t="s">
        <v>4</v>
      </c>
      <c r="C1406">
        <v>153.604477</v>
      </c>
    </row>
    <row r="1407" spans="1:3" x14ac:dyDescent="0.25">
      <c r="A1407" s="2">
        <v>43104</v>
      </c>
      <c r="B1407" s="1" t="s">
        <v>4</v>
      </c>
      <c r="C1407">
        <v>155.61535599999999</v>
      </c>
    </row>
    <row r="1408" spans="1:3" x14ac:dyDescent="0.25">
      <c r="A1408" s="2">
        <v>43105</v>
      </c>
      <c r="B1408" s="1" t="s">
        <v>4</v>
      </c>
      <c r="C1408">
        <v>157.26063500000001</v>
      </c>
    </row>
    <row r="1409" spans="1:3" x14ac:dyDescent="0.25">
      <c r="A1409" s="2">
        <v>43108</v>
      </c>
      <c r="B1409" s="1" t="s">
        <v>4</v>
      </c>
      <c r="C1409">
        <v>157.90046699999999</v>
      </c>
    </row>
    <row r="1410" spans="1:3" x14ac:dyDescent="0.25">
      <c r="A1410" s="2">
        <v>43109</v>
      </c>
      <c r="B1410" s="1" t="s">
        <v>4</v>
      </c>
      <c r="C1410">
        <v>154.60992400000001</v>
      </c>
    </row>
    <row r="1411" spans="1:3" x14ac:dyDescent="0.25">
      <c r="A1411" s="2">
        <v>43110</v>
      </c>
      <c r="B1411" s="1" t="s">
        <v>4</v>
      </c>
      <c r="C1411">
        <v>153.28454600000001</v>
      </c>
    </row>
    <row r="1412" spans="1:3" x14ac:dyDescent="0.25">
      <c r="A1412" s="2">
        <v>43111</v>
      </c>
      <c r="B1412" s="1" t="s">
        <v>4</v>
      </c>
      <c r="C1412">
        <v>152.09629799999999</v>
      </c>
    </row>
    <row r="1413" spans="1:3" x14ac:dyDescent="0.25">
      <c r="A1413" s="2">
        <v>43112</v>
      </c>
      <c r="B1413" s="1" t="s">
        <v>4</v>
      </c>
      <c r="C1413">
        <v>154.06149300000001</v>
      </c>
    </row>
    <row r="1414" spans="1:3" x14ac:dyDescent="0.25">
      <c r="A1414" s="2">
        <v>43115</v>
      </c>
      <c r="B1414" s="1" t="s">
        <v>4</v>
      </c>
      <c r="C1414">
        <v>154.70130900000001</v>
      </c>
    </row>
    <row r="1415" spans="1:3" x14ac:dyDescent="0.25">
      <c r="A1415" s="2">
        <v>43116</v>
      </c>
      <c r="B1415" s="1" t="s">
        <v>4</v>
      </c>
      <c r="C1415">
        <v>154.015793</v>
      </c>
    </row>
    <row r="1416" spans="1:3" x14ac:dyDescent="0.25">
      <c r="A1416" s="2">
        <v>43117</v>
      </c>
      <c r="B1416" s="1" t="s">
        <v>4</v>
      </c>
      <c r="C1416">
        <v>152.781845</v>
      </c>
    </row>
    <row r="1417" spans="1:3" x14ac:dyDescent="0.25">
      <c r="A1417" s="2">
        <v>43118</v>
      </c>
      <c r="B1417" s="1" t="s">
        <v>4</v>
      </c>
      <c r="C1417">
        <v>156.30090300000001</v>
      </c>
    </row>
    <row r="1418" spans="1:3" x14ac:dyDescent="0.25">
      <c r="A1418" s="2">
        <v>43119</v>
      </c>
      <c r="B1418" s="1" t="s">
        <v>4</v>
      </c>
      <c r="C1418">
        <v>167.08656300000001</v>
      </c>
    </row>
    <row r="1419" spans="1:3" x14ac:dyDescent="0.25">
      <c r="A1419" s="2">
        <v>43122</v>
      </c>
      <c r="B1419" s="1" t="s">
        <v>4</v>
      </c>
      <c r="C1419">
        <v>167.08656300000001</v>
      </c>
    </row>
    <row r="1420" spans="1:3" x14ac:dyDescent="0.25">
      <c r="A1420" s="2">
        <v>43123</v>
      </c>
      <c r="B1420" s="1" t="s">
        <v>4</v>
      </c>
      <c r="C1420">
        <v>169.55448899999999</v>
      </c>
    </row>
    <row r="1421" spans="1:3" x14ac:dyDescent="0.25">
      <c r="A1421" s="2">
        <v>43124</v>
      </c>
      <c r="B1421" s="1" t="s">
        <v>4</v>
      </c>
      <c r="C1421">
        <v>169.143158</v>
      </c>
    </row>
    <row r="1422" spans="1:3" x14ac:dyDescent="0.25">
      <c r="A1422" s="2">
        <v>43125</v>
      </c>
      <c r="B1422" s="1" t="s">
        <v>4</v>
      </c>
      <c r="C1422">
        <v>167.36077900000001</v>
      </c>
    </row>
    <row r="1423" spans="1:3" x14ac:dyDescent="0.25">
      <c r="A1423" s="2">
        <v>43126</v>
      </c>
      <c r="B1423" s="1" t="s">
        <v>4</v>
      </c>
      <c r="C1423">
        <v>168.64042699999999</v>
      </c>
    </row>
    <row r="1424" spans="1:3" x14ac:dyDescent="0.25">
      <c r="A1424" s="2">
        <v>43129</v>
      </c>
      <c r="B1424" s="1" t="s">
        <v>4</v>
      </c>
      <c r="C1424">
        <v>168.457626</v>
      </c>
    </row>
    <row r="1425" spans="1:3" x14ac:dyDescent="0.25">
      <c r="A1425" s="2">
        <v>43130</v>
      </c>
      <c r="B1425" s="1" t="s">
        <v>4</v>
      </c>
      <c r="C1425">
        <v>169.143158</v>
      </c>
    </row>
    <row r="1426" spans="1:3" x14ac:dyDescent="0.25">
      <c r="A1426" s="2">
        <v>43131</v>
      </c>
      <c r="B1426" s="1" t="s">
        <v>4</v>
      </c>
      <c r="C1426">
        <v>171.199738</v>
      </c>
    </row>
    <row r="1427" spans="1:3" x14ac:dyDescent="0.25">
      <c r="A1427" s="2">
        <v>43132</v>
      </c>
      <c r="B1427" s="1" t="s">
        <v>4</v>
      </c>
      <c r="C1427">
        <v>167.95488</v>
      </c>
    </row>
    <row r="1428" spans="1:3" x14ac:dyDescent="0.25">
      <c r="A1428" s="2">
        <v>43133</v>
      </c>
      <c r="B1428" s="1" t="s">
        <v>4</v>
      </c>
      <c r="C1428">
        <v>164.75576799999999</v>
      </c>
    </row>
    <row r="1429" spans="1:3" x14ac:dyDescent="0.25">
      <c r="A1429" s="2">
        <v>43136</v>
      </c>
      <c r="B1429" s="1" t="s">
        <v>4</v>
      </c>
      <c r="C1429">
        <v>163.43042</v>
      </c>
    </row>
    <row r="1430" spans="1:3" x14ac:dyDescent="0.25">
      <c r="A1430" s="2">
        <v>43137</v>
      </c>
      <c r="B1430" s="1" t="s">
        <v>4</v>
      </c>
      <c r="C1430">
        <v>159.59144599999999</v>
      </c>
    </row>
    <row r="1431" spans="1:3" x14ac:dyDescent="0.25">
      <c r="A1431" s="2">
        <v>43138</v>
      </c>
      <c r="B1431" s="1" t="s">
        <v>4</v>
      </c>
      <c r="C1431">
        <v>168.00060999999999</v>
      </c>
    </row>
    <row r="1432" spans="1:3" x14ac:dyDescent="0.25">
      <c r="A1432" s="2">
        <v>43139</v>
      </c>
      <c r="B1432" s="1" t="s">
        <v>4</v>
      </c>
      <c r="C1432">
        <v>163.247589</v>
      </c>
    </row>
    <row r="1433" spans="1:3" x14ac:dyDescent="0.25">
      <c r="A1433" s="2">
        <v>43140</v>
      </c>
      <c r="B1433" s="1" t="s">
        <v>4</v>
      </c>
      <c r="C1433">
        <v>161.64804100000001</v>
      </c>
    </row>
    <row r="1434" spans="1:3" x14ac:dyDescent="0.25">
      <c r="A1434" s="2">
        <v>43143</v>
      </c>
      <c r="B1434" s="1" t="s">
        <v>4</v>
      </c>
      <c r="C1434">
        <v>162.83627300000001</v>
      </c>
    </row>
    <row r="1435" spans="1:3" x14ac:dyDescent="0.25">
      <c r="A1435" s="2">
        <v>43144</v>
      </c>
      <c r="B1435" s="1" t="s">
        <v>4</v>
      </c>
      <c r="C1435">
        <v>160.688278</v>
      </c>
    </row>
    <row r="1436" spans="1:3" x14ac:dyDescent="0.25">
      <c r="A1436" s="2">
        <v>43145</v>
      </c>
      <c r="B1436" s="1" t="s">
        <v>4</v>
      </c>
      <c r="C1436">
        <v>161.78511</v>
      </c>
    </row>
    <row r="1437" spans="1:3" x14ac:dyDescent="0.25">
      <c r="A1437" s="2">
        <v>43146</v>
      </c>
      <c r="B1437" s="1" t="s">
        <v>4</v>
      </c>
      <c r="C1437">
        <v>162.05935700000001</v>
      </c>
    </row>
    <row r="1438" spans="1:3" x14ac:dyDescent="0.25">
      <c r="A1438" s="2">
        <v>43147</v>
      </c>
      <c r="B1438" s="1" t="s">
        <v>4</v>
      </c>
      <c r="C1438">
        <v>164.75576799999999</v>
      </c>
    </row>
    <row r="1439" spans="1:3" x14ac:dyDescent="0.25">
      <c r="A1439" s="2">
        <v>43150</v>
      </c>
      <c r="B1439" s="1" t="s">
        <v>4</v>
      </c>
      <c r="C1439">
        <v>164.93855300000001</v>
      </c>
    </row>
    <row r="1440" spans="1:3" x14ac:dyDescent="0.25">
      <c r="A1440" s="2">
        <v>43151</v>
      </c>
      <c r="B1440" s="1" t="s">
        <v>4</v>
      </c>
      <c r="C1440">
        <v>167.040863</v>
      </c>
    </row>
    <row r="1441" spans="1:3" x14ac:dyDescent="0.25">
      <c r="A1441" s="2">
        <v>43152</v>
      </c>
      <c r="B1441" s="1" t="s">
        <v>4</v>
      </c>
      <c r="C1441">
        <v>165.212784</v>
      </c>
    </row>
    <row r="1442" spans="1:3" x14ac:dyDescent="0.25">
      <c r="A1442" s="2">
        <v>43153</v>
      </c>
      <c r="B1442" s="1" t="s">
        <v>4</v>
      </c>
      <c r="C1442">
        <v>164.98426799999999</v>
      </c>
    </row>
    <row r="1443" spans="1:3" x14ac:dyDescent="0.25">
      <c r="A1443" s="2">
        <v>43154</v>
      </c>
      <c r="B1443" s="1" t="s">
        <v>4</v>
      </c>
      <c r="C1443">
        <v>166.17253099999999</v>
      </c>
    </row>
    <row r="1444" spans="1:3" x14ac:dyDescent="0.25">
      <c r="A1444" s="2">
        <v>43157</v>
      </c>
      <c r="B1444" s="1" t="s">
        <v>4</v>
      </c>
      <c r="C1444">
        <v>165.76121499999999</v>
      </c>
    </row>
    <row r="1445" spans="1:3" x14ac:dyDescent="0.25">
      <c r="A1445" s="2">
        <v>43158</v>
      </c>
      <c r="B1445" s="1" t="s">
        <v>4</v>
      </c>
      <c r="C1445">
        <v>166.35533100000001</v>
      </c>
    </row>
    <row r="1446" spans="1:3" x14ac:dyDescent="0.25">
      <c r="A1446" s="2">
        <v>43159</v>
      </c>
      <c r="B1446" s="1" t="s">
        <v>4</v>
      </c>
      <c r="C1446">
        <v>166.90374800000001</v>
      </c>
    </row>
    <row r="1447" spans="1:3" x14ac:dyDescent="0.25">
      <c r="A1447" s="2">
        <v>43160</v>
      </c>
      <c r="B1447" s="1" t="s">
        <v>4</v>
      </c>
      <c r="C1447">
        <v>160.96249399999999</v>
      </c>
    </row>
    <row r="1448" spans="1:3" x14ac:dyDescent="0.25">
      <c r="A1448" s="2">
        <v>43161</v>
      </c>
      <c r="B1448" s="1" t="s">
        <v>4</v>
      </c>
      <c r="C1448">
        <v>157.39773600000001</v>
      </c>
    </row>
    <row r="1449" spans="1:3" x14ac:dyDescent="0.25">
      <c r="A1449" s="2">
        <v>43164</v>
      </c>
      <c r="B1449" s="1" t="s">
        <v>4</v>
      </c>
      <c r="C1449">
        <v>159.72856100000001</v>
      </c>
    </row>
    <row r="1450" spans="1:3" x14ac:dyDescent="0.25">
      <c r="A1450" s="2">
        <v>43165</v>
      </c>
      <c r="B1450" s="1" t="s">
        <v>4</v>
      </c>
      <c r="C1450">
        <v>158.95159899999999</v>
      </c>
    </row>
    <row r="1451" spans="1:3" x14ac:dyDescent="0.25">
      <c r="A1451" s="2">
        <v>43166</v>
      </c>
      <c r="B1451" s="1" t="s">
        <v>4</v>
      </c>
      <c r="C1451">
        <v>159.59144599999999</v>
      </c>
    </row>
    <row r="1452" spans="1:3" x14ac:dyDescent="0.25">
      <c r="A1452" s="2">
        <v>43167</v>
      </c>
      <c r="B1452" s="1" t="s">
        <v>4</v>
      </c>
      <c r="C1452">
        <v>160.13986199999999</v>
      </c>
    </row>
    <row r="1453" spans="1:3" x14ac:dyDescent="0.25">
      <c r="A1453" s="2">
        <v>43168</v>
      </c>
      <c r="B1453" s="1" t="s">
        <v>4</v>
      </c>
      <c r="C1453">
        <v>158.768799</v>
      </c>
    </row>
    <row r="1454" spans="1:3" x14ac:dyDescent="0.25">
      <c r="A1454" s="2">
        <v>43171</v>
      </c>
      <c r="B1454" s="1" t="s">
        <v>4</v>
      </c>
      <c r="C1454">
        <v>156.84931900000001</v>
      </c>
    </row>
    <row r="1455" spans="1:3" x14ac:dyDescent="0.25">
      <c r="A1455" s="2">
        <v>43172</v>
      </c>
      <c r="B1455" s="1" t="s">
        <v>4</v>
      </c>
      <c r="C1455">
        <v>154.472824</v>
      </c>
    </row>
    <row r="1456" spans="1:3" x14ac:dyDescent="0.25">
      <c r="A1456" s="2">
        <v>43173</v>
      </c>
      <c r="B1456" s="1" t="s">
        <v>4</v>
      </c>
      <c r="C1456">
        <v>171.74816899999999</v>
      </c>
    </row>
    <row r="1457" spans="1:3" x14ac:dyDescent="0.25">
      <c r="A1457" s="2">
        <v>43174</v>
      </c>
      <c r="B1457" s="1" t="s">
        <v>4</v>
      </c>
      <c r="C1457">
        <v>176.409775</v>
      </c>
    </row>
    <row r="1458" spans="1:3" x14ac:dyDescent="0.25">
      <c r="A1458" s="2">
        <v>43175</v>
      </c>
      <c r="B1458" s="1" t="s">
        <v>4</v>
      </c>
      <c r="C1458">
        <v>177.41523699999999</v>
      </c>
    </row>
    <row r="1459" spans="1:3" x14ac:dyDescent="0.25">
      <c r="A1459" s="2">
        <v>43178</v>
      </c>
      <c r="B1459" s="1" t="s">
        <v>4</v>
      </c>
      <c r="C1459">
        <v>175.95277400000001</v>
      </c>
    </row>
    <row r="1460" spans="1:3" x14ac:dyDescent="0.25">
      <c r="A1460" s="2">
        <v>43179</v>
      </c>
      <c r="B1460" s="1" t="s">
        <v>4</v>
      </c>
      <c r="C1460">
        <v>177.91793799999999</v>
      </c>
    </row>
    <row r="1461" spans="1:3" x14ac:dyDescent="0.25">
      <c r="A1461" s="2">
        <v>43180</v>
      </c>
      <c r="B1461" s="1" t="s">
        <v>4</v>
      </c>
      <c r="C1461">
        <v>181.117065</v>
      </c>
    </row>
    <row r="1462" spans="1:3" x14ac:dyDescent="0.25">
      <c r="A1462" s="2">
        <v>43181</v>
      </c>
      <c r="B1462" s="1" t="s">
        <v>4</v>
      </c>
      <c r="C1462">
        <v>180.06594799999999</v>
      </c>
    </row>
    <row r="1463" spans="1:3" x14ac:dyDescent="0.25">
      <c r="A1463" s="2">
        <v>43182</v>
      </c>
      <c r="B1463" s="1" t="s">
        <v>4</v>
      </c>
      <c r="C1463">
        <v>178.78628499999999</v>
      </c>
    </row>
    <row r="1464" spans="1:3" x14ac:dyDescent="0.25">
      <c r="A1464" s="2">
        <v>43185</v>
      </c>
      <c r="B1464" s="1" t="s">
        <v>4</v>
      </c>
      <c r="C1464">
        <v>176.409775</v>
      </c>
    </row>
    <row r="1465" spans="1:3" x14ac:dyDescent="0.25">
      <c r="A1465" s="2">
        <v>43186</v>
      </c>
      <c r="B1465" s="1" t="s">
        <v>4</v>
      </c>
      <c r="C1465">
        <v>177.460938</v>
      </c>
    </row>
    <row r="1466" spans="1:3" x14ac:dyDescent="0.25">
      <c r="A1466" s="2">
        <v>43187</v>
      </c>
      <c r="B1466" s="1" t="s">
        <v>4</v>
      </c>
      <c r="C1466">
        <v>176.36407500000001</v>
      </c>
    </row>
    <row r="1467" spans="1:3" x14ac:dyDescent="0.25">
      <c r="A1467" s="2">
        <v>43188</v>
      </c>
      <c r="B1467" s="1" t="s">
        <v>4</v>
      </c>
      <c r="C1467">
        <v>179.74603300000001</v>
      </c>
    </row>
    <row r="1468" spans="1:3" x14ac:dyDescent="0.25">
      <c r="A1468" s="2">
        <v>43193</v>
      </c>
      <c r="B1468" s="1" t="s">
        <v>4</v>
      </c>
      <c r="C1468">
        <v>178.5121</v>
      </c>
    </row>
    <row r="1469" spans="1:3" x14ac:dyDescent="0.25">
      <c r="A1469" s="2">
        <v>43194</v>
      </c>
      <c r="B1469" s="1" t="s">
        <v>4</v>
      </c>
      <c r="C1469">
        <v>180.79719499999999</v>
      </c>
    </row>
    <row r="1470" spans="1:3" x14ac:dyDescent="0.25">
      <c r="A1470" s="2">
        <v>43195</v>
      </c>
      <c r="B1470" s="1" t="s">
        <v>4</v>
      </c>
      <c r="C1470">
        <v>186.64703399999999</v>
      </c>
    </row>
    <row r="1471" spans="1:3" x14ac:dyDescent="0.25">
      <c r="A1471" s="2">
        <v>43196</v>
      </c>
      <c r="B1471" s="1" t="s">
        <v>4</v>
      </c>
      <c r="C1471">
        <v>186.19000199999999</v>
      </c>
    </row>
    <row r="1472" spans="1:3" x14ac:dyDescent="0.25">
      <c r="A1472" s="2">
        <v>43199</v>
      </c>
      <c r="B1472" s="1" t="s">
        <v>4</v>
      </c>
      <c r="C1472">
        <v>185.18457000000001</v>
      </c>
    </row>
    <row r="1473" spans="1:3" x14ac:dyDescent="0.25">
      <c r="A1473" s="2">
        <v>43200</v>
      </c>
      <c r="B1473" s="1" t="s">
        <v>4</v>
      </c>
      <c r="C1473">
        <v>187.83528100000001</v>
      </c>
    </row>
    <row r="1474" spans="1:3" x14ac:dyDescent="0.25">
      <c r="A1474" s="2">
        <v>43201</v>
      </c>
      <c r="B1474" s="1" t="s">
        <v>4</v>
      </c>
      <c r="C1474">
        <v>188.74932899999999</v>
      </c>
    </row>
    <row r="1475" spans="1:3" x14ac:dyDescent="0.25">
      <c r="A1475" s="2">
        <v>43202</v>
      </c>
      <c r="B1475" s="1" t="s">
        <v>4</v>
      </c>
      <c r="C1475">
        <v>192.22267199999999</v>
      </c>
    </row>
    <row r="1476" spans="1:3" x14ac:dyDescent="0.25">
      <c r="A1476" s="2">
        <v>43203</v>
      </c>
      <c r="B1476" s="1" t="s">
        <v>4</v>
      </c>
      <c r="C1476">
        <v>192.49690200000001</v>
      </c>
    </row>
    <row r="1477" spans="1:3" x14ac:dyDescent="0.25">
      <c r="A1477" s="2">
        <v>43206</v>
      </c>
      <c r="B1477" s="1" t="s">
        <v>4</v>
      </c>
      <c r="C1477">
        <v>192.58828700000001</v>
      </c>
    </row>
    <row r="1478" spans="1:3" x14ac:dyDescent="0.25">
      <c r="A1478" s="2">
        <v>43207</v>
      </c>
      <c r="B1478" s="1" t="s">
        <v>4</v>
      </c>
      <c r="C1478">
        <v>194.87339800000001</v>
      </c>
    </row>
    <row r="1479" spans="1:3" x14ac:dyDescent="0.25">
      <c r="A1479" s="2">
        <v>43208</v>
      </c>
      <c r="B1479" s="1" t="s">
        <v>4</v>
      </c>
      <c r="C1479">
        <v>195.33041399999999</v>
      </c>
    </row>
    <row r="1480" spans="1:3" x14ac:dyDescent="0.25">
      <c r="A1480" s="2">
        <v>43209</v>
      </c>
      <c r="B1480" s="1" t="s">
        <v>4</v>
      </c>
      <c r="C1480">
        <v>192.40548699999999</v>
      </c>
    </row>
    <row r="1481" spans="1:3" x14ac:dyDescent="0.25">
      <c r="A1481" s="2">
        <v>43210</v>
      </c>
      <c r="B1481" s="1" t="s">
        <v>4</v>
      </c>
      <c r="C1481">
        <v>193.959351</v>
      </c>
    </row>
    <row r="1482" spans="1:3" x14ac:dyDescent="0.25">
      <c r="A1482" s="2">
        <v>43213</v>
      </c>
      <c r="B1482" s="1" t="s">
        <v>4</v>
      </c>
      <c r="C1482">
        <v>193.50233499999999</v>
      </c>
    </row>
    <row r="1483" spans="1:3" x14ac:dyDescent="0.25">
      <c r="A1483" s="2">
        <v>43214</v>
      </c>
      <c r="B1483" s="1" t="s">
        <v>4</v>
      </c>
      <c r="C1483">
        <v>187.19548</v>
      </c>
    </row>
    <row r="1484" spans="1:3" x14ac:dyDescent="0.25">
      <c r="A1484" s="2">
        <v>43215</v>
      </c>
      <c r="B1484" s="1" t="s">
        <v>4</v>
      </c>
      <c r="C1484">
        <v>184.91037</v>
      </c>
    </row>
    <row r="1485" spans="1:3" x14ac:dyDescent="0.25">
      <c r="A1485" s="2">
        <v>43216</v>
      </c>
      <c r="B1485" s="1" t="s">
        <v>4</v>
      </c>
      <c r="C1485">
        <v>185.64158599999999</v>
      </c>
    </row>
    <row r="1486" spans="1:3" x14ac:dyDescent="0.25">
      <c r="A1486" s="2">
        <v>43217</v>
      </c>
      <c r="B1486" s="1" t="s">
        <v>4</v>
      </c>
      <c r="C1486">
        <v>186.921234</v>
      </c>
    </row>
    <row r="1487" spans="1:3" x14ac:dyDescent="0.25">
      <c r="A1487" s="2">
        <v>43220</v>
      </c>
      <c r="B1487" s="1" t="s">
        <v>4</v>
      </c>
      <c r="C1487">
        <v>186.372803</v>
      </c>
    </row>
    <row r="1488" spans="1:3" x14ac:dyDescent="0.25">
      <c r="A1488" s="2">
        <v>43222</v>
      </c>
      <c r="B1488" s="1" t="s">
        <v>4</v>
      </c>
      <c r="C1488">
        <v>189.38916</v>
      </c>
    </row>
    <row r="1489" spans="1:3" x14ac:dyDescent="0.25">
      <c r="A1489" s="2">
        <v>43223</v>
      </c>
      <c r="B1489" s="1" t="s">
        <v>4</v>
      </c>
      <c r="C1489">
        <v>176.50119000000001</v>
      </c>
    </row>
    <row r="1490" spans="1:3" x14ac:dyDescent="0.25">
      <c r="A1490" s="2">
        <v>43224</v>
      </c>
      <c r="B1490" s="1" t="s">
        <v>4</v>
      </c>
      <c r="C1490">
        <v>176.13557399999999</v>
      </c>
    </row>
    <row r="1491" spans="1:3" x14ac:dyDescent="0.25">
      <c r="A1491" s="2">
        <v>43227</v>
      </c>
      <c r="B1491" s="1" t="s">
        <v>4</v>
      </c>
      <c r="C1491">
        <v>178.28355400000001</v>
      </c>
    </row>
    <row r="1492" spans="1:3" x14ac:dyDescent="0.25">
      <c r="A1492" s="2">
        <v>43228</v>
      </c>
      <c r="B1492" s="1" t="s">
        <v>4</v>
      </c>
      <c r="C1492">
        <v>176.95820599999999</v>
      </c>
    </row>
    <row r="1493" spans="1:3" x14ac:dyDescent="0.25">
      <c r="A1493" s="2">
        <v>43229</v>
      </c>
      <c r="B1493" s="1" t="s">
        <v>4</v>
      </c>
      <c r="C1493">
        <v>173.98757900000001</v>
      </c>
    </row>
    <row r="1494" spans="1:3" x14ac:dyDescent="0.25">
      <c r="A1494" s="2">
        <v>43230</v>
      </c>
      <c r="B1494" s="1" t="s">
        <v>4</v>
      </c>
      <c r="C1494">
        <v>176.62866199999999</v>
      </c>
    </row>
    <row r="1495" spans="1:3" x14ac:dyDescent="0.25">
      <c r="A1495" s="2">
        <v>43231</v>
      </c>
      <c r="B1495" s="1" t="s">
        <v>4</v>
      </c>
      <c r="C1495">
        <v>178.084915</v>
      </c>
    </row>
    <row r="1496" spans="1:3" x14ac:dyDescent="0.25">
      <c r="A1496" s="2">
        <v>43234</v>
      </c>
      <c r="B1496" s="1" t="s">
        <v>4</v>
      </c>
      <c r="C1496">
        <v>177.66213999999999</v>
      </c>
    </row>
    <row r="1497" spans="1:3" x14ac:dyDescent="0.25">
      <c r="A1497" s="2">
        <v>43235</v>
      </c>
      <c r="B1497" s="1" t="s">
        <v>4</v>
      </c>
      <c r="C1497">
        <v>177.47422800000001</v>
      </c>
    </row>
    <row r="1498" spans="1:3" x14ac:dyDescent="0.25">
      <c r="A1498" s="2">
        <v>43236</v>
      </c>
      <c r="B1498" s="1" t="s">
        <v>4</v>
      </c>
      <c r="C1498">
        <v>182.171783</v>
      </c>
    </row>
    <row r="1499" spans="1:3" x14ac:dyDescent="0.25">
      <c r="A1499" s="2">
        <v>43237</v>
      </c>
      <c r="B1499" s="1" t="s">
        <v>4</v>
      </c>
      <c r="C1499">
        <v>183.44014000000001</v>
      </c>
    </row>
    <row r="1500" spans="1:3" x14ac:dyDescent="0.25">
      <c r="A1500" s="2">
        <v>43238</v>
      </c>
      <c r="B1500" s="1" t="s">
        <v>4</v>
      </c>
      <c r="C1500">
        <v>183.252228</v>
      </c>
    </row>
    <row r="1501" spans="1:3" x14ac:dyDescent="0.25">
      <c r="A1501" s="2">
        <v>43241</v>
      </c>
      <c r="B1501" s="1" t="s">
        <v>4</v>
      </c>
      <c r="C1501">
        <v>183.252228</v>
      </c>
    </row>
    <row r="1502" spans="1:3" x14ac:dyDescent="0.25">
      <c r="A1502" s="2">
        <v>43242</v>
      </c>
      <c r="B1502" s="1" t="s">
        <v>4</v>
      </c>
      <c r="C1502">
        <v>183.67501799999999</v>
      </c>
    </row>
    <row r="1503" spans="1:3" x14ac:dyDescent="0.25">
      <c r="A1503" s="2">
        <v>43243</v>
      </c>
      <c r="B1503" s="1" t="s">
        <v>4</v>
      </c>
      <c r="C1503">
        <v>182.07785000000001</v>
      </c>
    </row>
    <row r="1504" spans="1:3" x14ac:dyDescent="0.25">
      <c r="A1504" s="2">
        <v>43244</v>
      </c>
      <c r="B1504" s="1" t="s">
        <v>4</v>
      </c>
      <c r="C1504">
        <v>181.65505999999999</v>
      </c>
    </row>
    <row r="1505" spans="1:3" x14ac:dyDescent="0.25">
      <c r="A1505" s="2">
        <v>43245</v>
      </c>
      <c r="B1505" s="1" t="s">
        <v>4</v>
      </c>
      <c r="C1505">
        <v>182.12481700000001</v>
      </c>
    </row>
    <row r="1506" spans="1:3" x14ac:dyDescent="0.25">
      <c r="A1506" s="2">
        <v>43248</v>
      </c>
      <c r="B1506" s="1" t="s">
        <v>4</v>
      </c>
      <c r="C1506">
        <v>183.768967</v>
      </c>
    </row>
    <row r="1507" spans="1:3" x14ac:dyDescent="0.25">
      <c r="A1507" s="2">
        <v>43249</v>
      </c>
      <c r="B1507" s="1" t="s">
        <v>4</v>
      </c>
      <c r="C1507">
        <v>180.71556100000001</v>
      </c>
    </row>
    <row r="1508" spans="1:3" x14ac:dyDescent="0.25">
      <c r="A1508" s="2">
        <v>43250</v>
      </c>
      <c r="B1508" s="1" t="s">
        <v>4</v>
      </c>
      <c r="C1508">
        <v>184.94335899999999</v>
      </c>
    </row>
    <row r="1509" spans="1:3" x14ac:dyDescent="0.25">
      <c r="A1509" s="2">
        <v>43251</v>
      </c>
      <c r="B1509" s="1" t="s">
        <v>4</v>
      </c>
      <c r="C1509">
        <v>181.88995399999999</v>
      </c>
    </row>
    <row r="1510" spans="1:3" x14ac:dyDescent="0.25">
      <c r="A1510" s="2">
        <v>43252</v>
      </c>
      <c r="B1510" s="1" t="s">
        <v>4</v>
      </c>
      <c r="C1510">
        <v>181.467163</v>
      </c>
    </row>
    <row r="1511" spans="1:3" x14ac:dyDescent="0.25">
      <c r="A1511" s="2">
        <v>43255</v>
      </c>
      <c r="B1511" s="1" t="s">
        <v>4</v>
      </c>
      <c r="C1511">
        <v>183.252228</v>
      </c>
    </row>
    <row r="1512" spans="1:3" x14ac:dyDescent="0.25">
      <c r="A1512" s="2">
        <v>43256</v>
      </c>
      <c r="B1512" s="1" t="s">
        <v>4</v>
      </c>
      <c r="C1512">
        <v>184.52056899999999</v>
      </c>
    </row>
    <row r="1513" spans="1:3" x14ac:dyDescent="0.25">
      <c r="A1513" s="2">
        <v>43257</v>
      </c>
      <c r="B1513" s="1" t="s">
        <v>4</v>
      </c>
      <c r="C1513">
        <v>191.09716800000001</v>
      </c>
    </row>
    <row r="1514" spans="1:3" x14ac:dyDescent="0.25">
      <c r="A1514" s="2">
        <v>43258</v>
      </c>
      <c r="B1514" s="1" t="s">
        <v>4</v>
      </c>
      <c r="C1514">
        <v>186.21170000000001</v>
      </c>
    </row>
    <row r="1515" spans="1:3" x14ac:dyDescent="0.25">
      <c r="A1515" s="2">
        <v>43259</v>
      </c>
      <c r="B1515" s="1" t="s">
        <v>4</v>
      </c>
      <c r="C1515">
        <v>187.29216</v>
      </c>
    </row>
    <row r="1516" spans="1:3" x14ac:dyDescent="0.25">
      <c r="A1516" s="2">
        <v>43262</v>
      </c>
      <c r="B1516" s="1" t="s">
        <v>4</v>
      </c>
      <c r="C1516">
        <v>186.399597</v>
      </c>
    </row>
    <row r="1517" spans="1:3" x14ac:dyDescent="0.25">
      <c r="A1517" s="2">
        <v>43263</v>
      </c>
      <c r="B1517" s="1" t="s">
        <v>4</v>
      </c>
      <c r="C1517">
        <v>184.66151400000001</v>
      </c>
    </row>
    <row r="1518" spans="1:3" x14ac:dyDescent="0.25">
      <c r="A1518" s="2">
        <v>43264</v>
      </c>
      <c r="B1518" s="1" t="s">
        <v>4</v>
      </c>
      <c r="C1518">
        <v>183.11129800000001</v>
      </c>
    </row>
    <row r="1519" spans="1:3" x14ac:dyDescent="0.25">
      <c r="A1519" s="2">
        <v>43265</v>
      </c>
      <c r="B1519" s="1" t="s">
        <v>4</v>
      </c>
      <c r="C1519">
        <v>186.72842399999999</v>
      </c>
    </row>
    <row r="1520" spans="1:3" x14ac:dyDescent="0.25">
      <c r="A1520" s="2">
        <v>43266</v>
      </c>
      <c r="B1520" s="1" t="s">
        <v>4</v>
      </c>
      <c r="C1520">
        <v>187.76190199999999</v>
      </c>
    </row>
    <row r="1521" spans="1:3" x14ac:dyDescent="0.25">
      <c r="A1521" s="2">
        <v>43269</v>
      </c>
      <c r="B1521" s="1" t="s">
        <v>4</v>
      </c>
      <c r="C1521">
        <v>182.54759200000001</v>
      </c>
    </row>
    <row r="1522" spans="1:3" x14ac:dyDescent="0.25">
      <c r="A1522" s="2">
        <v>43270</v>
      </c>
      <c r="B1522" s="1" t="s">
        <v>4</v>
      </c>
      <c r="C1522">
        <v>177.943985</v>
      </c>
    </row>
    <row r="1523" spans="1:3" x14ac:dyDescent="0.25">
      <c r="A1523" s="2">
        <v>43271</v>
      </c>
      <c r="B1523" s="1" t="s">
        <v>4</v>
      </c>
      <c r="C1523">
        <v>177.23933400000001</v>
      </c>
    </row>
    <row r="1524" spans="1:3" x14ac:dyDescent="0.25">
      <c r="A1524" s="2">
        <v>43272</v>
      </c>
      <c r="B1524" s="1" t="s">
        <v>4</v>
      </c>
      <c r="C1524">
        <v>178.64862099999999</v>
      </c>
    </row>
    <row r="1525" spans="1:3" x14ac:dyDescent="0.25">
      <c r="A1525" s="2">
        <v>43273</v>
      </c>
      <c r="B1525" s="1" t="s">
        <v>4</v>
      </c>
      <c r="C1525">
        <v>179.40022300000001</v>
      </c>
    </row>
    <row r="1526" spans="1:3" x14ac:dyDescent="0.25">
      <c r="A1526" s="2">
        <v>43276</v>
      </c>
      <c r="B1526" s="1" t="s">
        <v>4</v>
      </c>
      <c r="C1526">
        <v>175.689133</v>
      </c>
    </row>
    <row r="1527" spans="1:3" x14ac:dyDescent="0.25">
      <c r="A1527" s="2">
        <v>43277</v>
      </c>
      <c r="B1527" s="1" t="s">
        <v>4</v>
      </c>
      <c r="C1527">
        <v>176.064941</v>
      </c>
    </row>
    <row r="1528" spans="1:3" x14ac:dyDescent="0.25">
      <c r="A1528" s="2">
        <v>43278</v>
      </c>
      <c r="B1528" s="1" t="s">
        <v>4</v>
      </c>
      <c r="C1528">
        <v>177.66213999999999</v>
      </c>
    </row>
    <row r="1529" spans="1:3" x14ac:dyDescent="0.25">
      <c r="A1529" s="2">
        <v>43279</v>
      </c>
      <c r="B1529" s="1" t="s">
        <v>4</v>
      </c>
      <c r="C1529">
        <v>172.87058999999999</v>
      </c>
    </row>
    <row r="1530" spans="1:3" x14ac:dyDescent="0.25">
      <c r="A1530" s="2">
        <v>43280</v>
      </c>
      <c r="B1530" s="1" t="s">
        <v>4</v>
      </c>
      <c r="C1530">
        <v>175.64215100000001</v>
      </c>
    </row>
    <row r="1531" spans="1:3" x14ac:dyDescent="0.25">
      <c r="A1531" s="2">
        <v>43283</v>
      </c>
      <c r="B1531" s="1" t="s">
        <v>4</v>
      </c>
      <c r="C1531">
        <v>172.44781499999999</v>
      </c>
    </row>
    <row r="1532" spans="1:3" x14ac:dyDescent="0.25">
      <c r="A1532" s="2">
        <v>43284</v>
      </c>
      <c r="B1532" s="1" t="s">
        <v>4</v>
      </c>
      <c r="C1532">
        <v>173.810135</v>
      </c>
    </row>
    <row r="1533" spans="1:3" x14ac:dyDescent="0.25">
      <c r="A1533" s="2">
        <v>43285</v>
      </c>
      <c r="B1533" s="1" t="s">
        <v>4</v>
      </c>
      <c r="C1533">
        <v>171.13247699999999</v>
      </c>
    </row>
    <row r="1534" spans="1:3" x14ac:dyDescent="0.25">
      <c r="A1534" s="2">
        <v>43286</v>
      </c>
      <c r="B1534" s="1" t="s">
        <v>4</v>
      </c>
      <c r="C1534">
        <v>170.850662</v>
      </c>
    </row>
    <row r="1535" spans="1:3" x14ac:dyDescent="0.25">
      <c r="A1535" s="2">
        <v>43287</v>
      </c>
      <c r="B1535" s="1" t="s">
        <v>4</v>
      </c>
      <c r="C1535">
        <v>170.521805</v>
      </c>
    </row>
    <row r="1536" spans="1:3" x14ac:dyDescent="0.25">
      <c r="A1536" s="2">
        <v>43290</v>
      </c>
      <c r="B1536" s="1" t="s">
        <v>4</v>
      </c>
      <c r="C1536">
        <v>170.850662</v>
      </c>
    </row>
    <row r="1537" spans="1:3" x14ac:dyDescent="0.25">
      <c r="A1537" s="2">
        <v>43291</v>
      </c>
      <c r="B1537" s="1" t="s">
        <v>4</v>
      </c>
      <c r="C1537">
        <v>173.810135</v>
      </c>
    </row>
    <row r="1538" spans="1:3" x14ac:dyDescent="0.25">
      <c r="A1538" s="2">
        <v>43292</v>
      </c>
      <c r="B1538" s="1" t="s">
        <v>4</v>
      </c>
      <c r="C1538">
        <v>171.97807299999999</v>
      </c>
    </row>
    <row r="1539" spans="1:3" x14ac:dyDescent="0.25">
      <c r="A1539" s="2">
        <v>43293</v>
      </c>
      <c r="B1539" s="1" t="s">
        <v>4</v>
      </c>
      <c r="C1539">
        <v>174.09198000000001</v>
      </c>
    </row>
    <row r="1540" spans="1:3" x14ac:dyDescent="0.25">
      <c r="A1540" s="2">
        <v>43294</v>
      </c>
      <c r="B1540" s="1" t="s">
        <v>4</v>
      </c>
      <c r="C1540">
        <v>176.39378400000001</v>
      </c>
    </row>
    <row r="1541" spans="1:3" x14ac:dyDescent="0.25">
      <c r="A1541" s="2">
        <v>43297</v>
      </c>
      <c r="B1541" s="1" t="s">
        <v>4</v>
      </c>
      <c r="C1541">
        <v>177.33329800000001</v>
      </c>
    </row>
    <row r="1542" spans="1:3" x14ac:dyDescent="0.25">
      <c r="A1542" s="2">
        <v>43298</v>
      </c>
      <c r="B1542" s="1" t="s">
        <v>4</v>
      </c>
      <c r="C1542">
        <v>174.51473999999999</v>
      </c>
    </row>
    <row r="1543" spans="1:3" x14ac:dyDescent="0.25">
      <c r="A1543" s="2">
        <v>43299</v>
      </c>
      <c r="B1543" s="1" t="s">
        <v>4</v>
      </c>
      <c r="C1543">
        <v>177.803055</v>
      </c>
    </row>
    <row r="1544" spans="1:3" x14ac:dyDescent="0.25">
      <c r="A1544" s="2">
        <v>43300</v>
      </c>
      <c r="B1544" s="1" t="s">
        <v>4</v>
      </c>
      <c r="C1544">
        <v>178.03791799999999</v>
      </c>
    </row>
    <row r="1545" spans="1:3" x14ac:dyDescent="0.25">
      <c r="A1545" s="2">
        <v>43301</v>
      </c>
      <c r="B1545" s="1" t="s">
        <v>4</v>
      </c>
      <c r="C1545">
        <v>178.41372699999999</v>
      </c>
    </row>
    <row r="1546" spans="1:3" x14ac:dyDescent="0.25">
      <c r="A1546" s="2">
        <v>43304</v>
      </c>
      <c r="B1546" s="1" t="s">
        <v>4</v>
      </c>
      <c r="C1546">
        <v>177.99095199999999</v>
      </c>
    </row>
    <row r="1547" spans="1:3" x14ac:dyDescent="0.25">
      <c r="A1547" s="2">
        <v>43305</v>
      </c>
      <c r="B1547" s="1" t="s">
        <v>4</v>
      </c>
      <c r="C1547">
        <v>178.930466</v>
      </c>
    </row>
    <row r="1548" spans="1:3" x14ac:dyDescent="0.25">
      <c r="A1548" s="2">
        <v>43306</v>
      </c>
      <c r="B1548" s="1" t="s">
        <v>4</v>
      </c>
      <c r="C1548">
        <v>177.19238300000001</v>
      </c>
    </row>
    <row r="1549" spans="1:3" x14ac:dyDescent="0.25">
      <c r="A1549" s="2">
        <v>43307</v>
      </c>
      <c r="B1549" s="1" t="s">
        <v>4</v>
      </c>
      <c r="C1549">
        <v>176.48774700000001</v>
      </c>
    </row>
    <row r="1550" spans="1:3" x14ac:dyDescent="0.25">
      <c r="A1550" s="2">
        <v>43308</v>
      </c>
      <c r="B1550" s="1" t="s">
        <v>4</v>
      </c>
      <c r="C1550">
        <v>177.756058</v>
      </c>
    </row>
    <row r="1551" spans="1:3" x14ac:dyDescent="0.25">
      <c r="A1551" s="2">
        <v>43311</v>
      </c>
      <c r="B1551" s="1" t="s">
        <v>4</v>
      </c>
      <c r="C1551">
        <v>177.427246</v>
      </c>
    </row>
    <row r="1552" spans="1:3" x14ac:dyDescent="0.25">
      <c r="A1552" s="2">
        <v>43312</v>
      </c>
      <c r="B1552" s="1" t="s">
        <v>4</v>
      </c>
      <c r="C1552">
        <v>177.709091</v>
      </c>
    </row>
    <row r="1553" spans="1:3" x14ac:dyDescent="0.25">
      <c r="A1553" s="2">
        <v>43313</v>
      </c>
      <c r="B1553" s="1" t="s">
        <v>4</v>
      </c>
      <c r="C1553">
        <v>176.48774700000001</v>
      </c>
    </row>
    <row r="1554" spans="1:3" x14ac:dyDescent="0.25">
      <c r="A1554" s="2">
        <v>43314</v>
      </c>
      <c r="B1554" s="1" t="s">
        <v>4</v>
      </c>
      <c r="C1554">
        <v>173.76312300000001</v>
      </c>
    </row>
    <row r="1555" spans="1:3" x14ac:dyDescent="0.25">
      <c r="A1555" s="2">
        <v>43315</v>
      </c>
      <c r="B1555" s="1" t="s">
        <v>4</v>
      </c>
      <c r="C1555">
        <v>178.13188199999999</v>
      </c>
    </row>
    <row r="1556" spans="1:3" x14ac:dyDescent="0.25">
      <c r="A1556" s="2">
        <v>43318</v>
      </c>
      <c r="B1556" s="1" t="s">
        <v>4</v>
      </c>
      <c r="C1556">
        <v>176.81655900000001</v>
      </c>
    </row>
    <row r="1557" spans="1:3" x14ac:dyDescent="0.25">
      <c r="A1557" s="2">
        <v>43319</v>
      </c>
      <c r="B1557" s="1" t="s">
        <v>4</v>
      </c>
      <c r="C1557">
        <v>178.178833</v>
      </c>
    </row>
    <row r="1558" spans="1:3" x14ac:dyDescent="0.25">
      <c r="A1558" s="2">
        <v>43320</v>
      </c>
      <c r="B1558" s="1" t="s">
        <v>4</v>
      </c>
      <c r="C1558">
        <v>179.024429</v>
      </c>
    </row>
    <row r="1559" spans="1:3" x14ac:dyDescent="0.25">
      <c r="A1559" s="2">
        <v>43321</v>
      </c>
      <c r="B1559" s="1" t="s">
        <v>4</v>
      </c>
      <c r="C1559">
        <v>195.888687</v>
      </c>
    </row>
    <row r="1560" spans="1:3" x14ac:dyDescent="0.25">
      <c r="A1560" s="2">
        <v>43322</v>
      </c>
      <c r="B1560" s="1" t="s">
        <v>4</v>
      </c>
      <c r="C1560">
        <v>193.25804099999999</v>
      </c>
    </row>
    <row r="1561" spans="1:3" x14ac:dyDescent="0.25">
      <c r="A1561" s="2">
        <v>43325</v>
      </c>
      <c r="B1561" s="1" t="s">
        <v>4</v>
      </c>
      <c r="C1561">
        <v>195.79473899999999</v>
      </c>
    </row>
    <row r="1562" spans="1:3" x14ac:dyDescent="0.25">
      <c r="A1562" s="2">
        <v>43326</v>
      </c>
      <c r="B1562" s="1" t="s">
        <v>4</v>
      </c>
      <c r="C1562">
        <v>196.64032</v>
      </c>
    </row>
    <row r="1563" spans="1:3" x14ac:dyDescent="0.25">
      <c r="A1563" s="2">
        <v>43327</v>
      </c>
      <c r="B1563" s="1" t="s">
        <v>4</v>
      </c>
      <c r="C1563">
        <v>193.35200499999999</v>
      </c>
    </row>
    <row r="1564" spans="1:3" x14ac:dyDescent="0.25">
      <c r="A1564" s="2">
        <v>43328</v>
      </c>
      <c r="B1564" s="1" t="s">
        <v>4</v>
      </c>
      <c r="C1564">
        <v>196.07659899999999</v>
      </c>
    </row>
    <row r="1565" spans="1:3" x14ac:dyDescent="0.25">
      <c r="A1565" s="2">
        <v>43329</v>
      </c>
      <c r="B1565" s="1" t="s">
        <v>4</v>
      </c>
      <c r="C1565">
        <v>194.47943100000001</v>
      </c>
    </row>
    <row r="1566" spans="1:3" x14ac:dyDescent="0.25">
      <c r="A1566" s="2">
        <v>43332</v>
      </c>
      <c r="B1566" s="1" t="s">
        <v>4</v>
      </c>
      <c r="C1566">
        <v>196.828217</v>
      </c>
    </row>
    <row r="1567" spans="1:3" x14ac:dyDescent="0.25">
      <c r="A1567" s="2">
        <v>43333</v>
      </c>
      <c r="B1567" s="1" t="s">
        <v>4</v>
      </c>
      <c r="C1567">
        <v>197.767731</v>
      </c>
    </row>
    <row r="1568" spans="1:3" x14ac:dyDescent="0.25">
      <c r="A1568" s="2">
        <v>43334</v>
      </c>
      <c r="B1568" s="1" t="s">
        <v>4</v>
      </c>
      <c r="C1568">
        <v>197.673767</v>
      </c>
    </row>
    <row r="1569" spans="1:3" x14ac:dyDescent="0.25">
      <c r="A1569" s="2">
        <v>43335</v>
      </c>
      <c r="B1569" s="1" t="s">
        <v>4</v>
      </c>
      <c r="C1569">
        <v>199.17700199999999</v>
      </c>
    </row>
    <row r="1570" spans="1:3" x14ac:dyDescent="0.25">
      <c r="A1570" s="2">
        <v>43336</v>
      </c>
      <c r="B1570" s="1" t="s">
        <v>4</v>
      </c>
      <c r="C1570">
        <v>200.77417</v>
      </c>
    </row>
    <row r="1571" spans="1:3" x14ac:dyDescent="0.25">
      <c r="A1571" s="2">
        <v>43339</v>
      </c>
      <c r="B1571" s="1" t="s">
        <v>4</v>
      </c>
      <c r="C1571">
        <v>202.653198</v>
      </c>
    </row>
    <row r="1572" spans="1:3" x14ac:dyDescent="0.25">
      <c r="A1572" s="2">
        <v>43340</v>
      </c>
      <c r="B1572" s="1" t="s">
        <v>4</v>
      </c>
      <c r="C1572">
        <v>202.653198</v>
      </c>
    </row>
    <row r="1573" spans="1:3" x14ac:dyDescent="0.25">
      <c r="A1573" s="2">
        <v>43341</v>
      </c>
      <c r="B1573" s="1" t="s">
        <v>4</v>
      </c>
      <c r="C1573">
        <v>201.61973599999999</v>
      </c>
    </row>
    <row r="1574" spans="1:3" x14ac:dyDescent="0.25">
      <c r="A1574" s="2">
        <v>43342</v>
      </c>
      <c r="B1574" s="1" t="s">
        <v>4</v>
      </c>
      <c r="C1574">
        <v>202.18345600000001</v>
      </c>
    </row>
    <row r="1575" spans="1:3" x14ac:dyDescent="0.25">
      <c r="A1575" s="2">
        <v>43343</v>
      </c>
      <c r="B1575" s="1" t="s">
        <v>4</v>
      </c>
      <c r="C1575">
        <v>201.90159600000001</v>
      </c>
    </row>
    <row r="1576" spans="1:3" x14ac:dyDescent="0.25">
      <c r="A1576" s="2">
        <v>43346</v>
      </c>
      <c r="B1576" s="1" t="s">
        <v>4</v>
      </c>
      <c r="C1576">
        <v>202.93507399999999</v>
      </c>
    </row>
    <row r="1577" spans="1:3" x14ac:dyDescent="0.25">
      <c r="A1577" s="2">
        <v>43347</v>
      </c>
      <c r="B1577" s="1" t="s">
        <v>4</v>
      </c>
      <c r="C1577">
        <v>198.049576</v>
      </c>
    </row>
    <row r="1578" spans="1:3" x14ac:dyDescent="0.25">
      <c r="A1578" s="2">
        <v>43348</v>
      </c>
      <c r="B1578" s="1" t="s">
        <v>4</v>
      </c>
      <c r="C1578">
        <v>194.47943100000001</v>
      </c>
    </row>
    <row r="1579" spans="1:3" x14ac:dyDescent="0.25">
      <c r="A1579" s="2">
        <v>43349</v>
      </c>
      <c r="B1579" s="1" t="s">
        <v>4</v>
      </c>
      <c r="C1579">
        <v>193.63386499999999</v>
      </c>
    </row>
    <row r="1580" spans="1:3" x14ac:dyDescent="0.25">
      <c r="A1580" s="2">
        <v>43350</v>
      </c>
      <c r="B1580" s="1" t="s">
        <v>4</v>
      </c>
      <c r="C1580">
        <v>194.667328</v>
      </c>
    </row>
    <row r="1581" spans="1:3" x14ac:dyDescent="0.25">
      <c r="A1581" s="2">
        <v>43353</v>
      </c>
      <c r="B1581" s="1" t="s">
        <v>4</v>
      </c>
      <c r="C1581">
        <v>195.13708500000001</v>
      </c>
    </row>
    <row r="1582" spans="1:3" x14ac:dyDescent="0.25">
      <c r="A1582" s="2">
        <v>43354</v>
      </c>
      <c r="B1582" s="1" t="s">
        <v>4</v>
      </c>
      <c r="C1582">
        <v>194.10363799999999</v>
      </c>
    </row>
    <row r="1583" spans="1:3" x14ac:dyDescent="0.25">
      <c r="A1583" s="2">
        <v>43355</v>
      </c>
      <c r="B1583" s="1" t="s">
        <v>4</v>
      </c>
      <c r="C1583">
        <v>197.95564300000001</v>
      </c>
    </row>
    <row r="1584" spans="1:3" x14ac:dyDescent="0.25">
      <c r="A1584" s="2">
        <v>43356</v>
      </c>
      <c r="B1584" s="1" t="s">
        <v>4</v>
      </c>
      <c r="C1584">
        <v>197.016098</v>
      </c>
    </row>
    <row r="1585" spans="1:3" x14ac:dyDescent="0.25">
      <c r="A1585" s="2">
        <v>43357</v>
      </c>
      <c r="B1585" s="1" t="s">
        <v>4</v>
      </c>
      <c r="C1585">
        <v>197.57981899999999</v>
      </c>
    </row>
    <row r="1586" spans="1:3" x14ac:dyDescent="0.25">
      <c r="A1586" s="2">
        <v>43360</v>
      </c>
      <c r="B1586" s="1" t="s">
        <v>4</v>
      </c>
      <c r="C1586">
        <v>195.60685699999999</v>
      </c>
    </row>
    <row r="1587" spans="1:3" x14ac:dyDescent="0.25">
      <c r="A1587" s="2">
        <v>43361</v>
      </c>
      <c r="B1587" s="1" t="s">
        <v>4</v>
      </c>
      <c r="C1587">
        <v>197.29797400000001</v>
      </c>
    </row>
    <row r="1588" spans="1:3" x14ac:dyDescent="0.25">
      <c r="A1588" s="2">
        <v>43362</v>
      </c>
      <c r="B1588" s="1" t="s">
        <v>4</v>
      </c>
      <c r="C1588">
        <v>196.54634100000001</v>
      </c>
    </row>
    <row r="1589" spans="1:3" x14ac:dyDescent="0.25">
      <c r="A1589" s="2">
        <v>43363</v>
      </c>
      <c r="B1589" s="1" t="s">
        <v>4</v>
      </c>
      <c r="C1589">
        <v>196.734253</v>
      </c>
    </row>
    <row r="1590" spans="1:3" x14ac:dyDescent="0.25">
      <c r="A1590" s="2">
        <v>43364</v>
      </c>
      <c r="B1590" s="1" t="s">
        <v>4</v>
      </c>
      <c r="C1590">
        <v>198.14352400000001</v>
      </c>
    </row>
    <row r="1591" spans="1:3" x14ac:dyDescent="0.25">
      <c r="A1591" s="2">
        <v>43367</v>
      </c>
      <c r="B1591" s="1" t="s">
        <v>4</v>
      </c>
      <c r="C1591">
        <v>195.79473899999999</v>
      </c>
    </row>
    <row r="1592" spans="1:3" x14ac:dyDescent="0.25">
      <c r="A1592" s="2">
        <v>43368</v>
      </c>
      <c r="B1592" s="1" t="s">
        <v>4</v>
      </c>
      <c r="C1592">
        <v>197.95564300000001</v>
      </c>
    </row>
    <row r="1593" spans="1:3" x14ac:dyDescent="0.25">
      <c r="A1593" s="2">
        <v>43369</v>
      </c>
      <c r="B1593" s="1" t="s">
        <v>4</v>
      </c>
      <c r="C1593">
        <v>196.828217</v>
      </c>
    </row>
    <row r="1594" spans="1:3" x14ac:dyDescent="0.25">
      <c r="A1594" s="2">
        <v>43370</v>
      </c>
      <c r="B1594" s="1" t="s">
        <v>4</v>
      </c>
      <c r="C1594">
        <v>198.707245</v>
      </c>
    </row>
    <row r="1595" spans="1:3" x14ac:dyDescent="0.25">
      <c r="A1595" s="2">
        <v>43371</v>
      </c>
      <c r="B1595" s="1" t="s">
        <v>4</v>
      </c>
      <c r="C1595">
        <v>198.14352400000001</v>
      </c>
    </row>
    <row r="1596" spans="1:3" x14ac:dyDescent="0.25">
      <c r="A1596" s="2">
        <v>43374</v>
      </c>
      <c r="B1596" s="1" t="s">
        <v>4</v>
      </c>
      <c r="C1596">
        <v>200.868134</v>
      </c>
    </row>
    <row r="1597" spans="1:3" x14ac:dyDescent="0.25">
      <c r="A1597" s="2">
        <v>43375</v>
      </c>
      <c r="B1597" s="1" t="s">
        <v>4</v>
      </c>
      <c r="C1597">
        <v>200.30441300000001</v>
      </c>
    </row>
    <row r="1598" spans="1:3" x14ac:dyDescent="0.25">
      <c r="A1598" s="2">
        <v>43377</v>
      </c>
      <c r="B1598" s="1" t="s">
        <v>4</v>
      </c>
      <c r="C1598">
        <v>196.35845900000001</v>
      </c>
    </row>
    <row r="1599" spans="1:3" x14ac:dyDescent="0.25">
      <c r="A1599" s="2">
        <v>43378</v>
      </c>
      <c r="B1599" s="1" t="s">
        <v>4</v>
      </c>
      <c r="C1599">
        <v>195.231033</v>
      </c>
    </row>
    <row r="1600" spans="1:3" x14ac:dyDescent="0.25">
      <c r="A1600" s="2">
        <v>43381</v>
      </c>
      <c r="B1600" s="1" t="s">
        <v>4</v>
      </c>
      <c r="C1600">
        <v>193.82176200000001</v>
      </c>
    </row>
    <row r="1601" spans="1:3" x14ac:dyDescent="0.25">
      <c r="A1601" s="2">
        <v>43382</v>
      </c>
      <c r="B1601" s="1" t="s">
        <v>4</v>
      </c>
      <c r="C1601">
        <v>192.03668200000001</v>
      </c>
    </row>
    <row r="1602" spans="1:3" x14ac:dyDescent="0.25">
      <c r="A1602" s="2">
        <v>43383</v>
      </c>
      <c r="B1602" s="1" t="s">
        <v>4</v>
      </c>
      <c r="C1602">
        <v>183.34617600000001</v>
      </c>
    </row>
    <row r="1603" spans="1:3" x14ac:dyDescent="0.25">
      <c r="A1603" s="2">
        <v>43384</v>
      </c>
      <c r="B1603" s="1" t="s">
        <v>4</v>
      </c>
      <c r="C1603">
        <v>180.99740600000001</v>
      </c>
    </row>
    <row r="1604" spans="1:3" x14ac:dyDescent="0.25">
      <c r="A1604" s="2">
        <v>43385</v>
      </c>
      <c r="B1604" s="1" t="s">
        <v>4</v>
      </c>
      <c r="C1604">
        <v>180.950424</v>
      </c>
    </row>
    <row r="1605" spans="1:3" x14ac:dyDescent="0.25">
      <c r="A1605" s="2">
        <v>43388</v>
      </c>
      <c r="B1605" s="1" t="s">
        <v>4</v>
      </c>
      <c r="C1605">
        <v>183.158264</v>
      </c>
    </row>
    <row r="1606" spans="1:3" x14ac:dyDescent="0.25">
      <c r="A1606" s="2">
        <v>43389</v>
      </c>
      <c r="B1606" s="1" t="s">
        <v>4</v>
      </c>
      <c r="C1606">
        <v>187.90283199999999</v>
      </c>
    </row>
    <row r="1607" spans="1:3" x14ac:dyDescent="0.25">
      <c r="A1607" s="2">
        <v>43390</v>
      </c>
      <c r="B1607" s="1" t="s">
        <v>4</v>
      </c>
      <c r="C1607">
        <v>189.5</v>
      </c>
    </row>
    <row r="1608" spans="1:3" x14ac:dyDescent="0.25">
      <c r="A1608" s="2">
        <v>43391</v>
      </c>
      <c r="B1608" s="1" t="s">
        <v>4</v>
      </c>
      <c r="C1608">
        <v>186.72842399999999</v>
      </c>
    </row>
    <row r="1609" spans="1:3" x14ac:dyDescent="0.25">
      <c r="A1609" s="2">
        <v>43392</v>
      </c>
      <c r="B1609" s="1" t="s">
        <v>4</v>
      </c>
      <c r="C1609">
        <v>190.53346300000001</v>
      </c>
    </row>
    <row r="1610" spans="1:3" x14ac:dyDescent="0.25">
      <c r="A1610" s="2">
        <v>43395</v>
      </c>
      <c r="B1610" s="1" t="s">
        <v>4</v>
      </c>
      <c r="C1610">
        <v>188.74838299999999</v>
      </c>
    </row>
    <row r="1611" spans="1:3" x14ac:dyDescent="0.25">
      <c r="A1611" s="2">
        <v>43396</v>
      </c>
      <c r="B1611" s="1" t="s">
        <v>4</v>
      </c>
      <c r="C1611">
        <v>185.50704999999999</v>
      </c>
    </row>
    <row r="1612" spans="1:3" x14ac:dyDescent="0.25">
      <c r="A1612" s="2">
        <v>43397</v>
      </c>
      <c r="B1612" s="1" t="s">
        <v>4</v>
      </c>
      <c r="C1612">
        <v>188.842331</v>
      </c>
    </row>
    <row r="1613" spans="1:3" x14ac:dyDescent="0.25">
      <c r="A1613" s="2">
        <v>43398</v>
      </c>
      <c r="B1613" s="1" t="s">
        <v>4</v>
      </c>
      <c r="C1613">
        <v>194.761292</v>
      </c>
    </row>
    <row r="1614" spans="1:3" x14ac:dyDescent="0.25">
      <c r="A1614" s="2">
        <v>43399</v>
      </c>
      <c r="B1614" s="1" t="s">
        <v>4</v>
      </c>
      <c r="C1614">
        <v>191.09716800000001</v>
      </c>
    </row>
    <row r="1615" spans="1:3" x14ac:dyDescent="0.25">
      <c r="A1615" s="2">
        <v>43402</v>
      </c>
      <c r="B1615" s="1" t="s">
        <v>4</v>
      </c>
      <c r="C1615">
        <v>192.88226299999999</v>
      </c>
    </row>
    <row r="1616" spans="1:3" x14ac:dyDescent="0.25">
      <c r="A1616" s="2">
        <v>43403</v>
      </c>
      <c r="B1616" s="1" t="s">
        <v>4</v>
      </c>
      <c r="C1616">
        <v>189.875809</v>
      </c>
    </row>
    <row r="1617" spans="1:3" x14ac:dyDescent="0.25">
      <c r="A1617" s="2">
        <v>43404</v>
      </c>
      <c r="B1617" s="1" t="s">
        <v>4</v>
      </c>
      <c r="C1617">
        <v>195.41894500000001</v>
      </c>
    </row>
    <row r="1618" spans="1:3" x14ac:dyDescent="0.25">
      <c r="A1618" s="2">
        <v>43405</v>
      </c>
      <c r="B1618" s="1" t="s">
        <v>4</v>
      </c>
      <c r="C1618">
        <v>191.660889</v>
      </c>
    </row>
    <row r="1619" spans="1:3" x14ac:dyDescent="0.25">
      <c r="A1619" s="2">
        <v>43406</v>
      </c>
      <c r="B1619" s="1" t="s">
        <v>4</v>
      </c>
      <c r="C1619">
        <v>194.00967399999999</v>
      </c>
    </row>
    <row r="1620" spans="1:3" x14ac:dyDescent="0.25">
      <c r="A1620" s="2">
        <v>43409</v>
      </c>
      <c r="B1620" s="1" t="s">
        <v>4</v>
      </c>
      <c r="C1620">
        <v>194.47943100000001</v>
      </c>
    </row>
    <row r="1621" spans="1:3" x14ac:dyDescent="0.25">
      <c r="A1621" s="2">
        <v>43410</v>
      </c>
      <c r="B1621" s="1" t="s">
        <v>4</v>
      </c>
      <c r="C1621">
        <v>193.44596899999999</v>
      </c>
    </row>
    <row r="1622" spans="1:3" x14ac:dyDescent="0.25">
      <c r="A1622" s="2">
        <v>43411</v>
      </c>
      <c r="B1622" s="1" t="s">
        <v>4</v>
      </c>
      <c r="C1622">
        <v>186.587524</v>
      </c>
    </row>
    <row r="1623" spans="1:3" x14ac:dyDescent="0.25">
      <c r="A1623" s="2">
        <v>43412</v>
      </c>
      <c r="B1623" s="1" t="s">
        <v>4</v>
      </c>
      <c r="C1623">
        <v>188.842331</v>
      </c>
    </row>
    <row r="1624" spans="1:3" x14ac:dyDescent="0.25">
      <c r="A1624" s="2">
        <v>43413</v>
      </c>
      <c r="B1624" s="1" t="s">
        <v>4</v>
      </c>
      <c r="C1624">
        <v>191.566925</v>
      </c>
    </row>
    <row r="1625" spans="1:3" x14ac:dyDescent="0.25">
      <c r="A1625" s="2">
        <v>43416</v>
      </c>
      <c r="B1625" s="1" t="s">
        <v>4</v>
      </c>
      <c r="C1625">
        <v>189.59394800000001</v>
      </c>
    </row>
    <row r="1626" spans="1:3" x14ac:dyDescent="0.25">
      <c r="A1626" s="2">
        <v>43417</v>
      </c>
      <c r="B1626" s="1" t="s">
        <v>4</v>
      </c>
      <c r="C1626">
        <v>194.10363799999999</v>
      </c>
    </row>
    <row r="1627" spans="1:3" x14ac:dyDescent="0.25">
      <c r="A1627" s="2">
        <v>43418</v>
      </c>
      <c r="B1627" s="1" t="s">
        <v>4</v>
      </c>
      <c r="C1627">
        <v>193.164108</v>
      </c>
    </row>
    <row r="1628" spans="1:3" x14ac:dyDescent="0.25">
      <c r="A1628" s="2">
        <v>43419</v>
      </c>
      <c r="B1628" s="1" t="s">
        <v>4</v>
      </c>
      <c r="C1628">
        <v>193.07015999999999</v>
      </c>
    </row>
    <row r="1629" spans="1:3" x14ac:dyDescent="0.25">
      <c r="A1629" s="2">
        <v>43420</v>
      </c>
      <c r="B1629" s="1" t="s">
        <v>4</v>
      </c>
      <c r="C1629">
        <v>192.31854200000001</v>
      </c>
    </row>
    <row r="1630" spans="1:3" x14ac:dyDescent="0.25">
      <c r="A1630" s="2">
        <v>43423</v>
      </c>
      <c r="B1630" s="1" t="s">
        <v>4</v>
      </c>
      <c r="C1630">
        <v>188.654449</v>
      </c>
    </row>
    <row r="1631" spans="1:3" x14ac:dyDescent="0.25">
      <c r="A1631" s="2">
        <v>43424</v>
      </c>
      <c r="B1631" s="1" t="s">
        <v>4</v>
      </c>
      <c r="C1631">
        <v>187.10423299999999</v>
      </c>
    </row>
    <row r="1632" spans="1:3" x14ac:dyDescent="0.25">
      <c r="A1632" s="2">
        <v>43425</v>
      </c>
      <c r="B1632" s="1" t="s">
        <v>4</v>
      </c>
      <c r="C1632">
        <v>192.03668200000001</v>
      </c>
    </row>
    <row r="1633" spans="1:3" x14ac:dyDescent="0.25">
      <c r="A1633" s="2">
        <v>43426</v>
      </c>
      <c r="B1633" s="1" t="s">
        <v>4</v>
      </c>
      <c r="C1633">
        <v>189.40605199999999</v>
      </c>
    </row>
    <row r="1634" spans="1:3" x14ac:dyDescent="0.25">
      <c r="A1634" s="2">
        <v>43427</v>
      </c>
      <c r="B1634" s="1" t="s">
        <v>4</v>
      </c>
      <c r="C1634">
        <v>190.439514</v>
      </c>
    </row>
    <row r="1635" spans="1:3" x14ac:dyDescent="0.25">
      <c r="A1635" s="2">
        <v>43430</v>
      </c>
      <c r="B1635" s="1" t="s">
        <v>4</v>
      </c>
      <c r="C1635">
        <v>187.198196</v>
      </c>
    </row>
    <row r="1636" spans="1:3" x14ac:dyDescent="0.25">
      <c r="A1636" s="2">
        <v>43431</v>
      </c>
      <c r="B1636" s="1" t="s">
        <v>4</v>
      </c>
      <c r="C1636">
        <v>187.10423299999999</v>
      </c>
    </row>
    <row r="1637" spans="1:3" x14ac:dyDescent="0.25">
      <c r="A1637" s="2">
        <v>43432</v>
      </c>
      <c r="B1637" s="1" t="s">
        <v>4</v>
      </c>
      <c r="C1637">
        <v>187.057266</v>
      </c>
    </row>
    <row r="1638" spans="1:3" x14ac:dyDescent="0.25">
      <c r="A1638" s="2">
        <v>43433</v>
      </c>
      <c r="B1638" s="1" t="s">
        <v>4</v>
      </c>
      <c r="C1638">
        <v>185.55403100000001</v>
      </c>
    </row>
    <row r="1639" spans="1:3" x14ac:dyDescent="0.25">
      <c r="A1639" s="2">
        <v>43434</v>
      </c>
      <c r="B1639" s="1" t="s">
        <v>4</v>
      </c>
      <c r="C1639">
        <v>183.017349</v>
      </c>
    </row>
    <row r="1640" spans="1:3" x14ac:dyDescent="0.25">
      <c r="A1640" s="2">
        <v>43437</v>
      </c>
      <c r="B1640" s="1" t="s">
        <v>4</v>
      </c>
      <c r="C1640">
        <v>185.74194299999999</v>
      </c>
    </row>
    <row r="1641" spans="1:3" x14ac:dyDescent="0.25">
      <c r="A1641" s="2">
        <v>43438</v>
      </c>
      <c r="B1641" s="1" t="s">
        <v>4</v>
      </c>
      <c r="C1641">
        <v>186.21170000000001</v>
      </c>
    </row>
    <row r="1642" spans="1:3" x14ac:dyDescent="0.25">
      <c r="A1642" s="2">
        <v>43439</v>
      </c>
      <c r="B1642" s="1" t="s">
        <v>4</v>
      </c>
      <c r="C1642">
        <v>184.567566</v>
      </c>
    </row>
    <row r="1643" spans="1:3" x14ac:dyDescent="0.25">
      <c r="A1643" s="2">
        <v>43440</v>
      </c>
      <c r="B1643" s="1" t="s">
        <v>4</v>
      </c>
      <c r="C1643">
        <v>181.84295700000001</v>
      </c>
    </row>
    <row r="1644" spans="1:3" x14ac:dyDescent="0.25">
      <c r="A1644" s="2">
        <v>43441</v>
      </c>
      <c r="B1644" s="1" t="s">
        <v>4</v>
      </c>
      <c r="C1644">
        <v>183.62803600000001</v>
      </c>
    </row>
    <row r="1645" spans="1:3" x14ac:dyDescent="0.25">
      <c r="A1645" s="2">
        <v>43444</v>
      </c>
      <c r="B1645" s="1" t="s">
        <v>4</v>
      </c>
      <c r="C1645">
        <v>181.13832099999999</v>
      </c>
    </row>
    <row r="1646" spans="1:3" x14ac:dyDescent="0.25">
      <c r="A1646" s="2">
        <v>43445</v>
      </c>
      <c r="B1646" s="1" t="s">
        <v>4</v>
      </c>
      <c r="C1646">
        <v>185.55403100000001</v>
      </c>
    </row>
    <row r="1647" spans="1:3" x14ac:dyDescent="0.25">
      <c r="A1647" s="2">
        <v>43446</v>
      </c>
      <c r="B1647" s="1" t="s">
        <v>4</v>
      </c>
      <c r="C1647">
        <v>187.057266</v>
      </c>
    </row>
    <row r="1648" spans="1:3" x14ac:dyDescent="0.25">
      <c r="A1648" s="2">
        <v>43447</v>
      </c>
      <c r="B1648" s="1" t="s">
        <v>4</v>
      </c>
      <c r="C1648">
        <v>187.90283199999999</v>
      </c>
    </row>
    <row r="1649" spans="1:3" x14ac:dyDescent="0.25">
      <c r="A1649" s="2">
        <v>43448</v>
      </c>
      <c r="B1649" s="1" t="s">
        <v>4</v>
      </c>
      <c r="C1649">
        <v>183.67501799999999</v>
      </c>
    </row>
    <row r="1650" spans="1:3" x14ac:dyDescent="0.25">
      <c r="A1650" s="2">
        <v>43451</v>
      </c>
      <c r="B1650" s="1" t="s">
        <v>4</v>
      </c>
      <c r="C1650">
        <v>175.548203</v>
      </c>
    </row>
    <row r="1651" spans="1:3" x14ac:dyDescent="0.25">
      <c r="A1651" s="2">
        <v>43452</v>
      </c>
      <c r="B1651" s="1" t="s">
        <v>4</v>
      </c>
      <c r="C1651">
        <v>174.93751499999999</v>
      </c>
    </row>
    <row r="1652" spans="1:3" x14ac:dyDescent="0.25">
      <c r="A1652" s="2">
        <v>43453</v>
      </c>
      <c r="B1652" s="1" t="s">
        <v>4</v>
      </c>
      <c r="C1652">
        <v>175.73614499999999</v>
      </c>
    </row>
    <row r="1653" spans="1:3" x14ac:dyDescent="0.25">
      <c r="A1653" s="2">
        <v>43454</v>
      </c>
      <c r="B1653" s="1" t="s">
        <v>4</v>
      </c>
      <c r="C1653">
        <v>172.635727</v>
      </c>
    </row>
    <row r="1654" spans="1:3" x14ac:dyDescent="0.25">
      <c r="A1654" s="2">
        <v>43455</v>
      </c>
      <c r="B1654" s="1" t="s">
        <v>4</v>
      </c>
      <c r="C1654">
        <v>173.57524100000001</v>
      </c>
    </row>
    <row r="1655" spans="1:3" x14ac:dyDescent="0.25">
      <c r="A1655" s="2">
        <v>43461</v>
      </c>
      <c r="B1655" s="1" t="s">
        <v>4</v>
      </c>
      <c r="C1655">
        <v>169.20649700000001</v>
      </c>
    </row>
    <row r="1656" spans="1:3" x14ac:dyDescent="0.25">
      <c r="A1656" s="2">
        <v>43462</v>
      </c>
      <c r="B1656" s="1" t="s">
        <v>4</v>
      </c>
      <c r="C1656">
        <v>171.36738600000001</v>
      </c>
    </row>
    <row r="1657" spans="1:3" x14ac:dyDescent="0.25">
      <c r="A1657" s="2">
        <v>43467</v>
      </c>
      <c r="B1657" s="1" t="s">
        <v>4</v>
      </c>
      <c r="C1657">
        <v>173.24641399999999</v>
      </c>
    </row>
    <row r="1658" spans="1:3" x14ac:dyDescent="0.25">
      <c r="A1658" s="2">
        <v>43468</v>
      </c>
      <c r="B1658" s="1" t="s">
        <v>4</v>
      </c>
      <c r="C1658">
        <v>172.823624</v>
      </c>
    </row>
    <row r="1659" spans="1:3" x14ac:dyDescent="0.25">
      <c r="A1659" s="2">
        <v>43469</v>
      </c>
      <c r="B1659" s="1" t="s">
        <v>4</v>
      </c>
      <c r="C1659">
        <v>179.49417099999999</v>
      </c>
    </row>
    <row r="1660" spans="1:3" x14ac:dyDescent="0.25">
      <c r="A1660" s="2">
        <v>43472</v>
      </c>
      <c r="B1660" s="1" t="s">
        <v>4</v>
      </c>
      <c r="C1660">
        <v>178.22584499999999</v>
      </c>
    </row>
    <row r="1661" spans="1:3" x14ac:dyDescent="0.25">
      <c r="A1661" s="2">
        <v>43473</v>
      </c>
      <c r="B1661" s="1" t="s">
        <v>4</v>
      </c>
      <c r="C1661">
        <v>182.54759200000001</v>
      </c>
    </row>
    <row r="1662" spans="1:3" x14ac:dyDescent="0.25">
      <c r="A1662" s="2">
        <v>43474</v>
      </c>
      <c r="B1662" s="1" t="s">
        <v>4</v>
      </c>
      <c r="C1662">
        <v>182.12481700000001</v>
      </c>
    </row>
    <row r="1663" spans="1:3" x14ac:dyDescent="0.25">
      <c r="A1663" s="2">
        <v>43475</v>
      </c>
      <c r="B1663" s="1" t="s">
        <v>4</v>
      </c>
      <c r="C1663">
        <v>183.67501799999999</v>
      </c>
    </row>
    <row r="1664" spans="1:3" x14ac:dyDescent="0.25">
      <c r="A1664" s="2">
        <v>43476</v>
      </c>
      <c r="B1664" s="1" t="s">
        <v>4</v>
      </c>
      <c r="C1664">
        <v>185.08429000000001</v>
      </c>
    </row>
    <row r="1665" spans="1:3" x14ac:dyDescent="0.25">
      <c r="A1665" s="2">
        <v>43479</v>
      </c>
      <c r="B1665" s="1" t="s">
        <v>4</v>
      </c>
      <c r="C1665">
        <v>185.36615</v>
      </c>
    </row>
    <row r="1666" spans="1:3" x14ac:dyDescent="0.25">
      <c r="A1666" s="2">
        <v>43480</v>
      </c>
      <c r="B1666" s="1" t="s">
        <v>4</v>
      </c>
      <c r="C1666">
        <v>187.198196</v>
      </c>
    </row>
    <row r="1667" spans="1:3" x14ac:dyDescent="0.25">
      <c r="A1667" s="2">
        <v>43481</v>
      </c>
      <c r="B1667" s="1" t="s">
        <v>4</v>
      </c>
      <c r="C1667">
        <v>186.117752</v>
      </c>
    </row>
    <row r="1668" spans="1:3" x14ac:dyDescent="0.25">
      <c r="A1668" s="2">
        <v>43482</v>
      </c>
      <c r="B1668" s="1" t="s">
        <v>4</v>
      </c>
      <c r="C1668">
        <v>187.90283199999999</v>
      </c>
    </row>
    <row r="1669" spans="1:3" x14ac:dyDescent="0.25">
      <c r="A1669" s="2">
        <v>43483</v>
      </c>
      <c r="B1669" s="1" t="s">
        <v>4</v>
      </c>
      <c r="C1669">
        <v>191.660889</v>
      </c>
    </row>
    <row r="1670" spans="1:3" x14ac:dyDescent="0.25">
      <c r="A1670" s="2">
        <v>43486</v>
      </c>
      <c r="B1670" s="1" t="s">
        <v>4</v>
      </c>
      <c r="C1670">
        <v>193.539917</v>
      </c>
    </row>
    <row r="1671" spans="1:3" x14ac:dyDescent="0.25">
      <c r="A1671" s="2">
        <v>43487</v>
      </c>
      <c r="B1671" s="1" t="s">
        <v>4</v>
      </c>
      <c r="C1671">
        <v>193.35200499999999</v>
      </c>
    </row>
    <row r="1672" spans="1:3" x14ac:dyDescent="0.25">
      <c r="A1672" s="2">
        <v>43488</v>
      </c>
      <c r="B1672" s="1" t="s">
        <v>4</v>
      </c>
      <c r="C1672">
        <v>194.761292</v>
      </c>
    </row>
    <row r="1673" spans="1:3" x14ac:dyDescent="0.25">
      <c r="A1673" s="2">
        <v>43489</v>
      </c>
      <c r="B1673" s="1" t="s">
        <v>4</v>
      </c>
      <c r="C1673">
        <v>190.06372099999999</v>
      </c>
    </row>
    <row r="1674" spans="1:3" x14ac:dyDescent="0.25">
      <c r="A1674" s="2">
        <v>43490</v>
      </c>
      <c r="B1674" s="1" t="s">
        <v>4</v>
      </c>
      <c r="C1674">
        <v>191.660889</v>
      </c>
    </row>
    <row r="1675" spans="1:3" x14ac:dyDescent="0.25">
      <c r="A1675" s="2">
        <v>43493</v>
      </c>
      <c r="B1675" s="1" t="s">
        <v>4</v>
      </c>
      <c r="C1675">
        <v>190.81532300000001</v>
      </c>
    </row>
    <row r="1676" spans="1:3" x14ac:dyDescent="0.25">
      <c r="A1676" s="2">
        <v>43494</v>
      </c>
      <c r="B1676" s="1" t="s">
        <v>4</v>
      </c>
      <c r="C1676">
        <v>191.942734</v>
      </c>
    </row>
    <row r="1677" spans="1:3" x14ac:dyDescent="0.25">
      <c r="A1677" s="2">
        <v>43495</v>
      </c>
      <c r="B1677" s="1" t="s">
        <v>4</v>
      </c>
      <c r="C1677">
        <v>193.727814</v>
      </c>
    </row>
    <row r="1678" spans="1:3" x14ac:dyDescent="0.25">
      <c r="A1678" s="2">
        <v>43496</v>
      </c>
      <c r="B1678" s="1" t="s">
        <v>4</v>
      </c>
      <c r="C1678">
        <v>195.13708500000001</v>
      </c>
    </row>
    <row r="1679" spans="1:3" x14ac:dyDescent="0.25">
      <c r="A1679" s="2">
        <v>43497</v>
      </c>
      <c r="B1679" s="1" t="s">
        <v>4</v>
      </c>
      <c r="C1679">
        <v>186.82238799999999</v>
      </c>
    </row>
    <row r="1680" spans="1:3" x14ac:dyDescent="0.25">
      <c r="A1680" s="2">
        <v>43500</v>
      </c>
      <c r="B1680" s="1" t="s">
        <v>4</v>
      </c>
      <c r="C1680">
        <v>184.849411</v>
      </c>
    </row>
    <row r="1681" spans="1:3" x14ac:dyDescent="0.25">
      <c r="A1681" s="2">
        <v>43501</v>
      </c>
      <c r="B1681" s="1" t="s">
        <v>4</v>
      </c>
      <c r="C1681">
        <v>190.53346300000001</v>
      </c>
    </row>
    <row r="1682" spans="1:3" x14ac:dyDescent="0.25">
      <c r="A1682" s="2">
        <v>43502</v>
      </c>
      <c r="B1682" s="1" t="s">
        <v>4</v>
      </c>
      <c r="C1682">
        <v>189.78185999999999</v>
      </c>
    </row>
    <row r="1683" spans="1:3" x14ac:dyDescent="0.25">
      <c r="A1683" s="2">
        <v>43503</v>
      </c>
      <c r="B1683" s="1" t="s">
        <v>4</v>
      </c>
      <c r="C1683">
        <v>187.433075</v>
      </c>
    </row>
    <row r="1684" spans="1:3" x14ac:dyDescent="0.25">
      <c r="A1684" s="2">
        <v>43504</v>
      </c>
      <c r="B1684" s="1" t="s">
        <v>4</v>
      </c>
      <c r="C1684">
        <v>186.352631</v>
      </c>
    </row>
    <row r="1685" spans="1:3" x14ac:dyDescent="0.25">
      <c r="A1685" s="2">
        <v>43507</v>
      </c>
      <c r="B1685" s="1" t="s">
        <v>4</v>
      </c>
      <c r="C1685">
        <v>187.433075</v>
      </c>
    </row>
    <row r="1686" spans="1:3" x14ac:dyDescent="0.25">
      <c r="A1686" s="2">
        <v>43508</v>
      </c>
      <c r="B1686" s="1" t="s">
        <v>4</v>
      </c>
      <c r="C1686">
        <v>188.93627900000001</v>
      </c>
    </row>
    <row r="1687" spans="1:3" x14ac:dyDescent="0.25">
      <c r="A1687" s="2">
        <v>43509</v>
      </c>
      <c r="B1687" s="1" t="s">
        <v>4</v>
      </c>
      <c r="C1687">
        <v>186.63447600000001</v>
      </c>
    </row>
    <row r="1688" spans="1:3" x14ac:dyDescent="0.25">
      <c r="A1688" s="2">
        <v>43510</v>
      </c>
      <c r="B1688" s="1" t="s">
        <v>4</v>
      </c>
      <c r="C1688">
        <v>185.08429000000001</v>
      </c>
    </row>
    <row r="1689" spans="1:3" x14ac:dyDescent="0.25">
      <c r="A1689" s="2">
        <v>43511</v>
      </c>
      <c r="B1689" s="1" t="s">
        <v>4</v>
      </c>
      <c r="C1689">
        <v>187.10423299999999</v>
      </c>
    </row>
    <row r="1690" spans="1:3" x14ac:dyDescent="0.25">
      <c r="A1690" s="2">
        <v>43514</v>
      </c>
      <c r="B1690" s="1" t="s">
        <v>4</v>
      </c>
      <c r="C1690">
        <v>186.54054300000001</v>
      </c>
    </row>
    <row r="1691" spans="1:3" x14ac:dyDescent="0.25">
      <c r="A1691" s="2">
        <v>43515</v>
      </c>
      <c r="B1691" s="1" t="s">
        <v>4</v>
      </c>
      <c r="C1691">
        <v>189.59394800000001</v>
      </c>
    </row>
    <row r="1692" spans="1:3" x14ac:dyDescent="0.25">
      <c r="A1692" s="2">
        <v>43516</v>
      </c>
      <c r="B1692" s="1" t="s">
        <v>4</v>
      </c>
      <c r="C1692">
        <v>189.875809</v>
      </c>
    </row>
    <row r="1693" spans="1:3" x14ac:dyDescent="0.25">
      <c r="A1693" s="2">
        <v>43517</v>
      </c>
      <c r="B1693" s="1" t="s">
        <v>4</v>
      </c>
      <c r="C1693">
        <v>190.53346300000001</v>
      </c>
    </row>
    <row r="1694" spans="1:3" x14ac:dyDescent="0.25">
      <c r="A1694" s="2">
        <v>43518</v>
      </c>
      <c r="B1694" s="1" t="s">
        <v>4</v>
      </c>
      <c r="C1694">
        <v>191.754852</v>
      </c>
    </row>
    <row r="1695" spans="1:3" x14ac:dyDescent="0.25">
      <c r="A1695" s="2">
        <v>43521</v>
      </c>
      <c r="B1695" s="1" t="s">
        <v>4</v>
      </c>
      <c r="C1695">
        <v>197.57981899999999</v>
      </c>
    </row>
    <row r="1696" spans="1:3" x14ac:dyDescent="0.25">
      <c r="A1696" s="2">
        <v>43522</v>
      </c>
      <c r="B1696" s="1" t="s">
        <v>4</v>
      </c>
      <c r="C1696">
        <v>200.962051</v>
      </c>
    </row>
    <row r="1697" spans="1:3" x14ac:dyDescent="0.25">
      <c r="A1697" s="2">
        <v>43523</v>
      </c>
      <c r="B1697" s="1" t="s">
        <v>4</v>
      </c>
      <c r="C1697">
        <v>200.210464</v>
      </c>
    </row>
    <row r="1698" spans="1:3" x14ac:dyDescent="0.25">
      <c r="A1698" s="2">
        <v>43524</v>
      </c>
      <c r="B1698" s="1" t="s">
        <v>4</v>
      </c>
      <c r="C1698">
        <v>200.68022199999999</v>
      </c>
    </row>
    <row r="1699" spans="1:3" x14ac:dyDescent="0.25">
      <c r="A1699" s="2">
        <v>43525</v>
      </c>
      <c r="B1699" s="1" t="s">
        <v>4</v>
      </c>
      <c r="C1699">
        <v>202.841095</v>
      </c>
    </row>
    <row r="1700" spans="1:3" x14ac:dyDescent="0.25">
      <c r="A1700" s="2">
        <v>43528</v>
      </c>
      <c r="B1700" s="1" t="s">
        <v>4</v>
      </c>
      <c r="C1700">
        <v>202.74714700000001</v>
      </c>
    </row>
    <row r="1701" spans="1:3" x14ac:dyDescent="0.25">
      <c r="A1701" s="2">
        <v>43529</v>
      </c>
      <c r="B1701" s="1" t="s">
        <v>4</v>
      </c>
      <c r="C1701">
        <v>203.59271200000001</v>
      </c>
    </row>
    <row r="1702" spans="1:3" x14ac:dyDescent="0.25">
      <c r="A1702" s="2">
        <v>43530</v>
      </c>
      <c r="B1702" s="1" t="s">
        <v>4</v>
      </c>
      <c r="C1702">
        <v>204.43829299999999</v>
      </c>
    </row>
    <row r="1703" spans="1:3" x14ac:dyDescent="0.25">
      <c r="A1703" s="2">
        <v>43531</v>
      </c>
      <c r="B1703" s="1" t="s">
        <v>4</v>
      </c>
      <c r="C1703">
        <v>202.55924999999999</v>
      </c>
    </row>
    <row r="1704" spans="1:3" x14ac:dyDescent="0.25">
      <c r="A1704" s="2">
        <v>43532</v>
      </c>
      <c r="B1704" s="1" t="s">
        <v>4</v>
      </c>
      <c r="C1704">
        <v>197.861694</v>
      </c>
    </row>
    <row r="1705" spans="1:3" x14ac:dyDescent="0.25">
      <c r="A1705" s="2">
        <v>43535</v>
      </c>
      <c r="B1705" s="1" t="s">
        <v>4</v>
      </c>
      <c r="C1705">
        <v>199.740723</v>
      </c>
    </row>
    <row r="1706" spans="1:3" x14ac:dyDescent="0.25">
      <c r="A1706" s="2">
        <v>43536</v>
      </c>
      <c r="B1706" s="1" t="s">
        <v>4</v>
      </c>
      <c r="C1706">
        <v>197.110062</v>
      </c>
    </row>
    <row r="1707" spans="1:3" x14ac:dyDescent="0.25">
      <c r="A1707" s="2">
        <v>43537</v>
      </c>
      <c r="B1707" s="1" t="s">
        <v>4</v>
      </c>
      <c r="C1707">
        <v>192.41250600000001</v>
      </c>
    </row>
    <row r="1708" spans="1:3" x14ac:dyDescent="0.25">
      <c r="A1708" s="2">
        <v>43538</v>
      </c>
      <c r="B1708" s="1" t="s">
        <v>4</v>
      </c>
      <c r="C1708">
        <v>198.80119300000001</v>
      </c>
    </row>
    <row r="1709" spans="1:3" x14ac:dyDescent="0.25">
      <c r="A1709" s="2">
        <v>43539</v>
      </c>
      <c r="B1709" s="1" t="s">
        <v>4</v>
      </c>
      <c r="C1709">
        <v>199.55281099999999</v>
      </c>
    </row>
    <row r="1710" spans="1:3" x14ac:dyDescent="0.25">
      <c r="A1710" s="2">
        <v>43542</v>
      </c>
      <c r="B1710" s="1" t="s">
        <v>4</v>
      </c>
      <c r="C1710">
        <v>194.85522499999999</v>
      </c>
    </row>
    <row r="1711" spans="1:3" x14ac:dyDescent="0.25">
      <c r="A1711" s="2">
        <v>43543</v>
      </c>
      <c r="B1711" s="1" t="s">
        <v>4</v>
      </c>
      <c r="C1711">
        <v>198.23748800000001</v>
      </c>
    </row>
    <row r="1712" spans="1:3" x14ac:dyDescent="0.25">
      <c r="A1712" s="2">
        <v>43544</v>
      </c>
      <c r="B1712" s="1" t="s">
        <v>4</v>
      </c>
      <c r="C1712">
        <v>197.110062</v>
      </c>
    </row>
    <row r="1713" spans="1:3" x14ac:dyDescent="0.25">
      <c r="A1713" s="2">
        <v>43545</v>
      </c>
      <c r="B1713" s="1" t="s">
        <v>4</v>
      </c>
      <c r="C1713">
        <v>195.888687</v>
      </c>
    </row>
    <row r="1714" spans="1:3" x14ac:dyDescent="0.25">
      <c r="A1714" s="2">
        <v>43546</v>
      </c>
      <c r="B1714" s="1" t="s">
        <v>4</v>
      </c>
      <c r="C1714">
        <v>197.20401000000001</v>
      </c>
    </row>
    <row r="1715" spans="1:3" x14ac:dyDescent="0.25">
      <c r="A1715" s="2">
        <v>43549</v>
      </c>
      <c r="B1715" s="1" t="s">
        <v>4</v>
      </c>
      <c r="C1715">
        <v>199.834656</v>
      </c>
    </row>
    <row r="1716" spans="1:3" x14ac:dyDescent="0.25">
      <c r="A1716" s="2">
        <v>43550</v>
      </c>
      <c r="B1716" s="1" t="s">
        <v>4</v>
      </c>
      <c r="C1716">
        <v>201.24392700000001</v>
      </c>
    </row>
    <row r="1717" spans="1:3" x14ac:dyDescent="0.25">
      <c r="A1717" s="2">
        <v>43551</v>
      </c>
      <c r="B1717" s="1" t="s">
        <v>4</v>
      </c>
      <c r="C1717">
        <v>200.962051</v>
      </c>
    </row>
    <row r="1718" spans="1:3" x14ac:dyDescent="0.25">
      <c r="A1718" s="2">
        <v>43552</v>
      </c>
      <c r="B1718" s="1" t="s">
        <v>4</v>
      </c>
      <c r="C1718">
        <v>201.807648</v>
      </c>
    </row>
    <row r="1719" spans="1:3" x14ac:dyDescent="0.25">
      <c r="A1719" s="2">
        <v>43553</v>
      </c>
      <c r="B1719" s="1" t="s">
        <v>4</v>
      </c>
      <c r="C1719">
        <v>203.49876399999999</v>
      </c>
    </row>
    <row r="1720" spans="1:3" x14ac:dyDescent="0.25">
      <c r="A1720" s="2">
        <v>43556</v>
      </c>
      <c r="B1720" s="1" t="s">
        <v>4</v>
      </c>
      <c r="C1720">
        <v>205.94148300000001</v>
      </c>
    </row>
    <row r="1721" spans="1:3" x14ac:dyDescent="0.25">
      <c r="A1721" s="2">
        <v>43557</v>
      </c>
      <c r="B1721" s="1" t="s">
        <v>4</v>
      </c>
      <c r="C1721">
        <v>208.24331699999999</v>
      </c>
    </row>
    <row r="1722" spans="1:3" x14ac:dyDescent="0.25">
      <c r="A1722" s="2">
        <v>43558</v>
      </c>
      <c r="B1722" s="1" t="s">
        <v>4</v>
      </c>
      <c r="C1722">
        <v>210.02839700000001</v>
      </c>
    </row>
    <row r="1723" spans="1:3" x14ac:dyDescent="0.25">
      <c r="A1723" s="2">
        <v>43559</v>
      </c>
      <c r="B1723" s="1" t="s">
        <v>4</v>
      </c>
      <c r="C1723">
        <v>212.705994</v>
      </c>
    </row>
    <row r="1724" spans="1:3" x14ac:dyDescent="0.25">
      <c r="A1724" s="2">
        <v>43560</v>
      </c>
      <c r="B1724" s="1" t="s">
        <v>4</v>
      </c>
      <c r="C1724">
        <v>213.78645299999999</v>
      </c>
    </row>
    <row r="1725" spans="1:3" x14ac:dyDescent="0.25">
      <c r="A1725" s="2">
        <v>43563</v>
      </c>
      <c r="B1725" s="1" t="s">
        <v>4</v>
      </c>
      <c r="C1725">
        <v>211.155823</v>
      </c>
    </row>
    <row r="1726" spans="1:3" x14ac:dyDescent="0.25">
      <c r="A1726" s="2">
        <v>43564</v>
      </c>
      <c r="B1726" s="1" t="s">
        <v>4</v>
      </c>
      <c r="C1726">
        <v>210.59210200000001</v>
      </c>
    </row>
    <row r="1727" spans="1:3" x14ac:dyDescent="0.25">
      <c r="A1727" s="2">
        <v>43565</v>
      </c>
      <c r="B1727" s="1" t="s">
        <v>4</v>
      </c>
      <c r="C1727">
        <v>212.61204499999999</v>
      </c>
    </row>
    <row r="1728" spans="1:3" x14ac:dyDescent="0.25">
      <c r="A1728" s="2">
        <v>43566</v>
      </c>
      <c r="B1728" s="1" t="s">
        <v>4</v>
      </c>
      <c r="C1728">
        <v>211.76649499999999</v>
      </c>
    </row>
    <row r="1729" spans="1:3" x14ac:dyDescent="0.25">
      <c r="A1729" s="2">
        <v>43567</v>
      </c>
      <c r="B1729" s="1" t="s">
        <v>4</v>
      </c>
      <c r="C1729">
        <v>211.76649499999999</v>
      </c>
    </row>
    <row r="1730" spans="1:3" x14ac:dyDescent="0.25">
      <c r="A1730" s="2">
        <v>43570</v>
      </c>
      <c r="B1730" s="1" t="s">
        <v>4</v>
      </c>
      <c r="C1730">
        <v>212.61204499999999</v>
      </c>
    </row>
    <row r="1731" spans="1:3" x14ac:dyDescent="0.25">
      <c r="A1731" s="2">
        <v>43571</v>
      </c>
      <c r="B1731" s="1" t="s">
        <v>4</v>
      </c>
      <c r="C1731">
        <v>215.80639600000001</v>
      </c>
    </row>
    <row r="1732" spans="1:3" x14ac:dyDescent="0.25">
      <c r="A1732" s="2">
        <v>43572</v>
      </c>
      <c r="B1732" s="1" t="s">
        <v>4</v>
      </c>
      <c r="C1732">
        <v>215.57153299999999</v>
      </c>
    </row>
    <row r="1733" spans="1:3" x14ac:dyDescent="0.25">
      <c r="A1733" s="2">
        <v>43573</v>
      </c>
      <c r="B1733" s="1" t="s">
        <v>4</v>
      </c>
      <c r="C1733">
        <v>218.10820000000001</v>
      </c>
    </row>
    <row r="1734" spans="1:3" x14ac:dyDescent="0.25">
      <c r="A1734" s="2">
        <v>43578</v>
      </c>
      <c r="B1734" s="1" t="s">
        <v>4</v>
      </c>
      <c r="C1734">
        <v>216.933807</v>
      </c>
    </row>
    <row r="1735" spans="1:3" x14ac:dyDescent="0.25">
      <c r="A1735" s="2">
        <v>43579</v>
      </c>
      <c r="B1735" s="1" t="s">
        <v>4</v>
      </c>
      <c r="C1735">
        <v>216.74591100000001</v>
      </c>
    </row>
    <row r="1736" spans="1:3" x14ac:dyDescent="0.25">
      <c r="A1736" s="2">
        <v>43580</v>
      </c>
      <c r="B1736" s="1" t="s">
        <v>4</v>
      </c>
      <c r="C1736">
        <v>214.91386399999999</v>
      </c>
    </row>
    <row r="1737" spans="1:3" x14ac:dyDescent="0.25">
      <c r="A1737" s="2">
        <v>43581</v>
      </c>
      <c r="B1737" s="1" t="s">
        <v>4</v>
      </c>
      <c r="C1737">
        <v>215.336624</v>
      </c>
    </row>
    <row r="1738" spans="1:3" x14ac:dyDescent="0.25">
      <c r="A1738" s="2">
        <v>43584</v>
      </c>
      <c r="B1738" s="1" t="s">
        <v>4</v>
      </c>
      <c r="C1738">
        <v>214.77293399999999</v>
      </c>
    </row>
    <row r="1739" spans="1:3" x14ac:dyDescent="0.25">
      <c r="A1739" s="2">
        <v>43585</v>
      </c>
      <c r="B1739" s="1" t="s">
        <v>4</v>
      </c>
      <c r="C1739">
        <v>215.24269100000001</v>
      </c>
    </row>
    <row r="1740" spans="1:3" x14ac:dyDescent="0.25">
      <c r="A1740" s="2">
        <v>43587</v>
      </c>
      <c r="B1740" s="1" t="s">
        <v>4</v>
      </c>
      <c r="C1740">
        <v>215.05479399999999</v>
      </c>
    </row>
    <row r="1741" spans="1:3" x14ac:dyDescent="0.25">
      <c r="A1741" s="2">
        <v>43588</v>
      </c>
      <c r="B1741" s="1" t="s">
        <v>4</v>
      </c>
      <c r="C1741">
        <v>234.69064299999999</v>
      </c>
    </row>
    <row r="1742" spans="1:3" x14ac:dyDescent="0.25">
      <c r="A1742" s="2">
        <v>43591</v>
      </c>
      <c r="B1742" s="1" t="s">
        <v>4</v>
      </c>
      <c r="C1742">
        <v>237.509186</v>
      </c>
    </row>
    <row r="1743" spans="1:3" x14ac:dyDescent="0.25">
      <c r="A1743" s="2">
        <v>43592</v>
      </c>
      <c r="B1743" s="1" t="s">
        <v>4</v>
      </c>
      <c r="C1743">
        <v>234.87853999999999</v>
      </c>
    </row>
    <row r="1744" spans="1:3" x14ac:dyDescent="0.25">
      <c r="A1744" s="2">
        <v>43593</v>
      </c>
      <c r="B1744" s="1" t="s">
        <v>4</v>
      </c>
      <c r="C1744">
        <v>241.03234900000001</v>
      </c>
    </row>
    <row r="1745" spans="1:3" x14ac:dyDescent="0.25">
      <c r="A1745" s="2">
        <v>43594</v>
      </c>
      <c r="B1745" s="1" t="s">
        <v>4</v>
      </c>
      <c r="C1745">
        <v>234.73762500000001</v>
      </c>
    </row>
    <row r="1746" spans="1:3" x14ac:dyDescent="0.25">
      <c r="A1746" s="2">
        <v>43595</v>
      </c>
      <c r="B1746" s="1" t="s">
        <v>4</v>
      </c>
      <c r="C1746">
        <v>239.97515899999999</v>
      </c>
    </row>
    <row r="1747" spans="1:3" x14ac:dyDescent="0.25">
      <c r="A1747" s="2">
        <v>43598</v>
      </c>
      <c r="B1747" s="1" t="s">
        <v>4</v>
      </c>
      <c r="C1747">
        <v>234.07103000000001</v>
      </c>
    </row>
    <row r="1748" spans="1:3" x14ac:dyDescent="0.25">
      <c r="A1748" s="2">
        <v>43599</v>
      </c>
      <c r="B1748" s="1" t="s">
        <v>4</v>
      </c>
      <c r="C1748">
        <v>238.49913000000001</v>
      </c>
    </row>
    <row r="1749" spans="1:3" x14ac:dyDescent="0.25">
      <c r="A1749" s="2">
        <v>43600</v>
      </c>
      <c r="B1749" s="1" t="s">
        <v>4</v>
      </c>
      <c r="C1749">
        <v>241.02267499999999</v>
      </c>
    </row>
    <row r="1750" spans="1:3" x14ac:dyDescent="0.25">
      <c r="A1750" s="2">
        <v>43601</v>
      </c>
      <c r="B1750" s="1" t="s">
        <v>4</v>
      </c>
      <c r="C1750">
        <v>239.451401</v>
      </c>
    </row>
    <row r="1751" spans="1:3" x14ac:dyDescent="0.25">
      <c r="A1751" s="2">
        <v>43602</v>
      </c>
      <c r="B1751" s="1" t="s">
        <v>4</v>
      </c>
      <c r="C1751">
        <v>243.30815100000001</v>
      </c>
    </row>
    <row r="1752" spans="1:3" x14ac:dyDescent="0.25">
      <c r="A1752" s="2">
        <v>43605</v>
      </c>
      <c r="B1752" s="1" t="s">
        <v>4</v>
      </c>
      <c r="C1752">
        <v>239.02288799999999</v>
      </c>
    </row>
    <row r="1753" spans="1:3" x14ac:dyDescent="0.25">
      <c r="A1753" s="2">
        <v>43606</v>
      </c>
      <c r="B1753" s="1" t="s">
        <v>4</v>
      </c>
      <c r="C1753">
        <v>245.45079000000001</v>
      </c>
    </row>
    <row r="1754" spans="1:3" x14ac:dyDescent="0.25">
      <c r="A1754" s="2">
        <v>43607</v>
      </c>
      <c r="B1754" s="1" t="s">
        <v>4</v>
      </c>
      <c r="C1754">
        <v>250.49787900000001</v>
      </c>
    </row>
    <row r="1755" spans="1:3" x14ac:dyDescent="0.25">
      <c r="A1755" s="2">
        <v>43608</v>
      </c>
      <c r="B1755" s="1" t="s">
        <v>4</v>
      </c>
      <c r="C1755">
        <v>247.40295399999999</v>
      </c>
    </row>
    <row r="1756" spans="1:3" x14ac:dyDescent="0.25">
      <c r="A1756" s="2">
        <v>43609</v>
      </c>
      <c r="B1756" s="1" t="s">
        <v>4</v>
      </c>
      <c r="C1756">
        <v>246.87922699999999</v>
      </c>
    </row>
    <row r="1757" spans="1:3" x14ac:dyDescent="0.25">
      <c r="A1757" s="2">
        <v>43612</v>
      </c>
      <c r="B1757" s="1" t="s">
        <v>4</v>
      </c>
      <c r="C1757">
        <v>249.35514800000001</v>
      </c>
    </row>
    <row r="1758" spans="1:3" x14ac:dyDescent="0.25">
      <c r="A1758" s="2">
        <v>43613</v>
      </c>
      <c r="B1758" s="1" t="s">
        <v>4</v>
      </c>
      <c r="C1758">
        <v>251.45015000000001</v>
      </c>
    </row>
    <row r="1759" spans="1:3" x14ac:dyDescent="0.25">
      <c r="A1759" s="2">
        <v>43614</v>
      </c>
      <c r="B1759" s="1" t="s">
        <v>4</v>
      </c>
      <c r="C1759">
        <v>246.260223</v>
      </c>
    </row>
    <row r="1760" spans="1:3" x14ac:dyDescent="0.25">
      <c r="A1760" s="2">
        <v>43615</v>
      </c>
      <c r="B1760" s="1" t="s">
        <v>4</v>
      </c>
      <c r="C1760">
        <v>245.92692600000001</v>
      </c>
    </row>
    <row r="1761" spans="1:3" x14ac:dyDescent="0.25">
      <c r="A1761" s="2">
        <v>43616</v>
      </c>
      <c r="B1761" s="1" t="s">
        <v>4</v>
      </c>
      <c r="C1761">
        <v>243.974762</v>
      </c>
    </row>
    <row r="1762" spans="1:3" x14ac:dyDescent="0.25">
      <c r="A1762" s="2">
        <v>43619</v>
      </c>
      <c r="B1762" s="1" t="s">
        <v>4</v>
      </c>
      <c r="C1762">
        <v>246.831604</v>
      </c>
    </row>
    <row r="1763" spans="1:3" x14ac:dyDescent="0.25">
      <c r="A1763" s="2">
        <v>43620</v>
      </c>
      <c r="B1763" s="1" t="s">
        <v>4</v>
      </c>
      <c r="C1763">
        <v>245.68884299999999</v>
      </c>
    </row>
    <row r="1764" spans="1:3" x14ac:dyDescent="0.25">
      <c r="A1764" s="2">
        <v>43621</v>
      </c>
      <c r="B1764" s="1" t="s">
        <v>4</v>
      </c>
      <c r="C1764">
        <v>245.117493</v>
      </c>
    </row>
    <row r="1765" spans="1:3" x14ac:dyDescent="0.25">
      <c r="A1765" s="2">
        <v>43622</v>
      </c>
      <c r="B1765" s="1" t="s">
        <v>4</v>
      </c>
      <c r="C1765">
        <v>248.06958</v>
      </c>
    </row>
    <row r="1766" spans="1:3" x14ac:dyDescent="0.25">
      <c r="A1766" s="2">
        <v>43623</v>
      </c>
      <c r="B1766" s="1" t="s">
        <v>4</v>
      </c>
      <c r="C1766">
        <v>252.59291099999999</v>
      </c>
    </row>
    <row r="1767" spans="1:3" x14ac:dyDescent="0.25">
      <c r="A1767" s="2">
        <v>43627</v>
      </c>
      <c r="B1767" s="1" t="s">
        <v>4</v>
      </c>
      <c r="C1767">
        <v>249.59321600000001</v>
      </c>
    </row>
    <row r="1768" spans="1:3" x14ac:dyDescent="0.25">
      <c r="A1768" s="2">
        <v>43628</v>
      </c>
      <c r="B1768" s="1" t="s">
        <v>4</v>
      </c>
      <c r="C1768">
        <v>244.54611199999999</v>
      </c>
    </row>
    <row r="1769" spans="1:3" x14ac:dyDescent="0.25">
      <c r="A1769" s="2">
        <v>43629</v>
      </c>
      <c r="B1769" s="1" t="s">
        <v>4</v>
      </c>
      <c r="C1769">
        <v>246.92681899999999</v>
      </c>
    </row>
    <row r="1770" spans="1:3" x14ac:dyDescent="0.25">
      <c r="A1770" s="2">
        <v>43630</v>
      </c>
      <c r="B1770" s="1" t="s">
        <v>4</v>
      </c>
      <c r="C1770">
        <v>248.164795</v>
      </c>
    </row>
    <row r="1771" spans="1:3" x14ac:dyDescent="0.25">
      <c r="A1771" s="2">
        <v>43633</v>
      </c>
      <c r="B1771" s="1" t="s">
        <v>4</v>
      </c>
      <c r="C1771">
        <v>250.25981100000001</v>
      </c>
    </row>
    <row r="1772" spans="1:3" x14ac:dyDescent="0.25">
      <c r="A1772" s="2">
        <v>43634</v>
      </c>
      <c r="B1772" s="1" t="s">
        <v>4</v>
      </c>
      <c r="C1772">
        <v>260.25878899999998</v>
      </c>
    </row>
    <row r="1773" spans="1:3" x14ac:dyDescent="0.25">
      <c r="A1773" s="2">
        <v>43635</v>
      </c>
      <c r="B1773" s="1" t="s">
        <v>4</v>
      </c>
      <c r="C1773">
        <v>254.35462999999999</v>
      </c>
    </row>
    <row r="1774" spans="1:3" x14ac:dyDescent="0.25">
      <c r="A1774" s="2">
        <v>43636</v>
      </c>
      <c r="B1774" s="1" t="s">
        <v>4</v>
      </c>
      <c r="C1774">
        <v>256.402039</v>
      </c>
    </row>
    <row r="1775" spans="1:3" x14ac:dyDescent="0.25">
      <c r="A1775" s="2">
        <v>43637</v>
      </c>
      <c r="B1775" s="1" t="s">
        <v>4</v>
      </c>
      <c r="C1775">
        <v>255.97349500000001</v>
      </c>
    </row>
    <row r="1776" spans="1:3" x14ac:dyDescent="0.25">
      <c r="A1776" s="2">
        <v>43640</v>
      </c>
      <c r="B1776" s="1" t="s">
        <v>4</v>
      </c>
      <c r="C1776">
        <v>252.78338600000001</v>
      </c>
    </row>
    <row r="1777" spans="1:3" x14ac:dyDescent="0.25">
      <c r="A1777" s="2">
        <v>43641</v>
      </c>
      <c r="B1777" s="1" t="s">
        <v>4</v>
      </c>
      <c r="C1777">
        <v>250.64073200000001</v>
      </c>
    </row>
    <row r="1778" spans="1:3" x14ac:dyDescent="0.25">
      <c r="A1778" s="2">
        <v>43642</v>
      </c>
      <c r="B1778" s="1" t="s">
        <v>4</v>
      </c>
      <c r="C1778">
        <v>257.973297</v>
      </c>
    </row>
    <row r="1779" spans="1:3" x14ac:dyDescent="0.25">
      <c r="A1779" s="2">
        <v>43643</v>
      </c>
      <c r="B1779" s="1" t="s">
        <v>4</v>
      </c>
      <c r="C1779">
        <v>253.021423</v>
      </c>
    </row>
    <row r="1780" spans="1:3" x14ac:dyDescent="0.25">
      <c r="A1780" s="2">
        <v>43644</v>
      </c>
      <c r="B1780" s="1" t="s">
        <v>4</v>
      </c>
      <c r="C1780">
        <v>258.54467799999998</v>
      </c>
    </row>
    <row r="1781" spans="1:3" x14ac:dyDescent="0.25">
      <c r="A1781" s="2">
        <v>43647</v>
      </c>
      <c r="B1781" s="1" t="s">
        <v>4</v>
      </c>
      <c r="C1781">
        <v>261.25869799999998</v>
      </c>
    </row>
    <row r="1782" spans="1:3" x14ac:dyDescent="0.25">
      <c r="A1782" s="2">
        <v>43648</v>
      </c>
      <c r="B1782" s="1" t="s">
        <v>4</v>
      </c>
      <c r="C1782">
        <v>260.734894</v>
      </c>
    </row>
    <row r="1783" spans="1:3" x14ac:dyDescent="0.25">
      <c r="A1783" s="2">
        <v>43649</v>
      </c>
      <c r="B1783" s="1" t="s">
        <v>4</v>
      </c>
      <c r="C1783">
        <v>265.35348499999998</v>
      </c>
    </row>
    <row r="1784" spans="1:3" x14ac:dyDescent="0.25">
      <c r="A1784" s="2">
        <v>43650</v>
      </c>
      <c r="B1784" s="1" t="s">
        <v>4</v>
      </c>
      <c r="C1784">
        <v>264.97259500000001</v>
      </c>
    </row>
    <row r="1785" spans="1:3" x14ac:dyDescent="0.25">
      <c r="A1785" s="2">
        <v>43651</v>
      </c>
      <c r="B1785" s="1" t="s">
        <v>4</v>
      </c>
      <c r="C1785">
        <v>263.925049</v>
      </c>
    </row>
    <row r="1786" spans="1:3" x14ac:dyDescent="0.25">
      <c r="A1786" s="2">
        <v>43654</v>
      </c>
      <c r="B1786" s="1" t="s">
        <v>4</v>
      </c>
      <c r="C1786">
        <v>266.63903800000003</v>
      </c>
    </row>
    <row r="1787" spans="1:3" x14ac:dyDescent="0.25">
      <c r="A1787" s="2">
        <v>43655</v>
      </c>
      <c r="B1787" s="1" t="s">
        <v>4</v>
      </c>
      <c r="C1787">
        <v>268.25796500000001</v>
      </c>
    </row>
    <row r="1788" spans="1:3" x14ac:dyDescent="0.25">
      <c r="A1788" s="2">
        <v>43656</v>
      </c>
      <c r="B1788" s="1" t="s">
        <v>4</v>
      </c>
      <c r="C1788">
        <v>265.35348499999998</v>
      </c>
    </row>
    <row r="1789" spans="1:3" x14ac:dyDescent="0.25">
      <c r="A1789" s="2">
        <v>43657</v>
      </c>
      <c r="B1789" s="1" t="s">
        <v>4</v>
      </c>
      <c r="C1789">
        <v>264.97259500000001</v>
      </c>
    </row>
    <row r="1790" spans="1:3" x14ac:dyDescent="0.25">
      <c r="A1790" s="2">
        <v>43658</v>
      </c>
      <c r="B1790" s="1" t="s">
        <v>4</v>
      </c>
      <c r="C1790">
        <v>263.306061</v>
      </c>
    </row>
    <row r="1791" spans="1:3" x14ac:dyDescent="0.25">
      <c r="A1791" s="2">
        <v>43661</v>
      </c>
      <c r="B1791" s="1" t="s">
        <v>4</v>
      </c>
      <c r="C1791">
        <v>265.30587800000001</v>
      </c>
    </row>
    <row r="1792" spans="1:3" x14ac:dyDescent="0.25">
      <c r="A1792" s="2">
        <v>43662</v>
      </c>
      <c r="B1792" s="1" t="s">
        <v>4</v>
      </c>
      <c r="C1792">
        <v>267.30569500000001</v>
      </c>
    </row>
    <row r="1793" spans="1:3" x14ac:dyDescent="0.25">
      <c r="A1793" s="2">
        <v>43663</v>
      </c>
      <c r="B1793" s="1" t="s">
        <v>4</v>
      </c>
      <c r="C1793">
        <v>267.40087899999997</v>
      </c>
    </row>
    <row r="1794" spans="1:3" x14ac:dyDescent="0.25">
      <c r="A1794" s="2">
        <v>43664</v>
      </c>
      <c r="B1794" s="1" t="s">
        <v>4</v>
      </c>
      <c r="C1794">
        <v>268.40078699999998</v>
      </c>
    </row>
    <row r="1795" spans="1:3" x14ac:dyDescent="0.25">
      <c r="A1795" s="2">
        <v>43665</v>
      </c>
      <c r="B1795" s="1" t="s">
        <v>4</v>
      </c>
      <c r="C1795">
        <v>265.63919099999998</v>
      </c>
    </row>
    <row r="1796" spans="1:3" x14ac:dyDescent="0.25">
      <c r="A1796" s="2">
        <v>43668</v>
      </c>
      <c r="B1796" s="1" t="s">
        <v>4</v>
      </c>
      <c r="C1796">
        <v>270.54345699999999</v>
      </c>
    </row>
    <row r="1797" spans="1:3" x14ac:dyDescent="0.25">
      <c r="A1797" s="2">
        <v>43669</v>
      </c>
      <c r="B1797" s="1" t="s">
        <v>4</v>
      </c>
      <c r="C1797">
        <v>269.54351800000001</v>
      </c>
    </row>
    <row r="1798" spans="1:3" x14ac:dyDescent="0.25">
      <c r="A1798" s="2">
        <v>43670</v>
      </c>
      <c r="B1798" s="1" t="s">
        <v>4</v>
      </c>
      <c r="C1798">
        <v>268.78170799999998</v>
      </c>
    </row>
    <row r="1799" spans="1:3" x14ac:dyDescent="0.25">
      <c r="A1799" s="2">
        <v>43671</v>
      </c>
      <c r="B1799" s="1" t="s">
        <v>4</v>
      </c>
      <c r="C1799">
        <v>269.21026599999999</v>
      </c>
    </row>
    <row r="1800" spans="1:3" x14ac:dyDescent="0.25">
      <c r="A1800" s="2">
        <v>43672</v>
      </c>
      <c r="B1800" s="1" t="s">
        <v>4</v>
      </c>
      <c r="C1800">
        <v>275.97143599999998</v>
      </c>
    </row>
    <row r="1801" spans="1:3" x14ac:dyDescent="0.25">
      <c r="A1801" s="2">
        <v>43675</v>
      </c>
      <c r="B1801" s="1" t="s">
        <v>4</v>
      </c>
      <c r="C1801">
        <v>275.11437999999998</v>
      </c>
    </row>
    <row r="1802" spans="1:3" x14ac:dyDescent="0.25">
      <c r="A1802" s="2">
        <v>43676</v>
      </c>
      <c r="B1802" s="1" t="s">
        <v>4</v>
      </c>
      <c r="C1802">
        <v>265.82965100000001</v>
      </c>
    </row>
    <row r="1803" spans="1:3" x14ac:dyDescent="0.25">
      <c r="A1803" s="2">
        <v>43677</v>
      </c>
      <c r="B1803" s="1" t="s">
        <v>4</v>
      </c>
      <c r="C1803">
        <v>275.73336799999998</v>
      </c>
    </row>
    <row r="1804" spans="1:3" x14ac:dyDescent="0.25">
      <c r="A1804" s="2">
        <v>43678</v>
      </c>
      <c r="B1804" s="1" t="s">
        <v>4</v>
      </c>
      <c r="C1804">
        <v>282.20889299999999</v>
      </c>
    </row>
    <row r="1805" spans="1:3" x14ac:dyDescent="0.25">
      <c r="A1805" s="2">
        <v>43679</v>
      </c>
      <c r="B1805" s="1" t="s">
        <v>4</v>
      </c>
      <c r="C1805">
        <v>266.06768799999998</v>
      </c>
    </row>
    <row r="1806" spans="1:3" x14ac:dyDescent="0.25">
      <c r="A1806" s="2">
        <v>43682</v>
      </c>
      <c r="B1806" s="1" t="s">
        <v>4</v>
      </c>
      <c r="C1806">
        <v>255.02121</v>
      </c>
    </row>
    <row r="1807" spans="1:3" x14ac:dyDescent="0.25">
      <c r="A1807" s="2">
        <v>43683</v>
      </c>
      <c r="B1807" s="1" t="s">
        <v>4</v>
      </c>
      <c r="C1807">
        <v>256.97341899999998</v>
      </c>
    </row>
    <row r="1808" spans="1:3" x14ac:dyDescent="0.25">
      <c r="A1808" s="2">
        <v>43684</v>
      </c>
      <c r="B1808" s="1" t="s">
        <v>4</v>
      </c>
      <c r="C1808">
        <v>260.49685699999998</v>
      </c>
    </row>
    <row r="1809" spans="1:3" x14ac:dyDescent="0.25">
      <c r="A1809" s="2">
        <v>43685</v>
      </c>
      <c r="B1809" s="1" t="s">
        <v>4</v>
      </c>
      <c r="C1809">
        <v>254.68794299999999</v>
      </c>
    </row>
    <row r="1810" spans="1:3" x14ac:dyDescent="0.25">
      <c r="A1810" s="2">
        <v>43686</v>
      </c>
      <c r="B1810" s="1" t="s">
        <v>4</v>
      </c>
      <c r="C1810">
        <v>247.26011700000001</v>
      </c>
    </row>
    <row r="1811" spans="1:3" x14ac:dyDescent="0.25">
      <c r="A1811" s="2">
        <v>43689</v>
      </c>
      <c r="B1811" s="1" t="s">
        <v>4</v>
      </c>
      <c r="C1811">
        <v>249.212311</v>
      </c>
    </row>
    <row r="1812" spans="1:3" x14ac:dyDescent="0.25">
      <c r="A1812" s="2">
        <v>43690</v>
      </c>
      <c r="B1812" s="1" t="s">
        <v>4</v>
      </c>
      <c r="C1812">
        <v>249.25993299999999</v>
      </c>
    </row>
    <row r="1813" spans="1:3" x14ac:dyDescent="0.25">
      <c r="A1813" s="2">
        <v>43691</v>
      </c>
      <c r="B1813" s="1" t="s">
        <v>4</v>
      </c>
      <c r="C1813">
        <v>243.02246099999999</v>
      </c>
    </row>
    <row r="1814" spans="1:3" x14ac:dyDescent="0.25">
      <c r="A1814" s="2">
        <v>43692</v>
      </c>
      <c r="B1814" s="1" t="s">
        <v>4</v>
      </c>
      <c r="C1814">
        <v>244.831818</v>
      </c>
    </row>
    <row r="1815" spans="1:3" x14ac:dyDescent="0.25">
      <c r="A1815" s="2">
        <v>43693</v>
      </c>
      <c r="B1815" s="1" t="s">
        <v>4</v>
      </c>
      <c r="C1815">
        <v>245.403198</v>
      </c>
    </row>
    <row r="1816" spans="1:3" x14ac:dyDescent="0.25">
      <c r="A1816" s="2">
        <v>43696</v>
      </c>
      <c r="B1816" s="1" t="s">
        <v>4</v>
      </c>
      <c r="C1816">
        <v>247.117279</v>
      </c>
    </row>
    <row r="1817" spans="1:3" x14ac:dyDescent="0.25">
      <c r="A1817" s="2">
        <v>43697</v>
      </c>
      <c r="B1817" s="1" t="s">
        <v>4</v>
      </c>
      <c r="C1817">
        <v>248.49809300000001</v>
      </c>
    </row>
    <row r="1818" spans="1:3" x14ac:dyDescent="0.25">
      <c r="A1818" s="2">
        <v>43698</v>
      </c>
      <c r="B1818" s="1" t="s">
        <v>4</v>
      </c>
      <c r="C1818">
        <v>253.11665300000001</v>
      </c>
    </row>
    <row r="1819" spans="1:3" x14ac:dyDescent="0.25">
      <c r="A1819" s="2">
        <v>43699</v>
      </c>
      <c r="B1819" s="1" t="s">
        <v>4</v>
      </c>
      <c r="C1819">
        <v>250.02174400000001</v>
      </c>
    </row>
    <row r="1820" spans="1:3" x14ac:dyDescent="0.25">
      <c r="A1820" s="2">
        <v>43700</v>
      </c>
      <c r="B1820" s="1" t="s">
        <v>4</v>
      </c>
      <c r="C1820">
        <v>247.40295399999999</v>
      </c>
    </row>
    <row r="1821" spans="1:3" x14ac:dyDescent="0.25">
      <c r="A1821" s="2">
        <v>43703</v>
      </c>
      <c r="B1821" s="1" t="s">
        <v>4</v>
      </c>
      <c r="C1821">
        <v>248.92662000000001</v>
      </c>
    </row>
    <row r="1822" spans="1:3" x14ac:dyDescent="0.25">
      <c r="A1822" s="2">
        <v>43704</v>
      </c>
      <c r="B1822" s="1" t="s">
        <v>4</v>
      </c>
      <c r="C1822">
        <v>251.49778699999999</v>
      </c>
    </row>
    <row r="1823" spans="1:3" x14ac:dyDescent="0.25">
      <c r="A1823" s="2">
        <v>43705</v>
      </c>
      <c r="B1823" s="1" t="s">
        <v>4</v>
      </c>
      <c r="C1823">
        <v>252.59291099999999</v>
      </c>
    </row>
    <row r="1824" spans="1:3" x14ac:dyDescent="0.25">
      <c r="A1824" s="2">
        <v>43706</v>
      </c>
      <c r="B1824" s="1" t="s">
        <v>4</v>
      </c>
      <c r="C1824">
        <v>253.307129</v>
      </c>
    </row>
    <row r="1825" spans="1:3" x14ac:dyDescent="0.25">
      <c r="A1825" s="2">
        <v>43707</v>
      </c>
      <c r="B1825" s="1" t="s">
        <v>4</v>
      </c>
      <c r="C1825">
        <v>256.83056599999998</v>
      </c>
    </row>
    <row r="1826" spans="1:3" x14ac:dyDescent="0.25">
      <c r="A1826" s="2">
        <v>43710</v>
      </c>
      <c r="B1826" s="1" t="s">
        <v>4</v>
      </c>
      <c r="C1826">
        <v>257.30673200000001</v>
      </c>
    </row>
    <row r="1827" spans="1:3" x14ac:dyDescent="0.25">
      <c r="A1827" s="2">
        <v>43711</v>
      </c>
      <c r="B1827" s="1" t="s">
        <v>4</v>
      </c>
      <c r="C1827">
        <v>257.497162</v>
      </c>
    </row>
    <row r="1828" spans="1:3" x14ac:dyDescent="0.25">
      <c r="A1828" s="2">
        <v>43712</v>
      </c>
      <c r="B1828" s="1" t="s">
        <v>4</v>
      </c>
      <c r="C1828">
        <v>260.02072099999998</v>
      </c>
    </row>
    <row r="1829" spans="1:3" x14ac:dyDescent="0.25">
      <c r="A1829" s="2">
        <v>43713</v>
      </c>
      <c r="B1829" s="1" t="s">
        <v>4</v>
      </c>
      <c r="C1829">
        <v>261.68719499999997</v>
      </c>
    </row>
    <row r="1830" spans="1:3" x14ac:dyDescent="0.25">
      <c r="A1830" s="2">
        <v>43714</v>
      </c>
      <c r="B1830" s="1" t="s">
        <v>4</v>
      </c>
      <c r="C1830">
        <v>265.59158300000001</v>
      </c>
    </row>
    <row r="1831" spans="1:3" x14ac:dyDescent="0.25">
      <c r="A1831" s="2">
        <v>43717</v>
      </c>
      <c r="B1831" s="1" t="s">
        <v>4</v>
      </c>
      <c r="C1831">
        <v>263.82983400000001</v>
      </c>
    </row>
    <row r="1832" spans="1:3" x14ac:dyDescent="0.25">
      <c r="A1832" s="2">
        <v>43718</v>
      </c>
      <c r="B1832" s="1" t="s">
        <v>4</v>
      </c>
      <c r="C1832">
        <v>256.97341899999998</v>
      </c>
    </row>
    <row r="1833" spans="1:3" x14ac:dyDescent="0.25">
      <c r="A1833" s="2">
        <v>43719</v>
      </c>
      <c r="B1833" s="1" t="s">
        <v>4</v>
      </c>
      <c r="C1833">
        <v>257.592377</v>
      </c>
    </row>
    <row r="1834" spans="1:3" x14ac:dyDescent="0.25">
      <c r="A1834" s="2">
        <v>43720</v>
      </c>
      <c r="B1834" s="1" t="s">
        <v>4</v>
      </c>
      <c r="C1834">
        <v>262.68710299999998</v>
      </c>
    </row>
    <row r="1835" spans="1:3" x14ac:dyDescent="0.25">
      <c r="A1835" s="2">
        <v>43721</v>
      </c>
      <c r="B1835" s="1" t="s">
        <v>4</v>
      </c>
      <c r="C1835">
        <v>259.544556</v>
      </c>
    </row>
    <row r="1836" spans="1:3" x14ac:dyDescent="0.25">
      <c r="A1836" s="2">
        <v>43724</v>
      </c>
      <c r="B1836" s="1" t="s">
        <v>4</v>
      </c>
      <c r="C1836">
        <v>255.68781999999999</v>
      </c>
    </row>
    <row r="1837" spans="1:3" x14ac:dyDescent="0.25">
      <c r="A1837" s="2">
        <v>43725</v>
      </c>
      <c r="B1837" s="1" t="s">
        <v>4</v>
      </c>
      <c r="C1837">
        <v>257.87808200000001</v>
      </c>
    </row>
    <row r="1838" spans="1:3" x14ac:dyDescent="0.25">
      <c r="A1838" s="2">
        <v>43726</v>
      </c>
      <c r="B1838" s="1" t="s">
        <v>4</v>
      </c>
      <c r="C1838">
        <v>260.40164199999998</v>
      </c>
    </row>
    <row r="1839" spans="1:3" x14ac:dyDescent="0.25">
      <c r="A1839" s="2">
        <v>43727</v>
      </c>
      <c r="B1839" s="1" t="s">
        <v>4</v>
      </c>
      <c r="C1839">
        <v>261.877655</v>
      </c>
    </row>
    <row r="1840" spans="1:3" x14ac:dyDescent="0.25">
      <c r="A1840" s="2">
        <v>43728</v>
      </c>
      <c r="B1840" s="1" t="s">
        <v>4</v>
      </c>
      <c r="C1840">
        <v>261.63961799999998</v>
      </c>
    </row>
    <row r="1841" spans="1:3" x14ac:dyDescent="0.25">
      <c r="A1841" s="2">
        <v>43731</v>
      </c>
      <c r="B1841" s="1" t="s">
        <v>4</v>
      </c>
      <c r="C1841">
        <v>259.40173299999998</v>
      </c>
    </row>
    <row r="1842" spans="1:3" x14ac:dyDescent="0.25">
      <c r="A1842" s="2">
        <v>43732</v>
      </c>
      <c r="B1842" s="1" t="s">
        <v>4</v>
      </c>
      <c r="C1842">
        <v>260.83013899999997</v>
      </c>
    </row>
    <row r="1843" spans="1:3" x14ac:dyDescent="0.25">
      <c r="A1843" s="2">
        <v>43733</v>
      </c>
      <c r="B1843" s="1" t="s">
        <v>4</v>
      </c>
      <c r="C1843">
        <v>256.83056599999998</v>
      </c>
    </row>
    <row r="1844" spans="1:3" x14ac:dyDescent="0.25">
      <c r="A1844" s="2">
        <v>43734</v>
      </c>
      <c r="B1844" s="1" t="s">
        <v>4</v>
      </c>
      <c r="C1844">
        <v>265.35348499999998</v>
      </c>
    </row>
    <row r="1845" spans="1:3" x14ac:dyDescent="0.25">
      <c r="A1845" s="2">
        <v>43735</v>
      </c>
      <c r="B1845" s="1" t="s">
        <v>4</v>
      </c>
      <c r="C1845">
        <v>271.49572799999999</v>
      </c>
    </row>
    <row r="1846" spans="1:3" x14ac:dyDescent="0.25">
      <c r="A1846" s="2">
        <v>43738</v>
      </c>
      <c r="B1846" s="1" t="s">
        <v>4</v>
      </c>
      <c r="C1846">
        <v>272.01947000000001</v>
      </c>
    </row>
    <row r="1847" spans="1:3" x14ac:dyDescent="0.25">
      <c r="A1847" s="2">
        <v>43739</v>
      </c>
      <c r="B1847" s="1" t="s">
        <v>4</v>
      </c>
      <c r="C1847">
        <v>268.73406999999997</v>
      </c>
    </row>
    <row r="1848" spans="1:3" x14ac:dyDescent="0.25">
      <c r="A1848" s="2">
        <v>43740</v>
      </c>
      <c r="B1848" s="1" t="s">
        <v>4</v>
      </c>
      <c r="C1848">
        <v>255.92588799999999</v>
      </c>
    </row>
    <row r="1849" spans="1:3" x14ac:dyDescent="0.25">
      <c r="A1849" s="2">
        <v>43742</v>
      </c>
      <c r="B1849" s="1" t="s">
        <v>4</v>
      </c>
      <c r="C1849">
        <v>258.63989299999997</v>
      </c>
    </row>
    <row r="1850" spans="1:3" x14ac:dyDescent="0.25">
      <c r="A1850" s="2">
        <v>43745</v>
      </c>
      <c r="B1850" s="1" t="s">
        <v>4</v>
      </c>
      <c r="C1850">
        <v>259.35412600000001</v>
      </c>
    </row>
    <row r="1851" spans="1:3" x14ac:dyDescent="0.25">
      <c r="A1851" s="2">
        <v>43746</v>
      </c>
      <c r="B1851" s="1" t="s">
        <v>4</v>
      </c>
      <c r="C1851">
        <v>256.97341899999998</v>
      </c>
    </row>
    <row r="1852" spans="1:3" x14ac:dyDescent="0.25">
      <c r="A1852" s="2">
        <v>43747</v>
      </c>
      <c r="B1852" s="1" t="s">
        <v>4</v>
      </c>
      <c r="C1852">
        <v>265.44869999999997</v>
      </c>
    </row>
    <row r="1853" spans="1:3" x14ac:dyDescent="0.25">
      <c r="A1853" s="2">
        <v>43748</v>
      </c>
      <c r="B1853" s="1" t="s">
        <v>4</v>
      </c>
      <c r="C1853">
        <v>265.30587800000001</v>
      </c>
    </row>
    <row r="1854" spans="1:3" x14ac:dyDescent="0.25">
      <c r="A1854" s="2">
        <v>43749</v>
      </c>
      <c r="B1854" s="1" t="s">
        <v>4</v>
      </c>
      <c r="C1854">
        <v>266.82955900000002</v>
      </c>
    </row>
    <row r="1855" spans="1:3" x14ac:dyDescent="0.25">
      <c r="A1855" s="2">
        <v>43752</v>
      </c>
      <c r="B1855" s="1" t="s">
        <v>4</v>
      </c>
      <c r="C1855">
        <v>267.49609400000003</v>
      </c>
    </row>
    <row r="1856" spans="1:3" x14ac:dyDescent="0.25">
      <c r="A1856" s="2">
        <v>43753</v>
      </c>
      <c r="B1856" s="1" t="s">
        <v>4</v>
      </c>
      <c r="C1856">
        <v>272.92416400000002</v>
      </c>
    </row>
    <row r="1857" spans="1:3" x14ac:dyDescent="0.25">
      <c r="A1857" s="2">
        <v>43754</v>
      </c>
      <c r="B1857" s="1" t="s">
        <v>4</v>
      </c>
      <c r="C1857">
        <v>268.16275000000002</v>
      </c>
    </row>
    <row r="1858" spans="1:3" x14ac:dyDescent="0.25">
      <c r="A1858" s="2">
        <v>43755</v>
      </c>
      <c r="B1858" s="1" t="s">
        <v>4</v>
      </c>
      <c r="C1858">
        <v>268.54363999999998</v>
      </c>
    </row>
    <row r="1859" spans="1:3" x14ac:dyDescent="0.25">
      <c r="A1859" s="2">
        <v>43756</v>
      </c>
      <c r="B1859" s="1" t="s">
        <v>4</v>
      </c>
      <c r="C1859">
        <v>267.92468300000002</v>
      </c>
    </row>
    <row r="1860" spans="1:3" x14ac:dyDescent="0.25">
      <c r="A1860" s="2">
        <v>43759</v>
      </c>
      <c r="B1860" s="1" t="s">
        <v>4</v>
      </c>
      <c r="C1860">
        <v>267.92468300000002</v>
      </c>
    </row>
    <row r="1861" spans="1:3" x14ac:dyDescent="0.25">
      <c r="A1861" s="2">
        <v>43760</v>
      </c>
      <c r="B1861" s="1" t="s">
        <v>4</v>
      </c>
      <c r="C1861">
        <v>266.78192100000001</v>
      </c>
    </row>
    <row r="1862" spans="1:3" x14ac:dyDescent="0.25">
      <c r="A1862" s="2">
        <v>43761</v>
      </c>
      <c r="B1862" s="1" t="s">
        <v>4</v>
      </c>
      <c r="C1862">
        <v>260.92535400000003</v>
      </c>
    </row>
    <row r="1863" spans="1:3" x14ac:dyDescent="0.25">
      <c r="A1863" s="2">
        <v>43762</v>
      </c>
      <c r="B1863" s="1" t="s">
        <v>4</v>
      </c>
      <c r="C1863">
        <v>260.11593599999998</v>
      </c>
    </row>
    <row r="1864" spans="1:3" x14ac:dyDescent="0.25">
      <c r="A1864" s="2">
        <v>43763</v>
      </c>
      <c r="B1864" s="1" t="s">
        <v>4</v>
      </c>
      <c r="C1864">
        <v>262.02050800000001</v>
      </c>
    </row>
    <row r="1865" spans="1:3" x14ac:dyDescent="0.25">
      <c r="A1865" s="2">
        <v>43766</v>
      </c>
      <c r="B1865" s="1" t="s">
        <v>4</v>
      </c>
      <c r="C1865">
        <v>265.30587800000001</v>
      </c>
    </row>
    <row r="1866" spans="1:3" x14ac:dyDescent="0.25">
      <c r="A1866" s="2">
        <v>43767</v>
      </c>
      <c r="B1866" s="1" t="s">
        <v>4</v>
      </c>
      <c r="C1866">
        <v>262.82995599999998</v>
      </c>
    </row>
    <row r="1867" spans="1:3" x14ac:dyDescent="0.25">
      <c r="A1867" s="2">
        <v>43768</v>
      </c>
      <c r="B1867" s="1" t="s">
        <v>4</v>
      </c>
      <c r="C1867">
        <v>264.68691999999999</v>
      </c>
    </row>
    <row r="1868" spans="1:3" x14ac:dyDescent="0.25">
      <c r="A1868" s="2">
        <v>43769</v>
      </c>
      <c r="B1868" s="1" t="s">
        <v>4</v>
      </c>
      <c r="C1868">
        <v>263.63937399999998</v>
      </c>
    </row>
    <row r="1869" spans="1:3" x14ac:dyDescent="0.25">
      <c r="A1869" s="2">
        <v>43770</v>
      </c>
      <c r="B1869" s="1" t="s">
        <v>4</v>
      </c>
      <c r="C1869">
        <v>266.63903800000003</v>
      </c>
    </row>
    <row r="1870" spans="1:3" x14ac:dyDescent="0.25">
      <c r="A1870" s="2">
        <v>43773</v>
      </c>
      <c r="B1870" s="1" t="s">
        <v>4</v>
      </c>
      <c r="C1870">
        <v>272.44802900000002</v>
      </c>
    </row>
    <row r="1871" spans="1:3" x14ac:dyDescent="0.25">
      <c r="A1871" s="2">
        <v>43774</v>
      </c>
      <c r="B1871" s="1" t="s">
        <v>4</v>
      </c>
      <c r="C1871">
        <v>267.92468300000002</v>
      </c>
    </row>
    <row r="1872" spans="1:3" x14ac:dyDescent="0.25">
      <c r="A1872" s="2">
        <v>43775</v>
      </c>
      <c r="B1872" s="1" t="s">
        <v>4</v>
      </c>
      <c r="C1872">
        <v>253.59278900000001</v>
      </c>
    </row>
    <row r="1873" spans="1:3" x14ac:dyDescent="0.25">
      <c r="A1873" s="2">
        <v>43776</v>
      </c>
      <c r="B1873" s="1" t="s">
        <v>4</v>
      </c>
      <c r="C1873">
        <v>261.40154999999999</v>
      </c>
    </row>
    <row r="1874" spans="1:3" x14ac:dyDescent="0.25">
      <c r="A1874" s="2">
        <v>43777</v>
      </c>
      <c r="B1874" s="1" t="s">
        <v>4</v>
      </c>
      <c r="C1874">
        <v>259.02084400000001</v>
      </c>
    </row>
    <row r="1875" spans="1:3" x14ac:dyDescent="0.25">
      <c r="A1875" s="2">
        <v>43780</v>
      </c>
      <c r="B1875" s="1" t="s">
        <v>4</v>
      </c>
      <c r="C1875">
        <v>256.92581200000001</v>
      </c>
    </row>
    <row r="1876" spans="1:3" x14ac:dyDescent="0.25">
      <c r="A1876" s="2">
        <v>43781</v>
      </c>
      <c r="B1876" s="1" t="s">
        <v>4</v>
      </c>
      <c r="C1876">
        <v>256.59249899999998</v>
      </c>
    </row>
    <row r="1877" spans="1:3" x14ac:dyDescent="0.25">
      <c r="A1877" s="2">
        <v>43782</v>
      </c>
      <c r="B1877" s="1" t="s">
        <v>4</v>
      </c>
      <c r="C1877">
        <v>254.164154</v>
      </c>
    </row>
    <row r="1878" spans="1:3" x14ac:dyDescent="0.25">
      <c r="A1878" s="2">
        <v>43783</v>
      </c>
      <c r="B1878" s="1" t="s">
        <v>4</v>
      </c>
      <c r="C1878">
        <v>252.640503</v>
      </c>
    </row>
    <row r="1879" spans="1:3" x14ac:dyDescent="0.25">
      <c r="A1879" s="2">
        <v>43784</v>
      </c>
      <c r="B1879" s="1" t="s">
        <v>4</v>
      </c>
      <c r="C1879">
        <v>254.68794299999999</v>
      </c>
    </row>
    <row r="1880" spans="1:3" x14ac:dyDescent="0.25">
      <c r="A1880" s="2">
        <v>43787</v>
      </c>
      <c r="B1880" s="1" t="s">
        <v>4</v>
      </c>
      <c r="C1880">
        <v>258.02093500000001</v>
      </c>
    </row>
    <row r="1881" spans="1:3" x14ac:dyDescent="0.25">
      <c r="A1881" s="2">
        <v>43788</v>
      </c>
      <c r="B1881" s="1" t="s">
        <v>4</v>
      </c>
      <c r="C1881">
        <v>259.16366599999998</v>
      </c>
    </row>
    <row r="1882" spans="1:3" x14ac:dyDescent="0.25">
      <c r="A1882" s="2">
        <v>43789</v>
      </c>
      <c r="B1882" s="1" t="s">
        <v>4</v>
      </c>
      <c r="C1882">
        <v>259.97308299999997</v>
      </c>
    </row>
    <row r="1883" spans="1:3" x14ac:dyDescent="0.25">
      <c r="A1883" s="2">
        <v>43790</v>
      </c>
      <c r="B1883" s="1" t="s">
        <v>4</v>
      </c>
      <c r="C1883">
        <v>259.97308299999997</v>
      </c>
    </row>
    <row r="1884" spans="1:3" x14ac:dyDescent="0.25">
      <c r="A1884" s="2">
        <v>43791</v>
      </c>
      <c r="B1884" s="1" t="s">
        <v>4</v>
      </c>
      <c r="C1884">
        <v>259.97308299999997</v>
      </c>
    </row>
    <row r="1885" spans="1:3" x14ac:dyDescent="0.25">
      <c r="A1885" s="2">
        <v>43794</v>
      </c>
      <c r="B1885" s="1" t="s">
        <v>4</v>
      </c>
      <c r="C1885">
        <v>261.83004799999998</v>
      </c>
    </row>
    <row r="1886" spans="1:3" x14ac:dyDescent="0.25">
      <c r="A1886" s="2">
        <v>43795</v>
      </c>
      <c r="B1886" s="1" t="s">
        <v>4</v>
      </c>
      <c r="C1886">
        <v>265.25824</v>
      </c>
    </row>
    <row r="1887" spans="1:3" x14ac:dyDescent="0.25">
      <c r="A1887" s="2">
        <v>43796</v>
      </c>
      <c r="B1887" s="1" t="s">
        <v>4</v>
      </c>
      <c r="C1887">
        <v>268.49603300000001</v>
      </c>
    </row>
    <row r="1888" spans="1:3" x14ac:dyDescent="0.25">
      <c r="A1888" s="2">
        <v>43797</v>
      </c>
      <c r="B1888" s="1" t="s">
        <v>4</v>
      </c>
      <c r="C1888">
        <v>268.49603300000001</v>
      </c>
    </row>
    <row r="1889" spans="1:3" x14ac:dyDescent="0.25">
      <c r="A1889" s="2">
        <v>43798</v>
      </c>
      <c r="B1889" s="1" t="s">
        <v>4</v>
      </c>
      <c r="C1889">
        <v>269.25784299999998</v>
      </c>
    </row>
    <row r="1890" spans="1:3" x14ac:dyDescent="0.25">
      <c r="A1890" s="2">
        <v>43801</v>
      </c>
      <c r="B1890" s="1" t="s">
        <v>4</v>
      </c>
      <c r="C1890">
        <v>261.92526199999998</v>
      </c>
    </row>
    <row r="1891" spans="1:3" x14ac:dyDescent="0.25">
      <c r="A1891" s="2">
        <v>43802</v>
      </c>
      <c r="B1891" s="1" t="s">
        <v>4</v>
      </c>
      <c r="C1891">
        <v>264.82974200000001</v>
      </c>
    </row>
    <row r="1892" spans="1:3" x14ac:dyDescent="0.25">
      <c r="A1892" s="2">
        <v>43803</v>
      </c>
      <c r="B1892" s="1" t="s">
        <v>4</v>
      </c>
      <c r="C1892">
        <v>264.59167500000001</v>
      </c>
    </row>
    <row r="1893" spans="1:3" x14ac:dyDescent="0.25">
      <c r="A1893" s="2">
        <v>43804</v>
      </c>
      <c r="B1893" s="1" t="s">
        <v>4</v>
      </c>
      <c r="C1893">
        <v>262.92517099999998</v>
      </c>
    </row>
    <row r="1894" spans="1:3" x14ac:dyDescent="0.25">
      <c r="A1894" s="2">
        <v>43805</v>
      </c>
      <c r="B1894" s="1" t="s">
        <v>4</v>
      </c>
      <c r="C1894">
        <v>265.87725799999998</v>
      </c>
    </row>
    <row r="1895" spans="1:3" x14ac:dyDescent="0.25">
      <c r="A1895" s="2">
        <v>43808</v>
      </c>
      <c r="B1895" s="1" t="s">
        <v>4</v>
      </c>
      <c r="C1895">
        <v>260.83013899999997</v>
      </c>
    </row>
    <row r="1896" spans="1:3" x14ac:dyDescent="0.25">
      <c r="A1896" s="2">
        <v>43809</v>
      </c>
      <c r="B1896" s="1" t="s">
        <v>4</v>
      </c>
      <c r="C1896">
        <v>261.92526199999998</v>
      </c>
    </row>
    <row r="1897" spans="1:3" x14ac:dyDescent="0.25">
      <c r="A1897" s="2">
        <v>43810</v>
      </c>
      <c r="B1897" s="1" t="s">
        <v>4</v>
      </c>
      <c r="C1897">
        <v>265.11541699999998</v>
      </c>
    </row>
    <row r="1898" spans="1:3" x14ac:dyDescent="0.25">
      <c r="A1898" s="2">
        <v>43811</v>
      </c>
      <c r="B1898" s="1" t="s">
        <v>4</v>
      </c>
      <c r="C1898">
        <v>264.92498799999998</v>
      </c>
    </row>
    <row r="1899" spans="1:3" x14ac:dyDescent="0.25">
      <c r="A1899" s="2">
        <v>43812</v>
      </c>
      <c r="B1899" s="1" t="s">
        <v>4</v>
      </c>
      <c r="C1899">
        <v>265.30587800000001</v>
      </c>
    </row>
    <row r="1900" spans="1:3" x14ac:dyDescent="0.25">
      <c r="A1900" s="2">
        <v>43815</v>
      </c>
      <c r="B1900" s="1" t="s">
        <v>4</v>
      </c>
      <c r="C1900">
        <v>272.16229199999998</v>
      </c>
    </row>
    <row r="1901" spans="1:3" x14ac:dyDescent="0.25">
      <c r="A1901" s="2">
        <v>43816</v>
      </c>
      <c r="B1901" s="1" t="s">
        <v>4</v>
      </c>
      <c r="C1901">
        <v>273.20980800000001</v>
      </c>
    </row>
    <row r="1902" spans="1:3" x14ac:dyDescent="0.25">
      <c r="A1902" s="2">
        <v>43817</v>
      </c>
      <c r="B1902" s="1" t="s">
        <v>4</v>
      </c>
      <c r="C1902">
        <v>275.82858299999998</v>
      </c>
    </row>
    <row r="1903" spans="1:3" x14ac:dyDescent="0.25">
      <c r="A1903" s="2">
        <v>43818</v>
      </c>
      <c r="B1903" s="1" t="s">
        <v>4</v>
      </c>
      <c r="C1903">
        <v>274.59063700000002</v>
      </c>
    </row>
    <row r="1904" spans="1:3" x14ac:dyDescent="0.25">
      <c r="A1904" s="2">
        <v>43819</v>
      </c>
      <c r="B1904" s="1" t="s">
        <v>4</v>
      </c>
      <c r="C1904">
        <v>277.54269399999998</v>
      </c>
    </row>
    <row r="1905" spans="1:3" x14ac:dyDescent="0.25">
      <c r="A1905" s="2">
        <v>43822</v>
      </c>
      <c r="B1905" s="1" t="s">
        <v>4</v>
      </c>
      <c r="C1905">
        <v>277.20941199999999</v>
      </c>
    </row>
    <row r="1906" spans="1:3" x14ac:dyDescent="0.25">
      <c r="A1906" s="2">
        <v>43826</v>
      </c>
      <c r="B1906" s="1" t="s">
        <v>4</v>
      </c>
      <c r="C1906">
        <v>278.54260299999999</v>
      </c>
    </row>
    <row r="1907" spans="1:3" x14ac:dyDescent="0.25">
      <c r="A1907" s="2">
        <v>43829</v>
      </c>
      <c r="B1907" s="1" t="s">
        <v>4</v>
      </c>
      <c r="C1907">
        <v>275.97143599999998</v>
      </c>
    </row>
    <row r="1908" spans="1:3" x14ac:dyDescent="0.25">
      <c r="A1908" s="2">
        <v>43832</v>
      </c>
      <c r="B1908" s="1" t="s">
        <v>4</v>
      </c>
      <c r="C1908">
        <v>277.63793900000002</v>
      </c>
    </row>
    <row r="1909" spans="1:3" x14ac:dyDescent="0.25">
      <c r="A1909" s="2">
        <v>43833</v>
      </c>
      <c r="B1909" s="1" t="s">
        <v>4</v>
      </c>
      <c r="C1909">
        <v>278.01889</v>
      </c>
    </row>
    <row r="1910" spans="1:3" x14ac:dyDescent="0.25">
      <c r="A1910" s="2">
        <v>43836</v>
      </c>
      <c r="B1910" s="1" t="s">
        <v>4</v>
      </c>
      <c r="C1910">
        <v>275.82858299999998</v>
      </c>
    </row>
    <row r="1911" spans="1:3" x14ac:dyDescent="0.25">
      <c r="A1911" s="2">
        <v>43837</v>
      </c>
      <c r="B1911" s="1" t="s">
        <v>4</v>
      </c>
      <c r="C1911">
        <v>280.68524200000002</v>
      </c>
    </row>
    <row r="1912" spans="1:3" x14ac:dyDescent="0.25">
      <c r="A1912" s="2">
        <v>43838</v>
      </c>
      <c r="B1912" s="1" t="s">
        <v>4</v>
      </c>
      <c r="C1912">
        <v>288.39874300000002</v>
      </c>
    </row>
    <row r="1913" spans="1:3" x14ac:dyDescent="0.25">
      <c r="A1913" s="2">
        <v>43839</v>
      </c>
      <c r="B1913" s="1" t="s">
        <v>4</v>
      </c>
      <c r="C1913">
        <v>295.20755000000003</v>
      </c>
    </row>
    <row r="1914" spans="1:3" x14ac:dyDescent="0.25">
      <c r="A1914" s="2">
        <v>43840</v>
      </c>
      <c r="B1914" s="1" t="s">
        <v>4</v>
      </c>
      <c r="C1914">
        <v>294.30285600000002</v>
      </c>
    </row>
    <row r="1915" spans="1:3" x14ac:dyDescent="0.25">
      <c r="A1915" s="2">
        <v>43843</v>
      </c>
      <c r="B1915" s="1" t="s">
        <v>4</v>
      </c>
      <c r="C1915">
        <v>294.39810199999999</v>
      </c>
    </row>
    <row r="1916" spans="1:3" x14ac:dyDescent="0.25">
      <c r="A1916" s="2">
        <v>43844</v>
      </c>
      <c r="B1916" s="1" t="s">
        <v>4</v>
      </c>
      <c r="C1916">
        <v>298.30246</v>
      </c>
    </row>
    <row r="1917" spans="1:3" x14ac:dyDescent="0.25">
      <c r="A1917" s="2">
        <v>43845</v>
      </c>
      <c r="B1917" s="1" t="s">
        <v>4</v>
      </c>
      <c r="C1917">
        <v>300.968842</v>
      </c>
    </row>
    <row r="1918" spans="1:3" x14ac:dyDescent="0.25">
      <c r="A1918" s="2">
        <v>43846</v>
      </c>
      <c r="B1918" s="1" t="s">
        <v>4</v>
      </c>
      <c r="C1918">
        <v>298.92141700000002</v>
      </c>
    </row>
    <row r="1919" spans="1:3" x14ac:dyDescent="0.25">
      <c r="A1919" s="2">
        <v>43847</v>
      </c>
      <c r="B1919" s="1" t="s">
        <v>4</v>
      </c>
      <c r="C1919">
        <v>296.77877799999999</v>
      </c>
    </row>
    <row r="1920" spans="1:3" x14ac:dyDescent="0.25">
      <c r="A1920" s="2">
        <v>43850</v>
      </c>
      <c r="B1920" s="1" t="s">
        <v>4</v>
      </c>
      <c r="C1920">
        <v>295.44561800000002</v>
      </c>
    </row>
    <row r="1921" spans="1:3" x14ac:dyDescent="0.25">
      <c r="A1921" s="2">
        <v>43851</v>
      </c>
      <c r="B1921" s="1" t="s">
        <v>4</v>
      </c>
      <c r="C1921">
        <v>296.635986</v>
      </c>
    </row>
    <row r="1922" spans="1:3" x14ac:dyDescent="0.25">
      <c r="A1922" s="2">
        <v>43852</v>
      </c>
      <c r="B1922" s="1" t="s">
        <v>4</v>
      </c>
      <c r="C1922">
        <v>300.01654100000002</v>
      </c>
    </row>
    <row r="1923" spans="1:3" x14ac:dyDescent="0.25">
      <c r="A1923" s="2">
        <v>43853</v>
      </c>
      <c r="B1923" s="1" t="s">
        <v>4</v>
      </c>
      <c r="C1923">
        <v>295.778931</v>
      </c>
    </row>
    <row r="1924" spans="1:3" x14ac:dyDescent="0.25">
      <c r="A1924" s="2">
        <v>43854</v>
      </c>
      <c r="B1924" s="1" t="s">
        <v>4</v>
      </c>
      <c r="C1924">
        <v>298.064392</v>
      </c>
    </row>
    <row r="1925" spans="1:3" x14ac:dyDescent="0.25">
      <c r="A1925" s="2">
        <v>43857</v>
      </c>
      <c r="B1925" s="1" t="s">
        <v>4</v>
      </c>
      <c r="C1925">
        <v>285.68472300000002</v>
      </c>
    </row>
    <row r="1926" spans="1:3" x14ac:dyDescent="0.25">
      <c r="A1926" s="2">
        <v>43858</v>
      </c>
      <c r="B1926" s="1" t="s">
        <v>4</v>
      </c>
      <c r="C1926">
        <v>287.54168700000002</v>
      </c>
    </row>
    <row r="1927" spans="1:3" x14ac:dyDescent="0.25">
      <c r="A1927" s="2">
        <v>43859</v>
      </c>
      <c r="B1927" s="1" t="s">
        <v>4</v>
      </c>
      <c r="C1927">
        <v>282.16125499999998</v>
      </c>
    </row>
    <row r="1928" spans="1:3" x14ac:dyDescent="0.25">
      <c r="A1928" s="2">
        <v>43860</v>
      </c>
      <c r="B1928" s="1" t="s">
        <v>4</v>
      </c>
      <c r="C1928">
        <v>278.92349200000001</v>
      </c>
    </row>
    <row r="1929" spans="1:3" x14ac:dyDescent="0.25">
      <c r="A1929" s="2">
        <v>43861</v>
      </c>
      <c r="B1929" s="1" t="s">
        <v>4</v>
      </c>
      <c r="C1929">
        <v>272.16229199999998</v>
      </c>
    </row>
    <row r="1930" spans="1:3" x14ac:dyDescent="0.25">
      <c r="A1930" s="2">
        <v>43864</v>
      </c>
      <c r="B1930" s="1" t="s">
        <v>4</v>
      </c>
      <c r="C1930">
        <v>271.40048200000001</v>
      </c>
    </row>
    <row r="1931" spans="1:3" x14ac:dyDescent="0.25">
      <c r="A1931" s="2">
        <v>43865</v>
      </c>
      <c r="B1931" s="1" t="s">
        <v>4</v>
      </c>
      <c r="C1931">
        <v>277.49508700000001</v>
      </c>
    </row>
    <row r="1932" spans="1:3" x14ac:dyDescent="0.25">
      <c r="A1932" s="2">
        <v>43866</v>
      </c>
      <c r="B1932" s="1" t="s">
        <v>4</v>
      </c>
      <c r="C1932">
        <v>276.59042399999998</v>
      </c>
    </row>
    <row r="1933" spans="1:3" x14ac:dyDescent="0.25">
      <c r="A1933" s="2">
        <v>43867</v>
      </c>
      <c r="B1933" s="1" t="s">
        <v>4</v>
      </c>
      <c r="C1933">
        <v>275.78100599999999</v>
      </c>
    </row>
    <row r="1934" spans="1:3" x14ac:dyDescent="0.25">
      <c r="A1934" s="2">
        <v>43868</v>
      </c>
      <c r="B1934" s="1" t="s">
        <v>4</v>
      </c>
      <c r="C1934">
        <v>275.30484000000001</v>
      </c>
    </row>
    <row r="1935" spans="1:3" x14ac:dyDescent="0.25">
      <c r="A1935" s="2">
        <v>43871</v>
      </c>
      <c r="B1935" s="1" t="s">
        <v>4</v>
      </c>
      <c r="C1935">
        <v>272.40039100000001</v>
      </c>
    </row>
    <row r="1936" spans="1:3" x14ac:dyDescent="0.25">
      <c r="A1936" s="2">
        <v>43872</v>
      </c>
      <c r="B1936" s="1" t="s">
        <v>4</v>
      </c>
      <c r="C1936">
        <v>273.11456299999998</v>
      </c>
    </row>
    <row r="1937" spans="1:3" x14ac:dyDescent="0.25">
      <c r="A1937" s="2">
        <v>43873</v>
      </c>
      <c r="B1937" s="1" t="s">
        <v>4</v>
      </c>
      <c r="C1937">
        <v>276.82852200000002</v>
      </c>
    </row>
    <row r="1938" spans="1:3" x14ac:dyDescent="0.25">
      <c r="A1938" s="2">
        <v>43874</v>
      </c>
      <c r="B1938" s="1" t="s">
        <v>4</v>
      </c>
      <c r="C1938">
        <v>273.97164900000001</v>
      </c>
    </row>
    <row r="1939" spans="1:3" x14ac:dyDescent="0.25">
      <c r="A1939" s="2">
        <v>43875</v>
      </c>
      <c r="B1939" s="1" t="s">
        <v>4</v>
      </c>
      <c r="C1939">
        <v>274.63824499999998</v>
      </c>
    </row>
    <row r="1940" spans="1:3" x14ac:dyDescent="0.25">
      <c r="A1940" s="2">
        <v>43878</v>
      </c>
      <c r="B1940" s="1" t="s">
        <v>4</v>
      </c>
      <c r="C1940">
        <v>277.54269399999998</v>
      </c>
    </row>
    <row r="1941" spans="1:3" x14ac:dyDescent="0.25">
      <c r="A1941" s="2">
        <v>43879</v>
      </c>
      <c r="B1941" s="1" t="s">
        <v>4</v>
      </c>
      <c r="C1941">
        <v>271.82900999999998</v>
      </c>
    </row>
    <row r="1942" spans="1:3" x14ac:dyDescent="0.25">
      <c r="A1942" s="2">
        <v>43880</v>
      </c>
      <c r="B1942" s="1" t="s">
        <v>4</v>
      </c>
      <c r="C1942">
        <v>278.73306300000002</v>
      </c>
    </row>
    <row r="1943" spans="1:3" x14ac:dyDescent="0.25">
      <c r="A1943" s="2">
        <v>43881</v>
      </c>
      <c r="B1943" s="1" t="s">
        <v>4</v>
      </c>
      <c r="C1943">
        <v>271.40048200000001</v>
      </c>
    </row>
    <row r="1944" spans="1:3" x14ac:dyDescent="0.25">
      <c r="A1944" s="2">
        <v>43882</v>
      </c>
      <c r="B1944" s="1" t="s">
        <v>4</v>
      </c>
      <c r="C1944">
        <v>268.97219799999999</v>
      </c>
    </row>
    <row r="1945" spans="1:3" x14ac:dyDescent="0.25">
      <c r="A1945" s="2">
        <v>43885</v>
      </c>
      <c r="B1945" s="1" t="s">
        <v>4</v>
      </c>
      <c r="C1945">
        <v>252.402435</v>
      </c>
    </row>
    <row r="1946" spans="1:3" x14ac:dyDescent="0.25">
      <c r="A1946" s="2">
        <v>43886</v>
      </c>
      <c r="B1946" s="1" t="s">
        <v>4</v>
      </c>
      <c r="C1946">
        <v>252.02151499999999</v>
      </c>
    </row>
    <row r="1947" spans="1:3" x14ac:dyDescent="0.25">
      <c r="A1947" s="2">
        <v>43887</v>
      </c>
      <c r="B1947" s="1" t="s">
        <v>4</v>
      </c>
      <c r="C1947">
        <v>249.97413599999999</v>
      </c>
    </row>
    <row r="1948" spans="1:3" x14ac:dyDescent="0.25">
      <c r="A1948" s="2">
        <v>43888</v>
      </c>
      <c r="B1948" s="1" t="s">
        <v>4</v>
      </c>
      <c r="C1948">
        <v>244.87941000000001</v>
      </c>
    </row>
    <row r="1949" spans="1:3" x14ac:dyDescent="0.25">
      <c r="A1949" s="2">
        <v>43889</v>
      </c>
      <c r="B1949" s="1" t="s">
        <v>4</v>
      </c>
      <c r="C1949">
        <v>238.59437600000001</v>
      </c>
    </row>
    <row r="1950" spans="1:3" x14ac:dyDescent="0.25">
      <c r="A1950" s="2">
        <v>43892</v>
      </c>
      <c r="B1950" s="1" t="s">
        <v>4</v>
      </c>
      <c r="C1950">
        <v>234.83284</v>
      </c>
    </row>
    <row r="1951" spans="1:3" x14ac:dyDescent="0.25">
      <c r="A1951" s="2">
        <v>43893</v>
      </c>
      <c r="B1951" s="1" t="s">
        <v>4</v>
      </c>
      <c r="C1951">
        <v>239.02288799999999</v>
      </c>
    </row>
    <row r="1952" spans="1:3" x14ac:dyDescent="0.25">
      <c r="A1952" s="2">
        <v>43894</v>
      </c>
      <c r="B1952" s="1" t="s">
        <v>4</v>
      </c>
      <c r="C1952">
        <v>240.35607899999999</v>
      </c>
    </row>
    <row r="1953" spans="1:3" x14ac:dyDescent="0.25">
      <c r="A1953" s="2">
        <v>43895</v>
      </c>
      <c r="B1953" s="1" t="s">
        <v>4</v>
      </c>
      <c r="C1953">
        <v>237.21354700000001</v>
      </c>
    </row>
    <row r="1954" spans="1:3" x14ac:dyDescent="0.25">
      <c r="A1954" s="2">
        <v>43896</v>
      </c>
      <c r="B1954" s="1" t="s">
        <v>4</v>
      </c>
      <c r="C1954">
        <v>229.547684</v>
      </c>
    </row>
    <row r="1955" spans="1:3" x14ac:dyDescent="0.25">
      <c r="A1955" s="2">
        <v>43899</v>
      </c>
      <c r="B1955" s="1" t="s">
        <v>4</v>
      </c>
      <c r="C1955">
        <v>216.45378099999999</v>
      </c>
    </row>
    <row r="1956" spans="1:3" x14ac:dyDescent="0.25">
      <c r="A1956" s="2">
        <v>43900</v>
      </c>
      <c r="B1956" s="1" t="s">
        <v>4</v>
      </c>
      <c r="C1956">
        <v>210.454407</v>
      </c>
    </row>
    <row r="1957" spans="1:3" x14ac:dyDescent="0.25">
      <c r="A1957" s="2">
        <v>43901</v>
      </c>
      <c r="B1957" s="1" t="s">
        <v>4</v>
      </c>
      <c r="C1957">
        <v>191.21830700000001</v>
      </c>
    </row>
    <row r="1958" spans="1:3" x14ac:dyDescent="0.25">
      <c r="A1958" s="2">
        <v>43902</v>
      </c>
      <c r="B1958" s="1" t="s">
        <v>4</v>
      </c>
      <c r="C1958">
        <v>165.58287000000001</v>
      </c>
    </row>
    <row r="1959" spans="1:3" x14ac:dyDescent="0.25">
      <c r="A1959" s="2">
        <v>43903</v>
      </c>
      <c r="B1959" s="1" t="s">
        <v>4</v>
      </c>
      <c r="C1959">
        <v>163.735443</v>
      </c>
    </row>
    <row r="1960" spans="1:3" x14ac:dyDescent="0.25">
      <c r="A1960" s="2">
        <v>43906</v>
      </c>
      <c r="B1960" s="1" t="s">
        <v>4</v>
      </c>
      <c r="C1960">
        <v>167.31601000000001</v>
      </c>
    </row>
    <row r="1961" spans="1:3" x14ac:dyDescent="0.25">
      <c r="A1961" s="2">
        <v>43907</v>
      </c>
      <c r="B1961" s="1" t="s">
        <v>4</v>
      </c>
      <c r="C1961">
        <v>164.74485799999999</v>
      </c>
    </row>
    <row r="1962" spans="1:3" x14ac:dyDescent="0.25">
      <c r="A1962" s="2">
        <v>43908</v>
      </c>
      <c r="B1962" s="1" t="s">
        <v>4</v>
      </c>
      <c r="C1962">
        <v>158.954971</v>
      </c>
    </row>
    <row r="1963" spans="1:3" x14ac:dyDescent="0.25">
      <c r="A1963" s="2">
        <v>43909</v>
      </c>
      <c r="B1963" s="1" t="s">
        <v>4</v>
      </c>
      <c r="C1963">
        <v>168.63017300000001</v>
      </c>
    </row>
    <row r="1964" spans="1:3" x14ac:dyDescent="0.25">
      <c r="A1964" s="2">
        <v>43910</v>
      </c>
      <c r="B1964" s="1" t="s">
        <v>4</v>
      </c>
      <c r="C1964">
        <v>182.362076</v>
      </c>
    </row>
    <row r="1965" spans="1:3" x14ac:dyDescent="0.25">
      <c r="A1965" s="2">
        <v>43913</v>
      </c>
      <c r="B1965" s="1" t="s">
        <v>4</v>
      </c>
      <c r="C1965">
        <v>172.001251</v>
      </c>
    </row>
    <row r="1966" spans="1:3" x14ac:dyDescent="0.25">
      <c r="A1966" s="2">
        <v>43914</v>
      </c>
      <c r="B1966" s="1" t="s">
        <v>4</v>
      </c>
      <c r="C1966">
        <v>185.99980199999999</v>
      </c>
    </row>
    <row r="1967" spans="1:3" x14ac:dyDescent="0.25">
      <c r="A1967" s="2">
        <v>43915</v>
      </c>
      <c r="B1967" s="1" t="s">
        <v>4</v>
      </c>
      <c r="C1967">
        <v>200.93159499999999</v>
      </c>
    </row>
    <row r="1968" spans="1:3" x14ac:dyDescent="0.25">
      <c r="A1968" s="2">
        <v>43916</v>
      </c>
      <c r="B1968" s="1" t="s">
        <v>4</v>
      </c>
      <c r="C1968">
        <v>204.359802</v>
      </c>
    </row>
    <row r="1969" spans="1:3" x14ac:dyDescent="0.25">
      <c r="A1969" s="2">
        <v>43917</v>
      </c>
      <c r="B1969" s="1" t="s">
        <v>4</v>
      </c>
      <c r="C1969">
        <v>198.979401</v>
      </c>
    </row>
    <row r="1970" spans="1:3" x14ac:dyDescent="0.25">
      <c r="A1970" s="2">
        <v>43920</v>
      </c>
      <c r="B1970" s="1" t="s">
        <v>4</v>
      </c>
      <c r="C1970">
        <v>196.932007</v>
      </c>
    </row>
    <row r="1971" spans="1:3" x14ac:dyDescent="0.25">
      <c r="A1971" s="2">
        <v>43921</v>
      </c>
      <c r="B1971" s="1" t="s">
        <v>4</v>
      </c>
      <c r="C1971">
        <v>196.074951</v>
      </c>
    </row>
    <row r="1972" spans="1:3" x14ac:dyDescent="0.25">
      <c r="A1972" s="2">
        <v>43922</v>
      </c>
      <c r="B1972" s="1" t="s">
        <v>4</v>
      </c>
      <c r="C1972">
        <v>190.31364400000001</v>
      </c>
    </row>
    <row r="1973" spans="1:3" x14ac:dyDescent="0.25">
      <c r="A1973" s="2">
        <v>43923</v>
      </c>
      <c r="B1973" s="1" t="s">
        <v>4</v>
      </c>
      <c r="C1973">
        <v>188.31384299999999</v>
      </c>
    </row>
    <row r="1974" spans="1:3" x14ac:dyDescent="0.25">
      <c r="A1974" s="2">
        <v>43924</v>
      </c>
      <c r="B1974" s="1" t="s">
        <v>4</v>
      </c>
      <c r="C1974">
        <v>179.552841</v>
      </c>
    </row>
    <row r="1975" spans="1:3" x14ac:dyDescent="0.25">
      <c r="A1975" s="2">
        <v>43927</v>
      </c>
      <c r="B1975" s="1" t="s">
        <v>4</v>
      </c>
      <c r="C1975">
        <v>190.551727</v>
      </c>
    </row>
    <row r="1976" spans="1:3" x14ac:dyDescent="0.25">
      <c r="A1976" s="2">
        <v>43928</v>
      </c>
      <c r="B1976" s="1" t="s">
        <v>4</v>
      </c>
      <c r="C1976">
        <v>197.97950700000001</v>
      </c>
    </row>
    <row r="1977" spans="1:3" x14ac:dyDescent="0.25">
      <c r="A1977" s="2">
        <v>43929</v>
      </c>
      <c r="B1977" s="1" t="s">
        <v>4</v>
      </c>
      <c r="C1977">
        <v>205.69300799999999</v>
      </c>
    </row>
    <row r="1978" spans="1:3" x14ac:dyDescent="0.25">
      <c r="A1978" s="2">
        <v>43930</v>
      </c>
      <c r="B1978" s="1" t="s">
        <v>4</v>
      </c>
      <c r="C1978">
        <v>213.59695400000001</v>
      </c>
    </row>
    <row r="1979" spans="1:3" x14ac:dyDescent="0.25">
      <c r="A1979" s="2">
        <v>43935</v>
      </c>
      <c r="B1979" s="1" t="s">
        <v>4</v>
      </c>
      <c r="C1979">
        <v>214.16830400000001</v>
      </c>
    </row>
    <row r="1980" spans="1:3" x14ac:dyDescent="0.25">
      <c r="A1980" s="2">
        <v>43936</v>
      </c>
      <c r="B1980" s="1" t="s">
        <v>4</v>
      </c>
      <c r="C1980">
        <v>204.074127</v>
      </c>
    </row>
    <row r="1981" spans="1:3" x14ac:dyDescent="0.25">
      <c r="A1981" s="2">
        <v>43937</v>
      </c>
      <c r="B1981" s="1" t="s">
        <v>4</v>
      </c>
      <c r="C1981">
        <v>201.59818999999999</v>
      </c>
    </row>
    <row r="1982" spans="1:3" x14ac:dyDescent="0.25">
      <c r="A1982" s="2">
        <v>43938</v>
      </c>
      <c r="B1982" s="1" t="s">
        <v>4</v>
      </c>
      <c r="C1982">
        <v>208.26414500000001</v>
      </c>
    </row>
    <row r="1983" spans="1:3" x14ac:dyDescent="0.25">
      <c r="A1983" s="2">
        <v>43941</v>
      </c>
      <c r="B1983" s="1" t="s">
        <v>4</v>
      </c>
      <c r="C1983">
        <v>211.02578700000001</v>
      </c>
    </row>
    <row r="1984" spans="1:3" x14ac:dyDescent="0.25">
      <c r="A1984" s="2">
        <v>43942</v>
      </c>
      <c r="B1984" s="1" t="s">
        <v>4</v>
      </c>
      <c r="C1984">
        <v>201.12205499999999</v>
      </c>
    </row>
    <row r="1985" spans="1:3" x14ac:dyDescent="0.25">
      <c r="A1985" s="2">
        <v>43943</v>
      </c>
      <c r="B1985" s="1" t="s">
        <v>4</v>
      </c>
      <c r="C1985">
        <v>196.932007</v>
      </c>
    </row>
    <row r="1986" spans="1:3" x14ac:dyDescent="0.25">
      <c r="A1986" s="2">
        <v>43944</v>
      </c>
      <c r="B1986" s="1" t="s">
        <v>4</v>
      </c>
      <c r="C1986">
        <v>198.455658</v>
      </c>
    </row>
    <row r="1987" spans="1:3" x14ac:dyDescent="0.25">
      <c r="A1987" s="2">
        <v>43945</v>
      </c>
      <c r="B1987" s="1" t="s">
        <v>4</v>
      </c>
      <c r="C1987">
        <v>195.598816</v>
      </c>
    </row>
    <row r="1988" spans="1:3" x14ac:dyDescent="0.25">
      <c r="A1988" s="2">
        <v>43948</v>
      </c>
      <c r="B1988" s="1" t="s">
        <v>4</v>
      </c>
      <c r="C1988">
        <v>196.932007</v>
      </c>
    </row>
    <row r="1989" spans="1:3" x14ac:dyDescent="0.25">
      <c r="A1989" s="2">
        <v>43949</v>
      </c>
      <c r="B1989" s="1" t="s">
        <v>4</v>
      </c>
      <c r="C1989">
        <v>195.598816</v>
      </c>
    </row>
    <row r="1990" spans="1:3" x14ac:dyDescent="0.25">
      <c r="A1990" s="2">
        <v>43950</v>
      </c>
      <c r="B1990" s="1" t="s">
        <v>4</v>
      </c>
      <c r="C1990">
        <v>202.360016</v>
      </c>
    </row>
    <row r="1991" spans="1:3" x14ac:dyDescent="0.25">
      <c r="A1991" s="2">
        <v>43951</v>
      </c>
      <c r="B1991" s="1" t="s">
        <v>4</v>
      </c>
      <c r="C1991">
        <v>199.217468</v>
      </c>
    </row>
    <row r="1992" spans="1:3" x14ac:dyDescent="0.25">
      <c r="A1992" s="2">
        <v>43955</v>
      </c>
      <c r="B1992" s="1" t="s">
        <v>4</v>
      </c>
      <c r="C1992">
        <v>184.59994499999999</v>
      </c>
    </row>
    <row r="1993" spans="1:3" x14ac:dyDescent="0.25">
      <c r="A1993" s="2">
        <v>43956</v>
      </c>
      <c r="B1993" s="1" t="s">
        <v>4</v>
      </c>
      <c r="C1993">
        <v>189.36135899999999</v>
      </c>
    </row>
    <row r="1994" spans="1:3" x14ac:dyDescent="0.25">
      <c r="A1994" s="2">
        <v>43957</v>
      </c>
      <c r="B1994" s="1" t="s">
        <v>4</v>
      </c>
      <c r="C1994">
        <v>190.45648199999999</v>
      </c>
    </row>
    <row r="1995" spans="1:3" x14ac:dyDescent="0.25">
      <c r="A1995" s="2">
        <v>43958</v>
      </c>
      <c r="B1995" s="1" t="s">
        <v>4</v>
      </c>
      <c r="C1995">
        <v>199.122253</v>
      </c>
    </row>
    <row r="1996" spans="1:3" x14ac:dyDescent="0.25">
      <c r="A1996" s="2">
        <v>43959</v>
      </c>
      <c r="B1996" s="1" t="s">
        <v>4</v>
      </c>
      <c r="C1996">
        <v>197.97950700000001</v>
      </c>
    </row>
    <row r="1997" spans="1:3" x14ac:dyDescent="0.25">
      <c r="A1997" s="2">
        <v>43962</v>
      </c>
      <c r="B1997" s="1" t="s">
        <v>4</v>
      </c>
      <c r="C1997">
        <v>195.694031</v>
      </c>
    </row>
    <row r="1998" spans="1:3" x14ac:dyDescent="0.25">
      <c r="A1998" s="2">
        <v>43963</v>
      </c>
      <c r="B1998" s="1" t="s">
        <v>4</v>
      </c>
      <c r="C1998">
        <v>194.55128500000001</v>
      </c>
    </row>
    <row r="1999" spans="1:3" x14ac:dyDescent="0.25">
      <c r="A1999" s="2">
        <v>43964</v>
      </c>
      <c r="B1999" s="1" t="s">
        <v>4</v>
      </c>
      <c r="C1999">
        <v>188.694748</v>
      </c>
    </row>
    <row r="2000" spans="1:3" x14ac:dyDescent="0.25">
      <c r="A2000" s="2">
        <v>43965</v>
      </c>
      <c r="B2000" s="1" t="s">
        <v>4</v>
      </c>
      <c r="C2000">
        <v>185.93313599999999</v>
      </c>
    </row>
    <row r="2001" spans="1:3" x14ac:dyDescent="0.25">
      <c r="A2001" s="2">
        <v>43966</v>
      </c>
      <c r="B2001" s="1" t="s">
        <v>4</v>
      </c>
      <c r="C2001">
        <v>194.578934</v>
      </c>
    </row>
    <row r="2002" spans="1:3" x14ac:dyDescent="0.25">
      <c r="A2002" s="2">
        <v>43969</v>
      </c>
      <c r="B2002" s="1" t="s">
        <v>4</v>
      </c>
      <c r="C2002">
        <v>208.76191700000001</v>
      </c>
    </row>
    <row r="2003" spans="1:3" x14ac:dyDescent="0.25">
      <c r="A2003" s="2">
        <v>43970</v>
      </c>
      <c r="B2003" s="1" t="s">
        <v>4</v>
      </c>
      <c r="C2003">
        <v>211.87051400000001</v>
      </c>
    </row>
    <row r="2004" spans="1:3" x14ac:dyDescent="0.25">
      <c r="A2004" s="2">
        <v>43971</v>
      </c>
      <c r="B2004" s="1" t="s">
        <v>4</v>
      </c>
      <c r="C2004">
        <v>213.910538</v>
      </c>
    </row>
    <row r="2005" spans="1:3" x14ac:dyDescent="0.25">
      <c r="A2005" s="2">
        <v>43972</v>
      </c>
      <c r="B2005" s="1" t="s">
        <v>4</v>
      </c>
      <c r="C2005">
        <v>210.51049800000001</v>
      </c>
    </row>
    <row r="2006" spans="1:3" x14ac:dyDescent="0.25">
      <c r="A2006" s="2">
        <v>43973</v>
      </c>
      <c r="B2006" s="1" t="s">
        <v>4</v>
      </c>
      <c r="C2006">
        <v>211.57908599999999</v>
      </c>
    </row>
    <row r="2007" spans="1:3" x14ac:dyDescent="0.25">
      <c r="A2007" s="2">
        <v>43976</v>
      </c>
      <c r="B2007" s="1" t="s">
        <v>4</v>
      </c>
      <c r="C2007">
        <v>215.561981</v>
      </c>
    </row>
    <row r="2008" spans="1:3" x14ac:dyDescent="0.25">
      <c r="A2008" s="2">
        <v>43977</v>
      </c>
      <c r="B2008" s="1" t="s">
        <v>4</v>
      </c>
      <c r="C2008">
        <v>222.36204499999999</v>
      </c>
    </row>
    <row r="2009" spans="1:3" x14ac:dyDescent="0.25">
      <c r="A2009" s="2">
        <v>43978</v>
      </c>
      <c r="B2009" s="1" t="s">
        <v>4</v>
      </c>
      <c r="C2009">
        <v>226.34494000000001</v>
      </c>
    </row>
    <row r="2010" spans="1:3" x14ac:dyDescent="0.25">
      <c r="A2010" s="2">
        <v>43979</v>
      </c>
      <c r="B2010" s="1" t="s">
        <v>4</v>
      </c>
      <c r="C2010">
        <v>232.173553</v>
      </c>
    </row>
    <row r="2011" spans="1:3" x14ac:dyDescent="0.25">
      <c r="A2011" s="2">
        <v>43980</v>
      </c>
      <c r="B2011" s="1" t="s">
        <v>4</v>
      </c>
      <c r="C2011">
        <v>230.42497299999999</v>
      </c>
    </row>
    <row r="2012" spans="1:3" x14ac:dyDescent="0.25">
      <c r="A2012" s="2">
        <v>43984</v>
      </c>
      <c r="B2012" s="1" t="s">
        <v>4</v>
      </c>
      <c r="C2012">
        <v>234.213593</v>
      </c>
    </row>
    <row r="2013" spans="1:3" x14ac:dyDescent="0.25">
      <c r="A2013" s="2">
        <v>43985</v>
      </c>
      <c r="B2013" s="1" t="s">
        <v>4</v>
      </c>
      <c r="C2013">
        <v>243.05365</v>
      </c>
    </row>
    <row r="2014" spans="1:3" x14ac:dyDescent="0.25">
      <c r="A2014" s="2">
        <v>43986</v>
      </c>
      <c r="B2014" s="1" t="s">
        <v>4</v>
      </c>
      <c r="C2014">
        <v>247.522278</v>
      </c>
    </row>
    <row r="2015" spans="1:3" x14ac:dyDescent="0.25">
      <c r="A2015" s="2">
        <v>43987</v>
      </c>
      <c r="B2015" s="1" t="s">
        <v>4</v>
      </c>
      <c r="C2015">
        <v>256.945221</v>
      </c>
    </row>
    <row r="2016" spans="1:3" x14ac:dyDescent="0.25">
      <c r="A2016" s="2">
        <v>43990</v>
      </c>
      <c r="B2016" s="1" t="s">
        <v>4</v>
      </c>
      <c r="C2016">
        <v>250.04800399999999</v>
      </c>
    </row>
    <row r="2017" spans="1:3" x14ac:dyDescent="0.25">
      <c r="A2017" s="2">
        <v>43991</v>
      </c>
      <c r="B2017" s="1" t="s">
        <v>4</v>
      </c>
      <c r="C2017">
        <v>244.12223800000001</v>
      </c>
    </row>
    <row r="2018" spans="1:3" x14ac:dyDescent="0.25">
      <c r="A2018" s="2">
        <v>43992</v>
      </c>
      <c r="B2018" s="1" t="s">
        <v>4</v>
      </c>
      <c r="C2018">
        <v>241.110794</v>
      </c>
    </row>
    <row r="2019" spans="1:3" x14ac:dyDescent="0.25">
      <c r="A2019" s="2">
        <v>43993</v>
      </c>
      <c r="B2019" s="1" t="s">
        <v>4</v>
      </c>
      <c r="C2019">
        <v>227.60780299999999</v>
      </c>
    </row>
    <row r="2020" spans="1:3" x14ac:dyDescent="0.25">
      <c r="A2020" s="2">
        <v>43994</v>
      </c>
      <c r="B2020" s="1" t="s">
        <v>4</v>
      </c>
      <c r="C2020">
        <v>223.527771</v>
      </c>
    </row>
    <row r="2021" spans="1:3" x14ac:dyDescent="0.25">
      <c r="A2021" s="2">
        <v>43997</v>
      </c>
      <c r="B2021" s="1" t="s">
        <v>4</v>
      </c>
      <c r="C2021">
        <v>224.20777899999999</v>
      </c>
    </row>
    <row r="2022" spans="1:3" x14ac:dyDescent="0.25">
      <c r="A2022" s="2">
        <v>43998</v>
      </c>
      <c r="B2022" s="1" t="s">
        <v>4</v>
      </c>
      <c r="C2022">
        <v>233.63072199999999</v>
      </c>
    </row>
    <row r="2023" spans="1:3" x14ac:dyDescent="0.25">
      <c r="A2023" s="2">
        <v>43999</v>
      </c>
      <c r="B2023" s="1" t="s">
        <v>4</v>
      </c>
      <c r="C2023">
        <v>234.50500500000001</v>
      </c>
    </row>
    <row r="2024" spans="1:3" x14ac:dyDescent="0.25">
      <c r="A2024" s="2">
        <v>44000</v>
      </c>
      <c r="B2024" s="1" t="s">
        <v>4</v>
      </c>
      <c r="C2024">
        <v>233.824997</v>
      </c>
    </row>
    <row r="2025" spans="1:3" x14ac:dyDescent="0.25">
      <c r="A2025" s="2">
        <v>44001</v>
      </c>
      <c r="B2025" s="1" t="s">
        <v>4</v>
      </c>
      <c r="C2025">
        <v>230.81355300000001</v>
      </c>
    </row>
    <row r="2026" spans="1:3" x14ac:dyDescent="0.25">
      <c r="A2026" s="2">
        <v>44004</v>
      </c>
      <c r="B2026" s="1" t="s">
        <v>4</v>
      </c>
      <c r="C2026">
        <v>229.06497200000001</v>
      </c>
    </row>
    <row r="2027" spans="1:3" x14ac:dyDescent="0.25">
      <c r="A2027" s="2">
        <v>44005</v>
      </c>
      <c r="B2027" s="1" t="s">
        <v>4</v>
      </c>
      <c r="C2027">
        <v>235.76786799999999</v>
      </c>
    </row>
    <row r="2028" spans="1:3" x14ac:dyDescent="0.25">
      <c r="A2028" s="2">
        <v>44006</v>
      </c>
      <c r="B2028" s="1" t="s">
        <v>4</v>
      </c>
      <c r="C2028">
        <v>228.967804</v>
      </c>
    </row>
    <row r="2029" spans="1:3" x14ac:dyDescent="0.25">
      <c r="A2029" s="2">
        <v>44007</v>
      </c>
      <c r="B2029" s="1" t="s">
        <v>4</v>
      </c>
      <c r="C2029">
        <v>231.20211800000001</v>
      </c>
    </row>
    <row r="2030" spans="1:3" x14ac:dyDescent="0.25">
      <c r="A2030" s="2">
        <v>44008</v>
      </c>
      <c r="B2030" s="1" t="s">
        <v>4</v>
      </c>
      <c r="C2030">
        <v>226.34494000000001</v>
      </c>
    </row>
    <row r="2031" spans="1:3" x14ac:dyDescent="0.25">
      <c r="A2031" s="2">
        <v>44011</v>
      </c>
      <c r="B2031" s="1" t="s">
        <v>4</v>
      </c>
      <c r="C2031">
        <v>224.79063400000001</v>
      </c>
    </row>
    <row r="2032" spans="1:3" x14ac:dyDescent="0.25">
      <c r="A2032" s="2">
        <v>44012</v>
      </c>
      <c r="B2032" s="1" t="s">
        <v>4</v>
      </c>
      <c r="C2032">
        <v>226.92781099999999</v>
      </c>
    </row>
    <row r="2033" spans="1:3" x14ac:dyDescent="0.25">
      <c r="A2033" s="2">
        <v>44013</v>
      </c>
      <c r="B2033" s="1" t="s">
        <v>4</v>
      </c>
      <c r="C2033">
        <v>228.38494900000001</v>
      </c>
    </row>
    <row r="2034" spans="1:3" x14ac:dyDescent="0.25">
      <c r="A2034" s="2">
        <v>44014</v>
      </c>
      <c r="B2034" s="1" t="s">
        <v>4</v>
      </c>
      <c r="C2034">
        <v>237.613617</v>
      </c>
    </row>
    <row r="2035" spans="1:3" x14ac:dyDescent="0.25">
      <c r="A2035" s="2">
        <v>44015</v>
      </c>
      <c r="B2035" s="1" t="s">
        <v>4</v>
      </c>
      <c r="C2035">
        <v>234.50500500000001</v>
      </c>
    </row>
    <row r="2036" spans="1:3" x14ac:dyDescent="0.25">
      <c r="A2036" s="2">
        <v>44018</v>
      </c>
      <c r="B2036" s="1" t="s">
        <v>4</v>
      </c>
      <c r="C2036">
        <v>240.81935100000001</v>
      </c>
    </row>
    <row r="2037" spans="1:3" x14ac:dyDescent="0.25">
      <c r="A2037" s="2">
        <v>44019</v>
      </c>
      <c r="B2037" s="1" t="s">
        <v>4</v>
      </c>
      <c r="C2037">
        <v>234.11642499999999</v>
      </c>
    </row>
    <row r="2038" spans="1:3" x14ac:dyDescent="0.25">
      <c r="A2038" s="2">
        <v>44020</v>
      </c>
      <c r="B2038" s="1" t="s">
        <v>4</v>
      </c>
      <c r="C2038">
        <v>229.74496500000001</v>
      </c>
    </row>
    <row r="2039" spans="1:3" x14ac:dyDescent="0.25">
      <c r="A2039" s="2">
        <v>44021</v>
      </c>
      <c r="B2039" s="1" t="s">
        <v>4</v>
      </c>
      <c r="C2039">
        <v>228.967804</v>
      </c>
    </row>
    <row r="2040" spans="1:3" x14ac:dyDescent="0.25">
      <c r="A2040" s="2">
        <v>44022</v>
      </c>
      <c r="B2040" s="1" t="s">
        <v>4</v>
      </c>
      <c r="C2040">
        <v>228.87068199999999</v>
      </c>
    </row>
    <row r="2041" spans="1:3" x14ac:dyDescent="0.25">
      <c r="A2041" s="2">
        <v>44025</v>
      </c>
      <c r="B2041" s="1" t="s">
        <v>4</v>
      </c>
      <c r="C2041">
        <v>235.087875</v>
      </c>
    </row>
    <row r="2042" spans="1:3" x14ac:dyDescent="0.25">
      <c r="A2042" s="2">
        <v>44026</v>
      </c>
      <c r="B2042" s="1" t="s">
        <v>4</v>
      </c>
      <c r="C2042">
        <v>228.09352100000001</v>
      </c>
    </row>
    <row r="2043" spans="1:3" x14ac:dyDescent="0.25">
      <c r="A2043" s="2">
        <v>44027</v>
      </c>
      <c r="B2043" s="1" t="s">
        <v>4</v>
      </c>
      <c r="C2043">
        <v>235.47644</v>
      </c>
    </row>
    <row r="2044" spans="1:3" x14ac:dyDescent="0.25">
      <c r="A2044" s="2">
        <v>44028</v>
      </c>
      <c r="B2044" s="1" t="s">
        <v>4</v>
      </c>
      <c r="C2044">
        <v>231.687836</v>
      </c>
    </row>
    <row r="2045" spans="1:3" x14ac:dyDescent="0.25">
      <c r="A2045" s="2">
        <v>44029</v>
      </c>
      <c r="B2045" s="1" t="s">
        <v>4</v>
      </c>
      <c r="C2045">
        <v>231.00784300000001</v>
      </c>
    </row>
    <row r="2046" spans="1:3" x14ac:dyDescent="0.25">
      <c r="A2046" s="2">
        <v>44032</v>
      </c>
      <c r="B2046" s="1" t="s">
        <v>4</v>
      </c>
      <c r="C2046">
        <v>235.28216599999999</v>
      </c>
    </row>
    <row r="2047" spans="1:3" x14ac:dyDescent="0.25">
      <c r="A2047" s="2">
        <v>44033</v>
      </c>
      <c r="B2047" s="1" t="s">
        <v>4</v>
      </c>
      <c r="C2047">
        <v>239.556488</v>
      </c>
    </row>
    <row r="2048" spans="1:3" x14ac:dyDescent="0.25">
      <c r="A2048" s="2">
        <v>44034</v>
      </c>
      <c r="B2048" s="1" t="s">
        <v>4</v>
      </c>
      <c r="C2048">
        <v>238.002182</v>
      </c>
    </row>
    <row r="2049" spans="1:3" x14ac:dyDescent="0.25">
      <c r="A2049" s="2">
        <v>44035</v>
      </c>
      <c r="B2049" s="1" t="s">
        <v>4</v>
      </c>
      <c r="C2049">
        <v>236.64218099999999</v>
      </c>
    </row>
    <row r="2050" spans="1:3" x14ac:dyDescent="0.25">
      <c r="A2050" s="2">
        <v>44036</v>
      </c>
      <c r="B2050" s="1" t="s">
        <v>4</v>
      </c>
      <c r="C2050">
        <v>232.27070599999999</v>
      </c>
    </row>
    <row r="2051" spans="1:3" x14ac:dyDescent="0.25">
      <c r="A2051" s="2">
        <v>44039</v>
      </c>
      <c r="B2051" s="1" t="s">
        <v>4</v>
      </c>
      <c r="C2051">
        <v>232.27070599999999</v>
      </c>
    </row>
    <row r="2052" spans="1:3" x14ac:dyDescent="0.25">
      <c r="A2052" s="2">
        <v>44040</v>
      </c>
      <c r="B2052" s="1" t="s">
        <v>4</v>
      </c>
      <c r="C2052">
        <v>232.07641599999999</v>
      </c>
    </row>
    <row r="2053" spans="1:3" x14ac:dyDescent="0.25">
      <c r="A2053" s="2">
        <v>44041</v>
      </c>
      <c r="B2053" s="1" t="s">
        <v>4</v>
      </c>
      <c r="C2053">
        <v>235.57359299999999</v>
      </c>
    </row>
    <row r="2054" spans="1:3" x14ac:dyDescent="0.25">
      <c r="A2054" s="2">
        <v>44042</v>
      </c>
      <c r="B2054" s="1" t="s">
        <v>4</v>
      </c>
      <c r="C2054">
        <v>227.51066599999999</v>
      </c>
    </row>
    <row r="2055" spans="1:3" x14ac:dyDescent="0.25">
      <c r="A2055" s="2">
        <v>44043</v>
      </c>
      <c r="B2055" s="1" t="s">
        <v>4</v>
      </c>
      <c r="C2055">
        <v>227.219223</v>
      </c>
    </row>
    <row r="2056" spans="1:3" x14ac:dyDescent="0.25">
      <c r="A2056" s="2">
        <v>44046</v>
      </c>
      <c r="B2056" s="1" t="s">
        <v>4</v>
      </c>
      <c r="C2056">
        <v>231.687836</v>
      </c>
    </row>
    <row r="2057" spans="1:3" x14ac:dyDescent="0.25">
      <c r="A2057" s="2">
        <v>44047</v>
      </c>
      <c r="B2057" s="1" t="s">
        <v>4</v>
      </c>
      <c r="C2057">
        <v>230.52211</v>
      </c>
    </row>
    <row r="2058" spans="1:3" x14ac:dyDescent="0.25">
      <c r="A2058" s="2">
        <v>44048</v>
      </c>
      <c r="B2058" s="1" t="s">
        <v>4</v>
      </c>
      <c r="C2058">
        <v>232.950714</v>
      </c>
    </row>
    <row r="2059" spans="1:3" x14ac:dyDescent="0.25">
      <c r="A2059" s="2">
        <v>44049</v>
      </c>
      <c r="B2059" s="1" t="s">
        <v>4</v>
      </c>
      <c r="C2059">
        <v>237.32217399999999</v>
      </c>
    </row>
    <row r="2060" spans="1:3" x14ac:dyDescent="0.25">
      <c r="A2060" s="2">
        <v>44050</v>
      </c>
      <c r="B2060" s="1" t="s">
        <v>4</v>
      </c>
      <c r="C2060">
        <v>242.27650499999999</v>
      </c>
    </row>
    <row r="2061" spans="1:3" x14ac:dyDescent="0.25">
      <c r="A2061" s="2">
        <v>44053</v>
      </c>
      <c r="B2061" s="1" t="s">
        <v>4</v>
      </c>
      <c r="C2061">
        <v>246.550827</v>
      </c>
    </row>
    <row r="2062" spans="1:3" x14ac:dyDescent="0.25">
      <c r="A2062" s="2">
        <v>44054</v>
      </c>
      <c r="B2062" s="1" t="s">
        <v>4</v>
      </c>
      <c r="C2062">
        <v>255.77948000000001</v>
      </c>
    </row>
    <row r="2063" spans="1:3" x14ac:dyDescent="0.25">
      <c r="A2063" s="2">
        <v>44055</v>
      </c>
      <c r="B2063" s="1" t="s">
        <v>4</v>
      </c>
      <c r="C2063">
        <v>256.168091</v>
      </c>
    </row>
    <row r="2064" spans="1:3" x14ac:dyDescent="0.25">
      <c r="A2064" s="2">
        <v>44056</v>
      </c>
      <c r="B2064" s="1" t="s">
        <v>4</v>
      </c>
      <c r="C2064">
        <v>260.53955100000002</v>
      </c>
    </row>
    <row r="2065" spans="1:3" x14ac:dyDescent="0.25">
      <c r="A2065" s="2">
        <v>44057</v>
      </c>
      <c r="B2065" s="1" t="s">
        <v>4</v>
      </c>
      <c r="C2065">
        <v>258.305206</v>
      </c>
    </row>
    <row r="2066" spans="1:3" x14ac:dyDescent="0.25">
      <c r="A2066" s="2">
        <v>44060</v>
      </c>
      <c r="B2066" s="1" t="s">
        <v>4</v>
      </c>
      <c r="C2066">
        <v>260.92813100000001</v>
      </c>
    </row>
    <row r="2067" spans="1:3" x14ac:dyDescent="0.25">
      <c r="A2067" s="2">
        <v>44061</v>
      </c>
      <c r="B2067" s="1" t="s">
        <v>4</v>
      </c>
      <c r="C2067">
        <v>259.85952800000001</v>
      </c>
    </row>
    <row r="2068" spans="1:3" x14ac:dyDescent="0.25">
      <c r="A2068" s="2">
        <v>44062</v>
      </c>
      <c r="B2068" s="1" t="s">
        <v>4</v>
      </c>
      <c r="C2068">
        <v>254.12806699999999</v>
      </c>
    </row>
    <row r="2069" spans="1:3" x14ac:dyDescent="0.25">
      <c r="A2069" s="2">
        <v>44063</v>
      </c>
      <c r="B2069" s="1" t="s">
        <v>4</v>
      </c>
      <c r="C2069">
        <v>252.573746</v>
      </c>
    </row>
    <row r="2070" spans="1:3" x14ac:dyDescent="0.25">
      <c r="A2070" s="2">
        <v>44064</v>
      </c>
      <c r="B2070" s="1" t="s">
        <v>4</v>
      </c>
      <c r="C2070">
        <v>251.116592</v>
      </c>
    </row>
    <row r="2071" spans="1:3" x14ac:dyDescent="0.25">
      <c r="A2071" s="2">
        <v>44067</v>
      </c>
      <c r="B2071" s="1" t="s">
        <v>4</v>
      </c>
      <c r="C2071">
        <v>251.60230999999999</v>
      </c>
    </row>
    <row r="2072" spans="1:3" x14ac:dyDescent="0.25">
      <c r="A2072" s="2">
        <v>44068</v>
      </c>
      <c r="B2072" s="1" t="s">
        <v>4</v>
      </c>
      <c r="C2072">
        <v>248.97943100000001</v>
      </c>
    </row>
    <row r="2073" spans="1:3" x14ac:dyDescent="0.25">
      <c r="A2073" s="2">
        <v>44069</v>
      </c>
      <c r="B2073" s="1" t="s">
        <v>4</v>
      </c>
      <c r="C2073">
        <v>249.950851</v>
      </c>
    </row>
    <row r="2074" spans="1:3" x14ac:dyDescent="0.25">
      <c r="A2074" s="2">
        <v>44070</v>
      </c>
      <c r="B2074" s="1" t="s">
        <v>4</v>
      </c>
      <c r="C2074">
        <v>248.29942299999999</v>
      </c>
    </row>
    <row r="2075" spans="1:3" x14ac:dyDescent="0.25">
      <c r="A2075" s="2">
        <v>44071</v>
      </c>
      <c r="B2075" s="1" t="s">
        <v>4</v>
      </c>
      <c r="C2075">
        <v>245.77368200000001</v>
      </c>
    </row>
    <row r="2076" spans="1:3" x14ac:dyDescent="0.25">
      <c r="A2076" s="2">
        <v>44074</v>
      </c>
      <c r="B2076" s="1" t="s">
        <v>4</v>
      </c>
      <c r="C2076">
        <v>247.328003</v>
      </c>
    </row>
    <row r="2077" spans="1:3" x14ac:dyDescent="0.25">
      <c r="A2077" s="2">
        <v>44075</v>
      </c>
      <c r="B2077" s="1" t="s">
        <v>4</v>
      </c>
      <c r="C2077">
        <v>247.716553</v>
      </c>
    </row>
    <row r="2078" spans="1:3" x14ac:dyDescent="0.25">
      <c r="A2078" s="2">
        <v>44076</v>
      </c>
      <c r="B2078" s="1" t="s">
        <v>4</v>
      </c>
      <c r="C2078">
        <v>258.88809199999997</v>
      </c>
    </row>
    <row r="2079" spans="1:3" x14ac:dyDescent="0.25">
      <c r="A2079" s="2">
        <v>44077</v>
      </c>
      <c r="B2079" s="1" t="s">
        <v>4</v>
      </c>
      <c r="C2079">
        <v>258.40237400000001</v>
      </c>
    </row>
    <row r="2080" spans="1:3" x14ac:dyDescent="0.25">
      <c r="A2080" s="2">
        <v>44078</v>
      </c>
      <c r="B2080" s="1" t="s">
        <v>4</v>
      </c>
      <c r="C2080">
        <v>255.19665499999999</v>
      </c>
    </row>
    <row r="2081" spans="1:3" x14ac:dyDescent="0.25">
      <c r="A2081" s="2">
        <v>44081</v>
      </c>
      <c r="B2081" s="1" t="s">
        <v>4</v>
      </c>
      <c r="C2081">
        <v>255.585205</v>
      </c>
    </row>
    <row r="2082" spans="1:3" x14ac:dyDescent="0.25">
      <c r="A2082" s="2">
        <v>44082</v>
      </c>
      <c r="B2082" s="1" t="s">
        <v>4</v>
      </c>
      <c r="C2082">
        <v>252.573746</v>
      </c>
    </row>
    <row r="2083" spans="1:3" x14ac:dyDescent="0.25">
      <c r="A2083" s="2">
        <v>44083</v>
      </c>
      <c r="B2083" s="1" t="s">
        <v>4</v>
      </c>
      <c r="C2083">
        <v>259.27664199999998</v>
      </c>
    </row>
    <row r="2084" spans="1:3" x14ac:dyDescent="0.25">
      <c r="A2084" s="2">
        <v>44084</v>
      </c>
      <c r="B2084" s="1" t="s">
        <v>4</v>
      </c>
      <c r="C2084">
        <v>264.23101800000001</v>
      </c>
    </row>
    <row r="2085" spans="1:3" x14ac:dyDescent="0.25">
      <c r="A2085" s="2">
        <v>44085</v>
      </c>
      <c r="B2085" s="1" t="s">
        <v>4</v>
      </c>
      <c r="C2085">
        <v>265.49386600000003</v>
      </c>
    </row>
    <row r="2086" spans="1:3" x14ac:dyDescent="0.25">
      <c r="A2086" s="2">
        <v>44088</v>
      </c>
      <c r="B2086" s="1" t="s">
        <v>4</v>
      </c>
      <c r="C2086">
        <v>267.92245500000001</v>
      </c>
    </row>
    <row r="2087" spans="1:3" x14ac:dyDescent="0.25">
      <c r="A2087" s="2">
        <v>44089</v>
      </c>
      <c r="B2087" s="1" t="s">
        <v>4</v>
      </c>
      <c r="C2087">
        <v>271.03106700000001</v>
      </c>
    </row>
    <row r="2088" spans="1:3" x14ac:dyDescent="0.25">
      <c r="A2088" s="2">
        <v>44090</v>
      </c>
      <c r="B2088" s="1" t="s">
        <v>4</v>
      </c>
      <c r="C2088">
        <v>274.81967200000003</v>
      </c>
    </row>
    <row r="2089" spans="1:3" x14ac:dyDescent="0.25">
      <c r="A2089" s="2">
        <v>44091</v>
      </c>
      <c r="B2089" s="1" t="s">
        <v>4</v>
      </c>
      <c r="C2089">
        <v>271.51678500000003</v>
      </c>
    </row>
    <row r="2090" spans="1:3" x14ac:dyDescent="0.25">
      <c r="A2090" s="2">
        <v>44092</v>
      </c>
      <c r="B2090" s="1" t="s">
        <v>4</v>
      </c>
      <c r="C2090">
        <v>271.613922</v>
      </c>
    </row>
    <row r="2091" spans="1:3" x14ac:dyDescent="0.25">
      <c r="A2091" s="2">
        <v>44095</v>
      </c>
      <c r="B2091" s="1" t="s">
        <v>4</v>
      </c>
      <c r="C2091">
        <v>263.45385700000003</v>
      </c>
    </row>
    <row r="2092" spans="1:3" x14ac:dyDescent="0.25">
      <c r="A2092" s="2">
        <v>44096</v>
      </c>
      <c r="B2092" s="1" t="s">
        <v>4</v>
      </c>
      <c r="C2092">
        <v>264.03668199999998</v>
      </c>
    </row>
    <row r="2093" spans="1:3" x14ac:dyDescent="0.25">
      <c r="A2093" s="2">
        <v>44097</v>
      </c>
      <c r="B2093" s="1" t="s">
        <v>4</v>
      </c>
      <c r="C2093">
        <v>275.69396999999998</v>
      </c>
    </row>
    <row r="2094" spans="1:3" x14ac:dyDescent="0.25">
      <c r="A2094" s="2">
        <v>44098</v>
      </c>
      <c r="B2094" s="1" t="s">
        <v>4</v>
      </c>
      <c r="C2094">
        <v>270.05963100000002</v>
      </c>
    </row>
    <row r="2095" spans="1:3" x14ac:dyDescent="0.25">
      <c r="A2095" s="2">
        <v>44099</v>
      </c>
      <c r="B2095" s="1" t="s">
        <v>4</v>
      </c>
      <c r="C2095">
        <v>270.54534899999999</v>
      </c>
    </row>
    <row r="2096" spans="1:3" x14ac:dyDescent="0.25">
      <c r="A2096" s="2">
        <v>44102</v>
      </c>
      <c r="B2096" s="1" t="s">
        <v>4</v>
      </c>
      <c r="C2096">
        <v>275.59683200000001</v>
      </c>
    </row>
    <row r="2097" spans="1:3" x14ac:dyDescent="0.25">
      <c r="A2097" s="2">
        <v>44103</v>
      </c>
      <c r="B2097" s="1" t="s">
        <v>4</v>
      </c>
      <c r="C2097">
        <v>273.16821299999998</v>
      </c>
    </row>
    <row r="2098" spans="1:3" x14ac:dyDescent="0.25">
      <c r="A2098" s="2">
        <v>44104</v>
      </c>
      <c r="B2098" s="1" t="s">
        <v>4</v>
      </c>
      <c r="C2098">
        <v>268.21389799999997</v>
      </c>
    </row>
    <row r="2099" spans="1:3" x14ac:dyDescent="0.25">
      <c r="A2099" s="2">
        <v>44105</v>
      </c>
      <c r="B2099" s="1" t="s">
        <v>4</v>
      </c>
      <c r="C2099">
        <v>270.93392899999998</v>
      </c>
    </row>
    <row r="2100" spans="1:3" x14ac:dyDescent="0.25">
      <c r="A2100" s="2">
        <v>44106</v>
      </c>
      <c r="B2100" s="1" t="s">
        <v>4</v>
      </c>
      <c r="C2100">
        <v>268.99102800000003</v>
      </c>
    </row>
    <row r="2101" spans="1:3" x14ac:dyDescent="0.25">
      <c r="A2101" s="2">
        <v>44109</v>
      </c>
      <c r="B2101" s="1" t="s">
        <v>4</v>
      </c>
      <c r="C2101">
        <v>265.68817100000001</v>
      </c>
    </row>
    <row r="2102" spans="1:3" x14ac:dyDescent="0.25">
      <c r="A2102" s="2">
        <v>44110</v>
      </c>
      <c r="B2102" s="1" t="s">
        <v>4</v>
      </c>
      <c r="C2102">
        <v>268.311035</v>
      </c>
    </row>
    <row r="2103" spans="1:3" x14ac:dyDescent="0.25">
      <c r="A2103" s="2">
        <v>44111</v>
      </c>
      <c r="B2103" s="1" t="s">
        <v>4</v>
      </c>
      <c r="C2103">
        <v>269.18533300000001</v>
      </c>
    </row>
    <row r="2104" spans="1:3" x14ac:dyDescent="0.25">
      <c r="A2104" s="2">
        <v>44112</v>
      </c>
      <c r="B2104" s="1" t="s">
        <v>4</v>
      </c>
      <c r="C2104">
        <v>269.37960800000002</v>
      </c>
    </row>
    <row r="2105" spans="1:3" x14ac:dyDescent="0.25">
      <c r="A2105" s="2">
        <v>44113</v>
      </c>
      <c r="B2105" s="1" t="s">
        <v>4</v>
      </c>
      <c r="C2105">
        <v>274.43109099999998</v>
      </c>
    </row>
    <row r="2106" spans="1:3" x14ac:dyDescent="0.25">
      <c r="A2106" s="2">
        <v>44116</v>
      </c>
      <c r="B2106" s="1" t="s">
        <v>4</v>
      </c>
      <c r="C2106">
        <v>278.12255900000002</v>
      </c>
    </row>
    <row r="2107" spans="1:3" x14ac:dyDescent="0.25">
      <c r="A2107" s="2">
        <v>44117</v>
      </c>
      <c r="B2107" s="1" t="s">
        <v>4</v>
      </c>
      <c r="C2107">
        <v>278.31683299999997</v>
      </c>
    </row>
    <row r="2108" spans="1:3" x14ac:dyDescent="0.25">
      <c r="A2108" s="2">
        <v>44118</v>
      </c>
      <c r="B2108" s="1" t="s">
        <v>4</v>
      </c>
      <c r="C2108">
        <v>276.66540500000002</v>
      </c>
    </row>
    <row r="2109" spans="1:3" x14ac:dyDescent="0.25">
      <c r="A2109" s="2">
        <v>44119</v>
      </c>
      <c r="B2109" s="1" t="s">
        <v>4</v>
      </c>
      <c r="C2109">
        <v>269.08819599999998</v>
      </c>
    </row>
    <row r="2110" spans="1:3" x14ac:dyDescent="0.25">
      <c r="A2110" s="2">
        <v>44120</v>
      </c>
      <c r="B2110" s="1" t="s">
        <v>4</v>
      </c>
      <c r="C2110">
        <v>275.88824499999998</v>
      </c>
    </row>
    <row r="2111" spans="1:3" x14ac:dyDescent="0.25">
      <c r="A2111" s="2">
        <v>44123</v>
      </c>
      <c r="B2111" s="1" t="s">
        <v>4</v>
      </c>
      <c r="C2111">
        <v>275.98541299999999</v>
      </c>
    </row>
    <row r="2112" spans="1:3" x14ac:dyDescent="0.25">
      <c r="A2112" s="2">
        <v>44124</v>
      </c>
      <c r="B2112" s="1" t="s">
        <v>4</v>
      </c>
      <c r="C2112">
        <v>273.55682400000001</v>
      </c>
    </row>
    <row r="2113" spans="1:3" x14ac:dyDescent="0.25">
      <c r="A2113" s="2">
        <v>44125</v>
      </c>
      <c r="B2113" s="1" t="s">
        <v>4</v>
      </c>
      <c r="C2113">
        <v>266.65960699999999</v>
      </c>
    </row>
    <row r="2114" spans="1:3" x14ac:dyDescent="0.25">
      <c r="A2114" s="2">
        <v>44126</v>
      </c>
      <c r="B2114" s="1" t="s">
        <v>4</v>
      </c>
      <c r="C2114">
        <v>274.04251099999999</v>
      </c>
    </row>
    <row r="2115" spans="1:3" x14ac:dyDescent="0.25">
      <c r="A2115" s="2">
        <v>44127</v>
      </c>
      <c r="B2115" s="1" t="s">
        <v>4</v>
      </c>
      <c r="C2115">
        <v>273.75106799999998</v>
      </c>
    </row>
    <row r="2116" spans="1:3" x14ac:dyDescent="0.25">
      <c r="A2116" s="2">
        <v>44130</v>
      </c>
      <c r="B2116" s="1" t="s">
        <v>4</v>
      </c>
      <c r="C2116">
        <v>266.17385899999999</v>
      </c>
    </row>
    <row r="2117" spans="1:3" x14ac:dyDescent="0.25">
      <c r="A2117" s="2">
        <v>44131</v>
      </c>
      <c r="B2117" s="1" t="s">
        <v>4</v>
      </c>
      <c r="C2117">
        <v>265.10528599999998</v>
      </c>
    </row>
    <row r="2118" spans="1:3" x14ac:dyDescent="0.25">
      <c r="A2118" s="2">
        <v>44132</v>
      </c>
      <c r="B2118" s="1" t="s">
        <v>4</v>
      </c>
      <c r="C2118">
        <v>249.65943899999999</v>
      </c>
    </row>
    <row r="2119" spans="1:3" x14ac:dyDescent="0.25">
      <c r="A2119" s="2">
        <v>44133</v>
      </c>
      <c r="B2119" s="1" t="s">
        <v>4</v>
      </c>
      <c r="C2119">
        <v>251.40801999999999</v>
      </c>
    </row>
    <row r="2120" spans="1:3" x14ac:dyDescent="0.25">
      <c r="A2120" s="2">
        <v>44134</v>
      </c>
      <c r="B2120" s="1" t="s">
        <v>4</v>
      </c>
      <c r="C2120">
        <v>247.716553</v>
      </c>
    </row>
    <row r="2121" spans="1:3" x14ac:dyDescent="0.25">
      <c r="A2121" s="2">
        <v>44137</v>
      </c>
      <c r="B2121" s="1" t="s">
        <v>4</v>
      </c>
      <c r="C2121">
        <v>252.573746</v>
      </c>
    </row>
    <row r="2122" spans="1:3" x14ac:dyDescent="0.25">
      <c r="A2122" s="2">
        <v>44138</v>
      </c>
      <c r="B2122" s="1" t="s">
        <v>4</v>
      </c>
      <c r="C2122">
        <v>259.47094700000002</v>
      </c>
    </row>
    <row r="2123" spans="1:3" x14ac:dyDescent="0.25">
      <c r="A2123" s="2">
        <v>44139</v>
      </c>
      <c r="B2123" s="1" t="s">
        <v>4</v>
      </c>
      <c r="C2123">
        <v>261.608093</v>
      </c>
    </row>
    <row r="2124" spans="1:3" x14ac:dyDescent="0.25">
      <c r="A2124" s="2">
        <v>44140</v>
      </c>
      <c r="B2124" s="1" t="s">
        <v>4</v>
      </c>
      <c r="C2124">
        <v>267.24246199999999</v>
      </c>
    </row>
    <row r="2125" spans="1:3" x14ac:dyDescent="0.25">
      <c r="A2125" s="2">
        <v>44141</v>
      </c>
      <c r="B2125" s="1" t="s">
        <v>4</v>
      </c>
      <c r="C2125">
        <v>269.47674599999999</v>
      </c>
    </row>
    <row r="2126" spans="1:3" x14ac:dyDescent="0.25">
      <c r="A2126" s="2">
        <v>44144</v>
      </c>
      <c r="B2126" s="1" t="s">
        <v>4</v>
      </c>
      <c r="C2126">
        <v>290.26550300000002</v>
      </c>
    </row>
    <row r="2127" spans="1:3" x14ac:dyDescent="0.25">
      <c r="A2127" s="2">
        <v>44145</v>
      </c>
      <c r="B2127" s="1" t="s">
        <v>4</v>
      </c>
      <c r="C2127">
        <v>273.459656</v>
      </c>
    </row>
    <row r="2128" spans="1:3" x14ac:dyDescent="0.25">
      <c r="A2128" s="2">
        <v>44146</v>
      </c>
      <c r="B2128" s="1" t="s">
        <v>4</v>
      </c>
      <c r="C2128">
        <v>271.32247899999999</v>
      </c>
    </row>
    <row r="2129" spans="1:3" x14ac:dyDescent="0.25">
      <c r="A2129" s="2">
        <v>44147</v>
      </c>
      <c r="B2129" s="1" t="s">
        <v>4</v>
      </c>
      <c r="C2129">
        <v>266.17385899999999</v>
      </c>
    </row>
    <row r="2130" spans="1:3" x14ac:dyDescent="0.25">
      <c r="A2130" s="2">
        <v>44148</v>
      </c>
      <c r="B2130" s="1" t="s">
        <v>4</v>
      </c>
      <c r="C2130">
        <v>262.288116</v>
      </c>
    </row>
    <row r="2131" spans="1:3" x14ac:dyDescent="0.25">
      <c r="A2131" s="2">
        <v>44151</v>
      </c>
      <c r="B2131" s="1" t="s">
        <v>4</v>
      </c>
      <c r="C2131">
        <v>267.24246199999999</v>
      </c>
    </row>
    <row r="2132" spans="1:3" x14ac:dyDescent="0.25">
      <c r="A2132" s="2">
        <v>44152</v>
      </c>
      <c r="B2132" s="1" t="s">
        <v>4</v>
      </c>
      <c r="C2132">
        <v>269.67105099999998</v>
      </c>
    </row>
    <row r="2133" spans="1:3" x14ac:dyDescent="0.25">
      <c r="A2133" s="2">
        <v>44153</v>
      </c>
      <c r="B2133" s="1" t="s">
        <v>4</v>
      </c>
      <c r="C2133">
        <v>276.08255000000003</v>
      </c>
    </row>
    <row r="2134" spans="1:3" x14ac:dyDescent="0.25">
      <c r="A2134" s="2">
        <v>44154</v>
      </c>
      <c r="B2134" s="1" t="s">
        <v>4</v>
      </c>
      <c r="C2134">
        <v>273.94537400000002</v>
      </c>
    </row>
    <row r="2135" spans="1:3" x14ac:dyDescent="0.25">
      <c r="A2135" s="2">
        <v>44155</v>
      </c>
      <c r="B2135" s="1" t="s">
        <v>4</v>
      </c>
      <c r="C2135">
        <v>272.48822000000001</v>
      </c>
    </row>
    <row r="2136" spans="1:3" x14ac:dyDescent="0.25">
      <c r="A2136" s="2">
        <v>44158</v>
      </c>
      <c r="B2136" s="1" t="s">
        <v>4</v>
      </c>
      <c r="C2136">
        <v>272.00247200000001</v>
      </c>
    </row>
    <row r="2137" spans="1:3" x14ac:dyDescent="0.25">
      <c r="A2137" s="2">
        <v>44159</v>
      </c>
      <c r="B2137" s="1" t="s">
        <v>4</v>
      </c>
      <c r="C2137">
        <v>271.22537199999999</v>
      </c>
    </row>
    <row r="2138" spans="1:3" x14ac:dyDescent="0.25">
      <c r="A2138" s="2">
        <v>44160</v>
      </c>
      <c r="B2138" s="1" t="s">
        <v>4</v>
      </c>
      <c r="C2138">
        <v>265.78530899999998</v>
      </c>
    </row>
    <row r="2139" spans="1:3" x14ac:dyDescent="0.25">
      <c r="A2139" s="2">
        <v>44161</v>
      </c>
      <c r="B2139" s="1" t="s">
        <v>4</v>
      </c>
      <c r="C2139">
        <v>266.853882</v>
      </c>
    </row>
    <row r="2140" spans="1:3" x14ac:dyDescent="0.25">
      <c r="A2140" s="2">
        <v>44162</v>
      </c>
      <c r="B2140" s="1" t="s">
        <v>4</v>
      </c>
      <c r="C2140">
        <v>263.45385700000003</v>
      </c>
    </row>
    <row r="2141" spans="1:3" x14ac:dyDescent="0.25">
      <c r="A2141" s="2">
        <v>44165</v>
      </c>
      <c r="B2141" s="1" t="s">
        <v>4</v>
      </c>
      <c r="C2141">
        <v>259.66525300000001</v>
      </c>
    </row>
    <row r="2142" spans="1:3" x14ac:dyDescent="0.25">
      <c r="A2142" s="2">
        <v>44166</v>
      </c>
      <c r="B2142" s="1" t="s">
        <v>4</v>
      </c>
      <c r="C2142">
        <v>265.00811800000002</v>
      </c>
    </row>
    <row r="2143" spans="1:3" x14ac:dyDescent="0.25">
      <c r="A2143" s="2">
        <v>44167</v>
      </c>
      <c r="B2143" s="1" t="s">
        <v>4</v>
      </c>
      <c r="C2143">
        <v>260.15093999999999</v>
      </c>
    </row>
    <row r="2144" spans="1:3" x14ac:dyDescent="0.25">
      <c r="A2144" s="2">
        <v>44168</v>
      </c>
      <c r="B2144" s="1" t="s">
        <v>4</v>
      </c>
      <c r="C2144">
        <v>265.97955300000001</v>
      </c>
    </row>
    <row r="2145" spans="1:3" x14ac:dyDescent="0.25">
      <c r="A2145" s="2">
        <v>44169</v>
      </c>
      <c r="B2145" s="1" t="s">
        <v>4</v>
      </c>
      <c r="C2145">
        <v>267.43670700000001</v>
      </c>
    </row>
    <row r="2146" spans="1:3" x14ac:dyDescent="0.25">
      <c r="A2146" s="2">
        <v>44172</v>
      </c>
      <c r="B2146" s="1" t="s">
        <v>4</v>
      </c>
      <c r="C2146">
        <v>271.80819700000001</v>
      </c>
    </row>
    <row r="2147" spans="1:3" x14ac:dyDescent="0.25">
      <c r="A2147" s="2">
        <v>44173</v>
      </c>
      <c r="B2147" s="1" t="s">
        <v>4</v>
      </c>
      <c r="C2147">
        <v>272.58535799999999</v>
      </c>
    </row>
    <row r="2148" spans="1:3" x14ac:dyDescent="0.25">
      <c r="A2148" s="2">
        <v>44174</v>
      </c>
      <c r="B2148" s="1" t="s">
        <v>4</v>
      </c>
      <c r="C2148">
        <v>276.85968000000003</v>
      </c>
    </row>
    <row r="2149" spans="1:3" x14ac:dyDescent="0.25">
      <c r="A2149" s="2">
        <v>44175</v>
      </c>
      <c r="B2149" s="1" t="s">
        <v>4</v>
      </c>
      <c r="C2149">
        <v>279.38543700000002</v>
      </c>
    </row>
    <row r="2150" spans="1:3" x14ac:dyDescent="0.25">
      <c r="A2150" s="2">
        <v>44176</v>
      </c>
      <c r="B2150" s="1" t="s">
        <v>4</v>
      </c>
      <c r="C2150">
        <v>275.20822099999998</v>
      </c>
    </row>
    <row r="2151" spans="1:3" x14ac:dyDescent="0.25">
      <c r="A2151" s="2">
        <v>44179</v>
      </c>
      <c r="B2151" s="1" t="s">
        <v>4</v>
      </c>
      <c r="C2151">
        <v>279.28826900000001</v>
      </c>
    </row>
    <row r="2152" spans="1:3" x14ac:dyDescent="0.25">
      <c r="A2152" s="2">
        <v>44180</v>
      </c>
      <c r="B2152" s="1" t="s">
        <v>4</v>
      </c>
      <c r="C2152">
        <v>281.91116299999999</v>
      </c>
    </row>
    <row r="2153" spans="1:3" x14ac:dyDescent="0.25">
      <c r="A2153" s="2">
        <v>44181</v>
      </c>
      <c r="B2153" s="1" t="s">
        <v>4</v>
      </c>
      <c r="C2153">
        <v>282.10543799999999</v>
      </c>
    </row>
    <row r="2154" spans="1:3" x14ac:dyDescent="0.25">
      <c r="A2154" s="2">
        <v>44182</v>
      </c>
      <c r="B2154" s="1" t="s">
        <v>4</v>
      </c>
      <c r="C2154">
        <v>286.57406600000002</v>
      </c>
    </row>
    <row r="2155" spans="1:3" x14ac:dyDescent="0.25">
      <c r="A2155" s="2">
        <v>44183</v>
      </c>
      <c r="B2155" s="1" t="s">
        <v>4</v>
      </c>
      <c r="C2155">
        <v>281.61971999999997</v>
      </c>
    </row>
    <row r="2156" spans="1:3" x14ac:dyDescent="0.25">
      <c r="A2156" s="2">
        <v>44186</v>
      </c>
      <c r="B2156" s="1" t="s">
        <v>4</v>
      </c>
      <c r="C2156">
        <v>279.28826900000001</v>
      </c>
    </row>
    <row r="2157" spans="1:3" x14ac:dyDescent="0.25">
      <c r="A2157" s="2">
        <v>44187</v>
      </c>
      <c r="B2157" s="1" t="s">
        <v>4</v>
      </c>
      <c r="C2157">
        <v>285.11691300000001</v>
      </c>
    </row>
    <row r="2158" spans="1:3" x14ac:dyDescent="0.25">
      <c r="A2158" s="2">
        <v>44188</v>
      </c>
      <c r="B2158" s="1" t="s">
        <v>4</v>
      </c>
      <c r="C2158">
        <v>285.21404999999999</v>
      </c>
    </row>
    <row r="2159" spans="1:3" x14ac:dyDescent="0.25">
      <c r="A2159" s="2">
        <v>44193</v>
      </c>
      <c r="B2159" s="1" t="s">
        <v>4</v>
      </c>
      <c r="C2159">
        <v>290.75122099999999</v>
      </c>
    </row>
    <row r="2160" spans="1:3" x14ac:dyDescent="0.25">
      <c r="A2160" s="2">
        <v>44194</v>
      </c>
      <c r="B2160" s="1" t="s">
        <v>4</v>
      </c>
      <c r="C2160">
        <v>290.94552599999997</v>
      </c>
    </row>
    <row r="2161" spans="1:3" x14ac:dyDescent="0.25">
      <c r="A2161" s="2">
        <v>44195</v>
      </c>
      <c r="B2161" s="1" t="s">
        <v>4</v>
      </c>
      <c r="C2161">
        <v>289.39123499999999</v>
      </c>
    </row>
    <row r="2162" spans="1:3" x14ac:dyDescent="0.25">
      <c r="A2162" s="2">
        <v>44200</v>
      </c>
      <c r="B2162" s="1" t="s">
        <v>4</v>
      </c>
      <c r="C2162">
        <v>286.96264600000001</v>
      </c>
    </row>
    <row r="2163" spans="1:3" x14ac:dyDescent="0.25">
      <c r="A2163" s="2">
        <v>44201</v>
      </c>
      <c r="B2163" s="1" t="s">
        <v>4</v>
      </c>
      <c r="C2163">
        <v>281.32830799999999</v>
      </c>
    </row>
    <row r="2164" spans="1:3" x14ac:dyDescent="0.25">
      <c r="A2164" s="2">
        <v>44202</v>
      </c>
      <c r="B2164" s="1" t="s">
        <v>4</v>
      </c>
      <c r="C2164">
        <v>283.36831699999999</v>
      </c>
    </row>
    <row r="2165" spans="1:3" x14ac:dyDescent="0.25">
      <c r="A2165" s="2">
        <v>44203</v>
      </c>
      <c r="B2165" s="1" t="s">
        <v>4</v>
      </c>
      <c r="C2165">
        <v>280.25973499999998</v>
      </c>
    </row>
    <row r="2166" spans="1:3" x14ac:dyDescent="0.25">
      <c r="A2166" s="2">
        <v>44204</v>
      </c>
      <c r="B2166" s="1" t="s">
        <v>4</v>
      </c>
      <c r="C2166">
        <v>286.67120399999999</v>
      </c>
    </row>
    <row r="2167" spans="1:3" x14ac:dyDescent="0.25">
      <c r="A2167" s="2">
        <v>44207</v>
      </c>
      <c r="B2167" s="1" t="s">
        <v>4</v>
      </c>
      <c r="C2167">
        <v>283.56262199999998</v>
      </c>
    </row>
    <row r="2168" spans="1:3" x14ac:dyDescent="0.25">
      <c r="A2168" s="2">
        <v>44208</v>
      </c>
      <c r="B2168" s="1" t="s">
        <v>4</v>
      </c>
      <c r="C2168">
        <v>279.96829200000002</v>
      </c>
    </row>
    <row r="2169" spans="1:3" x14ac:dyDescent="0.25">
      <c r="A2169" s="2">
        <v>44209</v>
      </c>
      <c r="B2169" s="1" t="s">
        <v>4</v>
      </c>
      <c r="C2169">
        <v>278.60824600000001</v>
      </c>
    </row>
    <row r="2170" spans="1:3" x14ac:dyDescent="0.25">
      <c r="A2170" s="2">
        <v>44210</v>
      </c>
      <c r="B2170" s="1" t="s">
        <v>4</v>
      </c>
      <c r="C2170">
        <v>281.522583</v>
      </c>
    </row>
    <row r="2171" spans="1:3" x14ac:dyDescent="0.25">
      <c r="A2171" s="2">
        <v>44211</v>
      </c>
      <c r="B2171" s="1" t="s">
        <v>4</v>
      </c>
      <c r="C2171">
        <v>273.75106799999998</v>
      </c>
    </row>
    <row r="2172" spans="1:3" x14ac:dyDescent="0.25">
      <c r="A2172" s="2">
        <v>44214</v>
      </c>
      <c r="B2172" s="1" t="s">
        <v>4</v>
      </c>
      <c r="C2172">
        <v>286.76834100000002</v>
      </c>
    </row>
    <row r="2173" spans="1:3" x14ac:dyDescent="0.25">
      <c r="A2173" s="2">
        <v>44215</v>
      </c>
      <c r="B2173" s="1" t="s">
        <v>4</v>
      </c>
      <c r="C2173">
        <v>278.02542099999999</v>
      </c>
    </row>
    <row r="2174" spans="1:3" x14ac:dyDescent="0.25">
      <c r="A2174" s="2">
        <v>44216</v>
      </c>
      <c r="B2174" s="1" t="s">
        <v>4</v>
      </c>
      <c r="C2174">
        <v>276.76254299999999</v>
      </c>
    </row>
    <row r="2175" spans="1:3" x14ac:dyDescent="0.25">
      <c r="A2175" s="2">
        <v>44217</v>
      </c>
      <c r="B2175" s="1" t="s">
        <v>4</v>
      </c>
      <c r="C2175">
        <v>276.95684799999998</v>
      </c>
    </row>
    <row r="2176" spans="1:3" x14ac:dyDescent="0.25">
      <c r="A2176" s="2">
        <v>44218</v>
      </c>
      <c r="B2176" s="1" t="s">
        <v>4</v>
      </c>
      <c r="C2176">
        <v>270.05963100000002</v>
      </c>
    </row>
    <row r="2177" spans="1:3" x14ac:dyDescent="0.25">
      <c r="A2177" s="2">
        <v>44221</v>
      </c>
      <c r="B2177" s="1" t="s">
        <v>4</v>
      </c>
      <c r="C2177">
        <v>261.31668100000002</v>
      </c>
    </row>
    <row r="2178" spans="1:3" x14ac:dyDescent="0.25">
      <c r="A2178" s="2">
        <v>44222</v>
      </c>
      <c r="B2178" s="1" t="s">
        <v>4</v>
      </c>
      <c r="C2178">
        <v>268.796783</v>
      </c>
    </row>
    <row r="2179" spans="1:3" x14ac:dyDescent="0.25">
      <c r="A2179" s="2">
        <v>44223</v>
      </c>
      <c r="B2179" s="1" t="s">
        <v>4</v>
      </c>
      <c r="C2179">
        <v>262.96816999999999</v>
      </c>
    </row>
    <row r="2180" spans="1:3" x14ac:dyDescent="0.25">
      <c r="A2180" s="2">
        <v>44224</v>
      </c>
      <c r="B2180" s="1" t="s">
        <v>4</v>
      </c>
      <c r="C2180">
        <v>258.01379400000002</v>
      </c>
    </row>
    <row r="2181" spans="1:3" x14ac:dyDescent="0.25">
      <c r="A2181" s="2">
        <v>44225</v>
      </c>
      <c r="B2181" s="1" t="s">
        <v>4</v>
      </c>
      <c r="C2181">
        <v>254.516617</v>
      </c>
    </row>
    <row r="2182" spans="1:3" x14ac:dyDescent="0.25">
      <c r="A2182" s="2">
        <v>44228</v>
      </c>
      <c r="B2182" s="1" t="s">
        <v>4</v>
      </c>
      <c r="C2182">
        <v>263.16241500000001</v>
      </c>
    </row>
    <row r="2183" spans="1:3" x14ac:dyDescent="0.25">
      <c r="A2183" s="2">
        <v>44229</v>
      </c>
      <c r="B2183" s="1" t="s">
        <v>4</v>
      </c>
      <c r="C2183">
        <v>270.54534899999999</v>
      </c>
    </row>
    <row r="2184" spans="1:3" x14ac:dyDescent="0.25">
      <c r="A2184" s="2">
        <v>44230</v>
      </c>
      <c r="B2184" s="1" t="s">
        <v>4</v>
      </c>
      <c r="C2184">
        <v>267.14529399999998</v>
      </c>
    </row>
    <row r="2185" spans="1:3" x14ac:dyDescent="0.25">
      <c r="A2185" s="2">
        <v>44231</v>
      </c>
      <c r="B2185" s="1" t="s">
        <v>4</v>
      </c>
      <c r="C2185">
        <v>266.75674400000003</v>
      </c>
    </row>
    <row r="2186" spans="1:3" x14ac:dyDescent="0.25">
      <c r="A2186" s="2">
        <v>44232</v>
      </c>
      <c r="B2186" s="1" t="s">
        <v>4</v>
      </c>
      <c r="C2186">
        <v>270.64248700000002</v>
      </c>
    </row>
    <row r="2187" spans="1:3" x14ac:dyDescent="0.25">
      <c r="A2187" s="2">
        <v>44235</v>
      </c>
      <c r="B2187" s="1" t="s">
        <v>4</v>
      </c>
      <c r="C2187">
        <v>270.54534899999999</v>
      </c>
    </row>
    <row r="2188" spans="1:3" x14ac:dyDescent="0.25">
      <c r="A2188" s="2">
        <v>44236</v>
      </c>
      <c r="B2188" s="1" t="s">
        <v>4</v>
      </c>
      <c r="C2188">
        <v>276.37396200000001</v>
      </c>
    </row>
    <row r="2189" spans="1:3" x14ac:dyDescent="0.25">
      <c r="A2189" s="2">
        <v>44237</v>
      </c>
      <c r="B2189" s="1" t="s">
        <v>4</v>
      </c>
      <c r="C2189">
        <v>271.41961700000002</v>
      </c>
    </row>
    <row r="2190" spans="1:3" x14ac:dyDescent="0.25">
      <c r="A2190" s="2">
        <v>44238</v>
      </c>
      <c r="B2190" s="1" t="s">
        <v>4</v>
      </c>
      <c r="C2190">
        <v>285.11691300000001</v>
      </c>
    </row>
    <row r="2191" spans="1:3" x14ac:dyDescent="0.25">
      <c r="A2191" s="2">
        <v>44239</v>
      </c>
      <c r="B2191" s="1" t="s">
        <v>4</v>
      </c>
      <c r="C2191">
        <v>283.56262199999998</v>
      </c>
    </row>
    <row r="2192" spans="1:3" x14ac:dyDescent="0.25">
      <c r="A2192" s="2">
        <v>44242</v>
      </c>
      <c r="B2192" s="1" t="s">
        <v>4</v>
      </c>
      <c r="C2192">
        <v>289.19695999999999</v>
      </c>
    </row>
    <row r="2193" spans="1:3" x14ac:dyDescent="0.25">
      <c r="A2193" s="2">
        <v>44243</v>
      </c>
      <c r="B2193" s="1" t="s">
        <v>4</v>
      </c>
      <c r="C2193">
        <v>286.86547899999999</v>
      </c>
    </row>
    <row r="2194" spans="1:3" x14ac:dyDescent="0.25">
      <c r="A2194" s="2">
        <v>44244</v>
      </c>
      <c r="B2194" s="1" t="s">
        <v>4</v>
      </c>
      <c r="C2194">
        <v>282.59115600000001</v>
      </c>
    </row>
    <row r="2195" spans="1:3" x14ac:dyDescent="0.25">
      <c r="A2195" s="2">
        <v>44245</v>
      </c>
      <c r="B2195" s="1" t="s">
        <v>4</v>
      </c>
      <c r="C2195">
        <v>280.55114700000001</v>
      </c>
    </row>
    <row r="2196" spans="1:3" x14ac:dyDescent="0.25">
      <c r="A2196" s="2">
        <v>44246</v>
      </c>
      <c r="B2196" s="1" t="s">
        <v>4</v>
      </c>
      <c r="C2196">
        <v>287.15695199999999</v>
      </c>
    </row>
    <row r="2197" spans="1:3" x14ac:dyDescent="0.25">
      <c r="A2197" s="2">
        <v>44249</v>
      </c>
      <c r="B2197" s="1" t="s">
        <v>4</v>
      </c>
      <c r="C2197">
        <v>282.785461</v>
      </c>
    </row>
    <row r="2198" spans="1:3" x14ac:dyDescent="0.25">
      <c r="A2198" s="2">
        <v>44250</v>
      </c>
      <c r="B2198" s="1" t="s">
        <v>4</v>
      </c>
      <c r="C2198">
        <v>282.299713</v>
      </c>
    </row>
    <row r="2199" spans="1:3" x14ac:dyDescent="0.25">
      <c r="A2199" s="2">
        <v>44251</v>
      </c>
      <c r="B2199" s="1" t="s">
        <v>4</v>
      </c>
      <c r="C2199">
        <v>280.45400999999998</v>
      </c>
    </row>
    <row r="2200" spans="1:3" x14ac:dyDescent="0.25">
      <c r="A2200" s="2">
        <v>44252</v>
      </c>
      <c r="B2200" s="1" t="s">
        <v>4</v>
      </c>
      <c r="C2200">
        <v>284.72833300000002</v>
      </c>
    </row>
    <row r="2201" spans="1:3" x14ac:dyDescent="0.25">
      <c r="A2201" s="2">
        <v>44253</v>
      </c>
      <c r="B2201" s="1" t="s">
        <v>4</v>
      </c>
      <c r="C2201">
        <v>280.64828499999999</v>
      </c>
    </row>
    <row r="2202" spans="1:3" x14ac:dyDescent="0.25">
      <c r="A2202" s="2">
        <v>44256</v>
      </c>
      <c r="B2202" s="1" t="s">
        <v>4</v>
      </c>
      <c r="C2202">
        <v>285.79693600000002</v>
      </c>
    </row>
    <row r="2203" spans="1:3" x14ac:dyDescent="0.25">
      <c r="A2203" s="2">
        <v>44257</v>
      </c>
      <c r="B2203" s="1" t="s">
        <v>4</v>
      </c>
      <c r="C2203">
        <v>281.91116299999999</v>
      </c>
    </row>
    <row r="2204" spans="1:3" x14ac:dyDescent="0.25">
      <c r="A2204" s="2">
        <v>44258</v>
      </c>
      <c r="B2204" s="1" t="s">
        <v>4</v>
      </c>
      <c r="C2204">
        <v>281.23117100000002</v>
      </c>
    </row>
    <row r="2205" spans="1:3" x14ac:dyDescent="0.25">
      <c r="A2205" s="2">
        <v>44259</v>
      </c>
      <c r="B2205" s="1" t="s">
        <v>4</v>
      </c>
      <c r="C2205">
        <v>271.22537199999999</v>
      </c>
    </row>
    <row r="2206" spans="1:3" x14ac:dyDescent="0.25">
      <c r="A2206" s="2">
        <v>44260</v>
      </c>
      <c r="B2206" s="1" t="s">
        <v>4</v>
      </c>
      <c r="C2206">
        <v>263.74527</v>
      </c>
    </row>
    <row r="2207" spans="1:3" x14ac:dyDescent="0.25">
      <c r="A2207" s="2">
        <v>44263</v>
      </c>
      <c r="B2207" s="1" t="s">
        <v>4</v>
      </c>
      <c r="C2207">
        <v>272.19680799999998</v>
      </c>
    </row>
    <row r="2208" spans="1:3" x14ac:dyDescent="0.25">
      <c r="A2208" s="2">
        <v>44264</v>
      </c>
      <c r="B2208" s="1" t="s">
        <v>4</v>
      </c>
      <c r="C2208">
        <v>274.43109099999998</v>
      </c>
    </row>
    <row r="2209" spans="1:3" x14ac:dyDescent="0.25">
      <c r="A2209" s="2">
        <v>44265</v>
      </c>
      <c r="B2209" s="1" t="s">
        <v>4</v>
      </c>
      <c r="C2209">
        <v>282.00826999999998</v>
      </c>
    </row>
    <row r="2210" spans="1:3" x14ac:dyDescent="0.25">
      <c r="A2210" s="2">
        <v>44266</v>
      </c>
      <c r="B2210" s="1" t="s">
        <v>4</v>
      </c>
      <c r="C2210">
        <v>291.43124399999999</v>
      </c>
    </row>
    <row r="2211" spans="1:3" x14ac:dyDescent="0.25">
      <c r="A2211" s="2">
        <v>44267</v>
      </c>
      <c r="B2211" s="1" t="s">
        <v>4</v>
      </c>
      <c r="C2211">
        <v>290.36267099999998</v>
      </c>
    </row>
    <row r="2212" spans="1:3" x14ac:dyDescent="0.25">
      <c r="A2212" s="2">
        <v>44270</v>
      </c>
      <c r="B2212" s="1" t="s">
        <v>4</v>
      </c>
      <c r="C2212">
        <v>284.43689000000001</v>
      </c>
    </row>
    <row r="2213" spans="1:3" x14ac:dyDescent="0.25">
      <c r="A2213" s="2">
        <v>44271</v>
      </c>
      <c r="B2213" s="1" t="s">
        <v>4</v>
      </c>
      <c r="C2213">
        <v>279.28826900000001</v>
      </c>
    </row>
    <row r="2214" spans="1:3" x14ac:dyDescent="0.25">
      <c r="A2214" s="2">
        <v>44272</v>
      </c>
      <c r="B2214" s="1" t="s">
        <v>4</v>
      </c>
      <c r="C2214">
        <v>276.85968000000003</v>
      </c>
    </row>
    <row r="2215" spans="1:3" x14ac:dyDescent="0.25">
      <c r="A2215" s="2">
        <v>44273</v>
      </c>
      <c r="B2215" s="1" t="s">
        <v>4</v>
      </c>
      <c r="C2215">
        <v>278.80255099999999</v>
      </c>
    </row>
    <row r="2216" spans="1:3" x14ac:dyDescent="0.25">
      <c r="A2216" s="2">
        <v>44274</v>
      </c>
      <c r="B2216" s="1" t="s">
        <v>4</v>
      </c>
      <c r="C2216">
        <v>272.97393799999998</v>
      </c>
    </row>
    <row r="2217" spans="1:3" x14ac:dyDescent="0.25">
      <c r="A2217" s="2">
        <v>44277</v>
      </c>
      <c r="B2217" s="1" t="s">
        <v>4</v>
      </c>
      <c r="C2217">
        <v>270.05963100000002</v>
      </c>
    </row>
    <row r="2218" spans="1:3" x14ac:dyDescent="0.25">
      <c r="A2218" s="2">
        <v>44278</v>
      </c>
      <c r="B2218" s="1" t="s">
        <v>4</v>
      </c>
      <c r="C2218">
        <v>273.16821299999998</v>
      </c>
    </row>
    <row r="2219" spans="1:3" x14ac:dyDescent="0.25">
      <c r="A2219" s="2">
        <v>44279</v>
      </c>
      <c r="B2219" s="1" t="s">
        <v>4</v>
      </c>
      <c r="C2219">
        <v>270.83676100000002</v>
      </c>
    </row>
    <row r="2220" spans="1:3" x14ac:dyDescent="0.25">
      <c r="A2220" s="2">
        <v>44280</v>
      </c>
      <c r="B2220" s="1" t="s">
        <v>4</v>
      </c>
      <c r="C2220">
        <v>254.322327</v>
      </c>
    </row>
    <row r="2221" spans="1:3" x14ac:dyDescent="0.25">
      <c r="A2221" s="2">
        <v>44281</v>
      </c>
      <c r="B2221" s="1" t="s">
        <v>4</v>
      </c>
      <c r="C2221">
        <v>254.22520399999999</v>
      </c>
    </row>
    <row r="2222" spans="1:3" x14ac:dyDescent="0.25">
      <c r="A2222" s="2">
        <v>44284</v>
      </c>
      <c r="B2222" s="1" t="s">
        <v>4</v>
      </c>
      <c r="C2222">
        <v>256.55664100000001</v>
      </c>
    </row>
    <row r="2223" spans="1:3" x14ac:dyDescent="0.25">
      <c r="A2223" s="2">
        <v>44285</v>
      </c>
      <c r="B2223" s="1" t="s">
        <v>4</v>
      </c>
      <c r="C2223">
        <v>257.43093900000002</v>
      </c>
    </row>
    <row r="2224" spans="1:3" x14ac:dyDescent="0.25">
      <c r="A2224" s="2">
        <v>44286</v>
      </c>
      <c r="B2224" s="1" t="s">
        <v>4</v>
      </c>
      <c r="C2224">
        <v>258.59667999999999</v>
      </c>
    </row>
    <row r="2225" spans="1:3" x14ac:dyDescent="0.25">
      <c r="A2225" s="2">
        <v>44287</v>
      </c>
      <c r="B2225" s="1" t="s">
        <v>4</v>
      </c>
      <c r="C2225">
        <v>263.01672400000001</v>
      </c>
    </row>
    <row r="2226" spans="1:3" x14ac:dyDescent="0.25">
      <c r="A2226" s="2">
        <v>44292</v>
      </c>
      <c r="B2226" s="1" t="s">
        <v>4</v>
      </c>
      <c r="C2226">
        <v>268.11676</v>
      </c>
    </row>
    <row r="2227" spans="1:3" x14ac:dyDescent="0.25">
      <c r="A2227" s="2">
        <v>44293</v>
      </c>
      <c r="B2227" s="1" t="s">
        <v>4</v>
      </c>
      <c r="C2227">
        <v>262.77383400000002</v>
      </c>
    </row>
    <row r="2228" spans="1:3" x14ac:dyDescent="0.25">
      <c r="A2228" s="2">
        <v>44294</v>
      </c>
      <c r="B2228" s="1" t="s">
        <v>4</v>
      </c>
      <c r="C2228">
        <v>268.84533699999997</v>
      </c>
    </row>
    <row r="2229" spans="1:3" x14ac:dyDescent="0.25">
      <c r="A2229" s="2">
        <v>44295</v>
      </c>
      <c r="B2229" s="1" t="s">
        <v>4</v>
      </c>
      <c r="C2229">
        <v>272.00247200000001</v>
      </c>
    </row>
    <row r="2230" spans="1:3" x14ac:dyDescent="0.25">
      <c r="A2230" s="2">
        <v>44298</v>
      </c>
      <c r="B2230" s="1" t="s">
        <v>4</v>
      </c>
      <c r="C2230">
        <v>273.55682400000001</v>
      </c>
    </row>
    <row r="2231" spans="1:3" x14ac:dyDescent="0.25">
      <c r="A2231" s="2">
        <v>44299</v>
      </c>
      <c r="B2231" s="1" t="s">
        <v>4</v>
      </c>
      <c r="C2231">
        <v>272.43966699999999</v>
      </c>
    </row>
    <row r="2232" spans="1:3" x14ac:dyDescent="0.25">
      <c r="A2232" s="2">
        <v>44300</v>
      </c>
      <c r="B2232" s="1" t="s">
        <v>4</v>
      </c>
      <c r="C2232">
        <v>269.67105099999998</v>
      </c>
    </row>
    <row r="2233" spans="1:3" x14ac:dyDescent="0.25">
      <c r="A2233" s="2">
        <v>44301</v>
      </c>
      <c r="B2233" s="1" t="s">
        <v>4</v>
      </c>
      <c r="C2233">
        <v>269.62246699999997</v>
      </c>
    </row>
    <row r="2234" spans="1:3" x14ac:dyDescent="0.25">
      <c r="A2234" s="2">
        <v>44302</v>
      </c>
      <c r="B2234" s="1" t="s">
        <v>4</v>
      </c>
      <c r="C2234">
        <v>269.96249399999999</v>
      </c>
    </row>
    <row r="2235" spans="1:3" x14ac:dyDescent="0.25">
      <c r="A2235" s="2">
        <v>44305</v>
      </c>
      <c r="B2235" s="1" t="s">
        <v>4</v>
      </c>
      <c r="C2235">
        <v>269.28247099999999</v>
      </c>
    </row>
    <row r="2236" spans="1:3" x14ac:dyDescent="0.25">
      <c r="A2236" s="2">
        <v>44306</v>
      </c>
      <c r="B2236" s="1" t="s">
        <v>4</v>
      </c>
      <c r="C2236">
        <v>261.41381799999999</v>
      </c>
    </row>
    <row r="2237" spans="1:3" x14ac:dyDescent="0.25">
      <c r="A2237" s="2">
        <v>44307</v>
      </c>
      <c r="B2237" s="1" t="s">
        <v>4</v>
      </c>
      <c r="C2237">
        <v>263.79382299999997</v>
      </c>
    </row>
    <row r="2238" spans="1:3" x14ac:dyDescent="0.25">
      <c r="A2238" s="2">
        <v>44308</v>
      </c>
      <c r="B2238" s="1" t="s">
        <v>4</v>
      </c>
      <c r="C2238">
        <v>262.57952899999998</v>
      </c>
    </row>
    <row r="2239" spans="1:3" x14ac:dyDescent="0.25">
      <c r="A2239" s="2">
        <v>44309</v>
      </c>
      <c r="B2239" s="1" t="s">
        <v>4</v>
      </c>
      <c r="C2239">
        <v>258.49954200000002</v>
      </c>
    </row>
    <row r="2240" spans="1:3" x14ac:dyDescent="0.25">
      <c r="A2240" s="2">
        <v>44312</v>
      </c>
      <c r="B2240" s="1" t="s">
        <v>4</v>
      </c>
      <c r="C2240">
        <v>257.722351</v>
      </c>
    </row>
    <row r="2241" spans="1:3" x14ac:dyDescent="0.25">
      <c r="A2241" s="2">
        <v>44313</v>
      </c>
      <c r="B2241" s="1" t="s">
        <v>4</v>
      </c>
      <c r="C2241">
        <v>255.24520899999999</v>
      </c>
    </row>
    <row r="2242" spans="1:3" x14ac:dyDescent="0.25">
      <c r="A2242" s="2">
        <v>44314</v>
      </c>
      <c r="B2242" s="1" t="s">
        <v>4</v>
      </c>
      <c r="C2242">
        <v>251.456604</v>
      </c>
    </row>
    <row r="2243" spans="1:3" x14ac:dyDescent="0.25">
      <c r="A2243" s="2">
        <v>44315</v>
      </c>
      <c r="B2243" s="1" t="s">
        <v>4</v>
      </c>
      <c r="C2243">
        <v>253.15661600000001</v>
      </c>
    </row>
    <row r="2244" spans="1:3" x14ac:dyDescent="0.25">
      <c r="A2244" s="2">
        <v>44316</v>
      </c>
      <c r="B2244" s="1" t="s">
        <v>4</v>
      </c>
      <c r="C2244">
        <v>249.51371800000001</v>
      </c>
    </row>
    <row r="2245" spans="1:3" x14ac:dyDescent="0.25">
      <c r="A2245" s="2">
        <v>44319</v>
      </c>
      <c r="B2245" s="1" t="s">
        <v>4</v>
      </c>
      <c r="C2245">
        <v>252.37943999999999</v>
      </c>
    </row>
    <row r="2246" spans="1:3" x14ac:dyDescent="0.25">
      <c r="A2246" s="2">
        <v>44320</v>
      </c>
      <c r="B2246" s="1" t="s">
        <v>4</v>
      </c>
      <c r="C2246">
        <v>245.336533</v>
      </c>
    </row>
    <row r="2247" spans="1:3" x14ac:dyDescent="0.25">
      <c r="A2247" s="2">
        <v>44321</v>
      </c>
      <c r="B2247" s="1" t="s">
        <v>4</v>
      </c>
      <c r="C2247">
        <v>252.185181</v>
      </c>
    </row>
    <row r="2248" spans="1:3" x14ac:dyDescent="0.25">
      <c r="A2248" s="2">
        <v>44322</v>
      </c>
      <c r="B2248" s="1" t="s">
        <v>4</v>
      </c>
      <c r="C2248">
        <v>251.40801999999999</v>
      </c>
    </row>
    <row r="2249" spans="1:3" x14ac:dyDescent="0.25">
      <c r="A2249" s="2">
        <v>44323</v>
      </c>
      <c r="B2249" s="1" t="s">
        <v>4</v>
      </c>
      <c r="C2249">
        <v>272.58535799999999</v>
      </c>
    </row>
    <row r="2250" spans="1:3" x14ac:dyDescent="0.25">
      <c r="A2250" s="2">
        <v>44326</v>
      </c>
      <c r="B2250" s="1" t="s">
        <v>4</v>
      </c>
      <c r="C2250">
        <v>278.26828</v>
      </c>
    </row>
    <row r="2251" spans="1:3" x14ac:dyDescent="0.25">
      <c r="A2251" s="2">
        <v>44327</v>
      </c>
      <c r="B2251" s="1" t="s">
        <v>4</v>
      </c>
      <c r="C2251">
        <v>276.13110399999999</v>
      </c>
    </row>
    <row r="2252" spans="1:3" x14ac:dyDescent="0.25">
      <c r="A2252" s="2">
        <v>44328</v>
      </c>
      <c r="B2252" s="1" t="s">
        <v>4</v>
      </c>
      <c r="C2252">
        <v>278.365387</v>
      </c>
    </row>
    <row r="2253" spans="1:3" x14ac:dyDescent="0.25">
      <c r="A2253" s="2">
        <v>44329</v>
      </c>
      <c r="B2253" s="1" t="s">
        <v>4</v>
      </c>
      <c r="C2253">
        <v>279.64166299999999</v>
      </c>
    </row>
    <row r="2254" spans="1:3" x14ac:dyDescent="0.25">
      <c r="A2254" s="2">
        <v>44330</v>
      </c>
      <c r="B2254" s="1" t="s">
        <v>4</v>
      </c>
      <c r="C2254">
        <v>283.27398699999998</v>
      </c>
    </row>
    <row r="2255" spans="1:3" x14ac:dyDescent="0.25">
      <c r="A2255" s="2">
        <v>44333</v>
      </c>
      <c r="B2255" s="1" t="s">
        <v>4</v>
      </c>
      <c r="C2255">
        <v>291.37313799999998</v>
      </c>
    </row>
    <row r="2256" spans="1:3" x14ac:dyDescent="0.25">
      <c r="A2256" s="2">
        <v>44334</v>
      </c>
      <c r="B2256" s="1" t="s">
        <v>4</v>
      </c>
      <c r="C2256">
        <v>288.42797899999999</v>
      </c>
    </row>
    <row r="2257" spans="1:3" x14ac:dyDescent="0.25">
      <c r="A2257" s="2">
        <v>44335</v>
      </c>
      <c r="B2257" s="1" t="s">
        <v>4</v>
      </c>
      <c r="C2257">
        <v>289.16427599999997</v>
      </c>
    </row>
    <row r="2258" spans="1:3" x14ac:dyDescent="0.25">
      <c r="A2258" s="2">
        <v>44336</v>
      </c>
      <c r="B2258" s="1" t="s">
        <v>4</v>
      </c>
      <c r="C2258">
        <v>292.94387799999998</v>
      </c>
    </row>
    <row r="2259" spans="1:3" x14ac:dyDescent="0.25">
      <c r="A2259" s="2">
        <v>44337</v>
      </c>
      <c r="B2259" s="1" t="s">
        <v>4</v>
      </c>
      <c r="C2259">
        <v>296.42898600000001</v>
      </c>
    </row>
    <row r="2260" spans="1:3" x14ac:dyDescent="0.25">
      <c r="A2260" s="2">
        <v>44341</v>
      </c>
      <c r="B2260" s="1" t="s">
        <v>4</v>
      </c>
      <c r="C2260">
        <v>293.68017600000002</v>
      </c>
    </row>
    <row r="2261" spans="1:3" x14ac:dyDescent="0.25">
      <c r="A2261" s="2">
        <v>44342</v>
      </c>
      <c r="B2261" s="1" t="s">
        <v>4</v>
      </c>
      <c r="C2261">
        <v>291.618561</v>
      </c>
    </row>
    <row r="2262" spans="1:3" x14ac:dyDescent="0.25">
      <c r="A2262" s="2">
        <v>44343</v>
      </c>
      <c r="B2262" s="1" t="s">
        <v>4</v>
      </c>
      <c r="C2262">
        <v>291.814911</v>
      </c>
    </row>
    <row r="2263" spans="1:3" x14ac:dyDescent="0.25">
      <c r="A2263" s="2">
        <v>44344</v>
      </c>
      <c r="B2263" s="1" t="s">
        <v>4</v>
      </c>
      <c r="C2263">
        <v>293.87652600000001</v>
      </c>
    </row>
    <row r="2264" spans="1:3" x14ac:dyDescent="0.25">
      <c r="A2264" s="2">
        <v>44347</v>
      </c>
      <c r="B2264" s="1" t="s">
        <v>4</v>
      </c>
      <c r="C2264">
        <v>292.89480600000002</v>
      </c>
    </row>
    <row r="2265" spans="1:3" x14ac:dyDescent="0.25">
      <c r="A2265" s="2">
        <v>44348</v>
      </c>
      <c r="B2265" s="1" t="s">
        <v>4</v>
      </c>
      <c r="C2265">
        <v>292.55120799999997</v>
      </c>
    </row>
    <row r="2266" spans="1:3" x14ac:dyDescent="0.25">
      <c r="A2266" s="2">
        <v>44349</v>
      </c>
      <c r="B2266" s="1" t="s">
        <v>4</v>
      </c>
      <c r="C2266">
        <v>293.04205300000001</v>
      </c>
    </row>
    <row r="2267" spans="1:3" x14ac:dyDescent="0.25">
      <c r="A2267" s="2">
        <v>44350</v>
      </c>
      <c r="B2267" s="1" t="s">
        <v>4</v>
      </c>
      <c r="C2267">
        <v>293.483856</v>
      </c>
    </row>
    <row r="2268" spans="1:3" x14ac:dyDescent="0.25">
      <c r="A2268" s="2">
        <v>44351</v>
      </c>
      <c r="B2268" s="1" t="s">
        <v>4</v>
      </c>
      <c r="C2268">
        <v>291.17681900000002</v>
      </c>
    </row>
    <row r="2269" spans="1:3" x14ac:dyDescent="0.25">
      <c r="A2269" s="2">
        <v>44354</v>
      </c>
      <c r="B2269" s="1" t="s">
        <v>4</v>
      </c>
      <c r="C2269">
        <v>291.56948899999998</v>
      </c>
    </row>
    <row r="2270" spans="1:3" x14ac:dyDescent="0.25">
      <c r="A2270" s="2">
        <v>44355</v>
      </c>
      <c r="B2270" s="1" t="s">
        <v>4</v>
      </c>
      <c r="C2270">
        <v>289.70422400000001</v>
      </c>
    </row>
    <row r="2271" spans="1:3" x14ac:dyDescent="0.25">
      <c r="A2271" s="2">
        <v>44356</v>
      </c>
      <c r="B2271" s="1" t="s">
        <v>4</v>
      </c>
      <c r="C2271">
        <v>288.13348400000001</v>
      </c>
    </row>
    <row r="2272" spans="1:3" x14ac:dyDescent="0.25">
      <c r="A2272" s="2">
        <v>44357</v>
      </c>
      <c r="B2272" s="1" t="s">
        <v>4</v>
      </c>
      <c r="C2272">
        <v>285.97369400000002</v>
      </c>
    </row>
    <row r="2273" spans="1:3" x14ac:dyDescent="0.25">
      <c r="A2273" s="2">
        <v>44358</v>
      </c>
      <c r="B2273" s="1" t="s">
        <v>4</v>
      </c>
      <c r="C2273">
        <v>289.50787400000002</v>
      </c>
    </row>
    <row r="2274" spans="1:3" x14ac:dyDescent="0.25">
      <c r="A2274" s="2">
        <v>44361</v>
      </c>
      <c r="B2274" s="1" t="s">
        <v>4</v>
      </c>
      <c r="C2274">
        <v>287.64263899999997</v>
      </c>
    </row>
    <row r="2275" spans="1:3" x14ac:dyDescent="0.25">
      <c r="A2275" s="2">
        <v>44362</v>
      </c>
      <c r="B2275" s="1" t="s">
        <v>4</v>
      </c>
      <c r="C2275">
        <v>287.64263899999997</v>
      </c>
    </row>
    <row r="2276" spans="1:3" x14ac:dyDescent="0.25">
      <c r="A2276" s="2">
        <v>44363</v>
      </c>
      <c r="B2276" s="1" t="s">
        <v>4</v>
      </c>
      <c r="C2276">
        <v>287.98623700000002</v>
      </c>
    </row>
    <row r="2277" spans="1:3" x14ac:dyDescent="0.25">
      <c r="A2277" s="2">
        <v>44364</v>
      </c>
      <c r="B2277" s="1" t="s">
        <v>4</v>
      </c>
      <c r="C2277">
        <v>286.51367199999999</v>
      </c>
    </row>
    <row r="2278" spans="1:3" x14ac:dyDescent="0.25">
      <c r="A2278" s="2">
        <v>44365</v>
      </c>
      <c r="B2278" s="1" t="s">
        <v>4</v>
      </c>
      <c r="C2278">
        <v>281.85049400000003</v>
      </c>
    </row>
    <row r="2279" spans="1:3" x14ac:dyDescent="0.25">
      <c r="A2279" s="2">
        <v>44368</v>
      </c>
      <c r="B2279" s="1" t="s">
        <v>4</v>
      </c>
      <c r="C2279">
        <v>284.402985</v>
      </c>
    </row>
    <row r="2280" spans="1:3" x14ac:dyDescent="0.25">
      <c r="A2280" s="2">
        <v>44369</v>
      </c>
      <c r="B2280" s="1" t="s">
        <v>4</v>
      </c>
      <c r="C2280">
        <v>285.384705</v>
      </c>
    </row>
    <row r="2281" spans="1:3" x14ac:dyDescent="0.25">
      <c r="A2281" s="2">
        <v>44370</v>
      </c>
      <c r="B2281" s="1" t="s">
        <v>4</v>
      </c>
      <c r="C2281">
        <v>285.33560199999999</v>
      </c>
    </row>
    <row r="2282" spans="1:3" x14ac:dyDescent="0.25">
      <c r="A2282" s="2">
        <v>44371</v>
      </c>
      <c r="B2282" s="1" t="s">
        <v>4</v>
      </c>
      <c r="C2282">
        <v>287.15176400000001</v>
      </c>
    </row>
    <row r="2283" spans="1:3" x14ac:dyDescent="0.25">
      <c r="A2283" s="2">
        <v>44372</v>
      </c>
      <c r="B2283" s="1" t="s">
        <v>4</v>
      </c>
      <c r="C2283">
        <v>305.657104</v>
      </c>
    </row>
    <row r="2284" spans="1:3" x14ac:dyDescent="0.25">
      <c r="A2284" s="2">
        <v>44375</v>
      </c>
      <c r="B2284" s="1" t="s">
        <v>4</v>
      </c>
      <c r="C2284">
        <v>304.18454000000003</v>
      </c>
    </row>
    <row r="2285" spans="1:3" x14ac:dyDescent="0.25">
      <c r="A2285" s="2">
        <v>44376</v>
      </c>
      <c r="B2285" s="1" t="s">
        <v>4</v>
      </c>
      <c r="C2285">
        <v>311.69464099999999</v>
      </c>
    </row>
    <row r="2286" spans="1:3" x14ac:dyDescent="0.25">
      <c r="A2286" s="2">
        <v>44377</v>
      </c>
      <c r="B2286" s="1" t="s">
        <v>4</v>
      </c>
      <c r="C2286">
        <v>308.160461</v>
      </c>
    </row>
    <row r="2287" spans="1:3" x14ac:dyDescent="0.25">
      <c r="A2287" s="2">
        <v>44378</v>
      </c>
      <c r="B2287" s="1" t="s">
        <v>4</v>
      </c>
      <c r="C2287">
        <v>308.55316199999999</v>
      </c>
    </row>
    <row r="2288" spans="1:3" x14ac:dyDescent="0.25">
      <c r="A2288" s="2">
        <v>44379</v>
      </c>
      <c r="B2288" s="1" t="s">
        <v>4</v>
      </c>
      <c r="C2288">
        <v>310.811127</v>
      </c>
    </row>
    <row r="2289" spans="1:3" x14ac:dyDescent="0.25">
      <c r="A2289" s="2">
        <v>44382</v>
      </c>
      <c r="B2289" s="1" t="s">
        <v>4</v>
      </c>
      <c r="C2289">
        <v>309.48577899999998</v>
      </c>
    </row>
    <row r="2290" spans="1:3" x14ac:dyDescent="0.25">
      <c r="A2290" s="2">
        <v>44383</v>
      </c>
      <c r="B2290" s="1" t="s">
        <v>4</v>
      </c>
      <c r="C2290">
        <v>306.39340199999998</v>
      </c>
    </row>
    <row r="2291" spans="1:3" x14ac:dyDescent="0.25">
      <c r="A2291" s="2">
        <v>44384</v>
      </c>
      <c r="B2291" s="1" t="s">
        <v>4</v>
      </c>
      <c r="C2291">
        <v>312.82360799999998</v>
      </c>
    </row>
    <row r="2292" spans="1:3" x14ac:dyDescent="0.25">
      <c r="A2292" s="2">
        <v>44385</v>
      </c>
      <c r="B2292" s="1" t="s">
        <v>4</v>
      </c>
      <c r="C2292">
        <v>307.57144199999999</v>
      </c>
    </row>
    <row r="2293" spans="1:3" x14ac:dyDescent="0.25">
      <c r="A2293" s="2">
        <v>44386</v>
      </c>
      <c r="B2293" s="1" t="s">
        <v>4</v>
      </c>
      <c r="C2293">
        <v>312.62728900000002</v>
      </c>
    </row>
    <row r="2294" spans="1:3" x14ac:dyDescent="0.25">
      <c r="A2294" s="2">
        <v>44389</v>
      </c>
      <c r="B2294" s="1" t="s">
        <v>4</v>
      </c>
      <c r="C2294">
        <v>315.22882099999998</v>
      </c>
    </row>
    <row r="2295" spans="1:3" x14ac:dyDescent="0.25">
      <c r="A2295" s="2">
        <v>44390</v>
      </c>
      <c r="B2295" s="1" t="s">
        <v>4</v>
      </c>
      <c r="C2295">
        <v>315.32702599999999</v>
      </c>
    </row>
    <row r="2296" spans="1:3" x14ac:dyDescent="0.25">
      <c r="A2296" s="2">
        <v>44391</v>
      </c>
      <c r="B2296" s="1" t="s">
        <v>4</v>
      </c>
      <c r="C2296">
        <v>316.79959100000002</v>
      </c>
    </row>
    <row r="2297" spans="1:3" x14ac:dyDescent="0.25">
      <c r="A2297" s="2">
        <v>44392</v>
      </c>
      <c r="B2297" s="1" t="s">
        <v>4</v>
      </c>
      <c r="C2297">
        <v>310.07482900000002</v>
      </c>
    </row>
    <row r="2298" spans="1:3" x14ac:dyDescent="0.25">
      <c r="A2298" s="2">
        <v>44393</v>
      </c>
      <c r="B2298" s="1" t="s">
        <v>4</v>
      </c>
      <c r="C2298">
        <v>306.19705199999999</v>
      </c>
    </row>
    <row r="2299" spans="1:3" x14ac:dyDescent="0.25">
      <c r="A2299" s="2">
        <v>44396</v>
      </c>
      <c r="B2299" s="1" t="s">
        <v>4</v>
      </c>
      <c r="C2299">
        <v>299.86498999999998</v>
      </c>
    </row>
    <row r="2300" spans="1:3" x14ac:dyDescent="0.25">
      <c r="A2300" s="2">
        <v>44397</v>
      </c>
      <c r="B2300" s="1" t="s">
        <v>4</v>
      </c>
      <c r="C2300">
        <v>299.81588699999998</v>
      </c>
    </row>
    <row r="2301" spans="1:3" x14ac:dyDescent="0.25">
      <c r="A2301" s="2">
        <v>44398</v>
      </c>
      <c r="B2301" s="1" t="s">
        <v>4</v>
      </c>
      <c r="C2301">
        <v>302.85922199999999</v>
      </c>
    </row>
    <row r="2302" spans="1:3" x14ac:dyDescent="0.25">
      <c r="A2302" s="2">
        <v>44399</v>
      </c>
      <c r="B2302" s="1" t="s">
        <v>4</v>
      </c>
      <c r="C2302">
        <v>306.58972199999999</v>
      </c>
    </row>
    <row r="2303" spans="1:3" x14ac:dyDescent="0.25">
      <c r="A2303" s="2">
        <v>44400</v>
      </c>
      <c r="B2303" s="1" t="s">
        <v>4</v>
      </c>
      <c r="C2303">
        <v>311.98916600000001</v>
      </c>
    </row>
    <row r="2304" spans="1:3" x14ac:dyDescent="0.25">
      <c r="A2304" s="2">
        <v>44403</v>
      </c>
      <c r="B2304" s="1" t="s">
        <v>4</v>
      </c>
      <c r="C2304">
        <v>306.29522700000001</v>
      </c>
    </row>
    <row r="2305" spans="1:3" x14ac:dyDescent="0.25">
      <c r="A2305" s="2">
        <v>44404</v>
      </c>
      <c r="B2305" s="1" t="s">
        <v>4</v>
      </c>
      <c r="C2305">
        <v>303.300995</v>
      </c>
    </row>
    <row r="2306" spans="1:3" x14ac:dyDescent="0.25">
      <c r="A2306" s="2">
        <v>44405</v>
      </c>
      <c r="B2306" s="1" t="s">
        <v>4</v>
      </c>
      <c r="C2306">
        <v>303.84094199999998</v>
      </c>
    </row>
    <row r="2307" spans="1:3" x14ac:dyDescent="0.25">
      <c r="A2307" s="2">
        <v>44406</v>
      </c>
      <c r="B2307" s="1" t="s">
        <v>4</v>
      </c>
      <c r="C2307">
        <v>302.95739700000001</v>
      </c>
    </row>
    <row r="2308" spans="1:3" x14ac:dyDescent="0.25">
      <c r="A2308" s="2">
        <v>44407</v>
      </c>
      <c r="B2308" s="1" t="s">
        <v>4</v>
      </c>
      <c r="C2308">
        <v>300.50311299999998</v>
      </c>
    </row>
    <row r="2309" spans="1:3" x14ac:dyDescent="0.25">
      <c r="A2309" s="2">
        <v>44410</v>
      </c>
      <c r="B2309" s="1" t="s">
        <v>4</v>
      </c>
      <c r="C2309">
        <v>311.89102200000002</v>
      </c>
    </row>
    <row r="2310" spans="1:3" x14ac:dyDescent="0.25">
      <c r="A2310" s="2">
        <v>44411</v>
      </c>
      <c r="B2310" s="1" t="s">
        <v>4</v>
      </c>
      <c r="C2310">
        <v>316.84866299999999</v>
      </c>
    </row>
    <row r="2311" spans="1:3" x14ac:dyDescent="0.25">
      <c r="A2311" s="2">
        <v>44412</v>
      </c>
      <c r="B2311" s="1" t="s">
        <v>4</v>
      </c>
      <c r="C2311">
        <v>330.10180700000001</v>
      </c>
    </row>
    <row r="2312" spans="1:3" x14ac:dyDescent="0.25">
      <c r="A2312" s="2">
        <v>44413</v>
      </c>
      <c r="B2312" s="1" t="s">
        <v>4</v>
      </c>
      <c r="C2312">
        <v>310.22207600000002</v>
      </c>
    </row>
    <row r="2313" spans="1:3" x14ac:dyDescent="0.25">
      <c r="A2313" s="2">
        <v>44414</v>
      </c>
      <c r="B2313" s="1" t="s">
        <v>4</v>
      </c>
      <c r="C2313">
        <v>304.87170400000002</v>
      </c>
    </row>
    <row r="2314" spans="1:3" x14ac:dyDescent="0.25">
      <c r="A2314" s="2">
        <v>44417</v>
      </c>
      <c r="B2314" s="1" t="s">
        <v>4</v>
      </c>
      <c r="C2314">
        <v>307.32601899999997</v>
      </c>
    </row>
    <row r="2315" spans="1:3" x14ac:dyDescent="0.25">
      <c r="A2315" s="2">
        <v>44418</v>
      </c>
      <c r="B2315" s="1" t="s">
        <v>4</v>
      </c>
      <c r="C2315">
        <v>303.20281999999997</v>
      </c>
    </row>
    <row r="2316" spans="1:3" x14ac:dyDescent="0.25">
      <c r="A2316" s="2">
        <v>44419</v>
      </c>
      <c r="B2316" s="1" t="s">
        <v>4</v>
      </c>
      <c r="C2316">
        <v>301.48483299999998</v>
      </c>
    </row>
    <row r="2317" spans="1:3" x14ac:dyDescent="0.25">
      <c r="A2317" s="2">
        <v>44420</v>
      </c>
      <c r="B2317" s="1" t="s">
        <v>4</v>
      </c>
      <c r="C2317">
        <v>306.29522700000001</v>
      </c>
    </row>
    <row r="2318" spans="1:3" x14ac:dyDescent="0.25">
      <c r="A2318" s="2">
        <v>44421</v>
      </c>
      <c r="B2318" s="1" t="s">
        <v>4</v>
      </c>
      <c r="C2318">
        <v>313.46173099999999</v>
      </c>
    </row>
    <row r="2319" spans="1:3" x14ac:dyDescent="0.25">
      <c r="A2319" s="2">
        <v>44424</v>
      </c>
      <c r="B2319" s="1" t="s">
        <v>4</v>
      </c>
      <c r="C2319">
        <v>308.013214</v>
      </c>
    </row>
    <row r="2320" spans="1:3" x14ac:dyDescent="0.25">
      <c r="A2320" s="2">
        <v>44425</v>
      </c>
      <c r="B2320" s="1" t="s">
        <v>4</v>
      </c>
      <c r="C2320">
        <v>306.00070199999999</v>
      </c>
    </row>
    <row r="2321" spans="1:3" x14ac:dyDescent="0.25">
      <c r="A2321" s="2">
        <v>44426</v>
      </c>
      <c r="B2321" s="1" t="s">
        <v>4</v>
      </c>
      <c r="C2321">
        <v>301.38662699999998</v>
      </c>
    </row>
    <row r="2322" spans="1:3" x14ac:dyDescent="0.25">
      <c r="A2322" s="2">
        <v>44427</v>
      </c>
      <c r="B2322" s="1" t="s">
        <v>4</v>
      </c>
      <c r="C2322">
        <v>297.80337500000002</v>
      </c>
    </row>
    <row r="2323" spans="1:3" x14ac:dyDescent="0.25">
      <c r="A2323" s="2">
        <v>44428</v>
      </c>
      <c r="B2323" s="1" t="s">
        <v>4</v>
      </c>
      <c r="C2323">
        <v>296.47805799999998</v>
      </c>
    </row>
    <row r="2324" spans="1:3" x14ac:dyDescent="0.25">
      <c r="A2324" s="2">
        <v>44431</v>
      </c>
      <c r="B2324" s="1" t="s">
        <v>4</v>
      </c>
      <c r="C2324">
        <v>300.99395800000002</v>
      </c>
    </row>
    <row r="2325" spans="1:3" x14ac:dyDescent="0.25">
      <c r="A2325" s="2">
        <v>44432</v>
      </c>
      <c r="B2325" s="1" t="s">
        <v>4</v>
      </c>
      <c r="C2325">
        <v>299.32504299999999</v>
      </c>
    </row>
    <row r="2326" spans="1:3" x14ac:dyDescent="0.25">
      <c r="A2326" s="2">
        <v>44433</v>
      </c>
      <c r="B2326" s="1" t="s">
        <v>4</v>
      </c>
      <c r="C2326">
        <v>301.09213299999999</v>
      </c>
    </row>
    <row r="2327" spans="1:3" x14ac:dyDescent="0.25">
      <c r="A2327" s="2">
        <v>44434</v>
      </c>
      <c r="B2327" s="1" t="s">
        <v>4</v>
      </c>
      <c r="C2327">
        <v>299.47228999999999</v>
      </c>
    </row>
    <row r="2328" spans="1:3" x14ac:dyDescent="0.25">
      <c r="A2328" s="2">
        <v>44435</v>
      </c>
      <c r="B2328" s="1" t="s">
        <v>4</v>
      </c>
      <c r="C2328">
        <v>298.68691999999999</v>
      </c>
    </row>
    <row r="2329" spans="1:3" x14ac:dyDescent="0.25">
      <c r="A2329" s="2">
        <v>44438</v>
      </c>
      <c r="B2329" s="1" t="s">
        <v>4</v>
      </c>
      <c r="C2329">
        <v>296.52713</v>
      </c>
    </row>
    <row r="2330" spans="1:3" x14ac:dyDescent="0.25">
      <c r="A2330" s="2">
        <v>44439</v>
      </c>
      <c r="B2330" s="1" t="s">
        <v>4</v>
      </c>
      <c r="C2330">
        <v>294.95642099999998</v>
      </c>
    </row>
    <row r="2331" spans="1:3" x14ac:dyDescent="0.25">
      <c r="A2331" s="2">
        <v>44440</v>
      </c>
      <c r="B2331" s="1" t="s">
        <v>4</v>
      </c>
      <c r="C2331">
        <v>295.69268799999998</v>
      </c>
    </row>
    <row r="2332" spans="1:3" x14ac:dyDescent="0.25">
      <c r="A2332" s="2">
        <v>44441</v>
      </c>
      <c r="B2332" s="1" t="s">
        <v>4</v>
      </c>
      <c r="C2332">
        <v>295.93814099999997</v>
      </c>
    </row>
    <row r="2333" spans="1:3" x14ac:dyDescent="0.25">
      <c r="A2333" s="2">
        <v>44442</v>
      </c>
      <c r="B2333" s="1" t="s">
        <v>4</v>
      </c>
      <c r="C2333">
        <v>293.58200099999999</v>
      </c>
    </row>
    <row r="2334" spans="1:3" x14ac:dyDescent="0.25">
      <c r="A2334" s="2">
        <v>44445</v>
      </c>
      <c r="B2334" s="1" t="s">
        <v>4</v>
      </c>
      <c r="C2334">
        <v>294.51461799999998</v>
      </c>
    </row>
    <row r="2335" spans="1:3" x14ac:dyDescent="0.25">
      <c r="A2335" s="2">
        <v>44446</v>
      </c>
      <c r="B2335" s="1" t="s">
        <v>4</v>
      </c>
      <c r="C2335">
        <v>295.39816300000001</v>
      </c>
    </row>
    <row r="2336" spans="1:3" x14ac:dyDescent="0.25">
      <c r="A2336" s="2">
        <v>44447</v>
      </c>
      <c r="B2336" s="1" t="s">
        <v>4</v>
      </c>
      <c r="C2336">
        <v>291.47131300000001</v>
      </c>
    </row>
    <row r="2337" spans="1:3" x14ac:dyDescent="0.25">
      <c r="A2337" s="2">
        <v>44448</v>
      </c>
      <c r="B2337" s="1" t="s">
        <v>4</v>
      </c>
      <c r="C2337">
        <v>292.30578600000001</v>
      </c>
    </row>
    <row r="2338" spans="1:3" x14ac:dyDescent="0.25">
      <c r="A2338" s="2">
        <v>44449</v>
      </c>
      <c r="B2338" s="1" t="s">
        <v>4</v>
      </c>
      <c r="C2338">
        <v>293.58200099999999</v>
      </c>
    </row>
    <row r="2339" spans="1:3" x14ac:dyDescent="0.25">
      <c r="A2339" s="2">
        <v>44452</v>
      </c>
      <c r="B2339" s="1" t="s">
        <v>4</v>
      </c>
      <c r="C2339">
        <v>292.01126099999999</v>
      </c>
    </row>
    <row r="2340" spans="1:3" x14ac:dyDescent="0.25">
      <c r="A2340" s="2">
        <v>44453</v>
      </c>
      <c r="B2340" s="1" t="s">
        <v>4</v>
      </c>
      <c r="C2340">
        <v>288.18255599999998</v>
      </c>
    </row>
    <row r="2341" spans="1:3" x14ac:dyDescent="0.25">
      <c r="A2341" s="2">
        <v>44454</v>
      </c>
      <c r="B2341" s="1" t="s">
        <v>4</v>
      </c>
      <c r="C2341">
        <v>279.69073500000002</v>
      </c>
    </row>
    <row r="2342" spans="1:3" x14ac:dyDescent="0.25">
      <c r="A2342" s="2">
        <v>44455</v>
      </c>
      <c r="B2342" s="1" t="s">
        <v>4</v>
      </c>
      <c r="C2342">
        <v>280.18158</v>
      </c>
    </row>
    <row r="2343" spans="1:3" x14ac:dyDescent="0.25">
      <c r="A2343" s="2">
        <v>44456</v>
      </c>
      <c r="B2343" s="1" t="s">
        <v>4</v>
      </c>
      <c r="C2343">
        <v>277.18734699999999</v>
      </c>
    </row>
    <row r="2344" spans="1:3" x14ac:dyDescent="0.25">
      <c r="A2344" s="2">
        <v>44459</v>
      </c>
      <c r="B2344" s="1" t="s">
        <v>4</v>
      </c>
      <c r="C2344">
        <v>275.17483499999997</v>
      </c>
    </row>
    <row r="2345" spans="1:3" x14ac:dyDescent="0.25">
      <c r="A2345" s="2">
        <v>44460</v>
      </c>
      <c r="B2345" s="1" t="s">
        <v>4</v>
      </c>
      <c r="C2345">
        <v>277.43279999999999</v>
      </c>
    </row>
    <row r="2346" spans="1:3" x14ac:dyDescent="0.25">
      <c r="A2346" s="2">
        <v>44461</v>
      </c>
      <c r="B2346" s="1" t="s">
        <v>4</v>
      </c>
      <c r="C2346">
        <v>279.15078699999998</v>
      </c>
    </row>
    <row r="2347" spans="1:3" x14ac:dyDescent="0.25">
      <c r="A2347" s="2">
        <v>44462</v>
      </c>
      <c r="B2347" s="1" t="s">
        <v>4</v>
      </c>
      <c r="C2347">
        <v>283.81393400000002</v>
      </c>
    </row>
    <row r="2348" spans="1:3" x14ac:dyDescent="0.25">
      <c r="A2348" s="2">
        <v>44463</v>
      </c>
      <c r="B2348" s="1" t="s">
        <v>4</v>
      </c>
      <c r="C2348">
        <v>276.84375</v>
      </c>
    </row>
    <row r="2349" spans="1:3" x14ac:dyDescent="0.25">
      <c r="A2349" s="2">
        <v>44466</v>
      </c>
      <c r="B2349" s="1" t="s">
        <v>4</v>
      </c>
      <c r="C2349">
        <v>273.50592</v>
      </c>
    </row>
    <row r="2350" spans="1:3" x14ac:dyDescent="0.25">
      <c r="A2350" s="2">
        <v>44467</v>
      </c>
      <c r="B2350" s="1" t="s">
        <v>4</v>
      </c>
      <c r="C2350">
        <v>261.872589</v>
      </c>
    </row>
    <row r="2351" spans="1:3" x14ac:dyDescent="0.25">
      <c r="A2351" s="2">
        <v>44468</v>
      </c>
      <c r="B2351" s="1" t="s">
        <v>4</v>
      </c>
      <c r="C2351">
        <v>266.04489100000001</v>
      </c>
    </row>
    <row r="2352" spans="1:3" x14ac:dyDescent="0.25">
      <c r="A2352" s="2">
        <v>44469</v>
      </c>
      <c r="B2352" s="1" t="s">
        <v>4</v>
      </c>
      <c r="C2352">
        <v>266.83023100000003</v>
      </c>
    </row>
    <row r="2353" spans="1:3" x14ac:dyDescent="0.25">
      <c r="A2353" s="2">
        <v>44470</v>
      </c>
      <c r="B2353" s="1" t="s">
        <v>4</v>
      </c>
      <c r="C2353">
        <v>265.30859400000003</v>
      </c>
    </row>
    <row r="2354" spans="1:3" x14ac:dyDescent="0.25">
      <c r="A2354" s="2">
        <v>44473</v>
      </c>
      <c r="B2354" s="1" t="s">
        <v>4</v>
      </c>
      <c r="C2354">
        <v>259.22195399999998</v>
      </c>
    </row>
    <row r="2355" spans="1:3" x14ac:dyDescent="0.25">
      <c r="A2355" s="2">
        <v>44474</v>
      </c>
      <c r="B2355" s="1" t="s">
        <v>4</v>
      </c>
      <c r="C2355">
        <v>258.87838699999998</v>
      </c>
    </row>
    <row r="2356" spans="1:3" x14ac:dyDescent="0.25">
      <c r="A2356" s="2">
        <v>44475</v>
      </c>
      <c r="B2356" s="1" t="s">
        <v>4</v>
      </c>
      <c r="C2356">
        <v>257.06219499999997</v>
      </c>
    </row>
    <row r="2357" spans="1:3" x14ac:dyDescent="0.25">
      <c r="A2357" s="2">
        <v>44476</v>
      </c>
      <c r="B2357" s="1" t="s">
        <v>4</v>
      </c>
      <c r="C2357">
        <v>262.11801100000002</v>
      </c>
    </row>
    <row r="2358" spans="1:3" x14ac:dyDescent="0.25">
      <c r="A2358" s="2">
        <v>44477</v>
      </c>
      <c r="B2358" s="1" t="s">
        <v>4</v>
      </c>
      <c r="C2358">
        <v>257.50393700000001</v>
      </c>
    </row>
    <row r="2359" spans="1:3" x14ac:dyDescent="0.25">
      <c r="A2359" s="2">
        <v>44480</v>
      </c>
      <c r="B2359" s="1" t="s">
        <v>4</v>
      </c>
      <c r="C2359">
        <v>256.47314499999999</v>
      </c>
    </row>
    <row r="2360" spans="1:3" x14ac:dyDescent="0.25">
      <c r="A2360" s="2">
        <v>44481</v>
      </c>
      <c r="B2360" s="1" t="s">
        <v>4</v>
      </c>
      <c r="C2360">
        <v>255.34419299999999</v>
      </c>
    </row>
    <row r="2361" spans="1:3" x14ac:dyDescent="0.25">
      <c r="A2361" s="2">
        <v>44482</v>
      </c>
      <c r="B2361" s="1" t="s">
        <v>4</v>
      </c>
      <c r="C2361">
        <v>258.04391500000003</v>
      </c>
    </row>
    <row r="2362" spans="1:3" x14ac:dyDescent="0.25">
      <c r="A2362" s="2">
        <v>44483</v>
      </c>
      <c r="B2362" s="1" t="s">
        <v>4</v>
      </c>
      <c r="C2362">
        <v>262.11801100000002</v>
      </c>
    </row>
    <row r="2363" spans="1:3" x14ac:dyDescent="0.25">
      <c r="A2363" s="2">
        <v>44484</v>
      </c>
      <c r="B2363" s="1" t="s">
        <v>4</v>
      </c>
      <c r="C2363">
        <v>269.382721</v>
      </c>
    </row>
    <row r="2364" spans="1:3" x14ac:dyDescent="0.25">
      <c r="A2364" s="2">
        <v>44487</v>
      </c>
      <c r="B2364" s="1" t="s">
        <v>4</v>
      </c>
      <c r="C2364">
        <v>265.70126299999998</v>
      </c>
    </row>
    <row r="2365" spans="1:3" x14ac:dyDescent="0.25">
      <c r="A2365" s="2">
        <v>44488</v>
      </c>
      <c r="B2365" s="1" t="s">
        <v>4</v>
      </c>
      <c r="C2365">
        <v>263.44335899999999</v>
      </c>
    </row>
    <row r="2366" spans="1:3" x14ac:dyDescent="0.25">
      <c r="A2366" s="2">
        <v>44489</v>
      </c>
      <c r="B2366" s="1" t="s">
        <v>4</v>
      </c>
      <c r="C2366">
        <v>264.13052399999998</v>
      </c>
    </row>
    <row r="2367" spans="1:3" x14ac:dyDescent="0.25">
      <c r="A2367" s="2">
        <v>44490</v>
      </c>
      <c r="B2367" s="1" t="s">
        <v>4</v>
      </c>
      <c r="C2367">
        <v>270.51168799999999</v>
      </c>
    </row>
    <row r="2368" spans="1:3" x14ac:dyDescent="0.25">
      <c r="A2368" s="2">
        <v>44491</v>
      </c>
      <c r="B2368" s="1" t="s">
        <v>4</v>
      </c>
      <c r="C2368">
        <v>272.18060300000002</v>
      </c>
    </row>
    <row r="2369" spans="1:3" x14ac:dyDescent="0.25">
      <c r="A2369" s="2">
        <v>44494</v>
      </c>
      <c r="B2369" s="1" t="s">
        <v>4</v>
      </c>
      <c r="C2369">
        <v>272.27877799999999</v>
      </c>
    </row>
    <row r="2370" spans="1:3" x14ac:dyDescent="0.25">
      <c r="A2370" s="2">
        <v>44495</v>
      </c>
      <c r="B2370" s="1" t="s">
        <v>4</v>
      </c>
      <c r="C2370">
        <v>274.83123799999998</v>
      </c>
    </row>
    <row r="2371" spans="1:3" x14ac:dyDescent="0.25">
      <c r="A2371" s="2">
        <v>44496</v>
      </c>
      <c r="B2371" s="1" t="s">
        <v>4</v>
      </c>
      <c r="C2371">
        <v>274.04586799999998</v>
      </c>
    </row>
    <row r="2372" spans="1:3" x14ac:dyDescent="0.25">
      <c r="A2372" s="2">
        <v>44497</v>
      </c>
      <c r="B2372" s="1" t="s">
        <v>4</v>
      </c>
      <c r="C2372">
        <v>278.85626200000002</v>
      </c>
    </row>
    <row r="2373" spans="1:3" x14ac:dyDescent="0.25">
      <c r="A2373" s="2">
        <v>44498</v>
      </c>
      <c r="B2373" s="1" t="s">
        <v>4</v>
      </c>
      <c r="C2373">
        <v>278.11996499999998</v>
      </c>
    </row>
    <row r="2374" spans="1:3" x14ac:dyDescent="0.25">
      <c r="A2374" s="2">
        <v>44501</v>
      </c>
      <c r="B2374" s="1" t="s">
        <v>4</v>
      </c>
      <c r="C2374">
        <v>278.80718999999999</v>
      </c>
    </row>
    <row r="2375" spans="1:3" x14ac:dyDescent="0.25">
      <c r="A2375" s="2">
        <v>44502</v>
      </c>
      <c r="B2375" s="1" t="s">
        <v>4</v>
      </c>
      <c r="C2375">
        <v>280.42700200000002</v>
      </c>
    </row>
    <row r="2376" spans="1:3" x14ac:dyDescent="0.25">
      <c r="A2376" s="2">
        <v>44503</v>
      </c>
      <c r="B2376" s="1" t="s">
        <v>4</v>
      </c>
      <c r="C2376">
        <v>286.26821899999999</v>
      </c>
    </row>
    <row r="2377" spans="1:3" x14ac:dyDescent="0.25">
      <c r="A2377" s="2">
        <v>44504</v>
      </c>
      <c r="B2377" s="1" t="s">
        <v>4</v>
      </c>
      <c r="C2377">
        <v>288.72250400000001</v>
      </c>
    </row>
    <row r="2378" spans="1:3" x14ac:dyDescent="0.25">
      <c r="A2378" s="2">
        <v>44505</v>
      </c>
      <c r="B2378" s="1" t="s">
        <v>4</v>
      </c>
      <c r="C2378">
        <v>292.94387799999998</v>
      </c>
    </row>
    <row r="2379" spans="1:3" x14ac:dyDescent="0.25">
      <c r="A2379" s="2">
        <v>44508</v>
      </c>
      <c r="B2379" s="1" t="s">
        <v>4</v>
      </c>
      <c r="C2379">
        <v>288.62432899999999</v>
      </c>
    </row>
    <row r="2380" spans="1:3" x14ac:dyDescent="0.25">
      <c r="A2380" s="2">
        <v>44509</v>
      </c>
      <c r="B2380" s="1" t="s">
        <v>4</v>
      </c>
      <c r="C2380">
        <v>290.096924</v>
      </c>
    </row>
    <row r="2381" spans="1:3" x14ac:dyDescent="0.25">
      <c r="A2381" s="2">
        <v>44510</v>
      </c>
      <c r="B2381" s="1" t="s">
        <v>4</v>
      </c>
      <c r="C2381">
        <v>279.29803500000003</v>
      </c>
    </row>
    <row r="2382" spans="1:3" x14ac:dyDescent="0.25">
      <c r="A2382" s="2">
        <v>44511</v>
      </c>
      <c r="B2382" s="1" t="s">
        <v>4</v>
      </c>
      <c r="C2382">
        <v>275.56753500000002</v>
      </c>
    </row>
    <row r="2383" spans="1:3" x14ac:dyDescent="0.25">
      <c r="A2383" s="2">
        <v>44512</v>
      </c>
      <c r="B2383" s="1" t="s">
        <v>4</v>
      </c>
      <c r="C2383">
        <v>275.46935999999999</v>
      </c>
    </row>
    <row r="2384" spans="1:3" x14ac:dyDescent="0.25">
      <c r="A2384" s="2">
        <v>44515</v>
      </c>
      <c r="B2384" s="1" t="s">
        <v>4</v>
      </c>
      <c r="C2384">
        <v>276.74557499999997</v>
      </c>
    </row>
    <row r="2385" spans="1:3" x14ac:dyDescent="0.25">
      <c r="A2385" s="2">
        <v>44516</v>
      </c>
      <c r="B2385" s="1" t="s">
        <v>4</v>
      </c>
      <c r="C2385">
        <v>281.26147500000002</v>
      </c>
    </row>
    <row r="2386" spans="1:3" x14ac:dyDescent="0.25">
      <c r="A2386" s="2">
        <v>44517</v>
      </c>
      <c r="B2386" s="1" t="s">
        <v>4</v>
      </c>
      <c r="C2386">
        <v>279.34710699999999</v>
      </c>
    </row>
    <row r="2387" spans="1:3" x14ac:dyDescent="0.25">
      <c r="A2387" s="2">
        <v>44518</v>
      </c>
      <c r="B2387" s="1" t="s">
        <v>4</v>
      </c>
      <c r="C2387">
        <v>277.33462500000002</v>
      </c>
    </row>
    <row r="2388" spans="1:3" x14ac:dyDescent="0.25">
      <c r="A2388" s="2">
        <v>44519</v>
      </c>
      <c r="B2388" s="1" t="s">
        <v>4</v>
      </c>
      <c r="C2388">
        <v>277.18734699999999</v>
      </c>
    </row>
    <row r="2389" spans="1:3" x14ac:dyDescent="0.25">
      <c r="A2389" s="2">
        <v>44522</v>
      </c>
      <c r="B2389" s="1" t="s">
        <v>4</v>
      </c>
      <c r="C2389">
        <v>273.84954800000003</v>
      </c>
    </row>
    <row r="2390" spans="1:3" x14ac:dyDescent="0.25">
      <c r="A2390" s="2">
        <v>44523</v>
      </c>
      <c r="B2390" s="1" t="s">
        <v>4</v>
      </c>
      <c r="C2390">
        <v>266.87933299999997</v>
      </c>
    </row>
    <row r="2391" spans="1:3" x14ac:dyDescent="0.25">
      <c r="A2391" s="2">
        <v>44524</v>
      </c>
      <c r="B2391" s="1" t="s">
        <v>4</v>
      </c>
      <c r="C2391">
        <v>263.49243200000001</v>
      </c>
    </row>
    <row r="2392" spans="1:3" x14ac:dyDescent="0.25">
      <c r="A2392" s="2">
        <v>44525</v>
      </c>
      <c r="B2392" s="1" t="s">
        <v>4</v>
      </c>
      <c r="C2392">
        <v>263.050659</v>
      </c>
    </row>
    <row r="2393" spans="1:3" x14ac:dyDescent="0.25">
      <c r="A2393" s="2">
        <v>44526</v>
      </c>
      <c r="B2393" s="1" t="s">
        <v>4</v>
      </c>
      <c r="C2393">
        <v>248.71760599999999</v>
      </c>
    </row>
    <row r="2394" spans="1:3" x14ac:dyDescent="0.25">
      <c r="A2394" s="2">
        <v>44529</v>
      </c>
      <c r="B2394" s="1" t="s">
        <v>4</v>
      </c>
      <c r="C2394">
        <v>249.650238</v>
      </c>
    </row>
    <row r="2395" spans="1:3" x14ac:dyDescent="0.25">
      <c r="A2395" s="2">
        <v>44530</v>
      </c>
      <c r="B2395" s="1" t="s">
        <v>4</v>
      </c>
      <c r="C2395">
        <v>250.87737999999999</v>
      </c>
    </row>
    <row r="2396" spans="1:3" x14ac:dyDescent="0.25">
      <c r="A2396" s="2">
        <v>44531</v>
      </c>
      <c r="B2396" s="1" t="s">
        <v>4</v>
      </c>
      <c r="C2396">
        <v>256.86584499999998</v>
      </c>
    </row>
    <row r="2397" spans="1:3" x14ac:dyDescent="0.25">
      <c r="A2397" s="2">
        <v>44532</v>
      </c>
      <c r="B2397" s="1" t="s">
        <v>4</v>
      </c>
      <c r="C2397">
        <v>251.368225</v>
      </c>
    </row>
    <row r="2398" spans="1:3" x14ac:dyDescent="0.25">
      <c r="A2398" s="2">
        <v>44533</v>
      </c>
      <c r="B2398" s="1" t="s">
        <v>4</v>
      </c>
      <c r="C2398">
        <v>244.83982800000001</v>
      </c>
    </row>
    <row r="2399" spans="1:3" x14ac:dyDescent="0.25">
      <c r="A2399" s="2">
        <v>44536</v>
      </c>
      <c r="B2399" s="1" t="s">
        <v>4</v>
      </c>
      <c r="C2399">
        <v>250.58287000000001</v>
      </c>
    </row>
    <row r="2400" spans="1:3" x14ac:dyDescent="0.25">
      <c r="A2400" s="2">
        <v>44537</v>
      </c>
      <c r="B2400" s="1" t="s">
        <v>4</v>
      </c>
      <c r="C2400">
        <v>250.58287000000001</v>
      </c>
    </row>
    <row r="2401" spans="1:3" x14ac:dyDescent="0.25">
      <c r="A2401" s="2">
        <v>44538</v>
      </c>
      <c r="B2401" s="1" t="s">
        <v>4</v>
      </c>
      <c r="C2401">
        <v>258.19116200000002</v>
      </c>
    </row>
    <row r="2402" spans="1:3" x14ac:dyDescent="0.25">
      <c r="A2402" s="2">
        <v>44539</v>
      </c>
      <c r="B2402" s="1" t="s">
        <v>4</v>
      </c>
      <c r="C2402">
        <v>254.264297</v>
      </c>
    </row>
    <row r="2403" spans="1:3" x14ac:dyDescent="0.25">
      <c r="A2403" s="2">
        <v>44540</v>
      </c>
      <c r="B2403" s="1" t="s">
        <v>4</v>
      </c>
      <c r="C2403">
        <v>250.141098</v>
      </c>
    </row>
    <row r="2404" spans="1:3" x14ac:dyDescent="0.25">
      <c r="A2404" s="2">
        <v>44543</v>
      </c>
      <c r="B2404" s="1" t="s">
        <v>4</v>
      </c>
      <c r="C2404">
        <v>248.472183</v>
      </c>
    </row>
    <row r="2405" spans="1:3" x14ac:dyDescent="0.25">
      <c r="A2405" s="2">
        <v>44544</v>
      </c>
      <c r="B2405" s="1" t="s">
        <v>4</v>
      </c>
      <c r="C2405">
        <v>244.103531</v>
      </c>
    </row>
    <row r="2406" spans="1:3" x14ac:dyDescent="0.25">
      <c r="A2406" s="2">
        <v>44545</v>
      </c>
      <c r="B2406" s="1" t="s">
        <v>4</v>
      </c>
      <c r="C2406">
        <v>246.60691800000001</v>
      </c>
    </row>
    <row r="2407" spans="1:3" x14ac:dyDescent="0.25">
      <c r="A2407" s="2">
        <v>44546</v>
      </c>
      <c r="B2407" s="1" t="s">
        <v>4</v>
      </c>
      <c r="C2407">
        <v>246.99960300000001</v>
      </c>
    </row>
    <row r="2408" spans="1:3" x14ac:dyDescent="0.25">
      <c r="A2408" s="2">
        <v>44547</v>
      </c>
      <c r="B2408" s="1" t="s">
        <v>4</v>
      </c>
      <c r="C2408">
        <v>248.07948300000001</v>
      </c>
    </row>
    <row r="2409" spans="1:3" x14ac:dyDescent="0.25">
      <c r="A2409" s="2">
        <v>44550</v>
      </c>
      <c r="B2409" s="1" t="s">
        <v>4</v>
      </c>
      <c r="C2409">
        <v>240.52027899999999</v>
      </c>
    </row>
    <row r="2410" spans="1:3" x14ac:dyDescent="0.25">
      <c r="A2410" s="2">
        <v>44551</v>
      </c>
      <c r="B2410" s="1" t="s">
        <v>4</v>
      </c>
      <c r="C2410">
        <v>241.84561199999999</v>
      </c>
    </row>
    <row r="2411" spans="1:3" x14ac:dyDescent="0.25">
      <c r="A2411" s="2">
        <v>44552</v>
      </c>
      <c r="B2411" s="1" t="s">
        <v>4</v>
      </c>
      <c r="C2411">
        <v>245.085251</v>
      </c>
    </row>
    <row r="2412" spans="1:3" x14ac:dyDescent="0.25">
      <c r="A2412" s="2">
        <v>44553</v>
      </c>
      <c r="B2412" s="1" t="s">
        <v>4</v>
      </c>
      <c r="C2412">
        <v>247.29411300000001</v>
      </c>
    </row>
    <row r="2413" spans="1:3" x14ac:dyDescent="0.25">
      <c r="A2413" s="2">
        <v>44557</v>
      </c>
      <c r="B2413" s="1" t="s">
        <v>4</v>
      </c>
      <c r="C2413">
        <v>248.32492099999999</v>
      </c>
    </row>
    <row r="2414" spans="1:3" x14ac:dyDescent="0.25">
      <c r="A2414" s="2">
        <v>44558</v>
      </c>
      <c r="B2414" s="1" t="s">
        <v>4</v>
      </c>
      <c r="C2414">
        <v>250.337433</v>
      </c>
    </row>
    <row r="2415" spans="1:3" x14ac:dyDescent="0.25">
      <c r="A2415" s="2">
        <v>44559</v>
      </c>
      <c r="B2415" s="1" t="s">
        <v>4</v>
      </c>
      <c r="C2415">
        <v>249.453903</v>
      </c>
    </row>
    <row r="2416" spans="1:3" x14ac:dyDescent="0.25">
      <c r="A2416" s="2">
        <v>44560</v>
      </c>
      <c r="B2416" s="1" t="s">
        <v>4</v>
      </c>
      <c r="C2416">
        <v>248.57034300000001</v>
      </c>
    </row>
    <row r="2417" spans="1:3" x14ac:dyDescent="0.25">
      <c r="A2417" s="2">
        <v>44564</v>
      </c>
      <c r="B2417" s="1" t="s">
        <v>4</v>
      </c>
      <c r="C2417">
        <v>254.36247299999999</v>
      </c>
    </row>
    <row r="2418" spans="1:3" x14ac:dyDescent="0.25">
      <c r="A2418" s="2">
        <v>44565</v>
      </c>
      <c r="B2418" s="1" t="s">
        <v>4</v>
      </c>
      <c r="C2418">
        <v>253.773438</v>
      </c>
    </row>
    <row r="2419" spans="1:3" x14ac:dyDescent="0.25">
      <c r="A2419" s="2">
        <v>44566</v>
      </c>
      <c r="B2419" s="1" t="s">
        <v>4</v>
      </c>
      <c r="C2419">
        <v>256.08047499999998</v>
      </c>
    </row>
    <row r="2420" spans="1:3" x14ac:dyDescent="0.25">
      <c r="A2420" s="2">
        <v>44567</v>
      </c>
      <c r="B2420" s="1" t="s">
        <v>4</v>
      </c>
      <c r="C2420">
        <v>248.12857099999999</v>
      </c>
    </row>
    <row r="2421" spans="1:3" x14ac:dyDescent="0.25">
      <c r="A2421" s="2">
        <v>44568</v>
      </c>
      <c r="B2421" s="1" t="s">
        <v>4</v>
      </c>
      <c r="C2421">
        <v>242.925476</v>
      </c>
    </row>
    <row r="2422" spans="1:3" x14ac:dyDescent="0.25">
      <c r="A2422" s="2">
        <v>44571</v>
      </c>
      <c r="B2422" s="1" t="s">
        <v>4</v>
      </c>
      <c r="C2422">
        <v>239.783997</v>
      </c>
    </row>
    <row r="2423" spans="1:3" x14ac:dyDescent="0.25">
      <c r="A2423" s="2">
        <v>44572</v>
      </c>
      <c r="B2423" s="1" t="s">
        <v>4</v>
      </c>
      <c r="C2423">
        <v>250.09200999999999</v>
      </c>
    </row>
    <row r="2424" spans="1:3" x14ac:dyDescent="0.25">
      <c r="A2424" s="2">
        <v>44573</v>
      </c>
      <c r="B2424" s="1" t="s">
        <v>4</v>
      </c>
      <c r="C2424">
        <v>249.355728</v>
      </c>
    </row>
    <row r="2425" spans="1:3" x14ac:dyDescent="0.25">
      <c r="A2425" s="2">
        <v>44574</v>
      </c>
      <c r="B2425" s="1" t="s">
        <v>4</v>
      </c>
      <c r="C2425">
        <v>251.515503</v>
      </c>
    </row>
    <row r="2426" spans="1:3" x14ac:dyDescent="0.25">
      <c r="A2426" s="2">
        <v>44575</v>
      </c>
      <c r="B2426" s="1" t="s">
        <v>4</v>
      </c>
      <c r="C2426">
        <v>247.73590100000001</v>
      </c>
    </row>
    <row r="2427" spans="1:3" x14ac:dyDescent="0.25">
      <c r="A2427" s="2">
        <v>44578</v>
      </c>
      <c r="B2427" s="1" t="s">
        <v>4</v>
      </c>
      <c r="C2427">
        <v>248.030396</v>
      </c>
    </row>
    <row r="2428" spans="1:3" x14ac:dyDescent="0.25">
      <c r="A2428" s="2">
        <v>44579</v>
      </c>
      <c r="B2428" s="1" t="s">
        <v>4</v>
      </c>
      <c r="C2428">
        <v>249.552063</v>
      </c>
    </row>
    <row r="2429" spans="1:3" x14ac:dyDescent="0.25">
      <c r="A2429" s="2">
        <v>44580</v>
      </c>
      <c r="B2429" s="1" t="s">
        <v>4</v>
      </c>
      <c r="C2429">
        <v>248.963043</v>
      </c>
    </row>
    <row r="2430" spans="1:3" x14ac:dyDescent="0.25">
      <c r="A2430" s="2">
        <v>44581</v>
      </c>
      <c r="B2430" s="1" t="s">
        <v>4</v>
      </c>
      <c r="C2430">
        <v>250.97554</v>
      </c>
    </row>
    <row r="2431" spans="1:3" x14ac:dyDescent="0.25">
      <c r="A2431" s="2">
        <v>44582</v>
      </c>
      <c r="B2431" s="1" t="s">
        <v>4</v>
      </c>
      <c r="C2431">
        <v>246.017899</v>
      </c>
    </row>
    <row r="2432" spans="1:3" x14ac:dyDescent="0.25">
      <c r="A2432" s="2">
        <v>44585</v>
      </c>
      <c r="B2432" s="1" t="s">
        <v>4</v>
      </c>
      <c r="C2432">
        <v>236.347992</v>
      </c>
    </row>
    <row r="2433" spans="1:3" x14ac:dyDescent="0.25">
      <c r="A2433" s="2">
        <v>44586</v>
      </c>
      <c r="B2433" s="1" t="s">
        <v>4</v>
      </c>
      <c r="C2433">
        <v>233.40284700000001</v>
      </c>
    </row>
    <row r="2434" spans="1:3" x14ac:dyDescent="0.25">
      <c r="A2434" s="2">
        <v>44587</v>
      </c>
      <c r="B2434" s="1" t="s">
        <v>4</v>
      </c>
      <c r="C2434">
        <v>238.75318899999999</v>
      </c>
    </row>
    <row r="2435" spans="1:3" x14ac:dyDescent="0.25">
      <c r="A2435" s="2">
        <v>44588</v>
      </c>
      <c r="B2435" s="1" t="s">
        <v>4</v>
      </c>
      <c r="C2435">
        <v>237.72238200000001</v>
      </c>
    </row>
    <row r="2436" spans="1:3" x14ac:dyDescent="0.25">
      <c r="A2436" s="2">
        <v>44589</v>
      </c>
      <c r="B2436" s="1" t="s">
        <v>4</v>
      </c>
      <c r="C2436">
        <v>231.83209199999999</v>
      </c>
    </row>
    <row r="2437" spans="1:3" x14ac:dyDescent="0.25">
      <c r="A2437" s="2">
        <v>44592</v>
      </c>
      <c r="B2437" s="1" t="s">
        <v>4</v>
      </c>
      <c r="C2437">
        <v>237.820572</v>
      </c>
    </row>
    <row r="2438" spans="1:3" x14ac:dyDescent="0.25">
      <c r="A2438" s="2">
        <v>44593</v>
      </c>
      <c r="B2438" s="1" t="s">
        <v>4</v>
      </c>
      <c r="C2438">
        <v>239.293137</v>
      </c>
    </row>
    <row r="2439" spans="1:3" x14ac:dyDescent="0.25">
      <c r="A2439" s="2">
        <v>44594</v>
      </c>
      <c r="B2439" s="1" t="s">
        <v>4</v>
      </c>
      <c r="C2439">
        <v>241.64924600000001</v>
      </c>
    </row>
    <row r="2440" spans="1:3" x14ac:dyDescent="0.25">
      <c r="A2440" s="2">
        <v>44595</v>
      </c>
      <c r="B2440" s="1" t="s">
        <v>4</v>
      </c>
      <c r="C2440">
        <v>237.820572</v>
      </c>
    </row>
    <row r="2441" spans="1:3" x14ac:dyDescent="0.25">
      <c r="A2441" s="2">
        <v>44596</v>
      </c>
      <c r="B2441" s="1" t="s">
        <v>4</v>
      </c>
      <c r="C2441">
        <v>235.70988500000001</v>
      </c>
    </row>
    <row r="2442" spans="1:3" x14ac:dyDescent="0.25">
      <c r="A2442" s="2">
        <v>44599</v>
      </c>
      <c r="B2442" s="1" t="s">
        <v>4</v>
      </c>
      <c r="C2442">
        <v>236.053482</v>
      </c>
    </row>
    <row r="2443" spans="1:3" x14ac:dyDescent="0.25">
      <c r="A2443" s="2">
        <v>44600</v>
      </c>
      <c r="B2443" s="1" t="s">
        <v>4</v>
      </c>
      <c r="C2443">
        <v>234.72816499999999</v>
      </c>
    </row>
    <row r="2444" spans="1:3" x14ac:dyDescent="0.25">
      <c r="A2444" s="2">
        <v>44601</v>
      </c>
      <c r="B2444" s="1" t="s">
        <v>4</v>
      </c>
      <c r="C2444">
        <v>240.471191</v>
      </c>
    </row>
    <row r="2445" spans="1:3" x14ac:dyDescent="0.25">
      <c r="A2445" s="2">
        <v>44602</v>
      </c>
      <c r="B2445" s="1" t="s">
        <v>4</v>
      </c>
      <c r="C2445">
        <v>238.45867899999999</v>
      </c>
    </row>
    <row r="2446" spans="1:3" x14ac:dyDescent="0.25">
      <c r="A2446" s="2">
        <v>44603</v>
      </c>
      <c r="B2446" s="1" t="s">
        <v>4</v>
      </c>
      <c r="C2446">
        <v>231.88118</v>
      </c>
    </row>
    <row r="2447" spans="1:3" x14ac:dyDescent="0.25">
      <c r="A2447" s="2">
        <v>44606</v>
      </c>
      <c r="B2447" s="1" t="s">
        <v>4</v>
      </c>
      <c r="C2447">
        <v>226.92352299999999</v>
      </c>
    </row>
    <row r="2448" spans="1:3" x14ac:dyDescent="0.25">
      <c r="A2448" s="2">
        <v>44607</v>
      </c>
      <c r="B2448" s="1" t="s">
        <v>4</v>
      </c>
      <c r="C2448">
        <v>230.94856300000001</v>
      </c>
    </row>
    <row r="2449" spans="1:3" x14ac:dyDescent="0.25">
      <c r="A2449" s="2">
        <v>44608</v>
      </c>
      <c r="B2449" s="1" t="s">
        <v>4</v>
      </c>
      <c r="C2449">
        <v>229.96684300000001</v>
      </c>
    </row>
    <row r="2450" spans="1:3" x14ac:dyDescent="0.25">
      <c r="A2450" s="2">
        <v>44609</v>
      </c>
      <c r="B2450" s="1" t="s">
        <v>4</v>
      </c>
      <c r="C2450">
        <v>226.33450300000001</v>
      </c>
    </row>
    <row r="2451" spans="1:3" x14ac:dyDescent="0.25">
      <c r="A2451" s="2">
        <v>44610</v>
      </c>
      <c r="B2451" s="1" t="s">
        <v>4</v>
      </c>
      <c r="C2451">
        <v>225.205521</v>
      </c>
    </row>
    <row r="2452" spans="1:3" x14ac:dyDescent="0.25">
      <c r="A2452" s="2">
        <v>44613</v>
      </c>
      <c r="B2452" s="1" t="s">
        <v>4</v>
      </c>
      <c r="C2452">
        <v>221.86769100000001</v>
      </c>
    </row>
    <row r="2453" spans="1:3" x14ac:dyDescent="0.25">
      <c r="A2453" s="2">
        <v>44614</v>
      </c>
      <c r="B2453" s="1" t="s">
        <v>4</v>
      </c>
      <c r="C2453">
        <v>218.97163399999999</v>
      </c>
    </row>
    <row r="2454" spans="1:3" x14ac:dyDescent="0.25">
      <c r="A2454" s="2">
        <v>44615</v>
      </c>
      <c r="B2454" s="1" t="s">
        <v>4</v>
      </c>
      <c r="C2454">
        <v>213.91578699999999</v>
      </c>
    </row>
    <row r="2455" spans="1:3" x14ac:dyDescent="0.25">
      <c r="A2455" s="2">
        <v>44616</v>
      </c>
      <c r="B2455" s="1" t="s">
        <v>4</v>
      </c>
      <c r="C2455">
        <v>206.30749499999999</v>
      </c>
    </row>
    <row r="2456" spans="1:3" x14ac:dyDescent="0.25">
      <c r="A2456" s="2">
        <v>44617</v>
      </c>
      <c r="B2456" s="1" t="s">
        <v>4</v>
      </c>
      <c r="C2456">
        <v>209.93985000000001</v>
      </c>
    </row>
    <row r="2457" spans="1:3" x14ac:dyDescent="0.25">
      <c r="A2457" s="2">
        <v>44620</v>
      </c>
      <c r="B2457" s="1" t="s">
        <v>4</v>
      </c>
      <c r="C2457">
        <v>208.17276000000001</v>
      </c>
    </row>
    <row r="2458" spans="1:3" x14ac:dyDescent="0.25">
      <c r="A2458" s="2">
        <v>44621</v>
      </c>
      <c r="B2458" s="1" t="s">
        <v>4</v>
      </c>
      <c r="C2458">
        <v>200.61355599999999</v>
      </c>
    </row>
    <row r="2459" spans="1:3" x14ac:dyDescent="0.25">
      <c r="A2459" s="2">
        <v>44622</v>
      </c>
      <c r="B2459" s="1" t="s">
        <v>4</v>
      </c>
      <c r="C2459">
        <v>201.74252300000001</v>
      </c>
    </row>
    <row r="2460" spans="1:3" x14ac:dyDescent="0.25">
      <c r="A2460" s="2">
        <v>44623</v>
      </c>
      <c r="B2460" s="1" t="s">
        <v>4</v>
      </c>
      <c r="C2460">
        <v>196.63760400000001</v>
      </c>
    </row>
    <row r="2461" spans="1:3" x14ac:dyDescent="0.25">
      <c r="A2461" s="2">
        <v>44624</v>
      </c>
      <c r="B2461" s="1" t="s">
        <v>4</v>
      </c>
      <c r="C2461">
        <v>183.58078</v>
      </c>
    </row>
    <row r="2462" spans="1:3" x14ac:dyDescent="0.25">
      <c r="A2462" s="2">
        <v>44627</v>
      </c>
      <c r="B2462" s="1" t="s">
        <v>4</v>
      </c>
      <c r="C2462">
        <v>173.66545099999999</v>
      </c>
    </row>
    <row r="2463" spans="1:3" x14ac:dyDescent="0.25">
      <c r="A2463" s="2">
        <v>44628</v>
      </c>
      <c r="B2463" s="1" t="s">
        <v>4</v>
      </c>
      <c r="C2463">
        <v>181.55845600000001</v>
      </c>
    </row>
    <row r="2464" spans="1:3" x14ac:dyDescent="0.25">
      <c r="A2464" s="2">
        <v>44629</v>
      </c>
      <c r="B2464" s="1" t="s">
        <v>4</v>
      </c>
      <c r="C2464">
        <v>206.30749499999999</v>
      </c>
    </row>
    <row r="2465" spans="1:3" x14ac:dyDescent="0.25">
      <c r="A2465" s="2">
        <v>44630</v>
      </c>
      <c r="B2465" s="1" t="s">
        <v>4</v>
      </c>
      <c r="C2465">
        <v>193.47648599999999</v>
      </c>
    </row>
    <row r="2466" spans="1:3" x14ac:dyDescent="0.25">
      <c r="A2466" s="2">
        <v>44631</v>
      </c>
      <c r="B2466" s="1" t="s">
        <v>4</v>
      </c>
      <c r="C2466">
        <v>200.26994300000001</v>
      </c>
    </row>
    <row r="2467" spans="1:3" x14ac:dyDescent="0.25">
      <c r="A2467" s="2">
        <v>44634</v>
      </c>
      <c r="B2467" s="1" t="s">
        <v>4</v>
      </c>
      <c r="C2467">
        <v>202.331558</v>
      </c>
    </row>
    <row r="2468" spans="1:3" x14ac:dyDescent="0.25">
      <c r="A2468" s="2">
        <v>44635</v>
      </c>
      <c r="B2468" s="1" t="s">
        <v>4</v>
      </c>
      <c r="C2468">
        <v>199.97543300000001</v>
      </c>
    </row>
    <row r="2469" spans="1:3" x14ac:dyDescent="0.25">
      <c r="A2469" s="2">
        <v>44636</v>
      </c>
      <c r="B2469" s="1" t="s">
        <v>4</v>
      </c>
      <c r="C2469">
        <v>209.69442699999999</v>
      </c>
    </row>
    <row r="2470" spans="1:3" x14ac:dyDescent="0.25">
      <c r="A2470" s="2">
        <v>44637</v>
      </c>
      <c r="B2470" s="1" t="s">
        <v>4</v>
      </c>
      <c r="C2470">
        <v>210.23436000000001</v>
      </c>
    </row>
    <row r="2471" spans="1:3" x14ac:dyDescent="0.25">
      <c r="A2471" s="2">
        <v>44638</v>
      </c>
      <c r="B2471" s="1" t="s">
        <v>4</v>
      </c>
      <c r="C2471">
        <v>212.63957199999999</v>
      </c>
    </row>
    <row r="2472" spans="1:3" x14ac:dyDescent="0.25">
      <c r="A2472" s="2">
        <v>44641</v>
      </c>
      <c r="B2472" s="1" t="s">
        <v>4</v>
      </c>
      <c r="C2472">
        <v>209.64534</v>
      </c>
    </row>
    <row r="2473" spans="1:3" x14ac:dyDescent="0.25">
      <c r="A2473" s="2">
        <v>44642</v>
      </c>
      <c r="B2473" s="1" t="s">
        <v>4</v>
      </c>
      <c r="C2473">
        <v>212.68864400000001</v>
      </c>
    </row>
    <row r="2474" spans="1:3" x14ac:dyDescent="0.25">
      <c r="A2474" s="2">
        <v>44643</v>
      </c>
      <c r="B2474" s="1" t="s">
        <v>4</v>
      </c>
      <c r="C2474">
        <v>207.87825000000001</v>
      </c>
    </row>
    <row r="2475" spans="1:3" x14ac:dyDescent="0.25">
      <c r="A2475" s="2">
        <v>44644</v>
      </c>
      <c r="B2475" s="1" t="s">
        <v>4</v>
      </c>
      <c r="C2475">
        <v>206.50384500000001</v>
      </c>
    </row>
    <row r="2476" spans="1:3" x14ac:dyDescent="0.25">
      <c r="A2476" s="2">
        <v>44645</v>
      </c>
      <c r="B2476" s="1" t="s">
        <v>4</v>
      </c>
      <c r="C2476">
        <v>208.56544500000001</v>
      </c>
    </row>
    <row r="2477" spans="1:3" x14ac:dyDescent="0.25">
      <c r="A2477" s="2">
        <v>44648</v>
      </c>
      <c r="B2477" s="1" t="s">
        <v>4</v>
      </c>
      <c r="C2477">
        <v>208.909042</v>
      </c>
    </row>
    <row r="2478" spans="1:3" x14ac:dyDescent="0.25">
      <c r="A2478" s="2">
        <v>44649</v>
      </c>
      <c r="B2478" s="1" t="s">
        <v>4</v>
      </c>
      <c r="C2478">
        <v>213.81762699999999</v>
      </c>
    </row>
    <row r="2479" spans="1:3" x14ac:dyDescent="0.25">
      <c r="A2479" s="2">
        <v>44650</v>
      </c>
      <c r="B2479" s="1" t="s">
        <v>4</v>
      </c>
      <c r="C2479">
        <v>212.44322199999999</v>
      </c>
    </row>
    <row r="2480" spans="1:3" x14ac:dyDescent="0.25">
      <c r="A2480" s="2">
        <v>44651</v>
      </c>
      <c r="B2480" s="1" t="s">
        <v>4</v>
      </c>
      <c r="C2480">
        <v>208.025497</v>
      </c>
    </row>
    <row r="2481" spans="1:3" x14ac:dyDescent="0.25">
      <c r="A2481" s="2">
        <v>44652</v>
      </c>
      <c r="B2481" s="1" t="s">
        <v>4</v>
      </c>
      <c r="C2481">
        <v>206.25842299999999</v>
      </c>
    </row>
    <row r="2482" spans="1:3" x14ac:dyDescent="0.25">
      <c r="A2482" s="2">
        <v>44655</v>
      </c>
      <c r="B2482" s="1" t="s">
        <v>4</v>
      </c>
      <c r="C2482">
        <v>208.71270799999999</v>
      </c>
    </row>
    <row r="2483" spans="1:3" x14ac:dyDescent="0.25">
      <c r="A2483" s="2">
        <v>44656</v>
      </c>
      <c r="B2483" s="1" t="s">
        <v>4</v>
      </c>
      <c r="C2483">
        <v>205.81663499999999</v>
      </c>
    </row>
    <row r="2484" spans="1:3" x14ac:dyDescent="0.25">
      <c r="A2484" s="2">
        <v>44657</v>
      </c>
      <c r="B2484" s="1" t="s">
        <v>4</v>
      </c>
      <c r="C2484">
        <v>198.79737900000001</v>
      </c>
    </row>
    <row r="2485" spans="1:3" x14ac:dyDescent="0.25">
      <c r="A2485" s="2">
        <v>44658</v>
      </c>
      <c r="B2485" s="1" t="s">
        <v>4</v>
      </c>
      <c r="C2485">
        <v>199.97543300000001</v>
      </c>
    </row>
    <row r="2486" spans="1:3" x14ac:dyDescent="0.25">
      <c r="A2486" s="2">
        <v>44659</v>
      </c>
      <c r="B2486" s="1" t="s">
        <v>4</v>
      </c>
      <c r="C2486">
        <v>203.80413799999999</v>
      </c>
    </row>
    <row r="2487" spans="1:3" x14ac:dyDescent="0.25">
      <c r="A2487" s="2">
        <v>44662</v>
      </c>
      <c r="B2487" s="1" t="s">
        <v>4</v>
      </c>
      <c r="C2487">
        <v>198.69920300000001</v>
      </c>
    </row>
    <row r="2488" spans="1:3" x14ac:dyDescent="0.25">
      <c r="A2488" s="2">
        <v>44663</v>
      </c>
      <c r="B2488" s="1" t="s">
        <v>4</v>
      </c>
      <c r="C2488">
        <v>198.69920300000001</v>
      </c>
    </row>
    <row r="2489" spans="1:3" x14ac:dyDescent="0.25">
      <c r="A2489" s="2">
        <v>44664</v>
      </c>
      <c r="B2489" s="1" t="s">
        <v>4</v>
      </c>
      <c r="C2489">
        <v>194.14404300000001</v>
      </c>
    </row>
    <row r="2490" spans="1:3" x14ac:dyDescent="0.25">
      <c r="A2490" s="2">
        <v>44665</v>
      </c>
      <c r="B2490" s="1" t="s">
        <v>4</v>
      </c>
      <c r="C2490">
        <v>197.32479900000001</v>
      </c>
    </row>
    <row r="2491" spans="1:3" x14ac:dyDescent="0.25">
      <c r="A2491" s="2">
        <v>44670</v>
      </c>
      <c r="B2491" s="1" t="s">
        <v>4</v>
      </c>
      <c r="C2491">
        <v>199.97543300000001</v>
      </c>
    </row>
    <row r="2492" spans="1:3" x14ac:dyDescent="0.25">
      <c r="A2492" s="2">
        <v>44671</v>
      </c>
      <c r="B2492" s="1" t="s">
        <v>4</v>
      </c>
      <c r="C2492">
        <v>204.24589499999999</v>
      </c>
    </row>
    <row r="2493" spans="1:3" x14ac:dyDescent="0.25">
      <c r="A2493" s="2">
        <v>44672</v>
      </c>
      <c r="B2493" s="1" t="s">
        <v>4</v>
      </c>
      <c r="C2493">
        <v>204.24589499999999</v>
      </c>
    </row>
    <row r="2494" spans="1:3" x14ac:dyDescent="0.25">
      <c r="A2494" s="2">
        <v>44673</v>
      </c>
      <c r="B2494" s="1" t="s">
        <v>4</v>
      </c>
      <c r="C2494">
        <v>204.24589499999999</v>
      </c>
    </row>
    <row r="2495" spans="1:3" x14ac:dyDescent="0.25">
      <c r="A2495" s="2">
        <v>44676</v>
      </c>
      <c r="B2495" s="1" t="s">
        <v>4</v>
      </c>
      <c r="C2495">
        <v>188.724976</v>
      </c>
    </row>
    <row r="2496" spans="1:3" x14ac:dyDescent="0.25">
      <c r="A2496" s="2">
        <v>44677</v>
      </c>
      <c r="B2496" s="1" t="s">
        <v>4</v>
      </c>
      <c r="C2496">
        <v>184.994461</v>
      </c>
    </row>
    <row r="2497" spans="1:3" x14ac:dyDescent="0.25">
      <c r="A2497" s="2">
        <v>44678</v>
      </c>
      <c r="B2497" s="1" t="s">
        <v>4</v>
      </c>
      <c r="C2497">
        <v>184.994461</v>
      </c>
    </row>
    <row r="2498" spans="1:3" x14ac:dyDescent="0.25">
      <c r="A2498" s="2">
        <v>44679</v>
      </c>
      <c r="B2498" s="1" t="s">
        <v>4</v>
      </c>
      <c r="C2498">
        <v>184.798126</v>
      </c>
    </row>
    <row r="2499" spans="1:3" x14ac:dyDescent="0.25">
      <c r="A2499" s="2">
        <v>44680</v>
      </c>
      <c r="B2499" s="1" t="s">
        <v>4</v>
      </c>
      <c r="C2499">
        <v>190.17791700000001</v>
      </c>
    </row>
    <row r="2500" spans="1:3" x14ac:dyDescent="0.25">
      <c r="A2500" s="2">
        <v>44683</v>
      </c>
      <c r="B2500" s="1" t="s">
        <v>4</v>
      </c>
      <c r="C2500">
        <v>190.629501</v>
      </c>
    </row>
    <row r="2501" spans="1:3" x14ac:dyDescent="0.25">
      <c r="A2501" s="2">
        <v>44684</v>
      </c>
      <c r="B2501" s="1" t="s">
        <v>4</v>
      </c>
      <c r="C2501">
        <v>188.744598</v>
      </c>
    </row>
    <row r="2502" spans="1:3" x14ac:dyDescent="0.25">
      <c r="A2502" s="2">
        <v>44685</v>
      </c>
      <c r="B2502" s="1" t="s">
        <v>4</v>
      </c>
      <c r="C2502">
        <v>190.25645399999999</v>
      </c>
    </row>
    <row r="2503" spans="1:3" x14ac:dyDescent="0.25">
      <c r="A2503" s="2">
        <v>44686</v>
      </c>
      <c r="B2503" s="1" t="s">
        <v>4</v>
      </c>
      <c r="C2503">
        <v>184.77848800000001</v>
      </c>
    </row>
    <row r="2504" spans="1:3" x14ac:dyDescent="0.25">
      <c r="A2504" s="2">
        <v>44687</v>
      </c>
      <c r="B2504" s="1" t="s">
        <v>4</v>
      </c>
      <c r="C2504">
        <v>184.77848800000001</v>
      </c>
    </row>
    <row r="2505" spans="1:3" x14ac:dyDescent="0.25">
      <c r="A2505" s="2">
        <v>44690</v>
      </c>
      <c r="B2505" s="1" t="s">
        <v>4</v>
      </c>
      <c r="C2505">
        <v>170.36689799999999</v>
      </c>
    </row>
    <row r="2506" spans="1:3" x14ac:dyDescent="0.25">
      <c r="A2506" s="2">
        <v>44691</v>
      </c>
      <c r="B2506" s="1" t="s">
        <v>4</v>
      </c>
      <c r="C2506">
        <v>170.19018600000001</v>
      </c>
    </row>
    <row r="2507" spans="1:3" x14ac:dyDescent="0.25">
      <c r="A2507" s="2">
        <v>44692</v>
      </c>
      <c r="B2507" s="1" t="s">
        <v>4</v>
      </c>
      <c r="C2507">
        <v>178.534775</v>
      </c>
    </row>
    <row r="2508" spans="1:3" x14ac:dyDescent="0.25">
      <c r="A2508" s="2">
        <v>44693</v>
      </c>
      <c r="B2508" s="1" t="s">
        <v>4</v>
      </c>
      <c r="C2508">
        <v>177.179993</v>
      </c>
    </row>
    <row r="2509" spans="1:3" x14ac:dyDescent="0.25">
      <c r="A2509" s="2">
        <v>44694</v>
      </c>
      <c r="B2509" s="1" t="s">
        <v>4</v>
      </c>
      <c r="C2509">
        <v>180.479996</v>
      </c>
    </row>
    <row r="2510" spans="1:3" x14ac:dyDescent="0.25">
      <c r="A2510" s="2">
        <v>44697</v>
      </c>
      <c r="B2510" s="1" t="s">
        <v>4</v>
      </c>
      <c r="C2510">
        <v>180.05999800000001</v>
      </c>
    </row>
    <row r="2511" spans="1:3" x14ac:dyDescent="0.25">
      <c r="A2511" s="2">
        <v>44698</v>
      </c>
      <c r="B2511" s="1" t="s">
        <v>4</v>
      </c>
      <c r="C2511">
        <v>183.300003</v>
      </c>
    </row>
    <row r="2512" spans="1:3" x14ac:dyDescent="0.25">
      <c r="A2512" s="2">
        <v>44699</v>
      </c>
      <c r="B2512" s="1" t="s">
        <v>4</v>
      </c>
      <c r="C2512">
        <v>175.979996</v>
      </c>
    </row>
    <row r="2513" spans="1:3" x14ac:dyDescent="0.25">
      <c r="A2513" s="2">
        <v>44700</v>
      </c>
      <c r="B2513" s="1" t="s">
        <v>4</v>
      </c>
      <c r="C2513">
        <v>175.979996</v>
      </c>
    </row>
    <row r="2514" spans="1:3" x14ac:dyDescent="0.25">
      <c r="A2514" s="2">
        <v>44701</v>
      </c>
      <c r="B2514" s="1" t="s">
        <v>4</v>
      </c>
      <c r="C2514">
        <v>172.800003</v>
      </c>
    </row>
    <row r="2515" spans="1:3" x14ac:dyDescent="0.25">
      <c r="A2515" s="2">
        <v>44704</v>
      </c>
      <c r="B2515" s="1" t="s">
        <v>4</v>
      </c>
      <c r="C2515">
        <v>175.479996</v>
      </c>
    </row>
    <row r="2516" spans="1:3" x14ac:dyDescent="0.25">
      <c r="A2516" s="2">
        <v>44705</v>
      </c>
      <c r="B2516" s="1" t="s">
        <v>4</v>
      </c>
      <c r="C2516">
        <v>171.199997</v>
      </c>
    </row>
    <row r="2517" spans="1:3" x14ac:dyDescent="0.25">
      <c r="A2517" s="2">
        <v>44706</v>
      </c>
      <c r="B2517" s="1" t="s">
        <v>4</v>
      </c>
      <c r="C2517">
        <v>171.199997</v>
      </c>
    </row>
    <row r="2518" spans="1:3" x14ac:dyDescent="0.25">
      <c r="A2518" s="2">
        <v>44707</v>
      </c>
      <c r="B2518" s="1" t="s">
        <v>4</v>
      </c>
      <c r="C2518">
        <v>176.759995</v>
      </c>
    </row>
    <row r="2519" spans="1:3" x14ac:dyDescent="0.25">
      <c r="A2519" s="2">
        <v>44708</v>
      </c>
      <c r="B2519" s="1" t="s">
        <v>4</v>
      </c>
      <c r="C2519">
        <v>176.759995</v>
      </c>
    </row>
    <row r="2520" spans="1:3" x14ac:dyDescent="0.25">
      <c r="A2520" s="2">
        <v>44711</v>
      </c>
      <c r="B2520" s="1" t="s">
        <v>4</v>
      </c>
      <c r="C2520">
        <v>176.759995</v>
      </c>
    </row>
    <row r="2521" spans="1:3" x14ac:dyDescent="0.25">
      <c r="A2521" s="2">
        <v>44712</v>
      </c>
      <c r="B2521" s="1" t="s">
        <v>4</v>
      </c>
      <c r="C2521">
        <v>184.46000699999999</v>
      </c>
    </row>
    <row r="2522" spans="1:3" x14ac:dyDescent="0.25">
      <c r="A2522" s="2">
        <v>44713</v>
      </c>
      <c r="B2522" s="1" t="s">
        <v>4</v>
      </c>
      <c r="C2522">
        <v>182.44000199999999</v>
      </c>
    </row>
    <row r="2523" spans="1:3" x14ac:dyDescent="0.25">
      <c r="A2523" s="2">
        <v>44714</v>
      </c>
      <c r="B2523" s="1" t="s">
        <v>4</v>
      </c>
      <c r="C2523">
        <v>182.44000199999999</v>
      </c>
    </row>
    <row r="2524" spans="1:3" x14ac:dyDescent="0.25">
      <c r="A2524" s="2">
        <v>44715</v>
      </c>
      <c r="B2524" s="1" t="s">
        <v>4</v>
      </c>
      <c r="C2524">
        <v>182.44000199999999</v>
      </c>
    </row>
    <row r="2525" spans="1:3" x14ac:dyDescent="0.25">
      <c r="A2525" s="2">
        <v>44718</v>
      </c>
      <c r="B2525" s="1" t="s">
        <v>4</v>
      </c>
      <c r="C2525">
        <v>188.33999600000001</v>
      </c>
    </row>
    <row r="2526" spans="1:3" x14ac:dyDescent="0.25">
      <c r="A2526" s="2">
        <v>44719</v>
      </c>
      <c r="B2526" s="1" t="s">
        <v>4</v>
      </c>
      <c r="C2526">
        <v>186</v>
      </c>
    </row>
    <row r="2527" spans="1:3" x14ac:dyDescent="0.25">
      <c r="A2527" s="2">
        <v>44720</v>
      </c>
      <c r="B2527" s="1" t="s">
        <v>4</v>
      </c>
      <c r="C2527">
        <v>186.979996</v>
      </c>
    </row>
    <row r="2528" spans="1:3" x14ac:dyDescent="0.25">
      <c r="A2528" s="2">
        <v>44721</v>
      </c>
      <c r="B2528" s="1" t="s">
        <v>4</v>
      </c>
      <c r="C2528">
        <v>181.39999399999999</v>
      </c>
    </row>
    <row r="2529" spans="1:3" x14ac:dyDescent="0.25">
      <c r="A2529" s="2">
        <v>44722</v>
      </c>
      <c r="B2529" s="1" t="s">
        <v>4</v>
      </c>
      <c r="C2529">
        <v>175.699997</v>
      </c>
    </row>
    <row r="2530" spans="1:3" x14ac:dyDescent="0.25">
      <c r="A2530" s="2">
        <v>44725</v>
      </c>
      <c r="B2530" s="1" t="s">
        <v>4</v>
      </c>
      <c r="C2530">
        <v>169.679993</v>
      </c>
    </row>
    <row r="2531" spans="1:3" x14ac:dyDescent="0.25">
      <c r="A2531" s="2">
        <v>44726</v>
      </c>
      <c r="B2531" s="1" t="s">
        <v>4</v>
      </c>
      <c r="C2531">
        <v>164.53999300000001</v>
      </c>
    </row>
    <row r="2532" spans="1:3" x14ac:dyDescent="0.25">
      <c r="A2532" s="2">
        <v>44727</v>
      </c>
      <c r="B2532" s="1" t="s">
        <v>4</v>
      </c>
      <c r="C2532">
        <v>166.44000199999999</v>
      </c>
    </row>
    <row r="2533" spans="1:3" x14ac:dyDescent="0.25">
      <c r="A2533" s="2">
        <v>44728</v>
      </c>
      <c r="B2533" s="1" t="s">
        <v>4</v>
      </c>
      <c r="C2533">
        <v>162</v>
      </c>
    </row>
    <row r="2534" spans="1:3" x14ac:dyDescent="0.25">
      <c r="A2534" s="2">
        <v>44729</v>
      </c>
      <c r="B2534" s="1" t="s">
        <v>4</v>
      </c>
      <c r="C2534">
        <v>166</v>
      </c>
    </row>
    <row r="2535" spans="1:3" x14ac:dyDescent="0.25">
      <c r="A2535" s="2">
        <v>44732</v>
      </c>
      <c r="B2535" s="1" t="s">
        <v>4</v>
      </c>
      <c r="C2535">
        <v>166.520004</v>
      </c>
    </row>
    <row r="2536" spans="1:3" x14ac:dyDescent="0.25">
      <c r="A2536" s="2">
        <v>42907</v>
      </c>
      <c r="B2536" s="1" t="s">
        <v>5</v>
      </c>
      <c r="C2536">
        <v>86.354118</v>
      </c>
    </row>
    <row r="2537" spans="1:3" x14ac:dyDescent="0.25">
      <c r="A2537" s="2">
        <v>42908</v>
      </c>
      <c r="B2537" s="1" t="s">
        <v>5</v>
      </c>
      <c r="C2537">
        <v>86.011971000000003</v>
      </c>
    </row>
    <row r="2538" spans="1:3" x14ac:dyDescent="0.25">
      <c r="A2538" s="2">
        <v>42909</v>
      </c>
      <c r="B2538" s="1" t="s">
        <v>5</v>
      </c>
      <c r="C2538">
        <v>85.237647999999993</v>
      </c>
    </row>
    <row r="2539" spans="1:3" x14ac:dyDescent="0.25">
      <c r="A2539" s="2">
        <v>42912</v>
      </c>
      <c r="B2539" s="1" t="s">
        <v>5</v>
      </c>
      <c r="C2539">
        <v>85.183632000000003</v>
      </c>
    </row>
    <row r="2540" spans="1:3" x14ac:dyDescent="0.25">
      <c r="A2540" s="2">
        <v>42913</v>
      </c>
      <c r="B2540" s="1" t="s">
        <v>5</v>
      </c>
      <c r="C2540">
        <v>84.094200000000001</v>
      </c>
    </row>
    <row r="2541" spans="1:3" x14ac:dyDescent="0.25">
      <c r="A2541" s="2">
        <v>42914</v>
      </c>
      <c r="B2541" s="1" t="s">
        <v>5</v>
      </c>
      <c r="C2541">
        <v>84.544380000000004</v>
      </c>
    </row>
    <row r="2542" spans="1:3" x14ac:dyDescent="0.25">
      <c r="A2542" s="2">
        <v>42915</v>
      </c>
      <c r="B2542" s="1" t="s">
        <v>5</v>
      </c>
      <c r="C2542">
        <v>82.743645000000001</v>
      </c>
    </row>
    <row r="2543" spans="1:3" x14ac:dyDescent="0.25">
      <c r="A2543" s="2">
        <v>42916</v>
      </c>
      <c r="B2543" s="1" t="s">
        <v>5</v>
      </c>
      <c r="C2543">
        <v>83.211830000000006</v>
      </c>
    </row>
    <row r="2544" spans="1:3" x14ac:dyDescent="0.25">
      <c r="A2544" s="2">
        <v>42919</v>
      </c>
      <c r="B2544" s="1" t="s">
        <v>5</v>
      </c>
      <c r="C2544">
        <v>83.292869999999994</v>
      </c>
    </row>
    <row r="2545" spans="1:3" x14ac:dyDescent="0.25">
      <c r="A2545" s="2">
        <v>42920</v>
      </c>
      <c r="B2545" s="1" t="s">
        <v>5</v>
      </c>
      <c r="C2545">
        <v>83.175819000000004</v>
      </c>
    </row>
    <row r="2546" spans="1:3" x14ac:dyDescent="0.25">
      <c r="A2546" s="2">
        <v>42921</v>
      </c>
      <c r="B2546" s="1" t="s">
        <v>5</v>
      </c>
      <c r="C2546">
        <v>85.840903999999995</v>
      </c>
    </row>
    <row r="2547" spans="1:3" x14ac:dyDescent="0.25">
      <c r="A2547" s="2">
        <v>42922</v>
      </c>
      <c r="B2547" s="1" t="s">
        <v>5</v>
      </c>
      <c r="C2547">
        <v>85.984961999999996</v>
      </c>
    </row>
    <row r="2548" spans="1:3" x14ac:dyDescent="0.25">
      <c r="A2548" s="2">
        <v>42923</v>
      </c>
      <c r="B2548" s="1" t="s">
        <v>5</v>
      </c>
      <c r="C2548">
        <v>85.894927999999993</v>
      </c>
    </row>
    <row r="2549" spans="1:3" x14ac:dyDescent="0.25">
      <c r="A2549" s="2">
        <v>42926</v>
      </c>
      <c r="B2549" s="1" t="s">
        <v>5</v>
      </c>
      <c r="C2549">
        <v>85.966956999999994</v>
      </c>
    </row>
    <row r="2550" spans="1:3" x14ac:dyDescent="0.25">
      <c r="A2550" s="2">
        <v>42927</v>
      </c>
      <c r="B2550" s="1" t="s">
        <v>5</v>
      </c>
      <c r="C2550">
        <v>86.165030999999999</v>
      </c>
    </row>
    <row r="2551" spans="1:3" x14ac:dyDescent="0.25">
      <c r="A2551" s="2">
        <v>42928</v>
      </c>
      <c r="B2551" s="1" t="s">
        <v>5</v>
      </c>
      <c r="C2551">
        <v>86.669242999999994</v>
      </c>
    </row>
    <row r="2552" spans="1:3" x14ac:dyDescent="0.25">
      <c r="A2552" s="2">
        <v>42929</v>
      </c>
      <c r="B2552" s="1" t="s">
        <v>5</v>
      </c>
      <c r="C2552">
        <v>87.029387999999997</v>
      </c>
    </row>
    <row r="2553" spans="1:3" x14ac:dyDescent="0.25">
      <c r="A2553" s="2">
        <v>42930</v>
      </c>
      <c r="B2553" s="1" t="s">
        <v>5</v>
      </c>
      <c r="C2553">
        <v>87.101417999999995</v>
      </c>
    </row>
    <row r="2554" spans="1:3" x14ac:dyDescent="0.25">
      <c r="A2554" s="2">
        <v>42933</v>
      </c>
      <c r="B2554" s="1" t="s">
        <v>5</v>
      </c>
      <c r="C2554">
        <v>85.921936000000002</v>
      </c>
    </row>
    <row r="2555" spans="1:3" x14ac:dyDescent="0.25">
      <c r="A2555" s="2">
        <v>42934</v>
      </c>
      <c r="B2555" s="1" t="s">
        <v>5</v>
      </c>
      <c r="C2555">
        <v>85.246657999999996</v>
      </c>
    </row>
    <row r="2556" spans="1:3" x14ac:dyDescent="0.25">
      <c r="A2556" s="2">
        <v>42935</v>
      </c>
      <c r="B2556" s="1" t="s">
        <v>5</v>
      </c>
      <c r="C2556">
        <v>84.598395999999994</v>
      </c>
    </row>
    <row r="2557" spans="1:3" x14ac:dyDescent="0.25">
      <c r="A2557" s="2">
        <v>42936</v>
      </c>
      <c r="B2557" s="1" t="s">
        <v>5</v>
      </c>
      <c r="C2557">
        <v>84.184235000000001</v>
      </c>
    </row>
    <row r="2558" spans="1:3" x14ac:dyDescent="0.25">
      <c r="A2558" s="2">
        <v>42937</v>
      </c>
      <c r="B2558" s="1" t="s">
        <v>5</v>
      </c>
      <c r="C2558">
        <v>83.139801000000006</v>
      </c>
    </row>
    <row r="2559" spans="1:3" x14ac:dyDescent="0.25">
      <c r="A2559" s="2">
        <v>42940</v>
      </c>
      <c r="B2559" s="1" t="s">
        <v>5</v>
      </c>
      <c r="C2559">
        <v>82.347481000000002</v>
      </c>
    </row>
    <row r="2560" spans="1:3" x14ac:dyDescent="0.25">
      <c r="A2560" s="2">
        <v>42941</v>
      </c>
      <c r="B2560" s="1" t="s">
        <v>5</v>
      </c>
      <c r="C2560">
        <v>83.598990999999998</v>
      </c>
    </row>
    <row r="2561" spans="1:3" x14ac:dyDescent="0.25">
      <c r="A2561" s="2">
        <v>42942</v>
      </c>
      <c r="B2561" s="1" t="s">
        <v>5</v>
      </c>
      <c r="C2561">
        <v>83.490959000000004</v>
      </c>
    </row>
    <row r="2562" spans="1:3" x14ac:dyDescent="0.25">
      <c r="A2562" s="2">
        <v>42943</v>
      </c>
      <c r="B2562" s="1" t="s">
        <v>5</v>
      </c>
      <c r="C2562">
        <v>80.357674000000003</v>
      </c>
    </row>
    <row r="2563" spans="1:3" x14ac:dyDescent="0.25">
      <c r="A2563" s="2">
        <v>42944</v>
      </c>
      <c r="B2563" s="1" t="s">
        <v>5</v>
      </c>
      <c r="C2563">
        <v>79.844459999999998</v>
      </c>
    </row>
    <row r="2564" spans="1:3" x14ac:dyDescent="0.25">
      <c r="A2564" s="2">
        <v>42947</v>
      </c>
      <c r="B2564" s="1" t="s">
        <v>5</v>
      </c>
      <c r="C2564">
        <v>79.601378999999994</v>
      </c>
    </row>
    <row r="2565" spans="1:3" x14ac:dyDescent="0.25">
      <c r="A2565" s="2">
        <v>42948</v>
      </c>
      <c r="B2565" s="1" t="s">
        <v>5</v>
      </c>
      <c r="C2565">
        <v>80.546752999999995</v>
      </c>
    </row>
    <row r="2566" spans="1:3" x14ac:dyDescent="0.25">
      <c r="A2566" s="2">
        <v>42949</v>
      </c>
      <c r="B2566" s="1" t="s">
        <v>5</v>
      </c>
      <c r="C2566">
        <v>80.852881999999994</v>
      </c>
    </row>
    <row r="2567" spans="1:3" x14ac:dyDescent="0.25">
      <c r="A2567" s="2">
        <v>42950</v>
      </c>
      <c r="B2567" s="1" t="s">
        <v>5</v>
      </c>
      <c r="C2567">
        <v>81.348076000000006</v>
      </c>
    </row>
    <row r="2568" spans="1:3" x14ac:dyDescent="0.25">
      <c r="A2568" s="2">
        <v>42951</v>
      </c>
      <c r="B2568" s="1" t="s">
        <v>5</v>
      </c>
      <c r="C2568">
        <v>82.212424999999996</v>
      </c>
    </row>
    <row r="2569" spans="1:3" x14ac:dyDescent="0.25">
      <c r="A2569" s="2">
        <v>42954</v>
      </c>
      <c r="B2569" s="1" t="s">
        <v>5</v>
      </c>
      <c r="C2569">
        <v>81.429114999999996</v>
      </c>
    </row>
    <row r="2570" spans="1:3" x14ac:dyDescent="0.25">
      <c r="A2570" s="2">
        <v>42955</v>
      </c>
      <c r="B2570" s="1" t="s">
        <v>5</v>
      </c>
      <c r="C2570">
        <v>81.041961999999998</v>
      </c>
    </row>
    <row r="2571" spans="1:3" x14ac:dyDescent="0.25">
      <c r="A2571" s="2">
        <v>42956</v>
      </c>
      <c r="B2571" s="1" t="s">
        <v>5</v>
      </c>
      <c r="C2571">
        <v>80.348670999999996</v>
      </c>
    </row>
    <row r="2572" spans="1:3" x14ac:dyDescent="0.25">
      <c r="A2572" s="2">
        <v>42957</v>
      </c>
      <c r="B2572" s="1" t="s">
        <v>5</v>
      </c>
      <c r="C2572">
        <v>79.772437999999994</v>
      </c>
    </row>
    <row r="2573" spans="1:3" x14ac:dyDescent="0.25">
      <c r="A2573" s="2">
        <v>42958</v>
      </c>
      <c r="B2573" s="1" t="s">
        <v>5</v>
      </c>
      <c r="C2573">
        <v>79.511330000000001</v>
      </c>
    </row>
    <row r="2574" spans="1:3" x14ac:dyDescent="0.25">
      <c r="A2574" s="2">
        <v>42961</v>
      </c>
      <c r="B2574" s="1" t="s">
        <v>5</v>
      </c>
      <c r="C2574">
        <v>80.375679000000005</v>
      </c>
    </row>
    <row r="2575" spans="1:3" x14ac:dyDescent="0.25">
      <c r="A2575" s="2">
        <v>42962</v>
      </c>
      <c r="B2575" s="1" t="s">
        <v>5</v>
      </c>
      <c r="C2575">
        <v>80.078559999999996</v>
      </c>
    </row>
    <row r="2576" spans="1:3" x14ac:dyDescent="0.25">
      <c r="A2576" s="2">
        <v>42963</v>
      </c>
      <c r="B2576" s="1" t="s">
        <v>5</v>
      </c>
      <c r="C2576">
        <v>80.807861000000003</v>
      </c>
    </row>
    <row r="2577" spans="1:3" x14ac:dyDescent="0.25">
      <c r="A2577" s="2">
        <v>42964</v>
      </c>
      <c r="B2577" s="1" t="s">
        <v>5</v>
      </c>
      <c r="C2577">
        <v>80.312652999999997</v>
      </c>
    </row>
    <row r="2578" spans="1:3" x14ac:dyDescent="0.25">
      <c r="A2578" s="2">
        <v>42965</v>
      </c>
      <c r="B2578" s="1" t="s">
        <v>5</v>
      </c>
      <c r="C2578">
        <v>80.528755000000004</v>
      </c>
    </row>
    <row r="2579" spans="1:3" x14ac:dyDescent="0.25">
      <c r="A2579" s="2">
        <v>42968</v>
      </c>
      <c r="B2579" s="1" t="s">
        <v>5</v>
      </c>
      <c r="C2579">
        <v>80.159592000000004</v>
      </c>
    </row>
    <row r="2580" spans="1:3" x14ac:dyDescent="0.25">
      <c r="A2580" s="2">
        <v>42969</v>
      </c>
      <c r="B2580" s="1" t="s">
        <v>5</v>
      </c>
      <c r="C2580">
        <v>80.888885000000002</v>
      </c>
    </row>
    <row r="2581" spans="1:3" x14ac:dyDescent="0.25">
      <c r="A2581" s="2">
        <v>42970</v>
      </c>
      <c r="B2581" s="1" t="s">
        <v>5</v>
      </c>
      <c r="C2581">
        <v>80.510741999999993</v>
      </c>
    </row>
    <row r="2582" spans="1:3" x14ac:dyDescent="0.25">
      <c r="A2582" s="2">
        <v>42971</v>
      </c>
      <c r="B2582" s="1" t="s">
        <v>5</v>
      </c>
      <c r="C2582">
        <v>80.582763999999997</v>
      </c>
    </row>
    <row r="2583" spans="1:3" x14ac:dyDescent="0.25">
      <c r="A2583" s="2">
        <v>42972</v>
      </c>
      <c r="B2583" s="1" t="s">
        <v>5</v>
      </c>
      <c r="C2583">
        <v>81.600182000000004</v>
      </c>
    </row>
    <row r="2584" spans="1:3" x14ac:dyDescent="0.25">
      <c r="A2584" s="2">
        <v>42975</v>
      </c>
      <c r="B2584" s="1" t="s">
        <v>5</v>
      </c>
      <c r="C2584">
        <v>80.618781999999996</v>
      </c>
    </row>
    <row r="2585" spans="1:3" x14ac:dyDescent="0.25">
      <c r="A2585" s="2">
        <v>42976</v>
      </c>
      <c r="B2585" s="1" t="s">
        <v>5</v>
      </c>
      <c r="C2585">
        <v>79.421288000000004</v>
      </c>
    </row>
    <row r="2586" spans="1:3" x14ac:dyDescent="0.25">
      <c r="A2586" s="2">
        <v>42977</v>
      </c>
      <c r="B2586" s="1" t="s">
        <v>5</v>
      </c>
      <c r="C2586">
        <v>80.339668000000003</v>
      </c>
    </row>
    <row r="2587" spans="1:3" x14ac:dyDescent="0.25">
      <c r="A2587" s="2">
        <v>42978</v>
      </c>
      <c r="B2587" s="1" t="s">
        <v>5</v>
      </c>
      <c r="C2587">
        <v>80.843863999999996</v>
      </c>
    </row>
    <row r="2588" spans="1:3" x14ac:dyDescent="0.25">
      <c r="A2588" s="2">
        <v>42979</v>
      </c>
      <c r="B2588" s="1" t="s">
        <v>5</v>
      </c>
      <c r="C2588">
        <v>82.203429999999997</v>
      </c>
    </row>
    <row r="2589" spans="1:3" x14ac:dyDescent="0.25">
      <c r="A2589" s="2">
        <v>42982</v>
      </c>
      <c r="B2589" s="1" t="s">
        <v>5</v>
      </c>
      <c r="C2589">
        <v>82.122390999999993</v>
      </c>
    </row>
    <row r="2590" spans="1:3" x14ac:dyDescent="0.25">
      <c r="A2590" s="2">
        <v>42983</v>
      </c>
      <c r="B2590" s="1" t="s">
        <v>5</v>
      </c>
      <c r="C2590">
        <v>82.275452000000001</v>
      </c>
    </row>
    <row r="2591" spans="1:3" x14ac:dyDescent="0.25">
      <c r="A2591" s="2">
        <v>42984</v>
      </c>
      <c r="B2591" s="1" t="s">
        <v>5</v>
      </c>
      <c r="C2591">
        <v>83.436927999999995</v>
      </c>
    </row>
    <row r="2592" spans="1:3" x14ac:dyDescent="0.25">
      <c r="A2592" s="2">
        <v>42985</v>
      </c>
      <c r="B2592" s="1" t="s">
        <v>5</v>
      </c>
      <c r="C2592">
        <v>82.959732000000002</v>
      </c>
    </row>
    <row r="2593" spans="1:3" x14ac:dyDescent="0.25">
      <c r="A2593" s="2">
        <v>42986</v>
      </c>
      <c r="B2593" s="1" t="s">
        <v>5</v>
      </c>
      <c r="C2593">
        <v>83.058777000000006</v>
      </c>
    </row>
    <row r="2594" spans="1:3" x14ac:dyDescent="0.25">
      <c r="A2594" s="2">
        <v>42989</v>
      </c>
      <c r="B2594" s="1" t="s">
        <v>5</v>
      </c>
      <c r="C2594">
        <v>84.382300999999998</v>
      </c>
    </row>
    <row r="2595" spans="1:3" x14ac:dyDescent="0.25">
      <c r="A2595" s="2">
        <v>42990</v>
      </c>
      <c r="B2595" s="1" t="s">
        <v>5</v>
      </c>
      <c r="C2595">
        <v>84.166222000000005</v>
      </c>
    </row>
    <row r="2596" spans="1:3" x14ac:dyDescent="0.25">
      <c r="A2596" s="2">
        <v>42991</v>
      </c>
      <c r="B2596" s="1" t="s">
        <v>5</v>
      </c>
      <c r="C2596">
        <v>84.859504999999999</v>
      </c>
    </row>
    <row r="2597" spans="1:3" x14ac:dyDescent="0.25">
      <c r="A2597" s="2">
        <v>42992</v>
      </c>
      <c r="B2597" s="1" t="s">
        <v>5</v>
      </c>
      <c r="C2597">
        <v>83.391914</v>
      </c>
    </row>
    <row r="2598" spans="1:3" x14ac:dyDescent="0.25">
      <c r="A2598" s="2">
        <v>42993</v>
      </c>
      <c r="B2598" s="1" t="s">
        <v>5</v>
      </c>
      <c r="C2598">
        <v>84.139213999999996</v>
      </c>
    </row>
    <row r="2599" spans="1:3" x14ac:dyDescent="0.25">
      <c r="A2599" s="2">
        <v>42996</v>
      </c>
      <c r="B2599" s="1" t="s">
        <v>5</v>
      </c>
      <c r="C2599">
        <v>85.165633999999997</v>
      </c>
    </row>
    <row r="2600" spans="1:3" x14ac:dyDescent="0.25">
      <c r="A2600" s="2">
        <v>42997</v>
      </c>
      <c r="B2600" s="1" t="s">
        <v>5</v>
      </c>
      <c r="C2600">
        <v>85.867912000000004</v>
      </c>
    </row>
    <row r="2601" spans="1:3" x14ac:dyDescent="0.25">
      <c r="A2601" s="2">
        <v>42998</v>
      </c>
      <c r="B2601" s="1" t="s">
        <v>5</v>
      </c>
      <c r="C2601">
        <v>85.336692999999997</v>
      </c>
    </row>
    <row r="2602" spans="1:3" x14ac:dyDescent="0.25">
      <c r="A2602" s="2">
        <v>42999</v>
      </c>
      <c r="B2602" s="1" t="s">
        <v>5</v>
      </c>
      <c r="C2602">
        <v>84.643416999999999</v>
      </c>
    </row>
    <row r="2603" spans="1:3" x14ac:dyDescent="0.25">
      <c r="A2603" s="2">
        <v>43000</v>
      </c>
      <c r="B2603" s="1" t="s">
        <v>5</v>
      </c>
      <c r="C2603">
        <v>81.167998999999995</v>
      </c>
    </row>
    <row r="2604" spans="1:3" x14ac:dyDescent="0.25">
      <c r="A2604" s="2">
        <v>43003</v>
      </c>
      <c r="B2604" s="1" t="s">
        <v>5</v>
      </c>
      <c r="C2604">
        <v>81.627196999999995</v>
      </c>
    </row>
    <row r="2605" spans="1:3" x14ac:dyDescent="0.25">
      <c r="A2605" s="2">
        <v>43004</v>
      </c>
      <c r="B2605" s="1" t="s">
        <v>5</v>
      </c>
      <c r="C2605">
        <v>81.501143999999996</v>
      </c>
    </row>
    <row r="2606" spans="1:3" x14ac:dyDescent="0.25">
      <c r="A2606" s="2">
        <v>43005</v>
      </c>
      <c r="B2606" s="1" t="s">
        <v>5</v>
      </c>
      <c r="C2606">
        <v>81.816260999999997</v>
      </c>
    </row>
    <row r="2607" spans="1:3" x14ac:dyDescent="0.25">
      <c r="A2607" s="2">
        <v>43006</v>
      </c>
      <c r="B2607" s="1" t="s">
        <v>5</v>
      </c>
      <c r="C2607">
        <v>81.663193000000007</v>
      </c>
    </row>
    <row r="2608" spans="1:3" x14ac:dyDescent="0.25">
      <c r="A2608" s="2">
        <v>43007</v>
      </c>
      <c r="B2608" s="1" t="s">
        <v>5</v>
      </c>
      <c r="C2608">
        <v>82.572577999999993</v>
      </c>
    </row>
    <row r="2609" spans="1:3" x14ac:dyDescent="0.25">
      <c r="A2609" s="2">
        <v>43010</v>
      </c>
      <c r="B2609" s="1" t="s">
        <v>5</v>
      </c>
      <c r="C2609">
        <v>83.247849000000002</v>
      </c>
    </row>
    <row r="2610" spans="1:3" x14ac:dyDescent="0.25">
      <c r="A2610" s="2">
        <v>43011</v>
      </c>
      <c r="B2610" s="1" t="s">
        <v>5</v>
      </c>
      <c r="C2610">
        <v>83.247849000000002</v>
      </c>
    </row>
    <row r="2611" spans="1:3" x14ac:dyDescent="0.25">
      <c r="A2611" s="2">
        <v>43012</v>
      </c>
      <c r="B2611" s="1" t="s">
        <v>5</v>
      </c>
      <c r="C2611">
        <v>83.094787999999994</v>
      </c>
    </row>
    <row r="2612" spans="1:3" x14ac:dyDescent="0.25">
      <c r="A2612" s="2">
        <v>43013</v>
      </c>
      <c r="B2612" s="1" t="s">
        <v>5</v>
      </c>
      <c r="C2612">
        <v>83.905113</v>
      </c>
    </row>
    <row r="2613" spans="1:3" x14ac:dyDescent="0.25">
      <c r="A2613" s="2">
        <v>43014</v>
      </c>
      <c r="B2613" s="1" t="s">
        <v>5</v>
      </c>
      <c r="C2613">
        <v>84.274260999999996</v>
      </c>
    </row>
    <row r="2614" spans="1:3" x14ac:dyDescent="0.25">
      <c r="A2614" s="2">
        <v>43017</v>
      </c>
      <c r="B2614" s="1" t="s">
        <v>5</v>
      </c>
      <c r="C2614">
        <v>83.923134000000005</v>
      </c>
    </row>
    <row r="2615" spans="1:3" x14ac:dyDescent="0.25">
      <c r="A2615" s="2">
        <v>43018</v>
      </c>
      <c r="B2615" s="1" t="s">
        <v>5</v>
      </c>
      <c r="C2615">
        <v>84.193236999999996</v>
      </c>
    </row>
    <row r="2616" spans="1:3" x14ac:dyDescent="0.25">
      <c r="A2616" s="2">
        <v>43019</v>
      </c>
      <c r="B2616" s="1" t="s">
        <v>5</v>
      </c>
      <c r="C2616">
        <v>85.084594999999993</v>
      </c>
    </row>
    <row r="2617" spans="1:3" x14ac:dyDescent="0.25">
      <c r="A2617" s="2">
        <v>43020</v>
      </c>
      <c r="B2617" s="1" t="s">
        <v>5</v>
      </c>
      <c r="C2617">
        <v>86.345116000000004</v>
      </c>
    </row>
    <row r="2618" spans="1:3" x14ac:dyDescent="0.25">
      <c r="A2618" s="2">
        <v>43021</v>
      </c>
      <c r="B2618" s="1" t="s">
        <v>5</v>
      </c>
      <c r="C2618">
        <v>85.624816999999993</v>
      </c>
    </row>
    <row r="2619" spans="1:3" x14ac:dyDescent="0.25">
      <c r="A2619" s="2">
        <v>43024</v>
      </c>
      <c r="B2619" s="1" t="s">
        <v>5</v>
      </c>
      <c r="C2619">
        <v>85.273674</v>
      </c>
    </row>
    <row r="2620" spans="1:3" x14ac:dyDescent="0.25">
      <c r="A2620" s="2">
        <v>43025</v>
      </c>
      <c r="B2620" s="1" t="s">
        <v>5</v>
      </c>
      <c r="C2620">
        <v>85.165633999999997</v>
      </c>
    </row>
    <row r="2621" spans="1:3" x14ac:dyDescent="0.25">
      <c r="A2621" s="2">
        <v>43026</v>
      </c>
      <c r="B2621" s="1" t="s">
        <v>5</v>
      </c>
      <c r="C2621">
        <v>83.607994000000005</v>
      </c>
    </row>
    <row r="2622" spans="1:3" x14ac:dyDescent="0.25">
      <c r="A2622" s="2">
        <v>43027</v>
      </c>
      <c r="B2622" s="1" t="s">
        <v>5</v>
      </c>
      <c r="C2622">
        <v>81.978340000000003</v>
      </c>
    </row>
    <row r="2623" spans="1:3" x14ac:dyDescent="0.25">
      <c r="A2623" s="2">
        <v>43028</v>
      </c>
      <c r="B2623" s="1" t="s">
        <v>5</v>
      </c>
      <c r="C2623">
        <v>83.580994000000004</v>
      </c>
    </row>
    <row r="2624" spans="1:3" x14ac:dyDescent="0.25">
      <c r="A2624" s="2">
        <v>43031</v>
      </c>
      <c r="B2624" s="1" t="s">
        <v>5</v>
      </c>
      <c r="C2624">
        <v>83.022757999999996</v>
      </c>
    </row>
    <row r="2625" spans="1:3" x14ac:dyDescent="0.25">
      <c r="A2625" s="2">
        <v>43032</v>
      </c>
      <c r="B2625" s="1" t="s">
        <v>5</v>
      </c>
      <c r="C2625">
        <v>81.303055000000001</v>
      </c>
    </row>
    <row r="2626" spans="1:3" x14ac:dyDescent="0.25">
      <c r="A2626" s="2">
        <v>43033</v>
      </c>
      <c r="B2626" s="1" t="s">
        <v>5</v>
      </c>
      <c r="C2626">
        <v>81.465125999999998</v>
      </c>
    </row>
    <row r="2627" spans="1:3" x14ac:dyDescent="0.25">
      <c r="A2627" s="2">
        <v>43034</v>
      </c>
      <c r="B2627" s="1" t="s">
        <v>5</v>
      </c>
      <c r="C2627">
        <v>82.032355999999993</v>
      </c>
    </row>
    <row r="2628" spans="1:3" x14ac:dyDescent="0.25">
      <c r="A2628" s="2">
        <v>43035</v>
      </c>
      <c r="B2628" s="1" t="s">
        <v>5</v>
      </c>
      <c r="C2628">
        <v>81.059959000000006</v>
      </c>
    </row>
    <row r="2629" spans="1:3" x14ac:dyDescent="0.25">
      <c r="A2629" s="2">
        <v>43038</v>
      </c>
      <c r="B2629" s="1" t="s">
        <v>5</v>
      </c>
      <c r="C2629">
        <v>79.844459999999998</v>
      </c>
    </row>
    <row r="2630" spans="1:3" x14ac:dyDescent="0.25">
      <c r="A2630" s="2">
        <v>43039</v>
      </c>
      <c r="B2630" s="1" t="s">
        <v>5</v>
      </c>
      <c r="C2630">
        <v>79.844459999999998</v>
      </c>
    </row>
    <row r="2631" spans="1:3" x14ac:dyDescent="0.25">
      <c r="A2631" s="2">
        <v>43040</v>
      </c>
      <c r="B2631" s="1" t="s">
        <v>5</v>
      </c>
      <c r="C2631">
        <v>81.519142000000002</v>
      </c>
    </row>
    <row r="2632" spans="1:3" x14ac:dyDescent="0.25">
      <c r="A2632" s="2">
        <v>43041</v>
      </c>
      <c r="B2632" s="1" t="s">
        <v>5</v>
      </c>
      <c r="C2632">
        <v>80.987930000000006</v>
      </c>
    </row>
    <row r="2633" spans="1:3" x14ac:dyDescent="0.25">
      <c r="A2633" s="2">
        <v>43042</v>
      </c>
      <c r="B2633" s="1" t="s">
        <v>5</v>
      </c>
      <c r="C2633">
        <v>81.960327000000007</v>
      </c>
    </row>
    <row r="2634" spans="1:3" x14ac:dyDescent="0.25">
      <c r="A2634" s="2">
        <v>43045</v>
      </c>
      <c r="B2634" s="1" t="s">
        <v>5</v>
      </c>
      <c r="C2634">
        <v>81.546158000000005</v>
      </c>
    </row>
    <row r="2635" spans="1:3" x14ac:dyDescent="0.25">
      <c r="A2635" s="2">
        <v>43046</v>
      </c>
      <c r="B2635" s="1" t="s">
        <v>5</v>
      </c>
      <c r="C2635">
        <v>81.402100000000004</v>
      </c>
    </row>
    <row r="2636" spans="1:3" x14ac:dyDescent="0.25">
      <c r="A2636" s="2">
        <v>43047</v>
      </c>
      <c r="B2636" s="1" t="s">
        <v>5</v>
      </c>
      <c r="C2636">
        <v>82.797668000000002</v>
      </c>
    </row>
    <row r="2637" spans="1:3" x14ac:dyDescent="0.25">
      <c r="A2637" s="2">
        <v>43048</v>
      </c>
      <c r="B2637" s="1" t="s">
        <v>5</v>
      </c>
      <c r="C2637">
        <v>82.050362000000007</v>
      </c>
    </row>
    <row r="2638" spans="1:3" x14ac:dyDescent="0.25">
      <c r="A2638" s="2">
        <v>43049</v>
      </c>
      <c r="B2638" s="1" t="s">
        <v>5</v>
      </c>
      <c r="C2638">
        <v>82.230438000000007</v>
      </c>
    </row>
    <row r="2639" spans="1:3" x14ac:dyDescent="0.25">
      <c r="A2639" s="2">
        <v>43052</v>
      </c>
      <c r="B2639" s="1" t="s">
        <v>5</v>
      </c>
      <c r="C2639">
        <v>81.411102</v>
      </c>
    </row>
    <row r="2640" spans="1:3" x14ac:dyDescent="0.25">
      <c r="A2640" s="2">
        <v>43053</v>
      </c>
      <c r="B2640" s="1" t="s">
        <v>5</v>
      </c>
      <c r="C2640">
        <v>81.312056999999996</v>
      </c>
    </row>
    <row r="2641" spans="1:3" x14ac:dyDescent="0.25">
      <c r="A2641" s="2">
        <v>43054</v>
      </c>
      <c r="B2641" s="1" t="s">
        <v>5</v>
      </c>
      <c r="C2641">
        <v>82.779670999999993</v>
      </c>
    </row>
    <row r="2642" spans="1:3" x14ac:dyDescent="0.25">
      <c r="A2642" s="2">
        <v>43055</v>
      </c>
      <c r="B2642" s="1" t="s">
        <v>5</v>
      </c>
      <c r="C2642">
        <v>83.562965000000005</v>
      </c>
    </row>
    <row r="2643" spans="1:3" x14ac:dyDescent="0.25">
      <c r="A2643" s="2">
        <v>43056</v>
      </c>
      <c r="B2643" s="1" t="s">
        <v>5</v>
      </c>
      <c r="C2643">
        <v>84.634415000000004</v>
      </c>
    </row>
    <row r="2644" spans="1:3" x14ac:dyDescent="0.25">
      <c r="A2644" s="2">
        <v>43059</v>
      </c>
      <c r="B2644" s="1" t="s">
        <v>5</v>
      </c>
      <c r="C2644">
        <v>84.733458999999996</v>
      </c>
    </row>
    <row r="2645" spans="1:3" x14ac:dyDescent="0.25">
      <c r="A2645" s="2">
        <v>43060</v>
      </c>
      <c r="B2645" s="1" t="s">
        <v>5</v>
      </c>
      <c r="C2645">
        <v>84.769469999999998</v>
      </c>
    </row>
    <row r="2646" spans="1:3" x14ac:dyDescent="0.25">
      <c r="A2646" s="2">
        <v>43061</v>
      </c>
      <c r="B2646" s="1" t="s">
        <v>5</v>
      </c>
      <c r="C2646">
        <v>83.076781999999994</v>
      </c>
    </row>
    <row r="2647" spans="1:3" x14ac:dyDescent="0.25">
      <c r="A2647" s="2">
        <v>43062</v>
      </c>
      <c r="B2647" s="1" t="s">
        <v>5</v>
      </c>
      <c r="C2647">
        <v>82.428512999999995</v>
      </c>
    </row>
    <row r="2648" spans="1:3" x14ac:dyDescent="0.25">
      <c r="A2648" s="2">
        <v>43063</v>
      </c>
      <c r="B2648" s="1" t="s">
        <v>5</v>
      </c>
      <c r="C2648">
        <v>82.65361</v>
      </c>
    </row>
    <row r="2649" spans="1:3" x14ac:dyDescent="0.25">
      <c r="A2649" s="2">
        <v>43066</v>
      </c>
      <c r="B2649" s="1" t="s">
        <v>5</v>
      </c>
      <c r="C2649">
        <v>82.401511999999997</v>
      </c>
    </row>
    <row r="2650" spans="1:3" x14ac:dyDescent="0.25">
      <c r="A2650" s="2">
        <v>43067</v>
      </c>
      <c r="B2650" s="1" t="s">
        <v>5</v>
      </c>
      <c r="C2650">
        <v>83.770058000000006</v>
      </c>
    </row>
    <row r="2651" spans="1:3" x14ac:dyDescent="0.25">
      <c r="A2651" s="2">
        <v>43068</v>
      </c>
      <c r="B2651" s="1" t="s">
        <v>5</v>
      </c>
      <c r="C2651">
        <v>85.021575999999996</v>
      </c>
    </row>
    <row r="2652" spans="1:3" x14ac:dyDescent="0.25">
      <c r="A2652" s="2">
        <v>43069</v>
      </c>
      <c r="B2652" s="1" t="s">
        <v>5</v>
      </c>
      <c r="C2652">
        <v>85.759872000000001</v>
      </c>
    </row>
    <row r="2653" spans="1:3" x14ac:dyDescent="0.25">
      <c r="A2653" s="2">
        <v>43070</v>
      </c>
      <c r="B2653" s="1" t="s">
        <v>5</v>
      </c>
      <c r="C2653">
        <v>83.923134000000005</v>
      </c>
    </row>
    <row r="2654" spans="1:3" x14ac:dyDescent="0.25">
      <c r="A2654" s="2">
        <v>43073</v>
      </c>
      <c r="B2654" s="1" t="s">
        <v>5</v>
      </c>
      <c r="C2654">
        <v>85.714843999999999</v>
      </c>
    </row>
    <row r="2655" spans="1:3" x14ac:dyDescent="0.25">
      <c r="A2655" s="2">
        <v>43074</v>
      </c>
      <c r="B2655" s="1" t="s">
        <v>5</v>
      </c>
      <c r="C2655">
        <v>87.245475999999996</v>
      </c>
    </row>
    <row r="2656" spans="1:3" x14ac:dyDescent="0.25">
      <c r="A2656" s="2">
        <v>43075</v>
      </c>
      <c r="B2656" s="1" t="s">
        <v>5</v>
      </c>
      <c r="C2656">
        <v>88.145850999999993</v>
      </c>
    </row>
    <row r="2657" spans="1:3" x14ac:dyDescent="0.25">
      <c r="A2657" s="2">
        <v>43076</v>
      </c>
      <c r="B2657" s="1" t="s">
        <v>5</v>
      </c>
      <c r="C2657">
        <v>88.533005000000003</v>
      </c>
    </row>
    <row r="2658" spans="1:3" x14ac:dyDescent="0.25">
      <c r="A2658" s="2">
        <v>43077</v>
      </c>
      <c r="B2658" s="1" t="s">
        <v>5</v>
      </c>
      <c r="C2658">
        <v>89.154258999999996</v>
      </c>
    </row>
    <row r="2659" spans="1:3" x14ac:dyDescent="0.25">
      <c r="A2659" s="2">
        <v>43080</v>
      </c>
      <c r="B2659" s="1" t="s">
        <v>5</v>
      </c>
      <c r="C2659">
        <v>89.937561000000002</v>
      </c>
    </row>
    <row r="2660" spans="1:3" x14ac:dyDescent="0.25">
      <c r="A2660" s="2">
        <v>43081</v>
      </c>
      <c r="B2660" s="1" t="s">
        <v>5</v>
      </c>
      <c r="C2660">
        <v>89.343329999999995</v>
      </c>
    </row>
    <row r="2661" spans="1:3" x14ac:dyDescent="0.25">
      <c r="A2661" s="2">
        <v>43082</v>
      </c>
      <c r="B2661" s="1" t="s">
        <v>5</v>
      </c>
      <c r="C2661">
        <v>89.613440999999995</v>
      </c>
    </row>
    <row r="2662" spans="1:3" x14ac:dyDescent="0.25">
      <c r="A2662" s="2">
        <v>43083</v>
      </c>
      <c r="B2662" s="1" t="s">
        <v>5</v>
      </c>
      <c r="C2662">
        <v>87.920745999999994</v>
      </c>
    </row>
    <row r="2663" spans="1:3" x14ac:dyDescent="0.25">
      <c r="A2663" s="2">
        <v>43084</v>
      </c>
      <c r="B2663" s="1" t="s">
        <v>5</v>
      </c>
      <c r="C2663">
        <v>88.379936000000001</v>
      </c>
    </row>
    <row r="2664" spans="1:3" x14ac:dyDescent="0.25">
      <c r="A2664" s="2">
        <v>43087</v>
      </c>
      <c r="B2664" s="1" t="s">
        <v>5</v>
      </c>
      <c r="C2664">
        <v>88.289901999999998</v>
      </c>
    </row>
    <row r="2665" spans="1:3" x14ac:dyDescent="0.25">
      <c r="A2665" s="2">
        <v>43088</v>
      </c>
      <c r="B2665" s="1" t="s">
        <v>5</v>
      </c>
      <c r="C2665">
        <v>87.227455000000006</v>
      </c>
    </row>
    <row r="2666" spans="1:3" x14ac:dyDescent="0.25">
      <c r="A2666" s="2">
        <v>43089</v>
      </c>
      <c r="B2666" s="1" t="s">
        <v>5</v>
      </c>
      <c r="C2666">
        <v>86.741264000000001</v>
      </c>
    </row>
    <row r="2667" spans="1:3" x14ac:dyDescent="0.25">
      <c r="A2667" s="2">
        <v>43090</v>
      </c>
      <c r="B2667" s="1" t="s">
        <v>5</v>
      </c>
      <c r="C2667">
        <v>87.137428</v>
      </c>
    </row>
    <row r="2668" spans="1:3" x14ac:dyDescent="0.25">
      <c r="A2668" s="2">
        <v>43091</v>
      </c>
      <c r="B2668" s="1" t="s">
        <v>5</v>
      </c>
      <c r="C2668">
        <v>87.002380000000002</v>
      </c>
    </row>
    <row r="2669" spans="1:3" x14ac:dyDescent="0.25">
      <c r="A2669" s="2">
        <v>43096</v>
      </c>
      <c r="B2669" s="1" t="s">
        <v>5</v>
      </c>
      <c r="C2669">
        <v>87.128417999999996</v>
      </c>
    </row>
    <row r="2670" spans="1:3" x14ac:dyDescent="0.25">
      <c r="A2670" s="2">
        <v>43097</v>
      </c>
      <c r="B2670" s="1" t="s">
        <v>5</v>
      </c>
      <c r="C2670">
        <v>86.903335999999996</v>
      </c>
    </row>
    <row r="2671" spans="1:3" x14ac:dyDescent="0.25">
      <c r="A2671" s="2">
        <v>43098</v>
      </c>
      <c r="B2671" s="1" t="s">
        <v>5</v>
      </c>
      <c r="C2671">
        <v>87.155449000000004</v>
      </c>
    </row>
    <row r="2672" spans="1:3" x14ac:dyDescent="0.25">
      <c r="A2672" s="2">
        <v>43102</v>
      </c>
      <c r="B2672" s="1" t="s">
        <v>5</v>
      </c>
      <c r="C2672">
        <v>86.309089999999998</v>
      </c>
    </row>
    <row r="2673" spans="1:3" x14ac:dyDescent="0.25">
      <c r="A2673" s="2">
        <v>43103</v>
      </c>
      <c r="B2673" s="1" t="s">
        <v>5</v>
      </c>
      <c r="C2673">
        <v>87.065406999999993</v>
      </c>
    </row>
    <row r="2674" spans="1:3" x14ac:dyDescent="0.25">
      <c r="A2674" s="2">
        <v>43104</v>
      </c>
      <c r="B2674" s="1" t="s">
        <v>5</v>
      </c>
      <c r="C2674">
        <v>88.523994000000002</v>
      </c>
    </row>
    <row r="2675" spans="1:3" x14ac:dyDescent="0.25">
      <c r="A2675" s="2">
        <v>43105</v>
      </c>
      <c r="B2675" s="1" t="s">
        <v>5</v>
      </c>
      <c r="C2675">
        <v>88.650040000000004</v>
      </c>
    </row>
    <row r="2676" spans="1:3" x14ac:dyDescent="0.25">
      <c r="A2676" s="2">
        <v>43108</v>
      </c>
      <c r="B2676" s="1" t="s">
        <v>5</v>
      </c>
      <c r="C2676">
        <v>89.766495000000006</v>
      </c>
    </row>
    <row r="2677" spans="1:3" x14ac:dyDescent="0.25">
      <c r="A2677" s="2">
        <v>43109</v>
      </c>
      <c r="B2677" s="1" t="s">
        <v>5</v>
      </c>
      <c r="C2677">
        <v>89.496391000000003</v>
      </c>
    </row>
    <row r="2678" spans="1:3" x14ac:dyDescent="0.25">
      <c r="A2678" s="2">
        <v>43110</v>
      </c>
      <c r="B2678" s="1" t="s">
        <v>5</v>
      </c>
      <c r="C2678">
        <v>90.666861999999995</v>
      </c>
    </row>
    <row r="2679" spans="1:3" x14ac:dyDescent="0.25">
      <c r="A2679" s="2">
        <v>43111</v>
      </c>
      <c r="B2679" s="1" t="s">
        <v>5</v>
      </c>
      <c r="C2679">
        <v>90.036613000000003</v>
      </c>
    </row>
    <row r="2680" spans="1:3" x14ac:dyDescent="0.25">
      <c r="A2680" s="2">
        <v>43112</v>
      </c>
      <c r="B2680" s="1" t="s">
        <v>5</v>
      </c>
      <c r="C2680">
        <v>88.668053</v>
      </c>
    </row>
    <row r="2681" spans="1:3" x14ac:dyDescent="0.25">
      <c r="A2681" s="2">
        <v>43115</v>
      </c>
      <c r="B2681" s="1" t="s">
        <v>5</v>
      </c>
      <c r="C2681">
        <v>88.235885999999994</v>
      </c>
    </row>
    <row r="2682" spans="1:3" x14ac:dyDescent="0.25">
      <c r="A2682" s="2">
        <v>43116</v>
      </c>
      <c r="B2682" s="1" t="s">
        <v>5</v>
      </c>
      <c r="C2682">
        <v>88.199860000000001</v>
      </c>
    </row>
    <row r="2683" spans="1:3" x14ac:dyDescent="0.25">
      <c r="A2683" s="2">
        <v>43117</v>
      </c>
      <c r="B2683" s="1" t="s">
        <v>5</v>
      </c>
      <c r="C2683">
        <v>87.821715999999995</v>
      </c>
    </row>
    <row r="2684" spans="1:3" x14ac:dyDescent="0.25">
      <c r="A2684" s="2">
        <v>43118</v>
      </c>
      <c r="B2684" s="1" t="s">
        <v>5</v>
      </c>
      <c r="C2684">
        <v>87.785690000000002</v>
      </c>
    </row>
    <row r="2685" spans="1:3" x14ac:dyDescent="0.25">
      <c r="A2685" s="2">
        <v>43119</v>
      </c>
      <c r="B2685" s="1" t="s">
        <v>5</v>
      </c>
      <c r="C2685">
        <v>88.794105999999999</v>
      </c>
    </row>
    <row r="2686" spans="1:3" x14ac:dyDescent="0.25">
      <c r="A2686" s="2">
        <v>43122</v>
      </c>
      <c r="B2686" s="1" t="s">
        <v>5</v>
      </c>
      <c r="C2686">
        <v>89.064209000000005</v>
      </c>
    </row>
    <row r="2687" spans="1:3" x14ac:dyDescent="0.25">
      <c r="A2687" s="2">
        <v>43123</v>
      </c>
      <c r="B2687" s="1" t="s">
        <v>5</v>
      </c>
      <c r="C2687">
        <v>91.567229999999995</v>
      </c>
    </row>
    <row r="2688" spans="1:3" x14ac:dyDescent="0.25">
      <c r="A2688" s="2">
        <v>43124</v>
      </c>
      <c r="B2688" s="1" t="s">
        <v>5</v>
      </c>
      <c r="C2688">
        <v>93.277930999999995</v>
      </c>
    </row>
    <row r="2689" spans="1:3" x14ac:dyDescent="0.25">
      <c r="A2689" s="2">
        <v>43125</v>
      </c>
      <c r="B2689" s="1" t="s">
        <v>5</v>
      </c>
      <c r="C2689">
        <v>93.097854999999996</v>
      </c>
    </row>
    <row r="2690" spans="1:3" x14ac:dyDescent="0.25">
      <c r="A2690" s="2">
        <v>43126</v>
      </c>
      <c r="B2690" s="1" t="s">
        <v>5</v>
      </c>
      <c r="C2690">
        <v>93.683090000000007</v>
      </c>
    </row>
    <row r="2691" spans="1:3" x14ac:dyDescent="0.25">
      <c r="A2691" s="2">
        <v>43129</v>
      </c>
      <c r="B2691" s="1" t="s">
        <v>5</v>
      </c>
      <c r="C2691">
        <v>93.277930999999995</v>
      </c>
    </row>
    <row r="2692" spans="1:3" x14ac:dyDescent="0.25">
      <c r="A2692" s="2">
        <v>43130</v>
      </c>
      <c r="B2692" s="1" t="s">
        <v>5</v>
      </c>
      <c r="C2692">
        <v>93.457999999999998</v>
      </c>
    </row>
    <row r="2693" spans="1:3" x14ac:dyDescent="0.25">
      <c r="A2693" s="2">
        <v>43131</v>
      </c>
      <c r="B2693" s="1" t="s">
        <v>5</v>
      </c>
      <c r="C2693">
        <v>93.052834000000004</v>
      </c>
    </row>
    <row r="2694" spans="1:3" x14ac:dyDescent="0.25">
      <c r="A2694" s="2">
        <v>43132</v>
      </c>
      <c r="B2694" s="1" t="s">
        <v>5</v>
      </c>
      <c r="C2694">
        <v>93.052834000000004</v>
      </c>
    </row>
    <row r="2695" spans="1:3" x14ac:dyDescent="0.25">
      <c r="A2695" s="2">
        <v>43133</v>
      </c>
      <c r="B2695" s="1" t="s">
        <v>5</v>
      </c>
      <c r="C2695">
        <v>91.882362000000001</v>
      </c>
    </row>
    <row r="2696" spans="1:3" x14ac:dyDescent="0.25">
      <c r="A2696" s="2">
        <v>43136</v>
      </c>
      <c r="B2696" s="1" t="s">
        <v>5</v>
      </c>
      <c r="C2696">
        <v>94.133285999999998</v>
      </c>
    </row>
    <row r="2697" spans="1:3" x14ac:dyDescent="0.25">
      <c r="A2697" s="2">
        <v>43137</v>
      </c>
      <c r="B2697" s="1" t="s">
        <v>5</v>
      </c>
      <c r="C2697">
        <v>91.522216999999998</v>
      </c>
    </row>
    <row r="2698" spans="1:3" x14ac:dyDescent="0.25">
      <c r="A2698" s="2">
        <v>43138</v>
      </c>
      <c r="B2698" s="1" t="s">
        <v>5</v>
      </c>
      <c r="C2698">
        <v>95.303748999999996</v>
      </c>
    </row>
    <row r="2699" spans="1:3" x14ac:dyDescent="0.25">
      <c r="A2699" s="2">
        <v>43139</v>
      </c>
      <c r="B2699" s="1" t="s">
        <v>5</v>
      </c>
      <c r="C2699">
        <v>92.602645999999993</v>
      </c>
    </row>
    <row r="2700" spans="1:3" x14ac:dyDescent="0.25">
      <c r="A2700" s="2">
        <v>43140</v>
      </c>
      <c r="B2700" s="1" t="s">
        <v>5</v>
      </c>
      <c r="C2700">
        <v>92.287529000000006</v>
      </c>
    </row>
    <row r="2701" spans="1:3" x14ac:dyDescent="0.25">
      <c r="A2701" s="2">
        <v>43143</v>
      </c>
      <c r="B2701" s="1" t="s">
        <v>5</v>
      </c>
      <c r="C2701">
        <v>93.367958000000002</v>
      </c>
    </row>
    <row r="2702" spans="1:3" x14ac:dyDescent="0.25">
      <c r="A2702" s="2">
        <v>43144</v>
      </c>
      <c r="B2702" s="1" t="s">
        <v>5</v>
      </c>
      <c r="C2702">
        <v>92.827743999999996</v>
      </c>
    </row>
    <row r="2703" spans="1:3" x14ac:dyDescent="0.25">
      <c r="A2703" s="2">
        <v>43145</v>
      </c>
      <c r="B2703" s="1" t="s">
        <v>5</v>
      </c>
      <c r="C2703">
        <v>94.178291000000002</v>
      </c>
    </row>
    <row r="2704" spans="1:3" x14ac:dyDescent="0.25">
      <c r="A2704" s="2">
        <v>43146</v>
      </c>
      <c r="B2704" s="1" t="s">
        <v>5</v>
      </c>
      <c r="C2704">
        <v>94.358376000000007</v>
      </c>
    </row>
    <row r="2705" spans="1:3" x14ac:dyDescent="0.25">
      <c r="A2705" s="2">
        <v>43147</v>
      </c>
      <c r="B2705" s="1" t="s">
        <v>5</v>
      </c>
      <c r="C2705">
        <v>95.303748999999996</v>
      </c>
    </row>
    <row r="2706" spans="1:3" x14ac:dyDescent="0.25">
      <c r="A2706" s="2">
        <v>43150</v>
      </c>
      <c r="B2706" s="1" t="s">
        <v>5</v>
      </c>
      <c r="C2706">
        <v>95.258742999999996</v>
      </c>
    </row>
    <row r="2707" spans="1:3" x14ac:dyDescent="0.25">
      <c r="A2707" s="2">
        <v>43151</v>
      </c>
      <c r="B2707" s="1" t="s">
        <v>5</v>
      </c>
      <c r="C2707">
        <v>94.673491999999996</v>
      </c>
    </row>
    <row r="2708" spans="1:3" x14ac:dyDescent="0.25">
      <c r="A2708" s="2">
        <v>43152</v>
      </c>
      <c r="B2708" s="1" t="s">
        <v>5</v>
      </c>
      <c r="C2708">
        <v>97.374588000000003</v>
      </c>
    </row>
    <row r="2709" spans="1:3" x14ac:dyDescent="0.25">
      <c r="A2709" s="2">
        <v>43153</v>
      </c>
      <c r="B2709" s="1" t="s">
        <v>5</v>
      </c>
      <c r="C2709">
        <v>98.590096000000003</v>
      </c>
    </row>
    <row r="2710" spans="1:3" x14ac:dyDescent="0.25">
      <c r="A2710" s="2">
        <v>43154</v>
      </c>
      <c r="B2710" s="1" t="s">
        <v>5</v>
      </c>
      <c r="C2710">
        <v>97.824782999999996</v>
      </c>
    </row>
    <row r="2711" spans="1:3" x14ac:dyDescent="0.25">
      <c r="A2711" s="2">
        <v>43157</v>
      </c>
      <c r="B2711" s="1" t="s">
        <v>5</v>
      </c>
      <c r="C2711">
        <v>97.779762000000005</v>
      </c>
    </row>
    <row r="2712" spans="1:3" x14ac:dyDescent="0.25">
      <c r="A2712" s="2">
        <v>43158</v>
      </c>
      <c r="B2712" s="1" t="s">
        <v>5</v>
      </c>
      <c r="C2712">
        <v>97.779762000000005</v>
      </c>
    </row>
    <row r="2713" spans="1:3" x14ac:dyDescent="0.25">
      <c r="A2713" s="2">
        <v>43159</v>
      </c>
      <c r="B2713" s="1" t="s">
        <v>5</v>
      </c>
      <c r="C2713">
        <v>98.545074</v>
      </c>
    </row>
    <row r="2714" spans="1:3" x14ac:dyDescent="0.25">
      <c r="A2714" s="2">
        <v>43160</v>
      </c>
      <c r="B2714" s="1" t="s">
        <v>5</v>
      </c>
      <c r="C2714">
        <v>97.419617000000002</v>
      </c>
    </row>
    <row r="2715" spans="1:3" x14ac:dyDescent="0.25">
      <c r="A2715" s="2">
        <v>43161</v>
      </c>
      <c r="B2715" s="1" t="s">
        <v>5</v>
      </c>
      <c r="C2715">
        <v>95.483833000000004</v>
      </c>
    </row>
    <row r="2716" spans="1:3" x14ac:dyDescent="0.25">
      <c r="A2716" s="2">
        <v>43164</v>
      </c>
      <c r="B2716" s="1" t="s">
        <v>5</v>
      </c>
      <c r="C2716">
        <v>97.419617000000002</v>
      </c>
    </row>
    <row r="2717" spans="1:3" x14ac:dyDescent="0.25">
      <c r="A2717" s="2">
        <v>43165</v>
      </c>
      <c r="B2717" s="1" t="s">
        <v>5</v>
      </c>
      <c r="C2717">
        <v>96.384201000000004</v>
      </c>
    </row>
    <row r="2718" spans="1:3" x14ac:dyDescent="0.25">
      <c r="A2718" s="2">
        <v>43166</v>
      </c>
      <c r="B2718" s="1" t="s">
        <v>5</v>
      </c>
      <c r="C2718">
        <v>98.184921000000003</v>
      </c>
    </row>
    <row r="2719" spans="1:3" x14ac:dyDescent="0.25">
      <c r="A2719" s="2">
        <v>43167</v>
      </c>
      <c r="B2719" s="1" t="s">
        <v>5</v>
      </c>
      <c r="C2719">
        <v>99.130302</v>
      </c>
    </row>
    <row r="2720" spans="1:3" x14ac:dyDescent="0.25">
      <c r="A2720" s="2">
        <v>43168</v>
      </c>
      <c r="B2720" s="1" t="s">
        <v>5</v>
      </c>
      <c r="C2720">
        <v>98.950241000000005</v>
      </c>
    </row>
    <row r="2721" spans="1:3" x14ac:dyDescent="0.25">
      <c r="A2721" s="2">
        <v>43171</v>
      </c>
      <c r="B2721" s="1" t="s">
        <v>5</v>
      </c>
      <c r="C2721">
        <v>99.535477</v>
      </c>
    </row>
    <row r="2722" spans="1:3" x14ac:dyDescent="0.25">
      <c r="A2722" s="2">
        <v>43172</v>
      </c>
      <c r="B2722" s="1" t="s">
        <v>5</v>
      </c>
      <c r="C2722">
        <v>98.635116999999994</v>
      </c>
    </row>
    <row r="2723" spans="1:3" x14ac:dyDescent="0.25">
      <c r="A2723" s="2">
        <v>43173</v>
      </c>
      <c r="B2723" s="1" t="s">
        <v>5</v>
      </c>
      <c r="C2723">
        <v>98.680121999999997</v>
      </c>
    </row>
    <row r="2724" spans="1:3" x14ac:dyDescent="0.25">
      <c r="A2724" s="2">
        <v>43174</v>
      </c>
      <c r="B2724" s="1" t="s">
        <v>5</v>
      </c>
      <c r="C2724">
        <v>98.635116999999994</v>
      </c>
    </row>
    <row r="2725" spans="1:3" x14ac:dyDescent="0.25">
      <c r="A2725" s="2">
        <v>43175</v>
      </c>
      <c r="B2725" s="1" t="s">
        <v>5</v>
      </c>
      <c r="C2725">
        <v>98.004845000000003</v>
      </c>
    </row>
    <row r="2726" spans="1:3" x14ac:dyDescent="0.25">
      <c r="A2726" s="2">
        <v>43178</v>
      </c>
      <c r="B2726" s="1" t="s">
        <v>5</v>
      </c>
      <c r="C2726">
        <v>97.644699000000003</v>
      </c>
    </row>
    <row r="2727" spans="1:3" x14ac:dyDescent="0.25">
      <c r="A2727" s="2">
        <v>43179</v>
      </c>
      <c r="B2727" s="1" t="s">
        <v>5</v>
      </c>
      <c r="C2727">
        <v>99.985648999999995</v>
      </c>
    </row>
    <row r="2728" spans="1:3" x14ac:dyDescent="0.25">
      <c r="A2728" s="2">
        <v>43180</v>
      </c>
      <c r="B2728" s="1" t="s">
        <v>5</v>
      </c>
      <c r="C2728">
        <v>100.03067</v>
      </c>
    </row>
    <row r="2729" spans="1:3" x14ac:dyDescent="0.25">
      <c r="A2729" s="2">
        <v>43181</v>
      </c>
      <c r="B2729" s="1" t="s">
        <v>5</v>
      </c>
      <c r="C2729">
        <v>100.570892</v>
      </c>
    </row>
    <row r="2730" spans="1:3" x14ac:dyDescent="0.25">
      <c r="A2730" s="2">
        <v>43182</v>
      </c>
      <c r="B2730" s="1" t="s">
        <v>5</v>
      </c>
      <c r="C2730">
        <v>97.959839000000002</v>
      </c>
    </row>
    <row r="2731" spans="1:3" x14ac:dyDescent="0.25">
      <c r="A2731" s="2">
        <v>43185</v>
      </c>
      <c r="B2731" s="1" t="s">
        <v>5</v>
      </c>
      <c r="C2731">
        <v>96.699325999999999</v>
      </c>
    </row>
    <row r="2732" spans="1:3" x14ac:dyDescent="0.25">
      <c r="A2732" s="2">
        <v>43186</v>
      </c>
      <c r="B2732" s="1" t="s">
        <v>5</v>
      </c>
      <c r="C2732">
        <v>100.03067</v>
      </c>
    </row>
    <row r="2733" spans="1:3" x14ac:dyDescent="0.25">
      <c r="A2733" s="2">
        <v>43187</v>
      </c>
      <c r="B2733" s="1" t="s">
        <v>5</v>
      </c>
      <c r="C2733">
        <v>99.580498000000006</v>
      </c>
    </row>
    <row r="2734" spans="1:3" x14ac:dyDescent="0.25">
      <c r="A2734" s="2">
        <v>43188</v>
      </c>
      <c r="B2734" s="1" t="s">
        <v>5</v>
      </c>
      <c r="C2734">
        <v>99.580498000000006</v>
      </c>
    </row>
    <row r="2735" spans="1:3" x14ac:dyDescent="0.25">
      <c r="A2735" s="2">
        <v>43193</v>
      </c>
      <c r="B2735" s="1" t="s">
        <v>5</v>
      </c>
      <c r="C2735">
        <v>99.625504000000006</v>
      </c>
    </row>
    <row r="2736" spans="1:3" x14ac:dyDescent="0.25">
      <c r="A2736" s="2">
        <v>43194</v>
      </c>
      <c r="B2736" s="1" t="s">
        <v>5</v>
      </c>
      <c r="C2736">
        <v>99.265366</v>
      </c>
    </row>
    <row r="2737" spans="1:3" x14ac:dyDescent="0.25">
      <c r="A2737" s="2">
        <v>43195</v>
      </c>
      <c r="B2737" s="1" t="s">
        <v>5</v>
      </c>
      <c r="C2737">
        <v>101.426239</v>
      </c>
    </row>
    <row r="2738" spans="1:3" x14ac:dyDescent="0.25">
      <c r="A2738" s="2">
        <v>43196</v>
      </c>
      <c r="B2738" s="1" t="s">
        <v>5</v>
      </c>
      <c r="C2738">
        <v>101.021072</v>
      </c>
    </row>
    <row r="2739" spans="1:3" x14ac:dyDescent="0.25">
      <c r="A2739" s="2">
        <v>43199</v>
      </c>
      <c r="B2739" s="1" t="s">
        <v>5</v>
      </c>
      <c r="C2739">
        <v>103.452072</v>
      </c>
    </row>
    <row r="2740" spans="1:3" x14ac:dyDescent="0.25">
      <c r="A2740" s="2">
        <v>43200</v>
      </c>
      <c r="B2740" s="1" t="s">
        <v>5</v>
      </c>
      <c r="C2740">
        <v>103.091919</v>
      </c>
    </row>
    <row r="2741" spans="1:3" x14ac:dyDescent="0.25">
      <c r="A2741" s="2">
        <v>43201</v>
      </c>
      <c r="B2741" s="1" t="s">
        <v>5</v>
      </c>
      <c r="C2741">
        <v>100.435844</v>
      </c>
    </row>
    <row r="2742" spans="1:3" x14ac:dyDescent="0.25">
      <c r="A2742" s="2">
        <v>43202</v>
      </c>
      <c r="B2742" s="1" t="s">
        <v>5</v>
      </c>
      <c r="C2742">
        <v>97.959839000000002</v>
      </c>
    </row>
    <row r="2743" spans="1:3" x14ac:dyDescent="0.25">
      <c r="A2743" s="2">
        <v>43203</v>
      </c>
      <c r="B2743" s="1" t="s">
        <v>5</v>
      </c>
      <c r="C2743">
        <v>98.184921000000003</v>
      </c>
    </row>
    <row r="2744" spans="1:3" x14ac:dyDescent="0.25">
      <c r="A2744" s="2">
        <v>43206</v>
      </c>
      <c r="B2744" s="1" t="s">
        <v>5</v>
      </c>
      <c r="C2744">
        <v>98.635116999999994</v>
      </c>
    </row>
    <row r="2745" spans="1:3" x14ac:dyDescent="0.25">
      <c r="A2745" s="2">
        <v>43207</v>
      </c>
      <c r="B2745" s="1" t="s">
        <v>5</v>
      </c>
      <c r="C2745">
        <v>99.445442</v>
      </c>
    </row>
    <row r="2746" spans="1:3" x14ac:dyDescent="0.25">
      <c r="A2746" s="2">
        <v>43208</v>
      </c>
      <c r="B2746" s="1" t="s">
        <v>5</v>
      </c>
      <c r="C2746">
        <v>99.940642999999994</v>
      </c>
    </row>
    <row r="2747" spans="1:3" x14ac:dyDescent="0.25">
      <c r="A2747" s="2">
        <v>43209</v>
      </c>
      <c r="B2747" s="1" t="s">
        <v>5</v>
      </c>
      <c r="C2747">
        <v>100.570892</v>
      </c>
    </row>
    <row r="2748" spans="1:3" x14ac:dyDescent="0.25">
      <c r="A2748" s="2">
        <v>43210</v>
      </c>
      <c r="B2748" s="1" t="s">
        <v>5</v>
      </c>
      <c r="C2748">
        <v>100.435844</v>
      </c>
    </row>
    <row r="2749" spans="1:3" x14ac:dyDescent="0.25">
      <c r="A2749" s="2">
        <v>43213</v>
      </c>
      <c r="B2749" s="1" t="s">
        <v>5</v>
      </c>
      <c r="C2749">
        <v>100.16572600000001</v>
      </c>
    </row>
    <row r="2750" spans="1:3" x14ac:dyDescent="0.25">
      <c r="A2750" s="2">
        <v>43214</v>
      </c>
      <c r="B2750" s="1" t="s">
        <v>5</v>
      </c>
      <c r="C2750">
        <v>100.70594800000001</v>
      </c>
    </row>
    <row r="2751" spans="1:3" x14ac:dyDescent="0.25">
      <c r="A2751" s="2">
        <v>43215</v>
      </c>
      <c r="B2751" s="1" t="s">
        <v>5</v>
      </c>
      <c r="C2751">
        <v>99.040267999999998</v>
      </c>
    </row>
    <row r="2752" spans="1:3" x14ac:dyDescent="0.25">
      <c r="A2752" s="2">
        <v>43216</v>
      </c>
      <c r="B2752" s="1" t="s">
        <v>5</v>
      </c>
      <c r="C2752">
        <v>101.066093</v>
      </c>
    </row>
    <row r="2753" spans="1:3" x14ac:dyDescent="0.25">
      <c r="A2753" s="2">
        <v>43217</v>
      </c>
      <c r="B2753" s="1" t="s">
        <v>5</v>
      </c>
      <c r="C2753">
        <v>100.750961</v>
      </c>
    </row>
    <row r="2754" spans="1:3" x14ac:dyDescent="0.25">
      <c r="A2754" s="2">
        <v>43220</v>
      </c>
      <c r="B2754" s="1" t="s">
        <v>5</v>
      </c>
      <c r="C2754">
        <v>100.525887</v>
      </c>
    </row>
    <row r="2755" spans="1:3" x14ac:dyDescent="0.25">
      <c r="A2755" s="2">
        <v>43222</v>
      </c>
      <c r="B2755" s="1" t="s">
        <v>5</v>
      </c>
      <c r="C2755">
        <v>104.847633</v>
      </c>
    </row>
    <row r="2756" spans="1:3" x14ac:dyDescent="0.25">
      <c r="A2756" s="2">
        <v>43223</v>
      </c>
      <c r="B2756" s="1" t="s">
        <v>5</v>
      </c>
      <c r="C2756">
        <v>103.992287</v>
      </c>
    </row>
    <row r="2757" spans="1:3" x14ac:dyDescent="0.25">
      <c r="A2757" s="2">
        <v>43224</v>
      </c>
      <c r="B2757" s="1" t="s">
        <v>5</v>
      </c>
      <c r="C2757">
        <v>104.802612</v>
      </c>
    </row>
    <row r="2758" spans="1:3" x14ac:dyDescent="0.25">
      <c r="A2758" s="2">
        <v>43227</v>
      </c>
      <c r="B2758" s="1" t="s">
        <v>5</v>
      </c>
      <c r="C2758">
        <v>104.98268899999999</v>
      </c>
    </row>
    <row r="2759" spans="1:3" x14ac:dyDescent="0.25">
      <c r="A2759" s="2">
        <v>43228</v>
      </c>
      <c r="B2759" s="1" t="s">
        <v>5</v>
      </c>
      <c r="C2759">
        <v>103.992287</v>
      </c>
    </row>
    <row r="2760" spans="1:3" x14ac:dyDescent="0.25">
      <c r="A2760" s="2">
        <v>43229</v>
      </c>
      <c r="B2760" s="1" t="s">
        <v>5</v>
      </c>
      <c r="C2760">
        <v>104.08232099999999</v>
      </c>
    </row>
    <row r="2761" spans="1:3" x14ac:dyDescent="0.25">
      <c r="A2761" s="2">
        <v>43230</v>
      </c>
      <c r="B2761" s="1" t="s">
        <v>5</v>
      </c>
      <c r="C2761">
        <v>104.487495</v>
      </c>
    </row>
    <row r="2762" spans="1:3" x14ac:dyDescent="0.25">
      <c r="A2762" s="2">
        <v>43231</v>
      </c>
      <c r="B2762" s="1" t="s">
        <v>5</v>
      </c>
      <c r="C2762">
        <v>105.072731</v>
      </c>
    </row>
    <row r="2763" spans="1:3" x14ac:dyDescent="0.25">
      <c r="A2763" s="2">
        <v>43234</v>
      </c>
      <c r="B2763" s="1" t="s">
        <v>5</v>
      </c>
      <c r="C2763">
        <v>103.902252</v>
      </c>
    </row>
    <row r="2764" spans="1:3" x14ac:dyDescent="0.25">
      <c r="A2764" s="2">
        <v>43235</v>
      </c>
      <c r="B2764" s="1" t="s">
        <v>5</v>
      </c>
      <c r="C2764">
        <v>104.89265399999999</v>
      </c>
    </row>
    <row r="2765" spans="1:3" x14ac:dyDescent="0.25">
      <c r="A2765" s="2">
        <v>43236</v>
      </c>
      <c r="B2765" s="1" t="s">
        <v>5</v>
      </c>
      <c r="C2765">
        <v>103.632149</v>
      </c>
    </row>
    <row r="2766" spans="1:3" x14ac:dyDescent="0.25">
      <c r="A2766" s="2">
        <v>43237</v>
      </c>
      <c r="B2766" s="1" t="s">
        <v>5</v>
      </c>
      <c r="C2766">
        <v>104.368095</v>
      </c>
    </row>
    <row r="2767" spans="1:3" x14ac:dyDescent="0.25">
      <c r="A2767" s="2">
        <v>43238</v>
      </c>
      <c r="B2767" s="1" t="s">
        <v>5</v>
      </c>
      <c r="C2767">
        <v>102.620209</v>
      </c>
    </row>
    <row r="2768" spans="1:3" x14ac:dyDescent="0.25">
      <c r="A2768" s="2">
        <v>43241</v>
      </c>
      <c r="B2768" s="1" t="s">
        <v>5</v>
      </c>
      <c r="C2768">
        <v>102.620209</v>
      </c>
    </row>
    <row r="2769" spans="1:3" x14ac:dyDescent="0.25">
      <c r="A2769" s="2">
        <v>43242</v>
      </c>
      <c r="B2769" s="1" t="s">
        <v>5</v>
      </c>
      <c r="C2769">
        <v>102.206215</v>
      </c>
    </row>
    <row r="2770" spans="1:3" x14ac:dyDescent="0.25">
      <c r="A2770" s="2">
        <v>43243</v>
      </c>
      <c r="B2770" s="1" t="s">
        <v>5</v>
      </c>
      <c r="C2770">
        <v>101.332268</v>
      </c>
    </row>
    <row r="2771" spans="1:3" x14ac:dyDescent="0.25">
      <c r="A2771" s="2">
        <v>43244</v>
      </c>
      <c r="B2771" s="1" t="s">
        <v>5</v>
      </c>
      <c r="C2771">
        <v>101.424263</v>
      </c>
    </row>
    <row r="2772" spans="1:3" x14ac:dyDescent="0.25">
      <c r="A2772" s="2">
        <v>43245</v>
      </c>
      <c r="B2772" s="1" t="s">
        <v>5</v>
      </c>
      <c r="C2772">
        <v>102.71219600000001</v>
      </c>
    </row>
    <row r="2773" spans="1:3" x14ac:dyDescent="0.25">
      <c r="A2773" s="2">
        <v>43248</v>
      </c>
      <c r="B2773" s="1" t="s">
        <v>5</v>
      </c>
      <c r="C2773">
        <v>103.356155</v>
      </c>
    </row>
    <row r="2774" spans="1:3" x14ac:dyDescent="0.25">
      <c r="A2774" s="2">
        <v>43249</v>
      </c>
      <c r="B2774" s="1" t="s">
        <v>5</v>
      </c>
      <c r="C2774">
        <v>102.896179</v>
      </c>
    </row>
    <row r="2775" spans="1:3" x14ac:dyDescent="0.25">
      <c r="A2775" s="2">
        <v>43250</v>
      </c>
      <c r="B2775" s="1" t="s">
        <v>5</v>
      </c>
      <c r="C2775">
        <v>103.95412399999999</v>
      </c>
    </row>
    <row r="2776" spans="1:3" x14ac:dyDescent="0.25">
      <c r="A2776" s="2">
        <v>43251</v>
      </c>
      <c r="B2776" s="1" t="s">
        <v>5</v>
      </c>
      <c r="C2776">
        <v>105.24205000000001</v>
      </c>
    </row>
    <row r="2777" spans="1:3" x14ac:dyDescent="0.25">
      <c r="A2777" s="2">
        <v>43252</v>
      </c>
      <c r="B2777" s="1" t="s">
        <v>5</v>
      </c>
      <c r="C2777">
        <v>105.61003100000001</v>
      </c>
    </row>
    <row r="2778" spans="1:3" x14ac:dyDescent="0.25">
      <c r="A2778" s="2">
        <v>43255</v>
      </c>
      <c r="B2778" s="1" t="s">
        <v>5</v>
      </c>
      <c r="C2778">
        <v>107.633911</v>
      </c>
    </row>
    <row r="2779" spans="1:3" x14ac:dyDescent="0.25">
      <c r="A2779" s="2">
        <v>43256</v>
      </c>
      <c r="B2779" s="1" t="s">
        <v>5</v>
      </c>
      <c r="C2779">
        <v>109.151833</v>
      </c>
    </row>
    <row r="2780" spans="1:3" x14ac:dyDescent="0.25">
      <c r="A2780" s="2">
        <v>43257</v>
      </c>
      <c r="B2780" s="1" t="s">
        <v>5</v>
      </c>
      <c r="C2780">
        <v>109.335815</v>
      </c>
    </row>
    <row r="2781" spans="1:3" x14ac:dyDescent="0.25">
      <c r="A2781" s="2">
        <v>43258</v>
      </c>
      <c r="B2781" s="1" t="s">
        <v>5</v>
      </c>
      <c r="C2781">
        <v>107.909897</v>
      </c>
    </row>
    <row r="2782" spans="1:3" x14ac:dyDescent="0.25">
      <c r="A2782" s="2">
        <v>43259</v>
      </c>
      <c r="B2782" s="1" t="s">
        <v>5</v>
      </c>
      <c r="C2782">
        <v>108.04789</v>
      </c>
    </row>
    <row r="2783" spans="1:3" x14ac:dyDescent="0.25">
      <c r="A2783" s="2">
        <v>43262</v>
      </c>
      <c r="B2783" s="1" t="s">
        <v>5</v>
      </c>
      <c r="C2783">
        <v>106.437973</v>
      </c>
    </row>
    <row r="2784" spans="1:3" x14ac:dyDescent="0.25">
      <c r="A2784" s="2">
        <v>43263</v>
      </c>
      <c r="B2784" s="1" t="s">
        <v>5</v>
      </c>
      <c r="C2784">
        <v>107.17394299999999</v>
      </c>
    </row>
    <row r="2785" spans="1:3" x14ac:dyDescent="0.25">
      <c r="A2785" s="2">
        <v>43264</v>
      </c>
      <c r="B2785" s="1" t="s">
        <v>5</v>
      </c>
      <c r="C2785">
        <v>106.621971</v>
      </c>
    </row>
    <row r="2786" spans="1:3" x14ac:dyDescent="0.25">
      <c r="A2786" s="2">
        <v>43265</v>
      </c>
      <c r="B2786" s="1" t="s">
        <v>5</v>
      </c>
      <c r="C2786">
        <v>107.08194</v>
      </c>
    </row>
    <row r="2787" spans="1:3" x14ac:dyDescent="0.25">
      <c r="A2787" s="2">
        <v>43266</v>
      </c>
      <c r="B2787" s="1" t="s">
        <v>5</v>
      </c>
      <c r="C2787">
        <v>106.207993</v>
      </c>
    </row>
    <row r="2788" spans="1:3" x14ac:dyDescent="0.25">
      <c r="A2788" s="2">
        <v>43269</v>
      </c>
      <c r="B2788" s="1" t="s">
        <v>5</v>
      </c>
      <c r="C2788">
        <v>104.96605700000001</v>
      </c>
    </row>
    <row r="2789" spans="1:3" x14ac:dyDescent="0.25">
      <c r="A2789" s="2">
        <v>43270</v>
      </c>
      <c r="B2789" s="1" t="s">
        <v>5</v>
      </c>
      <c r="C2789">
        <v>104.690079</v>
      </c>
    </row>
    <row r="2790" spans="1:3" x14ac:dyDescent="0.25">
      <c r="A2790" s="2">
        <v>43271</v>
      </c>
      <c r="B2790" s="1" t="s">
        <v>5</v>
      </c>
      <c r="C2790">
        <v>106.070007</v>
      </c>
    </row>
    <row r="2791" spans="1:3" x14ac:dyDescent="0.25">
      <c r="A2791" s="2">
        <v>43272</v>
      </c>
      <c r="B2791" s="1" t="s">
        <v>5</v>
      </c>
      <c r="C2791">
        <v>106.070007</v>
      </c>
    </row>
    <row r="2792" spans="1:3" x14ac:dyDescent="0.25">
      <c r="A2792" s="2">
        <v>43273</v>
      </c>
      <c r="B2792" s="1" t="s">
        <v>5</v>
      </c>
      <c r="C2792">
        <v>105.196045</v>
      </c>
    </row>
    <row r="2793" spans="1:3" x14ac:dyDescent="0.25">
      <c r="A2793" s="2">
        <v>43276</v>
      </c>
      <c r="B2793" s="1" t="s">
        <v>5</v>
      </c>
      <c r="C2793">
        <v>104.04611199999999</v>
      </c>
    </row>
    <row r="2794" spans="1:3" x14ac:dyDescent="0.25">
      <c r="A2794" s="2">
        <v>43277</v>
      </c>
      <c r="B2794" s="1" t="s">
        <v>5</v>
      </c>
      <c r="C2794">
        <v>105.104057</v>
      </c>
    </row>
    <row r="2795" spans="1:3" x14ac:dyDescent="0.25">
      <c r="A2795" s="2">
        <v>43278</v>
      </c>
      <c r="B2795" s="1" t="s">
        <v>5</v>
      </c>
      <c r="C2795">
        <v>105.61003100000001</v>
      </c>
    </row>
    <row r="2796" spans="1:3" x14ac:dyDescent="0.25">
      <c r="A2796" s="2">
        <v>43279</v>
      </c>
      <c r="B2796" s="1" t="s">
        <v>5</v>
      </c>
      <c r="C2796">
        <v>103.908119</v>
      </c>
    </row>
    <row r="2797" spans="1:3" x14ac:dyDescent="0.25">
      <c r="A2797" s="2">
        <v>43280</v>
      </c>
      <c r="B2797" s="1" t="s">
        <v>5</v>
      </c>
      <c r="C2797">
        <v>105.012062</v>
      </c>
    </row>
    <row r="2798" spans="1:3" x14ac:dyDescent="0.25">
      <c r="A2798" s="2">
        <v>43283</v>
      </c>
      <c r="B2798" s="1" t="s">
        <v>5</v>
      </c>
      <c r="C2798">
        <v>104.87406900000001</v>
      </c>
    </row>
    <row r="2799" spans="1:3" x14ac:dyDescent="0.25">
      <c r="A2799" s="2">
        <v>43284</v>
      </c>
      <c r="B2799" s="1" t="s">
        <v>5</v>
      </c>
      <c r="C2799">
        <v>106.48397799999999</v>
      </c>
    </row>
    <row r="2800" spans="1:3" x14ac:dyDescent="0.25">
      <c r="A2800" s="2">
        <v>43285</v>
      </c>
      <c r="B2800" s="1" t="s">
        <v>5</v>
      </c>
      <c r="C2800">
        <v>107.08194</v>
      </c>
    </row>
    <row r="2801" spans="1:3" x14ac:dyDescent="0.25">
      <c r="A2801" s="2">
        <v>43286</v>
      </c>
      <c r="B2801" s="1" t="s">
        <v>5</v>
      </c>
      <c r="C2801">
        <v>107.03594200000001</v>
      </c>
    </row>
    <row r="2802" spans="1:3" x14ac:dyDescent="0.25">
      <c r="A2802" s="2">
        <v>43287</v>
      </c>
      <c r="B2802" s="1" t="s">
        <v>5</v>
      </c>
      <c r="C2802">
        <v>108.00190000000001</v>
      </c>
    </row>
    <row r="2803" spans="1:3" x14ac:dyDescent="0.25">
      <c r="A2803" s="2">
        <v>43290</v>
      </c>
      <c r="B2803" s="1" t="s">
        <v>5</v>
      </c>
      <c r="C2803">
        <v>108.093887</v>
      </c>
    </row>
    <row r="2804" spans="1:3" x14ac:dyDescent="0.25">
      <c r="A2804" s="2">
        <v>43291</v>
      </c>
      <c r="B2804" s="1" t="s">
        <v>5</v>
      </c>
      <c r="C2804">
        <v>108.967834</v>
      </c>
    </row>
    <row r="2805" spans="1:3" x14ac:dyDescent="0.25">
      <c r="A2805" s="2">
        <v>43292</v>
      </c>
      <c r="B2805" s="1" t="s">
        <v>5</v>
      </c>
      <c r="C2805">
        <v>109.335815</v>
      </c>
    </row>
    <row r="2806" spans="1:3" x14ac:dyDescent="0.25">
      <c r="A2806" s="2">
        <v>43293</v>
      </c>
      <c r="B2806" s="1" t="s">
        <v>5</v>
      </c>
      <c r="C2806">
        <v>109.381821</v>
      </c>
    </row>
    <row r="2807" spans="1:3" x14ac:dyDescent="0.25">
      <c r="A2807" s="2">
        <v>43294</v>
      </c>
      <c r="B2807" s="1" t="s">
        <v>5</v>
      </c>
      <c r="C2807">
        <v>108.967834</v>
      </c>
    </row>
    <row r="2808" spans="1:3" x14ac:dyDescent="0.25">
      <c r="A2808" s="2">
        <v>43297</v>
      </c>
      <c r="B2808" s="1" t="s">
        <v>5</v>
      </c>
      <c r="C2808">
        <v>109.427803</v>
      </c>
    </row>
    <row r="2809" spans="1:3" x14ac:dyDescent="0.25">
      <c r="A2809" s="2">
        <v>43298</v>
      </c>
      <c r="B2809" s="1" t="s">
        <v>5</v>
      </c>
      <c r="C2809">
        <v>109.887787</v>
      </c>
    </row>
    <row r="2810" spans="1:3" x14ac:dyDescent="0.25">
      <c r="A2810" s="2">
        <v>43299</v>
      </c>
      <c r="B2810" s="1" t="s">
        <v>5</v>
      </c>
      <c r="C2810">
        <v>110.623741</v>
      </c>
    </row>
    <row r="2811" spans="1:3" x14ac:dyDescent="0.25">
      <c r="A2811" s="2">
        <v>43300</v>
      </c>
      <c r="B2811" s="1" t="s">
        <v>5</v>
      </c>
      <c r="C2811">
        <v>109.56579600000001</v>
      </c>
    </row>
    <row r="2812" spans="1:3" x14ac:dyDescent="0.25">
      <c r="A2812" s="2">
        <v>43301</v>
      </c>
      <c r="B2812" s="1" t="s">
        <v>5</v>
      </c>
      <c r="C2812">
        <v>108.00190000000001</v>
      </c>
    </row>
    <row r="2813" spans="1:3" x14ac:dyDescent="0.25">
      <c r="A2813" s="2">
        <v>43304</v>
      </c>
      <c r="B2813" s="1" t="s">
        <v>5</v>
      </c>
      <c r="C2813">
        <v>106.667969</v>
      </c>
    </row>
    <row r="2814" spans="1:3" x14ac:dyDescent="0.25">
      <c r="A2814" s="2">
        <v>43305</v>
      </c>
      <c r="B2814" s="1" t="s">
        <v>5</v>
      </c>
      <c r="C2814">
        <v>106.713966</v>
      </c>
    </row>
    <row r="2815" spans="1:3" x14ac:dyDescent="0.25">
      <c r="A2815" s="2">
        <v>43306</v>
      </c>
      <c r="B2815" s="1" t="s">
        <v>5</v>
      </c>
      <c r="C2815">
        <v>106.529968</v>
      </c>
    </row>
    <row r="2816" spans="1:3" x14ac:dyDescent="0.25">
      <c r="A2816" s="2">
        <v>43307</v>
      </c>
      <c r="B2816" s="1" t="s">
        <v>5</v>
      </c>
      <c r="C2816">
        <v>105.656021</v>
      </c>
    </row>
    <row r="2817" spans="1:3" x14ac:dyDescent="0.25">
      <c r="A2817" s="2">
        <v>43308</v>
      </c>
      <c r="B2817" s="1" t="s">
        <v>5</v>
      </c>
      <c r="C2817">
        <v>103.816124</v>
      </c>
    </row>
    <row r="2818" spans="1:3" x14ac:dyDescent="0.25">
      <c r="A2818" s="2">
        <v>43311</v>
      </c>
      <c r="B2818" s="1" t="s">
        <v>5</v>
      </c>
      <c r="C2818">
        <v>103.862129</v>
      </c>
    </row>
    <row r="2819" spans="1:3" x14ac:dyDescent="0.25">
      <c r="A2819" s="2">
        <v>43312</v>
      </c>
      <c r="B2819" s="1" t="s">
        <v>5</v>
      </c>
      <c r="C2819">
        <v>103.678139</v>
      </c>
    </row>
    <row r="2820" spans="1:3" x14ac:dyDescent="0.25">
      <c r="A2820" s="2">
        <v>43313</v>
      </c>
      <c r="B2820" s="1" t="s">
        <v>5</v>
      </c>
      <c r="C2820">
        <v>104.460098</v>
      </c>
    </row>
    <row r="2821" spans="1:3" x14ac:dyDescent="0.25">
      <c r="A2821" s="2">
        <v>43314</v>
      </c>
      <c r="B2821" s="1" t="s">
        <v>5</v>
      </c>
      <c r="C2821">
        <v>103.770134</v>
      </c>
    </row>
    <row r="2822" spans="1:3" x14ac:dyDescent="0.25">
      <c r="A2822" s="2">
        <v>43315</v>
      </c>
      <c r="B2822" s="1" t="s">
        <v>5</v>
      </c>
      <c r="C2822">
        <v>104.322098</v>
      </c>
    </row>
    <row r="2823" spans="1:3" x14ac:dyDescent="0.25">
      <c r="A2823" s="2">
        <v>43318</v>
      </c>
      <c r="B2823" s="1" t="s">
        <v>5</v>
      </c>
      <c r="C2823">
        <v>104.368095</v>
      </c>
    </row>
    <row r="2824" spans="1:3" x14ac:dyDescent="0.25">
      <c r="A2824" s="2">
        <v>43319</v>
      </c>
      <c r="B2824" s="1" t="s">
        <v>5</v>
      </c>
      <c r="C2824">
        <v>104.322098</v>
      </c>
    </row>
    <row r="2825" spans="1:3" x14ac:dyDescent="0.25">
      <c r="A2825" s="2">
        <v>43320</v>
      </c>
      <c r="B2825" s="1" t="s">
        <v>5</v>
      </c>
      <c r="C2825">
        <v>103.95412399999999</v>
      </c>
    </row>
    <row r="2826" spans="1:3" x14ac:dyDescent="0.25">
      <c r="A2826" s="2">
        <v>43321</v>
      </c>
      <c r="B2826" s="1" t="s">
        <v>5</v>
      </c>
      <c r="C2826">
        <v>103.95412399999999</v>
      </c>
    </row>
    <row r="2827" spans="1:3" x14ac:dyDescent="0.25">
      <c r="A2827" s="2">
        <v>43322</v>
      </c>
      <c r="B2827" s="1" t="s">
        <v>5</v>
      </c>
      <c r="C2827">
        <v>102.942177</v>
      </c>
    </row>
    <row r="2828" spans="1:3" x14ac:dyDescent="0.25">
      <c r="A2828" s="2">
        <v>43325</v>
      </c>
      <c r="B2828" s="1" t="s">
        <v>5</v>
      </c>
      <c r="C2828">
        <v>104.598083</v>
      </c>
    </row>
    <row r="2829" spans="1:3" x14ac:dyDescent="0.25">
      <c r="A2829" s="2">
        <v>43326</v>
      </c>
      <c r="B2829" s="1" t="s">
        <v>5</v>
      </c>
      <c r="C2829">
        <v>104.000122</v>
      </c>
    </row>
    <row r="2830" spans="1:3" x14ac:dyDescent="0.25">
      <c r="A2830" s="2">
        <v>43327</v>
      </c>
      <c r="B2830" s="1" t="s">
        <v>5</v>
      </c>
      <c r="C2830">
        <v>102.71219600000001</v>
      </c>
    </row>
    <row r="2831" spans="1:3" x14ac:dyDescent="0.25">
      <c r="A2831" s="2">
        <v>43328</v>
      </c>
      <c r="B2831" s="1" t="s">
        <v>5</v>
      </c>
      <c r="C2831">
        <v>102.620209</v>
      </c>
    </row>
    <row r="2832" spans="1:3" x14ac:dyDescent="0.25">
      <c r="A2832" s="2">
        <v>43329</v>
      </c>
      <c r="B2832" s="1" t="s">
        <v>5</v>
      </c>
      <c r="C2832">
        <v>102.850189</v>
      </c>
    </row>
    <row r="2833" spans="1:3" x14ac:dyDescent="0.25">
      <c r="A2833" s="2">
        <v>43332</v>
      </c>
      <c r="B2833" s="1" t="s">
        <v>5</v>
      </c>
      <c r="C2833">
        <v>103.310158</v>
      </c>
    </row>
    <row r="2834" spans="1:3" x14ac:dyDescent="0.25">
      <c r="A2834" s="2">
        <v>43333</v>
      </c>
      <c r="B2834" s="1" t="s">
        <v>5</v>
      </c>
      <c r="C2834">
        <v>104.322098</v>
      </c>
    </row>
    <row r="2835" spans="1:3" x14ac:dyDescent="0.25">
      <c r="A2835" s="2">
        <v>43334</v>
      </c>
      <c r="B2835" s="1" t="s">
        <v>5</v>
      </c>
      <c r="C2835">
        <v>107.587906</v>
      </c>
    </row>
    <row r="2836" spans="1:3" x14ac:dyDescent="0.25">
      <c r="A2836" s="2">
        <v>43335</v>
      </c>
      <c r="B2836" s="1" t="s">
        <v>5</v>
      </c>
      <c r="C2836">
        <v>108.04789</v>
      </c>
    </row>
    <row r="2837" spans="1:3" x14ac:dyDescent="0.25">
      <c r="A2837" s="2">
        <v>43336</v>
      </c>
      <c r="B2837" s="1" t="s">
        <v>5</v>
      </c>
      <c r="C2837">
        <v>108.185875</v>
      </c>
    </row>
    <row r="2838" spans="1:3" x14ac:dyDescent="0.25">
      <c r="A2838" s="2">
        <v>43339</v>
      </c>
      <c r="B2838" s="1" t="s">
        <v>5</v>
      </c>
      <c r="C2838">
        <v>109.887787</v>
      </c>
    </row>
    <row r="2839" spans="1:3" x14ac:dyDescent="0.25">
      <c r="A2839" s="2">
        <v>43340</v>
      </c>
      <c r="B2839" s="1" t="s">
        <v>5</v>
      </c>
      <c r="C2839">
        <v>109.56579600000001</v>
      </c>
    </row>
    <row r="2840" spans="1:3" x14ac:dyDescent="0.25">
      <c r="A2840" s="2">
        <v>43341</v>
      </c>
      <c r="B2840" s="1" t="s">
        <v>5</v>
      </c>
      <c r="C2840">
        <v>109.657791</v>
      </c>
    </row>
    <row r="2841" spans="1:3" x14ac:dyDescent="0.25">
      <c r="A2841" s="2">
        <v>43342</v>
      </c>
      <c r="B2841" s="1" t="s">
        <v>5</v>
      </c>
      <c r="C2841">
        <v>110.117767</v>
      </c>
    </row>
    <row r="2842" spans="1:3" x14ac:dyDescent="0.25">
      <c r="A2842" s="2">
        <v>43343</v>
      </c>
      <c r="B2842" s="1" t="s">
        <v>5</v>
      </c>
      <c r="C2842">
        <v>109.47380800000001</v>
      </c>
    </row>
    <row r="2843" spans="1:3" x14ac:dyDescent="0.25">
      <c r="A2843" s="2">
        <v>43346</v>
      </c>
      <c r="B2843" s="1" t="s">
        <v>5</v>
      </c>
      <c r="C2843">
        <v>109.703789</v>
      </c>
    </row>
    <row r="2844" spans="1:3" x14ac:dyDescent="0.25">
      <c r="A2844" s="2">
        <v>43347</v>
      </c>
      <c r="B2844" s="1" t="s">
        <v>5</v>
      </c>
      <c r="C2844">
        <v>109.335815</v>
      </c>
    </row>
    <row r="2845" spans="1:3" x14ac:dyDescent="0.25">
      <c r="A2845" s="2">
        <v>43348</v>
      </c>
      <c r="B2845" s="1" t="s">
        <v>5</v>
      </c>
      <c r="C2845">
        <v>108.093887</v>
      </c>
    </row>
    <row r="2846" spans="1:3" x14ac:dyDescent="0.25">
      <c r="A2846" s="2">
        <v>43349</v>
      </c>
      <c r="B2846" s="1" t="s">
        <v>5</v>
      </c>
      <c r="C2846">
        <v>107.35792499999999</v>
      </c>
    </row>
    <row r="2847" spans="1:3" x14ac:dyDescent="0.25">
      <c r="A2847" s="2">
        <v>43350</v>
      </c>
      <c r="B2847" s="1" t="s">
        <v>5</v>
      </c>
      <c r="C2847">
        <v>108.00190000000001</v>
      </c>
    </row>
    <row r="2848" spans="1:3" x14ac:dyDescent="0.25">
      <c r="A2848" s="2">
        <v>43353</v>
      </c>
      <c r="B2848" s="1" t="s">
        <v>5</v>
      </c>
      <c r="C2848">
        <v>107.633911</v>
      </c>
    </row>
    <row r="2849" spans="1:3" x14ac:dyDescent="0.25">
      <c r="A2849" s="2">
        <v>43354</v>
      </c>
      <c r="B2849" s="1" t="s">
        <v>5</v>
      </c>
      <c r="C2849">
        <v>109.24382</v>
      </c>
    </row>
    <row r="2850" spans="1:3" x14ac:dyDescent="0.25">
      <c r="A2850" s="2">
        <v>43355</v>
      </c>
      <c r="B2850" s="1" t="s">
        <v>5</v>
      </c>
      <c r="C2850">
        <v>109.197823</v>
      </c>
    </row>
    <row r="2851" spans="1:3" x14ac:dyDescent="0.25">
      <c r="A2851" s="2">
        <v>43356</v>
      </c>
      <c r="B2851" s="1" t="s">
        <v>5</v>
      </c>
      <c r="C2851">
        <v>107.771912</v>
      </c>
    </row>
    <row r="2852" spans="1:3" x14ac:dyDescent="0.25">
      <c r="A2852" s="2">
        <v>43357</v>
      </c>
      <c r="B2852" s="1" t="s">
        <v>5</v>
      </c>
      <c r="C2852">
        <v>108.27786999999999</v>
      </c>
    </row>
    <row r="2853" spans="1:3" x14ac:dyDescent="0.25">
      <c r="A2853" s="2">
        <v>43360</v>
      </c>
      <c r="B2853" s="1" t="s">
        <v>5</v>
      </c>
      <c r="C2853">
        <v>108.185875</v>
      </c>
    </row>
    <row r="2854" spans="1:3" x14ac:dyDescent="0.25">
      <c r="A2854" s="2">
        <v>43361</v>
      </c>
      <c r="B2854" s="1" t="s">
        <v>5</v>
      </c>
      <c r="C2854">
        <v>108.323875</v>
      </c>
    </row>
    <row r="2855" spans="1:3" x14ac:dyDescent="0.25">
      <c r="A2855" s="2">
        <v>43362</v>
      </c>
      <c r="B2855" s="1" t="s">
        <v>5</v>
      </c>
      <c r="C2855">
        <v>106.85195899999999</v>
      </c>
    </row>
    <row r="2856" spans="1:3" x14ac:dyDescent="0.25">
      <c r="A2856" s="2">
        <v>43363</v>
      </c>
      <c r="B2856" s="1" t="s">
        <v>5</v>
      </c>
      <c r="C2856">
        <v>106.299988</v>
      </c>
    </row>
    <row r="2857" spans="1:3" x14ac:dyDescent="0.25">
      <c r="A2857" s="2">
        <v>43364</v>
      </c>
      <c r="B2857" s="1" t="s">
        <v>5</v>
      </c>
      <c r="C2857">
        <v>106.11599699999999</v>
      </c>
    </row>
    <row r="2858" spans="1:3" x14ac:dyDescent="0.25">
      <c r="A2858" s="2">
        <v>43367</v>
      </c>
      <c r="B2858" s="1" t="s">
        <v>5</v>
      </c>
      <c r="C2858">
        <v>107.587906</v>
      </c>
    </row>
    <row r="2859" spans="1:3" x14ac:dyDescent="0.25">
      <c r="A2859" s="2">
        <v>43368</v>
      </c>
      <c r="B2859" s="1" t="s">
        <v>5</v>
      </c>
      <c r="C2859">
        <v>108.04789</v>
      </c>
    </row>
    <row r="2860" spans="1:3" x14ac:dyDescent="0.25">
      <c r="A2860" s="2">
        <v>43369</v>
      </c>
      <c r="B2860" s="1" t="s">
        <v>5</v>
      </c>
      <c r="C2860">
        <v>107.587906</v>
      </c>
    </row>
    <row r="2861" spans="1:3" x14ac:dyDescent="0.25">
      <c r="A2861" s="2">
        <v>43370</v>
      </c>
      <c r="B2861" s="1" t="s">
        <v>5</v>
      </c>
      <c r="C2861">
        <v>107.909897</v>
      </c>
    </row>
    <row r="2862" spans="1:3" x14ac:dyDescent="0.25">
      <c r="A2862" s="2">
        <v>43371</v>
      </c>
      <c r="B2862" s="1" t="s">
        <v>5</v>
      </c>
      <c r="C2862">
        <v>106.161995</v>
      </c>
    </row>
    <row r="2863" spans="1:3" x14ac:dyDescent="0.25">
      <c r="A2863" s="2">
        <v>43374</v>
      </c>
      <c r="B2863" s="1" t="s">
        <v>5</v>
      </c>
      <c r="C2863">
        <v>106.070007</v>
      </c>
    </row>
    <row r="2864" spans="1:3" x14ac:dyDescent="0.25">
      <c r="A2864" s="2">
        <v>43375</v>
      </c>
      <c r="B2864" s="1" t="s">
        <v>5</v>
      </c>
      <c r="C2864">
        <v>106.529968</v>
      </c>
    </row>
    <row r="2865" spans="1:3" x14ac:dyDescent="0.25">
      <c r="A2865" s="2">
        <v>43377</v>
      </c>
      <c r="B2865" s="1" t="s">
        <v>5</v>
      </c>
      <c r="C2865">
        <v>108.139893</v>
      </c>
    </row>
    <row r="2866" spans="1:3" x14ac:dyDescent="0.25">
      <c r="A2866" s="2">
        <v>43378</v>
      </c>
      <c r="B2866" s="1" t="s">
        <v>5</v>
      </c>
      <c r="C2866">
        <v>106.667969</v>
      </c>
    </row>
    <row r="2867" spans="1:3" x14ac:dyDescent="0.25">
      <c r="A2867" s="2">
        <v>43381</v>
      </c>
      <c r="B2867" s="1" t="s">
        <v>5</v>
      </c>
      <c r="C2867">
        <v>104.552086</v>
      </c>
    </row>
    <row r="2868" spans="1:3" x14ac:dyDescent="0.25">
      <c r="A2868" s="2">
        <v>43382</v>
      </c>
      <c r="B2868" s="1" t="s">
        <v>5</v>
      </c>
      <c r="C2868">
        <v>105.196045</v>
      </c>
    </row>
    <row r="2869" spans="1:3" x14ac:dyDescent="0.25">
      <c r="A2869" s="2">
        <v>43383</v>
      </c>
      <c r="B2869" s="1" t="s">
        <v>5</v>
      </c>
      <c r="C2869">
        <v>102.942177</v>
      </c>
    </row>
    <row r="2870" spans="1:3" x14ac:dyDescent="0.25">
      <c r="A2870" s="2">
        <v>43384</v>
      </c>
      <c r="B2870" s="1" t="s">
        <v>5</v>
      </c>
      <c r="C2870">
        <v>100.228325</v>
      </c>
    </row>
    <row r="2871" spans="1:3" x14ac:dyDescent="0.25">
      <c r="A2871" s="2">
        <v>43385</v>
      </c>
      <c r="B2871" s="1" t="s">
        <v>5</v>
      </c>
      <c r="C2871">
        <v>101.10227999999999</v>
      </c>
    </row>
    <row r="2872" spans="1:3" x14ac:dyDescent="0.25">
      <c r="A2872" s="2">
        <v>43388</v>
      </c>
      <c r="B2872" s="1" t="s">
        <v>5</v>
      </c>
      <c r="C2872">
        <v>101.10227999999999</v>
      </c>
    </row>
    <row r="2873" spans="1:3" x14ac:dyDescent="0.25">
      <c r="A2873" s="2">
        <v>43389</v>
      </c>
      <c r="B2873" s="1" t="s">
        <v>5</v>
      </c>
      <c r="C2873">
        <v>102.574203</v>
      </c>
    </row>
    <row r="2874" spans="1:3" x14ac:dyDescent="0.25">
      <c r="A2874" s="2">
        <v>43390</v>
      </c>
      <c r="B2874" s="1" t="s">
        <v>5</v>
      </c>
      <c r="C2874">
        <v>101.51625799999999</v>
      </c>
    </row>
    <row r="2875" spans="1:3" x14ac:dyDescent="0.25">
      <c r="A2875" s="2">
        <v>43391</v>
      </c>
      <c r="B2875" s="1" t="s">
        <v>5</v>
      </c>
      <c r="C2875">
        <v>102.988174</v>
      </c>
    </row>
    <row r="2876" spans="1:3" x14ac:dyDescent="0.25">
      <c r="A2876" s="2">
        <v>43392</v>
      </c>
      <c r="B2876" s="1" t="s">
        <v>5</v>
      </c>
      <c r="C2876">
        <v>104.460098</v>
      </c>
    </row>
    <row r="2877" spans="1:3" x14ac:dyDescent="0.25">
      <c r="A2877" s="2">
        <v>43395</v>
      </c>
      <c r="B2877" s="1" t="s">
        <v>5</v>
      </c>
      <c r="C2877">
        <v>104.82807200000001</v>
      </c>
    </row>
    <row r="2878" spans="1:3" x14ac:dyDescent="0.25">
      <c r="A2878" s="2">
        <v>43396</v>
      </c>
      <c r="B2878" s="1" t="s">
        <v>5</v>
      </c>
      <c r="C2878">
        <v>103.26415299999999</v>
      </c>
    </row>
    <row r="2879" spans="1:3" x14ac:dyDescent="0.25">
      <c r="A2879" s="2">
        <v>43397</v>
      </c>
      <c r="B2879" s="1" t="s">
        <v>5</v>
      </c>
      <c r="C2879">
        <v>103.034164</v>
      </c>
    </row>
    <row r="2880" spans="1:3" x14ac:dyDescent="0.25">
      <c r="A2880" s="2">
        <v>43398</v>
      </c>
      <c r="B2880" s="1" t="s">
        <v>5</v>
      </c>
      <c r="C2880">
        <v>100.64231100000001</v>
      </c>
    </row>
    <row r="2881" spans="1:3" x14ac:dyDescent="0.25">
      <c r="A2881" s="2">
        <v>43399</v>
      </c>
      <c r="B2881" s="1" t="s">
        <v>5</v>
      </c>
      <c r="C2881">
        <v>100.550316</v>
      </c>
    </row>
    <row r="2882" spans="1:3" x14ac:dyDescent="0.25">
      <c r="A2882" s="2">
        <v>43402</v>
      </c>
      <c r="B2882" s="1" t="s">
        <v>5</v>
      </c>
      <c r="C2882">
        <v>100.64231100000001</v>
      </c>
    </row>
    <row r="2883" spans="1:3" x14ac:dyDescent="0.25">
      <c r="A2883" s="2">
        <v>43403</v>
      </c>
      <c r="B2883" s="1" t="s">
        <v>5</v>
      </c>
      <c r="C2883">
        <v>100.550316</v>
      </c>
    </row>
    <row r="2884" spans="1:3" x14ac:dyDescent="0.25">
      <c r="A2884" s="2">
        <v>43404</v>
      </c>
      <c r="B2884" s="1" t="s">
        <v>5</v>
      </c>
      <c r="C2884">
        <v>102.896179</v>
      </c>
    </row>
    <row r="2885" spans="1:3" x14ac:dyDescent="0.25">
      <c r="A2885" s="2">
        <v>43405</v>
      </c>
      <c r="B2885" s="1" t="s">
        <v>5</v>
      </c>
      <c r="C2885">
        <v>102.528206</v>
      </c>
    </row>
    <row r="2886" spans="1:3" x14ac:dyDescent="0.25">
      <c r="A2886" s="2">
        <v>43406</v>
      </c>
      <c r="B2886" s="1" t="s">
        <v>5</v>
      </c>
      <c r="C2886">
        <v>102.804192</v>
      </c>
    </row>
    <row r="2887" spans="1:3" x14ac:dyDescent="0.25">
      <c r="A2887" s="2">
        <v>43409</v>
      </c>
      <c r="B2887" s="1" t="s">
        <v>5</v>
      </c>
      <c r="C2887">
        <v>101.792244</v>
      </c>
    </row>
    <row r="2888" spans="1:3" x14ac:dyDescent="0.25">
      <c r="A2888" s="2">
        <v>43410</v>
      </c>
      <c r="B2888" s="1" t="s">
        <v>5</v>
      </c>
      <c r="C2888">
        <v>102.39020499999999</v>
      </c>
    </row>
    <row r="2889" spans="1:3" x14ac:dyDescent="0.25">
      <c r="A2889" s="2">
        <v>43411</v>
      </c>
      <c r="B2889" s="1" t="s">
        <v>5</v>
      </c>
      <c r="C2889">
        <v>102.758179</v>
      </c>
    </row>
    <row r="2890" spans="1:3" x14ac:dyDescent="0.25">
      <c r="A2890" s="2">
        <v>43412</v>
      </c>
      <c r="B2890" s="1" t="s">
        <v>5</v>
      </c>
      <c r="C2890">
        <v>102.160217</v>
      </c>
    </row>
    <row r="2891" spans="1:3" x14ac:dyDescent="0.25">
      <c r="A2891" s="2">
        <v>43413</v>
      </c>
      <c r="B2891" s="1" t="s">
        <v>5</v>
      </c>
      <c r="C2891">
        <v>102.252213</v>
      </c>
    </row>
    <row r="2892" spans="1:3" x14ac:dyDescent="0.25">
      <c r="A2892" s="2">
        <v>43416</v>
      </c>
      <c r="B2892" s="1" t="s">
        <v>5</v>
      </c>
      <c r="C2892">
        <v>102.71219600000001</v>
      </c>
    </row>
    <row r="2893" spans="1:3" x14ac:dyDescent="0.25">
      <c r="A2893" s="2">
        <v>43417</v>
      </c>
      <c r="B2893" s="1" t="s">
        <v>5</v>
      </c>
      <c r="C2893">
        <v>103.17216500000001</v>
      </c>
    </row>
    <row r="2894" spans="1:3" x14ac:dyDescent="0.25">
      <c r="A2894" s="2">
        <v>43418</v>
      </c>
      <c r="B2894" s="1" t="s">
        <v>5</v>
      </c>
      <c r="C2894">
        <v>102.34420799999999</v>
      </c>
    </row>
    <row r="2895" spans="1:3" x14ac:dyDescent="0.25">
      <c r="A2895" s="2">
        <v>43419</v>
      </c>
      <c r="B2895" s="1" t="s">
        <v>5</v>
      </c>
      <c r="C2895">
        <v>101.10227999999999</v>
      </c>
    </row>
    <row r="2896" spans="1:3" x14ac:dyDescent="0.25">
      <c r="A2896" s="2">
        <v>43420</v>
      </c>
      <c r="B2896" s="1" t="s">
        <v>5</v>
      </c>
      <c r="C2896">
        <v>105.334045</v>
      </c>
    </row>
    <row r="2897" spans="1:3" x14ac:dyDescent="0.25">
      <c r="A2897" s="2">
        <v>43423</v>
      </c>
      <c r="B2897" s="1" t="s">
        <v>5</v>
      </c>
      <c r="C2897">
        <v>102.804192</v>
      </c>
    </row>
    <row r="2898" spans="1:3" x14ac:dyDescent="0.25">
      <c r="A2898" s="2">
        <v>43424</v>
      </c>
      <c r="B2898" s="1" t="s">
        <v>5</v>
      </c>
      <c r="C2898">
        <v>102.850189</v>
      </c>
    </row>
    <row r="2899" spans="1:3" x14ac:dyDescent="0.25">
      <c r="A2899" s="2">
        <v>43425</v>
      </c>
      <c r="B2899" s="1" t="s">
        <v>5</v>
      </c>
      <c r="C2899">
        <v>104.73608400000001</v>
      </c>
    </row>
    <row r="2900" spans="1:3" x14ac:dyDescent="0.25">
      <c r="A2900" s="2">
        <v>43426</v>
      </c>
      <c r="B2900" s="1" t="s">
        <v>5</v>
      </c>
      <c r="C2900">
        <v>105.104057</v>
      </c>
    </row>
    <row r="2901" spans="1:3" x14ac:dyDescent="0.25">
      <c r="A2901" s="2">
        <v>43427</v>
      </c>
      <c r="B2901" s="1" t="s">
        <v>5</v>
      </c>
      <c r="C2901">
        <v>105.380043</v>
      </c>
    </row>
    <row r="2902" spans="1:3" x14ac:dyDescent="0.25">
      <c r="A2902" s="2">
        <v>43430</v>
      </c>
      <c r="B2902" s="1" t="s">
        <v>5</v>
      </c>
      <c r="C2902">
        <v>103.494148</v>
      </c>
    </row>
    <row r="2903" spans="1:3" x14ac:dyDescent="0.25">
      <c r="A2903" s="2">
        <v>43431</v>
      </c>
      <c r="B2903" s="1" t="s">
        <v>5</v>
      </c>
      <c r="C2903">
        <v>104.184105</v>
      </c>
    </row>
    <row r="2904" spans="1:3" x14ac:dyDescent="0.25">
      <c r="A2904" s="2">
        <v>43432</v>
      </c>
      <c r="B2904" s="1" t="s">
        <v>5</v>
      </c>
      <c r="C2904">
        <v>104.184105</v>
      </c>
    </row>
    <row r="2905" spans="1:3" x14ac:dyDescent="0.25">
      <c r="A2905" s="2">
        <v>43433</v>
      </c>
      <c r="B2905" s="1" t="s">
        <v>5</v>
      </c>
      <c r="C2905">
        <v>102.29821</v>
      </c>
    </row>
    <row r="2906" spans="1:3" x14ac:dyDescent="0.25">
      <c r="A2906" s="2">
        <v>43434</v>
      </c>
      <c r="B2906" s="1" t="s">
        <v>5</v>
      </c>
      <c r="C2906">
        <v>103.770134</v>
      </c>
    </row>
    <row r="2907" spans="1:3" x14ac:dyDescent="0.25">
      <c r="A2907" s="2">
        <v>43437</v>
      </c>
      <c r="B2907" s="1" t="s">
        <v>5</v>
      </c>
      <c r="C2907">
        <v>106.023994</v>
      </c>
    </row>
    <row r="2908" spans="1:3" x14ac:dyDescent="0.25">
      <c r="A2908" s="2">
        <v>43438</v>
      </c>
      <c r="B2908" s="1" t="s">
        <v>5</v>
      </c>
      <c r="C2908">
        <v>105.794022</v>
      </c>
    </row>
    <row r="2909" spans="1:3" x14ac:dyDescent="0.25">
      <c r="A2909" s="2">
        <v>43439</v>
      </c>
      <c r="B2909" s="1" t="s">
        <v>5</v>
      </c>
      <c r="C2909">
        <v>104.552086</v>
      </c>
    </row>
    <row r="2910" spans="1:3" x14ac:dyDescent="0.25">
      <c r="A2910" s="2">
        <v>43440</v>
      </c>
      <c r="B2910" s="1" t="s">
        <v>5</v>
      </c>
      <c r="C2910">
        <v>101.700249</v>
      </c>
    </row>
    <row r="2911" spans="1:3" x14ac:dyDescent="0.25">
      <c r="A2911" s="2">
        <v>43441</v>
      </c>
      <c r="B2911" s="1" t="s">
        <v>5</v>
      </c>
      <c r="C2911">
        <v>102.160217</v>
      </c>
    </row>
    <row r="2912" spans="1:3" x14ac:dyDescent="0.25">
      <c r="A2912" s="2">
        <v>43444</v>
      </c>
      <c r="B2912" s="1" t="s">
        <v>5</v>
      </c>
      <c r="C2912">
        <v>101.51625799999999</v>
      </c>
    </row>
    <row r="2913" spans="1:3" x14ac:dyDescent="0.25">
      <c r="A2913" s="2">
        <v>43445</v>
      </c>
      <c r="B2913" s="1" t="s">
        <v>5</v>
      </c>
      <c r="C2913">
        <v>101.700249</v>
      </c>
    </row>
    <row r="2914" spans="1:3" x14ac:dyDescent="0.25">
      <c r="A2914" s="2">
        <v>43446</v>
      </c>
      <c r="B2914" s="1" t="s">
        <v>5</v>
      </c>
      <c r="C2914">
        <v>100.64231100000001</v>
      </c>
    </row>
    <row r="2915" spans="1:3" x14ac:dyDescent="0.25">
      <c r="A2915" s="2">
        <v>43447</v>
      </c>
      <c r="B2915" s="1" t="s">
        <v>5</v>
      </c>
      <c r="C2915">
        <v>99.492371000000006</v>
      </c>
    </row>
    <row r="2916" spans="1:3" x14ac:dyDescent="0.25">
      <c r="A2916" s="2">
        <v>43448</v>
      </c>
      <c r="B2916" s="1" t="s">
        <v>5</v>
      </c>
      <c r="C2916">
        <v>98.296440000000004</v>
      </c>
    </row>
    <row r="2917" spans="1:3" x14ac:dyDescent="0.25">
      <c r="A2917" s="2">
        <v>43451</v>
      </c>
      <c r="B2917" s="1" t="s">
        <v>5</v>
      </c>
      <c r="C2917">
        <v>96.318557999999996</v>
      </c>
    </row>
    <row r="2918" spans="1:3" x14ac:dyDescent="0.25">
      <c r="A2918" s="2">
        <v>43452</v>
      </c>
      <c r="B2918" s="1" t="s">
        <v>5</v>
      </c>
      <c r="C2918">
        <v>94.570656</v>
      </c>
    </row>
    <row r="2919" spans="1:3" x14ac:dyDescent="0.25">
      <c r="A2919" s="2">
        <v>43453</v>
      </c>
      <c r="B2919" s="1" t="s">
        <v>5</v>
      </c>
      <c r="C2919">
        <v>96.456542999999996</v>
      </c>
    </row>
    <row r="2920" spans="1:3" x14ac:dyDescent="0.25">
      <c r="A2920" s="2">
        <v>43454</v>
      </c>
      <c r="B2920" s="1" t="s">
        <v>5</v>
      </c>
      <c r="C2920">
        <v>96.502540999999994</v>
      </c>
    </row>
    <row r="2921" spans="1:3" x14ac:dyDescent="0.25">
      <c r="A2921" s="2">
        <v>43455</v>
      </c>
      <c r="B2921" s="1" t="s">
        <v>5</v>
      </c>
      <c r="C2921">
        <v>97.514481000000004</v>
      </c>
    </row>
    <row r="2922" spans="1:3" x14ac:dyDescent="0.25">
      <c r="A2922" s="2">
        <v>43461</v>
      </c>
      <c r="B2922" s="1" t="s">
        <v>5</v>
      </c>
      <c r="C2922">
        <v>94.800644000000005</v>
      </c>
    </row>
    <row r="2923" spans="1:3" x14ac:dyDescent="0.25">
      <c r="A2923" s="2">
        <v>43462</v>
      </c>
      <c r="B2923" s="1" t="s">
        <v>5</v>
      </c>
      <c r="C2923">
        <v>96.548537999999994</v>
      </c>
    </row>
    <row r="2924" spans="1:3" x14ac:dyDescent="0.25">
      <c r="A2924" s="2">
        <v>43467</v>
      </c>
      <c r="B2924" s="1" t="s">
        <v>5</v>
      </c>
      <c r="C2924">
        <v>97.468491</v>
      </c>
    </row>
    <row r="2925" spans="1:3" x14ac:dyDescent="0.25">
      <c r="A2925" s="2">
        <v>43468</v>
      </c>
      <c r="B2925" s="1" t="s">
        <v>5</v>
      </c>
      <c r="C2925">
        <v>96.548537999999994</v>
      </c>
    </row>
    <row r="2926" spans="1:3" x14ac:dyDescent="0.25">
      <c r="A2926" s="2">
        <v>43469</v>
      </c>
      <c r="B2926" s="1" t="s">
        <v>5</v>
      </c>
      <c r="C2926">
        <v>98.894401999999999</v>
      </c>
    </row>
    <row r="2927" spans="1:3" x14ac:dyDescent="0.25">
      <c r="A2927" s="2">
        <v>43472</v>
      </c>
      <c r="B2927" s="1" t="s">
        <v>5</v>
      </c>
      <c r="C2927">
        <v>98.664421000000004</v>
      </c>
    </row>
    <row r="2928" spans="1:3" x14ac:dyDescent="0.25">
      <c r="A2928" s="2">
        <v>43473</v>
      </c>
      <c r="B2928" s="1" t="s">
        <v>5</v>
      </c>
      <c r="C2928">
        <v>98.894401999999999</v>
      </c>
    </row>
    <row r="2929" spans="1:3" x14ac:dyDescent="0.25">
      <c r="A2929" s="2">
        <v>43474</v>
      </c>
      <c r="B2929" s="1" t="s">
        <v>5</v>
      </c>
      <c r="C2929">
        <v>99.262383</v>
      </c>
    </row>
    <row r="2930" spans="1:3" x14ac:dyDescent="0.25">
      <c r="A2930" s="2">
        <v>43475</v>
      </c>
      <c r="B2930" s="1" t="s">
        <v>5</v>
      </c>
      <c r="C2930">
        <v>99.354384999999994</v>
      </c>
    </row>
    <row r="2931" spans="1:3" x14ac:dyDescent="0.25">
      <c r="A2931" s="2">
        <v>43476</v>
      </c>
      <c r="B2931" s="1" t="s">
        <v>5</v>
      </c>
      <c r="C2931">
        <v>99.998337000000006</v>
      </c>
    </row>
    <row r="2932" spans="1:3" x14ac:dyDescent="0.25">
      <c r="A2932" s="2">
        <v>43479</v>
      </c>
      <c r="B2932" s="1" t="s">
        <v>5</v>
      </c>
      <c r="C2932">
        <v>99.308387999999994</v>
      </c>
    </row>
    <row r="2933" spans="1:3" x14ac:dyDescent="0.25">
      <c r="A2933" s="2">
        <v>43480</v>
      </c>
      <c r="B2933" s="1" t="s">
        <v>5</v>
      </c>
      <c r="C2933">
        <v>100.59631299999999</v>
      </c>
    </row>
    <row r="2934" spans="1:3" x14ac:dyDescent="0.25">
      <c r="A2934" s="2">
        <v>43481</v>
      </c>
      <c r="B2934" s="1" t="s">
        <v>5</v>
      </c>
      <c r="C2934">
        <v>102.896179</v>
      </c>
    </row>
    <row r="2935" spans="1:3" x14ac:dyDescent="0.25">
      <c r="A2935" s="2">
        <v>43482</v>
      </c>
      <c r="B2935" s="1" t="s">
        <v>5</v>
      </c>
      <c r="C2935">
        <v>103.862129</v>
      </c>
    </row>
    <row r="2936" spans="1:3" x14ac:dyDescent="0.25">
      <c r="A2936" s="2">
        <v>43483</v>
      </c>
      <c r="B2936" s="1" t="s">
        <v>5</v>
      </c>
      <c r="C2936">
        <v>105.28804</v>
      </c>
    </row>
    <row r="2937" spans="1:3" x14ac:dyDescent="0.25">
      <c r="A2937" s="2">
        <v>43486</v>
      </c>
      <c r="B2937" s="1" t="s">
        <v>5</v>
      </c>
      <c r="C2937">
        <v>105.472031</v>
      </c>
    </row>
    <row r="2938" spans="1:3" x14ac:dyDescent="0.25">
      <c r="A2938" s="2">
        <v>43487</v>
      </c>
      <c r="B2938" s="1" t="s">
        <v>5</v>
      </c>
      <c r="C2938">
        <v>104.184105</v>
      </c>
    </row>
    <row r="2939" spans="1:3" x14ac:dyDescent="0.25">
      <c r="A2939" s="2">
        <v>43488</v>
      </c>
      <c r="B2939" s="1" t="s">
        <v>5</v>
      </c>
      <c r="C2939">
        <v>105.380043</v>
      </c>
    </row>
    <row r="2940" spans="1:3" x14ac:dyDescent="0.25">
      <c r="A2940" s="2">
        <v>43489</v>
      </c>
      <c r="B2940" s="1" t="s">
        <v>5</v>
      </c>
      <c r="C2940">
        <v>105.426033</v>
      </c>
    </row>
    <row r="2941" spans="1:3" x14ac:dyDescent="0.25">
      <c r="A2941" s="2">
        <v>43490</v>
      </c>
      <c r="B2941" s="1" t="s">
        <v>5</v>
      </c>
      <c r="C2941">
        <v>105.74801600000001</v>
      </c>
    </row>
    <row r="2942" spans="1:3" x14ac:dyDescent="0.25">
      <c r="A2942" s="2">
        <v>43493</v>
      </c>
      <c r="B2942" s="1" t="s">
        <v>5</v>
      </c>
      <c r="C2942">
        <v>106.391983</v>
      </c>
    </row>
    <row r="2943" spans="1:3" x14ac:dyDescent="0.25">
      <c r="A2943" s="2">
        <v>43494</v>
      </c>
      <c r="B2943" s="1" t="s">
        <v>5</v>
      </c>
      <c r="C2943">
        <v>107.31192799999999</v>
      </c>
    </row>
    <row r="2944" spans="1:3" x14ac:dyDescent="0.25">
      <c r="A2944" s="2">
        <v>43495</v>
      </c>
      <c r="B2944" s="1" t="s">
        <v>5</v>
      </c>
      <c r="C2944">
        <v>106.621971</v>
      </c>
    </row>
    <row r="2945" spans="1:3" x14ac:dyDescent="0.25">
      <c r="A2945" s="2">
        <v>43496</v>
      </c>
      <c r="B2945" s="1" t="s">
        <v>5</v>
      </c>
      <c r="C2945">
        <v>106.94395400000001</v>
      </c>
    </row>
    <row r="2946" spans="1:3" x14ac:dyDescent="0.25">
      <c r="A2946" s="2">
        <v>43497</v>
      </c>
      <c r="B2946" s="1" t="s">
        <v>5</v>
      </c>
      <c r="C2946">
        <v>106.299988</v>
      </c>
    </row>
    <row r="2947" spans="1:3" x14ac:dyDescent="0.25">
      <c r="A2947" s="2">
        <v>43500</v>
      </c>
      <c r="B2947" s="1" t="s">
        <v>5</v>
      </c>
      <c r="C2947">
        <v>106.345985</v>
      </c>
    </row>
    <row r="2948" spans="1:3" x14ac:dyDescent="0.25">
      <c r="A2948" s="2">
        <v>43501</v>
      </c>
      <c r="B2948" s="1" t="s">
        <v>5</v>
      </c>
      <c r="C2948">
        <v>106.529968</v>
      </c>
    </row>
    <row r="2949" spans="1:3" x14ac:dyDescent="0.25">
      <c r="A2949" s="2">
        <v>43502</v>
      </c>
      <c r="B2949" s="1" t="s">
        <v>5</v>
      </c>
      <c r="C2949">
        <v>106.299988</v>
      </c>
    </row>
    <row r="2950" spans="1:3" x14ac:dyDescent="0.25">
      <c r="A2950" s="2">
        <v>43503</v>
      </c>
      <c r="B2950" s="1" t="s">
        <v>5</v>
      </c>
      <c r="C2950">
        <v>105.196045</v>
      </c>
    </row>
    <row r="2951" spans="1:3" x14ac:dyDescent="0.25">
      <c r="A2951" s="2">
        <v>43504</v>
      </c>
      <c r="B2951" s="1" t="s">
        <v>5</v>
      </c>
      <c r="C2951">
        <v>103.17216500000001</v>
      </c>
    </row>
    <row r="2952" spans="1:3" x14ac:dyDescent="0.25">
      <c r="A2952" s="2">
        <v>43507</v>
      </c>
      <c r="B2952" s="1" t="s">
        <v>5</v>
      </c>
      <c r="C2952">
        <v>104.690079</v>
      </c>
    </row>
    <row r="2953" spans="1:3" x14ac:dyDescent="0.25">
      <c r="A2953" s="2">
        <v>43508</v>
      </c>
      <c r="B2953" s="1" t="s">
        <v>5</v>
      </c>
      <c r="C2953">
        <v>104.09211000000001</v>
      </c>
    </row>
    <row r="2954" spans="1:3" x14ac:dyDescent="0.25">
      <c r="A2954" s="2">
        <v>43509</v>
      </c>
      <c r="B2954" s="1" t="s">
        <v>5</v>
      </c>
      <c r="C2954">
        <v>104.78207399999999</v>
      </c>
    </row>
    <row r="2955" spans="1:3" x14ac:dyDescent="0.25">
      <c r="A2955" s="2">
        <v>43510</v>
      </c>
      <c r="B2955" s="1" t="s">
        <v>5</v>
      </c>
      <c r="C2955">
        <v>101.424263</v>
      </c>
    </row>
    <row r="2956" spans="1:3" x14ac:dyDescent="0.25">
      <c r="A2956" s="2">
        <v>43511</v>
      </c>
      <c r="B2956" s="1" t="s">
        <v>5</v>
      </c>
      <c r="C2956">
        <v>102.39020499999999</v>
      </c>
    </row>
    <row r="2957" spans="1:3" x14ac:dyDescent="0.25">
      <c r="A2957" s="2">
        <v>43514</v>
      </c>
      <c r="B2957" s="1" t="s">
        <v>5</v>
      </c>
      <c r="C2957">
        <v>102.804192</v>
      </c>
    </row>
    <row r="2958" spans="1:3" x14ac:dyDescent="0.25">
      <c r="A2958" s="2">
        <v>43515</v>
      </c>
      <c r="B2958" s="1" t="s">
        <v>5</v>
      </c>
      <c r="C2958">
        <v>101.884232</v>
      </c>
    </row>
    <row r="2959" spans="1:3" x14ac:dyDescent="0.25">
      <c r="A2959" s="2">
        <v>43516</v>
      </c>
      <c r="B2959" s="1" t="s">
        <v>5</v>
      </c>
      <c r="C2959">
        <v>102.160217</v>
      </c>
    </row>
    <row r="2960" spans="1:3" x14ac:dyDescent="0.25">
      <c r="A2960" s="2">
        <v>43517</v>
      </c>
      <c r="B2960" s="1" t="s">
        <v>5</v>
      </c>
      <c r="C2960">
        <v>102.206215</v>
      </c>
    </row>
    <row r="2961" spans="1:3" x14ac:dyDescent="0.25">
      <c r="A2961" s="2">
        <v>43518</v>
      </c>
      <c r="B2961" s="1" t="s">
        <v>5</v>
      </c>
      <c r="C2961">
        <v>103.126167</v>
      </c>
    </row>
    <row r="2962" spans="1:3" x14ac:dyDescent="0.25">
      <c r="A2962" s="2">
        <v>43521</v>
      </c>
      <c r="B2962" s="1" t="s">
        <v>5</v>
      </c>
      <c r="C2962">
        <v>103.034164</v>
      </c>
    </row>
    <row r="2963" spans="1:3" x14ac:dyDescent="0.25">
      <c r="A2963" s="2">
        <v>43522</v>
      </c>
      <c r="B2963" s="1" t="s">
        <v>5</v>
      </c>
      <c r="C2963">
        <v>103.08017700000001</v>
      </c>
    </row>
    <row r="2964" spans="1:3" x14ac:dyDescent="0.25">
      <c r="A2964" s="2">
        <v>43523</v>
      </c>
      <c r="B2964" s="1" t="s">
        <v>5</v>
      </c>
      <c r="C2964">
        <v>101.056282</v>
      </c>
    </row>
    <row r="2965" spans="1:3" x14ac:dyDescent="0.25">
      <c r="A2965" s="2">
        <v>43524</v>
      </c>
      <c r="B2965" s="1" t="s">
        <v>5</v>
      </c>
      <c r="C2965">
        <v>102.206215</v>
      </c>
    </row>
    <row r="2966" spans="1:3" x14ac:dyDescent="0.25">
      <c r="A2966" s="2">
        <v>43525</v>
      </c>
      <c r="B2966" s="1" t="s">
        <v>5</v>
      </c>
      <c r="C2966">
        <v>103.95412399999999</v>
      </c>
    </row>
    <row r="2967" spans="1:3" x14ac:dyDescent="0.25">
      <c r="A2967" s="2">
        <v>43528</v>
      </c>
      <c r="B2967" s="1" t="s">
        <v>5</v>
      </c>
      <c r="C2967">
        <v>102.804192</v>
      </c>
    </row>
    <row r="2968" spans="1:3" x14ac:dyDescent="0.25">
      <c r="A2968" s="2">
        <v>43529</v>
      </c>
      <c r="B2968" s="1" t="s">
        <v>5</v>
      </c>
      <c r="C2968">
        <v>103.034164</v>
      </c>
    </row>
    <row r="2969" spans="1:3" x14ac:dyDescent="0.25">
      <c r="A2969" s="2">
        <v>43530</v>
      </c>
      <c r="B2969" s="1" t="s">
        <v>5</v>
      </c>
      <c r="C2969">
        <v>103.402153</v>
      </c>
    </row>
    <row r="2970" spans="1:3" x14ac:dyDescent="0.25">
      <c r="A2970" s="2">
        <v>43531</v>
      </c>
      <c r="B2970" s="1" t="s">
        <v>5</v>
      </c>
      <c r="C2970">
        <v>103.678139</v>
      </c>
    </row>
    <row r="2971" spans="1:3" x14ac:dyDescent="0.25">
      <c r="A2971" s="2">
        <v>43532</v>
      </c>
      <c r="B2971" s="1" t="s">
        <v>5</v>
      </c>
      <c r="C2971">
        <v>104.598083</v>
      </c>
    </row>
    <row r="2972" spans="1:3" x14ac:dyDescent="0.25">
      <c r="A2972" s="2">
        <v>43535</v>
      </c>
      <c r="B2972" s="1" t="s">
        <v>5</v>
      </c>
      <c r="C2972">
        <v>104.04611199999999</v>
      </c>
    </row>
    <row r="2973" spans="1:3" x14ac:dyDescent="0.25">
      <c r="A2973" s="2">
        <v>43536</v>
      </c>
      <c r="B2973" s="1" t="s">
        <v>5</v>
      </c>
      <c r="C2973">
        <v>104.2761</v>
      </c>
    </row>
    <row r="2974" spans="1:3" x14ac:dyDescent="0.25">
      <c r="A2974" s="2">
        <v>43537</v>
      </c>
      <c r="B2974" s="1" t="s">
        <v>5</v>
      </c>
      <c r="C2974">
        <v>105.472031</v>
      </c>
    </row>
    <row r="2975" spans="1:3" x14ac:dyDescent="0.25">
      <c r="A2975" s="2">
        <v>43538</v>
      </c>
      <c r="B2975" s="1" t="s">
        <v>5</v>
      </c>
      <c r="C2975">
        <v>105.058052</v>
      </c>
    </row>
    <row r="2976" spans="1:3" x14ac:dyDescent="0.25">
      <c r="A2976" s="2">
        <v>43539</v>
      </c>
      <c r="B2976" s="1" t="s">
        <v>5</v>
      </c>
      <c r="C2976">
        <v>106.345985</v>
      </c>
    </row>
    <row r="2977" spans="1:3" x14ac:dyDescent="0.25">
      <c r="A2977" s="2">
        <v>43542</v>
      </c>
      <c r="B2977" s="1" t="s">
        <v>5</v>
      </c>
      <c r="C2977">
        <v>105.794022</v>
      </c>
    </row>
    <row r="2978" spans="1:3" x14ac:dyDescent="0.25">
      <c r="A2978" s="2">
        <v>43543</v>
      </c>
      <c r="B2978" s="1" t="s">
        <v>5</v>
      </c>
      <c r="C2978">
        <v>106.437973</v>
      </c>
    </row>
    <row r="2979" spans="1:3" x14ac:dyDescent="0.25">
      <c r="A2979" s="2">
        <v>43544</v>
      </c>
      <c r="B2979" s="1" t="s">
        <v>5</v>
      </c>
      <c r="C2979">
        <v>105.334045</v>
      </c>
    </row>
    <row r="2980" spans="1:3" x14ac:dyDescent="0.25">
      <c r="A2980" s="2">
        <v>43545</v>
      </c>
      <c r="B2980" s="1" t="s">
        <v>5</v>
      </c>
      <c r="C2980">
        <v>102.206215</v>
      </c>
    </row>
    <row r="2981" spans="1:3" x14ac:dyDescent="0.25">
      <c r="A2981" s="2">
        <v>43546</v>
      </c>
      <c r="B2981" s="1" t="s">
        <v>5</v>
      </c>
      <c r="C2981">
        <v>102.942177</v>
      </c>
    </row>
    <row r="2982" spans="1:3" x14ac:dyDescent="0.25">
      <c r="A2982" s="2">
        <v>43549</v>
      </c>
      <c r="B2982" s="1" t="s">
        <v>5</v>
      </c>
      <c r="C2982">
        <v>102.29821</v>
      </c>
    </row>
    <row r="2983" spans="1:3" x14ac:dyDescent="0.25">
      <c r="A2983" s="2">
        <v>43550</v>
      </c>
      <c r="B2983" s="1" t="s">
        <v>5</v>
      </c>
      <c r="C2983">
        <v>104.04611199999999</v>
      </c>
    </row>
    <row r="2984" spans="1:3" x14ac:dyDescent="0.25">
      <c r="A2984" s="2">
        <v>43551</v>
      </c>
      <c r="B2984" s="1" t="s">
        <v>5</v>
      </c>
      <c r="C2984">
        <v>104.644081</v>
      </c>
    </row>
    <row r="2985" spans="1:3" x14ac:dyDescent="0.25">
      <c r="A2985" s="2">
        <v>43552</v>
      </c>
      <c r="B2985" s="1" t="s">
        <v>5</v>
      </c>
      <c r="C2985">
        <v>104.82807200000001</v>
      </c>
    </row>
    <row r="2986" spans="1:3" x14ac:dyDescent="0.25">
      <c r="A2986" s="2">
        <v>43553</v>
      </c>
      <c r="B2986" s="1" t="s">
        <v>5</v>
      </c>
      <c r="C2986">
        <v>105.150047</v>
      </c>
    </row>
    <row r="2987" spans="1:3" x14ac:dyDescent="0.25">
      <c r="A2987" s="2">
        <v>43556</v>
      </c>
      <c r="B2987" s="1" t="s">
        <v>5</v>
      </c>
      <c r="C2987">
        <v>105.058052</v>
      </c>
    </row>
    <row r="2988" spans="1:3" x14ac:dyDescent="0.25">
      <c r="A2988" s="2">
        <v>43557</v>
      </c>
      <c r="B2988" s="1" t="s">
        <v>5</v>
      </c>
      <c r="C2988">
        <v>106.25399</v>
      </c>
    </row>
    <row r="2989" spans="1:3" x14ac:dyDescent="0.25">
      <c r="A2989" s="2">
        <v>43558</v>
      </c>
      <c r="B2989" s="1" t="s">
        <v>5</v>
      </c>
      <c r="C2989">
        <v>107.633911</v>
      </c>
    </row>
    <row r="2990" spans="1:3" x14ac:dyDescent="0.25">
      <c r="A2990" s="2">
        <v>43559</v>
      </c>
      <c r="B2990" s="1" t="s">
        <v>5</v>
      </c>
      <c r="C2990">
        <v>107.26593800000001</v>
      </c>
    </row>
    <row r="2991" spans="1:3" x14ac:dyDescent="0.25">
      <c r="A2991" s="2">
        <v>43560</v>
      </c>
      <c r="B2991" s="1" t="s">
        <v>5</v>
      </c>
      <c r="C2991">
        <v>107.03594200000001</v>
      </c>
    </row>
    <row r="2992" spans="1:3" x14ac:dyDescent="0.25">
      <c r="A2992" s="2">
        <v>43563</v>
      </c>
      <c r="B2992" s="1" t="s">
        <v>5</v>
      </c>
      <c r="C2992">
        <v>106.805954</v>
      </c>
    </row>
    <row r="2993" spans="1:3" x14ac:dyDescent="0.25">
      <c r="A2993" s="2">
        <v>43564</v>
      </c>
      <c r="B2993" s="1" t="s">
        <v>5</v>
      </c>
      <c r="C2993">
        <v>105.61003100000001</v>
      </c>
    </row>
    <row r="2994" spans="1:3" x14ac:dyDescent="0.25">
      <c r="A2994" s="2">
        <v>43565</v>
      </c>
      <c r="B2994" s="1" t="s">
        <v>5</v>
      </c>
      <c r="C2994">
        <v>106.023994</v>
      </c>
    </row>
    <row r="2995" spans="1:3" x14ac:dyDescent="0.25">
      <c r="A2995" s="2">
        <v>43566</v>
      </c>
      <c r="B2995" s="1" t="s">
        <v>5</v>
      </c>
      <c r="C2995">
        <v>105.518028</v>
      </c>
    </row>
    <row r="2996" spans="1:3" x14ac:dyDescent="0.25">
      <c r="A2996" s="2">
        <v>43567</v>
      </c>
      <c r="B2996" s="1" t="s">
        <v>5</v>
      </c>
      <c r="C2996">
        <v>105.380043</v>
      </c>
    </row>
    <row r="2997" spans="1:3" x14ac:dyDescent="0.25">
      <c r="A2997" s="2">
        <v>43570</v>
      </c>
      <c r="B2997" s="1" t="s">
        <v>5</v>
      </c>
      <c r="C2997">
        <v>103.862129</v>
      </c>
    </row>
    <row r="2998" spans="1:3" x14ac:dyDescent="0.25">
      <c r="A2998" s="2">
        <v>43571</v>
      </c>
      <c r="B2998" s="1" t="s">
        <v>5</v>
      </c>
      <c r="C2998">
        <v>108.093887</v>
      </c>
    </row>
    <row r="2999" spans="1:3" x14ac:dyDescent="0.25">
      <c r="A2999" s="2">
        <v>43572</v>
      </c>
      <c r="B2999" s="1" t="s">
        <v>5</v>
      </c>
      <c r="C2999">
        <v>107.541916</v>
      </c>
    </row>
    <row r="3000" spans="1:3" x14ac:dyDescent="0.25">
      <c r="A3000" s="2">
        <v>43573</v>
      </c>
      <c r="B3000" s="1" t="s">
        <v>5</v>
      </c>
      <c r="C3000">
        <v>108.599861</v>
      </c>
    </row>
    <row r="3001" spans="1:3" x14ac:dyDescent="0.25">
      <c r="A3001" s="2">
        <v>43578</v>
      </c>
      <c r="B3001" s="1" t="s">
        <v>5</v>
      </c>
      <c r="C3001">
        <v>108.87584699999999</v>
      </c>
    </row>
    <row r="3002" spans="1:3" x14ac:dyDescent="0.25">
      <c r="A3002" s="2">
        <v>43579</v>
      </c>
      <c r="B3002" s="1" t="s">
        <v>5</v>
      </c>
      <c r="C3002">
        <v>109.197823</v>
      </c>
    </row>
    <row r="3003" spans="1:3" x14ac:dyDescent="0.25">
      <c r="A3003" s="2">
        <v>43580</v>
      </c>
      <c r="B3003" s="1" t="s">
        <v>5</v>
      </c>
      <c r="C3003">
        <v>108.369873</v>
      </c>
    </row>
    <row r="3004" spans="1:3" x14ac:dyDescent="0.25">
      <c r="A3004" s="2">
        <v>43581</v>
      </c>
      <c r="B3004" s="1" t="s">
        <v>5</v>
      </c>
      <c r="C3004">
        <v>107.955894</v>
      </c>
    </row>
    <row r="3005" spans="1:3" x14ac:dyDescent="0.25">
      <c r="A3005" s="2">
        <v>43584</v>
      </c>
      <c r="B3005" s="1" t="s">
        <v>5</v>
      </c>
      <c r="C3005">
        <v>107.587906</v>
      </c>
    </row>
    <row r="3006" spans="1:3" x14ac:dyDescent="0.25">
      <c r="A3006" s="2">
        <v>43585</v>
      </c>
      <c r="B3006" s="1" t="s">
        <v>5</v>
      </c>
      <c r="C3006">
        <v>109.381821</v>
      </c>
    </row>
    <row r="3007" spans="1:3" x14ac:dyDescent="0.25">
      <c r="A3007" s="2">
        <v>43587</v>
      </c>
      <c r="B3007" s="1" t="s">
        <v>5</v>
      </c>
      <c r="C3007">
        <v>109.24382</v>
      </c>
    </row>
    <row r="3008" spans="1:3" x14ac:dyDescent="0.25">
      <c r="A3008" s="2">
        <v>43588</v>
      </c>
      <c r="B3008" s="1" t="s">
        <v>5</v>
      </c>
      <c r="C3008">
        <v>109.335815</v>
      </c>
    </row>
    <row r="3009" spans="1:3" x14ac:dyDescent="0.25">
      <c r="A3009" s="2">
        <v>43591</v>
      </c>
      <c r="B3009" s="1" t="s">
        <v>5</v>
      </c>
      <c r="C3009">
        <v>110.761734</v>
      </c>
    </row>
    <row r="3010" spans="1:3" x14ac:dyDescent="0.25">
      <c r="A3010" s="2">
        <v>43592</v>
      </c>
      <c r="B3010" s="1" t="s">
        <v>5</v>
      </c>
      <c r="C3010">
        <v>111.359703</v>
      </c>
    </row>
    <row r="3011" spans="1:3" x14ac:dyDescent="0.25">
      <c r="A3011" s="2">
        <v>43593</v>
      </c>
      <c r="B3011" s="1" t="s">
        <v>5</v>
      </c>
      <c r="C3011">
        <v>110.99173</v>
      </c>
    </row>
    <row r="3012" spans="1:3" x14ac:dyDescent="0.25">
      <c r="A3012" s="2">
        <v>43594</v>
      </c>
      <c r="B3012" s="1" t="s">
        <v>5</v>
      </c>
      <c r="C3012">
        <v>110.380066</v>
      </c>
    </row>
    <row r="3013" spans="1:3" x14ac:dyDescent="0.25">
      <c r="A3013" s="2">
        <v>43595</v>
      </c>
      <c r="B3013" s="1" t="s">
        <v>5</v>
      </c>
      <c r="C3013">
        <v>111.27402499999999</v>
      </c>
    </row>
    <row r="3014" spans="1:3" x14ac:dyDescent="0.25">
      <c r="A3014" s="2">
        <v>43598</v>
      </c>
      <c r="B3014" s="1" t="s">
        <v>5</v>
      </c>
      <c r="C3014">
        <v>111.03877300000001</v>
      </c>
    </row>
    <row r="3015" spans="1:3" x14ac:dyDescent="0.25">
      <c r="A3015" s="2">
        <v>43599</v>
      </c>
      <c r="B3015" s="1" t="s">
        <v>5</v>
      </c>
      <c r="C3015">
        <v>113.673599</v>
      </c>
    </row>
    <row r="3016" spans="1:3" x14ac:dyDescent="0.25">
      <c r="A3016" s="2">
        <v>43600</v>
      </c>
      <c r="B3016" s="1" t="s">
        <v>5</v>
      </c>
      <c r="C3016">
        <v>114.238197</v>
      </c>
    </row>
    <row r="3017" spans="1:3" x14ac:dyDescent="0.25">
      <c r="A3017" s="2">
        <v>43601</v>
      </c>
      <c r="B3017" s="1" t="s">
        <v>5</v>
      </c>
      <c r="C3017">
        <v>114.47345</v>
      </c>
    </row>
    <row r="3018" spans="1:3" x14ac:dyDescent="0.25">
      <c r="A3018" s="2">
        <v>43602</v>
      </c>
      <c r="B3018" s="1" t="s">
        <v>5</v>
      </c>
      <c r="C3018">
        <v>115.132149</v>
      </c>
    </row>
    <row r="3019" spans="1:3" x14ac:dyDescent="0.25">
      <c r="A3019" s="2">
        <v>43605</v>
      </c>
      <c r="B3019" s="1" t="s">
        <v>5</v>
      </c>
      <c r="C3019">
        <v>114.802803</v>
      </c>
    </row>
    <row r="3020" spans="1:3" x14ac:dyDescent="0.25">
      <c r="A3020" s="2">
        <v>43606</v>
      </c>
      <c r="B3020" s="1" t="s">
        <v>5</v>
      </c>
      <c r="C3020">
        <v>114.708702</v>
      </c>
    </row>
    <row r="3021" spans="1:3" x14ac:dyDescent="0.25">
      <c r="A3021" s="2">
        <v>43607</v>
      </c>
      <c r="B3021" s="1" t="s">
        <v>5</v>
      </c>
      <c r="C3021">
        <v>116.92005899999999</v>
      </c>
    </row>
    <row r="3022" spans="1:3" x14ac:dyDescent="0.25">
      <c r="A3022" s="2">
        <v>43608</v>
      </c>
      <c r="B3022" s="1" t="s">
        <v>5</v>
      </c>
      <c r="C3022">
        <v>116.07315800000001</v>
      </c>
    </row>
    <row r="3023" spans="1:3" x14ac:dyDescent="0.25">
      <c r="A3023" s="2">
        <v>43609</v>
      </c>
      <c r="B3023" s="1" t="s">
        <v>5</v>
      </c>
      <c r="C3023">
        <v>118.096321</v>
      </c>
    </row>
    <row r="3024" spans="1:3" x14ac:dyDescent="0.25">
      <c r="A3024" s="2">
        <v>43612</v>
      </c>
      <c r="B3024" s="1" t="s">
        <v>5</v>
      </c>
      <c r="C3024">
        <v>117.62582399999999</v>
      </c>
    </row>
    <row r="3025" spans="1:3" x14ac:dyDescent="0.25">
      <c r="A3025" s="2">
        <v>43613</v>
      </c>
      <c r="B3025" s="1" t="s">
        <v>5</v>
      </c>
      <c r="C3025">
        <v>116.778915</v>
      </c>
    </row>
    <row r="3026" spans="1:3" x14ac:dyDescent="0.25">
      <c r="A3026" s="2">
        <v>43614</v>
      </c>
      <c r="B3026" s="1" t="s">
        <v>5</v>
      </c>
      <c r="C3026">
        <v>116.30841100000001</v>
      </c>
    </row>
    <row r="3027" spans="1:3" x14ac:dyDescent="0.25">
      <c r="A3027" s="2">
        <v>43615</v>
      </c>
      <c r="B3027" s="1" t="s">
        <v>5</v>
      </c>
      <c r="C3027">
        <v>117.95517</v>
      </c>
    </row>
    <row r="3028" spans="1:3" x14ac:dyDescent="0.25">
      <c r="A3028" s="2">
        <v>43616</v>
      </c>
      <c r="B3028" s="1" t="s">
        <v>5</v>
      </c>
      <c r="C3028">
        <v>116.449562</v>
      </c>
    </row>
    <row r="3029" spans="1:3" x14ac:dyDescent="0.25">
      <c r="A3029" s="2">
        <v>43619</v>
      </c>
      <c r="B3029" s="1" t="s">
        <v>5</v>
      </c>
      <c r="C3029">
        <v>116.07315800000001</v>
      </c>
    </row>
    <row r="3030" spans="1:3" x14ac:dyDescent="0.25">
      <c r="A3030" s="2">
        <v>43620</v>
      </c>
      <c r="B3030" s="1" t="s">
        <v>5</v>
      </c>
      <c r="C3030">
        <v>117.437622</v>
      </c>
    </row>
    <row r="3031" spans="1:3" x14ac:dyDescent="0.25">
      <c r="A3031" s="2">
        <v>43621</v>
      </c>
      <c r="B3031" s="1" t="s">
        <v>5</v>
      </c>
      <c r="C3031">
        <v>117.861069</v>
      </c>
    </row>
    <row r="3032" spans="1:3" x14ac:dyDescent="0.25">
      <c r="A3032" s="2">
        <v>43622</v>
      </c>
      <c r="B3032" s="1" t="s">
        <v>5</v>
      </c>
      <c r="C3032">
        <v>117.861069</v>
      </c>
    </row>
    <row r="3033" spans="1:3" x14ac:dyDescent="0.25">
      <c r="A3033" s="2">
        <v>43623</v>
      </c>
      <c r="B3033" s="1" t="s">
        <v>5</v>
      </c>
      <c r="C3033">
        <v>118.89617200000001</v>
      </c>
    </row>
    <row r="3034" spans="1:3" x14ac:dyDescent="0.25">
      <c r="A3034" s="2">
        <v>43627</v>
      </c>
      <c r="B3034" s="1" t="s">
        <v>5</v>
      </c>
      <c r="C3034">
        <v>119.46077699999999</v>
      </c>
    </row>
    <row r="3035" spans="1:3" x14ac:dyDescent="0.25">
      <c r="A3035" s="2">
        <v>43628</v>
      </c>
      <c r="B3035" s="1" t="s">
        <v>5</v>
      </c>
      <c r="C3035">
        <v>119.46077699999999</v>
      </c>
    </row>
    <row r="3036" spans="1:3" x14ac:dyDescent="0.25">
      <c r="A3036" s="2">
        <v>43629</v>
      </c>
      <c r="B3036" s="1" t="s">
        <v>5</v>
      </c>
      <c r="C3036">
        <v>118.33157300000001</v>
      </c>
    </row>
    <row r="3037" spans="1:3" x14ac:dyDescent="0.25">
      <c r="A3037" s="2">
        <v>43630</v>
      </c>
      <c r="B3037" s="1" t="s">
        <v>5</v>
      </c>
      <c r="C3037">
        <v>118.28452299999999</v>
      </c>
    </row>
    <row r="3038" spans="1:3" x14ac:dyDescent="0.25">
      <c r="A3038" s="2">
        <v>43633</v>
      </c>
      <c r="B3038" s="1" t="s">
        <v>5</v>
      </c>
      <c r="C3038">
        <v>117.39057200000001</v>
      </c>
    </row>
    <row r="3039" spans="1:3" x14ac:dyDescent="0.25">
      <c r="A3039" s="2">
        <v>43634</v>
      </c>
      <c r="B3039" s="1" t="s">
        <v>5</v>
      </c>
      <c r="C3039">
        <v>119.03733099999999</v>
      </c>
    </row>
    <row r="3040" spans="1:3" x14ac:dyDescent="0.25">
      <c r="A3040" s="2">
        <v>43635</v>
      </c>
      <c r="B3040" s="1" t="s">
        <v>5</v>
      </c>
      <c r="C3040">
        <v>118.849129</v>
      </c>
    </row>
    <row r="3041" spans="1:3" x14ac:dyDescent="0.25">
      <c r="A3041" s="2">
        <v>43636</v>
      </c>
      <c r="B3041" s="1" t="s">
        <v>5</v>
      </c>
      <c r="C3041">
        <v>118.00221999999999</v>
      </c>
    </row>
    <row r="3042" spans="1:3" x14ac:dyDescent="0.25">
      <c r="A3042" s="2">
        <v>43637</v>
      </c>
      <c r="B3042" s="1" t="s">
        <v>5</v>
      </c>
      <c r="C3042">
        <v>119.319633</v>
      </c>
    </row>
    <row r="3043" spans="1:3" x14ac:dyDescent="0.25">
      <c r="A3043" s="2">
        <v>43640</v>
      </c>
      <c r="B3043" s="1" t="s">
        <v>5</v>
      </c>
      <c r="C3043">
        <v>118.70798499999999</v>
      </c>
    </row>
    <row r="3044" spans="1:3" x14ac:dyDescent="0.25">
      <c r="A3044" s="2">
        <v>43641</v>
      </c>
      <c r="B3044" s="1" t="s">
        <v>5</v>
      </c>
      <c r="C3044">
        <v>119.36668400000001</v>
      </c>
    </row>
    <row r="3045" spans="1:3" x14ac:dyDescent="0.25">
      <c r="A3045" s="2">
        <v>43642</v>
      </c>
      <c r="B3045" s="1" t="s">
        <v>5</v>
      </c>
      <c r="C3045">
        <v>117.437622</v>
      </c>
    </row>
    <row r="3046" spans="1:3" x14ac:dyDescent="0.25">
      <c r="A3046" s="2">
        <v>43643</v>
      </c>
      <c r="B3046" s="1" t="s">
        <v>5</v>
      </c>
      <c r="C3046">
        <v>116.21431</v>
      </c>
    </row>
    <row r="3047" spans="1:3" x14ac:dyDescent="0.25">
      <c r="A3047" s="2">
        <v>43644</v>
      </c>
      <c r="B3047" s="1" t="s">
        <v>5</v>
      </c>
      <c r="C3047">
        <v>117.061218</v>
      </c>
    </row>
    <row r="3048" spans="1:3" x14ac:dyDescent="0.25">
      <c r="A3048" s="2">
        <v>43647</v>
      </c>
      <c r="B3048" s="1" t="s">
        <v>5</v>
      </c>
      <c r="C3048">
        <v>120.354744</v>
      </c>
    </row>
    <row r="3049" spans="1:3" x14ac:dyDescent="0.25">
      <c r="A3049" s="2">
        <v>43648</v>
      </c>
      <c r="B3049" s="1" t="s">
        <v>5</v>
      </c>
      <c r="C3049">
        <v>121.107544</v>
      </c>
    </row>
    <row r="3050" spans="1:3" x14ac:dyDescent="0.25">
      <c r="A3050" s="2">
        <v>43649</v>
      </c>
      <c r="B3050" s="1" t="s">
        <v>5</v>
      </c>
      <c r="C3050">
        <v>121.766243</v>
      </c>
    </row>
    <row r="3051" spans="1:3" x14ac:dyDescent="0.25">
      <c r="A3051" s="2">
        <v>43650</v>
      </c>
      <c r="B3051" s="1" t="s">
        <v>5</v>
      </c>
      <c r="C3051">
        <v>122.142662</v>
      </c>
    </row>
    <row r="3052" spans="1:3" x14ac:dyDescent="0.25">
      <c r="A3052" s="2">
        <v>43651</v>
      </c>
      <c r="B3052" s="1" t="s">
        <v>5</v>
      </c>
      <c r="C3052">
        <v>120.919342</v>
      </c>
    </row>
    <row r="3053" spans="1:3" x14ac:dyDescent="0.25">
      <c r="A3053" s="2">
        <v>43654</v>
      </c>
      <c r="B3053" s="1" t="s">
        <v>5</v>
      </c>
      <c r="C3053">
        <v>120.872292</v>
      </c>
    </row>
    <row r="3054" spans="1:3" x14ac:dyDescent="0.25">
      <c r="A3054" s="2">
        <v>43655</v>
      </c>
      <c r="B3054" s="1" t="s">
        <v>5</v>
      </c>
      <c r="C3054">
        <v>120.77819100000001</v>
      </c>
    </row>
    <row r="3055" spans="1:3" x14ac:dyDescent="0.25">
      <c r="A3055" s="2">
        <v>43656</v>
      </c>
      <c r="B3055" s="1" t="s">
        <v>5</v>
      </c>
      <c r="C3055">
        <v>120.448837</v>
      </c>
    </row>
    <row r="3056" spans="1:3" x14ac:dyDescent="0.25">
      <c r="A3056" s="2">
        <v>43657</v>
      </c>
      <c r="B3056" s="1" t="s">
        <v>5</v>
      </c>
      <c r="C3056">
        <v>120.77819100000001</v>
      </c>
    </row>
    <row r="3057" spans="1:3" x14ac:dyDescent="0.25">
      <c r="A3057" s="2">
        <v>43658</v>
      </c>
      <c r="B3057" s="1" t="s">
        <v>5</v>
      </c>
      <c r="C3057">
        <v>119.507835</v>
      </c>
    </row>
    <row r="3058" spans="1:3" x14ac:dyDescent="0.25">
      <c r="A3058" s="2">
        <v>43661</v>
      </c>
      <c r="B3058" s="1" t="s">
        <v>5</v>
      </c>
      <c r="C3058">
        <v>119.884232</v>
      </c>
    </row>
    <row r="3059" spans="1:3" x14ac:dyDescent="0.25">
      <c r="A3059" s="2">
        <v>43662</v>
      </c>
      <c r="B3059" s="1" t="s">
        <v>5</v>
      </c>
      <c r="C3059">
        <v>120.025391</v>
      </c>
    </row>
    <row r="3060" spans="1:3" x14ac:dyDescent="0.25">
      <c r="A3060" s="2">
        <v>43663</v>
      </c>
      <c r="B3060" s="1" t="s">
        <v>5</v>
      </c>
      <c r="C3060">
        <v>119.554886</v>
      </c>
    </row>
    <row r="3061" spans="1:3" x14ac:dyDescent="0.25">
      <c r="A3061" s="2">
        <v>43664</v>
      </c>
      <c r="B3061" s="1" t="s">
        <v>5</v>
      </c>
      <c r="C3061">
        <v>120.82524100000001</v>
      </c>
    </row>
    <row r="3062" spans="1:3" x14ac:dyDescent="0.25">
      <c r="A3062" s="2">
        <v>43665</v>
      </c>
      <c r="B3062" s="1" t="s">
        <v>5</v>
      </c>
      <c r="C3062">
        <v>121.766243</v>
      </c>
    </row>
    <row r="3063" spans="1:3" x14ac:dyDescent="0.25">
      <c r="A3063" s="2">
        <v>43668</v>
      </c>
      <c r="B3063" s="1" t="s">
        <v>5</v>
      </c>
      <c r="C3063">
        <v>120.68409</v>
      </c>
    </row>
    <row r="3064" spans="1:3" x14ac:dyDescent="0.25">
      <c r="A3064" s="2">
        <v>43669</v>
      </c>
      <c r="B3064" s="1" t="s">
        <v>5</v>
      </c>
      <c r="C3064">
        <v>119.790138</v>
      </c>
    </row>
    <row r="3065" spans="1:3" x14ac:dyDescent="0.25">
      <c r="A3065" s="2">
        <v>43670</v>
      </c>
      <c r="B3065" s="1" t="s">
        <v>5</v>
      </c>
      <c r="C3065">
        <v>119.225533</v>
      </c>
    </row>
    <row r="3066" spans="1:3" x14ac:dyDescent="0.25">
      <c r="A3066" s="2">
        <v>43671</v>
      </c>
      <c r="B3066" s="1" t="s">
        <v>5</v>
      </c>
      <c r="C3066">
        <v>119.46077699999999</v>
      </c>
    </row>
    <row r="3067" spans="1:3" x14ac:dyDescent="0.25">
      <c r="A3067" s="2">
        <v>43672</v>
      </c>
      <c r="B3067" s="1" t="s">
        <v>5</v>
      </c>
      <c r="C3067">
        <v>119.93129</v>
      </c>
    </row>
    <row r="3068" spans="1:3" x14ac:dyDescent="0.25">
      <c r="A3068" s="2">
        <v>43675</v>
      </c>
      <c r="B3068" s="1" t="s">
        <v>5</v>
      </c>
      <c r="C3068">
        <v>117.014168</v>
      </c>
    </row>
    <row r="3069" spans="1:3" x14ac:dyDescent="0.25">
      <c r="A3069" s="2">
        <v>43676</v>
      </c>
      <c r="B3069" s="1" t="s">
        <v>5</v>
      </c>
      <c r="C3069">
        <v>117.437622</v>
      </c>
    </row>
    <row r="3070" spans="1:3" x14ac:dyDescent="0.25">
      <c r="A3070" s="2">
        <v>43677</v>
      </c>
      <c r="B3070" s="1" t="s">
        <v>5</v>
      </c>
      <c r="C3070">
        <v>118.849129</v>
      </c>
    </row>
    <row r="3071" spans="1:3" x14ac:dyDescent="0.25">
      <c r="A3071" s="2">
        <v>43678</v>
      </c>
      <c r="B3071" s="1" t="s">
        <v>5</v>
      </c>
      <c r="C3071">
        <v>125.15387699999999</v>
      </c>
    </row>
    <row r="3072" spans="1:3" x14ac:dyDescent="0.25">
      <c r="A3072" s="2">
        <v>43679</v>
      </c>
      <c r="B3072" s="1" t="s">
        <v>5</v>
      </c>
      <c r="C3072">
        <v>122.37790699999999</v>
      </c>
    </row>
    <row r="3073" spans="1:3" x14ac:dyDescent="0.25">
      <c r="A3073" s="2">
        <v>43682</v>
      </c>
      <c r="B3073" s="1" t="s">
        <v>5</v>
      </c>
      <c r="C3073">
        <v>120.166534</v>
      </c>
    </row>
    <row r="3074" spans="1:3" x14ac:dyDescent="0.25">
      <c r="A3074" s="2">
        <v>43683</v>
      </c>
      <c r="B3074" s="1" t="s">
        <v>5</v>
      </c>
      <c r="C3074">
        <v>118.19043000000001</v>
      </c>
    </row>
    <row r="3075" spans="1:3" x14ac:dyDescent="0.25">
      <c r="A3075" s="2">
        <v>43684</v>
      </c>
      <c r="B3075" s="1" t="s">
        <v>5</v>
      </c>
      <c r="C3075">
        <v>120.025391</v>
      </c>
    </row>
    <row r="3076" spans="1:3" x14ac:dyDescent="0.25">
      <c r="A3076" s="2">
        <v>43685</v>
      </c>
      <c r="B3076" s="1" t="s">
        <v>5</v>
      </c>
      <c r="C3076">
        <v>121.389847</v>
      </c>
    </row>
    <row r="3077" spans="1:3" x14ac:dyDescent="0.25">
      <c r="A3077" s="2">
        <v>43686</v>
      </c>
      <c r="B3077" s="1" t="s">
        <v>5</v>
      </c>
      <c r="C3077">
        <v>120.96639999999999</v>
      </c>
    </row>
    <row r="3078" spans="1:3" x14ac:dyDescent="0.25">
      <c r="A3078" s="2">
        <v>43689</v>
      </c>
      <c r="B3078" s="1" t="s">
        <v>5</v>
      </c>
      <c r="C3078">
        <v>120.260643</v>
      </c>
    </row>
    <row r="3079" spans="1:3" x14ac:dyDescent="0.25">
      <c r="A3079" s="2">
        <v>43690</v>
      </c>
      <c r="B3079" s="1" t="s">
        <v>5</v>
      </c>
      <c r="C3079">
        <v>120.637039</v>
      </c>
    </row>
    <row r="3080" spans="1:3" x14ac:dyDescent="0.25">
      <c r="A3080" s="2">
        <v>43691</v>
      </c>
      <c r="B3080" s="1" t="s">
        <v>5</v>
      </c>
      <c r="C3080">
        <v>119.60193599999999</v>
      </c>
    </row>
    <row r="3081" spans="1:3" x14ac:dyDescent="0.25">
      <c r="A3081" s="2">
        <v>43692</v>
      </c>
      <c r="B3081" s="1" t="s">
        <v>5</v>
      </c>
      <c r="C3081">
        <v>119.74308000000001</v>
      </c>
    </row>
    <row r="3082" spans="1:3" x14ac:dyDescent="0.25">
      <c r="A3082" s="2">
        <v>43693</v>
      </c>
      <c r="B3082" s="1" t="s">
        <v>5</v>
      </c>
      <c r="C3082">
        <v>121.389847</v>
      </c>
    </row>
    <row r="3083" spans="1:3" x14ac:dyDescent="0.25">
      <c r="A3083" s="2">
        <v>43696</v>
      </c>
      <c r="B3083" s="1" t="s">
        <v>5</v>
      </c>
      <c r="C3083">
        <v>122.189705</v>
      </c>
    </row>
    <row r="3084" spans="1:3" x14ac:dyDescent="0.25">
      <c r="A3084" s="2">
        <v>43697</v>
      </c>
      <c r="B3084" s="1" t="s">
        <v>5</v>
      </c>
      <c r="C3084">
        <v>121.813293</v>
      </c>
    </row>
    <row r="3085" spans="1:3" x14ac:dyDescent="0.25">
      <c r="A3085" s="2">
        <v>43698</v>
      </c>
      <c r="B3085" s="1" t="s">
        <v>5</v>
      </c>
      <c r="C3085">
        <v>123.50711099999999</v>
      </c>
    </row>
    <row r="3086" spans="1:3" x14ac:dyDescent="0.25">
      <c r="A3086" s="2">
        <v>43699</v>
      </c>
      <c r="B3086" s="1" t="s">
        <v>5</v>
      </c>
      <c r="C3086">
        <v>123.17775</v>
      </c>
    </row>
    <row r="3087" spans="1:3" x14ac:dyDescent="0.25">
      <c r="A3087" s="2">
        <v>43700</v>
      </c>
      <c r="B3087" s="1" t="s">
        <v>5</v>
      </c>
      <c r="C3087">
        <v>123.742363</v>
      </c>
    </row>
    <row r="3088" spans="1:3" x14ac:dyDescent="0.25">
      <c r="A3088" s="2">
        <v>43703</v>
      </c>
      <c r="B3088" s="1" t="s">
        <v>5</v>
      </c>
      <c r="C3088">
        <v>123.50711099999999</v>
      </c>
    </row>
    <row r="3089" spans="1:3" x14ac:dyDescent="0.25">
      <c r="A3089" s="2">
        <v>43704</v>
      </c>
      <c r="B3089" s="1" t="s">
        <v>5</v>
      </c>
      <c r="C3089">
        <v>121.342789</v>
      </c>
    </row>
    <row r="3090" spans="1:3" x14ac:dyDescent="0.25">
      <c r="A3090" s="2">
        <v>43705</v>
      </c>
      <c r="B3090" s="1" t="s">
        <v>5</v>
      </c>
      <c r="C3090">
        <v>119.696037</v>
      </c>
    </row>
    <row r="3091" spans="1:3" x14ac:dyDescent="0.25">
      <c r="A3091" s="2">
        <v>43706</v>
      </c>
      <c r="B3091" s="1" t="s">
        <v>5</v>
      </c>
      <c r="C3091">
        <v>120.401787</v>
      </c>
    </row>
    <row r="3092" spans="1:3" x14ac:dyDescent="0.25">
      <c r="A3092" s="2">
        <v>43707</v>
      </c>
      <c r="B3092" s="1" t="s">
        <v>5</v>
      </c>
      <c r="C3092">
        <v>125.859627</v>
      </c>
    </row>
    <row r="3093" spans="1:3" x14ac:dyDescent="0.25">
      <c r="A3093" s="2">
        <v>43710</v>
      </c>
      <c r="B3093" s="1" t="s">
        <v>5</v>
      </c>
      <c r="C3093">
        <v>129.10609400000001</v>
      </c>
    </row>
    <row r="3094" spans="1:3" x14ac:dyDescent="0.25">
      <c r="A3094" s="2">
        <v>43711</v>
      </c>
      <c r="B3094" s="1" t="s">
        <v>5</v>
      </c>
      <c r="C3094">
        <v>129.10609400000001</v>
      </c>
    </row>
    <row r="3095" spans="1:3" x14ac:dyDescent="0.25">
      <c r="A3095" s="2">
        <v>43712</v>
      </c>
      <c r="B3095" s="1" t="s">
        <v>5</v>
      </c>
      <c r="C3095">
        <v>129.811859</v>
      </c>
    </row>
    <row r="3096" spans="1:3" x14ac:dyDescent="0.25">
      <c r="A3096" s="2">
        <v>43713</v>
      </c>
      <c r="B3096" s="1" t="s">
        <v>5</v>
      </c>
      <c r="C3096">
        <v>128.212143</v>
      </c>
    </row>
    <row r="3097" spans="1:3" x14ac:dyDescent="0.25">
      <c r="A3097" s="2">
        <v>43714</v>
      </c>
      <c r="B3097" s="1" t="s">
        <v>5</v>
      </c>
      <c r="C3097">
        <v>129.29431199999999</v>
      </c>
    </row>
    <row r="3098" spans="1:3" x14ac:dyDescent="0.25">
      <c r="A3098" s="2">
        <v>43717</v>
      </c>
      <c r="B3098" s="1" t="s">
        <v>5</v>
      </c>
      <c r="C3098">
        <v>128.070999</v>
      </c>
    </row>
    <row r="3099" spans="1:3" x14ac:dyDescent="0.25">
      <c r="A3099" s="2">
        <v>43718</v>
      </c>
      <c r="B3099" s="1" t="s">
        <v>5</v>
      </c>
      <c r="C3099">
        <v>127.506401</v>
      </c>
    </row>
    <row r="3100" spans="1:3" x14ac:dyDescent="0.25">
      <c r="A3100" s="2">
        <v>43719</v>
      </c>
      <c r="B3100" s="1" t="s">
        <v>5</v>
      </c>
      <c r="C3100">
        <v>128.63559000000001</v>
      </c>
    </row>
    <row r="3101" spans="1:3" x14ac:dyDescent="0.25">
      <c r="A3101" s="2">
        <v>43720</v>
      </c>
      <c r="B3101" s="1" t="s">
        <v>5</v>
      </c>
      <c r="C3101">
        <v>129.858902</v>
      </c>
    </row>
    <row r="3102" spans="1:3" x14ac:dyDescent="0.25">
      <c r="A3102" s="2">
        <v>43721</v>
      </c>
      <c r="B3102" s="1" t="s">
        <v>5</v>
      </c>
      <c r="C3102">
        <v>130.000046</v>
      </c>
    </row>
    <row r="3103" spans="1:3" x14ac:dyDescent="0.25">
      <c r="A3103" s="2">
        <v>43724</v>
      </c>
      <c r="B3103" s="1" t="s">
        <v>5</v>
      </c>
      <c r="C3103">
        <v>130.000046</v>
      </c>
    </row>
    <row r="3104" spans="1:3" x14ac:dyDescent="0.25">
      <c r="A3104" s="2">
        <v>43725</v>
      </c>
      <c r="B3104" s="1" t="s">
        <v>5</v>
      </c>
      <c r="C3104">
        <v>130.84697</v>
      </c>
    </row>
    <row r="3105" spans="1:3" x14ac:dyDescent="0.25">
      <c r="A3105" s="2">
        <v>43726</v>
      </c>
      <c r="B3105" s="1" t="s">
        <v>5</v>
      </c>
      <c r="C3105">
        <v>131.03517199999999</v>
      </c>
    </row>
    <row r="3106" spans="1:3" x14ac:dyDescent="0.25">
      <c r="A3106" s="2">
        <v>43727</v>
      </c>
      <c r="B3106" s="1" t="s">
        <v>5</v>
      </c>
      <c r="C3106">
        <v>131.317474</v>
      </c>
    </row>
    <row r="3107" spans="1:3" x14ac:dyDescent="0.25">
      <c r="A3107" s="2">
        <v>43728</v>
      </c>
      <c r="B3107" s="1" t="s">
        <v>5</v>
      </c>
      <c r="C3107">
        <v>131.12927199999999</v>
      </c>
    </row>
    <row r="3108" spans="1:3" x14ac:dyDescent="0.25">
      <c r="A3108" s="2">
        <v>43731</v>
      </c>
      <c r="B3108" s="1" t="s">
        <v>5</v>
      </c>
      <c r="C3108">
        <v>131.458618</v>
      </c>
    </row>
    <row r="3109" spans="1:3" x14ac:dyDescent="0.25">
      <c r="A3109" s="2">
        <v>43732</v>
      </c>
      <c r="B3109" s="1" t="s">
        <v>5</v>
      </c>
      <c r="C3109">
        <v>132.39961199999999</v>
      </c>
    </row>
    <row r="3110" spans="1:3" x14ac:dyDescent="0.25">
      <c r="A3110" s="2">
        <v>43733</v>
      </c>
      <c r="B3110" s="1" t="s">
        <v>5</v>
      </c>
      <c r="C3110">
        <v>131.78797900000001</v>
      </c>
    </row>
    <row r="3111" spans="1:3" x14ac:dyDescent="0.25">
      <c r="A3111" s="2">
        <v>43734</v>
      </c>
      <c r="B3111" s="1" t="s">
        <v>5</v>
      </c>
      <c r="C3111">
        <v>133.62292500000001</v>
      </c>
    </row>
    <row r="3112" spans="1:3" x14ac:dyDescent="0.25">
      <c r="A3112" s="2">
        <v>43735</v>
      </c>
      <c r="B3112" s="1" t="s">
        <v>5</v>
      </c>
      <c r="C3112">
        <v>135.08148199999999</v>
      </c>
    </row>
    <row r="3113" spans="1:3" x14ac:dyDescent="0.25">
      <c r="A3113" s="2">
        <v>43738</v>
      </c>
      <c r="B3113" s="1" t="s">
        <v>5</v>
      </c>
      <c r="C3113">
        <v>134.940338</v>
      </c>
    </row>
    <row r="3114" spans="1:3" x14ac:dyDescent="0.25">
      <c r="A3114" s="2">
        <v>43739</v>
      </c>
      <c r="B3114" s="1" t="s">
        <v>5</v>
      </c>
      <c r="C3114">
        <v>132.21142599999999</v>
      </c>
    </row>
    <row r="3115" spans="1:3" x14ac:dyDescent="0.25">
      <c r="A3115" s="2">
        <v>43740</v>
      </c>
      <c r="B3115" s="1" t="s">
        <v>5</v>
      </c>
      <c r="C3115">
        <v>129.52954099999999</v>
      </c>
    </row>
    <row r="3116" spans="1:3" x14ac:dyDescent="0.25">
      <c r="A3116" s="2">
        <v>43742</v>
      </c>
      <c r="B3116" s="1" t="s">
        <v>5</v>
      </c>
      <c r="C3116">
        <v>132.023224</v>
      </c>
    </row>
    <row r="3117" spans="1:3" x14ac:dyDescent="0.25">
      <c r="A3117" s="2">
        <v>43745</v>
      </c>
      <c r="B3117" s="1" t="s">
        <v>5</v>
      </c>
      <c r="C3117">
        <v>131.505661</v>
      </c>
    </row>
    <row r="3118" spans="1:3" x14ac:dyDescent="0.25">
      <c r="A3118" s="2">
        <v>43746</v>
      </c>
      <c r="B3118" s="1" t="s">
        <v>5</v>
      </c>
      <c r="C3118">
        <v>131.41156000000001</v>
      </c>
    </row>
    <row r="3119" spans="1:3" x14ac:dyDescent="0.25">
      <c r="A3119" s="2">
        <v>43747</v>
      </c>
      <c r="B3119" s="1" t="s">
        <v>5</v>
      </c>
      <c r="C3119">
        <v>132.35256999999999</v>
      </c>
    </row>
    <row r="3120" spans="1:3" x14ac:dyDescent="0.25">
      <c r="A3120" s="2">
        <v>43748</v>
      </c>
      <c r="B3120" s="1" t="s">
        <v>5</v>
      </c>
      <c r="C3120">
        <v>132.634872</v>
      </c>
    </row>
    <row r="3121" spans="1:3" x14ac:dyDescent="0.25">
      <c r="A3121" s="2">
        <v>43749</v>
      </c>
      <c r="B3121" s="1" t="s">
        <v>5</v>
      </c>
      <c r="C3121">
        <v>133.52882399999999</v>
      </c>
    </row>
    <row r="3122" spans="1:3" x14ac:dyDescent="0.25">
      <c r="A3122" s="2">
        <v>43752</v>
      </c>
      <c r="B3122" s="1" t="s">
        <v>5</v>
      </c>
      <c r="C3122">
        <v>135.3638</v>
      </c>
    </row>
    <row r="3123" spans="1:3" x14ac:dyDescent="0.25">
      <c r="A3123" s="2">
        <v>43753</v>
      </c>
      <c r="B3123" s="1" t="s">
        <v>5</v>
      </c>
      <c r="C3123">
        <v>136.91645800000001</v>
      </c>
    </row>
    <row r="3124" spans="1:3" x14ac:dyDescent="0.25">
      <c r="A3124" s="2">
        <v>43754</v>
      </c>
      <c r="B3124" s="1" t="s">
        <v>5</v>
      </c>
      <c r="C3124">
        <v>133.71704099999999</v>
      </c>
    </row>
    <row r="3125" spans="1:3" x14ac:dyDescent="0.25">
      <c r="A3125" s="2">
        <v>43755</v>
      </c>
      <c r="B3125" s="1" t="s">
        <v>5</v>
      </c>
      <c r="C3125">
        <v>134.234589</v>
      </c>
    </row>
    <row r="3126" spans="1:3" x14ac:dyDescent="0.25">
      <c r="A3126" s="2">
        <v>43756</v>
      </c>
      <c r="B3126" s="1" t="s">
        <v>5</v>
      </c>
      <c r="C3126">
        <v>134.56395000000001</v>
      </c>
    </row>
    <row r="3127" spans="1:3" x14ac:dyDescent="0.25">
      <c r="A3127" s="2">
        <v>43759</v>
      </c>
      <c r="B3127" s="1" t="s">
        <v>5</v>
      </c>
      <c r="C3127">
        <v>131.458618</v>
      </c>
    </row>
    <row r="3128" spans="1:3" x14ac:dyDescent="0.25">
      <c r="A3128" s="2">
        <v>43760</v>
      </c>
      <c r="B3128" s="1" t="s">
        <v>5</v>
      </c>
      <c r="C3128">
        <v>132.634872</v>
      </c>
    </row>
    <row r="3129" spans="1:3" x14ac:dyDescent="0.25">
      <c r="A3129" s="2">
        <v>43761</v>
      </c>
      <c r="B3129" s="1" t="s">
        <v>5</v>
      </c>
      <c r="C3129">
        <v>131.36451700000001</v>
      </c>
    </row>
    <row r="3130" spans="1:3" x14ac:dyDescent="0.25">
      <c r="A3130" s="2">
        <v>43762</v>
      </c>
      <c r="B3130" s="1" t="s">
        <v>5</v>
      </c>
      <c r="C3130">
        <v>133.95228599999999</v>
      </c>
    </row>
    <row r="3131" spans="1:3" x14ac:dyDescent="0.25">
      <c r="A3131" s="2">
        <v>43763</v>
      </c>
      <c r="B3131" s="1" t="s">
        <v>5</v>
      </c>
      <c r="C3131">
        <v>133.293564</v>
      </c>
    </row>
    <row r="3132" spans="1:3" x14ac:dyDescent="0.25">
      <c r="A3132" s="2">
        <v>43766</v>
      </c>
      <c r="B3132" s="1" t="s">
        <v>5</v>
      </c>
      <c r="C3132">
        <v>135.50494399999999</v>
      </c>
    </row>
    <row r="3133" spans="1:3" x14ac:dyDescent="0.25">
      <c r="A3133" s="2">
        <v>43767</v>
      </c>
      <c r="B3133" s="1" t="s">
        <v>5</v>
      </c>
      <c r="C3133">
        <v>132.25848400000001</v>
      </c>
    </row>
    <row r="3134" spans="1:3" x14ac:dyDescent="0.25">
      <c r="A3134" s="2">
        <v>43768</v>
      </c>
      <c r="B3134" s="1" t="s">
        <v>5</v>
      </c>
      <c r="C3134">
        <v>132.54078699999999</v>
      </c>
    </row>
    <row r="3135" spans="1:3" x14ac:dyDescent="0.25">
      <c r="A3135" s="2">
        <v>43769</v>
      </c>
      <c r="B3135" s="1" t="s">
        <v>5</v>
      </c>
      <c r="C3135">
        <v>130.752869</v>
      </c>
    </row>
    <row r="3136" spans="1:3" x14ac:dyDescent="0.25">
      <c r="A3136" s="2">
        <v>43770</v>
      </c>
      <c r="B3136" s="1" t="s">
        <v>5</v>
      </c>
      <c r="C3136">
        <v>131.552719</v>
      </c>
    </row>
    <row r="3137" spans="1:3" x14ac:dyDescent="0.25">
      <c r="A3137" s="2">
        <v>43773</v>
      </c>
      <c r="B3137" s="1" t="s">
        <v>5</v>
      </c>
      <c r="C3137">
        <v>129.05903599999999</v>
      </c>
    </row>
    <row r="3138" spans="1:3" x14ac:dyDescent="0.25">
      <c r="A3138" s="2">
        <v>43774</v>
      </c>
      <c r="B3138" s="1" t="s">
        <v>5</v>
      </c>
      <c r="C3138">
        <v>127.177025</v>
      </c>
    </row>
    <row r="3139" spans="1:3" x14ac:dyDescent="0.25">
      <c r="A3139" s="2">
        <v>43775</v>
      </c>
      <c r="B3139" s="1" t="s">
        <v>5</v>
      </c>
      <c r="C3139">
        <v>128.494461</v>
      </c>
    </row>
    <row r="3140" spans="1:3" x14ac:dyDescent="0.25">
      <c r="A3140" s="2">
        <v>43776</v>
      </c>
      <c r="B3140" s="1" t="s">
        <v>5</v>
      </c>
      <c r="C3140">
        <v>126.65949999999999</v>
      </c>
    </row>
    <row r="3141" spans="1:3" x14ac:dyDescent="0.25">
      <c r="A3141" s="2">
        <v>43777</v>
      </c>
      <c r="B3141" s="1" t="s">
        <v>5</v>
      </c>
      <c r="C3141">
        <v>127.412277</v>
      </c>
    </row>
    <row r="3142" spans="1:3" x14ac:dyDescent="0.25">
      <c r="A3142" s="2">
        <v>43780</v>
      </c>
      <c r="B3142" s="1" t="s">
        <v>5</v>
      </c>
      <c r="C3142">
        <v>127.788696</v>
      </c>
    </row>
    <row r="3143" spans="1:3" x14ac:dyDescent="0.25">
      <c r="A3143" s="2">
        <v>43781</v>
      </c>
      <c r="B3143" s="1" t="s">
        <v>5</v>
      </c>
      <c r="C3143">
        <v>128.40034499999999</v>
      </c>
    </row>
    <row r="3144" spans="1:3" x14ac:dyDescent="0.25">
      <c r="A3144" s="2">
        <v>43782</v>
      </c>
      <c r="B3144" s="1" t="s">
        <v>5</v>
      </c>
      <c r="C3144">
        <v>128.1651</v>
      </c>
    </row>
    <row r="3145" spans="1:3" x14ac:dyDescent="0.25">
      <c r="A3145" s="2">
        <v>43783</v>
      </c>
      <c r="B3145" s="1" t="s">
        <v>5</v>
      </c>
      <c r="C3145">
        <v>128.494461</v>
      </c>
    </row>
    <row r="3146" spans="1:3" x14ac:dyDescent="0.25">
      <c r="A3146" s="2">
        <v>43784</v>
      </c>
      <c r="B3146" s="1" t="s">
        <v>5</v>
      </c>
      <c r="C3146">
        <v>129.01200900000001</v>
      </c>
    </row>
    <row r="3147" spans="1:3" x14ac:dyDescent="0.25">
      <c r="A3147" s="2">
        <v>43787</v>
      </c>
      <c r="B3147" s="1" t="s">
        <v>5</v>
      </c>
      <c r="C3147">
        <v>129.62365700000001</v>
      </c>
    </row>
    <row r="3148" spans="1:3" x14ac:dyDescent="0.25">
      <c r="A3148" s="2">
        <v>43788</v>
      </c>
      <c r="B3148" s="1" t="s">
        <v>5</v>
      </c>
      <c r="C3148">
        <v>129.95301799999999</v>
      </c>
    </row>
    <row r="3149" spans="1:3" x14ac:dyDescent="0.25">
      <c r="A3149" s="2">
        <v>43789</v>
      </c>
      <c r="B3149" s="1" t="s">
        <v>5</v>
      </c>
      <c r="C3149">
        <v>129.43545499999999</v>
      </c>
    </row>
    <row r="3150" spans="1:3" x14ac:dyDescent="0.25">
      <c r="A3150" s="2">
        <v>43790</v>
      </c>
      <c r="B3150" s="1" t="s">
        <v>5</v>
      </c>
      <c r="C3150">
        <v>128.44740300000001</v>
      </c>
    </row>
    <row r="3151" spans="1:3" x14ac:dyDescent="0.25">
      <c r="A3151" s="2">
        <v>43791</v>
      </c>
      <c r="B3151" s="1" t="s">
        <v>5</v>
      </c>
      <c r="C3151">
        <v>128.682648</v>
      </c>
    </row>
    <row r="3152" spans="1:3" x14ac:dyDescent="0.25">
      <c r="A3152" s="2">
        <v>43794</v>
      </c>
      <c r="B3152" s="1" t="s">
        <v>5</v>
      </c>
      <c r="C3152">
        <v>129.43545499999999</v>
      </c>
    </row>
    <row r="3153" spans="1:3" x14ac:dyDescent="0.25">
      <c r="A3153" s="2">
        <v>43795</v>
      </c>
      <c r="B3153" s="1" t="s">
        <v>5</v>
      </c>
      <c r="C3153">
        <v>130.14122</v>
      </c>
    </row>
    <row r="3154" spans="1:3" x14ac:dyDescent="0.25">
      <c r="A3154" s="2">
        <v>43796</v>
      </c>
      <c r="B3154" s="1" t="s">
        <v>5</v>
      </c>
      <c r="C3154">
        <v>131.12927199999999</v>
      </c>
    </row>
    <row r="3155" spans="1:3" x14ac:dyDescent="0.25">
      <c r="A3155" s="2">
        <v>43797</v>
      </c>
      <c r="B3155" s="1" t="s">
        <v>5</v>
      </c>
      <c r="C3155">
        <v>130.37645000000001</v>
      </c>
    </row>
    <row r="3156" spans="1:3" x14ac:dyDescent="0.25">
      <c r="A3156" s="2">
        <v>43798</v>
      </c>
      <c r="B3156" s="1" t="s">
        <v>5</v>
      </c>
      <c r="C3156">
        <v>131.03517199999999</v>
      </c>
    </row>
    <row r="3157" spans="1:3" x14ac:dyDescent="0.25">
      <c r="A3157" s="2">
        <v>43801</v>
      </c>
      <c r="B3157" s="1" t="s">
        <v>5</v>
      </c>
      <c r="C3157">
        <v>127.600494</v>
      </c>
    </row>
    <row r="3158" spans="1:3" x14ac:dyDescent="0.25">
      <c r="A3158" s="2">
        <v>43802</v>
      </c>
      <c r="B3158" s="1" t="s">
        <v>5</v>
      </c>
      <c r="C3158">
        <v>128.58853099999999</v>
      </c>
    </row>
    <row r="3159" spans="1:3" x14ac:dyDescent="0.25">
      <c r="A3159" s="2">
        <v>43803</v>
      </c>
      <c r="B3159" s="1" t="s">
        <v>5</v>
      </c>
      <c r="C3159">
        <v>130.23530600000001</v>
      </c>
    </row>
    <row r="3160" spans="1:3" x14ac:dyDescent="0.25">
      <c r="A3160" s="2">
        <v>43804</v>
      </c>
      <c r="B3160" s="1" t="s">
        <v>5</v>
      </c>
      <c r="C3160">
        <v>129.24726899999999</v>
      </c>
    </row>
    <row r="3161" spans="1:3" x14ac:dyDescent="0.25">
      <c r="A3161" s="2">
        <v>43805</v>
      </c>
      <c r="B3161" s="1" t="s">
        <v>5</v>
      </c>
      <c r="C3161">
        <v>129.29431199999999</v>
      </c>
    </row>
    <row r="3162" spans="1:3" x14ac:dyDescent="0.25">
      <c r="A3162" s="2">
        <v>43808</v>
      </c>
      <c r="B3162" s="1" t="s">
        <v>5</v>
      </c>
      <c r="C3162">
        <v>128.91789199999999</v>
      </c>
    </row>
    <row r="3163" spans="1:3" x14ac:dyDescent="0.25">
      <c r="A3163" s="2">
        <v>43809</v>
      </c>
      <c r="B3163" s="1" t="s">
        <v>5</v>
      </c>
      <c r="C3163">
        <v>128.1651</v>
      </c>
    </row>
    <row r="3164" spans="1:3" x14ac:dyDescent="0.25">
      <c r="A3164" s="2">
        <v>43810</v>
      </c>
      <c r="B3164" s="1" t="s">
        <v>5</v>
      </c>
      <c r="C3164">
        <v>130.04710399999999</v>
      </c>
    </row>
    <row r="3165" spans="1:3" x14ac:dyDescent="0.25">
      <c r="A3165" s="2">
        <v>43811</v>
      </c>
      <c r="B3165" s="1" t="s">
        <v>5</v>
      </c>
      <c r="C3165">
        <v>129.52954099999999</v>
      </c>
    </row>
    <row r="3166" spans="1:3" x14ac:dyDescent="0.25">
      <c r="A3166" s="2">
        <v>43812</v>
      </c>
      <c r="B3166" s="1" t="s">
        <v>5</v>
      </c>
      <c r="C3166">
        <v>129.62365700000001</v>
      </c>
    </row>
    <row r="3167" spans="1:3" x14ac:dyDescent="0.25">
      <c r="A3167" s="2">
        <v>43815</v>
      </c>
      <c r="B3167" s="1" t="s">
        <v>5</v>
      </c>
      <c r="C3167">
        <v>132.44667100000001</v>
      </c>
    </row>
    <row r="3168" spans="1:3" x14ac:dyDescent="0.25">
      <c r="A3168" s="2">
        <v>43816</v>
      </c>
      <c r="B3168" s="1" t="s">
        <v>5</v>
      </c>
      <c r="C3168">
        <v>131.78797900000001</v>
      </c>
    </row>
    <row r="3169" spans="1:3" x14ac:dyDescent="0.25">
      <c r="A3169" s="2">
        <v>43817</v>
      </c>
      <c r="B3169" s="1" t="s">
        <v>5</v>
      </c>
      <c r="C3169">
        <v>131.458618</v>
      </c>
    </row>
    <row r="3170" spans="1:3" x14ac:dyDescent="0.25">
      <c r="A3170" s="2">
        <v>43818</v>
      </c>
      <c r="B3170" s="1" t="s">
        <v>5</v>
      </c>
      <c r="C3170">
        <v>129.62365700000001</v>
      </c>
    </row>
    <row r="3171" spans="1:3" x14ac:dyDescent="0.25">
      <c r="A3171" s="2">
        <v>43819</v>
      </c>
      <c r="B3171" s="1" t="s">
        <v>5</v>
      </c>
      <c r="C3171">
        <v>133.152435</v>
      </c>
    </row>
    <row r="3172" spans="1:3" x14ac:dyDescent="0.25">
      <c r="A3172" s="2">
        <v>43822</v>
      </c>
      <c r="B3172" s="1" t="s">
        <v>5</v>
      </c>
      <c r="C3172">
        <v>131.69386299999999</v>
      </c>
    </row>
    <row r="3173" spans="1:3" x14ac:dyDescent="0.25">
      <c r="A3173" s="2">
        <v>43826</v>
      </c>
      <c r="B3173" s="1" t="s">
        <v>5</v>
      </c>
      <c r="C3173">
        <v>132.25848400000001</v>
      </c>
    </row>
    <row r="3174" spans="1:3" x14ac:dyDescent="0.25">
      <c r="A3174" s="2">
        <v>43829</v>
      </c>
      <c r="B3174" s="1" t="s">
        <v>5</v>
      </c>
      <c r="C3174">
        <v>131.88206500000001</v>
      </c>
    </row>
    <row r="3175" spans="1:3" x14ac:dyDescent="0.25">
      <c r="A3175" s="2">
        <v>43832</v>
      </c>
      <c r="B3175" s="1" t="s">
        <v>5</v>
      </c>
      <c r="C3175">
        <v>132.82307399999999</v>
      </c>
    </row>
    <row r="3176" spans="1:3" x14ac:dyDescent="0.25">
      <c r="A3176" s="2">
        <v>43833</v>
      </c>
      <c r="B3176" s="1" t="s">
        <v>5</v>
      </c>
      <c r="C3176">
        <v>131.1763</v>
      </c>
    </row>
    <row r="3177" spans="1:3" x14ac:dyDescent="0.25">
      <c r="A3177" s="2">
        <v>43836</v>
      </c>
      <c r="B3177" s="1" t="s">
        <v>5</v>
      </c>
      <c r="C3177">
        <v>130.18826300000001</v>
      </c>
    </row>
    <row r="3178" spans="1:3" x14ac:dyDescent="0.25">
      <c r="A3178" s="2">
        <v>43837</v>
      </c>
      <c r="B3178" s="1" t="s">
        <v>5</v>
      </c>
      <c r="C3178">
        <v>130.94105500000001</v>
      </c>
    </row>
    <row r="3179" spans="1:3" x14ac:dyDescent="0.25">
      <c r="A3179" s="2">
        <v>43838</v>
      </c>
      <c r="B3179" s="1" t="s">
        <v>5</v>
      </c>
      <c r="C3179">
        <v>133.85818499999999</v>
      </c>
    </row>
    <row r="3180" spans="1:3" x14ac:dyDescent="0.25">
      <c r="A3180" s="2">
        <v>43839</v>
      </c>
      <c r="B3180" s="1" t="s">
        <v>5</v>
      </c>
      <c r="C3180">
        <v>135.59904499999999</v>
      </c>
    </row>
    <row r="3181" spans="1:3" x14ac:dyDescent="0.25">
      <c r="A3181" s="2">
        <v>43840</v>
      </c>
      <c r="B3181" s="1" t="s">
        <v>5</v>
      </c>
      <c r="C3181">
        <v>135.64608799999999</v>
      </c>
    </row>
    <row r="3182" spans="1:3" x14ac:dyDescent="0.25">
      <c r="A3182" s="2">
        <v>43843</v>
      </c>
      <c r="B3182" s="1" t="s">
        <v>5</v>
      </c>
      <c r="C3182">
        <v>134.79917900000001</v>
      </c>
    </row>
    <row r="3183" spans="1:3" x14ac:dyDescent="0.25">
      <c r="A3183" s="2">
        <v>43844</v>
      </c>
      <c r="B3183" s="1" t="s">
        <v>5</v>
      </c>
      <c r="C3183">
        <v>134.89331100000001</v>
      </c>
    </row>
    <row r="3184" spans="1:3" x14ac:dyDescent="0.25">
      <c r="A3184" s="2">
        <v>43845</v>
      </c>
      <c r="B3184" s="1" t="s">
        <v>5</v>
      </c>
      <c r="C3184">
        <v>135.975449</v>
      </c>
    </row>
    <row r="3185" spans="1:3" x14ac:dyDescent="0.25">
      <c r="A3185" s="2">
        <v>43846</v>
      </c>
      <c r="B3185" s="1" t="s">
        <v>5</v>
      </c>
      <c r="C3185">
        <v>136.445953</v>
      </c>
    </row>
    <row r="3186" spans="1:3" x14ac:dyDescent="0.25">
      <c r="A3186" s="2">
        <v>43847</v>
      </c>
      <c r="B3186" s="1" t="s">
        <v>5</v>
      </c>
      <c r="C3186">
        <v>137.81040999999999</v>
      </c>
    </row>
    <row r="3187" spans="1:3" x14ac:dyDescent="0.25">
      <c r="A3187" s="2">
        <v>43850</v>
      </c>
      <c r="B3187" s="1" t="s">
        <v>5</v>
      </c>
      <c r="C3187">
        <v>137.95156900000001</v>
      </c>
    </row>
    <row r="3188" spans="1:3" x14ac:dyDescent="0.25">
      <c r="A3188" s="2">
        <v>43851</v>
      </c>
      <c r="B3188" s="1" t="s">
        <v>5</v>
      </c>
      <c r="C3188">
        <v>139.83358799999999</v>
      </c>
    </row>
    <row r="3189" spans="1:3" x14ac:dyDescent="0.25">
      <c r="A3189" s="2">
        <v>43852</v>
      </c>
      <c r="B3189" s="1" t="s">
        <v>5</v>
      </c>
      <c r="C3189">
        <v>141.668533</v>
      </c>
    </row>
    <row r="3190" spans="1:3" x14ac:dyDescent="0.25">
      <c r="A3190" s="2">
        <v>43853</v>
      </c>
      <c r="B3190" s="1" t="s">
        <v>5</v>
      </c>
      <c r="C3190">
        <v>139.31603999999999</v>
      </c>
    </row>
    <row r="3191" spans="1:3" x14ac:dyDescent="0.25">
      <c r="A3191" s="2">
        <v>43854</v>
      </c>
      <c r="B3191" s="1" t="s">
        <v>5</v>
      </c>
      <c r="C3191">
        <v>141.24508700000001</v>
      </c>
    </row>
    <row r="3192" spans="1:3" x14ac:dyDescent="0.25">
      <c r="A3192" s="2">
        <v>43857</v>
      </c>
      <c r="B3192" s="1" t="s">
        <v>5</v>
      </c>
      <c r="C3192">
        <v>138.892563</v>
      </c>
    </row>
    <row r="3193" spans="1:3" x14ac:dyDescent="0.25">
      <c r="A3193" s="2">
        <v>43858</v>
      </c>
      <c r="B3193" s="1" t="s">
        <v>5</v>
      </c>
      <c r="C3193">
        <v>140.16291799999999</v>
      </c>
    </row>
    <row r="3194" spans="1:3" x14ac:dyDescent="0.25">
      <c r="A3194" s="2">
        <v>43859</v>
      </c>
      <c r="B3194" s="1" t="s">
        <v>5</v>
      </c>
      <c r="C3194">
        <v>141.15097</v>
      </c>
    </row>
    <row r="3195" spans="1:3" x14ac:dyDescent="0.25">
      <c r="A3195" s="2">
        <v>43860</v>
      </c>
      <c r="B3195" s="1" t="s">
        <v>5</v>
      </c>
      <c r="C3195">
        <v>139.83358799999999</v>
      </c>
    </row>
    <row r="3196" spans="1:3" x14ac:dyDescent="0.25">
      <c r="A3196" s="2">
        <v>43861</v>
      </c>
      <c r="B3196" s="1" t="s">
        <v>5</v>
      </c>
      <c r="C3196">
        <v>138.37501499999999</v>
      </c>
    </row>
    <row r="3197" spans="1:3" x14ac:dyDescent="0.25">
      <c r="A3197" s="2">
        <v>43864</v>
      </c>
      <c r="B3197" s="1" t="s">
        <v>5</v>
      </c>
      <c r="C3197">
        <v>140.63342299999999</v>
      </c>
    </row>
    <row r="3198" spans="1:3" x14ac:dyDescent="0.25">
      <c r="A3198" s="2">
        <v>43865</v>
      </c>
      <c r="B3198" s="1" t="s">
        <v>5</v>
      </c>
      <c r="C3198">
        <v>142.37429800000001</v>
      </c>
    </row>
    <row r="3199" spans="1:3" x14ac:dyDescent="0.25">
      <c r="A3199" s="2">
        <v>43866</v>
      </c>
      <c r="B3199" s="1" t="s">
        <v>5</v>
      </c>
      <c r="C3199">
        <v>141.33918800000001</v>
      </c>
    </row>
    <row r="3200" spans="1:3" x14ac:dyDescent="0.25">
      <c r="A3200" s="2">
        <v>43867</v>
      </c>
      <c r="B3200" s="1" t="s">
        <v>5</v>
      </c>
      <c r="C3200">
        <v>143.033005</v>
      </c>
    </row>
    <row r="3201" spans="1:3" x14ac:dyDescent="0.25">
      <c r="A3201" s="2">
        <v>43868</v>
      </c>
      <c r="B3201" s="1" t="s">
        <v>5</v>
      </c>
      <c r="C3201">
        <v>143.36236600000001</v>
      </c>
    </row>
    <row r="3202" spans="1:3" x14ac:dyDescent="0.25">
      <c r="A3202" s="2">
        <v>43871</v>
      </c>
      <c r="B3202" s="1" t="s">
        <v>5</v>
      </c>
      <c r="C3202">
        <v>143.97399899999999</v>
      </c>
    </row>
    <row r="3203" spans="1:3" x14ac:dyDescent="0.25">
      <c r="A3203" s="2">
        <v>43872</v>
      </c>
      <c r="B3203" s="1" t="s">
        <v>5</v>
      </c>
      <c r="C3203">
        <v>144.58566300000001</v>
      </c>
    </row>
    <row r="3204" spans="1:3" x14ac:dyDescent="0.25">
      <c r="A3204" s="2">
        <v>43873</v>
      </c>
      <c r="B3204" s="1" t="s">
        <v>5</v>
      </c>
      <c r="C3204">
        <v>144.209259</v>
      </c>
    </row>
    <row r="3205" spans="1:3" x14ac:dyDescent="0.25">
      <c r="A3205" s="2">
        <v>43874</v>
      </c>
      <c r="B3205" s="1" t="s">
        <v>5</v>
      </c>
      <c r="C3205">
        <v>144.53862000000001</v>
      </c>
    </row>
    <row r="3206" spans="1:3" x14ac:dyDescent="0.25">
      <c r="A3206" s="2">
        <v>43875</v>
      </c>
      <c r="B3206" s="1" t="s">
        <v>5</v>
      </c>
      <c r="C3206">
        <v>144.820908</v>
      </c>
    </row>
    <row r="3207" spans="1:3" x14ac:dyDescent="0.25">
      <c r="A3207" s="2">
        <v>43878</v>
      </c>
      <c r="B3207" s="1" t="s">
        <v>5</v>
      </c>
      <c r="C3207">
        <v>145.80896000000001</v>
      </c>
    </row>
    <row r="3208" spans="1:3" x14ac:dyDescent="0.25">
      <c r="A3208" s="2">
        <v>43879</v>
      </c>
      <c r="B3208" s="1" t="s">
        <v>5</v>
      </c>
      <c r="C3208">
        <v>145.85601800000001</v>
      </c>
    </row>
    <row r="3209" spans="1:3" x14ac:dyDescent="0.25">
      <c r="A3209" s="2">
        <v>43880</v>
      </c>
      <c r="B3209" s="1" t="s">
        <v>5</v>
      </c>
      <c r="C3209">
        <v>147.92622399999999</v>
      </c>
    </row>
    <row r="3210" spans="1:3" x14ac:dyDescent="0.25">
      <c r="A3210" s="2">
        <v>43881</v>
      </c>
      <c r="B3210" s="1" t="s">
        <v>5</v>
      </c>
      <c r="C3210">
        <v>145.29139699999999</v>
      </c>
    </row>
    <row r="3211" spans="1:3" x14ac:dyDescent="0.25">
      <c r="A3211" s="2">
        <v>43882</v>
      </c>
      <c r="B3211" s="1" t="s">
        <v>5</v>
      </c>
      <c r="C3211">
        <v>146.091263</v>
      </c>
    </row>
    <row r="3212" spans="1:3" x14ac:dyDescent="0.25">
      <c r="A3212" s="2">
        <v>43885</v>
      </c>
      <c r="B3212" s="1" t="s">
        <v>5</v>
      </c>
      <c r="C3212">
        <v>143.832855</v>
      </c>
    </row>
    <row r="3213" spans="1:3" x14ac:dyDescent="0.25">
      <c r="A3213" s="2">
        <v>43886</v>
      </c>
      <c r="B3213" s="1" t="s">
        <v>5</v>
      </c>
      <c r="C3213">
        <v>140.72753900000001</v>
      </c>
    </row>
    <row r="3214" spans="1:3" x14ac:dyDescent="0.25">
      <c r="A3214" s="2">
        <v>43887</v>
      </c>
      <c r="B3214" s="1" t="s">
        <v>5</v>
      </c>
      <c r="C3214">
        <v>141.57444799999999</v>
      </c>
    </row>
    <row r="3215" spans="1:3" x14ac:dyDescent="0.25">
      <c r="A3215" s="2">
        <v>43888</v>
      </c>
      <c r="B3215" s="1" t="s">
        <v>5</v>
      </c>
      <c r="C3215">
        <v>137.66926599999999</v>
      </c>
    </row>
    <row r="3216" spans="1:3" x14ac:dyDescent="0.25">
      <c r="A3216" s="2">
        <v>43889</v>
      </c>
      <c r="B3216" s="1" t="s">
        <v>5</v>
      </c>
      <c r="C3216">
        <v>133.66999799999999</v>
      </c>
    </row>
    <row r="3217" spans="1:3" x14ac:dyDescent="0.25">
      <c r="A3217" s="2">
        <v>43892</v>
      </c>
      <c r="B3217" s="1" t="s">
        <v>5</v>
      </c>
      <c r="C3217">
        <v>135.975449</v>
      </c>
    </row>
    <row r="3218" spans="1:3" x14ac:dyDescent="0.25">
      <c r="A3218" s="2">
        <v>43893</v>
      </c>
      <c r="B3218" s="1" t="s">
        <v>5</v>
      </c>
      <c r="C3218">
        <v>139.12782300000001</v>
      </c>
    </row>
    <row r="3219" spans="1:3" x14ac:dyDescent="0.25">
      <c r="A3219" s="2">
        <v>43894</v>
      </c>
      <c r="B3219" s="1" t="s">
        <v>5</v>
      </c>
      <c r="C3219">
        <v>142.5625</v>
      </c>
    </row>
    <row r="3220" spans="1:3" x14ac:dyDescent="0.25">
      <c r="A3220" s="2">
        <v>43895</v>
      </c>
      <c r="B3220" s="1" t="s">
        <v>5</v>
      </c>
      <c r="C3220">
        <v>144.39746099999999</v>
      </c>
    </row>
    <row r="3221" spans="1:3" x14ac:dyDescent="0.25">
      <c r="A3221" s="2">
        <v>43896</v>
      </c>
      <c r="B3221" s="1" t="s">
        <v>5</v>
      </c>
      <c r="C3221">
        <v>138.280914</v>
      </c>
    </row>
    <row r="3222" spans="1:3" x14ac:dyDescent="0.25">
      <c r="A3222" s="2">
        <v>43899</v>
      </c>
      <c r="B3222" s="1" t="s">
        <v>5</v>
      </c>
      <c r="C3222">
        <v>133.058334</v>
      </c>
    </row>
    <row r="3223" spans="1:3" x14ac:dyDescent="0.25">
      <c r="A3223" s="2">
        <v>43900</v>
      </c>
      <c r="B3223" s="1" t="s">
        <v>5</v>
      </c>
      <c r="C3223">
        <v>127.224098</v>
      </c>
    </row>
    <row r="3224" spans="1:3" x14ac:dyDescent="0.25">
      <c r="A3224" s="2">
        <v>43901</v>
      </c>
      <c r="B3224" s="1" t="s">
        <v>5</v>
      </c>
      <c r="C3224">
        <v>126.00076300000001</v>
      </c>
    </row>
    <row r="3225" spans="1:3" x14ac:dyDescent="0.25">
      <c r="A3225" s="2">
        <v>43902</v>
      </c>
      <c r="B3225" s="1" t="s">
        <v>5</v>
      </c>
      <c r="C3225">
        <v>111.085831</v>
      </c>
    </row>
    <row r="3226" spans="1:3" x14ac:dyDescent="0.25">
      <c r="A3226" s="2">
        <v>43903</v>
      </c>
      <c r="B3226" s="1" t="s">
        <v>5</v>
      </c>
      <c r="C3226">
        <v>110.662369</v>
      </c>
    </row>
    <row r="3227" spans="1:3" x14ac:dyDescent="0.25">
      <c r="A3227" s="2">
        <v>43906</v>
      </c>
      <c r="B3227" s="1" t="s">
        <v>5</v>
      </c>
      <c r="C3227">
        <v>105.110428</v>
      </c>
    </row>
    <row r="3228" spans="1:3" x14ac:dyDescent="0.25">
      <c r="A3228" s="2">
        <v>43907</v>
      </c>
      <c r="B3228" s="1" t="s">
        <v>5</v>
      </c>
      <c r="C3228">
        <v>102.804962</v>
      </c>
    </row>
    <row r="3229" spans="1:3" x14ac:dyDescent="0.25">
      <c r="A3229" s="2">
        <v>43908</v>
      </c>
      <c r="B3229" s="1" t="s">
        <v>5</v>
      </c>
      <c r="C3229">
        <v>93.234932000000001</v>
      </c>
    </row>
    <row r="3230" spans="1:3" x14ac:dyDescent="0.25">
      <c r="A3230" s="2">
        <v>43909</v>
      </c>
      <c r="B3230" s="1" t="s">
        <v>5</v>
      </c>
      <c r="C3230">
        <v>95.371009999999998</v>
      </c>
    </row>
    <row r="3231" spans="1:3" x14ac:dyDescent="0.25">
      <c r="A3231" s="2">
        <v>43910</v>
      </c>
      <c r="B3231" s="1" t="s">
        <v>5</v>
      </c>
      <c r="C3231">
        <v>95.088714999999993</v>
      </c>
    </row>
    <row r="3232" spans="1:3" x14ac:dyDescent="0.25">
      <c r="A3232" s="2">
        <v>43913</v>
      </c>
      <c r="B3232" s="1" t="s">
        <v>5</v>
      </c>
      <c r="C3232">
        <v>97.300078999999997</v>
      </c>
    </row>
    <row r="3233" spans="1:3" x14ac:dyDescent="0.25">
      <c r="A3233" s="2">
        <v>43914</v>
      </c>
      <c r="B3233" s="1" t="s">
        <v>5</v>
      </c>
      <c r="C3233">
        <v>110.050713</v>
      </c>
    </row>
    <row r="3234" spans="1:3" x14ac:dyDescent="0.25">
      <c r="A3234" s="2">
        <v>43915</v>
      </c>
      <c r="B3234" s="1" t="s">
        <v>5</v>
      </c>
      <c r="C3234">
        <v>113.108986</v>
      </c>
    </row>
    <row r="3235" spans="1:3" x14ac:dyDescent="0.25">
      <c r="A3235" s="2">
        <v>43916</v>
      </c>
      <c r="B3235" s="1" t="s">
        <v>5</v>
      </c>
      <c r="C3235">
        <v>118.00221999999999</v>
      </c>
    </row>
    <row r="3236" spans="1:3" x14ac:dyDescent="0.25">
      <c r="A3236" s="2">
        <v>43917</v>
      </c>
      <c r="B3236" s="1" t="s">
        <v>5</v>
      </c>
      <c r="C3236">
        <v>110.70942700000001</v>
      </c>
    </row>
    <row r="3237" spans="1:3" x14ac:dyDescent="0.25">
      <c r="A3237" s="2">
        <v>43920</v>
      </c>
      <c r="B3237" s="1" t="s">
        <v>5</v>
      </c>
      <c r="C3237">
        <v>118.096321</v>
      </c>
    </row>
    <row r="3238" spans="1:3" x14ac:dyDescent="0.25">
      <c r="A3238" s="2">
        <v>43921</v>
      </c>
      <c r="B3238" s="1" t="s">
        <v>5</v>
      </c>
      <c r="C3238">
        <v>117.62582399999999</v>
      </c>
    </row>
    <row r="3239" spans="1:3" x14ac:dyDescent="0.25">
      <c r="A3239" s="2">
        <v>43922</v>
      </c>
      <c r="B3239" s="1" t="s">
        <v>5</v>
      </c>
      <c r="C3239">
        <v>114.238197</v>
      </c>
    </row>
    <row r="3240" spans="1:3" x14ac:dyDescent="0.25">
      <c r="A3240" s="2">
        <v>43923</v>
      </c>
      <c r="B3240" s="1" t="s">
        <v>5</v>
      </c>
      <c r="C3240">
        <v>112.826683</v>
      </c>
    </row>
    <row r="3241" spans="1:3" x14ac:dyDescent="0.25">
      <c r="A3241" s="2">
        <v>43924</v>
      </c>
      <c r="B3241" s="1" t="s">
        <v>5</v>
      </c>
      <c r="C3241">
        <v>117.719917</v>
      </c>
    </row>
    <row r="3242" spans="1:3" x14ac:dyDescent="0.25">
      <c r="A3242" s="2">
        <v>43927</v>
      </c>
      <c r="B3242" s="1" t="s">
        <v>5</v>
      </c>
      <c r="C3242">
        <v>125.106827</v>
      </c>
    </row>
    <row r="3243" spans="1:3" x14ac:dyDescent="0.25">
      <c r="A3243" s="2">
        <v>43928</v>
      </c>
      <c r="B3243" s="1" t="s">
        <v>5</v>
      </c>
      <c r="C3243">
        <v>123.648262</v>
      </c>
    </row>
    <row r="3244" spans="1:3" x14ac:dyDescent="0.25">
      <c r="A3244" s="2">
        <v>43929</v>
      </c>
      <c r="B3244" s="1" t="s">
        <v>5</v>
      </c>
      <c r="C3244">
        <v>124.165817</v>
      </c>
    </row>
    <row r="3245" spans="1:3" x14ac:dyDescent="0.25">
      <c r="A3245" s="2">
        <v>43930</v>
      </c>
      <c r="B3245" s="1" t="s">
        <v>5</v>
      </c>
      <c r="C3245">
        <v>124.824516</v>
      </c>
    </row>
    <row r="3246" spans="1:3" x14ac:dyDescent="0.25">
      <c r="A3246" s="2">
        <v>43935</v>
      </c>
      <c r="B3246" s="1" t="s">
        <v>5</v>
      </c>
      <c r="C3246">
        <v>127.647537</v>
      </c>
    </row>
    <row r="3247" spans="1:3" x14ac:dyDescent="0.25">
      <c r="A3247" s="2">
        <v>43936</v>
      </c>
      <c r="B3247" s="1" t="s">
        <v>5</v>
      </c>
      <c r="C3247">
        <v>125.95373499999999</v>
      </c>
    </row>
    <row r="3248" spans="1:3" x14ac:dyDescent="0.25">
      <c r="A3248" s="2">
        <v>43937</v>
      </c>
      <c r="B3248" s="1" t="s">
        <v>5</v>
      </c>
      <c r="C3248">
        <v>130.65875199999999</v>
      </c>
    </row>
    <row r="3249" spans="1:3" x14ac:dyDescent="0.25">
      <c r="A3249" s="2">
        <v>43938</v>
      </c>
      <c r="B3249" s="1" t="s">
        <v>5</v>
      </c>
      <c r="C3249">
        <v>131.36451700000001</v>
      </c>
    </row>
    <row r="3250" spans="1:3" x14ac:dyDescent="0.25">
      <c r="A3250" s="2">
        <v>43941</v>
      </c>
      <c r="B3250" s="1" t="s">
        <v>5</v>
      </c>
      <c r="C3250">
        <v>129.76480100000001</v>
      </c>
    </row>
    <row r="3251" spans="1:3" x14ac:dyDescent="0.25">
      <c r="A3251" s="2">
        <v>43942</v>
      </c>
      <c r="B3251" s="1" t="s">
        <v>5</v>
      </c>
      <c r="C3251">
        <v>125.295013</v>
      </c>
    </row>
    <row r="3252" spans="1:3" x14ac:dyDescent="0.25">
      <c r="A3252" s="2">
        <v>43943</v>
      </c>
      <c r="B3252" s="1" t="s">
        <v>5</v>
      </c>
      <c r="C3252">
        <v>128.35328699999999</v>
      </c>
    </row>
    <row r="3253" spans="1:3" x14ac:dyDescent="0.25">
      <c r="A3253" s="2">
        <v>43944</v>
      </c>
      <c r="B3253" s="1" t="s">
        <v>5</v>
      </c>
      <c r="C3253">
        <v>129.48251300000001</v>
      </c>
    </row>
    <row r="3254" spans="1:3" x14ac:dyDescent="0.25">
      <c r="A3254" s="2">
        <v>43945</v>
      </c>
      <c r="B3254" s="1" t="s">
        <v>5</v>
      </c>
      <c r="C3254">
        <v>127.36524199999999</v>
      </c>
    </row>
    <row r="3255" spans="1:3" x14ac:dyDescent="0.25">
      <c r="A3255" s="2">
        <v>43948</v>
      </c>
      <c r="B3255" s="1" t="s">
        <v>5</v>
      </c>
      <c r="C3255">
        <v>132.54078699999999</v>
      </c>
    </row>
    <row r="3256" spans="1:3" x14ac:dyDescent="0.25">
      <c r="A3256" s="2">
        <v>43949</v>
      </c>
      <c r="B3256" s="1" t="s">
        <v>5</v>
      </c>
      <c r="C3256">
        <v>130.894012</v>
      </c>
    </row>
    <row r="3257" spans="1:3" x14ac:dyDescent="0.25">
      <c r="A3257" s="2">
        <v>43950</v>
      </c>
      <c r="B3257" s="1" t="s">
        <v>5</v>
      </c>
      <c r="C3257">
        <v>132.681915</v>
      </c>
    </row>
    <row r="3258" spans="1:3" x14ac:dyDescent="0.25">
      <c r="A3258" s="2">
        <v>43951</v>
      </c>
      <c r="B3258" s="1" t="s">
        <v>5</v>
      </c>
      <c r="C3258">
        <v>133.38769500000001</v>
      </c>
    </row>
    <row r="3259" spans="1:3" x14ac:dyDescent="0.25">
      <c r="A3259" s="2">
        <v>43955</v>
      </c>
      <c r="B3259" s="1" t="s">
        <v>5</v>
      </c>
      <c r="C3259">
        <v>131.317474</v>
      </c>
    </row>
    <row r="3260" spans="1:3" x14ac:dyDescent="0.25">
      <c r="A3260" s="2">
        <v>43956</v>
      </c>
      <c r="B3260" s="1" t="s">
        <v>5</v>
      </c>
      <c r="C3260">
        <v>136.06954999999999</v>
      </c>
    </row>
    <row r="3261" spans="1:3" x14ac:dyDescent="0.25">
      <c r="A3261" s="2">
        <v>43957</v>
      </c>
      <c r="B3261" s="1" t="s">
        <v>5</v>
      </c>
      <c r="C3261">
        <v>137.29284699999999</v>
      </c>
    </row>
    <row r="3262" spans="1:3" x14ac:dyDescent="0.25">
      <c r="A3262" s="2">
        <v>43958</v>
      </c>
      <c r="B3262" s="1" t="s">
        <v>5</v>
      </c>
      <c r="C3262">
        <v>139.64537000000001</v>
      </c>
    </row>
    <row r="3263" spans="1:3" x14ac:dyDescent="0.25">
      <c r="A3263" s="2">
        <v>43959</v>
      </c>
      <c r="B3263" s="1" t="s">
        <v>5</v>
      </c>
      <c r="C3263">
        <v>139.78653</v>
      </c>
    </row>
    <row r="3264" spans="1:3" x14ac:dyDescent="0.25">
      <c r="A3264" s="2">
        <v>43962</v>
      </c>
      <c r="B3264" s="1" t="s">
        <v>5</v>
      </c>
      <c r="C3264">
        <v>140.53933699999999</v>
      </c>
    </row>
    <row r="3265" spans="1:3" x14ac:dyDescent="0.25">
      <c r="A3265" s="2">
        <v>43963</v>
      </c>
      <c r="B3265" s="1" t="s">
        <v>5</v>
      </c>
      <c r="C3265">
        <v>141.00984199999999</v>
      </c>
    </row>
    <row r="3266" spans="1:3" x14ac:dyDescent="0.25">
      <c r="A3266" s="2">
        <v>43964</v>
      </c>
      <c r="B3266" s="1" t="s">
        <v>5</v>
      </c>
      <c r="C3266">
        <v>139.927673</v>
      </c>
    </row>
    <row r="3267" spans="1:3" x14ac:dyDescent="0.25">
      <c r="A3267" s="2">
        <v>43965</v>
      </c>
      <c r="B3267" s="1" t="s">
        <v>5</v>
      </c>
      <c r="C3267">
        <v>137.57515000000001</v>
      </c>
    </row>
    <row r="3268" spans="1:3" x14ac:dyDescent="0.25">
      <c r="A3268" s="2">
        <v>43966</v>
      </c>
      <c r="B3268" s="1" t="s">
        <v>5</v>
      </c>
      <c r="C3268">
        <v>138.327957</v>
      </c>
    </row>
    <row r="3269" spans="1:3" x14ac:dyDescent="0.25">
      <c r="A3269" s="2">
        <v>43969</v>
      </c>
      <c r="B3269" s="1" t="s">
        <v>5</v>
      </c>
      <c r="C3269">
        <v>144.350403</v>
      </c>
    </row>
    <row r="3270" spans="1:3" x14ac:dyDescent="0.25">
      <c r="A3270" s="2">
        <v>43970</v>
      </c>
      <c r="B3270" s="1" t="s">
        <v>5</v>
      </c>
      <c r="C3270">
        <v>143.785797</v>
      </c>
    </row>
    <row r="3271" spans="1:3" x14ac:dyDescent="0.25">
      <c r="A3271" s="2">
        <v>43971</v>
      </c>
      <c r="B3271" s="1" t="s">
        <v>5</v>
      </c>
      <c r="C3271">
        <v>144.601135</v>
      </c>
    </row>
    <row r="3272" spans="1:3" x14ac:dyDescent="0.25">
      <c r="A3272" s="2">
        <v>43972</v>
      </c>
      <c r="B3272" s="1" t="s">
        <v>5</v>
      </c>
      <c r="C3272">
        <v>142.730682</v>
      </c>
    </row>
    <row r="3273" spans="1:3" x14ac:dyDescent="0.25">
      <c r="A3273" s="2">
        <v>43973</v>
      </c>
      <c r="B3273" s="1" t="s">
        <v>5</v>
      </c>
      <c r="C3273">
        <v>144.40928600000001</v>
      </c>
    </row>
    <row r="3274" spans="1:3" x14ac:dyDescent="0.25">
      <c r="A3274" s="2">
        <v>43976</v>
      </c>
      <c r="B3274" s="1" t="s">
        <v>5</v>
      </c>
      <c r="C3274">
        <v>147.28692599999999</v>
      </c>
    </row>
    <row r="3275" spans="1:3" x14ac:dyDescent="0.25">
      <c r="A3275" s="2">
        <v>43977</v>
      </c>
      <c r="B3275" s="1" t="s">
        <v>5</v>
      </c>
      <c r="C3275">
        <v>143.25825499999999</v>
      </c>
    </row>
    <row r="3276" spans="1:3" x14ac:dyDescent="0.25">
      <c r="A3276" s="2">
        <v>43978</v>
      </c>
      <c r="B3276" s="1" t="s">
        <v>5</v>
      </c>
      <c r="C3276">
        <v>142.58677700000001</v>
      </c>
    </row>
    <row r="3277" spans="1:3" x14ac:dyDescent="0.25">
      <c r="A3277" s="2">
        <v>43979</v>
      </c>
      <c r="B3277" s="1" t="s">
        <v>5</v>
      </c>
      <c r="C3277">
        <v>143.83377100000001</v>
      </c>
    </row>
    <row r="3278" spans="1:3" x14ac:dyDescent="0.25">
      <c r="A3278" s="2">
        <v>43980</v>
      </c>
      <c r="B3278" s="1" t="s">
        <v>5</v>
      </c>
      <c r="C3278">
        <v>141.86737099999999</v>
      </c>
    </row>
    <row r="3279" spans="1:3" x14ac:dyDescent="0.25">
      <c r="A3279" s="2">
        <v>43984</v>
      </c>
      <c r="B3279" s="1" t="s">
        <v>5</v>
      </c>
      <c r="C3279">
        <v>144.64909399999999</v>
      </c>
    </row>
    <row r="3280" spans="1:3" x14ac:dyDescent="0.25">
      <c r="A3280" s="2">
        <v>43985</v>
      </c>
      <c r="B3280" s="1" t="s">
        <v>5</v>
      </c>
      <c r="C3280">
        <v>148.53391999999999</v>
      </c>
    </row>
    <row r="3281" spans="1:3" x14ac:dyDescent="0.25">
      <c r="A3281" s="2">
        <v>43986</v>
      </c>
      <c r="B3281" s="1" t="s">
        <v>5</v>
      </c>
      <c r="C3281">
        <v>147.47877500000001</v>
      </c>
    </row>
    <row r="3282" spans="1:3" x14ac:dyDescent="0.25">
      <c r="A3282" s="2">
        <v>43987</v>
      </c>
      <c r="B3282" s="1" t="s">
        <v>5</v>
      </c>
      <c r="C3282">
        <v>149.397186</v>
      </c>
    </row>
    <row r="3283" spans="1:3" x14ac:dyDescent="0.25">
      <c r="A3283" s="2">
        <v>43990</v>
      </c>
      <c r="B3283" s="1" t="s">
        <v>5</v>
      </c>
      <c r="C3283">
        <v>147.19101000000001</v>
      </c>
    </row>
    <row r="3284" spans="1:3" x14ac:dyDescent="0.25">
      <c r="A3284" s="2">
        <v>43991</v>
      </c>
      <c r="B3284" s="1" t="s">
        <v>5</v>
      </c>
      <c r="C3284">
        <v>147.430801</v>
      </c>
    </row>
    <row r="3285" spans="1:3" x14ac:dyDescent="0.25">
      <c r="A3285" s="2">
        <v>43992</v>
      </c>
      <c r="B3285" s="1" t="s">
        <v>5</v>
      </c>
      <c r="C3285">
        <v>146.56752</v>
      </c>
    </row>
    <row r="3286" spans="1:3" x14ac:dyDescent="0.25">
      <c r="A3286" s="2">
        <v>43993</v>
      </c>
      <c r="B3286" s="1" t="s">
        <v>5</v>
      </c>
      <c r="C3286">
        <v>144.45725999999999</v>
      </c>
    </row>
    <row r="3287" spans="1:3" x14ac:dyDescent="0.25">
      <c r="A3287" s="2">
        <v>43994</v>
      </c>
      <c r="B3287" s="1" t="s">
        <v>5</v>
      </c>
      <c r="C3287">
        <v>143.35415599999999</v>
      </c>
    </row>
    <row r="3288" spans="1:3" x14ac:dyDescent="0.25">
      <c r="A3288" s="2">
        <v>43997</v>
      </c>
      <c r="B3288" s="1" t="s">
        <v>5</v>
      </c>
      <c r="C3288">
        <v>142.922516</v>
      </c>
    </row>
    <row r="3289" spans="1:3" x14ac:dyDescent="0.25">
      <c r="A3289" s="2">
        <v>43998</v>
      </c>
      <c r="B3289" s="1" t="s">
        <v>5</v>
      </c>
      <c r="C3289">
        <v>148.43798799999999</v>
      </c>
    </row>
    <row r="3290" spans="1:3" x14ac:dyDescent="0.25">
      <c r="A3290" s="2">
        <v>43999</v>
      </c>
      <c r="B3290" s="1" t="s">
        <v>5</v>
      </c>
      <c r="C3290">
        <v>149.589035</v>
      </c>
    </row>
    <row r="3291" spans="1:3" x14ac:dyDescent="0.25">
      <c r="A3291" s="2">
        <v>44000</v>
      </c>
      <c r="B3291" s="1" t="s">
        <v>5</v>
      </c>
      <c r="C3291">
        <v>148.82167100000001</v>
      </c>
    </row>
    <row r="3292" spans="1:3" x14ac:dyDescent="0.25">
      <c r="A3292" s="2">
        <v>44001</v>
      </c>
      <c r="B3292" s="1" t="s">
        <v>5</v>
      </c>
      <c r="C3292">
        <v>151.93910199999999</v>
      </c>
    </row>
    <row r="3293" spans="1:3" x14ac:dyDescent="0.25">
      <c r="A3293" s="2">
        <v>44004</v>
      </c>
      <c r="B3293" s="1" t="s">
        <v>5</v>
      </c>
      <c r="C3293">
        <v>151.07582099999999</v>
      </c>
    </row>
    <row r="3294" spans="1:3" x14ac:dyDescent="0.25">
      <c r="A3294" s="2">
        <v>44005</v>
      </c>
      <c r="B3294" s="1" t="s">
        <v>5</v>
      </c>
      <c r="C3294">
        <v>155.200424</v>
      </c>
    </row>
    <row r="3295" spans="1:3" x14ac:dyDescent="0.25">
      <c r="A3295" s="2">
        <v>44006</v>
      </c>
      <c r="B3295" s="1" t="s">
        <v>5</v>
      </c>
      <c r="C3295">
        <v>149.349243</v>
      </c>
    </row>
    <row r="3296" spans="1:3" x14ac:dyDescent="0.25">
      <c r="A3296" s="2">
        <v>44007</v>
      </c>
      <c r="B3296" s="1" t="s">
        <v>5</v>
      </c>
      <c r="C3296">
        <v>153.80957000000001</v>
      </c>
    </row>
    <row r="3297" spans="1:3" x14ac:dyDescent="0.25">
      <c r="A3297" s="2">
        <v>44008</v>
      </c>
      <c r="B3297" s="1" t="s">
        <v>5</v>
      </c>
      <c r="C3297">
        <v>153.234039</v>
      </c>
    </row>
    <row r="3298" spans="1:3" x14ac:dyDescent="0.25">
      <c r="A3298" s="2">
        <v>44011</v>
      </c>
      <c r="B3298" s="1" t="s">
        <v>5</v>
      </c>
      <c r="C3298">
        <v>153.186081</v>
      </c>
    </row>
    <row r="3299" spans="1:3" x14ac:dyDescent="0.25">
      <c r="A3299" s="2">
        <v>44012</v>
      </c>
      <c r="B3299" s="1" t="s">
        <v>5</v>
      </c>
      <c r="C3299">
        <v>154.48101800000001</v>
      </c>
    </row>
    <row r="3300" spans="1:3" x14ac:dyDescent="0.25">
      <c r="A3300" s="2">
        <v>44013</v>
      </c>
      <c r="B3300" s="1" t="s">
        <v>5</v>
      </c>
      <c r="C3300">
        <v>155.392258</v>
      </c>
    </row>
    <row r="3301" spans="1:3" x14ac:dyDescent="0.25">
      <c r="A3301" s="2">
        <v>44014</v>
      </c>
      <c r="B3301" s="1" t="s">
        <v>5</v>
      </c>
      <c r="C3301">
        <v>158.701538</v>
      </c>
    </row>
    <row r="3302" spans="1:3" x14ac:dyDescent="0.25">
      <c r="A3302" s="2">
        <v>44015</v>
      </c>
      <c r="B3302" s="1" t="s">
        <v>5</v>
      </c>
      <c r="C3302">
        <v>158.26989699999999</v>
      </c>
    </row>
    <row r="3303" spans="1:3" x14ac:dyDescent="0.25">
      <c r="A3303" s="2">
        <v>44018</v>
      </c>
      <c r="B3303" s="1" t="s">
        <v>5</v>
      </c>
      <c r="C3303">
        <v>160.332199</v>
      </c>
    </row>
    <row r="3304" spans="1:3" x14ac:dyDescent="0.25">
      <c r="A3304" s="2">
        <v>44019</v>
      </c>
      <c r="B3304" s="1" t="s">
        <v>5</v>
      </c>
      <c r="C3304">
        <v>161.14752200000001</v>
      </c>
    </row>
    <row r="3305" spans="1:3" x14ac:dyDescent="0.25">
      <c r="A3305" s="2">
        <v>44020</v>
      </c>
      <c r="B3305" s="1" t="s">
        <v>5</v>
      </c>
      <c r="C3305">
        <v>159.75668300000001</v>
      </c>
    </row>
    <row r="3306" spans="1:3" x14ac:dyDescent="0.25">
      <c r="A3306" s="2">
        <v>44021</v>
      </c>
      <c r="B3306" s="1" t="s">
        <v>5</v>
      </c>
      <c r="C3306">
        <v>158.55766299999999</v>
      </c>
    </row>
    <row r="3307" spans="1:3" x14ac:dyDescent="0.25">
      <c r="A3307" s="2">
        <v>44022</v>
      </c>
      <c r="B3307" s="1" t="s">
        <v>5</v>
      </c>
      <c r="C3307">
        <v>159.32502700000001</v>
      </c>
    </row>
    <row r="3308" spans="1:3" x14ac:dyDescent="0.25">
      <c r="A3308" s="2">
        <v>44025</v>
      </c>
      <c r="B3308" s="1" t="s">
        <v>5</v>
      </c>
      <c r="C3308">
        <v>161.24345400000001</v>
      </c>
    </row>
    <row r="3309" spans="1:3" x14ac:dyDescent="0.25">
      <c r="A3309" s="2">
        <v>44026</v>
      </c>
      <c r="B3309" s="1" t="s">
        <v>5</v>
      </c>
      <c r="C3309">
        <v>156.639252</v>
      </c>
    </row>
    <row r="3310" spans="1:3" x14ac:dyDescent="0.25">
      <c r="A3310" s="2">
        <v>44027</v>
      </c>
      <c r="B3310" s="1" t="s">
        <v>5</v>
      </c>
      <c r="C3310">
        <v>157.35865799999999</v>
      </c>
    </row>
    <row r="3311" spans="1:3" x14ac:dyDescent="0.25">
      <c r="A3311" s="2">
        <v>44028</v>
      </c>
      <c r="B3311" s="1" t="s">
        <v>5</v>
      </c>
      <c r="C3311">
        <v>156.35148599999999</v>
      </c>
    </row>
    <row r="3312" spans="1:3" x14ac:dyDescent="0.25">
      <c r="A3312" s="2">
        <v>44029</v>
      </c>
      <c r="B3312" s="1" t="s">
        <v>5</v>
      </c>
      <c r="C3312">
        <v>155.871872</v>
      </c>
    </row>
    <row r="3313" spans="1:3" x14ac:dyDescent="0.25">
      <c r="A3313" s="2">
        <v>44032</v>
      </c>
      <c r="B3313" s="1" t="s">
        <v>5</v>
      </c>
      <c r="C3313">
        <v>159.61277799999999</v>
      </c>
    </row>
    <row r="3314" spans="1:3" x14ac:dyDescent="0.25">
      <c r="A3314" s="2">
        <v>44033</v>
      </c>
      <c r="B3314" s="1" t="s">
        <v>5</v>
      </c>
      <c r="C3314">
        <v>160.90772999999999</v>
      </c>
    </row>
    <row r="3315" spans="1:3" x14ac:dyDescent="0.25">
      <c r="A3315" s="2">
        <v>44034</v>
      </c>
      <c r="B3315" s="1" t="s">
        <v>5</v>
      </c>
      <c r="C3315">
        <v>162.10675000000001</v>
      </c>
    </row>
    <row r="3316" spans="1:3" x14ac:dyDescent="0.25">
      <c r="A3316" s="2">
        <v>44035</v>
      </c>
      <c r="B3316" s="1" t="s">
        <v>5</v>
      </c>
      <c r="C3316">
        <v>161.435303</v>
      </c>
    </row>
    <row r="3317" spans="1:3" x14ac:dyDescent="0.25">
      <c r="A3317" s="2">
        <v>44036</v>
      </c>
      <c r="B3317" s="1" t="s">
        <v>5</v>
      </c>
      <c r="C3317">
        <v>160.14035000000001</v>
      </c>
    </row>
    <row r="3318" spans="1:3" x14ac:dyDescent="0.25">
      <c r="A3318" s="2">
        <v>44039</v>
      </c>
      <c r="B3318" s="1" t="s">
        <v>5</v>
      </c>
      <c r="C3318">
        <v>160.71589700000001</v>
      </c>
    </row>
    <row r="3319" spans="1:3" x14ac:dyDescent="0.25">
      <c r="A3319" s="2">
        <v>44040</v>
      </c>
      <c r="B3319" s="1" t="s">
        <v>5</v>
      </c>
      <c r="C3319">
        <v>157.16682399999999</v>
      </c>
    </row>
    <row r="3320" spans="1:3" x14ac:dyDescent="0.25">
      <c r="A3320" s="2">
        <v>44041</v>
      </c>
      <c r="B3320" s="1" t="s">
        <v>5</v>
      </c>
      <c r="C3320">
        <v>158.74951200000001</v>
      </c>
    </row>
    <row r="3321" spans="1:3" x14ac:dyDescent="0.25">
      <c r="A3321" s="2">
        <v>44042</v>
      </c>
      <c r="B3321" s="1" t="s">
        <v>5</v>
      </c>
      <c r="C3321">
        <v>150.740082</v>
      </c>
    </row>
    <row r="3322" spans="1:3" x14ac:dyDescent="0.25">
      <c r="A3322" s="2">
        <v>44043</v>
      </c>
      <c r="B3322" s="1" t="s">
        <v>5</v>
      </c>
      <c r="C3322">
        <v>148.29411300000001</v>
      </c>
    </row>
    <row r="3323" spans="1:3" x14ac:dyDescent="0.25">
      <c r="A3323" s="2">
        <v>44046</v>
      </c>
      <c r="B3323" s="1" t="s">
        <v>5</v>
      </c>
      <c r="C3323">
        <v>152.08299299999999</v>
      </c>
    </row>
    <row r="3324" spans="1:3" x14ac:dyDescent="0.25">
      <c r="A3324" s="2">
        <v>44047</v>
      </c>
      <c r="B3324" s="1" t="s">
        <v>5</v>
      </c>
      <c r="C3324">
        <v>149.44515999999999</v>
      </c>
    </row>
    <row r="3325" spans="1:3" x14ac:dyDescent="0.25">
      <c r="A3325" s="2">
        <v>44048</v>
      </c>
      <c r="B3325" s="1" t="s">
        <v>5</v>
      </c>
      <c r="C3325">
        <v>150.26048299999999</v>
      </c>
    </row>
    <row r="3326" spans="1:3" x14ac:dyDescent="0.25">
      <c r="A3326" s="2">
        <v>44049</v>
      </c>
      <c r="B3326" s="1" t="s">
        <v>5</v>
      </c>
      <c r="C3326">
        <v>148.24614</v>
      </c>
    </row>
    <row r="3327" spans="1:3" x14ac:dyDescent="0.25">
      <c r="A3327" s="2">
        <v>44050</v>
      </c>
      <c r="B3327" s="1" t="s">
        <v>5</v>
      </c>
      <c r="C3327">
        <v>149.73292499999999</v>
      </c>
    </row>
    <row r="3328" spans="1:3" x14ac:dyDescent="0.25">
      <c r="A3328" s="2">
        <v>44053</v>
      </c>
      <c r="B3328" s="1" t="s">
        <v>5</v>
      </c>
      <c r="C3328">
        <v>146.56752</v>
      </c>
    </row>
    <row r="3329" spans="1:3" x14ac:dyDescent="0.25">
      <c r="A3329" s="2">
        <v>44054</v>
      </c>
      <c r="B3329" s="1" t="s">
        <v>5</v>
      </c>
      <c r="C3329">
        <v>146.99916099999999</v>
      </c>
    </row>
    <row r="3330" spans="1:3" x14ac:dyDescent="0.25">
      <c r="A3330" s="2">
        <v>44055</v>
      </c>
      <c r="B3330" s="1" t="s">
        <v>5</v>
      </c>
      <c r="C3330">
        <v>150.59620699999999</v>
      </c>
    </row>
    <row r="3331" spans="1:3" x14ac:dyDescent="0.25">
      <c r="A3331" s="2">
        <v>44056</v>
      </c>
      <c r="B3331" s="1" t="s">
        <v>5</v>
      </c>
      <c r="C3331">
        <v>149.82884200000001</v>
      </c>
    </row>
    <row r="3332" spans="1:3" x14ac:dyDescent="0.25">
      <c r="A3332" s="2">
        <v>44057</v>
      </c>
      <c r="B3332" s="1" t="s">
        <v>5</v>
      </c>
      <c r="C3332">
        <v>148.29411300000001</v>
      </c>
    </row>
    <row r="3333" spans="1:3" x14ac:dyDescent="0.25">
      <c r="A3333" s="2">
        <v>44060</v>
      </c>
      <c r="B3333" s="1" t="s">
        <v>5</v>
      </c>
      <c r="C3333">
        <v>150.02067600000001</v>
      </c>
    </row>
    <row r="3334" spans="1:3" x14ac:dyDescent="0.25">
      <c r="A3334" s="2">
        <v>44061</v>
      </c>
      <c r="B3334" s="1" t="s">
        <v>5</v>
      </c>
      <c r="C3334">
        <v>149.87678500000001</v>
      </c>
    </row>
    <row r="3335" spans="1:3" x14ac:dyDescent="0.25">
      <c r="A3335" s="2">
        <v>44062</v>
      </c>
      <c r="B3335" s="1" t="s">
        <v>5</v>
      </c>
      <c r="C3335">
        <v>150.97988900000001</v>
      </c>
    </row>
    <row r="3336" spans="1:3" x14ac:dyDescent="0.25">
      <c r="A3336" s="2">
        <v>44063</v>
      </c>
      <c r="B3336" s="1" t="s">
        <v>5</v>
      </c>
      <c r="C3336">
        <v>148.39001500000001</v>
      </c>
    </row>
    <row r="3337" spans="1:3" x14ac:dyDescent="0.25">
      <c r="A3337" s="2">
        <v>44064</v>
      </c>
      <c r="B3337" s="1" t="s">
        <v>5</v>
      </c>
      <c r="C3337">
        <v>148.24614</v>
      </c>
    </row>
    <row r="3338" spans="1:3" x14ac:dyDescent="0.25">
      <c r="A3338" s="2">
        <v>44067</v>
      </c>
      <c r="B3338" s="1" t="s">
        <v>5</v>
      </c>
      <c r="C3338">
        <v>151.84318500000001</v>
      </c>
    </row>
    <row r="3339" spans="1:3" x14ac:dyDescent="0.25">
      <c r="A3339" s="2">
        <v>44068</v>
      </c>
      <c r="B3339" s="1" t="s">
        <v>5</v>
      </c>
      <c r="C3339">
        <v>152.27482599999999</v>
      </c>
    </row>
    <row r="3340" spans="1:3" x14ac:dyDescent="0.25">
      <c r="A3340" s="2">
        <v>44069</v>
      </c>
      <c r="B3340" s="1" t="s">
        <v>5</v>
      </c>
      <c r="C3340">
        <v>153.47384600000001</v>
      </c>
    </row>
    <row r="3341" spans="1:3" x14ac:dyDescent="0.25">
      <c r="A3341" s="2">
        <v>44070</v>
      </c>
      <c r="B3341" s="1" t="s">
        <v>5</v>
      </c>
      <c r="C3341">
        <v>152.418701</v>
      </c>
    </row>
    <row r="3342" spans="1:3" x14ac:dyDescent="0.25">
      <c r="A3342" s="2">
        <v>44071</v>
      </c>
      <c r="B3342" s="1" t="s">
        <v>5</v>
      </c>
      <c r="C3342">
        <v>151.26765399999999</v>
      </c>
    </row>
    <row r="3343" spans="1:3" x14ac:dyDescent="0.25">
      <c r="A3343" s="2">
        <v>44074</v>
      </c>
      <c r="B3343" s="1" t="s">
        <v>5</v>
      </c>
      <c r="C3343">
        <v>151.93910199999999</v>
      </c>
    </row>
    <row r="3344" spans="1:3" x14ac:dyDescent="0.25">
      <c r="A3344" s="2">
        <v>44075</v>
      </c>
      <c r="B3344" s="1" t="s">
        <v>5</v>
      </c>
      <c r="C3344">
        <v>150.69212300000001</v>
      </c>
    </row>
    <row r="3345" spans="1:3" x14ac:dyDescent="0.25">
      <c r="A3345" s="2">
        <v>44076</v>
      </c>
      <c r="B3345" s="1" t="s">
        <v>5</v>
      </c>
      <c r="C3345">
        <v>151.84318500000001</v>
      </c>
    </row>
    <row r="3346" spans="1:3" x14ac:dyDescent="0.25">
      <c r="A3346" s="2">
        <v>44077</v>
      </c>
      <c r="B3346" s="1" t="s">
        <v>5</v>
      </c>
      <c r="C3346">
        <v>145.368515</v>
      </c>
    </row>
    <row r="3347" spans="1:3" x14ac:dyDescent="0.25">
      <c r="A3347" s="2">
        <v>44078</v>
      </c>
      <c r="B3347" s="1" t="s">
        <v>5</v>
      </c>
      <c r="C3347">
        <v>142.63475</v>
      </c>
    </row>
    <row r="3348" spans="1:3" x14ac:dyDescent="0.25">
      <c r="A3348" s="2">
        <v>44081</v>
      </c>
      <c r="B3348" s="1" t="s">
        <v>5</v>
      </c>
      <c r="C3348">
        <v>144.55317700000001</v>
      </c>
    </row>
    <row r="3349" spans="1:3" x14ac:dyDescent="0.25">
      <c r="A3349" s="2">
        <v>44082</v>
      </c>
      <c r="B3349" s="1" t="s">
        <v>5</v>
      </c>
      <c r="C3349">
        <v>143.06639100000001</v>
      </c>
    </row>
    <row r="3350" spans="1:3" x14ac:dyDescent="0.25">
      <c r="A3350" s="2">
        <v>44083</v>
      </c>
      <c r="B3350" s="1" t="s">
        <v>5</v>
      </c>
      <c r="C3350">
        <v>145.416473</v>
      </c>
    </row>
    <row r="3351" spans="1:3" x14ac:dyDescent="0.25">
      <c r="A3351" s="2">
        <v>44084</v>
      </c>
      <c r="B3351" s="1" t="s">
        <v>5</v>
      </c>
      <c r="C3351">
        <v>144.74501000000001</v>
      </c>
    </row>
    <row r="3352" spans="1:3" x14ac:dyDescent="0.25">
      <c r="A3352" s="2">
        <v>44085</v>
      </c>
      <c r="B3352" s="1" t="s">
        <v>5</v>
      </c>
      <c r="C3352">
        <v>147.28692599999999</v>
      </c>
    </row>
    <row r="3353" spans="1:3" x14ac:dyDescent="0.25">
      <c r="A3353" s="2">
        <v>44088</v>
      </c>
      <c r="B3353" s="1" t="s">
        <v>5</v>
      </c>
      <c r="C3353">
        <v>145.368515</v>
      </c>
    </row>
    <row r="3354" spans="1:3" x14ac:dyDescent="0.25">
      <c r="A3354" s="2">
        <v>44089</v>
      </c>
      <c r="B3354" s="1" t="s">
        <v>5</v>
      </c>
      <c r="C3354">
        <v>144.45725999999999</v>
      </c>
    </row>
    <row r="3355" spans="1:3" x14ac:dyDescent="0.25">
      <c r="A3355" s="2">
        <v>44090</v>
      </c>
      <c r="B3355" s="1" t="s">
        <v>5</v>
      </c>
      <c r="C3355">
        <v>142.299026</v>
      </c>
    </row>
    <row r="3356" spans="1:3" x14ac:dyDescent="0.25">
      <c r="A3356" s="2">
        <v>44091</v>
      </c>
      <c r="B3356" s="1" t="s">
        <v>5</v>
      </c>
      <c r="C3356">
        <v>141.627579</v>
      </c>
    </row>
    <row r="3357" spans="1:3" x14ac:dyDescent="0.25">
      <c r="A3357" s="2">
        <v>44092</v>
      </c>
      <c r="B3357" s="1" t="s">
        <v>5</v>
      </c>
      <c r="C3357">
        <v>141.963303</v>
      </c>
    </row>
    <row r="3358" spans="1:3" x14ac:dyDescent="0.25">
      <c r="A3358" s="2">
        <v>44095</v>
      </c>
      <c r="B3358" s="1" t="s">
        <v>5</v>
      </c>
      <c r="C3358">
        <v>141.19593800000001</v>
      </c>
    </row>
    <row r="3359" spans="1:3" x14ac:dyDescent="0.25">
      <c r="A3359" s="2">
        <v>44096</v>
      </c>
      <c r="B3359" s="1" t="s">
        <v>5</v>
      </c>
      <c r="C3359">
        <v>144.21745300000001</v>
      </c>
    </row>
    <row r="3360" spans="1:3" x14ac:dyDescent="0.25">
      <c r="A3360" s="2">
        <v>44097</v>
      </c>
      <c r="B3360" s="1" t="s">
        <v>5</v>
      </c>
      <c r="C3360">
        <v>142.826584</v>
      </c>
    </row>
    <row r="3361" spans="1:3" x14ac:dyDescent="0.25">
      <c r="A3361" s="2">
        <v>44098</v>
      </c>
      <c r="B3361" s="1" t="s">
        <v>5</v>
      </c>
      <c r="C3361">
        <v>141.67553699999999</v>
      </c>
    </row>
    <row r="3362" spans="1:3" x14ac:dyDescent="0.25">
      <c r="A3362" s="2">
        <v>44099</v>
      </c>
      <c r="B3362" s="1" t="s">
        <v>5</v>
      </c>
      <c r="C3362">
        <v>141.00408899999999</v>
      </c>
    </row>
    <row r="3363" spans="1:3" x14ac:dyDescent="0.25">
      <c r="A3363" s="2">
        <v>44102</v>
      </c>
      <c r="B3363" s="1" t="s">
        <v>5</v>
      </c>
      <c r="C3363">
        <v>145.89608799999999</v>
      </c>
    </row>
    <row r="3364" spans="1:3" x14ac:dyDescent="0.25">
      <c r="A3364" s="2">
        <v>44103</v>
      </c>
      <c r="B3364" s="1" t="s">
        <v>5</v>
      </c>
      <c r="C3364">
        <v>145.03277600000001</v>
      </c>
    </row>
    <row r="3365" spans="1:3" x14ac:dyDescent="0.25">
      <c r="A3365" s="2">
        <v>44104</v>
      </c>
      <c r="B3365" s="1" t="s">
        <v>5</v>
      </c>
      <c r="C3365">
        <v>143.68987999999999</v>
      </c>
    </row>
    <row r="3366" spans="1:3" x14ac:dyDescent="0.25">
      <c r="A3366" s="2">
        <v>44105</v>
      </c>
      <c r="B3366" s="1" t="s">
        <v>5</v>
      </c>
      <c r="C3366">
        <v>142.155136</v>
      </c>
    </row>
    <row r="3367" spans="1:3" x14ac:dyDescent="0.25">
      <c r="A3367" s="2">
        <v>44106</v>
      </c>
      <c r="B3367" s="1" t="s">
        <v>5</v>
      </c>
      <c r="C3367">
        <v>142.299026</v>
      </c>
    </row>
    <row r="3368" spans="1:3" x14ac:dyDescent="0.25">
      <c r="A3368" s="2">
        <v>44109</v>
      </c>
      <c r="B3368" s="1" t="s">
        <v>5</v>
      </c>
      <c r="C3368">
        <v>142.922516</v>
      </c>
    </row>
    <row r="3369" spans="1:3" x14ac:dyDescent="0.25">
      <c r="A3369" s="2">
        <v>44110</v>
      </c>
      <c r="B3369" s="1" t="s">
        <v>5</v>
      </c>
      <c r="C3369">
        <v>144.36134300000001</v>
      </c>
    </row>
    <row r="3370" spans="1:3" x14ac:dyDescent="0.25">
      <c r="A3370" s="2">
        <v>44111</v>
      </c>
      <c r="B3370" s="1" t="s">
        <v>5</v>
      </c>
      <c r="C3370">
        <v>139.85304300000001</v>
      </c>
    </row>
    <row r="3371" spans="1:3" x14ac:dyDescent="0.25">
      <c r="A3371" s="2">
        <v>44112</v>
      </c>
      <c r="B3371" s="1" t="s">
        <v>5</v>
      </c>
      <c r="C3371">
        <v>142.63475</v>
      </c>
    </row>
    <row r="3372" spans="1:3" x14ac:dyDescent="0.25">
      <c r="A3372" s="2">
        <v>44113</v>
      </c>
      <c r="B3372" s="1" t="s">
        <v>5</v>
      </c>
      <c r="C3372">
        <v>141.81942699999999</v>
      </c>
    </row>
    <row r="3373" spans="1:3" x14ac:dyDescent="0.25">
      <c r="A3373" s="2">
        <v>44116</v>
      </c>
      <c r="B3373" s="1" t="s">
        <v>5</v>
      </c>
      <c r="C3373">
        <v>142.107178</v>
      </c>
    </row>
    <row r="3374" spans="1:3" x14ac:dyDescent="0.25">
      <c r="A3374" s="2">
        <v>44117</v>
      </c>
      <c r="B3374" s="1" t="s">
        <v>5</v>
      </c>
      <c r="C3374">
        <v>140.71632399999999</v>
      </c>
    </row>
    <row r="3375" spans="1:3" x14ac:dyDescent="0.25">
      <c r="A3375" s="2">
        <v>44118</v>
      </c>
      <c r="B3375" s="1" t="s">
        <v>5</v>
      </c>
      <c r="C3375">
        <v>140.86021400000001</v>
      </c>
    </row>
    <row r="3376" spans="1:3" x14ac:dyDescent="0.25">
      <c r="A3376" s="2">
        <v>44119</v>
      </c>
      <c r="B3376" s="1" t="s">
        <v>5</v>
      </c>
      <c r="C3376">
        <v>138.41421500000001</v>
      </c>
    </row>
    <row r="3377" spans="1:3" x14ac:dyDescent="0.25">
      <c r="A3377" s="2">
        <v>44120</v>
      </c>
      <c r="B3377" s="1" t="s">
        <v>5</v>
      </c>
      <c r="C3377">
        <v>140.62042199999999</v>
      </c>
    </row>
    <row r="3378" spans="1:3" x14ac:dyDescent="0.25">
      <c r="A3378" s="2">
        <v>44123</v>
      </c>
      <c r="B3378" s="1" t="s">
        <v>5</v>
      </c>
      <c r="C3378">
        <v>140.66836499999999</v>
      </c>
    </row>
    <row r="3379" spans="1:3" x14ac:dyDescent="0.25">
      <c r="A3379" s="2">
        <v>44124</v>
      </c>
      <c r="B3379" s="1" t="s">
        <v>5</v>
      </c>
      <c r="C3379">
        <v>135.872299</v>
      </c>
    </row>
    <row r="3380" spans="1:3" x14ac:dyDescent="0.25">
      <c r="A3380" s="2">
        <v>44125</v>
      </c>
      <c r="B3380" s="1" t="s">
        <v>5</v>
      </c>
      <c r="C3380">
        <v>133.37837200000001</v>
      </c>
    </row>
    <row r="3381" spans="1:3" x14ac:dyDescent="0.25">
      <c r="A3381" s="2">
        <v>44126</v>
      </c>
      <c r="B3381" s="1" t="s">
        <v>5</v>
      </c>
      <c r="C3381">
        <v>132.371185</v>
      </c>
    </row>
    <row r="3382" spans="1:3" x14ac:dyDescent="0.25">
      <c r="A3382" s="2">
        <v>44127</v>
      </c>
      <c r="B3382" s="1" t="s">
        <v>5</v>
      </c>
      <c r="C3382">
        <v>132.13137800000001</v>
      </c>
    </row>
    <row r="3383" spans="1:3" x14ac:dyDescent="0.25">
      <c r="A3383" s="2">
        <v>44130</v>
      </c>
      <c r="B3383" s="1" t="s">
        <v>5</v>
      </c>
      <c r="C3383">
        <v>128.726181</v>
      </c>
    </row>
    <row r="3384" spans="1:3" x14ac:dyDescent="0.25">
      <c r="A3384" s="2">
        <v>44131</v>
      </c>
      <c r="B3384" s="1" t="s">
        <v>5</v>
      </c>
      <c r="C3384">
        <v>127.719002</v>
      </c>
    </row>
    <row r="3385" spans="1:3" x14ac:dyDescent="0.25">
      <c r="A3385" s="2">
        <v>44132</v>
      </c>
      <c r="B3385" s="1" t="s">
        <v>5</v>
      </c>
      <c r="C3385">
        <v>124.649536</v>
      </c>
    </row>
    <row r="3386" spans="1:3" x14ac:dyDescent="0.25">
      <c r="A3386" s="2">
        <v>44133</v>
      </c>
      <c r="B3386" s="1" t="s">
        <v>5</v>
      </c>
      <c r="C3386">
        <v>124.07401299999999</v>
      </c>
    </row>
    <row r="3387" spans="1:3" x14ac:dyDescent="0.25">
      <c r="A3387" s="2">
        <v>44134</v>
      </c>
      <c r="B3387" s="1" t="s">
        <v>5</v>
      </c>
      <c r="C3387">
        <v>121.19637299999999</v>
      </c>
    </row>
    <row r="3388" spans="1:3" x14ac:dyDescent="0.25">
      <c r="A3388" s="2">
        <v>44137</v>
      </c>
      <c r="B3388" s="1" t="s">
        <v>5</v>
      </c>
      <c r="C3388">
        <v>120.18920900000001</v>
      </c>
    </row>
    <row r="3389" spans="1:3" x14ac:dyDescent="0.25">
      <c r="A3389" s="2">
        <v>44138</v>
      </c>
      <c r="B3389" s="1" t="s">
        <v>5</v>
      </c>
      <c r="C3389">
        <v>121.340256</v>
      </c>
    </row>
    <row r="3390" spans="1:3" x14ac:dyDescent="0.25">
      <c r="A3390" s="2">
        <v>44139</v>
      </c>
      <c r="B3390" s="1" t="s">
        <v>5</v>
      </c>
      <c r="C3390">
        <v>126.85571299999999</v>
      </c>
    </row>
    <row r="3391" spans="1:3" x14ac:dyDescent="0.25">
      <c r="A3391" s="2">
        <v>44140</v>
      </c>
      <c r="B3391" s="1" t="s">
        <v>5</v>
      </c>
      <c r="C3391">
        <v>128.77413899999999</v>
      </c>
    </row>
    <row r="3392" spans="1:3" x14ac:dyDescent="0.25">
      <c r="A3392" s="2">
        <v>44141</v>
      </c>
      <c r="B3392" s="1" t="s">
        <v>5</v>
      </c>
      <c r="C3392">
        <v>128.48637400000001</v>
      </c>
    </row>
    <row r="3393" spans="1:3" x14ac:dyDescent="0.25">
      <c r="A3393" s="2">
        <v>44144</v>
      </c>
      <c r="B3393" s="1" t="s">
        <v>5</v>
      </c>
      <c r="C3393">
        <v>129.44560200000001</v>
      </c>
    </row>
    <row r="3394" spans="1:3" x14ac:dyDescent="0.25">
      <c r="A3394" s="2">
        <v>44145</v>
      </c>
      <c r="B3394" s="1" t="s">
        <v>5</v>
      </c>
      <c r="C3394">
        <v>123.73828899999999</v>
      </c>
    </row>
    <row r="3395" spans="1:3" x14ac:dyDescent="0.25">
      <c r="A3395" s="2">
        <v>44146</v>
      </c>
      <c r="B3395" s="1" t="s">
        <v>5</v>
      </c>
      <c r="C3395">
        <v>127.335335</v>
      </c>
    </row>
    <row r="3396" spans="1:3" x14ac:dyDescent="0.25">
      <c r="A3396" s="2">
        <v>44147</v>
      </c>
      <c r="B3396" s="1" t="s">
        <v>5</v>
      </c>
      <c r="C3396">
        <v>127.910858</v>
      </c>
    </row>
    <row r="3397" spans="1:3" x14ac:dyDescent="0.25">
      <c r="A3397" s="2">
        <v>44148</v>
      </c>
      <c r="B3397" s="1" t="s">
        <v>5</v>
      </c>
      <c r="C3397">
        <v>131.31603999999999</v>
      </c>
    </row>
    <row r="3398" spans="1:3" x14ac:dyDescent="0.25">
      <c r="A3398" s="2">
        <v>44151</v>
      </c>
      <c r="B3398" s="1" t="s">
        <v>5</v>
      </c>
      <c r="C3398">
        <v>130.06909200000001</v>
      </c>
    </row>
    <row r="3399" spans="1:3" x14ac:dyDescent="0.25">
      <c r="A3399" s="2">
        <v>44152</v>
      </c>
      <c r="B3399" s="1" t="s">
        <v>5</v>
      </c>
      <c r="C3399">
        <v>128.10270700000001</v>
      </c>
    </row>
    <row r="3400" spans="1:3" x14ac:dyDescent="0.25">
      <c r="A3400" s="2">
        <v>44153</v>
      </c>
      <c r="B3400" s="1" t="s">
        <v>5</v>
      </c>
      <c r="C3400">
        <v>131.17218</v>
      </c>
    </row>
    <row r="3401" spans="1:3" x14ac:dyDescent="0.25">
      <c r="A3401" s="2">
        <v>44154</v>
      </c>
      <c r="B3401" s="1" t="s">
        <v>5</v>
      </c>
      <c r="C3401">
        <v>129.30171200000001</v>
      </c>
    </row>
    <row r="3402" spans="1:3" x14ac:dyDescent="0.25">
      <c r="A3402" s="2">
        <v>44155</v>
      </c>
      <c r="B3402" s="1" t="s">
        <v>5</v>
      </c>
      <c r="C3402">
        <v>129.013947</v>
      </c>
    </row>
    <row r="3403" spans="1:3" x14ac:dyDescent="0.25">
      <c r="A3403" s="2">
        <v>44158</v>
      </c>
      <c r="B3403" s="1" t="s">
        <v>5</v>
      </c>
      <c r="C3403">
        <v>127.57513400000001</v>
      </c>
    </row>
    <row r="3404" spans="1:3" x14ac:dyDescent="0.25">
      <c r="A3404" s="2">
        <v>44159</v>
      </c>
      <c r="B3404" s="1" t="s">
        <v>5</v>
      </c>
      <c r="C3404">
        <v>126.85571299999999</v>
      </c>
    </row>
    <row r="3405" spans="1:3" x14ac:dyDescent="0.25">
      <c r="A3405" s="2">
        <v>44160</v>
      </c>
      <c r="B3405" s="1" t="s">
        <v>5</v>
      </c>
      <c r="C3405">
        <v>128.58230599999999</v>
      </c>
    </row>
    <row r="3406" spans="1:3" x14ac:dyDescent="0.25">
      <c r="A3406" s="2">
        <v>44161</v>
      </c>
      <c r="B3406" s="1" t="s">
        <v>5</v>
      </c>
      <c r="C3406">
        <v>130.78848300000001</v>
      </c>
    </row>
    <row r="3407" spans="1:3" x14ac:dyDescent="0.25">
      <c r="A3407" s="2">
        <v>44162</v>
      </c>
      <c r="B3407" s="1" t="s">
        <v>5</v>
      </c>
      <c r="C3407">
        <v>131.459946</v>
      </c>
    </row>
    <row r="3408" spans="1:3" x14ac:dyDescent="0.25">
      <c r="A3408" s="2">
        <v>44165</v>
      </c>
      <c r="B3408" s="1" t="s">
        <v>5</v>
      </c>
      <c r="C3408">
        <v>134.04980499999999</v>
      </c>
    </row>
    <row r="3409" spans="1:3" x14ac:dyDescent="0.25">
      <c r="A3409" s="2">
        <v>44166</v>
      </c>
      <c r="B3409" s="1" t="s">
        <v>5</v>
      </c>
      <c r="C3409">
        <v>132.61099200000001</v>
      </c>
    </row>
    <row r="3410" spans="1:3" x14ac:dyDescent="0.25">
      <c r="A3410" s="2">
        <v>44167</v>
      </c>
      <c r="B3410" s="1" t="s">
        <v>5</v>
      </c>
      <c r="C3410">
        <v>133.810013</v>
      </c>
    </row>
    <row r="3411" spans="1:3" x14ac:dyDescent="0.25">
      <c r="A3411" s="2">
        <v>44168</v>
      </c>
      <c r="B3411" s="1" t="s">
        <v>5</v>
      </c>
      <c r="C3411">
        <v>132.323227</v>
      </c>
    </row>
    <row r="3412" spans="1:3" x14ac:dyDescent="0.25">
      <c r="A3412" s="2">
        <v>44169</v>
      </c>
      <c r="B3412" s="1" t="s">
        <v>5</v>
      </c>
      <c r="C3412">
        <v>130.98034699999999</v>
      </c>
    </row>
    <row r="3413" spans="1:3" x14ac:dyDescent="0.25">
      <c r="A3413" s="2">
        <v>44172</v>
      </c>
      <c r="B3413" s="1" t="s">
        <v>5</v>
      </c>
      <c r="C3413">
        <v>130.356842</v>
      </c>
    </row>
    <row r="3414" spans="1:3" x14ac:dyDescent="0.25">
      <c r="A3414" s="2">
        <v>44173</v>
      </c>
      <c r="B3414" s="1" t="s">
        <v>5</v>
      </c>
      <c r="C3414">
        <v>131.93954500000001</v>
      </c>
    </row>
    <row r="3415" spans="1:3" x14ac:dyDescent="0.25">
      <c r="A3415" s="2">
        <v>44174</v>
      </c>
      <c r="B3415" s="1" t="s">
        <v>5</v>
      </c>
      <c r="C3415">
        <v>131.74771100000001</v>
      </c>
    </row>
    <row r="3416" spans="1:3" x14ac:dyDescent="0.25">
      <c r="A3416" s="2">
        <v>44175</v>
      </c>
      <c r="B3416" s="1" t="s">
        <v>5</v>
      </c>
      <c r="C3416">
        <v>131.41197199999999</v>
      </c>
    </row>
    <row r="3417" spans="1:3" x14ac:dyDescent="0.25">
      <c r="A3417" s="2">
        <v>44176</v>
      </c>
      <c r="B3417" s="1" t="s">
        <v>5</v>
      </c>
      <c r="C3417">
        <v>130.692566</v>
      </c>
    </row>
    <row r="3418" spans="1:3" x14ac:dyDescent="0.25">
      <c r="A3418" s="2">
        <v>44179</v>
      </c>
      <c r="B3418" s="1" t="s">
        <v>5</v>
      </c>
      <c r="C3418">
        <v>132.89875799999999</v>
      </c>
    </row>
    <row r="3419" spans="1:3" x14ac:dyDescent="0.25">
      <c r="A3419" s="2">
        <v>44180</v>
      </c>
      <c r="B3419" s="1" t="s">
        <v>5</v>
      </c>
      <c r="C3419">
        <v>133.85797099999999</v>
      </c>
    </row>
    <row r="3420" spans="1:3" x14ac:dyDescent="0.25">
      <c r="A3420" s="2">
        <v>44181</v>
      </c>
      <c r="B3420" s="1" t="s">
        <v>5</v>
      </c>
      <c r="C3420">
        <v>133.47427400000001</v>
      </c>
    </row>
    <row r="3421" spans="1:3" x14ac:dyDescent="0.25">
      <c r="A3421" s="2">
        <v>44182</v>
      </c>
      <c r="B3421" s="1" t="s">
        <v>5</v>
      </c>
      <c r="C3421">
        <v>135.009018</v>
      </c>
    </row>
    <row r="3422" spans="1:3" x14ac:dyDescent="0.25">
      <c r="A3422" s="2">
        <v>44183</v>
      </c>
      <c r="B3422" s="1" t="s">
        <v>5</v>
      </c>
      <c r="C3422">
        <v>134.57737700000001</v>
      </c>
    </row>
    <row r="3423" spans="1:3" x14ac:dyDescent="0.25">
      <c r="A3423" s="2">
        <v>44186</v>
      </c>
      <c r="B3423" s="1" t="s">
        <v>5</v>
      </c>
      <c r="C3423">
        <v>129.97316000000001</v>
      </c>
    </row>
    <row r="3424" spans="1:3" x14ac:dyDescent="0.25">
      <c r="A3424" s="2">
        <v>44187</v>
      </c>
      <c r="B3424" s="1" t="s">
        <v>5</v>
      </c>
      <c r="C3424">
        <v>131.89158599999999</v>
      </c>
    </row>
    <row r="3425" spans="1:3" x14ac:dyDescent="0.25">
      <c r="A3425" s="2">
        <v>44188</v>
      </c>
      <c r="B3425" s="1" t="s">
        <v>5</v>
      </c>
      <c r="C3425">
        <v>132.56303399999999</v>
      </c>
    </row>
    <row r="3426" spans="1:3" x14ac:dyDescent="0.25">
      <c r="A3426" s="2">
        <v>44193</v>
      </c>
      <c r="B3426" s="1" t="s">
        <v>5</v>
      </c>
      <c r="C3426">
        <v>133.666122</v>
      </c>
    </row>
    <row r="3427" spans="1:3" x14ac:dyDescent="0.25">
      <c r="A3427" s="2">
        <v>44194</v>
      </c>
      <c r="B3427" s="1" t="s">
        <v>5</v>
      </c>
      <c r="C3427">
        <v>134.33757</v>
      </c>
    </row>
    <row r="3428" spans="1:3" x14ac:dyDescent="0.25">
      <c r="A3428" s="2">
        <v>44195</v>
      </c>
      <c r="B3428" s="1" t="s">
        <v>5</v>
      </c>
      <c r="C3428">
        <v>133.57020600000001</v>
      </c>
    </row>
    <row r="3429" spans="1:3" x14ac:dyDescent="0.25">
      <c r="A3429" s="2">
        <v>44200</v>
      </c>
      <c r="B3429" s="1" t="s">
        <v>5</v>
      </c>
      <c r="C3429">
        <v>134.673294</v>
      </c>
    </row>
    <row r="3430" spans="1:3" x14ac:dyDescent="0.25">
      <c r="A3430" s="2">
        <v>44201</v>
      </c>
      <c r="B3430" s="1" t="s">
        <v>5</v>
      </c>
      <c r="C3430">
        <v>133.234467</v>
      </c>
    </row>
    <row r="3431" spans="1:3" x14ac:dyDescent="0.25">
      <c r="A3431" s="2">
        <v>44202</v>
      </c>
      <c r="B3431" s="1" t="s">
        <v>5</v>
      </c>
      <c r="C3431">
        <v>134.43348700000001</v>
      </c>
    </row>
    <row r="3432" spans="1:3" x14ac:dyDescent="0.25">
      <c r="A3432" s="2">
        <v>44203</v>
      </c>
      <c r="B3432" s="1" t="s">
        <v>5</v>
      </c>
      <c r="C3432">
        <v>131.31603999999999</v>
      </c>
    </row>
    <row r="3433" spans="1:3" x14ac:dyDescent="0.25">
      <c r="A3433" s="2">
        <v>44204</v>
      </c>
      <c r="B3433" s="1" t="s">
        <v>5</v>
      </c>
      <c r="C3433">
        <v>132.323227</v>
      </c>
    </row>
    <row r="3434" spans="1:3" x14ac:dyDescent="0.25">
      <c r="A3434" s="2">
        <v>44207</v>
      </c>
      <c r="B3434" s="1" t="s">
        <v>5</v>
      </c>
      <c r="C3434">
        <v>131.459946</v>
      </c>
    </row>
    <row r="3435" spans="1:3" x14ac:dyDescent="0.25">
      <c r="A3435" s="2">
        <v>44208</v>
      </c>
      <c r="B3435" s="1" t="s">
        <v>5</v>
      </c>
      <c r="C3435">
        <v>130.40479999999999</v>
      </c>
    </row>
    <row r="3436" spans="1:3" x14ac:dyDescent="0.25">
      <c r="A3436" s="2">
        <v>44209</v>
      </c>
      <c r="B3436" s="1" t="s">
        <v>5</v>
      </c>
      <c r="C3436">
        <v>130.78848300000001</v>
      </c>
    </row>
    <row r="3437" spans="1:3" x14ac:dyDescent="0.25">
      <c r="A3437" s="2">
        <v>44210</v>
      </c>
      <c r="B3437" s="1" t="s">
        <v>5</v>
      </c>
      <c r="C3437">
        <v>129.54151899999999</v>
      </c>
    </row>
    <row r="3438" spans="1:3" x14ac:dyDescent="0.25">
      <c r="A3438" s="2">
        <v>44211</v>
      </c>
      <c r="B3438" s="1" t="s">
        <v>5</v>
      </c>
      <c r="C3438">
        <v>128.10270700000001</v>
      </c>
    </row>
    <row r="3439" spans="1:3" x14ac:dyDescent="0.25">
      <c r="A3439" s="2">
        <v>44214</v>
      </c>
      <c r="B3439" s="1" t="s">
        <v>5</v>
      </c>
      <c r="C3439">
        <v>128.29454000000001</v>
      </c>
    </row>
    <row r="3440" spans="1:3" x14ac:dyDescent="0.25">
      <c r="A3440" s="2">
        <v>44215</v>
      </c>
      <c r="B3440" s="1" t="s">
        <v>5</v>
      </c>
      <c r="C3440">
        <v>130.30888400000001</v>
      </c>
    </row>
    <row r="3441" spans="1:3" x14ac:dyDescent="0.25">
      <c r="A3441" s="2">
        <v>44216</v>
      </c>
      <c r="B3441" s="1" t="s">
        <v>5</v>
      </c>
      <c r="C3441">
        <v>129.97316000000001</v>
      </c>
    </row>
    <row r="3442" spans="1:3" x14ac:dyDescent="0.25">
      <c r="A3442" s="2">
        <v>44217</v>
      </c>
      <c r="B3442" s="1" t="s">
        <v>5</v>
      </c>
      <c r="C3442">
        <v>130.06909200000001</v>
      </c>
    </row>
    <row r="3443" spans="1:3" x14ac:dyDescent="0.25">
      <c r="A3443" s="2">
        <v>44218</v>
      </c>
      <c r="B3443" s="1" t="s">
        <v>5</v>
      </c>
      <c r="C3443">
        <v>127.479202</v>
      </c>
    </row>
    <row r="3444" spans="1:3" x14ac:dyDescent="0.25">
      <c r="A3444" s="2">
        <v>44221</v>
      </c>
      <c r="B3444" s="1" t="s">
        <v>5</v>
      </c>
      <c r="C3444">
        <v>127.57513400000001</v>
      </c>
    </row>
    <row r="3445" spans="1:3" x14ac:dyDescent="0.25">
      <c r="A3445" s="2">
        <v>44222</v>
      </c>
      <c r="B3445" s="1" t="s">
        <v>5</v>
      </c>
      <c r="C3445">
        <v>128.96597299999999</v>
      </c>
    </row>
    <row r="3446" spans="1:3" x14ac:dyDescent="0.25">
      <c r="A3446" s="2">
        <v>44223</v>
      </c>
      <c r="B3446" s="1" t="s">
        <v>5</v>
      </c>
      <c r="C3446">
        <v>127.383286</v>
      </c>
    </row>
    <row r="3447" spans="1:3" x14ac:dyDescent="0.25">
      <c r="A3447" s="2">
        <v>44224</v>
      </c>
      <c r="B3447" s="1" t="s">
        <v>5</v>
      </c>
      <c r="C3447">
        <v>129.013947</v>
      </c>
    </row>
    <row r="3448" spans="1:3" x14ac:dyDescent="0.25">
      <c r="A3448" s="2">
        <v>44225</v>
      </c>
      <c r="B3448" s="1" t="s">
        <v>5</v>
      </c>
      <c r="C3448">
        <v>127.191452</v>
      </c>
    </row>
    <row r="3449" spans="1:3" x14ac:dyDescent="0.25">
      <c r="A3449" s="2">
        <v>44228</v>
      </c>
      <c r="B3449" s="1" t="s">
        <v>5</v>
      </c>
      <c r="C3449">
        <v>131.31603999999999</v>
      </c>
    </row>
    <row r="3450" spans="1:3" x14ac:dyDescent="0.25">
      <c r="A3450" s="2">
        <v>44229</v>
      </c>
      <c r="B3450" s="1" t="s">
        <v>5</v>
      </c>
      <c r="C3450">
        <v>134.28961200000001</v>
      </c>
    </row>
    <row r="3451" spans="1:3" x14ac:dyDescent="0.25">
      <c r="A3451" s="2">
        <v>44230</v>
      </c>
      <c r="B3451" s="1" t="s">
        <v>5</v>
      </c>
      <c r="C3451">
        <v>131.74771100000001</v>
      </c>
    </row>
    <row r="3452" spans="1:3" x14ac:dyDescent="0.25">
      <c r="A3452" s="2">
        <v>44231</v>
      </c>
      <c r="B3452" s="1" t="s">
        <v>5</v>
      </c>
      <c r="C3452">
        <v>132.85079999999999</v>
      </c>
    </row>
    <row r="3453" spans="1:3" x14ac:dyDescent="0.25">
      <c r="A3453" s="2">
        <v>44232</v>
      </c>
      <c r="B3453" s="1" t="s">
        <v>5</v>
      </c>
      <c r="C3453">
        <v>130.59663399999999</v>
      </c>
    </row>
    <row r="3454" spans="1:3" x14ac:dyDescent="0.25">
      <c r="A3454" s="2">
        <v>44235</v>
      </c>
      <c r="B3454" s="1" t="s">
        <v>5</v>
      </c>
      <c r="C3454">
        <v>129.97316000000001</v>
      </c>
    </row>
    <row r="3455" spans="1:3" x14ac:dyDescent="0.25">
      <c r="A3455" s="2">
        <v>44236</v>
      </c>
      <c r="B3455" s="1" t="s">
        <v>5</v>
      </c>
      <c r="C3455">
        <v>130.021118</v>
      </c>
    </row>
    <row r="3456" spans="1:3" x14ac:dyDescent="0.25">
      <c r="A3456" s="2">
        <v>44237</v>
      </c>
      <c r="B3456" s="1" t="s">
        <v>5</v>
      </c>
      <c r="C3456">
        <v>129.20578</v>
      </c>
    </row>
    <row r="3457" spans="1:3" x14ac:dyDescent="0.25">
      <c r="A3457" s="2">
        <v>44238</v>
      </c>
      <c r="B3457" s="1" t="s">
        <v>5</v>
      </c>
      <c r="C3457">
        <v>129.73335299999999</v>
      </c>
    </row>
    <row r="3458" spans="1:3" x14ac:dyDescent="0.25">
      <c r="A3458" s="2">
        <v>44239</v>
      </c>
      <c r="B3458" s="1" t="s">
        <v>5</v>
      </c>
      <c r="C3458">
        <v>131.02829</v>
      </c>
    </row>
    <row r="3459" spans="1:3" x14ac:dyDescent="0.25">
      <c r="A3459" s="2">
        <v>44242</v>
      </c>
      <c r="B3459" s="1" t="s">
        <v>5</v>
      </c>
      <c r="C3459">
        <v>131.459946</v>
      </c>
    </row>
    <row r="3460" spans="1:3" x14ac:dyDescent="0.25">
      <c r="A3460" s="2">
        <v>44243</v>
      </c>
      <c r="B3460" s="1" t="s">
        <v>5</v>
      </c>
      <c r="C3460">
        <v>133.85797099999999</v>
      </c>
    </row>
    <row r="3461" spans="1:3" x14ac:dyDescent="0.25">
      <c r="A3461" s="2">
        <v>44244</v>
      </c>
      <c r="B3461" s="1" t="s">
        <v>5</v>
      </c>
      <c r="C3461">
        <v>131.02829</v>
      </c>
    </row>
    <row r="3462" spans="1:3" x14ac:dyDescent="0.25">
      <c r="A3462" s="2">
        <v>44245</v>
      </c>
      <c r="B3462" s="1" t="s">
        <v>5</v>
      </c>
      <c r="C3462">
        <v>130.45277400000001</v>
      </c>
    </row>
    <row r="3463" spans="1:3" x14ac:dyDescent="0.25">
      <c r="A3463" s="2">
        <v>44246</v>
      </c>
      <c r="B3463" s="1" t="s">
        <v>5</v>
      </c>
      <c r="C3463">
        <v>131.12420700000001</v>
      </c>
    </row>
    <row r="3464" spans="1:3" x14ac:dyDescent="0.25">
      <c r="A3464" s="2">
        <v>44249</v>
      </c>
      <c r="B3464" s="1" t="s">
        <v>5</v>
      </c>
      <c r="C3464">
        <v>130.98034699999999</v>
      </c>
    </row>
    <row r="3465" spans="1:3" x14ac:dyDescent="0.25">
      <c r="A3465" s="2">
        <v>44250</v>
      </c>
      <c r="B3465" s="1" t="s">
        <v>5</v>
      </c>
      <c r="C3465">
        <v>130.692566</v>
      </c>
    </row>
    <row r="3466" spans="1:3" x14ac:dyDescent="0.25">
      <c r="A3466" s="2">
        <v>44251</v>
      </c>
      <c r="B3466" s="1" t="s">
        <v>5</v>
      </c>
      <c r="C3466">
        <v>129.25375399999999</v>
      </c>
    </row>
    <row r="3467" spans="1:3" x14ac:dyDescent="0.25">
      <c r="A3467" s="2">
        <v>44252</v>
      </c>
      <c r="B3467" s="1" t="s">
        <v>5</v>
      </c>
      <c r="C3467">
        <v>129.54151899999999</v>
      </c>
    </row>
    <row r="3468" spans="1:3" x14ac:dyDescent="0.25">
      <c r="A3468" s="2">
        <v>44253</v>
      </c>
      <c r="B3468" s="1" t="s">
        <v>5</v>
      </c>
      <c r="C3468">
        <v>130.021118</v>
      </c>
    </row>
    <row r="3469" spans="1:3" x14ac:dyDescent="0.25">
      <c r="A3469" s="2">
        <v>44256</v>
      </c>
      <c r="B3469" s="1" t="s">
        <v>5</v>
      </c>
      <c r="C3469">
        <v>130.45277400000001</v>
      </c>
    </row>
    <row r="3470" spans="1:3" x14ac:dyDescent="0.25">
      <c r="A3470" s="2">
        <v>44257</v>
      </c>
      <c r="B3470" s="1" t="s">
        <v>5</v>
      </c>
      <c r="C3470">
        <v>128.96597299999999</v>
      </c>
    </row>
    <row r="3471" spans="1:3" x14ac:dyDescent="0.25">
      <c r="A3471" s="2">
        <v>44258</v>
      </c>
      <c r="B3471" s="1" t="s">
        <v>5</v>
      </c>
      <c r="C3471">
        <v>127.910858</v>
      </c>
    </row>
    <row r="3472" spans="1:3" x14ac:dyDescent="0.25">
      <c r="A3472" s="2">
        <v>44259</v>
      </c>
      <c r="B3472" s="1" t="s">
        <v>5</v>
      </c>
      <c r="C3472">
        <v>127.191452</v>
      </c>
    </row>
    <row r="3473" spans="1:3" x14ac:dyDescent="0.25">
      <c r="A3473" s="2">
        <v>44260</v>
      </c>
      <c r="B3473" s="1" t="s">
        <v>5</v>
      </c>
      <c r="C3473">
        <v>126.376114</v>
      </c>
    </row>
    <row r="3474" spans="1:3" x14ac:dyDescent="0.25">
      <c r="A3474" s="2">
        <v>44263</v>
      </c>
      <c r="B3474" s="1" t="s">
        <v>5</v>
      </c>
      <c r="C3474">
        <v>126.99960299999999</v>
      </c>
    </row>
    <row r="3475" spans="1:3" x14ac:dyDescent="0.25">
      <c r="A3475" s="2">
        <v>44264</v>
      </c>
      <c r="B3475" s="1" t="s">
        <v>5</v>
      </c>
      <c r="C3475">
        <v>131.22013899999999</v>
      </c>
    </row>
    <row r="3476" spans="1:3" x14ac:dyDescent="0.25">
      <c r="A3476" s="2">
        <v>44265</v>
      </c>
      <c r="B3476" s="1" t="s">
        <v>5</v>
      </c>
      <c r="C3476">
        <v>131.07624799999999</v>
      </c>
    </row>
    <row r="3477" spans="1:3" x14ac:dyDescent="0.25">
      <c r="A3477" s="2">
        <v>44266</v>
      </c>
      <c r="B3477" s="1" t="s">
        <v>5</v>
      </c>
      <c r="C3477">
        <v>133.618179</v>
      </c>
    </row>
    <row r="3478" spans="1:3" x14ac:dyDescent="0.25">
      <c r="A3478" s="2">
        <v>44267</v>
      </c>
      <c r="B3478" s="1" t="s">
        <v>5</v>
      </c>
      <c r="C3478">
        <v>133.47427400000001</v>
      </c>
    </row>
    <row r="3479" spans="1:3" x14ac:dyDescent="0.25">
      <c r="A3479" s="2">
        <v>44270</v>
      </c>
      <c r="B3479" s="1" t="s">
        <v>5</v>
      </c>
      <c r="C3479">
        <v>134.62535099999999</v>
      </c>
    </row>
    <row r="3480" spans="1:3" x14ac:dyDescent="0.25">
      <c r="A3480" s="2">
        <v>44271</v>
      </c>
      <c r="B3480" s="1" t="s">
        <v>5</v>
      </c>
      <c r="C3480">
        <v>135.82435599999999</v>
      </c>
    </row>
    <row r="3481" spans="1:3" x14ac:dyDescent="0.25">
      <c r="A3481" s="2">
        <v>44272</v>
      </c>
      <c r="B3481" s="1" t="s">
        <v>5</v>
      </c>
      <c r="C3481">
        <v>132.94671600000001</v>
      </c>
    </row>
    <row r="3482" spans="1:3" x14ac:dyDescent="0.25">
      <c r="A3482" s="2">
        <v>44273</v>
      </c>
      <c r="B3482" s="1" t="s">
        <v>5</v>
      </c>
      <c r="C3482">
        <v>132.85079999999999</v>
      </c>
    </row>
    <row r="3483" spans="1:3" x14ac:dyDescent="0.25">
      <c r="A3483" s="2">
        <v>44274</v>
      </c>
      <c r="B3483" s="1" t="s">
        <v>5</v>
      </c>
      <c r="C3483">
        <v>131.07624799999999</v>
      </c>
    </row>
    <row r="3484" spans="1:3" x14ac:dyDescent="0.25">
      <c r="A3484" s="2">
        <v>44277</v>
      </c>
      <c r="B3484" s="1" t="s">
        <v>5</v>
      </c>
      <c r="C3484">
        <v>130.356842</v>
      </c>
    </row>
    <row r="3485" spans="1:3" x14ac:dyDescent="0.25">
      <c r="A3485" s="2">
        <v>44278</v>
      </c>
      <c r="B3485" s="1" t="s">
        <v>5</v>
      </c>
      <c r="C3485">
        <v>131.79567</v>
      </c>
    </row>
    <row r="3486" spans="1:3" x14ac:dyDescent="0.25">
      <c r="A3486" s="2">
        <v>44279</v>
      </c>
      <c r="B3486" s="1" t="s">
        <v>5</v>
      </c>
      <c r="C3486">
        <v>130.74054000000001</v>
      </c>
    </row>
    <row r="3487" spans="1:3" x14ac:dyDescent="0.25">
      <c r="A3487" s="2">
        <v>44280</v>
      </c>
      <c r="B3487" s="1" t="s">
        <v>5</v>
      </c>
      <c r="C3487">
        <v>132.323227</v>
      </c>
    </row>
    <row r="3488" spans="1:3" x14ac:dyDescent="0.25">
      <c r="A3488" s="2">
        <v>44281</v>
      </c>
      <c r="B3488" s="1" t="s">
        <v>5</v>
      </c>
      <c r="C3488">
        <v>134.91310100000001</v>
      </c>
    </row>
    <row r="3489" spans="1:3" x14ac:dyDescent="0.25">
      <c r="A3489" s="2">
        <v>44284</v>
      </c>
      <c r="B3489" s="1" t="s">
        <v>5</v>
      </c>
      <c r="C3489">
        <v>134.57737700000001</v>
      </c>
    </row>
    <row r="3490" spans="1:3" x14ac:dyDescent="0.25">
      <c r="A3490" s="2">
        <v>44285</v>
      </c>
      <c r="B3490" s="1" t="s">
        <v>5</v>
      </c>
      <c r="C3490">
        <v>135.72843900000001</v>
      </c>
    </row>
    <row r="3491" spans="1:3" x14ac:dyDescent="0.25">
      <c r="A3491" s="2">
        <v>44286</v>
      </c>
      <c r="B3491" s="1" t="s">
        <v>5</v>
      </c>
      <c r="C3491">
        <v>135.92027300000001</v>
      </c>
    </row>
    <row r="3492" spans="1:3" x14ac:dyDescent="0.25">
      <c r="A3492" s="2">
        <v>44287</v>
      </c>
      <c r="B3492" s="1" t="s">
        <v>5</v>
      </c>
      <c r="C3492">
        <v>137.40704299999999</v>
      </c>
    </row>
    <row r="3493" spans="1:3" x14ac:dyDescent="0.25">
      <c r="A3493" s="2">
        <v>44292</v>
      </c>
      <c r="B3493" s="1" t="s">
        <v>5</v>
      </c>
      <c r="C3493">
        <v>138.078506</v>
      </c>
    </row>
    <row r="3494" spans="1:3" x14ac:dyDescent="0.25">
      <c r="A3494" s="2">
        <v>44293</v>
      </c>
      <c r="B3494" s="1" t="s">
        <v>5</v>
      </c>
      <c r="C3494">
        <v>137.263184</v>
      </c>
    </row>
    <row r="3495" spans="1:3" x14ac:dyDescent="0.25">
      <c r="A3495" s="2">
        <v>44294</v>
      </c>
      <c r="B3495" s="1" t="s">
        <v>5</v>
      </c>
      <c r="C3495">
        <v>139.613235</v>
      </c>
    </row>
    <row r="3496" spans="1:3" x14ac:dyDescent="0.25">
      <c r="A3496" s="2">
        <v>44295</v>
      </c>
      <c r="B3496" s="1" t="s">
        <v>5</v>
      </c>
      <c r="C3496">
        <v>141.81942699999999</v>
      </c>
    </row>
    <row r="3497" spans="1:3" x14ac:dyDescent="0.25">
      <c r="A3497" s="2">
        <v>44298</v>
      </c>
      <c r="B3497" s="1" t="s">
        <v>5</v>
      </c>
      <c r="C3497">
        <v>141.48370399999999</v>
      </c>
    </row>
    <row r="3498" spans="1:3" x14ac:dyDescent="0.25">
      <c r="A3498" s="2">
        <v>44299</v>
      </c>
      <c r="B3498" s="1" t="s">
        <v>5</v>
      </c>
      <c r="C3498">
        <v>142.155136</v>
      </c>
    </row>
    <row r="3499" spans="1:3" x14ac:dyDescent="0.25">
      <c r="A3499" s="2">
        <v>44300</v>
      </c>
      <c r="B3499" s="1" t="s">
        <v>5</v>
      </c>
      <c r="C3499">
        <v>142.39494300000001</v>
      </c>
    </row>
    <row r="3500" spans="1:3" x14ac:dyDescent="0.25">
      <c r="A3500" s="2">
        <v>44301</v>
      </c>
      <c r="B3500" s="1" t="s">
        <v>5</v>
      </c>
      <c r="C3500">
        <v>142.39494300000001</v>
      </c>
    </row>
    <row r="3501" spans="1:3" x14ac:dyDescent="0.25">
      <c r="A3501" s="2">
        <v>44302</v>
      </c>
      <c r="B3501" s="1" t="s">
        <v>5</v>
      </c>
      <c r="C3501">
        <v>141.57962000000001</v>
      </c>
    </row>
    <row r="3502" spans="1:3" x14ac:dyDescent="0.25">
      <c r="A3502" s="2">
        <v>44305</v>
      </c>
      <c r="B3502" s="1" t="s">
        <v>5</v>
      </c>
      <c r="C3502">
        <v>141.627579</v>
      </c>
    </row>
    <row r="3503" spans="1:3" x14ac:dyDescent="0.25">
      <c r="A3503" s="2">
        <v>44306</v>
      </c>
      <c r="B3503" s="1" t="s">
        <v>5</v>
      </c>
      <c r="C3503">
        <v>141.33981299999999</v>
      </c>
    </row>
    <row r="3504" spans="1:3" x14ac:dyDescent="0.25">
      <c r="A3504" s="2">
        <v>44307</v>
      </c>
      <c r="B3504" s="1" t="s">
        <v>5</v>
      </c>
      <c r="C3504">
        <v>140.04487599999999</v>
      </c>
    </row>
    <row r="3505" spans="1:3" x14ac:dyDescent="0.25">
      <c r="A3505" s="2">
        <v>44308</v>
      </c>
      <c r="B3505" s="1" t="s">
        <v>5</v>
      </c>
      <c r="C3505">
        <v>140.66836499999999</v>
      </c>
    </row>
    <row r="3506" spans="1:3" x14ac:dyDescent="0.25">
      <c r="A3506" s="2">
        <v>44309</v>
      </c>
      <c r="B3506" s="1" t="s">
        <v>5</v>
      </c>
      <c r="C3506">
        <v>140.476517</v>
      </c>
    </row>
    <row r="3507" spans="1:3" x14ac:dyDescent="0.25">
      <c r="A3507" s="2">
        <v>44312</v>
      </c>
      <c r="B3507" s="1" t="s">
        <v>5</v>
      </c>
      <c r="C3507">
        <v>138.89382900000001</v>
      </c>
    </row>
    <row r="3508" spans="1:3" x14ac:dyDescent="0.25">
      <c r="A3508" s="2">
        <v>44313</v>
      </c>
      <c r="B3508" s="1" t="s">
        <v>5</v>
      </c>
      <c r="C3508">
        <v>138.22238200000001</v>
      </c>
    </row>
    <row r="3509" spans="1:3" x14ac:dyDescent="0.25">
      <c r="A3509" s="2">
        <v>44314</v>
      </c>
      <c r="B3509" s="1" t="s">
        <v>5</v>
      </c>
      <c r="C3509">
        <v>135.680466</v>
      </c>
    </row>
    <row r="3510" spans="1:3" x14ac:dyDescent="0.25">
      <c r="A3510" s="2">
        <v>44315</v>
      </c>
      <c r="B3510" s="1" t="s">
        <v>5</v>
      </c>
      <c r="C3510">
        <v>136.78355400000001</v>
      </c>
    </row>
    <row r="3511" spans="1:3" x14ac:dyDescent="0.25">
      <c r="A3511" s="2">
        <v>44316</v>
      </c>
      <c r="B3511" s="1" t="s">
        <v>5</v>
      </c>
      <c r="C3511">
        <v>137.455017</v>
      </c>
    </row>
    <row r="3512" spans="1:3" x14ac:dyDescent="0.25">
      <c r="A3512" s="2">
        <v>44319</v>
      </c>
      <c r="B3512" s="1" t="s">
        <v>5</v>
      </c>
      <c r="C3512">
        <v>137.455017</v>
      </c>
    </row>
    <row r="3513" spans="1:3" x14ac:dyDescent="0.25">
      <c r="A3513" s="2">
        <v>44320</v>
      </c>
      <c r="B3513" s="1" t="s">
        <v>5</v>
      </c>
      <c r="C3513">
        <v>134.001846</v>
      </c>
    </row>
    <row r="3514" spans="1:3" x14ac:dyDescent="0.25">
      <c r="A3514" s="2">
        <v>44321</v>
      </c>
      <c r="B3514" s="1" t="s">
        <v>5</v>
      </c>
      <c r="C3514">
        <v>133.76203899999999</v>
      </c>
    </row>
    <row r="3515" spans="1:3" x14ac:dyDescent="0.25">
      <c r="A3515" s="2">
        <v>44322</v>
      </c>
      <c r="B3515" s="1" t="s">
        <v>5</v>
      </c>
      <c r="C3515">
        <v>132.85079999999999</v>
      </c>
    </row>
    <row r="3516" spans="1:3" x14ac:dyDescent="0.25">
      <c r="A3516" s="2">
        <v>44323</v>
      </c>
      <c r="B3516" s="1" t="s">
        <v>5</v>
      </c>
      <c r="C3516">
        <v>135.34475699999999</v>
      </c>
    </row>
    <row r="3517" spans="1:3" x14ac:dyDescent="0.25">
      <c r="A3517" s="2">
        <v>44326</v>
      </c>
      <c r="B3517" s="1" t="s">
        <v>5</v>
      </c>
      <c r="C3517">
        <v>135.58454900000001</v>
      </c>
    </row>
    <row r="3518" spans="1:3" x14ac:dyDescent="0.25">
      <c r="A3518" s="2">
        <v>44327</v>
      </c>
      <c r="B3518" s="1" t="s">
        <v>5</v>
      </c>
      <c r="C3518">
        <v>132.85079999999999</v>
      </c>
    </row>
    <row r="3519" spans="1:3" x14ac:dyDescent="0.25">
      <c r="A3519" s="2">
        <v>44328</v>
      </c>
      <c r="B3519" s="1" t="s">
        <v>5</v>
      </c>
      <c r="C3519">
        <v>132.08341999999999</v>
      </c>
    </row>
    <row r="3520" spans="1:3" x14ac:dyDescent="0.25">
      <c r="A3520" s="2">
        <v>44329</v>
      </c>
      <c r="B3520" s="1" t="s">
        <v>5</v>
      </c>
      <c r="C3520">
        <v>132.41914399999999</v>
      </c>
    </row>
    <row r="3521" spans="1:3" x14ac:dyDescent="0.25">
      <c r="A3521" s="2">
        <v>44330</v>
      </c>
      <c r="B3521" s="1" t="s">
        <v>5</v>
      </c>
      <c r="C3521">
        <v>134.38554400000001</v>
      </c>
    </row>
    <row r="3522" spans="1:3" x14ac:dyDescent="0.25">
      <c r="A3522" s="2">
        <v>44333</v>
      </c>
      <c r="B3522" s="1" t="s">
        <v>5</v>
      </c>
      <c r="C3522">
        <v>133.810013</v>
      </c>
    </row>
    <row r="3523" spans="1:3" x14ac:dyDescent="0.25">
      <c r="A3523" s="2">
        <v>44334</v>
      </c>
      <c r="B3523" s="1" t="s">
        <v>5</v>
      </c>
      <c r="C3523">
        <v>133.85797099999999</v>
      </c>
    </row>
    <row r="3524" spans="1:3" x14ac:dyDescent="0.25">
      <c r="A3524" s="2">
        <v>44335</v>
      </c>
      <c r="B3524" s="1" t="s">
        <v>5</v>
      </c>
      <c r="C3524">
        <v>132.467117</v>
      </c>
    </row>
    <row r="3525" spans="1:3" x14ac:dyDescent="0.25">
      <c r="A3525" s="2">
        <v>44336</v>
      </c>
      <c r="B3525" s="1" t="s">
        <v>5</v>
      </c>
      <c r="C3525">
        <v>135.65377799999999</v>
      </c>
    </row>
    <row r="3526" spans="1:3" x14ac:dyDescent="0.25">
      <c r="A3526" s="2">
        <v>44337</v>
      </c>
      <c r="B3526" s="1" t="s">
        <v>5</v>
      </c>
      <c r="C3526">
        <v>134.33007799999999</v>
      </c>
    </row>
    <row r="3527" spans="1:3" x14ac:dyDescent="0.25">
      <c r="A3527" s="2">
        <v>44341</v>
      </c>
      <c r="B3527" s="1" t="s">
        <v>5</v>
      </c>
      <c r="C3527">
        <v>134.477158</v>
      </c>
    </row>
    <row r="3528" spans="1:3" x14ac:dyDescent="0.25">
      <c r="A3528" s="2">
        <v>44342</v>
      </c>
      <c r="B3528" s="1" t="s">
        <v>5</v>
      </c>
      <c r="C3528">
        <v>133.937881</v>
      </c>
    </row>
    <row r="3529" spans="1:3" x14ac:dyDescent="0.25">
      <c r="A3529" s="2">
        <v>44343</v>
      </c>
      <c r="B3529" s="1" t="s">
        <v>5</v>
      </c>
      <c r="C3529">
        <v>130.996353</v>
      </c>
    </row>
    <row r="3530" spans="1:3" x14ac:dyDescent="0.25">
      <c r="A3530" s="2">
        <v>44344</v>
      </c>
      <c r="B3530" s="1" t="s">
        <v>5</v>
      </c>
      <c r="C3530">
        <v>131.53561400000001</v>
      </c>
    </row>
    <row r="3531" spans="1:3" x14ac:dyDescent="0.25">
      <c r="A3531" s="2">
        <v>44347</v>
      </c>
      <c r="B3531" s="1" t="s">
        <v>5</v>
      </c>
      <c r="C3531">
        <v>131.094391</v>
      </c>
    </row>
    <row r="3532" spans="1:3" x14ac:dyDescent="0.25">
      <c r="A3532" s="2">
        <v>44348</v>
      </c>
      <c r="B3532" s="1" t="s">
        <v>5</v>
      </c>
      <c r="C3532">
        <v>131.094391</v>
      </c>
    </row>
    <row r="3533" spans="1:3" x14ac:dyDescent="0.25">
      <c r="A3533" s="2">
        <v>44349</v>
      </c>
      <c r="B3533" s="1" t="s">
        <v>5</v>
      </c>
      <c r="C3533">
        <v>130.89828499999999</v>
      </c>
    </row>
    <row r="3534" spans="1:3" x14ac:dyDescent="0.25">
      <c r="A3534" s="2">
        <v>44350</v>
      </c>
      <c r="B3534" s="1" t="s">
        <v>5</v>
      </c>
      <c r="C3534">
        <v>131.094391</v>
      </c>
    </row>
    <row r="3535" spans="1:3" x14ac:dyDescent="0.25">
      <c r="A3535" s="2">
        <v>44351</v>
      </c>
      <c r="B3535" s="1" t="s">
        <v>5</v>
      </c>
      <c r="C3535">
        <v>132.22198499999999</v>
      </c>
    </row>
    <row r="3536" spans="1:3" x14ac:dyDescent="0.25">
      <c r="A3536" s="2">
        <v>44354</v>
      </c>
      <c r="B3536" s="1" t="s">
        <v>5</v>
      </c>
      <c r="C3536">
        <v>131.92782600000001</v>
      </c>
    </row>
    <row r="3537" spans="1:3" x14ac:dyDescent="0.25">
      <c r="A3537" s="2">
        <v>44355</v>
      </c>
      <c r="B3537" s="1" t="s">
        <v>5</v>
      </c>
      <c r="C3537">
        <v>132.467117</v>
      </c>
    </row>
    <row r="3538" spans="1:3" x14ac:dyDescent="0.25">
      <c r="A3538" s="2">
        <v>44356</v>
      </c>
      <c r="B3538" s="1" t="s">
        <v>5</v>
      </c>
      <c r="C3538">
        <v>130.75122099999999</v>
      </c>
    </row>
    <row r="3539" spans="1:3" x14ac:dyDescent="0.25">
      <c r="A3539" s="2">
        <v>44357</v>
      </c>
      <c r="B3539" s="1" t="s">
        <v>5</v>
      </c>
      <c r="C3539">
        <v>130.947327</v>
      </c>
    </row>
    <row r="3540" spans="1:3" x14ac:dyDescent="0.25">
      <c r="A3540" s="2">
        <v>44358</v>
      </c>
      <c r="B3540" s="1" t="s">
        <v>5</v>
      </c>
      <c r="C3540">
        <v>132.22198499999999</v>
      </c>
    </row>
    <row r="3541" spans="1:3" x14ac:dyDescent="0.25">
      <c r="A3541" s="2">
        <v>44361</v>
      </c>
      <c r="B3541" s="1" t="s">
        <v>5</v>
      </c>
      <c r="C3541">
        <v>134.82034300000001</v>
      </c>
    </row>
    <row r="3542" spans="1:3" x14ac:dyDescent="0.25">
      <c r="A3542" s="2">
        <v>44362</v>
      </c>
      <c r="B3542" s="1" t="s">
        <v>5</v>
      </c>
      <c r="C3542">
        <v>136.63429300000001</v>
      </c>
    </row>
    <row r="3543" spans="1:3" x14ac:dyDescent="0.25">
      <c r="A3543" s="2">
        <v>44363</v>
      </c>
      <c r="B3543" s="1" t="s">
        <v>5</v>
      </c>
      <c r="C3543">
        <v>137.46771200000001</v>
      </c>
    </row>
    <row r="3544" spans="1:3" x14ac:dyDescent="0.25">
      <c r="A3544" s="2">
        <v>44364</v>
      </c>
      <c r="B3544" s="1" t="s">
        <v>5</v>
      </c>
      <c r="C3544">
        <v>141.24269100000001</v>
      </c>
    </row>
    <row r="3545" spans="1:3" x14ac:dyDescent="0.25">
      <c r="A3545" s="2">
        <v>44365</v>
      </c>
      <c r="B3545" s="1" t="s">
        <v>5</v>
      </c>
      <c r="C3545">
        <v>142.12515300000001</v>
      </c>
    </row>
    <row r="3546" spans="1:3" x14ac:dyDescent="0.25">
      <c r="A3546" s="2">
        <v>44368</v>
      </c>
      <c r="B3546" s="1" t="s">
        <v>5</v>
      </c>
      <c r="C3546">
        <v>145.01765399999999</v>
      </c>
    </row>
    <row r="3547" spans="1:3" x14ac:dyDescent="0.25">
      <c r="A3547" s="2">
        <v>44369</v>
      </c>
      <c r="B3547" s="1" t="s">
        <v>5</v>
      </c>
      <c r="C3547">
        <v>145.40986599999999</v>
      </c>
    </row>
    <row r="3548" spans="1:3" x14ac:dyDescent="0.25">
      <c r="A3548" s="2">
        <v>44370</v>
      </c>
      <c r="B3548" s="1" t="s">
        <v>5</v>
      </c>
      <c r="C3548">
        <v>143.30175800000001</v>
      </c>
    </row>
    <row r="3549" spans="1:3" x14ac:dyDescent="0.25">
      <c r="A3549" s="2">
        <v>44371</v>
      </c>
      <c r="B3549" s="1" t="s">
        <v>5</v>
      </c>
      <c r="C3549">
        <v>145.01765399999999</v>
      </c>
    </row>
    <row r="3550" spans="1:3" x14ac:dyDescent="0.25">
      <c r="A3550" s="2">
        <v>44372</v>
      </c>
      <c r="B3550" s="1" t="s">
        <v>5</v>
      </c>
      <c r="C3550">
        <v>145.16473400000001</v>
      </c>
    </row>
    <row r="3551" spans="1:3" x14ac:dyDescent="0.25">
      <c r="A3551" s="2">
        <v>44375</v>
      </c>
      <c r="B3551" s="1" t="s">
        <v>5</v>
      </c>
      <c r="C3551">
        <v>145.11570699999999</v>
      </c>
    </row>
    <row r="3552" spans="1:3" x14ac:dyDescent="0.25">
      <c r="A3552" s="2">
        <v>44376</v>
      </c>
      <c r="B3552" s="1" t="s">
        <v>5</v>
      </c>
      <c r="C3552">
        <v>146.04719499999999</v>
      </c>
    </row>
    <row r="3553" spans="1:3" x14ac:dyDescent="0.25">
      <c r="A3553" s="2">
        <v>44377</v>
      </c>
      <c r="B3553" s="1" t="s">
        <v>5</v>
      </c>
      <c r="C3553">
        <v>144.331299</v>
      </c>
    </row>
    <row r="3554" spans="1:3" x14ac:dyDescent="0.25">
      <c r="A3554" s="2">
        <v>44378</v>
      </c>
      <c r="B3554" s="1" t="s">
        <v>5</v>
      </c>
      <c r="C3554">
        <v>143.79200700000001</v>
      </c>
    </row>
    <row r="3555" spans="1:3" x14ac:dyDescent="0.25">
      <c r="A3555" s="2">
        <v>44379</v>
      </c>
      <c r="B3555" s="1" t="s">
        <v>5</v>
      </c>
      <c r="C3555">
        <v>144.91961699999999</v>
      </c>
    </row>
    <row r="3556" spans="1:3" x14ac:dyDescent="0.25">
      <c r="A3556" s="2">
        <v>44382</v>
      </c>
      <c r="B3556" s="1" t="s">
        <v>5</v>
      </c>
      <c r="C3556">
        <v>144.96864299999999</v>
      </c>
    </row>
    <row r="3557" spans="1:3" x14ac:dyDescent="0.25">
      <c r="A3557" s="2">
        <v>44383</v>
      </c>
      <c r="B3557" s="1" t="s">
        <v>5</v>
      </c>
      <c r="C3557">
        <v>144.52739</v>
      </c>
    </row>
    <row r="3558" spans="1:3" x14ac:dyDescent="0.25">
      <c r="A3558" s="2">
        <v>44384</v>
      </c>
      <c r="B3558" s="1" t="s">
        <v>5</v>
      </c>
      <c r="C3558">
        <v>145.75303600000001</v>
      </c>
    </row>
    <row r="3559" spans="1:3" x14ac:dyDescent="0.25">
      <c r="A3559" s="2">
        <v>44385</v>
      </c>
      <c r="B3559" s="1" t="s">
        <v>5</v>
      </c>
      <c r="C3559">
        <v>142.17417900000001</v>
      </c>
    </row>
    <row r="3560" spans="1:3" x14ac:dyDescent="0.25">
      <c r="A3560" s="2">
        <v>44386</v>
      </c>
      <c r="B3560" s="1" t="s">
        <v>5</v>
      </c>
      <c r="C3560">
        <v>141.63488799999999</v>
      </c>
    </row>
    <row r="3561" spans="1:3" x14ac:dyDescent="0.25">
      <c r="A3561" s="2">
        <v>44389</v>
      </c>
      <c r="B3561" s="1" t="s">
        <v>5</v>
      </c>
      <c r="C3561">
        <v>143.64494300000001</v>
      </c>
    </row>
    <row r="3562" spans="1:3" x14ac:dyDescent="0.25">
      <c r="A3562" s="2">
        <v>44390</v>
      </c>
      <c r="B3562" s="1" t="s">
        <v>5</v>
      </c>
      <c r="C3562">
        <v>143.84103400000001</v>
      </c>
    </row>
    <row r="3563" spans="1:3" x14ac:dyDescent="0.25">
      <c r="A3563" s="2">
        <v>44391</v>
      </c>
      <c r="B3563" s="1" t="s">
        <v>5</v>
      </c>
      <c r="C3563">
        <v>142.223206</v>
      </c>
    </row>
    <row r="3564" spans="1:3" x14ac:dyDescent="0.25">
      <c r="A3564" s="2">
        <v>44392</v>
      </c>
      <c r="B3564" s="1" t="s">
        <v>5</v>
      </c>
      <c r="C3564">
        <v>141.04658499999999</v>
      </c>
    </row>
    <row r="3565" spans="1:3" x14ac:dyDescent="0.25">
      <c r="A3565" s="2">
        <v>44393</v>
      </c>
      <c r="B3565" s="1" t="s">
        <v>5</v>
      </c>
      <c r="C3565">
        <v>140.801468</v>
      </c>
    </row>
    <row r="3566" spans="1:3" x14ac:dyDescent="0.25">
      <c r="A3566" s="2">
        <v>44396</v>
      </c>
      <c r="B3566" s="1" t="s">
        <v>5</v>
      </c>
      <c r="C3566">
        <v>139.86996500000001</v>
      </c>
    </row>
    <row r="3567" spans="1:3" x14ac:dyDescent="0.25">
      <c r="A3567" s="2">
        <v>44397</v>
      </c>
      <c r="B3567" s="1" t="s">
        <v>5</v>
      </c>
      <c r="C3567">
        <v>139.820953</v>
      </c>
    </row>
    <row r="3568" spans="1:3" x14ac:dyDescent="0.25">
      <c r="A3568" s="2">
        <v>44398</v>
      </c>
      <c r="B3568" s="1" t="s">
        <v>5</v>
      </c>
      <c r="C3568">
        <v>141.09561199999999</v>
      </c>
    </row>
    <row r="3569" spans="1:3" x14ac:dyDescent="0.25">
      <c r="A3569" s="2">
        <v>44399</v>
      </c>
      <c r="B3569" s="1" t="s">
        <v>5</v>
      </c>
      <c r="C3569">
        <v>143.10565199999999</v>
      </c>
    </row>
    <row r="3570" spans="1:3" x14ac:dyDescent="0.25">
      <c r="A3570" s="2">
        <v>44400</v>
      </c>
      <c r="B3570" s="1" t="s">
        <v>5</v>
      </c>
      <c r="C3570">
        <v>144.870575</v>
      </c>
    </row>
    <row r="3571" spans="1:3" x14ac:dyDescent="0.25">
      <c r="A3571" s="2">
        <v>44403</v>
      </c>
      <c r="B3571" s="1" t="s">
        <v>5</v>
      </c>
      <c r="C3571">
        <v>142.12515300000001</v>
      </c>
    </row>
    <row r="3572" spans="1:3" x14ac:dyDescent="0.25">
      <c r="A3572" s="2">
        <v>44404</v>
      </c>
      <c r="B3572" s="1" t="s">
        <v>5</v>
      </c>
      <c r="C3572">
        <v>140.36021400000001</v>
      </c>
    </row>
    <row r="3573" spans="1:3" x14ac:dyDescent="0.25">
      <c r="A3573" s="2">
        <v>44405</v>
      </c>
      <c r="B3573" s="1" t="s">
        <v>5</v>
      </c>
      <c r="C3573">
        <v>137.369675</v>
      </c>
    </row>
    <row r="3574" spans="1:3" x14ac:dyDescent="0.25">
      <c r="A3574" s="2">
        <v>44406</v>
      </c>
      <c r="B3574" s="1" t="s">
        <v>5</v>
      </c>
      <c r="C3574">
        <v>139.72290000000001</v>
      </c>
    </row>
    <row r="3575" spans="1:3" x14ac:dyDescent="0.25">
      <c r="A3575" s="2">
        <v>44407</v>
      </c>
      <c r="B3575" s="1" t="s">
        <v>5</v>
      </c>
      <c r="C3575">
        <v>138.00700399999999</v>
      </c>
    </row>
    <row r="3576" spans="1:3" x14ac:dyDescent="0.25">
      <c r="A3576" s="2">
        <v>44410</v>
      </c>
      <c r="B3576" s="1" t="s">
        <v>5</v>
      </c>
      <c r="C3576">
        <v>138.79141200000001</v>
      </c>
    </row>
    <row r="3577" spans="1:3" x14ac:dyDescent="0.25">
      <c r="A3577" s="2">
        <v>44411</v>
      </c>
      <c r="B3577" s="1" t="s">
        <v>5</v>
      </c>
      <c r="C3577">
        <v>137.32064800000001</v>
      </c>
    </row>
    <row r="3578" spans="1:3" x14ac:dyDescent="0.25">
      <c r="A3578" s="2">
        <v>44412</v>
      </c>
      <c r="B3578" s="1" t="s">
        <v>5</v>
      </c>
      <c r="C3578">
        <v>138.93847700000001</v>
      </c>
    </row>
    <row r="3579" spans="1:3" x14ac:dyDescent="0.25">
      <c r="A3579" s="2">
        <v>44413</v>
      </c>
      <c r="B3579" s="1" t="s">
        <v>5</v>
      </c>
      <c r="C3579">
        <v>139.57582099999999</v>
      </c>
    </row>
    <row r="3580" spans="1:3" x14ac:dyDescent="0.25">
      <c r="A3580" s="2">
        <v>44414</v>
      </c>
      <c r="B3580" s="1" t="s">
        <v>5</v>
      </c>
      <c r="C3580">
        <v>140.31120300000001</v>
      </c>
    </row>
    <row r="3581" spans="1:3" x14ac:dyDescent="0.25">
      <c r="A3581" s="2">
        <v>44417</v>
      </c>
      <c r="B3581" s="1" t="s">
        <v>5</v>
      </c>
      <c r="C3581">
        <v>141.68391399999999</v>
      </c>
    </row>
    <row r="3582" spans="1:3" x14ac:dyDescent="0.25">
      <c r="A3582" s="2">
        <v>44418</v>
      </c>
      <c r="B3582" s="1" t="s">
        <v>5</v>
      </c>
      <c r="C3582">
        <v>141.53684999999999</v>
      </c>
    </row>
    <row r="3583" spans="1:3" x14ac:dyDescent="0.25">
      <c r="A3583" s="2">
        <v>44419</v>
      </c>
      <c r="B3583" s="1" t="s">
        <v>5</v>
      </c>
      <c r="C3583">
        <v>143.10565199999999</v>
      </c>
    </row>
    <row r="3584" spans="1:3" x14ac:dyDescent="0.25">
      <c r="A3584" s="2">
        <v>44420</v>
      </c>
      <c r="B3584" s="1" t="s">
        <v>5</v>
      </c>
      <c r="C3584">
        <v>144.77252200000001</v>
      </c>
    </row>
    <row r="3585" spans="1:3" x14ac:dyDescent="0.25">
      <c r="A3585" s="2">
        <v>44421</v>
      </c>
      <c r="B3585" s="1" t="s">
        <v>5</v>
      </c>
      <c r="C3585">
        <v>144.42935199999999</v>
      </c>
    </row>
    <row r="3586" spans="1:3" x14ac:dyDescent="0.25">
      <c r="A3586" s="2">
        <v>44424</v>
      </c>
      <c r="B3586" s="1" t="s">
        <v>5</v>
      </c>
      <c r="C3586">
        <v>144.52739</v>
      </c>
    </row>
    <row r="3587" spans="1:3" x14ac:dyDescent="0.25">
      <c r="A3587" s="2">
        <v>44425</v>
      </c>
      <c r="B3587" s="1" t="s">
        <v>5</v>
      </c>
      <c r="C3587">
        <v>145.94914199999999</v>
      </c>
    </row>
    <row r="3588" spans="1:3" x14ac:dyDescent="0.25">
      <c r="A3588" s="2">
        <v>44426</v>
      </c>
      <c r="B3588" s="1" t="s">
        <v>5</v>
      </c>
      <c r="C3588">
        <v>147.174789</v>
      </c>
    </row>
    <row r="3589" spans="1:3" x14ac:dyDescent="0.25">
      <c r="A3589" s="2">
        <v>44427</v>
      </c>
      <c r="B3589" s="1" t="s">
        <v>5</v>
      </c>
      <c r="C3589">
        <v>147.41992200000001</v>
      </c>
    </row>
    <row r="3590" spans="1:3" x14ac:dyDescent="0.25">
      <c r="A3590" s="2">
        <v>44428</v>
      </c>
      <c r="B3590" s="1" t="s">
        <v>5</v>
      </c>
      <c r="C3590">
        <v>148.351395</v>
      </c>
    </row>
    <row r="3591" spans="1:3" x14ac:dyDescent="0.25">
      <c r="A3591" s="2">
        <v>44431</v>
      </c>
      <c r="B3591" s="1" t="s">
        <v>5</v>
      </c>
      <c r="C3591">
        <v>147.91017199999999</v>
      </c>
    </row>
    <row r="3592" spans="1:3" x14ac:dyDescent="0.25">
      <c r="A3592" s="2">
        <v>44432</v>
      </c>
      <c r="B3592" s="1" t="s">
        <v>5</v>
      </c>
      <c r="C3592">
        <v>146.831604</v>
      </c>
    </row>
    <row r="3593" spans="1:3" x14ac:dyDescent="0.25">
      <c r="A3593" s="2">
        <v>44433</v>
      </c>
      <c r="B3593" s="1" t="s">
        <v>5</v>
      </c>
      <c r="C3593">
        <v>145.60595699999999</v>
      </c>
    </row>
    <row r="3594" spans="1:3" x14ac:dyDescent="0.25">
      <c r="A3594" s="2">
        <v>44434</v>
      </c>
      <c r="B3594" s="1" t="s">
        <v>5</v>
      </c>
      <c r="C3594">
        <v>145.262787</v>
      </c>
    </row>
    <row r="3595" spans="1:3" x14ac:dyDescent="0.25">
      <c r="A3595" s="2">
        <v>44435</v>
      </c>
      <c r="B3595" s="1" t="s">
        <v>5</v>
      </c>
      <c r="C3595">
        <v>145.900116</v>
      </c>
    </row>
    <row r="3596" spans="1:3" x14ac:dyDescent="0.25">
      <c r="A3596" s="2">
        <v>44438</v>
      </c>
      <c r="B3596" s="1" t="s">
        <v>5</v>
      </c>
      <c r="C3596">
        <v>146.29231300000001</v>
      </c>
    </row>
    <row r="3597" spans="1:3" x14ac:dyDescent="0.25">
      <c r="A3597" s="2">
        <v>44439</v>
      </c>
      <c r="B3597" s="1" t="s">
        <v>5</v>
      </c>
      <c r="C3597">
        <v>143.252747</v>
      </c>
    </row>
    <row r="3598" spans="1:3" x14ac:dyDescent="0.25">
      <c r="A3598" s="2">
        <v>44440</v>
      </c>
      <c r="B3598" s="1" t="s">
        <v>5</v>
      </c>
      <c r="C3598">
        <v>143.98812899999999</v>
      </c>
    </row>
    <row r="3599" spans="1:3" x14ac:dyDescent="0.25">
      <c r="A3599" s="2">
        <v>44441</v>
      </c>
      <c r="B3599" s="1" t="s">
        <v>5</v>
      </c>
      <c r="C3599">
        <v>142.95858799999999</v>
      </c>
    </row>
    <row r="3600" spans="1:3" x14ac:dyDescent="0.25">
      <c r="A3600" s="2">
        <v>44442</v>
      </c>
      <c r="B3600" s="1" t="s">
        <v>5</v>
      </c>
      <c r="C3600">
        <v>142.66442900000001</v>
      </c>
    </row>
    <row r="3601" spans="1:3" x14ac:dyDescent="0.25">
      <c r="A3601" s="2">
        <v>44445</v>
      </c>
      <c r="B3601" s="1" t="s">
        <v>5</v>
      </c>
      <c r="C3601">
        <v>142.860535</v>
      </c>
    </row>
    <row r="3602" spans="1:3" x14ac:dyDescent="0.25">
      <c r="A3602" s="2">
        <v>44446</v>
      </c>
      <c r="B3602" s="1" t="s">
        <v>5</v>
      </c>
      <c r="C3602">
        <v>143.15467799999999</v>
      </c>
    </row>
    <row r="3603" spans="1:3" x14ac:dyDescent="0.25">
      <c r="A3603" s="2">
        <v>44447</v>
      </c>
      <c r="B3603" s="1" t="s">
        <v>5</v>
      </c>
      <c r="C3603">
        <v>142.02709999999999</v>
      </c>
    </row>
    <row r="3604" spans="1:3" x14ac:dyDescent="0.25">
      <c r="A3604" s="2">
        <v>44448</v>
      </c>
      <c r="B3604" s="1" t="s">
        <v>5</v>
      </c>
      <c r="C3604">
        <v>141.63488799999999</v>
      </c>
    </row>
    <row r="3605" spans="1:3" x14ac:dyDescent="0.25">
      <c r="A3605" s="2">
        <v>44449</v>
      </c>
      <c r="B3605" s="1" t="s">
        <v>5</v>
      </c>
      <c r="C3605">
        <v>140.21315000000001</v>
      </c>
    </row>
    <row r="3606" spans="1:3" x14ac:dyDescent="0.25">
      <c r="A3606" s="2">
        <v>44452</v>
      </c>
      <c r="B3606" s="1" t="s">
        <v>5</v>
      </c>
      <c r="C3606">
        <v>139.428741</v>
      </c>
    </row>
    <row r="3607" spans="1:3" x14ac:dyDescent="0.25">
      <c r="A3607" s="2">
        <v>44453</v>
      </c>
      <c r="B3607" s="1" t="s">
        <v>5</v>
      </c>
      <c r="C3607">
        <v>139.330704</v>
      </c>
    </row>
    <row r="3608" spans="1:3" x14ac:dyDescent="0.25">
      <c r="A3608" s="2">
        <v>44454</v>
      </c>
      <c r="B3608" s="1" t="s">
        <v>5</v>
      </c>
      <c r="C3608">
        <v>139.624832</v>
      </c>
    </row>
    <row r="3609" spans="1:3" x14ac:dyDescent="0.25">
      <c r="A3609" s="2">
        <v>44455</v>
      </c>
      <c r="B3609" s="1" t="s">
        <v>5</v>
      </c>
      <c r="C3609">
        <v>139.968018</v>
      </c>
    </row>
    <row r="3610" spans="1:3" x14ac:dyDescent="0.25">
      <c r="A3610" s="2">
        <v>44456</v>
      </c>
      <c r="B3610" s="1" t="s">
        <v>5</v>
      </c>
      <c r="C3610">
        <v>137.27162200000001</v>
      </c>
    </row>
    <row r="3611" spans="1:3" x14ac:dyDescent="0.25">
      <c r="A3611" s="2">
        <v>44459</v>
      </c>
      <c r="B3611" s="1" t="s">
        <v>5</v>
      </c>
      <c r="C3611">
        <v>136.68330399999999</v>
      </c>
    </row>
    <row r="3612" spans="1:3" x14ac:dyDescent="0.25">
      <c r="A3612" s="2">
        <v>44460</v>
      </c>
      <c r="B3612" s="1" t="s">
        <v>5</v>
      </c>
      <c r="C3612">
        <v>141.830994</v>
      </c>
    </row>
    <row r="3613" spans="1:3" x14ac:dyDescent="0.25">
      <c r="A3613" s="2">
        <v>44461</v>
      </c>
      <c r="B3613" s="1" t="s">
        <v>5</v>
      </c>
      <c r="C3613">
        <v>140.948532</v>
      </c>
    </row>
    <row r="3614" spans="1:3" x14ac:dyDescent="0.25">
      <c r="A3614" s="2">
        <v>44462</v>
      </c>
      <c r="B3614" s="1" t="s">
        <v>5</v>
      </c>
      <c r="C3614">
        <v>142.223206</v>
      </c>
    </row>
    <row r="3615" spans="1:3" x14ac:dyDescent="0.25">
      <c r="A3615" s="2">
        <v>44463</v>
      </c>
      <c r="B3615" s="1" t="s">
        <v>5</v>
      </c>
      <c r="C3615">
        <v>141.04658499999999</v>
      </c>
    </row>
    <row r="3616" spans="1:3" x14ac:dyDescent="0.25">
      <c r="A3616" s="2">
        <v>44466</v>
      </c>
      <c r="B3616" s="1" t="s">
        <v>5</v>
      </c>
      <c r="C3616">
        <v>139.330704</v>
      </c>
    </row>
    <row r="3617" spans="1:3" x14ac:dyDescent="0.25">
      <c r="A3617" s="2">
        <v>44467</v>
      </c>
      <c r="B3617" s="1" t="s">
        <v>5</v>
      </c>
      <c r="C3617">
        <v>136.977463</v>
      </c>
    </row>
    <row r="3618" spans="1:3" x14ac:dyDescent="0.25">
      <c r="A3618" s="2">
        <v>44468</v>
      </c>
      <c r="B3618" s="1" t="s">
        <v>5</v>
      </c>
      <c r="C3618">
        <v>137.41868600000001</v>
      </c>
    </row>
    <row r="3619" spans="1:3" x14ac:dyDescent="0.25">
      <c r="A3619" s="2">
        <v>44469</v>
      </c>
      <c r="B3619" s="1" t="s">
        <v>5</v>
      </c>
      <c r="C3619">
        <v>137.76187100000001</v>
      </c>
    </row>
    <row r="3620" spans="1:3" x14ac:dyDescent="0.25">
      <c r="A3620" s="2">
        <v>44470</v>
      </c>
      <c r="B3620" s="1" t="s">
        <v>5</v>
      </c>
      <c r="C3620">
        <v>139.968018</v>
      </c>
    </row>
    <row r="3621" spans="1:3" x14ac:dyDescent="0.25">
      <c r="A3621" s="2">
        <v>44473</v>
      </c>
      <c r="B3621" s="1" t="s">
        <v>5</v>
      </c>
      <c r="C3621">
        <v>139.968018</v>
      </c>
    </row>
    <row r="3622" spans="1:3" x14ac:dyDescent="0.25">
      <c r="A3622" s="2">
        <v>44474</v>
      </c>
      <c r="B3622" s="1" t="s">
        <v>5</v>
      </c>
      <c r="C3622">
        <v>140.458282</v>
      </c>
    </row>
    <row r="3623" spans="1:3" x14ac:dyDescent="0.25">
      <c r="A3623" s="2">
        <v>44475</v>
      </c>
      <c r="B3623" s="1" t="s">
        <v>5</v>
      </c>
      <c r="C3623">
        <v>139.57582099999999</v>
      </c>
    </row>
    <row r="3624" spans="1:3" x14ac:dyDescent="0.25">
      <c r="A3624" s="2">
        <v>44476</v>
      </c>
      <c r="B3624" s="1" t="s">
        <v>5</v>
      </c>
      <c r="C3624">
        <v>142.419296</v>
      </c>
    </row>
    <row r="3625" spans="1:3" x14ac:dyDescent="0.25">
      <c r="A3625" s="2">
        <v>44477</v>
      </c>
      <c r="B3625" s="1" t="s">
        <v>5</v>
      </c>
      <c r="C3625">
        <v>143.84103400000001</v>
      </c>
    </row>
    <row r="3626" spans="1:3" x14ac:dyDescent="0.25">
      <c r="A3626" s="2">
        <v>44480</v>
      </c>
      <c r="B3626" s="1" t="s">
        <v>5</v>
      </c>
      <c r="C3626">
        <v>143.399811</v>
      </c>
    </row>
    <row r="3627" spans="1:3" x14ac:dyDescent="0.25">
      <c r="A3627" s="2">
        <v>44481</v>
      </c>
      <c r="B3627" s="1" t="s">
        <v>5</v>
      </c>
      <c r="C3627">
        <v>144.62545800000001</v>
      </c>
    </row>
    <row r="3628" spans="1:3" x14ac:dyDescent="0.25">
      <c r="A3628" s="2">
        <v>44482</v>
      </c>
      <c r="B3628" s="1" t="s">
        <v>5</v>
      </c>
      <c r="C3628">
        <v>144.331299</v>
      </c>
    </row>
    <row r="3629" spans="1:3" x14ac:dyDescent="0.25">
      <c r="A3629" s="2">
        <v>44483</v>
      </c>
      <c r="B3629" s="1" t="s">
        <v>5</v>
      </c>
      <c r="C3629">
        <v>142.860535</v>
      </c>
    </row>
    <row r="3630" spans="1:3" x14ac:dyDescent="0.25">
      <c r="A3630" s="2">
        <v>44484</v>
      </c>
      <c r="B3630" s="1" t="s">
        <v>5</v>
      </c>
      <c r="C3630">
        <v>144.47837799999999</v>
      </c>
    </row>
    <row r="3631" spans="1:3" x14ac:dyDescent="0.25">
      <c r="A3631" s="2">
        <v>44487</v>
      </c>
      <c r="B3631" s="1" t="s">
        <v>5</v>
      </c>
      <c r="C3631">
        <v>144.47837799999999</v>
      </c>
    </row>
    <row r="3632" spans="1:3" x14ac:dyDescent="0.25">
      <c r="A3632" s="2">
        <v>44488</v>
      </c>
      <c r="B3632" s="1" t="s">
        <v>5</v>
      </c>
      <c r="C3632">
        <v>146.831604</v>
      </c>
    </row>
    <row r="3633" spans="1:3" x14ac:dyDescent="0.25">
      <c r="A3633" s="2">
        <v>44489</v>
      </c>
      <c r="B3633" s="1" t="s">
        <v>5</v>
      </c>
      <c r="C3633">
        <v>143.15467799999999</v>
      </c>
    </row>
    <row r="3634" spans="1:3" x14ac:dyDescent="0.25">
      <c r="A3634" s="2">
        <v>44490</v>
      </c>
      <c r="B3634" s="1" t="s">
        <v>5</v>
      </c>
      <c r="C3634">
        <v>143.59591699999999</v>
      </c>
    </row>
    <row r="3635" spans="1:3" x14ac:dyDescent="0.25">
      <c r="A3635" s="2">
        <v>44491</v>
      </c>
      <c r="B3635" s="1" t="s">
        <v>5</v>
      </c>
      <c r="C3635">
        <v>142.95858799999999</v>
      </c>
    </row>
    <row r="3636" spans="1:3" x14ac:dyDescent="0.25">
      <c r="A3636" s="2">
        <v>44494</v>
      </c>
      <c r="B3636" s="1" t="s">
        <v>5</v>
      </c>
      <c r="C3636">
        <v>141.43879699999999</v>
      </c>
    </row>
    <row r="3637" spans="1:3" x14ac:dyDescent="0.25">
      <c r="A3637" s="2">
        <v>44495</v>
      </c>
      <c r="B3637" s="1" t="s">
        <v>5</v>
      </c>
      <c r="C3637">
        <v>142.223206</v>
      </c>
    </row>
    <row r="3638" spans="1:3" x14ac:dyDescent="0.25">
      <c r="A3638" s="2">
        <v>44496</v>
      </c>
      <c r="B3638" s="1" t="s">
        <v>5</v>
      </c>
      <c r="C3638">
        <v>141.97807299999999</v>
      </c>
    </row>
    <row r="3639" spans="1:3" x14ac:dyDescent="0.25">
      <c r="A3639" s="2">
        <v>44497</v>
      </c>
      <c r="B3639" s="1" t="s">
        <v>5</v>
      </c>
      <c r="C3639">
        <v>141.38975500000001</v>
      </c>
    </row>
    <row r="3640" spans="1:3" x14ac:dyDescent="0.25">
      <c r="A3640" s="2">
        <v>44498</v>
      </c>
      <c r="B3640" s="1" t="s">
        <v>5</v>
      </c>
      <c r="C3640">
        <v>140.801468</v>
      </c>
    </row>
    <row r="3641" spans="1:3" x14ac:dyDescent="0.25">
      <c r="A3641" s="2">
        <v>44501</v>
      </c>
      <c r="B3641" s="1" t="s">
        <v>5</v>
      </c>
      <c r="C3641">
        <v>142.223206</v>
      </c>
    </row>
    <row r="3642" spans="1:3" x14ac:dyDescent="0.25">
      <c r="A3642" s="2">
        <v>44502</v>
      </c>
      <c r="B3642" s="1" t="s">
        <v>5</v>
      </c>
      <c r="C3642">
        <v>144.13519299999999</v>
      </c>
    </row>
    <row r="3643" spans="1:3" x14ac:dyDescent="0.25">
      <c r="A3643" s="2">
        <v>44503</v>
      </c>
      <c r="B3643" s="1" t="s">
        <v>5</v>
      </c>
      <c r="C3643">
        <v>144.18421900000001</v>
      </c>
    </row>
    <row r="3644" spans="1:3" x14ac:dyDescent="0.25">
      <c r="A3644" s="2">
        <v>44504</v>
      </c>
      <c r="B3644" s="1" t="s">
        <v>5</v>
      </c>
      <c r="C3644">
        <v>146.58647199999999</v>
      </c>
    </row>
    <row r="3645" spans="1:3" x14ac:dyDescent="0.25">
      <c r="A3645" s="2">
        <v>44505</v>
      </c>
      <c r="B3645" s="1" t="s">
        <v>5</v>
      </c>
      <c r="C3645">
        <v>145.55693099999999</v>
      </c>
    </row>
    <row r="3646" spans="1:3" x14ac:dyDescent="0.25">
      <c r="A3646" s="2">
        <v>44508</v>
      </c>
      <c r="B3646" s="1" t="s">
        <v>5</v>
      </c>
      <c r="C3646">
        <v>145.45889299999999</v>
      </c>
    </row>
    <row r="3647" spans="1:3" x14ac:dyDescent="0.25">
      <c r="A3647" s="2">
        <v>44509</v>
      </c>
      <c r="B3647" s="1" t="s">
        <v>5</v>
      </c>
      <c r="C3647">
        <v>146.53744499999999</v>
      </c>
    </row>
    <row r="3648" spans="1:3" x14ac:dyDescent="0.25">
      <c r="A3648" s="2">
        <v>44510</v>
      </c>
      <c r="B3648" s="1" t="s">
        <v>5</v>
      </c>
      <c r="C3648">
        <v>146.53744499999999</v>
      </c>
    </row>
    <row r="3649" spans="1:3" x14ac:dyDescent="0.25">
      <c r="A3649" s="2">
        <v>44511</v>
      </c>
      <c r="B3649" s="1" t="s">
        <v>5</v>
      </c>
      <c r="C3649">
        <v>145.11570699999999</v>
      </c>
    </row>
    <row r="3650" spans="1:3" x14ac:dyDescent="0.25">
      <c r="A3650" s="2">
        <v>44512</v>
      </c>
      <c r="B3650" s="1" t="s">
        <v>5</v>
      </c>
      <c r="C3650">
        <v>144.57643100000001</v>
      </c>
    </row>
    <row r="3651" spans="1:3" x14ac:dyDescent="0.25">
      <c r="A3651" s="2">
        <v>44515</v>
      </c>
      <c r="B3651" s="1" t="s">
        <v>5</v>
      </c>
      <c r="C3651">
        <v>146.43940699999999</v>
      </c>
    </row>
    <row r="3652" spans="1:3" x14ac:dyDescent="0.25">
      <c r="A3652" s="2">
        <v>44516</v>
      </c>
      <c r="B3652" s="1" t="s">
        <v>5</v>
      </c>
      <c r="C3652">
        <v>146.194275</v>
      </c>
    </row>
    <row r="3653" spans="1:3" x14ac:dyDescent="0.25">
      <c r="A3653" s="2">
        <v>44517</v>
      </c>
      <c r="B3653" s="1" t="s">
        <v>5</v>
      </c>
      <c r="C3653">
        <v>143.69397000000001</v>
      </c>
    </row>
    <row r="3654" spans="1:3" x14ac:dyDescent="0.25">
      <c r="A3654" s="2">
        <v>44518</v>
      </c>
      <c r="B3654" s="1" t="s">
        <v>5</v>
      </c>
      <c r="C3654">
        <v>143.84103400000001</v>
      </c>
    </row>
    <row r="3655" spans="1:3" x14ac:dyDescent="0.25">
      <c r="A3655" s="2">
        <v>44519</v>
      </c>
      <c r="B3655" s="1" t="s">
        <v>5</v>
      </c>
      <c r="C3655">
        <v>144.77252200000001</v>
      </c>
    </row>
    <row r="3656" spans="1:3" x14ac:dyDescent="0.25">
      <c r="A3656" s="2">
        <v>44522</v>
      </c>
      <c r="B3656" s="1" t="s">
        <v>5</v>
      </c>
      <c r="C3656">
        <v>142.76248200000001</v>
      </c>
    </row>
    <row r="3657" spans="1:3" x14ac:dyDescent="0.25">
      <c r="A3657" s="2">
        <v>44523</v>
      </c>
      <c r="B3657" s="1" t="s">
        <v>5</v>
      </c>
      <c r="C3657">
        <v>141.88002</v>
      </c>
    </row>
    <row r="3658" spans="1:3" x14ac:dyDescent="0.25">
      <c r="A3658" s="2">
        <v>44524</v>
      </c>
      <c r="B3658" s="1" t="s">
        <v>5</v>
      </c>
      <c r="C3658">
        <v>141.830994</v>
      </c>
    </row>
    <row r="3659" spans="1:3" x14ac:dyDescent="0.25">
      <c r="A3659" s="2">
        <v>44525</v>
      </c>
      <c r="B3659" s="1" t="s">
        <v>5</v>
      </c>
      <c r="C3659">
        <v>142.12515300000001</v>
      </c>
    </row>
    <row r="3660" spans="1:3" x14ac:dyDescent="0.25">
      <c r="A3660" s="2">
        <v>44526</v>
      </c>
      <c r="B3660" s="1" t="s">
        <v>5</v>
      </c>
      <c r="C3660">
        <v>140.26217700000001</v>
      </c>
    </row>
    <row r="3661" spans="1:3" x14ac:dyDescent="0.25">
      <c r="A3661" s="2">
        <v>44529</v>
      </c>
      <c r="B3661" s="1" t="s">
        <v>5</v>
      </c>
      <c r="C3661">
        <v>139.428741</v>
      </c>
    </row>
    <row r="3662" spans="1:3" x14ac:dyDescent="0.25">
      <c r="A3662" s="2">
        <v>44530</v>
      </c>
      <c r="B3662" s="1" t="s">
        <v>5</v>
      </c>
      <c r="C3662">
        <v>135.898911</v>
      </c>
    </row>
    <row r="3663" spans="1:3" x14ac:dyDescent="0.25">
      <c r="A3663" s="2">
        <v>44531</v>
      </c>
      <c r="B3663" s="1" t="s">
        <v>5</v>
      </c>
      <c r="C3663">
        <v>137.85992400000001</v>
      </c>
    </row>
    <row r="3664" spans="1:3" x14ac:dyDescent="0.25">
      <c r="A3664" s="2">
        <v>44532</v>
      </c>
      <c r="B3664" s="1" t="s">
        <v>5</v>
      </c>
      <c r="C3664">
        <v>135.996948</v>
      </c>
    </row>
    <row r="3665" spans="1:3" x14ac:dyDescent="0.25">
      <c r="A3665" s="2">
        <v>44533</v>
      </c>
      <c r="B3665" s="1" t="s">
        <v>5</v>
      </c>
      <c r="C3665">
        <v>134.96740700000001</v>
      </c>
    </row>
    <row r="3666" spans="1:3" x14ac:dyDescent="0.25">
      <c r="A3666" s="2">
        <v>44536</v>
      </c>
      <c r="B3666" s="1" t="s">
        <v>5</v>
      </c>
      <c r="C3666">
        <v>135.35961900000001</v>
      </c>
    </row>
    <row r="3667" spans="1:3" x14ac:dyDescent="0.25">
      <c r="A3667" s="2">
        <v>44537</v>
      </c>
      <c r="B3667" s="1" t="s">
        <v>5</v>
      </c>
      <c r="C3667">
        <v>135.35961900000001</v>
      </c>
    </row>
    <row r="3668" spans="1:3" x14ac:dyDescent="0.25">
      <c r="A3668" s="2">
        <v>44538</v>
      </c>
      <c r="B3668" s="1" t="s">
        <v>5</v>
      </c>
      <c r="C3668">
        <v>135.06546</v>
      </c>
    </row>
    <row r="3669" spans="1:3" x14ac:dyDescent="0.25">
      <c r="A3669" s="2">
        <v>44539</v>
      </c>
      <c r="B3669" s="1" t="s">
        <v>5</v>
      </c>
      <c r="C3669">
        <v>135.65377799999999</v>
      </c>
    </row>
    <row r="3670" spans="1:3" x14ac:dyDescent="0.25">
      <c r="A3670" s="2">
        <v>44540</v>
      </c>
      <c r="B3670" s="1" t="s">
        <v>5</v>
      </c>
      <c r="C3670">
        <v>136.045975</v>
      </c>
    </row>
    <row r="3671" spans="1:3" x14ac:dyDescent="0.25">
      <c r="A3671" s="2">
        <v>44543</v>
      </c>
      <c r="B3671" s="1" t="s">
        <v>5</v>
      </c>
      <c r="C3671">
        <v>135.65377799999999</v>
      </c>
    </row>
    <row r="3672" spans="1:3" x14ac:dyDescent="0.25">
      <c r="A3672" s="2">
        <v>44544</v>
      </c>
      <c r="B3672" s="1" t="s">
        <v>5</v>
      </c>
      <c r="C3672">
        <v>134.82034300000001</v>
      </c>
    </row>
    <row r="3673" spans="1:3" x14ac:dyDescent="0.25">
      <c r="A3673" s="2">
        <v>44545</v>
      </c>
      <c r="B3673" s="1" t="s">
        <v>5</v>
      </c>
      <c r="C3673">
        <v>135.849884</v>
      </c>
    </row>
    <row r="3674" spans="1:3" x14ac:dyDescent="0.25">
      <c r="A3674" s="2">
        <v>44546</v>
      </c>
      <c r="B3674" s="1" t="s">
        <v>5</v>
      </c>
      <c r="C3674">
        <v>138.05602999999999</v>
      </c>
    </row>
    <row r="3675" spans="1:3" x14ac:dyDescent="0.25">
      <c r="A3675" s="2">
        <v>44547</v>
      </c>
      <c r="B3675" s="1" t="s">
        <v>5</v>
      </c>
      <c r="C3675">
        <v>139.77192700000001</v>
      </c>
    </row>
    <row r="3676" spans="1:3" x14ac:dyDescent="0.25">
      <c r="A3676" s="2">
        <v>44550</v>
      </c>
      <c r="B3676" s="1" t="s">
        <v>5</v>
      </c>
      <c r="C3676">
        <v>137.32064800000001</v>
      </c>
    </row>
    <row r="3677" spans="1:3" x14ac:dyDescent="0.25">
      <c r="A3677" s="2">
        <v>44551</v>
      </c>
      <c r="B3677" s="1" t="s">
        <v>5</v>
      </c>
      <c r="C3677">
        <v>141.63488799999999</v>
      </c>
    </row>
    <row r="3678" spans="1:3" x14ac:dyDescent="0.25">
      <c r="A3678" s="2">
        <v>44552</v>
      </c>
      <c r="B3678" s="1" t="s">
        <v>5</v>
      </c>
      <c r="C3678">
        <v>141.24269100000001</v>
      </c>
    </row>
    <row r="3679" spans="1:3" x14ac:dyDescent="0.25">
      <c r="A3679" s="2">
        <v>44553</v>
      </c>
      <c r="B3679" s="1" t="s">
        <v>5</v>
      </c>
      <c r="C3679">
        <v>142.95858799999999</v>
      </c>
    </row>
    <row r="3680" spans="1:3" x14ac:dyDescent="0.25">
      <c r="A3680" s="2">
        <v>44557</v>
      </c>
      <c r="B3680" s="1" t="s">
        <v>5</v>
      </c>
      <c r="C3680">
        <v>143.30175800000001</v>
      </c>
    </row>
    <row r="3681" spans="1:3" x14ac:dyDescent="0.25">
      <c r="A3681" s="2">
        <v>44558</v>
      </c>
      <c r="B3681" s="1" t="s">
        <v>5</v>
      </c>
      <c r="C3681">
        <v>144.77252200000001</v>
      </c>
    </row>
    <row r="3682" spans="1:3" x14ac:dyDescent="0.25">
      <c r="A3682" s="2">
        <v>44559</v>
      </c>
      <c r="B3682" s="1" t="s">
        <v>5</v>
      </c>
      <c r="C3682">
        <v>143.64494300000001</v>
      </c>
    </row>
    <row r="3683" spans="1:3" x14ac:dyDescent="0.25">
      <c r="A3683" s="2">
        <v>44560</v>
      </c>
      <c r="B3683" s="1" t="s">
        <v>5</v>
      </c>
      <c r="C3683">
        <v>144.233261</v>
      </c>
    </row>
    <row r="3684" spans="1:3" x14ac:dyDescent="0.25">
      <c r="A3684" s="2">
        <v>44564</v>
      </c>
      <c r="B3684" s="1" t="s">
        <v>5</v>
      </c>
      <c r="C3684">
        <v>144.331299</v>
      </c>
    </row>
    <row r="3685" spans="1:3" x14ac:dyDescent="0.25">
      <c r="A3685" s="2">
        <v>44565</v>
      </c>
      <c r="B3685" s="1" t="s">
        <v>5</v>
      </c>
      <c r="C3685">
        <v>143.69397000000001</v>
      </c>
    </row>
    <row r="3686" spans="1:3" x14ac:dyDescent="0.25">
      <c r="A3686" s="2">
        <v>44566</v>
      </c>
      <c r="B3686" s="1" t="s">
        <v>5</v>
      </c>
      <c r="C3686">
        <v>144.13519299999999</v>
      </c>
    </row>
    <row r="3687" spans="1:3" x14ac:dyDescent="0.25">
      <c r="A3687" s="2">
        <v>44567</v>
      </c>
      <c r="B3687" s="1" t="s">
        <v>5</v>
      </c>
      <c r="C3687">
        <v>143.98812899999999</v>
      </c>
    </row>
    <row r="3688" spans="1:3" x14ac:dyDescent="0.25">
      <c r="A3688" s="2">
        <v>44568</v>
      </c>
      <c r="B3688" s="1" t="s">
        <v>5</v>
      </c>
      <c r="C3688">
        <v>142.71345500000001</v>
      </c>
    </row>
    <row r="3689" spans="1:3" x14ac:dyDescent="0.25">
      <c r="A3689" s="2">
        <v>44571</v>
      </c>
      <c r="B3689" s="1" t="s">
        <v>5</v>
      </c>
      <c r="C3689">
        <v>143.93910199999999</v>
      </c>
    </row>
    <row r="3690" spans="1:3" x14ac:dyDescent="0.25">
      <c r="A3690" s="2">
        <v>44572</v>
      </c>
      <c r="B3690" s="1" t="s">
        <v>5</v>
      </c>
      <c r="C3690">
        <v>146.04719499999999</v>
      </c>
    </row>
    <row r="3691" spans="1:3" x14ac:dyDescent="0.25">
      <c r="A3691" s="2">
        <v>44573</v>
      </c>
      <c r="B3691" s="1" t="s">
        <v>5</v>
      </c>
      <c r="C3691">
        <v>148.253342</v>
      </c>
    </row>
    <row r="3692" spans="1:3" x14ac:dyDescent="0.25">
      <c r="A3692" s="2">
        <v>44574</v>
      </c>
      <c r="B3692" s="1" t="s">
        <v>5</v>
      </c>
      <c r="C3692">
        <v>151.587097</v>
      </c>
    </row>
    <row r="3693" spans="1:3" x14ac:dyDescent="0.25">
      <c r="A3693" s="2">
        <v>44575</v>
      </c>
      <c r="B3693" s="1" t="s">
        <v>5</v>
      </c>
      <c r="C3693">
        <v>150.99877900000001</v>
      </c>
    </row>
    <row r="3694" spans="1:3" x14ac:dyDescent="0.25">
      <c r="A3694" s="2">
        <v>44578</v>
      </c>
      <c r="B3694" s="1" t="s">
        <v>5</v>
      </c>
      <c r="C3694">
        <v>152.665649</v>
      </c>
    </row>
    <row r="3695" spans="1:3" x14ac:dyDescent="0.25">
      <c r="A3695" s="2">
        <v>44579</v>
      </c>
      <c r="B3695" s="1" t="s">
        <v>5</v>
      </c>
      <c r="C3695">
        <v>153.15589900000001</v>
      </c>
    </row>
    <row r="3696" spans="1:3" x14ac:dyDescent="0.25">
      <c r="A3696" s="2">
        <v>44580</v>
      </c>
      <c r="B3696" s="1" t="s">
        <v>5</v>
      </c>
      <c r="C3696">
        <v>155.067902</v>
      </c>
    </row>
    <row r="3697" spans="1:3" x14ac:dyDescent="0.25">
      <c r="A3697" s="2">
        <v>44581</v>
      </c>
      <c r="B3697" s="1" t="s">
        <v>5</v>
      </c>
      <c r="C3697">
        <v>158.20555100000001</v>
      </c>
    </row>
    <row r="3698" spans="1:3" x14ac:dyDescent="0.25">
      <c r="A3698" s="2">
        <v>44582</v>
      </c>
      <c r="B3698" s="1" t="s">
        <v>5</v>
      </c>
      <c r="C3698">
        <v>159.578247</v>
      </c>
    </row>
    <row r="3699" spans="1:3" x14ac:dyDescent="0.25">
      <c r="A3699" s="2">
        <v>44585</v>
      </c>
      <c r="B3699" s="1" t="s">
        <v>5</v>
      </c>
      <c r="C3699">
        <v>157.02891500000001</v>
      </c>
    </row>
    <row r="3700" spans="1:3" x14ac:dyDescent="0.25">
      <c r="A3700" s="2">
        <v>44586</v>
      </c>
      <c r="B3700" s="1" t="s">
        <v>5</v>
      </c>
      <c r="C3700">
        <v>152.665649</v>
      </c>
    </row>
    <row r="3701" spans="1:3" x14ac:dyDescent="0.25">
      <c r="A3701" s="2">
        <v>44587</v>
      </c>
      <c r="B3701" s="1" t="s">
        <v>5</v>
      </c>
      <c r="C3701">
        <v>152.02832000000001</v>
      </c>
    </row>
    <row r="3702" spans="1:3" x14ac:dyDescent="0.25">
      <c r="A3702" s="2">
        <v>44588</v>
      </c>
      <c r="B3702" s="1" t="s">
        <v>5</v>
      </c>
      <c r="C3702">
        <v>153.008835</v>
      </c>
    </row>
    <row r="3703" spans="1:3" x14ac:dyDescent="0.25">
      <c r="A3703" s="2">
        <v>44589</v>
      </c>
      <c r="B3703" s="1" t="s">
        <v>5</v>
      </c>
      <c r="C3703">
        <v>151.685135</v>
      </c>
    </row>
    <row r="3704" spans="1:3" x14ac:dyDescent="0.25">
      <c r="A3704" s="2">
        <v>44592</v>
      </c>
      <c r="B3704" s="1" t="s">
        <v>5</v>
      </c>
      <c r="C3704">
        <v>154.136414</v>
      </c>
    </row>
    <row r="3705" spans="1:3" x14ac:dyDescent="0.25">
      <c r="A3705" s="2">
        <v>44593</v>
      </c>
      <c r="B3705" s="1" t="s">
        <v>5</v>
      </c>
      <c r="C3705">
        <v>153.253952</v>
      </c>
    </row>
    <row r="3706" spans="1:3" x14ac:dyDescent="0.25">
      <c r="A3706" s="2">
        <v>44594</v>
      </c>
      <c r="B3706" s="1" t="s">
        <v>5</v>
      </c>
      <c r="C3706">
        <v>152.51857000000001</v>
      </c>
    </row>
    <row r="3707" spans="1:3" x14ac:dyDescent="0.25">
      <c r="A3707" s="2">
        <v>44595</v>
      </c>
      <c r="B3707" s="1" t="s">
        <v>5</v>
      </c>
      <c r="C3707">
        <v>151.34196499999999</v>
      </c>
    </row>
    <row r="3708" spans="1:3" x14ac:dyDescent="0.25">
      <c r="A3708" s="2">
        <v>44596</v>
      </c>
      <c r="B3708" s="1" t="s">
        <v>5</v>
      </c>
      <c r="C3708">
        <v>152.91076699999999</v>
      </c>
    </row>
    <row r="3709" spans="1:3" x14ac:dyDescent="0.25">
      <c r="A3709" s="2">
        <v>44599</v>
      </c>
      <c r="B3709" s="1" t="s">
        <v>5</v>
      </c>
      <c r="C3709">
        <v>154.47959900000001</v>
      </c>
    </row>
    <row r="3710" spans="1:3" x14ac:dyDescent="0.25">
      <c r="A3710" s="2">
        <v>44600</v>
      </c>
      <c r="B3710" s="1" t="s">
        <v>5</v>
      </c>
      <c r="C3710">
        <v>154.038376</v>
      </c>
    </row>
    <row r="3711" spans="1:3" x14ac:dyDescent="0.25">
      <c r="A3711" s="2">
        <v>44601</v>
      </c>
      <c r="B3711" s="1" t="s">
        <v>5</v>
      </c>
      <c r="C3711">
        <v>155.36204499999999</v>
      </c>
    </row>
    <row r="3712" spans="1:3" x14ac:dyDescent="0.25">
      <c r="A3712" s="2">
        <v>44602</v>
      </c>
      <c r="B3712" s="1" t="s">
        <v>5</v>
      </c>
      <c r="C3712">
        <v>153.69519</v>
      </c>
    </row>
    <row r="3713" spans="1:3" x14ac:dyDescent="0.25">
      <c r="A3713" s="2">
        <v>44603</v>
      </c>
      <c r="B3713" s="1" t="s">
        <v>5</v>
      </c>
      <c r="C3713">
        <v>154.62666300000001</v>
      </c>
    </row>
    <row r="3714" spans="1:3" x14ac:dyDescent="0.25">
      <c r="A3714" s="2">
        <v>44606</v>
      </c>
      <c r="B3714" s="1" t="s">
        <v>5</v>
      </c>
      <c r="C3714">
        <v>154.62666300000001</v>
      </c>
    </row>
    <row r="3715" spans="1:3" x14ac:dyDescent="0.25">
      <c r="A3715" s="2">
        <v>44607</v>
      </c>
      <c r="B3715" s="1" t="s">
        <v>5</v>
      </c>
      <c r="C3715">
        <v>156.146469</v>
      </c>
    </row>
    <row r="3716" spans="1:3" x14ac:dyDescent="0.25">
      <c r="A3716" s="2">
        <v>44608</v>
      </c>
      <c r="B3716" s="1" t="s">
        <v>5</v>
      </c>
      <c r="C3716">
        <v>155.95036300000001</v>
      </c>
    </row>
    <row r="3717" spans="1:3" x14ac:dyDescent="0.25">
      <c r="A3717" s="2">
        <v>44609</v>
      </c>
      <c r="B3717" s="1" t="s">
        <v>5</v>
      </c>
      <c r="C3717">
        <v>154.67569</v>
      </c>
    </row>
    <row r="3718" spans="1:3" x14ac:dyDescent="0.25">
      <c r="A3718" s="2">
        <v>44610</v>
      </c>
      <c r="B3718" s="1" t="s">
        <v>5</v>
      </c>
      <c r="C3718">
        <v>153.30299400000001</v>
      </c>
    </row>
    <row r="3719" spans="1:3" x14ac:dyDescent="0.25">
      <c r="A3719" s="2">
        <v>44613</v>
      </c>
      <c r="B3719" s="1" t="s">
        <v>5</v>
      </c>
      <c r="C3719">
        <v>150.55755600000001</v>
      </c>
    </row>
    <row r="3720" spans="1:3" x14ac:dyDescent="0.25">
      <c r="A3720" s="2">
        <v>44614</v>
      </c>
      <c r="B3720" s="1" t="s">
        <v>5</v>
      </c>
      <c r="C3720">
        <v>151.587097</v>
      </c>
    </row>
    <row r="3721" spans="1:3" x14ac:dyDescent="0.25">
      <c r="A3721" s="2">
        <v>44615</v>
      </c>
      <c r="B3721" s="1" t="s">
        <v>5</v>
      </c>
      <c r="C3721">
        <v>149.52801500000001</v>
      </c>
    </row>
    <row r="3722" spans="1:3" x14ac:dyDescent="0.25">
      <c r="A3722" s="2">
        <v>44616</v>
      </c>
      <c r="B3722" s="1" t="s">
        <v>5</v>
      </c>
      <c r="C3722">
        <v>149.233856</v>
      </c>
    </row>
    <row r="3723" spans="1:3" x14ac:dyDescent="0.25">
      <c r="A3723" s="2">
        <v>44617</v>
      </c>
      <c r="B3723" s="1" t="s">
        <v>5</v>
      </c>
      <c r="C3723">
        <v>149.233856</v>
      </c>
    </row>
    <row r="3724" spans="1:3" x14ac:dyDescent="0.25">
      <c r="A3724" s="2">
        <v>44620</v>
      </c>
      <c r="B3724" s="1" t="s">
        <v>5</v>
      </c>
      <c r="C3724">
        <v>149.72410600000001</v>
      </c>
    </row>
    <row r="3725" spans="1:3" x14ac:dyDescent="0.25">
      <c r="A3725" s="2">
        <v>44621</v>
      </c>
      <c r="B3725" s="1" t="s">
        <v>5</v>
      </c>
      <c r="C3725">
        <v>144.57643100000001</v>
      </c>
    </row>
    <row r="3726" spans="1:3" x14ac:dyDescent="0.25">
      <c r="A3726" s="2">
        <v>44622</v>
      </c>
      <c r="B3726" s="1" t="s">
        <v>5</v>
      </c>
      <c r="C3726">
        <v>143.399811</v>
      </c>
    </row>
    <row r="3727" spans="1:3" x14ac:dyDescent="0.25">
      <c r="A3727" s="2">
        <v>44623</v>
      </c>
      <c r="B3727" s="1" t="s">
        <v>5</v>
      </c>
      <c r="C3727">
        <v>142.811508</v>
      </c>
    </row>
    <row r="3728" spans="1:3" x14ac:dyDescent="0.25">
      <c r="A3728" s="2">
        <v>44624</v>
      </c>
      <c r="B3728" s="1" t="s">
        <v>5</v>
      </c>
      <c r="C3728">
        <v>138.154068</v>
      </c>
    </row>
    <row r="3729" spans="1:3" x14ac:dyDescent="0.25">
      <c r="A3729" s="2">
        <v>44627</v>
      </c>
      <c r="B3729" s="1" t="s">
        <v>5</v>
      </c>
      <c r="C3729">
        <v>137.76187100000001</v>
      </c>
    </row>
    <row r="3730" spans="1:3" x14ac:dyDescent="0.25">
      <c r="A3730" s="2">
        <v>44628</v>
      </c>
      <c r="B3730" s="1" t="s">
        <v>5</v>
      </c>
      <c r="C3730">
        <v>134.23202499999999</v>
      </c>
    </row>
    <row r="3731" spans="1:3" x14ac:dyDescent="0.25">
      <c r="A3731" s="2">
        <v>44629</v>
      </c>
      <c r="B3731" s="1" t="s">
        <v>5</v>
      </c>
      <c r="C3731">
        <v>141.830994</v>
      </c>
    </row>
    <row r="3732" spans="1:3" x14ac:dyDescent="0.25">
      <c r="A3732" s="2">
        <v>44630</v>
      </c>
      <c r="B3732" s="1" t="s">
        <v>5</v>
      </c>
      <c r="C3732">
        <v>141.24269100000001</v>
      </c>
    </row>
    <row r="3733" spans="1:3" x14ac:dyDescent="0.25">
      <c r="A3733" s="2">
        <v>44631</v>
      </c>
      <c r="B3733" s="1" t="s">
        <v>5</v>
      </c>
      <c r="C3733">
        <v>143.056625</v>
      </c>
    </row>
    <row r="3734" spans="1:3" x14ac:dyDescent="0.25">
      <c r="A3734" s="2">
        <v>44634</v>
      </c>
      <c r="B3734" s="1" t="s">
        <v>5</v>
      </c>
      <c r="C3734">
        <v>149.67507900000001</v>
      </c>
    </row>
    <row r="3735" spans="1:3" x14ac:dyDescent="0.25">
      <c r="A3735" s="2">
        <v>44635</v>
      </c>
      <c r="B3735" s="1" t="s">
        <v>5</v>
      </c>
      <c r="C3735">
        <v>151.587097</v>
      </c>
    </row>
    <row r="3736" spans="1:3" x14ac:dyDescent="0.25">
      <c r="A3736" s="2">
        <v>44636</v>
      </c>
      <c r="B3736" s="1" t="s">
        <v>5</v>
      </c>
      <c r="C3736">
        <v>158.98994400000001</v>
      </c>
    </row>
    <row r="3737" spans="1:3" x14ac:dyDescent="0.25">
      <c r="A3737" s="2">
        <v>44637</v>
      </c>
      <c r="B3737" s="1" t="s">
        <v>5</v>
      </c>
      <c r="C3737">
        <v>156.097443</v>
      </c>
    </row>
    <row r="3738" spans="1:3" x14ac:dyDescent="0.25">
      <c r="A3738" s="2">
        <v>44638</v>
      </c>
      <c r="B3738" s="1" t="s">
        <v>5</v>
      </c>
      <c r="C3738">
        <v>157.91139200000001</v>
      </c>
    </row>
    <row r="3739" spans="1:3" x14ac:dyDescent="0.25">
      <c r="A3739" s="2">
        <v>44641</v>
      </c>
      <c r="B3739" s="1" t="s">
        <v>5</v>
      </c>
      <c r="C3739">
        <v>157.617233</v>
      </c>
    </row>
    <row r="3740" spans="1:3" x14ac:dyDescent="0.25">
      <c r="A3740" s="2">
        <v>44642</v>
      </c>
      <c r="B3740" s="1" t="s">
        <v>5</v>
      </c>
      <c r="C3740">
        <v>160.46070900000001</v>
      </c>
    </row>
    <row r="3741" spans="1:3" x14ac:dyDescent="0.25">
      <c r="A3741" s="2">
        <v>44643</v>
      </c>
      <c r="B3741" s="1" t="s">
        <v>5</v>
      </c>
      <c r="C3741">
        <v>156.293533</v>
      </c>
    </row>
    <row r="3742" spans="1:3" x14ac:dyDescent="0.25">
      <c r="A3742" s="2">
        <v>44644</v>
      </c>
      <c r="B3742" s="1" t="s">
        <v>5</v>
      </c>
      <c r="C3742">
        <v>155.75427199999999</v>
      </c>
    </row>
    <row r="3743" spans="1:3" x14ac:dyDescent="0.25">
      <c r="A3743" s="2">
        <v>44645</v>
      </c>
      <c r="B3743" s="1" t="s">
        <v>5</v>
      </c>
      <c r="C3743">
        <v>159.038971</v>
      </c>
    </row>
    <row r="3744" spans="1:3" x14ac:dyDescent="0.25">
      <c r="A3744" s="2">
        <v>44648</v>
      </c>
      <c r="B3744" s="1" t="s">
        <v>5</v>
      </c>
      <c r="C3744">
        <v>160.411697</v>
      </c>
    </row>
    <row r="3745" spans="1:3" x14ac:dyDescent="0.25">
      <c r="A3745" s="2">
        <v>44649</v>
      </c>
      <c r="B3745" s="1" t="s">
        <v>5</v>
      </c>
      <c r="C3745">
        <v>161.14707899999999</v>
      </c>
    </row>
    <row r="3746" spans="1:3" x14ac:dyDescent="0.25">
      <c r="A3746" s="2">
        <v>44650</v>
      </c>
      <c r="B3746" s="1" t="s">
        <v>5</v>
      </c>
      <c r="C3746">
        <v>161.93147300000001</v>
      </c>
    </row>
    <row r="3747" spans="1:3" x14ac:dyDescent="0.25">
      <c r="A3747" s="2">
        <v>44651</v>
      </c>
      <c r="B3747" s="1" t="s">
        <v>5</v>
      </c>
      <c r="C3747">
        <v>159.82337999999999</v>
      </c>
    </row>
    <row r="3748" spans="1:3" x14ac:dyDescent="0.25">
      <c r="A3748" s="2">
        <v>44652</v>
      </c>
      <c r="B3748" s="1" t="s">
        <v>5</v>
      </c>
      <c r="C3748">
        <v>161.392212</v>
      </c>
    </row>
    <row r="3749" spans="1:3" x14ac:dyDescent="0.25">
      <c r="A3749" s="2">
        <v>44655</v>
      </c>
      <c r="B3749" s="1" t="s">
        <v>5</v>
      </c>
      <c r="C3749">
        <v>159.97045900000001</v>
      </c>
    </row>
    <row r="3750" spans="1:3" x14ac:dyDescent="0.25">
      <c r="A3750" s="2">
        <v>44656</v>
      </c>
      <c r="B3750" s="1" t="s">
        <v>5</v>
      </c>
      <c r="C3750">
        <v>164.922043</v>
      </c>
    </row>
    <row r="3751" spans="1:3" x14ac:dyDescent="0.25">
      <c r="A3751" s="2">
        <v>44657</v>
      </c>
      <c r="B3751" s="1" t="s">
        <v>5</v>
      </c>
      <c r="C3751">
        <v>162.715881</v>
      </c>
    </row>
    <row r="3752" spans="1:3" x14ac:dyDescent="0.25">
      <c r="A3752" s="2">
        <v>44658</v>
      </c>
      <c r="B3752" s="1" t="s">
        <v>5</v>
      </c>
      <c r="C3752">
        <v>162.27465799999999</v>
      </c>
    </row>
    <row r="3753" spans="1:3" x14ac:dyDescent="0.25">
      <c r="A3753" s="2">
        <v>44659</v>
      </c>
      <c r="B3753" s="1" t="s">
        <v>5</v>
      </c>
      <c r="C3753">
        <v>165.020096</v>
      </c>
    </row>
    <row r="3754" spans="1:3" x14ac:dyDescent="0.25">
      <c r="A3754" s="2">
        <v>44662</v>
      </c>
      <c r="B3754" s="1" t="s">
        <v>5</v>
      </c>
      <c r="C3754">
        <v>163.990555</v>
      </c>
    </row>
    <row r="3755" spans="1:3" x14ac:dyDescent="0.25">
      <c r="A3755" s="2">
        <v>44663</v>
      </c>
      <c r="B3755" s="1" t="s">
        <v>5</v>
      </c>
      <c r="C3755">
        <v>163.20614599999999</v>
      </c>
    </row>
    <row r="3756" spans="1:3" x14ac:dyDescent="0.25">
      <c r="A3756" s="2">
        <v>44664</v>
      </c>
      <c r="B3756" s="1" t="s">
        <v>5</v>
      </c>
      <c r="C3756">
        <v>162.76492300000001</v>
      </c>
    </row>
    <row r="3757" spans="1:3" x14ac:dyDescent="0.25">
      <c r="A3757" s="2">
        <v>44665</v>
      </c>
      <c r="B3757" s="1" t="s">
        <v>5</v>
      </c>
      <c r="C3757">
        <v>165.06912199999999</v>
      </c>
    </row>
    <row r="3758" spans="1:3" x14ac:dyDescent="0.25">
      <c r="A3758" s="2">
        <v>44670</v>
      </c>
      <c r="B3758" s="1" t="s">
        <v>5</v>
      </c>
      <c r="C3758">
        <v>160.607788</v>
      </c>
    </row>
    <row r="3759" spans="1:3" x14ac:dyDescent="0.25">
      <c r="A3759" s="2">
        <v>44671</v>
      </c>
      <c r="B3759" s="1" t="s">
        <v>5</v>
      </c>
      <c r="C3759">
        <v>162.32368500000001</v>
      </c>
    </row>
    <row r="3760" spans="1:3" x14ac:dyDescent="0.25">
      <c r="A3760" s="2">
        <v>44672</v>
      </c>
      <c r="B3760" s="1" t="s">
        <v>5</v>
      </c>
      <c r="C3760">
        <v>162.32368500000001</v>
      </c>
    </row>
    <row r="3761" spans="1:3" x14ac:dyDescent="0.25">
      <c r="A3761" s="2">
        <v>44673</v>
      </c>
      <c r="B3761" s="1" t="s">
        <v>5</v>
      </c>
      <c r="C3761">
        <v>162.32368500000001</v>
      </c>
    </row>
    <row r="3762" spans="1:3" x14ac:dyDescent="0.25">
      <c r="A3762" s="2">
        <v>44676</v>
      </c>
      <c r="B3762" s="1" t="s">
        <v>5</v>
      </c>
      <c r="C3762">
        <v>160.75486799999999</v>
      </c>
    </row>
    <row r="3763" spans="1:3" x14ac:dyDescent="0.25">
      <c r="A3763" s="2">
        <v>44677</v>
      </c>
      <c r="B3763" s="1" t="s">
        <v>5</v>
      </c>
      <c r="C3763">
        <v>160.75486799999999</v>
      </c>
    </row>
    <row r="3764" spans="1:3" x14ac:dyDescent="0.25">
      <c r="A3764" s="2">
        <v>44678</v>
      </c>
      <c r="B3764" s="1" t="s">
        <v>5</v>
      </c>
      <c r="C3764">
        <v>160.75486799999999</v>
      </c>
    </row>
    <row r="3765" spans="1:3" x14ac:dyDescent="0.25">
      <c r="A3765" s="2">
        <v>44679</v>
      </c>
      <c r="B3765" s="1" t="s">
        <v>5</v>
      </c>
      <c r="C3765">
        <v>160.215576</v>
      </c>
    </row>
    <row r="3766" spans="1:3" x14ac:dyDescent="0.25">
      <c r="A3766" s="2">
        <v>44680</v>
      </c>
      <c r="B3766" s="1" t="s">
        <v>5</v>
      </c>
      <c r="C3766">
        <v>162.96101400000001</v>
      </c>
    </row>
    <row r="3767" spans="1:3" x14ac:dyDescent="0.25">
      <c r="A3767" s="2">
        <v>44683</v>
      </c>
      <c r="B3767" s="1" t="s">
        <v>5</v>
      </c>
      <c r="C3767">
        <v>163.20614599999999</v>
      </c>
    </row>
    <row r="3768" spans="1:3" x14ac:dyDescent="0.25">
      <c r="A3768" s="2">
        <v>44684</v>
      </c>
      <c r="B3768" s="1" t="s">
        <v>5</v>
      </c>
      <c r="C3768">
        <v>163.35322600000001</v>
      </c>
    </row>
    <row r="3769" spans="1:3" x14ac:dyDescent="0.25">
      <c r="A3769" s="2">
        <v>44685</v>
      </c>
      <c r="B3769" s="1" t="s">
        <v>5</v>
      </c>
      <c r="C3769">
        <v>163.20614599999999</v>
      </c>
    </row>
    <row r="3770" spans="1:3" x14ac:dyDescent="0.25">
      <c r="A3770" s="2">
        <v>44686</v>
      </c>
      <c r="B3770" s="1" t="s">
        <v>5</v>
      </c>
      <c r="C3770">
        <v>160.50973500000001</v>
      </c>
    </row>
    <row r="3771" spans="1:3" x14ac:dyDescent="0.25">
      <c r="A3771" s="2">
        <v>44687</v>
      </c>
      <c r="B3771" s="1" t="s">
        <v>5</v>
      </c>
      <c r="C3771">
        <v>160.50973500000001</v>
      </c>
    </row>
    <row r="3772" spans="1:3" x14ac:dyDescent="0.25">
      <c r="A3772" s="2">
        <v>44690</v>
      </c>
      <c r="B3772" s="1" t="s">
        <v>5</v>
      </c>
      <c r="C3772">
        <v>160.50973500000001</v>
      </c>
    </row>
    <row r="3773" spans="1:3" x14ac:dyDescent="0.25">
      <c r="A3773" s="2">
        <v>44691</v>
      </c>
      <c r="B3773" s="1" t="s">
        <v>5</v>
      </c>
      <c r="C3773">
        <v>158.156509</v>
      </c>
    </row>
    <row r="3774" spans="1:3" x14ac:dyDescent="0.25">
      <c r="A3774" s="2">
        <v>44692</v>
      </c>
      <c r="B3774" s="1" t="s">
        <v>5</v>
      </c>
      <c r="C3774">
        <v>158.156509</v>
      </c>
    </row>
    <row r="3775" spans="1:3" x14ac:dyDescent="0.25">
      <c r="A3775" s="2">
        <v>44693</v>
      </c>
      <c r="B3775" s="1" t="s">
        <v>5</v>
      </c>
      <c r="C3775">
        <v>158.84286499999999</v>
      </c>
    </row>
    <row r="3776" spans="1:3" x14ac:dyDescent="0.25">
      <c r="A3776" s="2">
        <v>44694</v>
      </c>
      <c r="B3776" s="1" t="s">
        <v>5</v>
      </c>
      <c r="C3776">
        <v>158.84286499999999</v>
      </c>
    </row>
    <row r="3777" spans="1:3" x14ac:dyDescent="0.25">
      <c r="A3777" s="2">
        <v>44697</v>
      </c>
      <c r="B3777" s="1" t="s">
        <v>5</v>
      </c>
      <c r="C3777">
        <v>158.940933</v>
      </c>
    </row>
    <row r="3778" spans="1:3" x14ac:dyDescent="0.25">
      <c r="A3778" s="2">
        <v>44698</v>
      </c>
      <c r="B3778" s="1" t="s">
        <v>5</v>
      </c>
      <c r="C3778">
        <v>161.049026</v>
      </c>
    </row>
    <row r="3779" spans="1:3" x14ac:dyDescent="0.25">
      <c r="A3779" s="2">
        <v>44699</v>
      </c>
      <c r="B3779" s="1" t="s">
        <v>5</v>
      </c>
      <c r="C3779">
        <v>161</v>
      </c>
    </row>
    <row r="3780" spans="1:3" x14ac:dyDescent="0.25">
      <c r="A3780" s="2">
        <v>44700</v>
      </c>
      <c r="B3780" s="1" t="s">
        <v>5</v>
      </c>
      <c r="C3780">
        <v>164.199997</v>
      </c>
    </row>
    <row r="3781" spans="1:3" x14ac:dyDescent="0.25">
      <c r="A3781" s="2">
        <v>44701</v>
      </c>
      <c r="B3781" s="1" t="s">
        <v>5</v>
      </c>
      <c r="C3781">
        <v>162.39999399999999</v>
      </c>
    </row>
    <row r="3782" spans="1:3" x14ac:dyDescent="0.25">
      <c r="A3782" s="2">
        <v>44704</v>
      </c>
      <c r="B3782" s="1" t="s">
        <v>5</v>
      </c>
      <c r="C3782">
        <v>162.699997</v>
      </c>
    </row>
    <row r="3783" spans="1:3" x14ac:dyDescent="0.25">
      <c r="A3783" s="2">
        <v>44705</v>
      </c>
      <c r="B3783" s="1" t="s">
        <v>5</v>
      </c>
      <c r="C3783">
        <v>165.85000600000001</v>
      </c>
    </row>
    <row r="3784" spans="1:3" x14ac:dyDescent="0.25">
      <c r="A3784" s="2">
        <v>44706</v>
      </c>
      <c r="B3784" s="1" t="s">
        <v>5</v>
      </c>
      <c r="C3784">
        <v>165.85000600000001</v>
      </c>
    </row>
    <row r="3785" spans="1:3" x14ac:dyDescent="0.25">
      <c r="A3785" s="2">
        <v>44707</v>
      </c>
      <c r="B3785" s="1" t="s">
        <v>5</v>
      </c>
      <c r="C3785">
        <v>163.75</v>
      </c>
    </row>
    <row r="3786" spans="1:3" x14ac:dyDescent="0.25">
      <c r="A3786" s="2">
        <v>44708</v>
      </c>
      <c r="B3786" s="1" t="s">
        <v>5</v>
      </c>
      <c r="C3786">
        <v>163.75</v>
      </c>
    </row>
    <row r="3787" spans="1:3" x14ac:dyDescent="0.25">
      <c r="A3787" s="2">
        <v>44711</v>
      </c>
      <c r="B3787" s="1" t="s">
        <v>5</v>
      </c>
      <c r="C3787">
        <v>163.75</v>
      </c>
    </row>
    <row r="3788" spans="1:3" x14ac:dyDescent="0.25">
      <c r="A3788" s="2">
        <v>44712</v>
      </c>
      <c r="B3788" s="1" t="s">
        <v>5</v>
      </c>
      <c r="C3788">
        <v>156.25</v>
      </c>
    </row>
    <row r="3789" spans="1:3" x14ac:dyDescent="0.25">
      <c r="A3789" s="2">
        <v>44713</v>
      </c>
      <c r="B3789" s="1" t="s">
        <v>5</v>
      </c>
      <c r="C3789">
        <v>154.35000600000001</v>
      </c>
    </row>
    <row r="3790" spans="1:3" x14ac:dyDescent="0.25">
      <c r="A3790" s="2">
        <v>44714</v>
      </c>
      <c r="B3790" s="1" t="s">
        <v>5</v>
      </c>
      <c r="C3790">
        <v>154.35000600000001</v>
      </c>
    </row>
    <row r="3791" spans="1:3" x14ac:dyDescent="0.25">
      <c r="A3791" s="2">
        <v>44715</v>
      </c>
      <c r="B3791" s="1" t="s">
        <v>5</v>
      </c>
      <c r="C3791">
        <v>154.35000600000001</v>
      </c>
    </row>
    <row r="3792" spans="1:3" x14ac:dyDescent="0.25">
      <c r="A3792" s="2">
        <v>44718</v>
      </c>
      <c r="B3792" s="1" t="s">
        <v>5</v>
      </c>
      <c r="C3792">
        <v>156.39999399999999</v>
      </c>
    </row>
    <row r="3793" spans="1:3" x14ac:dyDescent="0.25">
      <c r="A3793" s="2">
        <v>44719</v>
      </c>
      <c r="B3793" s="1" t="s">
        <v>5</v>
      </c>
      <c r="C3793">
        <v>153.89999399999999</v>
      </c>
    </row>
    <row r="3794" spans="1:3" x14ac:dyDescent="0.25">
      <c r="A3794" s="2">
        <v>44720</v>
      </c>
      <c r="B3794" s="1" t="s">
        <v>5</v>
      </c>
      <c r="C3794">
        <v>150.89999399999999</v>
      </c>
    </row>
    <row r="3795" spans="1:3" x14ac:dyDescent="0.25">
      <c r="A3795" s="2">
        <v>44721</v>
      </c>
      <c r="B3795" s="1" t="s">
        <v>5</v>
      </c>
      <c r="C3795">
        <v>150.550003</v>
      </c>
    </row>
    <row r="3796" spans="1:3" x14ac:dyDescent="0.25">
      <c r="A3796" s="2">
        <v>44722</v>
      </c>
      <c r="B3796" s="1" t="s">
        <v>5</v>
      </c>
      <c r="C3796">
        <v>151.949997</v>
      </c>
    </row>
    <row r="3797" spans="1:3" x14ac:dyDescent="0.25">
      <c r="A3797" s="2">
        <v>44725</v>
      </c>
      <c r="B3797" s="1" t="s">
        <v>5</v>
      </c>
      <c r="C3797">
        <v>150.10000600000001</v>
      </c>
    </row>
    <row r="3798" spans="1:3" x14ac:dyDescent="0.25">
      <c r="A3798" s="2">
        <v>44726</v>
      </c>
      <c r="B3798" s="1" t="s">
        <v>5</v>
      </c>
      <c r="C3798">
        <v>151.85000600000001</v>
      </c>
    </row>
    <row r="3799" spans="1:3" x14ac:dyDescent="0.25">
      <c r="A3799" s="2">
        <v>44727</v>
      </c>
      <c r="B3799" s="1" t="s">
        <v>5</v>
      </c>
      <c r="C3799">
        <v>154.35000600000001</v>
      </c>
    </row>
    <row r="3800" spans="1:3" x14ac:dyDescent="0.25">
      <c r="A3800" s="2">
        <v>44728</v>
      </c>
      <c r="B3800" s="1" t="s">
        <v>5</v>
      </c>
      <c r="C3800">
        <v>154.300003</v>
      </c>
    </row>
    <row r="3801" spans="1:3" x14ac:dyDescent="0.25">
      <c r="A3801" s="2">
        <v>44729</v>
      </c>
      <c r="B3801" s="1" t="s">
        <v>5</v>
      </c>
      <c r="C3801">
        <v>154</v>
      </c>
    </row>
    <row r="3802" spans="1:3" x14ac:dyDescent="0.25">
      <c r="A3802" s="2">
        <v>44732</v>
      </c>
      <c r="B3802" s="1" t="s">
        <v>5</v>
      </c>
      <c r="C3802">
        <v>154.75</v>
      </c>
    </row>
    <row r="3803" spans="1:3" x14ac:dyDescent="0.25">
      <c r="A3803" s="2">
        <v>42907</v>
      </c>
      <c r="B3803" s="1" t="s">
        <v>6</v>
      </c>
      <c r="C3803">
        <v>77.218292000000005</v>
      </c>
    </row>
    <row r="3804" spans="1:3" x14ac:dyDescent="0.25">
      <c r="A3804" s="2">
        <v>42908</v>
      </c>
      <c r="B3804" s="1" t="s">
        <v>6</v>
      </c>
      <c r="C3804">
        <v>78.306374000000005</v>
      </c>
    </row>
    <row r="3805" spans="1:3" x14ac:dyDescent="0.25">
      <c r="A3805" s="2">
        <v>42909</v>
      </c>
      <c r="B3805" s="1" t="s">
        <v>6</v>
      </c>
      <c r="C3805">
        <v>77.527907999999996</v>
      </c>
    </row>
    <row r="3806" spans="1:3" x14ac:dyDescent="0.25">
      <c r="A3806" s="2">
        <v>42912</v>
      </c>
      <c r="B3806" s="1" t="s">
        <v>6</v>
      </c>
      <c r="C3806">
        <v>77.289062999999999</v>
      </c>
    </row>
    <row r="3807" spans="1:3" x14ac:dyDescent="0.25">
      <c r="A3807" s="2">
        <v>42913</v>
      </c>
      <c r="B3807" s="1" t="s">
        <v>6</v>
      </c>
      <c r="C3807">
        <v>76.413284000000004</v>
      </c>
    </row>
    <row r="3808" spans="1:3" x14ac:dyDescent="0.25">
      <c r="A3808" s="2">
        <v>42914</v>
      </c>
      <c r="B3808" s="1" t="s">
        <v>6</v>
      </c>
      <c r="C3808">
        <v>76.254043999999993</v>
      </c>
    </row>
    <row r="3809" spans="1:3" x14ac:dyDescent="0.25">
      <c r="A3809" s="2">
        <v>42915</v>
      </c>
      <c r="B3809" s="1" t="s">
        <v>6</v>
      </c>
      <c r="C3809">
        <v>74.405212000000006</v>
      </c>
    </row>
    <row r="3810" spans="1:3" x14ac:dyDescent="0.25">
      <c r="A3810" s="2">
        <v>42916</v>
      </c>
      <c r="B3810" s="1" t="s">
        <v>6</v>
      </c>
      <c r="C3810">
        <v>74.458290000000005</v>
      </c>
    </row>
    <row r="3811" spans="1:3" x14ac:dyDescent="0.25">
      <c r="A3811" s="2">
        <v>42919</v>
      </c>
      <c r="B3811" s="1" t="s">
        <v>6</v>
      </c>
      <c r="C3811">
        <v>75.024428999999998</v>
      </c>
    </row>
    <row r="3812" spans="1:3" x14ac:dyDescent="0.25">
      <c r="A3812" s="2">
        <v>42920</v>
      </c>
      <c r="B3812" s="1" t="s">
        <v>6</v>
      </c>
      <c r="C3812">
        <v>74.546745000000001</v>
      </c>
    </row>
    <row r="3813" spans="1:3" x14ac:dyDescent="0.25">
      <c r="A3813" s="2">
        <v>42921</v>
      </c>
      <c r="B3813" s="1" t="s">
        <v>6</v>
      </c>
      <c r="C3813">
        <v>74.989058999999997</v>
      </c>
    </row>
    <row r="3814" spans="1:3" x14ac:dyDescent="0.25">
      <c r="A3814" s="2">
        <v>42922</v>
      </c>
      <c r="B3814" s="1" t="s">
        <v>6</v>
      </c>
      <c r="C3814">
        <v>73.962906000000004</v>
      </c>
    </row>
    <row r="3815" spans="1:3" x14ac:dyDescent="0.25">
      <c r="A3815" s="2">
        <v>42923</v>
      </c>
      <c r="B3815" s="1" t="s">
        <v>6</v>
      </c>
      <c r="C3815">
        <v>73.803664999999995</v>
      </c>
    </row>
    <row r="3816" spans="1:3" x14ac:dyDescent="0.25">
      <c r="A3816" s="2">
        <v>42926</v>
      </c>
      <c r="B3816" s="1" t="s">
        <v>6</v>
      </c>
      <c r="C3816">
        <v>74.219443999999996</v>
      </c>
    </row>
    <row r="3817" spans="1:3" x14ac:dyDescent="0.25">
      <c r="A3817" s="2">
        <v>42927</v>
      </c>
      <c r="B3817" s="1" t="s">
        <v>6</v>
      </c>
      <c r="C3817">
        <v>73.670974999999999</v>
      </c>
    </row>
    <row r="3818" spans="1:3" x14ac:dyDescent="0.25">
      <c r="A3818" s="2">
        <v>42928</v>
      </c>
      <c r="B3818" s="1" t="s">
        <v>6</v>
      </c>
      <c r="C3818">
        <v>75.334061000000005</v>
      </c>
    </row>
    <row r="3819" spans="1:3" x14ac:dyDescent="0.25">
      <c r="A3819" s="2">
        <v>42929</v>
      </c>
      <c r="B3819" s="1" t="s">
        <v>6</v>
      </c>
      <c r="C3819">
        <v>75.475594000000001</v>
      </c>
    </row>
    <row r="3820" spans="1:3" x14ac:dyDescent="0.25">
      <c r="A3820" s="2">
        <v>42930</v>
      </c>
      <c r="B3820" s="1" t="s">
        <v>6</v>
      </c>
      <c r="C3820">
        <v>76.024062999999998</v>
      </c>
    </row>
    <row r="3821" spans="1:3" x14ac:dyDescent="0.25">
      <c r="A3821" s="2">
        <v>42933</v>
      </c>
      <c r="B3821" s="1" t="s">
        <v>6</v>
      </c>
      <c r="C3821">
        <v>75.776366999999993</v>
      </c>
    </row>
    <row r="3822" spans="1:3" x14ac:dyDescent="0.25">
      <c r="A3822" s="2">
        <v>42934</v>
      </c>
      <c r="B3822" s="1" t="s">
        <v>6</v>
      </c>
      <c r="C3822">
        <v>74.325592</v>
      </c>
    </row>
    <row r="3823" spans="1:3" x14ac:dyDescent="0.25">
      <c r="A3823" s="2">
        <v>42935</v>
      </c>
      <c r="B3823" s="1" t="s">
        <v>6</v>
      </c>
      <c r="C3823">
        <v>73.927513000000005</v>
      </c>
    </row>
    <row r="3824" spans="1:3" x14ac:dyDescent="0.25">
      <c r="A3824" s="2">
        <v>42936</v>
      </c>
      <c r="B3824" s="1" t="s">
        <v>6</v>
      </c>
      <c r="C3824">
        <v>73.104812999999993</v>
      </c>
    </row>
    <row r="3825" spans="1:3" x14ac:dyDescent="0.25">
      <c r="A3825" s="2">
        <v>42937</v>
      </c>
      <c r="B3825" s="1" t="s">
        <v>6</v>
      </c>
      <c r="C3825">
        <v>71.724823000000001</v>
      </c>
    </row>
    <row r="3826" spans="1:3" x14ac:dyDescent="0.25">
      <c r="A3826" s="2">
        <v>42940</v>
      </c>
      <c r="B3826" s="1" t="s">
        <v>6</v>
      </c>
      <c r="C3826">
        <v>71.884056000000001</v>
      </c>
    </row>
    <row r="3827" spans="1:3" x14ac:dyDescent="0.25">
      <c r="A3827" s="2">
        <v>42941</v>
      </c>
      <c r="B3827" s="1" t="s">
        <v>6</v>
      </c>
      <c r="C3827">
        <v>72.379433000000006</v>
      </c>
    </row>
    <row r="3828" spans="1:3" x14ac:dyDescent="0.25">
      <c r="A3828" s="2">
        <v>42942</v>
      </c>
      <c r="B3828" s="1" t="s">
        <v>6</v>
      </c>
      <c r="C3828">
        <v>72.016746999999995</v>
      </c>
    </row>
    <row r="3829" spans="1:3" x14ac:dyDescent="0.25">
      <c r="A3829" s="2">
        <v>42943</v>
      </c>
      <c r="B3829" s="1" t="s">
        <v>6</v>
      </c>
      <c r="C3829">
        <v>71.689423000000005</v>
      </c>
    </row>
    <row r="3830" spans="1:3" x14ac:dyDescent="0.25">
      <c r="A3830" s="2">
        <v>42944</v>
      </c>
      <c r="B3830" s="1" t="s">
        <v>6</v>
      </c>
      <c r="C3830">
        <v>71.105591000000004</v>
      </c>
    </row>
    <row r="3831" spans="1:3" x14ac:dyDescent="0.25">
      <c r="A3831" s="2">
        <v>42947</v>
      </c>
      <c r="B3831" s="1" t="s">
        <v>6</v>
      </c>
      <c r="C3831">
        <v>70.583648999999994</v>
      </c>
    </row>
    <row r="3832" spans="1:3" x14ac:dyDescent="0.25">
      <c r="A3832" s="2">
        <v>42948</v>
      </c>
      <c r="B3832" s="1" t="s">
        <v>6</v>
      </c>
      <c r="C3832">
        <v>70.981735</v>
      </c>
    </row>
    <row r="3833" spans="1:3" x14ac:dyDescent="0.25">
      <c r="A3833" s="2">
        <v>42949</v>
      </c>
      <c r="B3833" s="1" t="s">
        <v>6</v>
      </c>
      <c r="C3833">
        <v>69.230186000000003</v>
      </c>
    </row>
    <row r="3834" spans="1:3" x14ac:dyDescent="0.25">
      <c r="A3834" s="2">
        <v>42950</v>
      </c>
      <c r="B3834" s="1" t="s">
        <v>6</v>
      </c>
      <c r="C3834">
        <v>68.814430000000002</v>
      </c>
    </row>
    <row r="3835" spans="1:3" x14ac:dyDescent="0.25">
      <c r="A3835" s="2">
        <v>42951</v>
      </c>
      <c r="B3835" s="1" t="s">
        <v>6</v>
      </c>
      <c r="C3835">
        <v>69.920197000000002</v>
      </c>
    </row>
    <row r="3836" spans="1:3" x14ac:dyDescent="0.25">
      <c r="A3836" s="2">
        <v>42954</v>
      </c>
      <c r="B3836" s="1" t="s">
        <v>6</v>
      </c>
      <c r="C3836">
        <v>68.894035000000002</v>
      </c>
    </row>
    <row r="3837" spans="1:3" x14ac:dyDescent="0.25">
      <c r="A3837" s="2">
        <v>42955</v>
      </c>
      <c r="B3837" s="1" t="s">
        <v>6</v>
      </c>
      <c r="C3837">
        <v>69.017882999999998</v>
      </c>
    </row>
    <row r="3838" spans="1:3" x14ac:dyDescent="0.25">
      <c r="A3838" s="2">
        <v>42956</v>
      </c>
      <c r="B3838" s="1" t="s">
        <v>6</v>
      </c>
      <c r="C3838">
        <v>68.442886000000001</v>
      </c>
    </row>
    <row r="3839" spans="1:3" x14ac:dyDescent="0.25">
      <c r="A3839" s="2">
        <v>42957</v>
      </c>
      <c r="B3839" s="1" t="s">
        <v>6</v>
      </c>
      <c r="C3839">
        <v>67.699798999999999</v>
      </c>
    </row>
    <row r="3840" spans="1:3" x14ac:dyDescent="0.25">
      <c r="A3840" s="2">
        <v>42958</v>
      </c>
      <c r="B3840" s="1" t="s">
        <v>6</v>
      </c>
      <c r="C3840">
        <v>68.531341999999995</v>
      </c>
    </row>
    <row r="3841" spans="1:3" x14ac:dyDescent="0.25">
      <c r="A3841" s="2">
        <v>42961</v>
      </c>
      <c r="B3841" s="1" t="s">
        <v>6</v>
      </c>
      <c r="C3841">
        <v>68.849815000000007</v>
      </c>
    </row>
    <row r="3842" spans="1:3" x14ac:dyDescent="0.25">
      <c r="A3842" s="2">
        <v>42962</v>
      </c>
      <c r="B3842" s="1" t="s">
        <v>6</v>
      </c>
      <c r="C3842">
        <v>69.893653999999998</v>
      </c>
    </row>
    <row r="3843" spans="1:3" x14ac:dyDescent="0.25">
      <c r="A3843" s="2">
        <v>42963</v>
      </c>
      <c r="B3843" s="1" t="s">
        <v>6</v>
      </c>
      <c r="C3843">
        <v>69.990966999999998</v>
      </c>
    </row>
    <row r="3844" spans="1:3" x14ac:dyDescent="0.25">
      <c r="A3844" s="2">
        <v>42964</v>
      </c>
      <c r="B3844" s="1" t="s">
        <v>6</v>
      </c>
      <c r="C3844">
        <v>70.698661999999999</v>
      </c>
    </row>
    <row r="3845" spans="1:3" x14ac:dyDescent="0.25">
      <c r="A3845" s="2">
        <v>42965</v>
      </c>
      <c r="B3845" s="1" t="s">
        <v>6</v>
      </c>
      <c r="C3845">
        <v>69.937881000000004</v>
      </c>
    </row>
    <row r="3846" spans="1:3" x14ac:dyDescent="0.25">
      <c r="A3846" s="2">
        <v>42968</v>
      </c>
      <c r="B3846" s="1" t="s">
        <v>6</v>
      </c>
      <c r="C3846">
        <v>69.336348999999998</v>
      </c>
    </row>
    <row r="3847" spans="1:3" x14ac:dyDescent="0.25">
      <c r="A3847" s="2">
        <v>42969</v>
      </c>
      <c r="B3847" s="1" t="s">
        <v>6</v>
      </c>
      <c r="C3847">
        <v>70.601348999999999</v>
      </c>
    </row>
    <row r="3848" spans="1:3" x14ac:dyDescent="0.25">
      <c r="A3848" s="2">
        <v>42970</v>
      </c>
      <c r="B3848" s="1" t="s">
        <v>6</v>
      </c>
      <c r="C3848">
        <v>70.459823999999998</v>
      </c>
    </row>
    <row r="3849" spans="1:3" x14ac:dyDescent="0.25">
      <c r="A3849" s="2">
        <v>42971</v>
      </c>
      <c r="B3849" s="1" t="s">
        <v>6</v>
      </c>
      <c r="C3849">
        <v>70.220946999999995</v>
      </c>
    </row>
    <row r="3850" spans="1:3" x14ac:dyDescent="0.25">
      <c r="A3850" s="2">
        <v>42972</v>
      </c>
      <c r="B3850" s="1" t="s">
        <v>6</v>
      </c>
      <c r="C3850">
        <v>69.752112999999994</v>
      </c>
    </row>
    <row r="3851" spans="1:3" x14ac:dyDescent="0.25">
      <c r="A3851" s="2">
        <v>42975</v>
      </c>
      <c r="B3851" s="1" t="s">
        <v>6</v>
      </c>
      <c r="C3851">
        <v>69.212485999999998</v>
      </c>
    </row>
    <row r="3852" spans="1:3" x14ac:dyDescent="0.25">
      <c r="A3852" s="2">
        <v>42976</v>
      </c>
      <c r="B3852" s="1" t="s">
        <v>6</v>
      </c>
      <c r="C3852">
        <v>68.787895000000006</v>
      </c>
    </row>
    <row r="3853" spans="1:3" x14ac:dyDescent="0.25">
      <c r="A3853" s="2">
        <v>42977</v>
      </c>
      <c r="B3853" s="1" t="s">
        <v>6</v>
      </c>
      <c r="C3853">
        <v>69.159415999999993</v>
      </c>
    </row>
    <row r="3854" spans="1:3" x14ac:dyDescent="0.25">
      <c r="A3854" s="2">
        <v>42978</v>
      </c>
      <c r="B3854" s="1" t="s">
        <v>6</v>
      </c>
      <c r="C3854">
        <v>69.442497000000003</v>
      </c>
    </row>
    <row r="3855" spans="1:3" x14ac:dyDescent="0.25">
      <c r="A3855" s="2">
        <v>42979</v>
      </c>
      <c r="B3855" s="1" t="s">
        <v>6</v>
      </c>
      <c r="C3855">
        <v>69.990966999999998</v>
      </c>
    </row>
    <row r="3856" spans="1:3" x14ac:dyDescent="0.25">
      <c r="A3856" s="2">
        <v>42982</v>
      </c>
      <c r="B3856" s="1" t="s">
        <v>6</v>
      </c>
      <c r="C3856">
        <v>69.645972999999998</v>
      </c>
    </row>
    <row r="3857" spans="1:3" x14ac:dyDescent="0.25">
      <c r="A3857" s="2">
        <v>42983</v>
      </c>
      <c r="B3857" s="1" t="s">
        <v>6</v>
      </c>
      <c r="C3857">
        <v>70.079430000000002</v>
      </c>
    </row>
    <row r="3858" spans="1:3" x14ac:dyDescent="0.25">
      <c r="A3858" s="2">
        <v>42984</v>
      </c>
      <c r="B3858" s="1" t="s">
        <v>6</v>
      </c>
      <c r="C3858">
        <v>69.911354000000003</v>
      </c>
    </row>
    <row r="3859" spans="1:3" x14ac:dyDescent="0.25">
      <c r="A3859" s="2">
        <v>42985</v>
      </c>
      <c r="B3859" s="1" t="s">
        <v>6</v>
      </c>
      <c r="C3859">
        <v>70.574814000000003</v>
      </c>
    </row>
    <row r="3860" spans="1:3" x14ac:dyDescent="0.25">
      <c r="A3860" s="2">
        <v>42986</v>
      </c>
      <c r="B3860" s="1" t="s">
        <v>6</v>
      </c>
      <c r="C3860">
        <v>70.274033000000003</v>
      </c>
    </row>
    <row r="3861" spans="1:3" x14ac:dyDescent="0.25">
      <c r="A3861" s="2">
        <v>42989</v>
      </c>
      <c r="B3861" s="1" t="s">
        <v>6</v>
      </c>
      <c r="C3861">
        <v>71.114433000000005</v>
      </c>
    </row>
    <row r="3862" spans="1:3" x14ac:dyDescent="0.25">
      <c r="A3862" s="2">
        <v>42990</v>
      </c>
      <c r="B3862" s="1" t="s">
        <v>6</v>
      </c>
      <c r="C3862">
        <v>71.565582000000006</v>
      </c>
    </row>
    <row r="3863" spans="1:3" x14ac:dyDescent="0.25">
      <c r="A3863" s="2">
        <v>42991</v>
      </c>
      <c r="B3863" s="1" t="s">
        <v>6</v>
      </c>
      <c r="C3863">
        <v>71.972510999999997</v>
      </c>
    </row>
    <row r="3864" spans="1:3" x14ac:dyDescent="0.25">
      <c r="A3864" s="2">
        <v>42992</v>
      </c>
      <c r="B3864" s="1" t="s">
        <v>6</v>
      </c>
      <c r="C3864">
        <v>72.122894000000002</v>
      </c>
    </row>
    <row r="3865" spans="1:3" x14ac:dyDescent="0.25">
      <c r="A3865" s="2">
        <v>42993</v>
      </c>
      <c r="B3865" s="1" t="s">
        <v>6</v>
      </c>
      <c r="C3865">
        <v>72.184814000000003</v>
      </c>
    </row>
    <row r="3866" spans="1:3" x14ac:dyDescent="0.25">
      <c r="A3866" s="2">
        <v>42996</v>
      </c>
      <c r="B3866" s="1" t="s">
        <v>6</v>
      </c>
      <c r="C3866">
        <v>72.485596000000001</v>
      </c>
    </row>
    <row r="3867" spans="1:3" x14ac:dyDescent="0.25">
      <c r="A3867" s="2">
        <v>42997</v>
      </c>
      <c r="B3867" s="1" t="s">
        <v>6</v>
      </c>
      <c r="C3867">
        <v>73.237510999999998</v>
      </c>
    </row>
    <row r="3868" spans="1:3" x14ac:dyDescent="0.25">
      <c r="A3868" s="2">
        <v>42998</v>
      </c>
      <c r="B3868" s="1" t="s">
        <v>6</v>
      </c>
      <c r="C3868">
        <v>72.627121000000002</v>
      </c>
    </row>
    <row r="3869" spans="1:3" x14ac:dyDescent="0.25">
      <c r="A3869" s="2">
        <v>42999</v>
      </c>
      <c r="B3869" s="1" t="s">
        <v>6</v>
      </c>
      <c r="C3869">
        <v>72.450203000000002</v>
      </c>
    </row>
    <row r="3870" spans="1:3" x14ac:dyDescent="0.25">
      <c r="A3870" s="2">
        <v>43000</v>
      </c>
      <c r="B3870" s="1" t="s">
        <v>6</v>
      </c>
      <c r="C3870">
        <v>72.158271999999997</v>
      </c>
    </row>
    <row r="3871" spans="1:3" x14ac:dyDescent="0.25">
      <c r="A3871" s="2">
        <v>43003</v>
      </c>
      <c r="B3871" s="1" t="s">
        <v>6</v>
      </c>
      <c r="C3871">
        <v>72.565201000000002</v>
      </c>
    </row>
    <row r="3872" spans="1:3" x14ac:dyDescent="0.25">
      <c r="A3872" s="2">
        <v>43004</v>
      </c>
      <c r="B3872" s="1" t="s">
        <v>6</v>
      </c>
      <c r="C3872">
        <v>72.043273999999997</v>
      </c>
    </row>
    <row r="3873" spans="1:3" x14ac:dyDescent="0.25">
      <c r="A3873" s="2">
        <v>43005</v>
      </c>
      <c r="B3873" s="1" t="s">
        <v>6</v>
      </c>
      <c r="C3873">
        <v>71.937126000000006</v>
      </c>
    </row>
    <row r="3874" spans="1:3" x14ac:dyDescent="0.25">
      <c r="A3874" s="2">
        <v>43006</v>
      </c>
      <c r="B3874" s="1" t="s">
        <v>6</v>
      </c>
      <c r="C3874">
        <v>73.131354999999999</v>
      </c>
    </row>
    <row r="3875" spans="1:3" x14ac:dyDescent="0.25">
      <c r="A3875" s="2">
        <v>43007</v>
      </c>
      <c r="B3875" s="1" t="s">
        <v>6</v>
      </c>
      <c r="C3875">
        <v>73.219818000000004</v>
      </c>
    </row>
    <row r="3876" spans="1:3" x14ac:dyDescent="0.25">
      <c r="A3876" s="2">
        <v>43010</v>
      </c>
      <c r="B3876" s="1" t="s">
        <v>6</v>
      </c>
      <c r="C3876">
        <v>74.573295999999999</v>
      </c>
    </row>
    <row r="3877" spans="1:3" x14ac:dyDescent="0.25">
      <c r="A3877" s="2">
        <v>43011</v>
      </c>
      <c r="B3877" s="1" t="s">
        <v>6</v>
      </c>
      <c r="C3877">
        <v>74.573295999999999</v>
      </c>
    </row>
    <row r="3878" spans="1:3" x14ac:dyDescent="0.25">
      <c r="A3878" s="2">
        <v>43012</v>
      </c>
      <c r="B3878" s="1" t="s">
        <v>6</v>
      </c>
      <c r="C3878">
        <v>75.387130999999997</v>
      </c>
    </row>
    <row r="3879" spans="1:3" x14ac:dyDescent="0.25">
      <c r="A3879" s="2">
        <v>43013</v>
      </c>
      <c r="B3879" s="1" t="s">
        <v>6</v>
      </c>
      <c r="C3879">
        <v>73.989448999999993</v>
      </c>
    </row>
    <row r="3880" spans="1:3" x14ac:dyDescent="0.25">
      <c r="A3880" s="2">
        <v>43014</v>
      </c>
      <c r="B3880" s="1" t="s">
        <v>6</v>
      </c>
      <c r="C3880">
        <v>73.724052</v>
      </c>
    </row>
    <row r="3881" spans="1:3" x14ac:dyDescent="0.25">
      <c r="A3881" s="2">
        <v>43017</v>
      </c>
      <c r="B3881" s="1" t="s">
        <v>6</v>
      </c>
      <c r="C3881">
        <v>73.246352999999999</v>
      </c>
    </row>
    <row r="3882" spans="1:3" x14ac:dyDescent="0.25">
      <c r="A3882" s="2">
        <v>43018</v>
      </c>
      <c r="B3882" s="1" t="s">
        <v>6</v>
      </c>
      <c r="C3882">
        <v>71.662903</v>
      </c>
    </row>
    <row r="3883" spans="1:3" x14ac:dyDescent="0.25">
      <c r="A3883" s="2">
        <v>43019</v>
      </c>
      <c r="B3883" s="1" t="s">
        <v>6</v>
      </c>
      <c r="C3883">
        <v>72.078659000000002</v>
      </c>
    </row>
    <row r="3884" spans="1:3" x14ac:dyDescent="0.25">
      <c r="A3884" s="2">
        <v>43020</v>
      </c>
      <c r="B3884" s="1" t="s">
        <v>6</v>
      </c>
      <c r="C3884">
        <v>71.636359999999996</v>
      </c>
    </row>
    <row r="3885" spans="1:3" x14ac:dyDescent="0.25">
      <c r="A3885" s="2">
        <v>43021</v>
      </c>
      <c r="B3885" s="1" t="s">
        <v>6</v>
      </c>
      <c r="C3885">
        <v>71.547882000000001</v>
      </c>
    </row>
    <row r="3886" spans="1:3" x14ac:dyDescent="0.25">
      <c r="A3886" s="2">
        <v>43024</v>
      </c>
      <c r="B3886" s="1" t="s">
        <v>6</v>
      </c>
      <c r="C3886">
        <v>72.078659000000002</v>
      </c>
    </row>
    <row r="3887" spans="1:3" x14ac:dyDescent="0.25">
      <c r="A3887" s="2">
        <v>43025</v>
      </c>
      <c r="B3887" s="1" t="s">
        <v>6</v>
      </c>
      <c r="C3887">
        <v>71.963661000000002</v>
      </c>
    </row>
    <row r="3888" spans="1:3" x14ac:dyDescent="0.25">
      <c r="A3888" s="2">
        <v>43026</v>
      </c>
      <c r="B3888" s="1" t="s">
        <v>6</v>
      </c>
      <c r="C3888">
        <v>72.582892999999999</v>
      </c>
    </row>
    <row r="3889" spans="1:3" x14ac:dyDescent="0.25">
      <c r="A3889" s="2">
        <v>43027</v>
      </c>
      <c r="B3889" s="1" t="s">
        <v>6</v>
      </c>
      <c r="C3889">
        <v>73.051743000000002</v>
      </c>
    </row>
    <row r="3890" spans="1:3" x14ac:dyDescent="0.25">
      <c r="A3890" s="2">
        <v>43028</v>
      </c>
      <c r="B3890" s="1" t="s">
        <v>6</v>
      </c>
      <c r="C3890">
        <v>73.308289000000002</v>
      </c>
    </row>
    <row r="3891" spans="1:3" x14ac:dyDescent="0.25">
      <c r="A3891" s="2">
        <v>43031</v>
      </c>
      <c r="B3891" s="1" t="s">
        <v>6</v>
      </c>
      <c r="C3891">
        <v>73.502898999999999</v>
      </c>
    </row>
    <row r="3892" spans="1:3" x14ac:dyDescent="0.25">
      <c r="A3892" s="2">
        <v>43032</v>
      </c>
      <c r="B3892" s="1" t="s">
        <v>6</v>
      </c>
      <c r="C3892">
        <v>73.494056999999998</v>
      </c>
    </row>
    <row r="3893" spans="1:3" x14ac:dyDescent="0.25">
      <c r="A3893" s="2">
        <v>43033</v>
      </c>
      <c r="B3893" s="1" t="s">
        <v>6</v>
      </c>
      <c r="C3893">
        <v>72.609436000000002</v>
      </c>
    </row>
    <row r="3894" spans="1:3" x14ac:dyDescent="0.25">
      <c r="A3894" s="2">
        <v>43034</v>
      </c>
      <c r="B3894" s="1" t="s">
        <v>6</v>
      </c>
      <c r="C3894">
        <v>73.264045999999993</v>
      </c>
    </row>
    <row r="3895" spans="1:3" x14ac:dyDescent="0.25">
      <c r="A3895" s="2">
        <v>43035</v>
      </c>
      <c r="B3895" s="1" t="s">
        <v>6</v>
      </c>
      <c r="C3895">
        <v>74.007126</v>
      </c>
    </row>
    <row r="3896" spans="1:3" x14ac:dyDescent="0.25">
      <c r="A3896" s="2">
        <v>43038</v>
      </c>
      <c r="B3896" s="1" t="s">
        <v>6</v>
      </c>
      <c r="C3896">
        <v>73.440978999999999</v>
      </c>
    </row>
    <row r="3897" spans="1:3" x14ac:dyDescent="0.25">
      <c r="A3897" s="2">
        <v>43039</v>
      </c>
      <c r="B3897" s="1" t="s">
        <v>6</v>
      </c>
      <c r="C3897">
        <v>73.440978999999999</v>
      </c>
    </row>
    <row r="3898" spans="1:3" x14ac:dyDescent="0.25">
      <c r="A3898" s="2">
        <v>43040</v>
      </c>
      <c r="B3898" s="1" t="s">
        <v>6</v>
      </c>
      <c r="C3898">
        <v>73.440978999999999</v>
      </c>
    </row>
    <row r="3899" spans="1:3" x14ac:dyDescent="0.25">
      <c r="A3899" s="2">
        <v>43041</v>
      </c>
      <c r="B3899" s="1" t="s">
        <v>6</v>
      </c>
      <c r="C3899">
        <v>72.936736999999994</v>
      </c>
    </row>
    <row r="3900" spans="1:3" x14ac:dyDescent="0.25">
      <c r="A3900" s="2">
        <v>43042</v>
      </c>
      <c r="B3900" s="1" t="s">
        <v>6</v>
      </c>
      <c r="C3900">
        <v>73.600196999999994</v>
      </c>
    </row>
    <row r="3901" spans="1:3" x14ac:dyDescent="0.25">
      <c r="A3901" s="2">
        <v>43045</v>
      </c>
      <c r="B3901" s="1" t="s">
        <v>6</v>
      </c>
      <c r="C3901">
        <v>74.652901</v>
      </c>
    </row>
    <row r="3902" spans="1:3" x14ac:dyDescent="0.25">
      <c r="A3902" s="2">
        <v>43046</v>
      </c>
      <c r="B3902" s="1" t="s">
        <v>6</v>
      </c>
      <c r="C3902">
        <v>74.475966999999997</v>
      </c>
    </row>
    <row r="3903" spans="1:3" x14ac:dyDescent="0.25">
      <c r="A3903" s="2">
        <v>43047</v>
      </c>
      <c r="B3903" s="1" t="s">
        <v>6</v>
      </c>
      <c r="C3903">
        <v>74.228286999999995</v>
      </c>
    </row>
    <row r="3904" spans="1:3" x14ac:dyDescent="0.25">
      <c r="A3904" s="2">
        <v>43048</v>
      </c>
      <c r="B3904" s="1" t="s">
        <v>6</v>
      </c>
      <c r="C3904">
        <v>74.007126</v>
      </c>
    </row>
    <row r="3905" spans="1:3" x14ac:dyDescent="0.25">
      <c r="A3905" s="2">
        <v>43049</v>
      </c>
      <c r="B3905" s="1" t="s">
        <v>6</v>
      </c>
      <c r="C3905">
        <v>73.219818000000004</v>
      </c>
    </row>
    <row r="3906" spans="1:3" x14ac:dyDescent="0.25">
      <c r="A3906" s="2">
        <v>43052</v>
      </c>
      <c r="B3906" s="1" t="s">
        <v>6</v>
      </c>
      <c r="C3906">
        <v>73.679824999999994</v>
      </c>
    </row>
    <row r="3907" spans="1:3" x14ac:dyDescent="0.25">
      <c r="A3907" s="2">
        <v>43053</v>
      </c>
      <c r="B3907" s="1" t="s">
        <v>6</v>
      </c>
      <c r="C3907">
        <v>73.883278000000004</v>
      </c>
    </row>
    <row r="3908" spans="1:3" x14ac:dyDescent="0.25">
      <c r="A3908" s="2">
        <v>43054</v>
      </c>
      <c r="B3908" s="1" t="s">
        <v>6</v>
      </c>
      <c r="C3908">
        <v>72.945587000000003</v>
      </c>
    </row>
    <row r="3909" spans="1:3" x14ac:dyDescent="0.25">
      <c r="A3909" s="2">
        <v>43055</v>
      </c>
      <c r="B3909" s="1" t="s">
        <v>6</v>
      </c>
      <c r="C3909">
        <v>73.812515000000005</v>
      </c>
    </row>
    <row r="3910" spans="1:3" x14ac:dyDescent="0.25">
      <c r="A3910" s="2">
        <v>43056</v>
      </c>
      <c r="B3910" s="1" t="s">
        <v>6</v>
      </c>
      <c r="C3910">
        <v>73.237510999999998</v>
      </c>
    </row>
    <row r="3911" spans="1:3" x14ac:dyDescent="0.25">
      <c r="A3911" s="2">
        <v>43059</v>
      </c>
      <c r="B3911" s="1" t="s">
        <v>6</v>
      </c>
      <c r="C3911">
        <v>73.281745999999998</v>
      </c>
    </row>
    <row r="3912" spans="1:3" x14ac:dyDescent="0.25">
      <c r="A3912" s="2">
        <v>43060</v>
      </c>
      <c r="B3912" s="1" t="s">
        <v>6</v>
      </c>
      <c r="C3912">
        <v>73.936347999999995</v>
      </c>
    </row>
    <row r="3913" spans="1:3" x14ac:dyDescent="0.25">
      <c r="A3913" s="2">
        <v>43061</v>
      </c>
      <c r="B3913" s="1" t="s">
        <v>6</v>
      </c>
      <c r="C3913">
        <v>73.157889999999995</v>
      </c>
    </row>
    <row r="3914" spans="1:3" x14ac:dyDescent="0.25">
      <c r="A3914" s="2">
        <v>43062</v>
      </c>
      <c r="B3914" s="1" t="s">
        <v>6</v>
      </c>
      <c r="C3914">
        <v>72.980971999999994</v>
      </c>
    </row>
    <row r="3915" spans="1:3" x14ac:dyDescent="0.25">
      <c r="A3915" s="2">
        <v>43063</v>
      </c>
      <c r="B3915" s="1" t="s">
        <v>6</v>
      </c>
      <c r="C3915">
        <v>72.848288999999994</v>
      </c>
    </row>
    <row r="3916" spans="1:3" x14ac:dyDescent="0.25">
      <c r="A3916" s="2">
        <v>43066</v>
      </c>
      <c r="B3916" s="1" t="s">
        <v>6</v>
      </c>
      <c r="C3916">
        <v>73.007499999999993</v>
      </c>
    </row>
    <row r="3917" spans="1:3" x14ac:dyDescent="0.25">
      <c r="A3917" s="2">
        <v>43067</v>
      </c>
      <c r="B3917" s="1" t="s">
        <v>6</v>
      </c>
      <c r="C3917">
        <v>73.237510999999998</v>
      </c>
    </row>
    <row r="3918" spans="1:3" x14ac:dyDescent="0.25">
      <c r="A3918" s="2">
        <v>43068</v>
      </c>
      <c r="B3918" s="1" t="s">
        <v>6</v>
      </c>
      <c r="C3918">
        <v>73.317122999999995</v>
      </c>
    </row>
    <row r="3919" spans="1:3" x14ac:dyDescent="0.25">
      <c r="A3919" s="2">
        <v>43069</v>
      </c>
      <c r="B3919" s="1" t="s">
        <v>6</v>
      </c>
      <c r="C3919">
        <v>73.839057999999994</v>
      </c>
    </row>
    <row r="3920" spans="1:3" x14ac:dyDescent="0.25">
      <c r="A3920" s="2">
        <v>43070</v>
      </c>
      <c r="B3920" s="1" t="s">
        <v>6</v>
      </c>
      <c r="C3920">
        <v>73.113663000000003</v>
      </c>
    </row>
    <row r="3921" spans="1:3" x14ac:dyDescent="0.25">
      <c r="A3921" s="2">
        <v>43073</v>
      </c>
      <c r="B3921" s="1" t="s">
        <v>6</v>
      </c>
      <c r="C3921">
        <v>76.342528999999999</v>
      </c>
    </row>
    <row r="3922" spans="1:3" x14ac:dyDescent="0.25">
      <c r="A3922" s="2">
        <v>43074</v>
      </c>
      <c r="B3922" s="1" t="s">
        <v>6</v>
      </c>
      <c r="C3922">
        <v>76.165604000000002</v>
      </c>
    </row>
    <row r="3923" spans="1:3" x14ac:dyDescent="0.25">
      <c r="A3923" s="2">
        <v>43075</v>
      </c>
      <c r="B3923" s="1" t="s">
        <v>6</v>
      </c>
      <c r="C3923">
        <v>76.032905999999997</v>
      </c>
    </row>
    <row r="3924" spans="1:3" x14ac:dyDescent="0.25">
      <c r="A3924" s="2">
        <v>43076</v>
      </c>
      <c r="B3924" s="1" t="s">
        <v>6</v>
      </c>
      <c r="C3924">
        <v>76.731742999999994</v>
      </c>
    </row>
    <row r="3925" spans="1:3" x14ac:dyDescent="0.25">
      <c r="A3925" s="2">
        <v>43077</v>
      </c>
      <c r="B3925" s="1" t="s">
        <v>6</v>
      </c>
      <c r="C3925">
        <v>77.227135000000004</v>
      </c>
    </row>
    <row r="3926" spans="1:3" x14ac:dyDescent="0.25">
      <c r="A3926" s="2">
        <v>43080</v>
      </c>
      <c r="B3926" s="1" t="s">
        <v>6</v>
      </c>
      <c r="C3926">
        <v>77.404067999999995</v>
      </c>
    </row>
    <row r="3927" spans="1:3" x14ac:dyDescent="0.25">
      <c r="A3927" s="2">
        <v>43081</v>
      </c>
      <c r="B3927" s="1" t="s">
        <v>6</v>
      </c>
      <c r="C3927">
        <v>78.315216000000007</v>
      </c>
    </row>
    <row r="3928" spans="1:3" x14ac:dyDescent="0.25">
      <c r="A3928" s="2">
        <v>43082</v>
      </c>
      <c r="B3928" s="1" t="s">
        <v>6</v>
      </c>
      <c r="C3928">
        <v>78.350609000000006</v>
      </c>
    </row>
    <row r="3929" spans="1:3" x14ac:dyDescent="0.25">
      <c r="A3929" s="2">
        <v>43083</v>
      </c>
      <c r="B3929" s="1" t="s">
        <v>6</v>
      </c>
      <c r="C3929">
        <v>77.465973000000005</v>
      </c>
    </row>
    <row r="3930" spans="1:3" x14ac:dyDescent="0.25">
      <c r="A3930" s="2">
        <v>43084</v>
      </c>
      <c r="B3930" s="1" t="s">
        <v>6</v>
      </c>
      <c r="C3930">
        <v>77.005973999999995</v>
      </c>
    </row>
    <row r="3931" spans="1:3" x14ac:dyDescent="0.25">
      <c r="A3931" s="2">
        <v>43087</v>
      </c>
      <c r="B3931" s="1" t="s">
        <v>6</v>
      </c>
      <c r="C3931">
        <v>78.315216000000007</v>
      </c>
    </row>
    <row r="3932" spans="1:3" x14ac:dyDescent="0.25">
      <c r="A3932" s="2">
        <v>43088</v>
      </c>
      <c r="B3932" s="1" t="s">
        <v>6</v>
      </c>
      <c r="C3932">
        <v>77.634071000000006</v>
      </c>
    </row>
    <row r="3933" spans="1:3" x14ac:dyDescent="0.25">
      <c r="A3933" s="2">
        <v>43089</v>
      </c>
      <c r="B3933" s="1" t="s">
        <v>6</v>
      </c>
      <c r="C3933">
        <v>77.350989999999996</v>
      </c>
    </row>
    <row r="3934" spans="1:3" x14ac:dyDescent="0.25">
      <c r="A3934" s="2">
        <v>43090</v>
      </c>
      <c r="B3934" s="1" t="s">
        <v>6</v>
      </c>
      <c r="C3934">
        <v>77.324439999999996</v>
      </c>
    </row>
    <row r="3935" spans="1:3" x14ac:dyDescent="0.25">
      <c r="A3935" s="2">
        <v>43091</v>
      </c>
      <c r="B3935" s="1" t="s">
        <v>6</v>
      </c>
      <c r="C3935">
        <v>78.049835000000002</v>
      </c>
    </row>
    <row r="3936" spans="1:3" x14ac:dyDescent="0.25">
      <c r="A3936" s="2">
        <v>43096</v>
      </c>
      <c r="B3936" s="1" t="s">
        <v>6</v>
      </c>
      <c r="C3936">
        <v>78.191367999999997</v>
      </c>
    </row>
    <row r="3937" spans="1:3" x14ac:dyDescent="0.25">
      <c r="A3937" s="2">
        <v>43097</v>
      </c>
      <c r="B3937" s="1" t="s">
        <v>6</v>
      </c>
      <c r="C3937">
        <v>77.996750000000006</v>
      </c>
    </row>
    <row r="3938" spans="1:3" x14ac:dyDescent="0.25">
      <c r="A3938" s="2">
        <v>43098</v>
      </c>
      <c r="B3938" s="1" t="s">
        <v>6</v>
      </c>
      <c r="C3938">
        <v>77.651748999999995</v>
      </c>
    </row>
    <row r="3939" spans="1:3" x14ac:dyDescent="0.25">
      <c r="A3939" s="2">
        <v>43102</v>
      </c>
      <c r="B3939" s="1" t="s">
        <v>6</v>
      </c>
      <c r="C3939">
        <v>76.908683999999994</v>
      </c>
    </row>
    <row r="3940" spans="1:3" x14ac:dyDescent="0.25">
      <c r="A3940" s="2">
        <v>43103</v>
      </c>
      <c r="B3940" s="1" t="s">
        <v>6</v>
      </c>
      <c r="C3940">
        <v>77.457145999999995</v>
      </c>
    </row>
    <row r="3941" spans="1:3" x14ac:dyDescent="0.25">
      <c r="A3941" s="2">
        <v>43104</v>
      </c>
      <c r="B3941" s="1" t="s">
        <v>6</v>
      </c>
      <c r="C3941">
        <v>78.483306999999996</v>
      </c>
    </row>
    <row r="3942" spans="1:3" x14ac:dyDescent="0.25">
      <c r="A3942" s="2">
        <v>43105</v>
      </c>
      <c r="B3942" s="1" t="s">
        <v>6</v>
      </c>
      <c r="C3942">
        <v>80.057922000000005</v>
      </c>
    </row>
    <row r="3943" spans="1:3" x14ac:dyDescent="0.25">
      <c r="A3943" s="2">
        <v>43108</v>
      </c>
      <c r="B3943" s="1" t="s">
        <v>6</v>
      </c>
      <c r="C3943">
        <v>80.535599000000005</v>
      </c>
    </row>
    <row r="3944" spans="1:3" x14ac:dyDescent="0.25">
      <c r="A3944" s="2">
        <v>43109</v>
      </c>
      <c r="B3944" s="1" t="s">
        <v>6</v>
      </c>
      <c r="C3944">
        <v>81.420235000000005</v>
      </c>
    </row>
    <row r="3945" spans="1:3" x14ac:dyDescent="0.25">
      <c r="A3945" s="2">
        <v>43110</v>
      </c>
      <c r="B3945" s="1" t="s">
        <v>6</v>
      </c>
      <c r="C3945">
        <v>80.482535999999996</v>
      </c>
    </row>
    <row r="3946" spans="1:3" x14ac:dyDescent="0.25">
      <c r="A3946" s="2">
        <v>43111</v>
      </c>
      <c r="B3946" s="1" t="s">
        <v>6</v>
      </c>
      <c r="C3946">
        <v>79.792518999999999</v>
      </c>
    </row>
    <row r="3947" spans="1:3" x14ac:dyDescent="0.25">
      <c r="A3947" s="2">
        <v>43112</v>
      </c>
      <c r="B3947" s="1" t="s">
        <v>6</v>
      </c>
      <c r="C3947">
        <v>79.049460999999994</v>
      </c>
    </row>
    <row r="3948" spans="1:3" x14ac:dyDescent="0.25">
      <c r="A3948" s="2">
        <v>43115</v>
      </c>
      <c r="B3948" s="1" t="s">
        <v>6</v>
      </c>
      <c r="C3948">
        <v>78.500984000000003</v>
      </c>
    </row>
    <row r="3949" spans="1:3" x14ac:dyDescent="0.25">
      <c r="A3949" s="2">
        <v>43116</v>
      </c>
      <c r="B3949" s="1" t="s">
        <v>6</v>
      </c>
      <c r="C3949">
        <v>78.801758000000007</v>
      </c>
    </row>
    <row r="3950" spans="1:3" x14ac:dyDescent="0.25">
      <c r="A3950" s="2">
        <v>43117</v>
      </c>
      <c r="B3950" s="1" t="s">
        <v>6</v>
      </c>
      <c r="C3950">
        <v>79.102530999999999</v>
      </c>
    </row>
    <row r="3951" spans="1:3" x14ac:dyDescent="0.25">
      <c r="A3951" s="2">
        <v>43118</v>
      </c>
      <c r="B3951" s="1" t="s">
        <v>6</v>
      </c>
      <c r="C3951">
        <v>79.420990000000003</v>
      </c>
    </row>
    <row r="3952" spans="1:3" x14ac:dyDescent="0.25">
      <c r="A3952" s="2">
        <v>43119</v>
      </c>
      <c r="B3952" s="1" t="s">
        <v>6</v>
      </c>
      <c r="C3952">
        <v>80.553307000000004</v>
      </c>
    </row>
    <row r="3953" spans="1:3" x14ac:dyDescent="0.25">
      <c r="A3953" s="2">
        <v>43122</v>
      </c>
      <c r="B3953" s="1" t="s">
        <v>6</v>
      </c>
      <c r="C3953">
        <v>79.880989</v>
      </c>
    </row>
    <row r="3954" spans="1:3" x14ac:dyDescent="0.25">
      <c r="A3954" s="2">
        <v>43123</v>
      </c>
      <c r="B3954" s="1" t="s">
        <v>6</v>
      </c>
      <c r="C3954">
        <v>81.402527000000006</v>
      </c>
    </row>
    <row r="3955" spans="1:3" x14ac:dyDescent="0.25">
      <c r="A3955" s="2">
        <v>43124</v>
      </c>
      <c r="B3955" s="1" t="s">
        <v>6</v>
      </c>
      <c r="C3955">
        <v>80.500220999999996</v>
      </c>
    </row>
    <row r="3956" spans="1:3" x14ac:dyDescent="0.25">
      <c r="A3956" s="2">
        <v>43125</v>
      </c>
      <c r="B3956" s="1" t="s">
        <v>6</v>
      </c>
      <c r="C3956">
        <v>80.217140000000001</v>
      </c>
    </row>
    <row r="3957" spans="1:3" x14ac:dyDescent="0.25">
      <c r="A3957" s="2">
        <v>43126</v>
      </c>
      <c r="B3957" s="1" t="s">
        <v>6</v>
      </c>
      <c r="C3957">
        <v>81.473297000000002</v>
      </c>
    </row>
    <row r="3958" spans="1:3" x14ac:dyDescent="0.25">
      <c r="A3958" s="2">
        <v>43129</v>
      </c>
      <c r="B3958" s="1" t="s">
        <v>6</v>
      </c>
      <c r="C3958">
        <v>81.720993000000007</v>
      </c>
    </row>
    <row r="3959" spans="1:3" x14ac:dyDescent="0.25">
      <c r="A3959" s="2">
        <v>43130</v>
      </c>
      <c r="B3959" s="1" t="s">
        <v>6</v>
      </c>
      <c r="C3959">
        <v>82.216376999999994</v>
      </c>
    </row>
    <row r="3960" spans="1:3" x14ac:dyDescent="0.25">
      <c r="A3960" s="2">
        <v>43131</v>
      </c>
      <c r="B3960" s="1" t="s">
        <v>6</v>
      </c>
      <c r="C3960">
        <v>82.269454999999994</v>
      </c>
    </row>
    <row r="3961" spans="1:3" x14ac:dyDescent="0.25">
      <c r="A3961" s="2">
        <v>43132</v>
      </c>
      <c r="B3961" s="1" t="s">
        <v>6</v>
      </c>
      <c r="C3961">
        <v>79.827904000000004</v>
      </c>
    </row>
    <row r="3962" spans="1:3" x14ac:dyDescent="0.25">
      <c r="A3962" s="2">
        <v>43133</v>
      </c>
      <c r="B3962" s="1" t="s">
        <v>6</v>
      </c>
      <c r="C3962">
        <v>77.474838000000005</v>
      </c>
    </row>
    <row r="3963" spans="1:3" x14ac:dyDescent="0.25">
      <c r="A3963" s="2">
        <v>43136</v>
      </c>
      <c r="B3963" s="1" t="s">
        <v>6</v>
      </c>
      <c r="C3963">
        <v>77.404067999999995</v>
      </c>
    </row>
    <row r="3964" spans="1:3" x14ac:dyDescent="0.25">
      <c r="A3964" s="2">
        <v>43137</v>
      </c>
      <c r="B3964" s="1" t="s">
        <v>6</v>
      </c>
      <c r="C3964">
        <v>75.440201000000002</v>
      </c>
    </row>
    <row r="3965" spans="1:3" x14ac:dyDescent="0.25">
      <c r="A3965" s="2">
        <v>43138</v>
      </c>
      <c r="B3965" s="1" t="s">
        <v>6</v>
      </c>
      <c r="C3965">
        <v>77.350989999999996</v>
      </c>
    </row>
    <row r="3966" spans="1:3" x14ac:dyDescent="0.25">
      <c r="A3966" s="2">
        <v>43139</v>
      </c>
      <c r="B3966" s="1" t="s">
        <v>6</v>
      </c>
      <c r="C3966">
        <v>75.086365000000001</v>
      </c>
    </row>
    <row r="3967" spans="1:3" x14ac:dyDescent="0.25">
      <c r="A3967" s="2">
        <v>43140</v>
      </c>
      <c r="B3967" s="1" t="s">
        <v>6</v>
      </c>
      <c r="C3967">
        <v>74.467133000000004</v>
      </c>
    </row>
    <row r="3968" spans="1:3" x14ac:dyDescent="0.25">
      <c r="A3968" s="2">
        <v>43143</v>
      </c>
      <c r="B3968" s="1" t="s">
        <v>6</v>
      </c>
      <c r="C3968">
        <v>75.440201000000002</v>
      </c>
    </row>
    <row r="3969" spans="1:3" x14ac:dyDescent="0.25">
      <c r="A3969" s="2">
        <v>43144</v>
      </c>
      <c r="B3969" s="1" t="s">
        <v>6</v>
      </c>
      <c r="C3969">
        <v>75.227897999999996</v>
      </c>
    </row>
    <row r="3970" spans="1:3" x14ac:dyDescent="0.25">
      <c r="A3970" s="2">
        <v>43145</v>
      </c>
      <c r="B3970" s="1" t="s">
        <v>6</v>
      </c>
      <c r="C3970">
        <v>76.200980999999999</v>
      </c>
    </row>
    <row r="3971" spans="1:3" x14ac:dyDescent="0.25">
      <c r="A3971" s="2">
        <v>43146</v>
      </c>
      <c r="B3971" s="1" t="s">
        <v>6</v>
      </c>
      <c r="C3971">
        <v>76.324828999999994</v>
      </c>
    </row>
    <row r="3972" spans="1:3" x14ac:dyDescent="0.25">
      <c r="A3972" s="2">
        <v>43147</v>
      </c>
      <c r="B3972" s="1" t="s">
        <v>6</v>
      </c>
      <c r="C3972">
        <v>77.740211000000002</v>
      </c>
    </row>
    <row r="3973" spans="1:3" x14ac:dyDescent="0.25">
      <c r="A3973" s="2">
        <v>43150</v>
      </c>
      <c r="B3973" s="1" t="s">
        <v>6</v>
      </c>
      <c r="C3973">
        <v>76.448668999999995</v>
      </c>
    </row>
    <row r="3974" spans="1:3" x14ac:dyDescent="0.25">
      <c r="A3974" s="2">
        <v>43151</v>
      </c>
      <c r="B3974" s="1" t="s">
        <v>6</v>
      </c>
      <c r="C3974">
        <v>76.731742999999994</v>
      </c>
    </row>
    <row r="3975" spans="1:3" x14ac:dyDescent="0.25">
      <c r="A3975" s="2">
        <v>43152</v>
      </c>
      <c r="B3975" s="1" t="s">
        <v>6</v>
      </c>
      <c r="C3975">
        <v>77.191756999999996</v>
      </c>
    </row>
    <row r="3976" spans="1:3" x14ac:dyDescent="0.25">
      <c r="A3976" s="2">
        <v>43153</v>
      </c>
      <c r="B3976" s="1" t="s">
        <v>6</v>
      </c>
      <c r="C3976">
        <v>77.563293000000002</v>
      </c>
    </row>
    <row r="3977" spans="1:3" x14ac:dyDescent="0.25">
      <c r="A3977" s="2">
        <v>43154</v>
      </c>
      <c r="B3977" s="1" t="s">
        <v>6</v>
      </c>
      <c r="C3977">
        <v>77.793289000000001</v>
      </c>
    </row>
    <row r="3978" spans="1:3" x14ac:dyDescent="0.25">
      <c r="A3978" s="2">
        <v>43157</v>
      </c>
      <c r="B3978" s="1" t="s">
        <v>6</v>
      </c>
      <c r="C3978">
        <v>78.129447999999996</v>
      </c>
    </row>
    <row r="3979" spans="1:3" x14ac:dyDescent="0.25">
      <c r="A3979" s="2">
        <v>43158</v>
      </c>
      <c r="B3979" s="1" t="s">
        <v>6</v>
      </c>
      <c r="C3979">
        <v>76.501739999999998</v>
      </c>
    </row>
    <row r="3980" spans="1:3" x14ac:dyDescent="0.25">
      <c r="A3980" s="2">
        <v>43159</v>
      </c>
      <c r="B3980" s="1" t="s">
        <v>6</v>
      </c>
      <c r="C3980">
        <v>77.050208999999995</v>
      </c>
    </row>
    <row r="3981" spans="1:3" x14ac:dyDescent="0.25">
      <c r="A3981" s="2">
        <v>43160</v>
      </c>
      <c r="B3981" s="1" t="s">
        <v>6</v>
      </c>
      <c r="C3981">
        <v>74.944817</v>
      </c>
    </row>
    <row r="3982" spans="1:3" x14ac:dyDescent="0.25">
      <c r="A3982" s="2">
        <v>43161</v>
      </c>
      <c r="B3982" s="1" t="s">
        <v>6</v>
      </c>
      <c r="C3982">
        <v>73.157889999999995</v>
      </c>
    </row>
    <row r="3983" spans="1:3" x14ac:dyDescent="0.25">
      <c r="A3983" s="2">
        <v>43164</v>
      </c>
      <c r="B3983" s="1" t="s">
        <v>6</v>
      </c>
      <c r="C3983">
        <v>73.812515000000005</v>
      </c>
    </row>
    <row r="3984" spans="1:3" x14ac:dyDescent="0.25">
      <c r="A3984" s="2">
        <v>43165</v>
      </c>
      <c r="B3984" s="1" t="s">
        <v>6</v>
      </c>
      <c r="C3984">
        <v>73.423286000000004</v>
      </c>
    </row>
    <row r="3985" spans="1:3" x14ac:dyDescent="0.25">
      <c r="A3985" s="2">
        <v>43166</v>
      </c>
      <c r="B3985" s="1" t="s">
        <v>6</v>
      </c>
      <c r="C3985">
        <v>74.325592</v>
      </c>
    </row>
    <row r="3986" spans="1:3" x14ac:dyDescent="0.25">
      <c r="A3986" s="2">
        <v>43167</v>
      </c>
      <c r="B3986" s="1" t="s">
        <v>6</v>
      </c>
      <c r="C3986">
        <v>75.121741999999998</v>
      </c>
    </row>
    <row r="3987" spans="1:3" x14ac:dyDescent="0.25">
      <c r="A3987" s="2">
        <v>43168</v>
      </c>
      <c r="B3987" s="1" t="s">
        <v>6</v>
      </c>
      <c r="C3987">
        <v>75.316367999999997</v>
      </c>
    </row>
    <row r="3988" spans="1:3" x14ac:dyDescent="0.25">
      <c r="A3988" s="2">
        <v>43171</v>
      </c>
      <c r="B3988" s="1" t="s">
        <v>6</v>
      </c>
      <c r="C3988">
        <v>75.174828000000005</v>
      </c>
    </row>
    <row r="3989" spans="1:3" x14ac:dyDescent="0.25">
      <c r="A3989" s="2">
        <v>43172</v>
      </c>
      <c r="B3989" s="1" t="s">
        <v>6</v>
      </c>
      <c r="C3989">
        <v>73.564819</v>
      </c>
    </row>
    <row r="3990" spans="1:3" x14ac:dyDescent="0.25">
      <c r="A3990" s="2">
        <v>43173</v>
      </c>
      <c r="B3990" s="1" t="s">
        <v>6</v>
      </c>
      <c r="C3990">
        <v>72.750984000000003</v>
      </c>
    </row>
    <row r="3991" spans="1:3" x14ac:dyDescent="0.25">
      <c r="A3991" s="2">
        <v>43174</v>
      </c>
      <c r="B3991" s="1" t="s">
        <v>6</v>
      </c>
      <c r="C3991">
        <v>72.768660999999994</v>
      </c>
    </row>
    <row r="3992" spans="1:3" x14ac:dyDescent="0.25">
      <c r="A3992" s="2">
        <v>43175</v>
      </c>
      <c r="B3992" s="1" t="s">
        <v>6</v>
      </c>
      <c r="C3992">
        <v>72.503272999999993</v>
      </c>
    </row>
    <row r="3993" spans="1:3" x14ac:dyDescent="0.25">
      <c r="A3993" s="2">
        <v>43178</v>
      </c>
      <c r="B3993" s="1" t="s">
        <v>6</v>
      </c>
      <c r="C3993">
        <v>72.326355000000007</v>
      </c>
    </row>
    <row r="3994" spans="1:3" x14ac:dyDescent="0.25">
      <c r="A3994" s="2">
        <v>43179</v>
      </c>
      <c r="B3994" s="1" t="s">
        <v>6</v>
      </c>
      <c r="C3994">
        <v>72.786354000000003</v>
      </c>
    </row>
    <row r="3995" spans="1:3" x14ac:dyDescent="0.25">
      <c r="A3995" s="2">
        <v>43180</v>
      </c>
      <c r="B3995" s="1" t="s">
        <v>6</v>
      </c>
      <c r="C3995">
        <v>73.051743000000002</v>
      </c>
    </row>
    <row r="3996" spans="1:3" x14ac:dyDescent="0.25">
      <c r="A3996" s="2">
        <v>43181</v>
      </c>
      <c r="B3996" s="1" t="s">
        <v>6</v>
      </c>
      <c r="C3996">
        <v>72.290970000000002</v>
      </c>
    </row>
    <row r="3997" spans="1:3" x14ac:dyDescent="0.25">
      <c r="A3997" s="2">
        <v>43182</v>
      </c>
      <c r="B3997" s="1" t="s">
        <v>6</v>
      </c>
      <c r="C3997">
        <v>71.742508000000001</v>
      </c>
    </row>
    <row r="3998" spans="1:3" x14ac:dyDescent="0.25">
      <c r="A3998" s="2">
        <v>43185</v>
      </c>
      <c r="B3998" s="1" t="s">
        <v>6</v>
      </c>
      <c r="C3998">
        <v>70.238654999999994</v>
      </c>
    </row>
    <row r="3999" spans="1:3" x14ac:dyDescent="0.25">
      <c r="A3999" s="2">
        <v>43186</v>
      </c>
      <c r="B3999" s="1" t="s">
        <v>6</v>
      </c>
      <c r="C3999">
        <v>72.060965999999993</v>
      </c>
    </row>
    <row r="4000" spans="1:3" x14ac:dyDescent="0.25">
      <c r="A4000" s="2">
        <v>43187</v>
      </c>
      <c r="B4000" s="1" t="s">
        <v>6</v>
      </c>
      <c r="C4000">
        <v>72.644820999999993</v>
      </c>
    </row>
    <row r="4001" spans="1:3" x14ac:dyDescent="0.25">
      <c r="A4001" s="2">
        <v>43188</v>
      </c>
      <c r="B4001" s="1" t="s">
        <v>6</v>
      </c>
      <c r="C4001">
        <v>73.405586</v>
      </c>
    </row>
    <row r="4002" spans="1:3" x14ac:dyDescent="0.25">
      <c r="A4002" s="2">
        <v>43193</v>
      </c>
      <c r="B4002" s="1" t="s">
        <v>6</v>
      </c>
      <c r="C4002">
        <v>72.927902000000003</v>
      </c>
    </row>
    <row r="4003" spans="1:3" x14ac:dyDescent="0.25">
      <c r="A4003" s="2">
        <v>43194</v>
      </c>
      <c r="B4003" s="1" t="s">
        <v>6</v>
      </c>
      <c r="C4003">
        <v>71.565582000000006</v>
      </c>
    </row>
    <row r="4004" spans="1:3" x14ac:dyDescent="0.25">
      <c r="A4004" s="2">
        <v>43195</v>
      </c>
      <c r="B4004" s="1" t="s">
        <v>6</v>
      </c>
      <c r="C4004">
        <v>73.617896999999999</v>
      </c>
    </row>
    <row r="4005" spans="1:3" x14ac:dyDescent="0.25">
      <c r="A4005" s="2">
        <v>43196</v>
      </c>
      <c r="B4005" s="1" t="s">
        <v>6</v>
      </c>
      <c r="C4005">
        <v>73.352515999999994</v>
      </c>
    </row>
    <row r="4006" spans="1:3" x14ac:dyDescent="0.25">
      <c r="A4006" s="2">
        <v>43199</v>
      </c>
      <c r="B4006" s="1" t="s">
        <v>6</v>
      </c>
      <c r="C4006">
        <v>73.635597000000004</v>
      </c>
    </row>
    <row r="4007" spans="1:3" x14ac:dyDescent="0.25">
      <c r="A4007" s="2">
        <v>43200</v>
      </c>
      <c r="B4007" s="1" t="s">
        <v>6</v>
      </c>
      <c r="C4007">
        <v>73.900977999999995</v>
      </c>
    </row>
    <row r="4008" spans="1:3" x14ac:dyDescent="0.25">
      <c r="A4008" s="2">
        <v>43201</v>
      </c>
      <c r="B4008" s="1" t="s">
        <v>6</v>
      </c>
      <c r="C4008">
        <v>72.574059000000005</v>
      </c>
    </row>
    <row r="4009" spans="1:3" x14ac:dyDescent="0.25">
      <c r="A4009" s="2">
        <v>43202</v>
      </c>
      <c r="B4009" s="1" t="s">
        <v>6</v>
      </c>
      <c r="C4009">
        <v>73.157889999999995</v>
      </c>
    </row>
    <row r="4010" spans="1:3" x14ac:dyDescent="0.25">
      <c r="A4010" s="2">
        <v>43203</v>
      </c>
      <c r="B4010" s="1" t="s">
        <v>6</v>
      </c>
      <c r="C4010">
        <v>73.281745999999998</v>
      </c>
    </row>
    <row r="4011" spans="1:3" x14ac:dyDescent="0.25">
      <c r="A4011" s="2">
        <v>43206</v>
      </c>
      <c r="B4011" s="1" t="s">
        <v>6</v>
      </c>
      <c r="C4011">
        <v>73.034049999999993</v>
      </c>
    </row>
    <row r="4012" spans="1:3" x14ac:dyDescent="0.25">
      <c r="A4012" s="2">
        <v>43207</v>
      </c>
      <c r="B4012" s="1" t="s">
        <v>6</v>
      </c>
      <c r="C4012">
        <v>75.015609999999995</v>
      </c>
    </row>
    <row r="4013" spans="1:3" x14ac:dyDescent="0.25">
      <c r="A4013" s="2">
        <v>43208</v>
      </c>
      <c r="B4013" s="1" t="s">
        <v>6</v>
      </c>
      <c r="C4013">
        <v>75.086365000000001</v>
      </c>
    </row>
    <row r="4014" spans="1:3" x14ac:dyDescent="0.25">
      <c r="A4014" s="2">
        <v>43209</v>
      </c>
      <c r="B4014" s="1" t="s">
        <v>6</v>
      </c>
      <c r="C4014">
        <v>75.227897999999996</v>
      </c>
    </row>
    <row r="4015" spans="1:3" x14ac:dyDescent="0.25">
      <c r="A4015" s="2">
        <v>43210</v>
      </c>
      <c r="B4015" s="1" t="s">
        <v>6</v>
      </c>
      <c r="C4015">
        <v>75.086365000000001</v>
      </c>
    </row>
    <row r="4016" spans="1:3" x14ac:dyDescent="0.25">
      <c r="A4016" s="2">
        <v>43213</v>
      </c>
      <c r="B4016" s="1" t="s">
        <v>6</v>
      </c>
      <c r="C4016">
        <v>71.937126000000006</v>
      </c>
    </row>
    <row r="4017" spans="1:3" x14ac:dyDescent="0.25">
      <c r="A4017" s="2">
        <v>43214</v>
      </c>
      <c r="B4017" s="1" t="s">
        <v>6</v>
      </c>
      <c r="C4017">
        <v>73.228667999999999</v>
      </c>
    </row>
    <row r="4018" spans="1:3" x14ac:dyDescent="0.25">
      <c r="A4018" s="2">
        <v>43215</v>
      </c>
      <c r="B4018" s="1" t="s">
        <v>6</v>
      </c>
      <c r="C4018">
        <v>71.707122999999996</v>
      </c>
    </row>
    <row r="4019" spans="1:3" x14ac:dyDescent="0.25">
      <c r="A4019" s="2">
        <v>43216</v>
      </c>
      <c r="B4019" s="1" t="s">
        <v>6</v>
      </c>
      <c r="C4019">
        <v>73.653267</v>
      </c>
    </row>
    <row r="4020" spans="1:3" x14ac:dyDescent="0.25">
      <c r="A4020" s="2">
        <v>43217</v>
      </c>
      <c r="B4020" s="1" t="s">
        <v>6</v>
      </c>
      <c r="C4020">
        <v>74.201735999999997</v>
      </c>
    </row>
    <row r="4021" spans="1:3" x14ac:dyDescent="0.25">
      <c r="A4021" s="2">
        <v>43220</v>
      </c>
      <c r="B4021" s="1" t="s">
        <v>6</v>
      </c>
      <c r="C4021">
        <v>74.555588</v>
      </c>
    </row>
    <row r="4022" spans="1:3" x14ac:dyDescent="0.25">
      <c r="A4022" s="2">
        <v>43222</v>
      </c>
      <c r="B4022" s="1" t="s">
        <v>6</v>
      </c>
      <c r="C4022">
        <v>76.678673000000003</v>
      </c>
    </row>
    <row r="4023" spans="1:3" x14ac:dyDescent="0.25">
      <c r="A4023" s="2">
        <v>43223</v>
      </c>
      <c r="B4023" s="1" t="s">
        <v>6</v>
      </c>
      <c r="C4023">
        <v>73.688666999999995</v>
      </c>
    </row>
    <row r="4024" spans="1:3" x14ac:dyDescent="0.25">
      <c r="A4024" s="2">
        <v>43224</v>
      </c>
      <c r="B4024" s="1" t="s">
        <v>6</v>
      </c>
      <c r="C4024">
        <v>74.254822000000004</v>
      </c>
    </row>
    <row r="4025" spans="1:3" x14ac:dyDescent="0.25">
      <c r="A4025" s="2">
        <v>43227</v>
      </c>
      <c r="B4025" s="1" t="s">
        <v>6</v>
      </c>
      <c r="C4025">
        <v>74.856361000000007</v>
      </c>
    </row>
    <row r="4026" spans="1:3" x14ac:dyDescent="0.25">
      <c r="A4026" s="2">
        <v>43228</v>
      </c>
      <c r="B4026" s="1" t="s">
        <v>6</v>
      </c>
      <c r="C4026">
        <v>75.192520000000002</v>
      </c>
    </row>
    <row r="4027" spans="1:3" x14ac:dyDescent="0.25">
      <c r="A4027" s="2">
        <v>43229</v>
      </c>
      <c r="B4027" s="1" t="s">
        <v>6</v>
      </c>
      <c r="C4027">
        <v>75.104056999999997</v>
      </c>
    </row>
    <row r="4028" spans="1:3" x14ac:dyDescent="0.25">
      <c r="A4028" s="2">
        <v>43230</v>
      </c>
      <c r="B4028" s="1" t="s">
        <v>6</v>
      </c>
      <c r="C4028">
        <v>75.581749000000002</v>
      </c>
    </row>
    <row r="4029" spans="1:3" x14ac:dyDescent="0.25">
      <c r="A4029" s="2">
        <v>43231</v>
      </c>
      <c r="B4029" s="1" t="s">
        <v>6</v>
      </c>
      <c r="C4029">
        <v>75.157120000000006</v>
      </c>
    </row>
    <row r="4030" spans="1:3" x14ac:dyDescent="0.25">
      <c r="A4030" s="2">
        <v>43234</v>
      </c>
      <c r="B4030" s="1" t="s">
        <v>6</v>
      </c>
      <c r="C4030">
        <v>75.740982000000002</v>
      </c>
    </row>
    <row r="4031" spans="1:3" x14ac:dyDescent="0.25">
      <c r="A4031" s="2">
        <v>43235</v>
      </c>
      <c r="B4031" s="1" t="s">
        <v>6</v>
      </c>
      <c r="C4031">
        <v>75.564064000000002</v>
      </c>
    </row>
    <row r="4032" spans="1:3" x14ac:dyDescent="0.25">
      <c r="A4032" s="2">
        <v>43236</v>
      </c>
      <c r="B4032" s="1" t="s">
        <v>6</v>
      </c>
      <c r="C4032">
        <v>75.546370999999994</v>
      </c>
    </row>
    <row r="4033" spans="1:3" x14ac:dyDescent="0.25">
      <c r="A4033" s="2">
        <v>43237</v>
      </c>
      <c r="B4033" s="1" t="s">
        <v>6</v>
      </c>
      <c r="C4033">
        <v>78.288673000000003</v>
      </c>
    </row>
    <row r="4034" spans="1:3" x14ac:dyDescent="0.25">
      <c r="A4034" s="2">
        <v>43238</v>
      </c>
      <c r="B4034" s="1" t="s">
        <v>6</v>
      </c>
      <c r="C4034">
        <v>77.482864000000006</v>
      </c>
    </row>
    <row r="4035" spans="1:3" x14ac:dyDescent="0.25">
      <c r="A4035" s="2">
        <v>43241</v>
      </c>
      <c r="B4035" s="1" t="s">
        <v>6</v>
      </c>
      <c r="C4035">
        <v>77.482864000000006</v>
      </c>
    </row>
    <row r="4036" spans="1:3" x14ac:dyDescent="0.25">
      <c r="A4036" s="2">
        <v>43242</v>
      </c>
      <c r="B4036" s="1" t="s">
        <v>6</v>
      </c>
      <c r="C4036">
        <v>77.285895999999994</v>
      </c>
    </row>
    <row r="4037" spans="1:3" x14ac:dyDescent="0.25">
      <c r="A4037" s="2">
        <v>43243</v>
      </c>
      <c r="B4037" s="1" t="s">
        <v>6</v>
      </c>
      <c r="C4037">
        <v>76.802413999999999</v>
      </c>
    </row>
    <row r="4038" spans="1:3" x14ac:dyDescent="0.25">
      <c r="A4038" s="2">
        <v>43244</v>
      </c>
      <c r="B4038" s="1" t="s">
        <v>6</v>
      </c>
      <c r="C4038">
        <v>76.623337000000006</v>
      </c>
    </row>
    <row r="4039" spans="1:3" x14ac:dyDescent="0.25">
      <c r="A4039" s="2">
        <v>43245</v>
      </c>
      <c r="B4039" s="1" t="s">
        <v>6</v>
      </c>
      <c r="C4039">
        <v>77.590323999999995</v>
      </c>
    </row>
    <row r="4040" spans="1:3" x14ac:dyDescent="0.25">
      <c r="A4040" s="2">
        <v>43248</v>
      </c>
      <c r="B4040" s="1" t="s">
        <v>6</v>
      </c>
      <c r="C4040">
        <v>77.590323999999995</v>
      </c>
    </row>
    <row r="4041" spans="1:3" x14ac:dyDescent="0.25">
      <c r="A4041" s="2">
        <v>43249</v>
      </c>
      <c r="B4041" s="1" t="s">
        <v>6</v>
      </c>
      <c r="C4041">
        <v>77.214264</v>
      </c>
    </row>
    <row r="4042" spans="1:3" x14ac:dyDescent="0.25">
      <c r="A4042" s="2">
        <v>43250</v>
      </c>
      <c r="B4042" s="1" t="s">
        <v>6</v>
      </c>
      <c r="C4042">
        <v>78.163330000000002</v>
      </c>
    </row>
    <row r="4043" spans="1:3" x14ac:dyDescent="0.25">
      <c r="A4043" s="2">
        <v>43251</v>
      </c>
      <c r="B4043" s="1" t="s">
        <v>6</v>
      </c>
      <c r="C4043">
        <v>76.480086999999997</v>
      </c>
    </row>
    <row r="4044" spans="1:3" x14ac:dyDescent="0.25">
      <c r="A4044" s="2">
        <v>43252</v>
      </c>
      <c r="B4044" s="1" t="s">
        <v>6</v>
      </c>
      <c r="C4044">
        <v>75.996596999999994</v>
      </c>
    </row>
    <row r="4045" spans="1:3" x14ac:dyDescent="0.25">
      <c r="A4045" s="2">
        <v>43255</v>
      </c>
      <c r="B4045" s="1" t="s">
        <v>6</v>
      </c>
      <c r="C4045">
        <v>76.354736000000003</v>
      </c>
    </row>
    <row r="4046" spans="1:3" x14ac:dyDescent="0.25">
      <c r="A4046" s="2">
        <v>43256</v>
      </c>
      <c r="B4046" s="1" t="s">
        <v>6</v>
      </c>
      <c r="C4046">
        <v>77.447051999999999</v>
      </c>
    </row>
    <row r="4047" spans="1:3" x14ac:dyDescent="0.25">
      <c r="A4047" s="2">
        <v>43257</v>
      </c>
      <c r="B4047" s="1" t="s">
        <v>6</v>
      </c>
      <c r="C4047">
        <v>77.733565999999996</v>
      </c>
    </row>
    <row r="4048" spans="1:3" x14ac:dyDescent="0.25">
      <c r="A4048" s="2">
        <v>43258</v>
      </c>
      <c r="B4048" s="1" t="s">
        <v>6</v>
      </c>
      <c r="C4048">
        <v>77.554496999999998</v>
      </c>
    </row>
    <row r="4049" spans="1:3" x14ac:dyDescent="0.25">
      <c r="A4049" s="2">
        <v>43259</v>
      </c>
      <c r="B4049" s="1" t="s">
        <v>6</v>
      </c>
      <c r="C4049">
        <v>77.608215000000001</v>
      </c>
    </row>
    <row r="4050" spans="1:3" x14ac:dyDescent="0.25">
      <c r="A4050" s="2">
        <v>43262</v>
      </c>
      <c r="B4050" s="1" t="s">
        <v>6</v>
      </c>
      <c r="C4050">
        <v>77.267989999999998</v>
      </c>
    </row>
    <row r="4051" spans="1:3" x14ac:dyDescent="0.25">
      <c r="A4051" s="2">
        <v>43263</v>
      </c>
      <c r="B4051" s="1" t="s">
        <v>6</v>
      </c>
      <c r="C4051">
        <v>77.375434999999996</v>
      </c>
    </row>
    <row r="4052" spans="1:3" x14ac:dyDescent="0.25">
      <c r="A4052" s="2">
        <v>43264</v>
      </c>
      <c r="B4052" s="1" t="s">
        <v>6</v>
      </c>
      <c r="C4052">
        <v>77.823097000000004</v>
      </c>
    </row>
    <row r="4053" spans="1:3" x14ac:dyDescent="0.25">
      <c r="A4053" s="2">
        <v>43265</v>
      </c>
      <c r="B4053" s="1" t="s">
        <v>6</v>
      </c>
      <c r="C4053">
        <v>79.219841000000002</v>
      </c>
    </row>
    <row r="4054" spans="1:3" x14ac:dyDescent="0.25">
      <c r="A4054" s="2">
        <v>43266</v>
      </c>
      <c r="B4054" s="1" t="s">
        <v>6</v>
      </c>
      <c r="C4054">
        <v>78.575194999999994</v>
      </c>
    </row>
    <row r="4055" spans="1:3" x14ac:dyDescent="0.25">
      <c r="A4055" s="2">
        <v>43269</v>
      </c>
      <c r="B4055" s="1" t="s">
        <v>6</v>
      </c>
      <c r="C4055">
        <v>77.250084000000001</v>
      </c>
    </row>
    <row r="4056" spans="1:3" x14ac:dyDescent="0.25">
      <c r="A4056" s="2">
        <v>43270</v>
      </c>
      <c r="B4056" s="1" t="s">
        <v>6</v>
      </c>
      <c r="C4056">
        <v>77.411240000000006</v>
      </c>
    </row>
    <row r="4057" spans="1:3" x14ac:dyDescent="0.25">
      <c r="A4057" s="2">
        <v>43271</v>
      </c>
      <c r="B4057" s="1" t="s">
        <v>6</v>
      </c>
      <c r="C4057">
        <v>77.679848000000007</v>
      </c>
    </row>
    <row r="4058" spans="1:3" x14ac:dyDescent="0.25">
      <c r="A4058" s="2">
        <v>43272</v>
      </c>
      <c r="B4058" s="1" t="s">
        <v>6</v>
      </c>
      <c r="C4058">
        <v>77.679848000000007</v>
      </c>
    </row>
    <row r="4059" spans="1:3" x14ac:dyDescent="0.25">
      <c r="A4059" s="2">
        <v>43273</v>
      </c>
      <c r="B4059" s="1" t="s">
        <v>6</v>
      </c>
      <c r="C4059">
        <v>78.593093999999994</v>
      </c>
    </row>
    <row r="4060" spans="1:3" x14ac:dyDescent="0.25">
      <c r="A4060" s="2">
        <v>43276</v>
      </c>
      <c r="B4060" s="1" t="s">
        <v>6</v>
      </c>
      <c r="C4060">
        <v>76.927757</v>
      </c>
    </row>
    <row r="4061" spans="1:3" x14ac:dyDescent="0.25">
      <c r="A4061" s="2">
        <v>43277</v>
      </c>
      <c r="B4061" s="1" t="s">
        <v>6</v>
      </c>
      <c r="C4061">
        <v>77.160544999999999</v>
      </c>
    </row>
    <row r="4062" spans="1:3" x14ac:dyDescent="0.25">
      <c r="A4062" s="2">
        <v>43278</v>
      </c>
      <c r="B4062" s="1" t="s">
        <v>6</v>
      </c>
      <c r="C4062">
        <v>77.733565999999996</v>
      </c>
    </row>
    <row r="4063" spans="1:3" x14ac:dyDescent="0.25">
      <c r="A4063" s="2">
        <v>43279</v>
      </c>
      <c r="B4063" s="1" t="s">
        <v>6</v>
      </c>
      <c r="C4063">
        <v>76.802413999999999</v>
      </c>
    </row>
    <row r="4064" spans="1:3" x14ac:dyDescent="0.25">
      <c r="A4064" s="2">
        <v>43280</v>
      </c>
      <c r="B4064" s="1" t="s">
        <v>6</v>
      </c>
      <c r="C4064">
        <v>77.339614999999995</v>
      </c>
    </row>
    <row r="4065" spans="1:3" x14ac:dyDescent="0.25">
      <c r="A4065" s="2">
        <v>43283</v>
      </c>
      <c r="B4065" s="1" t="s">
        <v>6</v>
      </c>
      <c r="C4065">
        <v>76.730782000000005</v>
      </c>
    </row>
    <row r="4066" spans="1:3" x14ac:dyDescent="0.25">
      <c r="A4066" s="2">
        <v>43284</v>
      </c>
      <c r="B4066" s="1" t="s">
        <v>6</v>
      </c>
      <c r="C4066">
        <v>76.927757</v>
      </c>
    </row>
    <row r="4067" spans="1:3" x14ac:dyDescent="0.25">
      <c r="A4067" s="2">
        <v>43285</v>
      </c>
      <c r="B4067" s="1" t="s">
        <v>6</v>
      </c>
      <c r="C4067">
        <v>73.758240000000001</v>
      </c>
    </row>
    <row r="4068" spans="1:3" x14ac:dyDescent="0.25">
      <c r="A4068" s="2">
        <v>43286</v>
      </c>
      <c r="B4068" s="1" t="s">
        <v>6</v>
      </c>
      <c r="C4068">
        <v>74.008949000000001</v>
      </c>
    </row>
    <row r="4069" spans="1:3" x14ac:dyDescent="0.25">
      <c r="A4069" s="2">
        <v>43287</v>
      </c>
      <c r="B4069" s="1" t="s">
        <v>6</v>
      </c>
      <c r="C4069">
        <v>75.387778999999995</v>
      </c>
    </row>
    <row r="4070" spans="1:3" x14ac:dyDescent="0.25">
      <c r="A4070" s="2">
        <v>43290</v>
      </c>
      <c r="B4070" s="1" t="s">
        <v>6</v>
      </c>
      <c r="C4070">
        <v>74.581969999999998</v>
      </c>
    </row>
    <row r="4071" spans="1:3" x14ac:dyDescent="0.25">
      <c r="A4071" s="2">
        <v>43291</v>
      </c>
      <c r="B4071" s="1" t="s">
        <v>6</v>
      </c>
      <c r="C4071">
        <v>74.635681000000005</v>
      </c>
    </row>
    <row r="4072" spans="1:3" x14ac:dyDescent="0.25">
      <c r="A4072" s="2">
        <v>43292</v>
      </c>
      <c r="B4072" s="1" t="s">
        <v>6</v>
      </c>
      <c r="C4072">
        <v>73.758240000000001</v>
      </c>
    </row>
    <row r="4073" spans="1:3" x14ac:dyDescent="0.25">
      <c r="A4073" s="2">
        <v>43293</v>
      </c>
      <c r="B4073" s="1" t="s">
        <v>6</v>
      </c>
      <c r="C4073">
        <v>75.298232999999996</v>
      </c>
    </row>
    <row r="4074" spans="1:3" x14ac:dyDescent="0.25">
      <c r="A4074" s="2">
        <v>43294</v>
      </c>
      <c r="B4074" s="1" t="s">
        <v>6</v>
      </c>
      <c r="C4074">
        <v>75.692192000000006</v>
      </c>
    </row>
    <row r="4075" spans="1:3" x14ac:dyDescent="0.25">
      <c r="A4075" s="2">
        <v>43297</v>
      </c>
      <c r="B4075" s="1" t="s">
        <v>6</v>
      </c>
      <c r="C4075">
        <v>76.193573000000001</v>
      </c>
    </row>
    <row r="4076" spans="1:3" x14ac:dyDescent="0.25">
      <c r="A4076" s="2">
        <v>43298</v>
      </c>
      <c r="B4076" s="1" t="s">
        <v>6</v>
      </c>
      <c r="C4076">
        <v>76.927757</v>
      </c>
    </row>
    <row r="4077" spans="1:3" x14ac:dyDescent="0.25">
      <c r="A4077" s="2">
        <v>43299</v>
      </c>
      <c r="B4077" s="1" t="s">
        <v>6</v>
      </c>
      <c r="C4077">
        <v>76.641234999999995</v>
      </c>
    </row>
    <row r="4078" spans="1:3" x14ac:dyDescent="0.25">
      <c r="A4078" s="2">
        <v>43300</v>
      </c>
      <c r="B4078" s="1" t="s">
        <v>6</v>
      </c>
      <c r="C4078">
        <v>76.730782000000005</v>
      </c>
    </row>
    <row r="4079" spans="1:3" x14ac:dyDescent="0.25">
      <c r="A4079" s="2">
        <v>43301</v>
      </c>
      <c r="B4079" s="1" t="s">
        <v>6</v>
      </c>
      <c r="C4079">
        <v>75.727997000000002</v>
      </c>
    </row>
    <row r="4080" spans="1:3" x14ac:dyDescent="0.25">
      <c r="A4080" s="2">
        <v>43304</v>
      </c>
      <c r="B4080" s="1" t="s">
        <v>6</v>
      </c>
      <c r="C4080">
        <v>75.101264999999998</v>
      </c>
    </row>
    <row r="4081" spans="1:3" x14ac:dyDescent="0.25">
      <c r="A4081" s="2">
        <v>43305</v>
      </c>
      <c r="B4081" s="1" t="s">
        <v>6</v>
      </c>
      <c r="C4081">
        <v>76.247307000000006</v>
      </c>
    </row>
    <row r="4082" spans="1:3" x14ac:dyDescent="0.25">
      <c r="A4082" s="2">
        <v>43306</v>
      </c>
      <c r="B4082" s="1" t="s">
        <v>6</v>
      </c>
      <c r="C4082">
        <v>75.137062</v>
      </c>
    </row>
    <row r="4083" spans="1:3" x14ac:dyDescent="0.25">
      <c r="A4083" s="2">
        <v>43307</v>
      </c>
      <c r="B4083" s="1" t="s">
        <v>6</v>
      </c>
      <c r="C4083">
        <v>77.088920999999999</v>
      </c>
    </row>
    <row r="4084" spans="1:3" x14ac:dyDescent="0.25">
      <c r="A4084" s="2">
        <v>43308</v>
      </c>
      <c r="B4084" s="1" t="s">
        <v>6</v>
      </c>
      <c r="C4084">
        <v>77.536591000000001</v>
      </c>
    </row>
    <row r="4085" spans="1:3" x14ac:dyDescent="0.25">
      <c r="A4085" s="2">
        <v>43311</v>
      </c>
      <c r="B4085" s="1" t="s">
        <v>6</v>
      </c>
      <c r="C4085">
        <v>76.444282999999999</v>
      </c>
    </row>
    <row r="4086" spans="1:3" x14ac:dyDescent="0.25">
      <c r="A4086" s="2">
        <v>43312</v>
      </c>
      <c r="B4086" s="1" t="s">
        <v>6</v>
      </c>
      <c r="C4086">
        <v>74.796836999999996</v>
      </c>
    </row>
    <row r="4087" spans="1:3" x14ac:dyDescent="0.25">
      <c r="A4087" s="2">
        <v>43313</v>
      </c>
      <c r="B4087" s="1" t="s">
        <v>6</v>
      </c>
      <c r="C4087">
        <v>75.960785000000001</v>
      </c>
    </row>
    <row r="4088" spans="1:3" x14ac:dyDescent="0.25">
      <c r="A4088" s="2">
        <v>43314</v>
      </c>
      <c r="B4088" s="1" t="s">
        <v>6</v>
      </c>
      <c r="C4088">
        <v>76.318923999999996</v>
      </c>
    </row>
    <row r="4089" spans="1:3" x14ac:dyDescent="0.25">
      <c r="A4089" s="2">
        <v>43315</v>
      </c>
      <c r="B4089" s="1" t="s">
        <v>6</v>
      </c>
      <c r="C4089">
        <v>76.999381999999997</v>
      </c>
    </row>
    <row r="4090" spans="1:3" x14ac:dyDescent="0.25">
      <c r="A4090" s="2">
        <v>43318</v>
      </c>
      <c r="B4090" s="1" t="s">
        <v>6</v>
      </c>
      <c r="C4090">
        <v>76.891945000000007</v>
      </c>
    </row>
    <row r="4091" spans="1:3" x14ac:dyDescent="0.25">
      <c r="A4091" s="2">
        <v>43319</v>
      </c>
      <c r="B4091" s="1" t="s">
        <v>6</v>
      </c>
      <c r="C4091">
        <v>76.354736000000003</v>
      </c>
    </row>
    <row r="4092" spans="1:3" x14ac:dyDescent="0.25">
      <c r="A4092" s="2">
        <v>43320</v>
      </c>
      <c r="B4092" s="1" t="s">
        <v>6</v>
      </c>
      <c r="C4092">
        <v>75.531020999999996</v>
      </c>
    </row>
    <row r="4093" spans="1:3" x14ac:dyDescent="0.25">
      <c r="A4093" s="2">
        <v>43321</v>
      </c>
      <c r="B4093" s="1" t="s">
        <v>6</v>
      </c>
      <c r="C4093">
        <v>75.602660999999998</v>
      </c>
    </row>
    <row r="4094" spans="1:3" x14ac:dyDescent="0.25">
      <c r="A4094" s="2">
        <v>43322</v>
      </c>
      <c r="B4094" s="1" t="s">
        <v>6</v>
      </c>
      <c r="C4094">
        <v>74.886382999999995</v>
      </c>
    </row>
    <row r="4095" spans="1:3" x14ac:dyDescent="0.25">
      <c r="A4095" s="2">
        <v>43325</v>
      </c>
      <c r="B4095" s="1" t="s">
        <v>6</v>
      </c>
      <c r="C4095">
        <v>75.280333999999996</v>
      </c>
    </row>
    <row r="4096" spans="1:3" x14ac:dyDescent="0.25">
      <c r="A4096" s="2">
        <v>43326</v>
      </c>
      <c r="B4096" s="1" t="s">
        <v>6</v>
      </c>
      <c r="C4096">
        <v>75.710091000000006</v>
      </c>
    </row>
    <row r="4097" spans="1:3" x14ac:dyDescent="0.25">
      <c r="A4097" s="2">
        <v>43327</v>
      </c>
      <c r="B4097" s="1" t="s">
        <v>6</v>
      </c>
      <c r="C4097">
        <v>75.244522000000003</v>
      </c>
    </row>
    <row r="4098" spans="1:3" x14ac:dyDescent="0.25">
      <c r="A4098" s="2">
        <v>43328</v>
      </c>
      <c r="B4098" s="1" t="s">
        <v>6</v>
      </c>
      <c r="C4098">
        <v>76.032416999999995</v>
      </c>
    </row>
    <row r="4099" spans="1:3" x14ac:dyDescent="0.25">
      <c r="A4099" s="2">
        <v>43329</v>
      </c>
      <c r="B4099" s="1" t="s">
        <v>6</v>
      </c>
      <c r="C4099">
        <v>76.121941000000007</v>
      </c>
    </row>
    <row r="4100" spans="1:3" x14ac:dyDescent="0.25">
      <c r="A4100" s="2">
        <v>43332</v>
      </c>
      <c r="B4100" s="1" t="s">
        <v>6</v>
      </c>
      <c r="C4100">
        <v>76.551711999999995</v>
      </c>
    </row>
    <row r="4101" spans="1:3" x14ac:dyDescent="0.25">
      <c r="A4101" s="2">
        <v>43333</v>
      </c>
      <c r="B4101" s="1" t="s">
        <v>6</v>
      </c>
      <c r="C4101">
        <v>76.677054999999996</v>
      </c>
    </row>
    <row r="4102" spans="1:3" x14ac:dyDescent="0.25">
      <c r="A4102" s="2">
        <v>43334</v>
      </c>
      <c r="B4102" s="1" t="s">
        <v>6</v>
      </c>
      <c r="C4102">
        <v>77.912636000000006</v>
      </c>
    </row>
    <row r="4103" spans="1:3" x14ac:dyDescent="0.25">
      <c r="A4103" s="2">
        <v>43335</v>
      </c>
      <c r="B4103" s="1" t="s">
        <v>6</v>
      </c>
      <c r="C4103">
        <v>77.984261000000004</v>
      </c>
    </row>
    <row r="4104" spans="1:3" x14ac:dyDescent="0.25">
      <c r="A4104" s="2">
        <v>43336</v>
      </c>
      <c r="B4104" s="1" t="s">
        <v>6</v>
      </c>
      <c r="C4104">
        <v>77.751472000000007</v>
      </c>
    </row>
    <row r="4105" spans="1:3" x14ac:dyDescent="0.25">
      <c r="A4105" s="2">
        <v>43339</v>
      </c>
      <c r="B4105" s="1" t="s">
        <v>6</v>
      </c>
      <c r="C4105">
        <v>78.557281000000003</v>
      </c>
    </row>
    <row r="4106" spans="1:3" x14ac:dyDescent="0.25">
      <c r="A4106" s="2">
        <v>43340</v>
      </c>
      <c r="B4106" s="1" t="s">
        <v>6</v>
      </c>
      <c r="C4106">
        <v>79.792854000000005</v>
      </c>
    </row>
    <row r="4107" spans="1:3" x14ac:dyDescent="0.25">
      <c r="A4107" s="2">
        <v>43341</v>
      </c>
      <c r="B4107" s="1" t="s">
        <v>6</v>
      </c>
      <c r="C4107">
        <v>81.690978999999999</v>
      </c>
    </row>
    <row r="4108" spans="1:3" x14ac:dyDescent="0.25">
      <c r="A4108" s="2">
        <v>43342</v>
      </c>
      <c r="B4108" s="1" t="s">
        <v>6</v>
      </c>
      <c r="C4108">
        <v>79.219841000000002</v>
      </c>
    </row>
    <row r="4109" spans="1:3" x14ac:dyDescent="0.25">
      <c r="A4109" s="2">
        <v>43343</v>
      </c>
      <c r="B4109" s="1" t="s">
        <v>6</v>
      </c>
      <c r="C4109">
        <v>78.127517999999995</v>
      </c>
    </row>
    <row r="4110" spans="1:3" x14ac:dyDescent="0.25">
      <c r="A4110" s="2">
        <v>43346</v>
      </c>
      <c r="B4110" s="1" t="s">
        <v>6</v>
      </c>
      <c r="C4110">
        <v>77.841003000000001</v>
      </c>
    </row>
    <row r="4111" spans="1:3" x14ac:dyDescent="0.25">
      <c r="A4111" s="2">
        <v>43347</v>
      </c>
      <c r="B4111" s="1" t="s">
        <v>6</v>
      </c>
      <c r="C4111">
        <v>77.894729999999996</v>
      </c>
    </row>
    <row r="4112" spans="1:3" x14ac:dyDescent="0.25">
      <c r="A4112" s="2">
        <v>43348</v>
      </c>
      <c r="B4112" s="1" t="s">
        <v>6</v>
      </c>
      <c r="C4112">
        <v>76.963570000000004</v>
      </c>
    </row>
    <row r="4113" spans="1:3" x14ac:dyDescent="0.25">
      <c r="A4113" s="2">
        <v>43349</v>
      </c>
      <c r="B4113" s="1" t="s">
        <v>6</v>
      </c>
      <c r="C4113">
        <v>76.820319999999995</v>
      </c>
    </row>
    <row r="4114" spans="1:3" x14ac:dyDescent="0.25">
      <c r="A4114" s="2">
        <v>43350</v>
      </c>
      <c r="B4114" s="1" t="s">
        <v>6</v>
      </c>
      <c r="C4114">
        <v>77.339614999999995</v>
      </c>
    </row>
    <row r="4115" spans="1:3" x14ac:dyDescent="0.25">
      <c r="A4115" s="2">
        <v>43353</v>
      </c>
      <c r="B4115" s="1" t="s">
        <v>6</v>
      </c>
      <c r="C4115">
        <v>77.250084000000001</v>
      </c>
    </row>
    <row r="4116" spans="1:3" x14ac:dyDescent="0.25">
      <c r="A4116" s="2">
        <v>43354</v>
      </c>
      <c r="B4116" s="1" t="s">
        <v>6</v>
      </c>
      <c r="C4116">
        <v>77.357529</v>
      </c>
    </row>
    <row r="4117" spans="1:3" x14ac:dyDescent="0.25">
      <c r="A4117" s="2">
        <v>43355</v>
      </c>
      <c r="B4117" s="1" t="s">
        <v>6</v>
      </c>
      <c r="C4117">
        <v>78.521461000000002</v>
      </c>
    </row>
    <row r="4118" spans="1:3" x14ac:dyDescent="0.25">
      <c r="A4118" s="2">
        <v>43356</v>
      </c>
      <c r="B4118" s="1" t="s">
        <v>6</v>
      </c>
      <c r="C4118">
        <v>79.721221999999997</v>
      </c>
    </row>
    <row r="4119" spans="1:3" x14ac:dyDescent="0.25">
      <c r="A4119" s="2">
        <v>43357</v>
      </c>
      <c r="B4119" s="1" t="s">
        <v>6</v>
      </c>
      <c r="C4119">
        <v>80.276336999999998</v>
      </c>
    </row>
    <row r="4120" spans="1:3" x14ac:dyDescent="0.25">
      <c r="A4120" s="2">
        <v>43360</v>
      </c>
      <c r="B4120" s="1" t="s">
        <v>6</v>
      </c>
      <c r="C4120">
        <v>79.452620999999994</v>
      </c>
    </row>
    <row r="4121" spans="1:3" x14ac:dyDescent="0.25">
      <c r="A4121" s="2">
        <v>43361</v>
      </c>
      <c r="B4121" s="1" t="s">
        <v>6</v>
      </c>
      <c r="C4121">
        <v>78.879600999999994</v>
      </c>
    </row>
    <row r="4122" spans="1:3" x14ac:dyDescent="0.25">
      <c r="A4122" s="2">
        <v>43362</v>
      </c>
      <c r="B4122" s="1" t="s">
        <v>6</v>
      </c>
      <c r="C4122">
        <v>78.539367999999996</v>
      </c>
    </row>
    <row r="4123" spans="1:3" x14ac:dyDescent="0.25">
      <c r="A4123" s="2">
        <v>43363</v>
      </c>
      <c r="B4123" s="1" t="s">
        <v>6</v>
      </c>
      <c r="C4123">
        <v>78.772171</v>
      </c>
    </row>
    <row r="4124" spans="1:3" x14ac:dyDescent="0.25">
      <c r="A4124" s="2">
        <v>43364</v>
      </c>
      <c r="B4124" s="1" t="s">
        <v>6</v>
      </c>
      <c r="C4124">
        <v>77.823097000000004</v>
      </c>
    </row>
    <row r="4125" spans="1:3" x14ac:dyDescent="0.25">
      <c r="A4125" s="2">
        <v>43367</v>
      </c>
      <c r="B4125" s="1" t="s">
        <v>6</v>
      </c>
      <c r="C4125">
        <v>78.073791999999997</v>
      </c>
    </row>
    <row r="4126" spans="1:3" x14ac:dyDescent="0.25">
      <c r="A4126" s="2">
        <v>43368</v>
      </c>
      <c r="B4126" s="1" t="s">
        <v>6</v>
      </c>
      <c r="C4126">
        <v>79.201920000000001</v>
      </c>
    </row>
    <row r="4127" spans="1:3" x14ac:dyDescent="0.25">
      <c r="A4127" s="2">
        <v>43369</v>
      </c>
      <c r="B4127" s="1" t="s">
        <v>6</v>
      </c>
      <c r="C4127">
        <v>79.542152000000002</v>
      </c>
    </row>
    <row r="4128" spans="1:3" x14ac:dyDescent="0.25">
      <c r="A4128" s="2">
        <v>43370</v>
      </c>
      <c r="B4128" s="1" t="s">
        <v>6</v>
      </c>
      <c r="C4128">
        <v>79.918205</v>
      </c>
    </row>
    <row r="4129" spans="1:3" x14ac:dyDescent="0.25">
      <c r="A4129" s="2">
        <v>43371</v>
      </c>
      <c r="B4129" s="1" t="s">
        <v>6</v>
      </c>
      <c r="C4129">
        <v>79.309364000000002</v>
      </c>
    </row>
    <row r="4130" spans="1:3" x14ac:dyDescent="0.25">
      <c r="A4130" s="2">
        <v>43374</v>
      </c>
      <c r="B4130" s="1" t="s">
        <v>6</v>
      </c>
      <c r="C4130">
        <v>81.852135000000004</v>
      </c>
    </row>
    <row r="4131" spans="1:3" x14ac:dyDescent="0.25">
      <c r="A4131" s="2">
        <v>43375</v>
      </c>
      <c r="B4131" s="1" t="s">
        <v>6</v>
      </c>
      <c r="C4131">
        <v>81.476089000000002</v>
      </c>
    </row>
    <row r="4132" spans="1:3" x14ac:dyDescent="0.25">
      <c r="A4132" s="2">
        <v>43377</v>
      </c>
      <c r="B4132" s="1" t="s">
        <v>6</v>
      </c>
      <c r="C4132">
        <v>79.721221999999997</v>
      </c>
    </row>
    <row r="4133" spans="1:3" x14ac:dyDescent="0.25">
      <c r="A4133" s="2">
        <v>43378</v>
      </c>
      <c r="B4133" s="1" t="s">
        <v>6</v>
      </c>
      <c r="C4133">
        <v>79.828659000000002</v>
      </c>
    </row>
    <row r="4134" spans="1:3" x14ac:dyDescent="0.25">
      <c r="A4134" s="2">
        <v>43381</v>
      </c>
      <c r="B4134" s="1" t="s">
        <v>6</v>
      </c>
      <c r="C4134">
        <v>79.309364000000002</v>
      </c>
    </row>
    <row r="4135" spans="1:3" x14ac:dyDescent="0.25">
      <c r="A4135" s="2">
        <v>43382</v>
      </c>
      <c r="B4135" s="1" t="s">
        <v>6</v>
      </c>
      <c r="C4135">
        <v>79.416816999999995</v>
      </c>
    </row>
    <row r="4136" spans="1:3" x14ac:dyDescent="0.25">
      <c r="A4136" s="2">
        <v>43383</v>
      </c>
      <c r="B4136" s="1" t="s">
        <v>6</v>
      </c>
      <c r="C4136">
        <v>78.217055999999999</v>
      </c>
    </row>
    <row r="4137" spans="1:3" x14ac:dyDescent="0.25">
      <c r="A4137" s="2">
        <v>43384</v>
      </c>
      <c r="B4137" s="1" t="s">
        <v>6</v>
      </c>
      <c r="C4137">
        <v>76.121941000000007</v>
      </c>
    </row>
    <row r="4138" spans="1:3" x14ac:dyDescent="0.25">
      <c r="A4138" s="2">
        <v>43385</v>
      </c>
      <c r="B4138" s="1" t="s">
        <v>6</v>
      </c>
      <c r="C4138">
        <v>75.531020999999996</v>
      </c>
    </row>
    <row r="4139" spans="1:3" x14ac:dyDescent="0.25">
      <c r="A4139" s="2">
        <v>43388</v>
      </c>
      <c r="B4139" s="1" t="s">
        <v>6</v>
      </c>
      <c r="C4139">
        <v>75.584746999999993</v>
      </c>
    </row>
    <row r="4140" spans="1:3" x14ac:dyDescent="0.25">
      <c r="A4140" s="2">
        <v>43389</v>
      </c>
      <c r="B4140" s="1" t="s">
        <v>6</v>
      </c>
      <c r="C4140">
        <v>76.748688000000001</v>
      </c>
    </row>
    <row r="4141" spans="1:3" x14ac:dyDescent="0.25">
      <c r="A4141" s="2">
        <v>43390</v>
      </c>
      <c r="B4141" s="1" t="s">
        <v>6</v>
      </c>
      <c r="C4141">
        <v>64.088561999999996</v>
      </c>
    </row>
    <row r="4142" spans="1:3" x14ac:dyDescent="0.25">
      <c r="A4142" s="2">
        <v>43391</v>
      </c>
      <c r="B4142" s="1" t="s">
        <v>6</v>
      </c>
      <c r="C4142">
        <v>62.279961</v>
      </c>
    </row>
    <row r="4143" spans="1:3" x14ac:dyDescent="0.25">
      <c r="A4143" s="2">
        <v>43392</v>
      </c>
      <c r="B4143" s="1" t="s">
        <v>6</v>
      </c>
      <c r="C4143">
        <v>62.763454000000003</v>
      </c>
    </row>
    <row r="4144" spans="1:3" x14ac:dyDescent="0.25">
      <c r="A4144" s="2">
        <v>43395</v>
      </c>
      <c r="B4144" s="1" t="s">
        <v>6</v>
      </c>
      <c r="C4144">
        <v>62.673915999999998</v>
      </c>
    </row>
    <row r="4145" spans="1:3" x14ac:dyDescent="0.25">
      <c r="A4145" s="2">
        <v>43396</v>
      </c>
      <c r="B4145" s="1" t="s">
        <v>6</v>
      </c>
      <c r="C4145">
        <v>63.175303999999997</v>
      </c>
    </row>
    <row r="4146" spans="1:3" x14ac:dyDescent="0.25">
      <c r="A4146" s="2">
        <v>43397</v>
      </c>
      <c r="B4146" s="1" t="s">
        <v>6</v>
      </c>
      <c r="C4146">
        <v>62.244155999999997</v>
      </c>
    </row>
    <row r="4147" spans="1:3" x14ac:dyDescent="0.25">
      <c r="A4147" s="2">
        <v>43398</v>
      </c>
      <c r="B4147" s="1" t="s">
        <v>6</v>
      </c>
      <c r="C4147">
        <v>61.706940000000003</v>
      </c>
    </row>
    <row r="4148" spans="1:3" x14ac:dyDescent="0.25">
      <c r="A4148" s="2">
        <v>43399</v>
      </c>
      <c r="B4148" s="1" t="s">
        <v>6</v>
      </c>
      <c r="C4148">
        <v>62.960433999999999</v>
      </c>
    </row>
    <row r="4149" spans="1:3" x14ac:dyDescent="0.25">
      <c r="A4149" s="2">
        <v>43402</v>
      </c>
      <c r="B4149" s="1" t="s">
        <v>6</v>
      </c>
      <c r="C4149">
        <v>63.121586000000001</v>
      </c>
    </row>
    <row r="4150" spans="1:3" x14ac:dyDescent="0.25">
      <c r="A4150" s="2">
        <v>43403</v>
      </c>
      <c r="B4150" s="1" t="s">
        <v>6</v>
      </c>
      <c r="C4150">
        <v>61.957649000000004</v>
      </c>
    </row>
    <row r="4151" spans="1:3" x14ac:dyDescent="0.25">
      <c r="A4151" s="2">
        <v>43404</v>
      </c>
      <c r="B4151" s="1" t="s">
        <v>6</v>
      </c>
      <c r="C4151">
        <v>62.065086000000001</v>
      </c>
    </row>
    <row r="4152" spans="1:3" x14ac:dyDescent="0.25">
      <c r="A4152" s="2">
        <v>43405</v>
      </c>
      <c r="B4152" s="1" t="s">
        <v>6</v>
      </c>
      <c r="C4152">
        <v>61.778584000000002</v>
      </c>
    </row>
    <row r="4153" spans="1:3" x14ac:dyDescent="0.25">
      <c r="A4153" s="2">
        <v>43406</v>
      </c>
      <c r="B4153" s="1" t="s">
        <v>6</v>
      </c>
      <c r="C4153">
        <v>60.471375000000002</v>
      </c>
    </row>
    <row r="4154" spans="1:3" x14ac:dyDescent="0.25">
      <c r="A4154" s="2">
        <v>43409</v>
      </c>
      <c r="B4154" s="1" t="s">
        <v>6</v>
      </c>
      <c r="C4154">
        <v>61.062302000000003</v>
      </c>
    </row>
    <row r="4155" spans="1:3" x14ac:dyDescent="0.25">
      <c r="A4155" s="2">
        <v>43410</v>
      </c>
      <c r="B4155" s="1" t="s">
        <v>6</v>
      </c>
      <c r="C4155">
        <v>61.778584000000002</v>
      </c>
    </row>
    <row r="4156" spans="1:3" x14ac:dyDescent="0.25">
      <c r="A4156" s="2">
        <v>43411</v>
      </c>
      <c r="B4156" s="1" t="s">
        <v>6</v>
      </c>
      <c r="C4156">
        <v>67.705742000000001</v>
      </c>
    </row>
    <row r="4157" spans="1:3" x14ac:dyDescent="0.25">
      <c r="A4157" s="2">
        <v>43412</v>
      </c>
      <c r="B4157" s="1" t="s">
        <v>6</v>
      </c>
      <c r="C4157">
        <v>65.467392000000004</v>
      </c>
    </row>
    <row r="4158" spans="1:3" x14ac:dyDescent="0.25">
      <c r="A4158" s="2">
        <v>43413</v>
      </c>
      <c r="B4158" s="1" t="s">
        <v>6</v>
      </c>
      <c r="C4158">
        <v>63.408096</v>
      </c>
    </row>
    <row r="4159" spans="1:3" x14ac:dyDescent="0.25">
      <c r="A4159" s="2">
        <v>43416</v>
      </c>
      <c r="B4159" s="1" t="s">
        <v>6</v>
      </c>
      <c r="C4159">
        <v>63.067870999999997</v>
      </c>
    </row>
    <row r="4160" spans="1:3" x14ac:dyDescent="0.25">
      <c r="A4160" s="2">
        <v>43417</v>
      </c>
      <c r="B4160" s="1" t="s">
        <v>6</v>
      </c>
      <c r="C4160">
        <v>63.336472000000001</v>
      </c>
    </row>
    <row r="4161" spans="1:3" x14ac:dyDescent="0.25">
      <c r="A4161" s="2">
        <v>43418</v>
      </c>
      <c r="B4161" s="1" t="s">
        <v>6</v>
      </c>
      <c r="C4161">
        <v>63.551346000000002</v>
      </c>
    </row>
    <row r="4162" spans="1:3" x14ac:dyDescent="0.25">
      <c r="A4162" s="2">
        <v>43419</v>
      </c>
      <c r="B4162" s="1" t="s">
        <v>6</v>
      </c>
      <c r="C4162">
        <v>63.390194000000001</v>
      </c>
    </row>
    <row r="4163" spans="1:3" x14ac:dyDescent="0.25">
      <c r="A4163" s="2">
        <v>43420</v>
      </c>
      <c r="B4163" s="1" t="s">
        <v>6</v>
      </c>
      <c r="C4163">
        <v>63.157409999999999</v>
      </c>
    </row>
    <row r="4164" spans="1:3" x14ac:dyDescent="0.25">
      <c r="A4164" s="2">
        <v>43423</v>
      </c>
      <c r="B4164" s="1" t="s">
        <v>6</v>
      </c>
      <c r="C4164">
        <v>61.313006999999999</v>
      </c>
    </row>
    <row r="4165" spans="1:3" x14ac:dyDescent="0.25">
      <c r="A4165" s="2">
        <v>43424</v>
      </c>
      <c r="B4165" s="1" t="s">
        <v>6</v>
      </c>
      <c r="C4165">
        <v>59.361156000000001</v>
      </c>
    </row>
    <row r="4166" spans="1:3" x14ac:dyDescent="0.25">
      <c r="A4166" s="2">
        <v>43425</v>
      </c>
      <c r="B4166" s="1" t="s">
        <v>6</v>
      </c>
      <c r="C4166">
        <v>61.044387999999998</v>
      </c>
    </row>
    <row r="4167" spans="1:3" x14ac:dyDescent="0.25">
      <c r="A4167" s="2">
        <v>43426</v>
      </c>
      <c r="B4167" s="1" t="s">
        <v>6</v>
      </c>
      <c r="C4167">
        <v>62.154620999999999</v>
      </c>
    </row>
    <row r="4168" spans="1:3" x14ac:dyDescent="0.25">
      <c r="A4168" s="2">
        <v>43427</v>
      </c>
      <c r="B4168" s="1" t="s">
        <v>6</v>
      </c>
      <c r="C4168">
        <v>61.957649000000004</v>
      </c>
    </row>
    <row r="4169" spans="1:3" x14ac:dyDescent="0.25">
      <c r="A4169" s="2">
        <v>43430</v>
      </c>
      <c r="B4169" s="1" t="s">
        <v>6</v>
      </c>
      <c r="C4169">
        <v>62.279961</v>
      </c>
    </row>
    <row r="4170" spans="1:3" x14ac:dyDescent="0.25">
      <c r="A4170" s="2">
        <v>43431</v>
      </c>
      <c r="B4170" s="1" t="s">
        <v>6</v>
      </c>
      <c r="C4170">
        <v>64.267623999999998</v>
      </c>
    </row>
    <row r="4171" spans="1:3" x14ac:dyDescent="0.25">
      <c r="A4171" s="2">
        <v>43432</v>
      </c>
      <c r="B4171" s="1" t="s">
        <v>6</v>
      </c>
      <c r="C4171">
        <v>65.055526999999998</v>
      </c>
    </row>
    <row r="4172" spans="1:3" x14ac:dyDescent="0.25">
      <c r="A4172" s="2">
        <v>43433</v>
      </c>
      <c r="B4172" s="1" t="s">
        <v>6</v>
      </c>
      <c r="C4172">
        <v>64.840637000000001</v>
      </c>
    </row>
    <row r="4173" spans="1:3" x14ac:dyDescent="0.25">
      <c r="A4173" s="2">
        <v>43434</v>
      </c>
      <c r="B4173" s="1" t="s">
        <v>6</v>
      </c>
      <c r="C4173">
        <v>64.357155000000006</v>
      </c>
    </row>
    <row r="4174" spans="1:3" x14ac:dyDescent="0.25">
      <c r="A4174" s="2">
        <v>43437</v>
      </c>
      <c r="B4174" s="1" t="s">
        <v>6</v>
      </c>
      <c r="C4174">
        <v>66.058311000000003</v>
      </c>
    </row>
    <row r="4175" spans="1:3" x14ac:dyDescent="0.25">
      <c r="A4175" s="2">
        <v>43438</v>
      </c>
      <c r="B4175" s="1" t="s">
        <v>6</v>
      </c>
      <c r="C4175">
        <v>65.646461000000002</v>
      </c>
    </row>
    <row r="4176" spans="1:3" x14ac:dyDescent="0.25">
      <c r="A4176" s="2">
        <v>43439</v>
      </c>
      <c r="B4176" s="1" t="s">
        <v>6</v>
      </c>
      <c r="C4176">
        <v>64.213913000000005</v>
      </c>
    </row>
    <row r="4177" spans="1:3" x14ac:dyDescent="0.25">
      <c r="A4177" s="2">
        <v>43440</v>
      </c>
      <c r="B4177" s="1" t="s">
        <v>6</v>
      </c>
      <c r="C4177">
        <v>60.883235999999997</v>
      </c>
    </row>
    <row r="4178" spans="1:3" x14ac:dyDescent="0.25">
      <c r="A4178" s="2">
        <v>43441</v>
      </c>
      <c r="B4178" s="1" t="s">
        <v>6</v>
      </c>
      <c r="C4178">
        <v>55.726067</v>
      </c>
    </row>
    <row r="4179" spans="1:3" x14ac:dyDescent="0.25">
      <c r="A4179" s="2">
        <v>43444</v>
      </c>
      <c r="B4179" s="1" t="s">
        <v>6</v>
      </c>
      <c r="C4179">
        <v>55.350017999999999</v>
      </c>
    </row>
    <row r="4180" spans="1:3" x14ac:dyDescent="0.25">
      <c r="A4180" s="2">
        <v>43445</v>
      </c>
      <c r="B4180" s="1" t="s">
        <v>6</v>
      </c>
      <c r="C4180">
        <v>55.743965000000003</v>
      </c>
    </row>
    <row r="4181" spans="1:3" x14ac:dyDescent="0.25">
      <c r="A4181" s="2">
        <v>43446</v>
      </c>
      <c r="B4181" s="1" t="s">
        <v>6</v>
      </c>
      <c r="C4181">
        <v>55.887225999999998</v>
      </c>
    </row>
    <row r="4182" spans="1:3" x14ac:dyDescent="0.25">
      <c r="A4182" s="2">
        <v>43447</v>
      </c>
      <c r="B4182" s="1" t="s">
        <v>6</v>
      </c>
      <c r="C4182">
        <v>55.027698999999998</v>
      </c>
    </row>
    <row r="4183" spans="1:3" x14ac:dyDescent="0.25">
      <c r="A4183" s="2">
        <v>43448</v>
      </c>
      <c r="B4183" s="1" t="s">
        <v>6</v>
      </c>
      <c r="C4183">
        <v>53.863754</v>
      </c>
    </row>
    <row r="4184" spans="1:3" x14ac:dyDescent="0.25">
      <c r="A4184" s="2">
        <v>43451</v>
      </c>
      <c r="B4184" s="1" t="s">
        <v>6</v>
      </c>
      <c r="C4184">
        <v>53.272830999999996</v>
      </c>
    </row>
    <row r="4185" spans="1:3" x14ac:dyDescent="0.25">
      <c r="A4185" s="2">
        <v>43452</v>
      </c>
      <c r="B4185" s="1" t="s">
        <v>6</v>
      </c>
      <c r="C4185">
        <v>53.00423</v>
      </c>
    </row>
    <row r="4186" spans="1:3" x14ac:dyDescent="0.25">
      <c r="A4186" s="2">
        <v>43453</v>
      </c>
      <c r="B4186" s="1" t="s">
        <v>6</v>
      </c>
      <c r="C4186">
        <v>52.825161000000001</v>
      </c>
    </row>
    <row r="4187" spans="1:3" x14ac:dyDescent="0.25">
      <c r="A4187" s="2">
        <v>43454</v>
      </c>
      <c r="B4187" s="1" t="s">
        <v>6</v>
      </c>
      <c r="C4187">
        <v>52.126792999999999</v>
      </c>
    </row>
    <row r="4188" spans="1:3" x14ac:dyDescent="0.25">
      <c r="A4188" s="2">
        <v>43455</v>
      </c>
      <c r="B4188" s="1" t="s">
        <v>6</v>
      </c>
      <c r="C4188">
        <v>51.195636999999998</v>
      </c>
    </row>
    <row r="4189" spans="1:3" x14ac:dyDescent="0.25">
      <c r="A4189" s="2">
        <v>43461</v>
      </c>
      <c r="B4189" s="1" t="s">
        <v>6</v>
      </c>
      <c r="C4189">
        <v>51.088203</v>
      </c>
    </row>
    <row r="4190" spans="1:3" x14ac:dyDescent="0.25">
      <c r="A4190" s="2">
        <v>43462</v>
      </c>
      <c r="B4190" s="1" t="s">
        <v>6</v>
      </c>
      <c r="C4190">
        <v>50.712153999999998</v>
      </c>
    </row>
    <row r="4191" spans="1:3" x14ac:dyDescent="0.25">
      <c r="A4191" s="2">
        <v>43467</v>
      </c>
      <c r="B4191" s="1" t="s">
        <v>6</v>
      </c>
      <c r="C4191">
        <v>51.249355000000001</v>
      </c>
    </row>
    <row r="4192" spans="1:3" x14ac:dyDescent="0.25">
      <c r="A4192" s="2">
        <v>43468</v>
      </c>
      <c r="B4192" s="1" t="s">
        <v>6</v>
      </c>
      <c r="C4192">
        <v>49.763092</v>
      </c>
    </row>
    <row r="4193" spans="1:3" x14ac:dyDescent="0.25">
      <c r="A4193" s="2">
        <v>43469</v>
      </c>
      <c r="B4193" s="1" t="s">
        <v>6</v>
      </c>
      <c r="C4193">
        <v>52.932594000000002</v>
      </c>
    </row>
    <row r="4194" spans="1:3" x14ac:dyDescent="0.25">
      <c r="A4194" s="2">
        <v>43472</v>
      </c>
      <c r="B4194" s="1" t="s">
        <v>6</v>
      </c>
      <c r="C4194">
        <v>52.646087999999999</v>
      </c>
    </row>
    <row r="4195" spans="1:3" x14ac:dyDescent="0.25">
      <c r="A4195" s="2">
        <v>43473</v>
      </c>
      <c r="B4195" s="1" t="s">
        <v>6</v>
      </c>
      <c r="C4195">
        <v>52.001449999999998</v>
      </c>
    </row>
    <row r="4196" spans="1:3" x14ac:dyDescent="0.25">
      <c r="A4196" s="2">
        <v>43474</v>
      </c>
      <c r="B4196" s="1" t="s">
        <v>6</v>
      </c>
      <c r="C4196">
        <v>54.007010999999999</v>
      </c>
    </row>
    <row r="4197" spans="1:3" x14ac:dyDescent="0.25">
      <c r="A4197" s="2">
        <v>43475</v>
      </c>
      <c r="B4197" s="1" t="s">
        <v>6</v>
      </c>
      <c r="C4197">
        <v>53.344462999999998</v>
      </c>
    </row>
    <row r="4198" spans="1:3" x14ac:dyDescent="0.25">
      <c r="A4198" s="2">
        <v>43476</v>
      </c>
      <c r="B4198" s="1" t="s">
        <v>6</v>
      </c>
      <c r="C4198">
        <v>53.040047000000001</v>
      </c>
    </row>
    <row r="4199" spans="1:3" x14ac:dyDescent="0.25">
      <c r="A4199" s="2">
        <v>43479</v>
      </c>
      <c r="B4199" s="1" t="s">
        <v>6</v>
      </c>
      <c r="C4199">
        <v>53.00423</v>
      </c>
    </row>
    <row r="4200" spans="1:3" x14ac:dyDescent="0.25">
      <c r="A4200" s="2">
        <v>43480</v>
      </c>
      <c r="B4200" s="1" t="s">
        <v>6</v>
      </c>
      <c r="C4200">
        <v>53.756312999999999</v>
      </c>
    </row>
    <row r="4201" spans="1:3" x14ac:dyDescent="0.25">
      <c r="A4201" s="2">
        <v>43481</v>
      </c>
      <c r="B4201" s="1" t="s">
        <v>6</v>
      </c>
      <c r="C4201">
        <v>54.436771</v>
      </c>
    </row>
    <row r="4202" spans="1:3" x14ac:dyDescent="0.25">
      <c r="A4202" s="2">
        <v>43482</v>
      </c>
      <c r="B4202" s="1" t="s">
        <v>6</v>
      </c>
      <c r="C4202">
        <v>54.794910000000002</v>
      </c>
    </row>
    <row r="4203" spans="1:3" x14ac:dyDescent="0.25">
      <c r="A4203" s="2">
        <v>43483</v>
      </c>
      <c r="B4203" s="1" t="s">
        <v>6</v>
      </c>
      <c r="C4203">
        <v>55.529091000000001</v>
      </c>
    </row>
    <row r="4204" spans="1:3" x14ac:dyDescent="0.25">
      <c r="A4204" s="2">
        <v>43486</v>
      </c>
      <c r="B4204" s="1" t="s">
        <v>6</v>
      </c>
      <c r="C4204">
        <v>55.242579999999997</v>
      </c>
    </row>
    <row r="4205" spans="1:3" x14ac:dyDescent="0.25">
      <c r="A4205" s="2">
        <v>43487</v>
      </c>
      <c r="B4205" s="1" t="s">
        <v>6</v>
      </c>
      <c r="C4205">
        <v>55.296303000000002</v>
      </c>
    </row>
    <row r="4206" spans="1:3" x14ac:dyDescent="0.25">
      <c r="A4206" s="2">
        <v>43488</v>
      </c>
      <c r="B4206" s="1" t="s">
        <v>6</v>
      </c>
      <c r="C4206">
        <v>55.278396999999998</v>
      </c>
    </row>
    <row r="4207" spans="1:3" x14ac:dyDescent="0.25">
      <c r="A4207" s="2">
        <v>43489</v>
      </c>
      <c r="B4207" s="1" t="s">
        <v>6</v>
      </c>
      <c r="C4207">
        <v>55.135142999999999</v>
      </c>
    </row>
    <row r="4208" spans="1:3" x14ac:dyDescent="0.25">
      <c r="A4208" s="2">
        <v>43490</v>
      </c>
      <c r="B4208" s="1" t="s">
        <v>6</v>
      </c>
      <c r="C4208">
        <v>56.854197999999997</v>
      </c>
    </row>
    <row r="4209" spans="1:3" x14ac:dyDescent="0.25">
      <c r="A4209" s="2">
        <v>43493</v>
      </c>
      <c r="B4209" s="1" t="s">
        <v>6</v>
      </c>
      <c r="C4209">
        <v>56.496059000000002</v>
      </c>
    </row>
    <row r="4210" spans="1:3" x14ac:dyDescent="0.25">
      <c r="A4210" s="2">
        <v>43494</v>
      </c>
      <c r="B4210" s="1" t="s">
        <v>6</v>
      </c>
      <c r="C4210">
        <v>56.388621999999998</v>
      </c>
    </row>
    <row r="4211" spans="1:3" x14ac:dyDescent="0.25">
      <c r="A4211" s="2">
        <v>43495</v>
      </c>
      <c r="B4211" s="1" t="s">
        <v>6</v>
      </c>
      <c r="C4211">
        <v>57.086982999999996</v>
      </c>
    </row>
    <row r="4212" spans="1:3" x14ac:dyDescent="0.25">
      <c r="A4212" s="2">
        <v>43496</v>
      </c>
      <c r="B4212" s="1" t="s">
        <v>6</v>
      </c>
      <c r="C4212">
        <v>57.624191000000003</v>
      </c>
    </row>
    <row r="4213" spans="1:3" x14ac:dyDescent="0.25">
      <c r="A4213" s="2">
        <v>43497</v>
      </c>
      <c r="B4213" s="1" t="s">
        <v>6</v>
      </c>
      <c r="C4213">
        <v>57.051174000000003</v>
      </c>
    </row>
    <row r="4214" spans="1:3" x14ac:dyDescent="0.25">
      <c r="A4214" s="2">
        <v>43500</v>
      </c>
      <c r="B4214" s="1" t="s">
        <v>6</v>
      </c>
      <c r="C4214">
        <v>57.373500999999997</v>
      </c>
    </row>
    <row r="4215" spans="1:3" x14ac:dyDescent="0.25">
      <c r="A4215" s="2">
        <v>43501</v>
      </c>
      <c r="B4215" s="1" t="s">
        <v>6</v>
      </c>
      <c r="C4215">
        <v>59.486503999999996</v>
      </c>
    </row>
    <row r="4216" spans="1:3" x14ac:dyDescent="0.25">
      <c r="A4216" s="2">
        <v>43502</v>
      </c>
      <c r="B4216" s="1" t="s">
        <v>6</v>
      </c>
      <c r="C4216">
        <v>59.701377999999998</v>
      </c>
    </row>
    <row r="4217" spans="1:3" x14ac:dyDescent="0.25">
      <c r="A4217" s="2">
        <v>43503</v>
      </c>
      <c r="B4217" s="1" t="s">
        <v>6</v>
      </c>
      <c r="C4217">
        <v>59.361156000000001</v>
      </c>
    </row>
    <row r="4218" spans="1:3" x14ac:dyDescent="0.25">
      <c r="A4218" s="2">
        <v>43504</v>
      </c>
      <c r="B4218" s="1" t="s">
        <v>6</v>
      </c>
      <c r="C4218">
        <v>58.752327000000001</v>
      </c>
    </row>
    <row r="4219" spans="1:3" x14ac:dyDescent="0.25">
      <c r="A4219" s="2">
        <v>43507</v>
      </c>
      <c r="B4219" s="1" t="s">
        <v>6</v>
      </c>
      <c r="C4219">
        <v>58.841853999999998</v>
      </c>
    </row>
    <row r="4220" spans="1:3" x14ac:dyDescent="0.25">
      <c r="A4220" s="2">
        <v>43508</v>
      </c>
      <c r="B4220" s="1" t="s">
        <v>6</v>
      </c>
      <c r="C4220">
        <v>59.808822999999997</v>
      </c>
    </row>
    <row r="4221" spans="1:3" x14ac:dyDescent="0.25">
      <c r="A4221" s="2">
        <v>43509</v>
      </c>
      <c r="B4221" s="1" t="s">
        <v>6</v>
      </c>
      <c r="C4221">
        <v>60.453476000000002</v>
      </c>
    </row>
    <row r="4222" spans="1:3" x14ac:dyDescent="0.25">
      <c r="A4222" s="2">
        <v>43510</v>
      </c>
      <c r="B4222" s="1" t="s">
        <v>6</v>
      </c>
      <c r="C4222">
        <v>60.399746</v>
      </c>
    </row>
    <row r="4223" spans="1:3" x14ac:dyDescent="0.25">
      <c r="A4223" s="2">
        <v>43511</v>
      </c>
      <c r="B4223" s="1" t="s">
        <v>6</v>
      </c>
      <c r="C4223">
        <v>61.330910000000003</v>
      </c>
    </row>
    <row r="4224" spans="1:3" x14ac:dyDescent="0.25">
      <c r="A4224" s="2">
        <v>43514</v>
      </c>
      <c r="B4224" s="1" t="s">
        <v>6</v>
      </c>
      <c r="C4224">
        <v>61.277183999999998</v>
      </c>
    </row>
    <row r="4225" spans="1:3" x14ac:dyDescent="0.25">
      <c r="A4225" s="2">
        <v>43515</v>
      </c>
      <c r="B4225" s="1" t="s">
        <v>6</v>
      </c>
      <c r="C4225">
        <v>60.417659999999998</v>
      </c>
    </row>
    <row r="4226" spans="1:3" x14ac:dyDescent="0.25">
      <c r="A4226" s="2">
        <v>43516</v>
      </c>
      <c r="B4226" s="1" t="s">
        <v>6</v>
      </c>
      <c r="C4226">
        <v>63.157409999999999</v>
      </c>
    </row>
    <row r="4227" spans="1:3" x14ac:dyDescent="0.25">
      <c r="A4227" s="2">
        <v>43517</v>
      </c>
      <c r="B4227" s="1" t="s">
        <v>6</v>
      </c>
      <c r="C4227">
        <v>63.121586000000001</v>
      </c>
    </row>
    <row r="4228" spans="1:3" x14ac:dyDescent="0.25">
      <c r="A4228" s="2">
        <v>43518</v>
      </c>
      <c r="B4228" s="1" t="s">
        <v>6</v>
      </c>
      <c r="C4228">
        <v>63.085780999999997</v>
      </c>
    </row>
    <row r="4229" spans="1:3" x14ac:dyDescent="0.25">
      <c r="A4229" s="2">
        <v>43521</v>
      </c>
      <c r="B4229" s="1" t="s">
        <v>6</v>
      </c>
      <c r="C4229">
        <v>63.193221999999999</v>
      </c>
    </row>
    <row r="4230" spans="1:3" x14ac:dyDescent="0.25">
      <c r="A4230" s="2">
        <v>43522</v>
      </c>
      <c r="B4230" s="1" t="s">
        <v>6</v>
      </c>
      <c r="C4230">
        <v>61.438358000000001</v>
      </c>
    </row>
    <row r="4231" spans="1:3" x14ac:dyDescent="0.25">
      <c r="A4231" s="2">
        <v>43523</v>
      </c>
      <c r="B4231" s="1" t="s">
        <v>6</v>
      </c>
      <c r="C4231">
        <v>61.008586999999999</v>
      </c>
    </row>
    <row r="4232" spans="1:3" x14ac:dyDescent="0.25">
      <c r="A4232" s="2">
        <v>43524</v>
      </c>
      <c r="B4232" s="1" t="s">
        <v>6</v>
      </c>
      <c r="C4232">
        <v>61.671146</v>
      </c>
    </row>
    <row r="4233" spans="1:3" x14ac:dyDescent="0.25">
      <c r="A4233" s="2">
        <v>43525</v>
      </c>
      <c r="B4233" s="1" t="s">
        <v>6</v>
      </c>
      <c r="C4233">
        <v>61.760674000000002</v>
      </c>
    </row>
    <row r="4234" spans="1:3" x14ac:dyDescent="0.25">
      <c r="A4234" s="2">
        <v>43528</v>
      </c>
      <c r="B4234" s="1" t="s">
        <v>6</v>
      </c>
      <c r="C4234">
        <v>60.381844000000001</v>
      </c>
    </row>
    <row r="4235" spans="1:3" x14ac:dyDescent="0.25">
      <c r="A4235" s="2">
        <v>43529</v>
      </c>
      <c r="B4235" s="1" t="s">
        <v>6</v>
      </c>
      <c r="C4235">
        <v>61.456252999999997</v>
      </c>
    </row>
    <row r="4236" spans="1:3" x14ac:dyDescent="0.25">
      <c r="A4236" s="2">
        <v>43530</v>
      </c>
      <c r="B4236" s="1" t="s">
        <v>6</v>
      </c>
      <c r="C4236">
        <v>60.202773999999998</v>
      </c>
    </row>
    <row r="4237" spans="1:3" x14ac:dyDescent="0.25">
      <c r="A4237" s="2">
        <v>43531</v>
      </c>
      <c r="B4237" s="1" t="s">
        <v>6</v>
      </c>
      <c r="C4237">
        <v>59.862544999999997</v>
      </c>
    </row>
    <row r="4238" spans="1:3" x14ac:dyDescent="0.25">
      <c r="A4238" s="2">
        <v>43532</v>
      </c>
      <c r="B4238" s="1" t="s">
        <v>6</v>
      </c>
      <c r="C4238">
        <v>59.468589999999999</v>
      </c>
    </row>
    <row r="4239" spans="1:3" x14ac:dyDescent="0.25">
      <c r="A4239" s="2">
        <v>43535</v>
      </c>
      <c r="B4239" s="1" t="s">
        <v>6</v>
      </c>
      <c r="C4239">
        <v>60.059520999999997</v>
      </c>
    </row>
    <row r="4240" spans="1:3" x14ac:dyDescent="0.25">
      <c r="A4240" s="2">
        <v>43536</v>
      </c>
      <c r="B4240" s="1" t="s">
        <v>6</v>
      </c>
      <c r="C4240">
        <v>61.098114000000002</v>
      </c>
    </row>
    <row r="4241" spans="1:3" x14ac:dyDescent="0.25">
      <c r="A4241" s="2">
        <v>43537</v>
      </c>
      <c r="B4241" s="1" t="s">
        <v>6</v>
      </c>
      <c r="C4241">
        <v>62.441132000000003</v>
      </c>
    </row>
    <row r="4242" spans="1:3" x14ac:dyDescent="0.25">
      <c r="A4242" s="2">
        <v>43538</v>
      </c>
      <c r="B4242" s="1" t="s">
        <v>6</v>
      </c>
      <c r="C4242">
        <v>62.172527000000002</v>
      </c>
    </row>
    <row r="4243" spans="1:3" x14ac:dyDescent="0.25">
      <c r="A4243" s="2">
        <v>43539</v>
      </c>
      <c r="B4243" s="1" t="s">
        <v>6</v>
      </c>
      <c r="C4243">
        <v>62.387408999999998</v>
      </c>
    </row>
    <row r="4244" spans="1:3" x14ac:dyDescent="0.25">
      <c r="A4244" s="2">
        <v>43542</v>
      </c>
      <c r="B4244" s="1" t="s">
        <v>6</v>
      </c>
      <c r="C4244">
        <v>62.100906000000002</v>
      </c>
    </row>
    <row r="4245" spans="1:3" x14ac:dyDescent="0.25">
      <c r="A4245" s="2">
        <v>43543</v>
      </c>
      <c r="B4245" s="1" t="s">
        <v>6</v>
      </c>
      <c r="C4245">
        <v>62.835082999999997</v>
      </c>
    </row>
    <row r="4246" spans="1:3" x14ac:dyDescent="0.25">
      <c r="A4246" s="2">
        <v>43544</v>
      </c>
      <c r="B4246" s="1" t="s">
        <v>6</v>
      </c>
      <c r="C4246">
        <v>63.336472000000001</v>
      </c>
    </row>
    <row r="4247" spans="1:3" x14ac:dyDescent="0.25">
      <c r="A4247" s="2">
        <v>43545</v>
      </c>
      <c r="B4247" s="1" t="s">
        <v>6</v>
      </c>
      <c r="C4247">
        <v>62.835082999999997</v>
      </c>
    </row>
    <row r="4248" spans="1:3" x14ac:dyDescent="0.25">
      <c r="A4248" s="2">
        <v>43546</v>
      </c>
      <c r="B4248" s="1" t="s">
        <v>6</v>
      </c>
      <c r="C4248">
        <v>61.223461</v>
      </c>
    </row>
    <row r="4249" spans="1:3" x14ac:dyDescent="0.25">
      <c r="A4249" s="2">
        <v>43549</v>
      </c>
      <c r="B4249" s="1" t="s">
        <v>6</v>
      </c>
      <c r="C4249">
        <v>62.333694000000001</v>
      </c>
    </row>
    <row r="4250" spans="1:3" x14ac:dyDescent="0.25">
      <c r="A4250" s="2">
        <v>43550</v>
      </c>
      <c r="B4250" s="1" t="s">
        <v>6</v>
      </c>
      <c r="C4250">
        <v>63.211117000000002</v>
      </c>
    </row>
    <row r="4251" spans="1:3" x14ac:dyDescent="0.25">
      <c r="A4251" s="2">
        <v>43551</v>
      </c>
      <c r="B4251" s="1" t="s">
        <v>6</v>
      </c>
      <c r="C4251">
        <v>62.656013000000002</v>
      </c>
    </row>
    <row r="4252" spans="1:3" x14ac:dyDescent="0.25">
      <c r="A4252" s="2">
        <v>43552</v>
      </c>
      <c r="B4252" s="1" t="s">
        <v>6</v>
      </c>
      <c r="C4252">
        <v>63.533450999999999</v>
      </c>
    </row>
    <row r="4253" spans="1:3" x14ac:dyDescent="0.25">
      <c r="A4253" s="2">
        <v>43553</v>
      </c>
      <c r="B4253" s="1" t="s">
        <v>6</v>
      </c>
      <c r="C4253">
        <v>64.375068999999996</v>
      </c>
    </row>
    <row r="4254" spans="1:3" x14ac:dyDescent="0.25">
      <c r="A4254" s="2">
        <v>43556</v>
      </c>
      <c r="B4254" s="1" t="s">
        <v>6</v>
      </c>
      <c r="C4254">
        <v>65.216674999999995</v>
      </c>
    </row>
    <row r="4255" spans="1:3" x14ac:dyDescent="0.25">
      <c r="A4255" s="2">
        <v>43557</v>
      </c>
      <c r="B4255" s="1" t="s">
        <v>6</v>
      </c>
      <c r="C4255">
        <v>66.076217999999997</v>
      </c>
    </row>
    <row r="4256" spans="1:3" x14ac:dyDescent="0.25">
      <c r="A4256" s="2">
        <v>43558</v>
      </c>
      <c r="B4256" s="1" t="s">
        <v>6</v>
      </c>
      <c r="C4256">
        <v>66.595505000000003</v>
      </c>
    </row>
    <row r="4257" spans="1:3" x14ac:dyDescent="0.25">
      <c r="A4257" s="2">
        <v>43559</v>
      </c>
      <c r="B4257" s="1" t="s">
        <v>6</v>
      </c>
      <c r="C4257">
        <v>66.219466999999995</v>
      </c>
    </row>
    <row r="4258" spans="1:3" x14ac:dyDescent="0.25">
      <c r="A4258" s="2">
        <v>43560</v>
      </c>
      <c r="B4258" s="1" t="s">
        <v>6</v>
      </c>
      <c r="C4258">
        <v>65.968772999999999</v>
      </c>
    </row>
    <row r="4259" spans="1:3" x14ac:dyDescent="0.25">
      <c r="A4259" s="2">
        <v>43563</v>
      </c>
      <c r="B4259" s="1" t="s">
        <v>6</v>
      </c>
      <c r="C4259">
        <v>65.646461000000002</v>
      </c>
    </row>
    <row r="4260" spans="1:3" x14ac:dyDescent="0.25">
      <c r="A4260" s="2">
        <v>43564</v>
      </c>
      <c r="B4260" s="1" t="s">
        <v>6</v>
      </c>
      <c r="C4260">
        <v>65.700164999999998</v>
      </c>
    </row>
    <row r="4261" spans="1:3" x14ac:dyDescent="0.25">
      <c r="A4261" s="2">
        <v>43565</v>
      </c>
      <c r="B4261" s="1" t="s">
        <v>6</v>
      </c>
      <c r="C4261">
        <v>66.022484000000006</v>
      </c>
    </row>
    <row r="4262" spans="1:3" x14ac:dyDescent="0.25">
      <c r="A4262" s="2">
        <v>43566</v>
      </c>
      <c r="B4262" s="1" t="s">
        <v>6</v>
      </c>
      <c r="C4262">
        <v>66.738770000000002</v>
      </c>
    </row>
    <row r="4263" spans="1:3" x14ac:dyDescent="0.25">
      <c r="A4263" s="2">
        <v>43567</v>
      </c>
      <c r="B4263" s="1" t="s">
        <v>6</v>
      </c>
      <c r="C4263">
        <v>66.273193000000006</v>
      </c>
    </row>
    <row r="4264" spans="1:3" x14ac:dyDescent="0.25">
      <c r="A4264" s="2">
        <v>43570</v>
      </c>
      <c r="B4264" s="1" t="s">
        <v>6</v>
      </c>
      <c r="C4264">
        <v>65.915062000000006</v>
      </c>
    </row>
    <row r="4265" spans="1:3" x14ac:dyDescent="0.25">
      <c r="A4265" s="2">
        <v>43571</v>
      </c>
      <c r="B4265" s="1" t="s">
        <v>6</v>
      </c>
      <c r="C4265">
        <v>66.094123999999994</v>
      </c>
    </row>
    <row r="4266" spans="1:3" x14ac:dyDescent="0.25">
      <c r="A4266" s="2">
        <v>43572</v>
      </c>
      <c r="B4266" s="1" t="s">
        <v>6</v>
      </c>
      <c r="C4266">
        <v>63.909484999999997</v>
      </c>
    </row>
    <row r="4267" spans="1:3" x14ac:dyDescent="0.25">
      <c r="A4267" s="2">
        <v>43573</v>
      </c>
      <c r="B4267" s="1" t="s">
        <v>6</v>
      </c>
      <c r="C4267">
        <v>62.817180999999998</v>
      </c>
    </row>
    <row r="4268" spans="1:3" x14ac:dyDescent="0.25">
      <c r="A4268" s="2">
        <v>43578</v>
      </c>
      <c r="B4268" s="1" t="s">
        <v>6</v>
      </c>
      <c r="C4268">
        <v>63.819961999999997</v>
      </c>
    </row>
    <row r="4269" spans="1:3" x14ac:dyDescent="0.25">
      <c r="A4269" s="2">
        <v>43579</v>
      </c>
      <c r="B4269" s="1" t="s">
        <v>6</v>
      </c>
      <c r="C4269">
        <v>64.428794999999994</v>
      </c>
    </row>
    <row r="4270" spans="1:3" x14ac:dyDescent="0.25">
      <c r="A4270" s="2">
        <v>43580</v>
      </c>
      <c r="B4270" s="1" t="s">
        <v>6</v>
      </c>
      <c r="C4270">
        <v>64.231819000000002</v>
      </c>
    </row>
    <row r="4271" spans="1:3" x14ac:dyDescent="0.25">
      <c r="A4271" s="2">
        <v>43581</v>
      </c>
      <c r="B4271" s="1" t="s">
        <v>6</v>
      </c>
      <c r="C4271">
        <v>65.270409000000001</v>
      </c>
    </row>
    <row r="4272" spans="1:3" x14ac:dyDescent="0.25">
      <c r="A4272" s="2">
        <v>43584</v>
      </c>
      <c r="B4272" s="1" t="s">
        <v>6</v>
      </c>
      <c r="C4272">
        <v>66.631332</v>
      </c>
    </row>
    <row r="4273" spans="1:3" x14ac:dyDescent="0.25">
      <c r="A4273" s="2">
        <v>43585</v>
      </c>
      <c r="B4273" s="1" t="s">
        <v>6</v>
      </c>
      <c r="C4273">
        <v>67.114806999999999</v>
      </c>
    </row>
    <row r="4274" spans="1:3" x14ac:dyDescent="0.25">
      <c r="A4274" s="2">
        <v>43587</v>
      </c>
      <c r="B4274" s="1" t="s">
        <v>6</v>
      </c>
      <c r="C4274">
        <v>67.383414999999999</v>
      </c>
    </row>
    <row r="4275" spans="1:3" x14ac:dyDescent="0.25">
      <c r="A4275" s="2">
        <v>43588</v>
      </c>
      <c r="B4275" s="1" t="s">
        <v>6</v>
      </c>
      <c r="C4275">
        <v>68.332474000000005</v>
      </c>
    </row>
    <row r="4276" spans="1:3" x14ac:dyDescent="0.25">
      <c r="A4276" s="2">
        <v>43591</v>
      </c>
      <c r="B4276" s="1" t="s">
        <v>6</v>
      </c>
      <c r="C4276">
        <v>66.649231</v>
      </c>
    </row>
    <row r="4277" spans="1:3" x14ac:dyDescent="0.25">
      <c r="A4277" s="2">
        <v>43592</v>
      </c>
      <c r="B4277" s="1" t="s">
        <v>6</v>
      </c>
      <c r="C4277">
        <v>65.539008999999993</v>
      </c>
    </row>
    <row r="4278" spans="1:3" x14ac:dyDescent="0.25">
      <c r="A4278" s="2">
        <v>43593</v>
      </c>
      <c r="B4278" s="1" t="s">
        <v>6</v>
      </c>
      <c r="C4278">
        <v>66.255279999999999</v>
      </c>
    </row>
    <row r="4279" spans="1:3" x14ac:dyDescent="0.25">
      <c r="A4279" s="2">
        <v>43594</v>
      </c>
      <c r="B4279" s="1" t="s">
        <v>6</v>
      </c>
      <c r="C4279">
        <v>65.001801</v>
      </c>
    </row>
    <row r="4280" spans="1:3" x14ac:dyDescent="0.25">
      <c r="A4280" s="2">
        <v>43595</v>
      </c>
      <c r="B4280" s="1" t="s">
        <v>6</v>
      </c>
      <c r="C4280">
        <v>64.930176000000003</v>
      </c>
    </row>
    <row r="4281" spans="1:3" x14ac:dyDescent="0.25">
      <c r="A4281" s="2">
        <v>43598</v>
      </c>
      <c r="B4281" s="1" t="s">
        <v>6</v>
      </c>
      <c r="C4281">
        <v>63.963214999999998</v>
      </c>
    </row>
    <row r="4282" spans="1:3" x14ac:dyDescent="0.25">
      <c r="A4282" s="2">
        <v>43599</v>
      </c>
      <c r="B4282" s="1" t="s">
        <v>6</v>
      </c>
      <c r="C4282">
        <v>63.640892000000001</v>
      </c>
    </row>
    <row r="4283" spans="1:3" x14ac:dyDescent="0.25">
      <c r="A4283" s="2">
        <v>43600</v>
      </c>
      <c r="B4283" s="1" t="s">
        <v>6</v>
      </c>
      <c r="C4283">
        <v>63.622982</v>
      </c>
    </row>
    <row r="4284" spans="1:3" x14ac:dyDescent="0.25">
      <c r="A4284" s="2">
        <v>43601</v>
      </c>
      <c r="B4284" s="1" t="s">
        <v>6</v>
      </c>
      <c r="C4284">
        <v>64.506004000000004</v>
      </c>
    </row>
    <row r="4285" spans="1:3" x14ac:dyDescent="0.25">
      <c r="A4285" s="2">
        <v>43602</v>
      </c>
      <c r="B4285" s="1" t="s">
        <v>6</v>
      </c>
      <c r="C4285">
        <v>64.089478</v>
      </c>
    </row>
    <row r="4286" spans="1:3" x14ac:dyDescent="0.25">
      <c r="A4286" s="2">
        <v>43605</v>
      </c>
      <c r="B4286" s="1" t="s">
        <v>6</v>
      </c>
      <c r="C4286">
        <v>63.274932999999997</v>
      </c>
    </row>
    <row r="4287" spans="1:3" x14ac:dyDescent="0.25">
      <c r="A4287" s="2">
        <v>43606</v>
      </c>
      <c r="B4287" s="1" t="s">
        <v>6</v>
      </c>
      <c r="C4287">
        <v>63.830306999999998</v>
      </c>
    </row>
    <row r="4288" spans="1:3" x14ac:dyDescent="0.25">
      <c r="A4288" s="2">
        <v>43607</v>
      </c>
      <c r="B4288" s="1" t="s">
        <v>6</v>
      </c>
      <c r="C4288">
        <v>63.941380000000002</v>
      </c>
    </row>
    <row r="4289" spans="1:3" x14ac:dyDescent="0.25">
      <c r="A4289" s="2">
        <v>43608</v>
      </c>
      <c r="B4289" s="1" t="s">
        <v>6</v>
      </c>
      <c r="C4289">
        <v>62.478904999999997</v>
      </c>
    </row>
    <row r="4290" spans="1:3" x14ac:dyDescent="0.25">
      <c r="A4290" s="2">
        <v>43609</v>
      </c>
      <c r="B4290" s="1" t="s">
        <v>6</v>
      </c>
      <c r="C4290">
        <v>62.608497999999997</v>
      </c>
    </row>
    <row r="4291" spans="1:3" x14ac:dyDescent="0.25">
      <c r="A4291" s="2">
        <v>43612</v>
      </c>
      <c r="B4291" s="1" t="s">
        <v>6</v>
      </c>
      <c r="C4291">
        <v>61.867992000000001</v>
      </c>
    </row>
    <row r="4292" spans="1:3" x14ac:dyDescent="0.25">
      <c r="A4292" s="2">
        <v>43613</v>
      </c>
      <c r="B4292" s="1" t="s">
        <v>6</v>
      </c>
      <c r="C4292">
        <v>62.312302000000003</v>
      </c>
    </row>
    <row r="4293" spans="1:3" x14ac:dyDescent="0.25">
      <c r="A4293" s="2">
        <v>43614</v>
      </c>
      <c r="B4293" s="1" t="s">
        <v>6</v>
      </c>
      <c r="C4293">
        <v>61.312634000000003</v>
      </c>
    </row>
    <row r="4294" spans="1:3" x14ac:dyDescent="0.25">
      <c r="A4294" s="2">
        <v>43615</v>
      </c>
      <c r="B4294" s="1" t="s">
        <v>6</v>
      </c>
      <c r="C4294">
        <v>61.071980000000003</v>
      </c>
    </row>
    <row r="4295" spans="1:3" x14ac:dyDescent="0.25">
      <c r="A4295" s="2">
        <v>43616</v>
      </c>
      <c r="B4295" s="1" t="s">
        <v>6</v>
      </c>
      <c r="C4295">
        <v>60.424042</v>
      </c>
    </row>
    <row r="4296" spans="1:3" x14ac:dyDescent="0.25">
      <c r="A4296" s="2">
        <v>43619</v>
      </c>
      <c r="B4296" s="1" t="s">
        <v>6</v>
      </c>
      <c r="C4296">
        <v>60.720238000000002</v>
      </c>
    </row>
    <row r="4297" spans="1:3" x14ac:dyDescent="0.25">
      <c r="A4297" s="2">
        <v>43620</v>
      </c>
      <c r="B4297" s="1" t="s">
        <v>6</v>
      </c>
      <c r="C4297">
        <v>61.645851</v>
      </c>
    </row>
    <row r="4298" spans="1:3" x14ac:dyDescent="0.25">
      <c r="A4298" s="2">
        <v>43621</v>
      </c>
      <c r="B4298" s="1" t="s">
        <v>6</v>
      </c>
      <c r="C4298">
        <v>61.423706000000003</v>
      </c>
    </row>
    <row r="4299" spans="1:3" x14ac:dyDescent="0.25">
      <c r="A4299" s="2">
        <v>43622</v>
      </c>
      <c r="B4299" s="1" t="s">
        <v>6</v>
      </c>
      <c r="C4299">
        <v>61.553299000000003</v>
      </c>
    </row>
    <row r="4300" spans="1:3" x14ac:dyDescent="0.25">
      <c r="A4300" s="2">
        <v>43623</v>
      </c>
      <c r="B4300" s="1" t="s">
        <v>6</v>
      </c>
      <c r="C4300">
        <v>61.386676999999999</v>
      </c>
    </row>
    <row r="4301" spans="1:3" x14ac:dyDescent="0.25">
      <c r="A4301" s="2">
        <v>43627</v>
      </c>
      <c r="B4301" s="1" t="s">
        <v>6</v>
      </c>
      <c r="C4301">
        <v>62.608497999999997</v>
      </c>
    </row>
    <row r="4302" spans="1:3" x14ac:dyDescent="0.25">
      <c r="A4302" s="2">
        <v>43628</v>
      </c>
      <c r="B4302" s="1" t="s">
        <v>6</v>
      </c>
      <c r="C4302">
        <v>60.757266999999999</v>
      </c>
    </row>
    <row r="4303" spans="1:3" x14ac:dyDescent="0.25">
      <c r="A4303" s="2">
        <v>43629</v>
      </c>
      <c r="B4303" s="1" t="s">
        <v>6</v>
      </c>
      <c r="C4303">
        <v>61.331145999999997</v>
      </c>
    </row>
    <row r="4304" spans="1:3" x14ac:dyDescent="0.25">
      <c r="A4304" s="2">
        <v>43630</v>
      </c>
      <c r="B4304" s="1" t="s">
        <v>6</v>
      </c>
      <c r="C4304">
        <v>61.738415000000003</v>
      </c>
    </row>
    <row r="4305" spans="1:3" x14ac:dyDescent="0.25">
      <c r="A4305" s="2">
        <v>43633</v>
      </c>
      <c r="B4305" s="1" t="s">
        <v>6</v>
      </c>
      <c r="C4305">
        <v>62.404854</v>
      </c>
    </row>
    <row r="4306" spans="1:3" x14ac:dyDescent="0.25">
      <c r="A4306" s="2">
        <v>43634</v>
      </c>
      <c r="B4306" s="1" t="s">
        <v>6</v>
      </c>
      <c r="C4306">
        <v>63.534100000000002</v>
      </c>
    </row>
    <row r="4307" spans="1:3" x14ac:dyDescent="0.25">
      <c r="A4307" s="2">
        <v>43635</v>
      </c>
      <c r="B4307" s="1" t="s">
        <v>6</v>
      </c>
      <c r="C4307">
        <v>65.052100999999993</v>
      </c>
    </row>
    <row r="4308" spans="1:3" x14ac:dyDescent="0.25">
      <c r="A4308" s="2">
        <v>43636</v>
      </c>
      <c r="B4308" s="1" t="s">
        <v>6</v>
      </c>
      <c r="C4308">
        <v>65.940697</v>
      </c>
    </row>
    <row r="4309" spans="1:3" x14ac:dyDescent="0.25">
      <c r="A4309" s="2">
        <v>43637</v>
      </c>
      <c r="B4309" s="1" t="s">
        <v>6</v>
      </c>
      <c r="C4309">
        <v>65.274260999999996</v>
      </c>
    </row>
    <row r="4310" spans="1:3" x14ac:dyDescent="0.25">
      <c r="A4310" s="2">
        <v>43640</v>
      </c>
      <c r="B4310" s="1" t="s">
        <v>6</v>
      </c>
      <c r="C4310">
        <v>63.182380999999999</v>
      </c>
    </row>
    <row r="4311" spans="1:3" x14ac:dyDescent="0.25">
      <c r="A4311" s="2">
        <v>43641</v>
      </c>
      <c r="B4311" s="1" t="s">
        <v>6</v>
      </c>
      <c r="C4311">
        <v>63.182380999999999</v>
      </c>
    </row>
    <row r="4312" spans="1:3" x14ac:dyDescent="0.25">
      <c r="A4312" s="2">
        <v>43642</v>
      </c>
      <c r="B4312" s="1" t="s">
        <v>6</v>
      </c>
      <c r="C4312">
        <v>63.089816999999996</v>
      </c>
    </row>
    <row r="4313" spans="1:3" x14ac:dyDescent="0.25">
      <c r="A4313" s="2">
        <v>43643</v>
      </c>
      <c r="B4313" s="1" t="s">
        <v>6</v>
      </c>
      <c r="C4313">
        <v>63.497073999999998</v>
      </c>
    </row>
    <row r="4314" spans="1:3" x14ac:dyDescent="0.25">
      <c r="A4314" s="2">
        <v>43644</v>
      </c>
      <c r="B4314" s="1" t="s">
        <v>6</v>
      </c>
      <c r="C4314">
        <v>63.904350000000001</v>
      </c>
    </row>
    <row r="4315" spans="1:3" x14ac:dyDescent="0.25">
      <c r="A4315" s="2">
        <v>43647</v>
      </c>
      <c r="B4315" s="1" t="s">
        <v>6</v>
      </c>
      <c r="C4315">
        <v>65.144676000000004</v>
      </c>
    </row>
    <row r="4316" spans="1:3" x14ac:dyDescent="0.25">
      <c r="A4316" s="2">
        <v>43648</v>
      </c>
      <c r="B4316" s="1" t="s">
        <v>6</v>
      </c>
      <c r="C4316">
        <v>65.033600000000007</v>
      </c>
    </row>
    <row r="4317" spans="1:3" x14ac:dyDescent="0.25">
      <c r="A4317" s="2">
        <v>43649</v>
      </c>
      <c r="B4317" s="1" t="s">
        <v>6</v>
      </c>
      <c r="C4317">
        <v>65.459380999999993</v>
      </c>
    </row>
    <row r="4318" spans="1:3" x14ac:dyDescent="0.25">
      <c r="A4318" s="2">
        <v>43650</v>
      </c>
      <c r="B4318" s="1" t="s">
        <v>6</v>
      </c>
      <c r="C4318">
        <v>65.440865000000002</v>
      </c>
    </row>
    <row r="4319" spans="1:3" x14ac:dyDescent="0.25">
      <c r="A4319" s="2">
        <v>43651</v>
      </c>
      <c r="B4319" s="1" t="s">
        <v>6</v>
      </c>
      <c r="C4319">
        <v>65.774094000000005</v>
      </c>
    </row>
    <row r="4320" spans="1:3" x14ac:dyDescent="0.25">
      <c r="A4320" s="2">
        <v>43654</v>
      </c>
      <c r="B4320" s="1" t="s">
        <v>6</v>
      </c>
      <c r="C4320">
        <v>65.237235999999996</v>
      </c>
    </row>
    <row r="4321" spans="1:3" x14ac:dyDescent="0.25">
      <c r="A4321" s="2">
        <v>43655</v>
      </c>
      <c r="B4321" s="1" t="s">
        <v>6</v>
      </c>
      <c r="C4321">
        <v>61.682884000000001</v>
      </c>
    </row>
    <row r="4322" spans="1:3" x14ac:dyDescent="0.25">
      <c r="A4322" s="2">
        <v>43656</v>
      </c>
      <c r="B4322" s="1" t="s">
        <v>6</v>
      </c>
      <c r="C4322">
        <v>62.701053999999999</v>
      </c>
    </row>
    <row r="4323" spans="1:3" x14ac:dyDescent="0.25">
      <c r="A4323" s="2">
        <v>43657</v>
      </c>
      <c r="B4323" s="1" t="s">
        <v>6</v>
      </c>
      <c r="C4323">
        <v>65.385338000000004</v>
      </c>
    </row>
    <row r="4324" spans="1:3" x14ac:dyDescent="0.25">
      <c r="A4324" s="2">
        <v>43658</v>
      </c>
      <c r="B4324" s="1" t="s">
        <v>6</v>
      </c>
      <c r="C4324">
        <v>64.515251000000006</v>
      </c>
    </row>
    <row r="4325" spans="1:3" x14ac:dyDescent="0.25">
      <c r="A4325" s="2">
        <v>43661</v>
      </c>
      <c r="B4325" s="1" t="s">
        <v>6</v>
      </c>
      <c r="C4325">
        <v>65.144676000000004</v>
      </c>
    </row>
    <row r="4326" spans="1:3" x14ac:dyDescent="0.25">
      <c r="A4326" s="2">
        <v>43662</v>
      </c>
      <c r="B4326" s="1" t="s">
        <v>6</v>
      </c>
      <c r="C4326">
        <v>65.348297000000002</v>
      </c>
    </row>
    <row r="4327" spans="1:3" x14ac:dyDescent="0.25">
      <c r="A4327" s="2">
        <v>43663</v>
      </c>
      <c r="B4327" s="1" t="s">
        <v>6</v>
      </c>
      <c r="C4327">
        <v>63.052795000000003</v>
      </c>
    </row>
    <row r="4328" spans="1:3" x14ac:dyDescent="0.25">
      <c r="A4328" s="2">
        <v>43664</v>
      </c>
      <c r="B4328" s="1" t="s">
        <v>6</v>
      </c>
      <c r="C4328">
        <v>62.701053999999999</v>
      </c>
    </row>
    <row r="4329" spans="1:3" x14ac:dyDescent="0.25">
      <c r="A4329" s="2">
        <v>43665</v>
      </c>
      <c r="B4329" s="1" t="s">
        <v>6</v>
      </c>
      <c r="C4329">
        <v>62.016098</v>
      </c>
    </row>
    <row r="4330" spans="1:3" x14ac:dyDescent="0.25">
      <c r="A4330" s="2">
        <v>43668</v>
      </c>
      <c r="B4330" s="1" t="s">
        <v>6</v>
      </c>
      <c r="C4330">
        <v>62.608497999999997</v>
      </c>
    </row>
    <row r="4331" spans="1:3" x14ac:dyDescent="0.25">
      <c r="A4331" s="2">
        <v>43669</v>
      </c>
      <c r="B4331" s="1" t="s">
        <v>6</v>
      </c>
      <c r="C4331">
        <v>63.497073999999998</v>
      </c>
    </row>
    <row r="4332" spans="1:3" x14ac:dyDescent="0.25">
      <c r="A4332" s="2">
        <v>43670</v>
      </c>
      <c r="B4332" s="1" t="s">
        <v>6</v>
      </c>
      <c r="C4332">
        <v>63.811793999999999</v>
      </c>
    </row>
    <row r="4333" spans="1:3" x14ac:dyDescent="0.25">
      <c r="A4333" s="2">
        <v>43671</v>
      </c>
      <c r="B4333" s="1" t="s">
        <v>6</v>
      </c>
      <c r="C4333">
        <v>62.589984999999999</v>
      </c>
    </row>
    <row r="4334" spans="1:3" x14ac:dyDescent="0.25">
      <c r="A4334" s="2">
        <v>43672</v>
      </c>
      <c r="B4334" s="1" t="s">
        <v>6</v>
      </c>
      <c r="C4334">
        <v>62.534450999999997</v>
      </c>
    </row>
    <row r="4335" spans="1:3" x14ac:dyDescent="0.25">
      <c r="A4335" s="2">
        <v>43675</v>
      </c>
      <c r="B4335" s="1" t="s">
        <v>6</v>
      </c>
      <c r="C4335">
        <v>62.386341000000002</v>
      </c>
    </row>
    <row r="4336" spans="1:3" x14ac:dyDescent="0.25">
      <c r="A4336" s="2">
        <v>43676</v>
      </c>
      <c r="B4336" s="1" t="s">
        <v>6</v>
      </c>
      <c r="C4336">
        <v>59.054138000000002</v>
      </c>
    </row>
    <row r="4337" spans="1:3" x14ac:dyDescent="0.25">
      <c r="A4337" s="2">
        <v>43677</v>
      </c>
      <c r="B4337" s="1" t="s">
        <v>6</v>
      </c>
      <c r="C4337">
        <v>58.221085000000002</v>
      </c>
    </row>
    <row r="4338" spans="1:3" x14ac:dyDescent="0.25">
      <c r="A4338" s="2">
        <v>43678</v>
      </c>
      <c r="B4338" s="1" t="s">
        <v>6</v>
      </c>
      <c r="C4338">
        <v>58.147038000000002</v>
      </c>
    </row>
    <row r="4339" spans="1:3" x14ac:dyDescent="0.25">
      <c r="A4339" s="2">
        <v>43679</v>
      </c>
      <c r="B4339" s="1" t="s">
        <v>6</v>
      </c>
      <c r="C4339">
        <v>57.128864</v>
      </c>
    </row>
    <row r="4340" spans="1:3" x14ac:dyDescent="0.25">
      <c r="A4340" s="2">
        <v>43682</v>
      </c>
      <c r="B4340" s="1" t="s">
        <v>6</v>
      </c>
      <c r="C4340">
        <v>55.684905999999998</v>
      </c>
    </row>
    <row r="4341" spans="1:3" x14ac:dyDescent="0.25">
      <c r="A4341" s="2">
        <v>43683</v>
      </c>
      <c r="B4341" s="1" t="s">
        <v>6</v>
      </c>
      <c r="C4341">
        <v>55.074001000000003</v>
      </c>
    </row>
    <row r="4342" spans="1:3" x14ac:dyDescent="0.25">
      <c r="A4342" s="2">
        <v>43684</v>
      </c>
      <c r="B4342" s="1" t="s">
        <v>6</v>
      </c>
      <c r="C4342">
        <v>55.036971999999999</v>
      </c>
    </row>
    <row r="4343" spans="1:3" x14ac:dyDescent="0.25">
      <c r="A4343" s="2">
        <v>43685</v>
      </c>
      <c r="B4343" s="1" t="s">
        <v>6</v>
      </c>
      <c r="C4343">
        <v>55.629367999999999</v>
      </c>
    </row>
    <row r="4344" spans="1:3" x14ac:dyDescent="0.25">
      <c r="A4344" s="2">
        <v>43686</v>
      </c>
      <c r="B4344" s="1" t="s">
        <v>6</v>
      </c>
      <c r="C4344">
        <v>55.351685000000003</v>
      </c>
    </row>
    <row r="4345" spans="1:3" x14ac:dyDescent="0.25">
      <c r="A4345" s="2">
        <v>43689</v>
      </c>
      <c r="B4345" s="1" t="s">
        <v>6</v>
      </c>
      <c r="C4345">
        <v>54.981437999999997</v>
      </c>
    </row>
    <row r="4346" spans="1:3" x14ac:dyDescent="0.25">
      <c r="A4346" s="2">
        <v>43690</v>
      </c>
      <c r="B4346" s="1" t="s">
        <v>6</v>
      </c>
      <c r="C4346">
        <v>55.388705999999999</v>
      </c>
    </row>
    <row r="4347" spans="1:3" x14ac:dyDescent="0.25">
      <c r="A4347" s="2">
        <v>43691</v>
      </c>
      <c r="B4347" s="1" t="s">
        <v>6</v>
      </c>
      <c r="C4347">
        <v>54.629703999999997</v>
      </c>
    </row>
    <row r="4348" spans="1:3" x14ac:dyDescent="0.25">
      <c r="A4348" s="2">
        <v>43692</v>
      </c>
      <c r="B4348" s="1" t="s">
        <v>6</v>
      </c>
      <c r="C4348">
        <v>54.203921999999999</v>
      </c>
    </row>
    <row r="4349" spans="1:3" x14ac:dyDescent="0.25">
      <c r="A4349" s="2">
        <v>43693</v>
      </c>
      <c r="B4349" s="1" t="s">
        <v>6</v>
      </c>
      <c r="C4349">
        <v>54.944412</v>
      </c>
    </row>
    <row r="4350" spans="1:3" x14ac:dyDescent="0.25">
      <c r="A4350" s="2">
        <v>43696</v>
      </c>
      <c r="B4350" s="1" t="s">
        <v>6</v>
      </c>
      <c r="C4350">
        <v>56.258780999999999</v>
      </c>
    </row>
    <row r="4351" spans="1:3" x14ac:dyDescent="0.25">
      <c r="A4351" s="2">
        <v>43697</v>
      </c>
      <c r="B4351" s="1" t="s">
        <v>6</v>
      </c>
      <c r="C4351">
        <v>56.018124</v>
      </c>
    </row>
    <row r="4352" spans="1:3" x14ac:dyDescent="0.25">
      <c r="A4352" s="2">
        <v>43698</v>
      </c>
      <c r="B4352" s="1" t="s">
        <v>6</v>
      </c>
      <c r="C4352">
        <v>55.573836999999997</v>
      </c>
    </row>
    <row r="4353" spans="1:3" x14ac:dyDescent="0.25">
      <c r="A4353" s="2">
        <v>43699</v>
      </c>
      <c r="B4353" s="1" t="s">
        <v>6</v>
      </c>
      <c r="C4353">
        <v>55.795974999999999</v>
      </c>
    </row>
    <row r="4354" spans="1:3" x14ac:dyDescent="0.25">
      <c r="A4354" s="2">
        <v>43700</v>
      </c>
      <c r="B4354" s="1" t="s">
        <v>6</v>
      </c>
      <c r="C4354">
        <v>56.092174999999997</v>
      </c>
    </row>
    <row r="4355" spans="1:3" x14ac:dyDescent="0.25">
      <c r="A4355" s="2">
        <v>43703</v>
      </c>
      <c r="B4355" s="1" t="s">
        <v>6</v>
      </c>
      <c r="C4355">
        <v>55.962589000000001</v>
      </c>
    </row>
    <row r="4356" spans="1:3" x14ac:dyDescent="0.25">
      <c r="A4356" s="2">
        <v>43704</v>
      </c>
      <c r="B4356" s="1" t="s">
        <v>6</v>
      </c>
      <c r="C4356">
        <v>55.814487</v>
      </c>
    </row>
    <row r="4357" spans="1:3" x14ac:dyDescent="0.25">
      <c r="A4357" s="2">
        <v>43705</v>
      </c>
      <c r="B4357" s="1" t="s">
        <v>6</v>
      </c>
      <c r="C4357">
        <v>55.999611000000002</v>
      </c>
    </row>
    <row r="4358" spans="1:3" x14ac:dyDescent="0.25">
      <c r="A4358" s="2">
        <v>43706</v>
      </c>
      <c r="B4358" s="1" t="s">
        <v>6</v>
      </c>
      <c r="C4358">
        <v>56.351348999999999</v>
      </c>
    </row>
    <row r="4359" spans="1:3" x14ac:dyDescent="0.25">
      <c r="A4359" s="2">
        <v>43707</v>
      </c>
      <c r="B4359" s="1" t="s">
        <v>6</v>
      </c>
      <c r="C4359">
        <v>56.647545000000001</v>
      </c>
    </row>
    <row r="4360" spans="1:3" x14ac:dyDescent="0.25">
      <c r="A4360" s="2">
        <v>43710</v>
      </c>
      <c r="B4360" s="1" t="s">
        <v>6</v>
      </c>
      <c r="C4360">
        <v>56.517955999999998</v>
      </c>
    </row>
    <row r="4361" spans="1:3" x14ac:dyDescent="0.25">
      <c r="A4361" s="2">
        <v>43711</v>
      </c>
      <c r="B4361" s="1" t="s">
        <v>6</v>
      </c>
      <c r="C4361">
        <v>56.592010000000002</v>
      </c>
    </row>
    <row r="4362" spans="1:3" x14ac:dyDescent="0.25">
      <c r="A4362" s="2">
        <v>43712</v>
      </c>
      <c r="B4362" s="1" t="s">
        <v>6</v>
      </c>
      <c r="C4362">
        <v>56.832661000000002</v>
      </c>
    </row>
    <row r="4363" spans="1:3" x14ac:dyDescent="0.25">
      <c r="A4363" s="2">
        <v>43713</v>
      </c>
      <c r="B4363" s="1" t="s">
        <v>6</v>
      </c>
      <c r="C4363">
        <v>56.869689999999999</v>
      </c>
    </row>
    <row r="4364" spans="1:3" x14ac:dyDescent="0.25">
      <c r="A4364" s="2">
        <v>43714</v>
      </c>
      <c r="B4364" s="1" t="s">
        <v>6</v>
      </c>
      <c r="C4364">
        <v>57.610183999999997</v>
      </c>
    </row>
    <row r="4365" spans="1:3" x14ac:dyDescent="0.25">
      <c r="A4365" s="2">
        <v>43717</v>
      </c>
      <c r="B4365" s="1" t="s">
        <v>6</v>
      </c>
      <c r="C4365">
        <v>57.850842</v>
      </c>
    </row>
    <row r="4366" spans="1:3" x14ac:dyDescent="0.25">
      <c r="A4366" s="2">
        <v>43718</v>
      </c>
      <c r="B4366" s="1" t="s">
        <v>6</v>
      </c>
      <c r="C4366">
        <v>57.869354000000001</v>
      </c>
    </row>
    <row r="4367" spans="1:3" x14ac:dyDescent="0.25">
      <c r="A4367" s="2">
        <v>43719</v>
      </c>
      <c r="B4367" s="1" t="s">
        <v>6</v>
      </c>
      <c r="C4367">
        <v>58.184063000000002</v>
      </c>
    </row>
    <row r="4368" spans="1:3" x14ac:dyDescent="0.25">
      <c r="A4368" s="2">
        <v>43720</v>
      </c>
      <c r="B4368" s="1" t="s">
        <v>6</v>
      </c>
      <c r="C4368">
        <v>57.758282000000001</v>
      </c>
    </row>
    <row r="4369" spans="1:3" x14ac:dyDescent="0.25">
      <c r="A4369" s="2">
        <v>43721</v>
      </c>
      <c r="B4369" s="1" t="s">
        <v>6</v>
      </c>
      <c r="C4369">
        <v>58.313643999999996</v>
      </c>
    </row>
    <row r="4370" spans="1:3" x14ac:dyDescent="0.25">
      <c r="A4370" s="2">
        <v>43724</v>
      </c>
      <c r="B4370" s="1" t="s">
        <v>6</v>
      </c>
      <c r="C4370">
        <v>58.424720999999998</v>
      </c>
    </row>
    <row r="4371" spans="1:3" x14ac:dyDescent="0.25">
      <c r="A4371" s="2">
        <v>43725</v>
      </c>
      <c r="B4371" s="1" t="s">
        <v>6</v>
      </c>
      <c r="C4371">
        <v>58.517280999999997</v>
      </c>
    </row>
    <row r="4372" spans="1:3" x14ac:dyDescent="0.25">
      <c r="A4372" s="2">
        <v>43726</v>
      </c>
      <c r="B4372" s="1" t="s">
        <v>6</v>
      </c>
      <c r="C4372">
        <v>58.461745999999998</v>
      </c>
    </row>
    <row r="4373" spans="1:3" x14ac:dyDescent="0.25">
      <c r="A4373" s="2">
        <v>43727</v>
      </c>
      <c r="B4373" s="1" t="s">
        <v>6</v>
      </c>
      <c r="C4373">
        <v>58.906039999999997</v>
      </c>
    </row>
    <row r="4374" spans="1:3" x14ac:dyDescent="0.25">
      <c r="A4374" s="2">
        <v>43728</v>
      </c>
      <c r="B4374" s="1" t="s">
        <v>6</v>
      </c>
      <c r="C4374">
        <v>58.332160999999999</v>
      </c>
    </row>
    <row r="4375" spans="1:3" x14ac:dyDescent="0.25">
      <c r="A4375" s="2">
        <v>43731</v>
      </c>
      <c r="B4375" s="1" t="s">
        <v>6</v>
      </c>
      <c r="C4375">
        <v>58.110011999999998</v>
      </c>
    </row>
    <row r="4376" spans="1:3" x14ac:dyDescent="0.25">
      <c r="A4376" s="2">
        <v>43732</v>
      </c>
      <c r="B4376" s="1" t="s">
        <v>6</v>
      </c>
      <c r="C4376">
        <v>58.591330999999997</v>
      </c>
    </row>
    <row r="4377" spans="1:3" x14ac:dyDescent="0.25">
      <c r="A4377" s="2">
        <v>43733</v>
      </c>
      <c r="B4377" s="1" t="s">
        <v>6</v>
      </c>
      <c r="C4377">
        <v>57.351005999999998</v>
      </c>
    </row>
    <row r="4378" spans="1:3" x14ac:dyDescent="0.25">
      <c r="A4378" s="2">
        <v>43734</v>
      </c>
      <c r="B4378" s="1" t="s">
        <v>6</v>
      </c>
      <c r="C4378">
        <v>57.073321999999997</v>
      </c>
    </row>
    <row r="4379" spans="1:3" x14ac:dyDescent="0.25">
      <c r="A4379" s="2">
        <v>43735</v>
      </c>
      <c r="B4379" s="1" t="s">
        <v>6</v>
      </c>
      <c r="C4379">
        <v>57.313980000000001</v>
      </c>
    </row>
    <row r="4380" spans="1:3" x14ac:dyDescent="0.25">
      <c r="A4380" s="2">
        <v>43738</v>
      </c>
      <c r="B4380" s="1" t="s">
        <v>6</v>
      </c>
      <c r="C4380">
        <v>57.110354999999998</v>
      </c>
    </row>
    <row r="4381" spans="1:3" x14ac:dyDescent="0.25">
      <c r="A4381" s="2">
        <v>43739</v>
      </c>
      <c r="B4381" s="1" t="s">
        <v>6</v>
      </c>
      <c r="C4381">
        <v>55.351685000000003</v>
      </c>
    </row>
    <row r="4382" spans="1:3" x14ac:dyDescent="0.25">
      <c r="A4382" s="2">
        <v>43740</v>
      </c>
      <c r="B4382" s="1" t="s">
        <v>6</v>
      </c>
      <c r="C4382">
        <v>53.685577000000002</v>
      </c>
    </row>
    <row r="4383" spans="1:3" x14ac:dyDescent="0.25">
      <c r="A4383" s="2">
        <v>43742</v>
      </c>
      <c r="B4383" s="1" t="s">
        <v>6</v>
      </c>
      <c r="C4383">
        <v>54.574168999999998</v>
      </c>
    </row>
    <row r="4384" spans="1:3" x14ac:dyDescent="0.25">
      <c r="A4384" s="2">
        <v>43745</v>
      </c>
      <c r="B4384" s="1" t="s">
        <v>6</v>
      </c>
      <c r="C4384">
        <v>54.426067000000003</v>
      </c>
    </row>
    <row r="4385" spans="1:3" x14ac:dyDescent="0.25">
      <c r="A4385" s="2">
        <v>43746</v>
      </c>
      <c r="B4385" s="1" t="s">
        <v>6</v>
      </c>
      <c r="C4385">
        <v>54.370533000000002</v>
      </c>
    </row>
    <row r="4386" spans="1:3" x14ac:dyDescent="0.25">
      <c r="A4386" s="2">
        <v>43747</v>
      </c>
      <c r="B4386" s="1" t="s">
        <v>6</v>
      </c>
      <c r="C4386">
        <v>55.185074</v>
      </c>
    </row>
    <row r="4387" spans="1:3" x14ac:dyDescent="0.25">
      <c r="A4387" s="2">
        <v>43748</v>
      </c>
      <c r="B4387" s="1" t="s">
        <v>6</v>
      </c>
      <c r="C4387">
        <v>54.925902999999998</v>
      </c>
    </row>
    <row r="4388" spans="1:3" x14ac:dyDescent="0.25">
      <c r="A4388" s="2">
        <v>43749</v>
      </c>
      <c r="B4388" s="1" t="s">
        <v>6</v>
      </c>
      <c r="C4388">
        <v>55.592345999999999</v>
      </c>
    </row>
    <row r="4389" spans="1:3" x14ac:dyDescent="0.25">
      <c r="A4389" s="2">
        <v>43752</v>
      </c>
      <c r="B4389" s="1" t="s">
        <v>6</v>
      </c>
      <c r="C4389">
        <v>55.370196999999997</v>
      </c>
    </row>
    <row r="4390" spans="1:3" x14ac:dyDescent="0.25">
      <c r="A4390" s="2">
        <v>43753</v>
      </c>
      <c r="B4390" s="1" t="s">
        <v>6</v>
      </c>
      <c r="C4390">
        <v>56.425392000000002</v>
      </c>
    </row>
    <row r="4391" spans="1:3" x14ac:dyDescent="0.25">
      <c r="A4391" s="2">
        <v>43754</v>
      </c>
      <c r="B4391" s="1" t="s">
        <v>6</v>
      </c>
      <c r="C4391">
        <v>56.721592000000001</v>
      </c>
    </row>
    <row r="4392" spans="1:3" x14ac:dyDescent="0.25">
      <c r="A4392" s="2">
        <v>43755</v>
      </c>
      <c r="B4392" s="1" t="s">
        <v>6</v>
      </c>
      <c r="C4392">
        <v>56.703074999999998</v>
      </c>
    </row>
    <row r="4393" spans="1:3" x14ac:dyDescent="0.25">
      <c r="A4393" s="2">
        <v>43756</v>
      </c>
      <c r="B4393" s="1" t="s">
        <v>6</v>
      </c>
      <c r="C4393">
        <v>56.554977000000001</v>
      </c>
    </row>
    <row r="4394" spans="1:3" x14ac:dyDescent="0.25">
      <c r="A4394" s="2">
        <v>43759</v>
      </c>
      <c r="B4394" s="1" t="s">
        <v>6</v>
      </c>
      <c r="C4394">
        <v>56.980766000000003</v>
      </c>
    </row>
    <row r="4395" spans="1:3" x14ac:dyDescent="0.25">
      <c r="A4395" s="2">
        <v>43760</v>
      </c>
      <c r="B4395" s="1" t="s">
        <v>6</v>
      </c>
      <c r="C4395">
        <v>53.611530000000002</v>
      </c>
    </row>
    <row r="4396" spans="1:3" x14ac:dyDescent="0.25">
      <c r="A4396" s="2">
        <v>43761</v>
      </c>
      <c r="B4396" s="1" t="s">
        <v>6</v>
      </c>
      <c r="C4396">
        <v>54.426067000000003</v>
      </c>
    </row>
    <row r="4397" spans="1:3" x14ac:dyDescent="0.25">
      <c r="A4397" s="2">
        <v>43762</v>
      </c>
      <c r="B4397" s="1" t="s">
        <v>6</v>
      </c>
      <c r="C4397">
        <v>54.426067000000003</v>
      </c>
    </row>
    <row r="4398" spans="1:3" x14ac:dyDescent="0.25">
      <c r="A4398" s="2">
        <v>43763</v>
      </c>
      <c r="B4398" s="1" t="s">
        <v>6</v>
      </c>
      <c r="C4398">
        <v>54.925902999999998</v>
      </c>
    </row>
    <row r="4399" spans="1:3" x14ac:dyDescent="0.25">
      <c r="A4399" s="2">
        <v>43766</v>
      </c>
      <c r="B4399" s="1" t="s">
        <v>6</v>
      </c>
      <c r="C4399">
        <v>55.370196999999997</v>
      </c>
    </row>
    <row r="4400" spans="1:3" x14ac:dyDescent="0.25">
      <c r="A4400" s="2">
        <v>43767</v>
      </c>
      <c r="B4400" s="1" t="s">
        <v>6</v>
      </c>
      <c r="C4400">
        <v>57.943401000000001</v>
      </c>
    </row>
    <row r="4401" spans="1:3" x14ac:dyDescent="0.25">
      <c r="A4401" s="2">
        <v>43768</v>
      </c>
      <c r="B4401" s="1" t="s">
        <v>6</v>
      </c>
      <c r="C4401">
        <v>60.035290000000003</v>
      </c>
    </row>
    <row r="4402" spans="1:3" x14ac:dyDescent="0.25">
      <c r="A4402" s="2">
        <v>43769</v>
      </c>
      <c r="B4402" s="1" t="s">
        <v>6</v>
      </c>
      <c r="C4402">
        <v>60.053795000000001</v>
      </c>
    </row>
    <row r="4403" spans="1:3" x14ac:dyDescent="0.25">
      <c r="A4403" s="2">
        <v>43770</v>
      </c>
      <c r="B4403" s="1" t="s">
        <v>6</v>
      </c>
      <c r="C4403">
        <v>61.071980000000003</v>
      </c>
    </row>
    <row r="4404" spans="1:3" x14ac:dyDescent="0.25">
      <c r="A4404" s="2">
        <v>43773</v>
      </c>
      <c r="B4404" s="1" t="s">
        <v>6</v>
      </c>
      <c r="C4404">
        <v>61.793961000000003</v>
      </c>
    </row>
    <row r="4405" spans="1:3" x14ac:dyDescent="0.25">
      <c r="A4405" s="2">
        <v>43774</v>
      </c>
      <c r="B4405" s="1" t="s">
        <v>6</v>
      </c>
      <c r="C4405">
        <v>62.738075000000002</v>
      </c>
    </row>
    <row r="4406" spans="1:3" x14ac:dyDescent="0.25">
      <c r="A4406" s="2">
        <v>43775</v>
      </c>
      <c r="B4406" s="1" t="s">
        <v>6</v>
      </c>
      <c r="C4406">
        <v>62.830638999999998</v>
      </c>
    </row>
    <row r="4407" spans="1:3" x14ac:dyDescent="0.25">
      <c r="A4407" s="2">
        <v>43776</v>
      </c>
      <c r="B4407" s="1" t="s">
        <v>6</v>
      </c>
      <c r="C4407">
        <v>63.885838</v>
      </c>
    </row>
    <row r="4408" spans="1:3" x14ac:dyDescent="0.25">
      <c r="A4408" s="2">
        <v>43777</v>
      </c>
      <c r="B4408" s="1" t="s">
        <v>6</v>
      </c>
      <c r="C4408">
        <v>63.034267</v>
      </c>
    </row>
    <row r="4409" spans="1:3" x14ac:dyDescent="0.25">
      <c r="A4409" s="2">
        <v>43780</v>
      </c>
      <c r="B4409" s="1" t="s">
        <v>6</v>
      </c>
      <c r="C4409">
        <v>62.164200000000001</v>
      </c>
    </row>
    <row r="4410" spans="1:3" x14ac:dyDescent="0.25">
      <c r="A4410" s="2">
        <v>43781</v>
      </c>
      <c r="B4410" s="1" t="s">
        <v>6</v>
      </c>
      <c r="C4410">
        <v>61.608829</v>
      </c>
    </row>
    <row r="4411" spans="1:3" x14ac:dyDescent="0.25">
      <c r="A4411" s="2">
        <v>43782</v>
      </c>
      <c r="B4411" s="1" t="s">
        <v>6</v>
      </c>
      <c r="C4411">
        <v>60.923873999999998</v>
      </c>
    </row>
    <row r="4412" spans="1:3" x14ac:dyDescent="0.25">
      <c r="A4412" s="2">
        <v>43783</v>
      </c>
      <c r="B4412" s="1" t="s">
        <v>6</v>
      </c>
      <c r="C4412">
        <v>60.609172999999998</v>
      </c>
    </row>
    <row r="4413" spans="1:3" x14ac:dyDescent="0.25">
      <c r="A4413" s="2">
        <v>43784</v>
      </c>
      <c r="B4413" s="1" t="s">
        <v>6</v>
      </c>
      <c r="C4413">
        <v>60.997925000000002</v>
      </c>
    </row>
    <row r="4414" spans="1:3" x14ac:dyDescent="0.25">
      <c r="A4414" s="2">
        <v>43787</v>
      </c>
      <c r="B4414" s="1" t="s">
        <v>6</v>
      </c>
      <c r="C4414">
        <v>61.812461999999996</v>
      </c>
    </row>
    <row r="4415" spans="1:3" x14ac:dyDescent="0.25">
      <c r="A4415" s="2">
        <v>43788</v>
      </c>
      <c r="B4415" s="1" t="s">
        <v>6</v>
      </c>
      <c r="C4415">
        <v>62.145690999999999</v>
      </c>
    </row>
    <row r="4416" spans="1:3" x14ac:dyDescent="0.25">
      <c r="A4416" s="2">
        <v>43789</v>
      </c>
      <c r="B4416" s="1" t="s">
        <v>6</v>
      </c>
      <c r="C4416">
        <v>61.405192999999997</v>
      </c>
    </row>
    <row r="4417" spans="1:3" x14ac:dyDescent="0.25">
      <c r="A4417" s="2">
        <v>43790</v>
      </c>
      <c r="B4417" s="1" t="s">
        <v>6</v>
      </c>
      <c r="C4417">
        <v>61.127510000000001</v>
      </c>
    </row>
    <row r="4418" spans="1:3" x14ac:dyDescent="0.25">
      <c r="A4418" s="2">
        <v>43791</v>
      </c>
      <c r="B4418" s="1" t="s">
        <v>6</v>
      </c>
      <c r="C4418">
        <v>61.645851</v>
      </c>
    </row>
    <row r="4419" spans="1:3" x14ac:dyDescent="0.25">
      <c r="A4419" s="2">
        <v>43794</v>
      </c>
      <c r="B4419" s="1" t="s">
        <v>6</v>
      </c>
      <c r="C4419">
        <v>62.108662000000002</v>
      </c>
    </row>
    <row r="4420" spans="1:3" x14ac:dyDescent="0.25">
      <c r="A4420" s="2">
        <v>43795</v>
      </c>
      <c r="B4420" s="1" t="s">
        <v>6</v>
      </c>
      <c r="C4420">
        <v>61.905022000000002</v>
      </c>
    </row>
    <row r="4421" spans="1:3" x14ac:dyDescent="0.25">
      <c r="A4421" s="2">
        <v>43796</v>
      </c>
      <c r="B4421" s="1" t="s">
        <v>6</v>
      </c>
      <c r="C4421">
        <v>61.442214999999997</v>
      </c>
    </row>
    <row r="4422" spans="1:3" x14ac:dyDescent="0.25">
      <c r="A4422" s="2">
        <v>43797</v>
      </c>
      <c r="B4422" s="1" t="s">
        <v>6</v>
      </c>
      <c r="C4422">
        <v>61.460728000000003</v>
      </c>
    </row>
    <row r="4423" spans="1:3" x14ac:dyDescent="0.25">
      <c r="A4423" s="2">
        <v>43798</v>
      </c>
      <c r="B4423" s="1" t="s">
        <v>6</v>
      </c>
      <c r="C4423">
        <v>61.608829</v>
      </c>
    </row>
    <row r="4424" spans="1:3" x14ac:dyDescent="0.25">
      <c r="A4424" s="2">
        <v>43801</v>
      </c>
      <c r="B4424" s="1" t="s">
        <v>6</v>
      </c>
      <c r="C4424">
        <v>60.923873999999998</v>
      </c>
    </row>
    <row r="4425" spans="1:3" x14ac:dyDescent="0.25">
      <c r="A4425" s="2">
        <v>43802</v>
      </c>
      <c r="B4425" s="1" t="s">
        <v>6</v>
      </c>
      <c r="C4425">
        <v>60.683216000000002</v>
      </c>
    </row>
    <row r="4426" spans="1:3" x14ac:dyDescent="0.25">
      <c r="A4426" s="2">
        <v>43803</v>
      </c>
      <c r="B4426" s="1" t="s">
        <v>6</v>
      </c>
      <c r="C4426">
        <v>61.201565000000002</v>
      </c>
    </row>
    <row r="4427" spans="1:3" x14ac:dyDescent="0.25">
      <c r="A4427" s="2">
        <v>43804</v>
      </c>
      <c r="B4427" s="1" t="s">
        <v>6</v>
      </c>
      <c r="C4427">
        <v>60.868340000000003</v>
      </c>
    </row>
    <row r="4428" spans="1:3" x14ac:dyDescent="0.25">
      <c r="A4428" s="2">
        <v>43805</v>
      </c>
      <c r="B4428" s="1" t="s">
        <v>6</v>
      </c>
      <c r="C4428">
        <v>59.868679</v>
      </c>
    </row>
    <row r="4429" spans="1:3" x14ac:dyDescent="0.25">
      <c r="A4429" s="2">
        <v>43808</v>
      </c>
      <c r="B4429" s="1" t="s">
        <v>6</v>
      </c>
      <c r="C4429">
        <v>60.220408999999997</v>
      </c>
    </row>
    <row r="4430" spans="1:3" x14ac:dyDescent="0.25">
      <c r="A4430" s="2">
        <v>43809</v>
      </c>
      <c r="B4430" s="1" t="s">
        <v>6</v>
      </c>
      <c r="C4430">
        <v>61.090491999999998</v>
      </c>
    </row>
    <row r="4431" spans="1:3" x14ac:dyDescent="0.25">
      <c r="A4431" s="2">
        <v>43810</v>
      </c>
      <c r="B4431" s="1" t="s">
        <v>6</v>
      </c>
      <c r="C4431">
        <v>60.257435000000001</v>
      </c>
    </row>
    <row r="4432" spans="1:3" x14ac:dyDescent="0.25">
      <c r="A4432" s="2">
        <v>43811</v>
      </c>
      <c r="B4432" s="1" t="s">
        <v>6</v>
      </c>
      <c r="C4432">
        <v>60.479579999999999</v>
      </c>
    </row>
    <row r="4433" spans="1:3" x14ac:dyDescent="0.25">
      <c r="A4433" s="2">
        <v>43812</v>
      </c>
      <c r="B4433" s="1" t="s">
        <v>6</v>
      </c>
      <c r="C4433">
        <v>61.053466999999998</v>
      </c>
    </row>
    <row r="4434" spans="1:3" x14ac:dyDescent="0.25">
      <c r="A4434" s="2">
        <v>43815</v>
      </c>
      <c r="B4434" s="1" t="s">
        <v>6</v>
      </c>
      <c r="C4434">
        <v>61.257095</v>
      </c>
    </row>
    <row r="4435" spans="1:3" x14ac:dyDescent="0.25">
      <c r="A4435" s="2">
        <v>43816</v>
      </c>
      <c r="B4435" s="1" t="s">
        <v>6</v>
      </c>
      <c r="C4435">
        <v>59.942726</v>
      </c>
    </row>
    <row r="4436" spans="1:3" x14ac:dyDescent="0.25">
      <c r="A4436" s="2">
        <v>43817</v>
      </c>
      <c r="B4436" s="1" t="s">
        <v>6</v>
      </c>
      <c r="C4436">
        <v>59.628017</v>
      </c>
    </row>
    <row r="4437" spans="1:3" x14ac:dyDescent="0.25">
      <c r="A4437" s="2">
        <v>43818</v>
      </c>
      <c r="B4437" s="1" t="s">
        <v>6</v>
      </c>
      <c r="C4437">
        <v>60.109336999999996</v>
      </c>
    </row>
    <row r="4438" spans="1:3" x14ac:dyDescent="0.25">
      <c r="A4438" s="2">
        <v>43819</v>
      </c>
      <c r="B4438" s="1" t="s">
        <v>6</v>
      </c>
      <c r="C4438">
        <v>60.387023999999997</v>
      </c>
    </row>
    <row r="4439" spans="1:3" x14ac:dyDescent="0.25">
      <c r="A4439" s="2">
        <v>43822</v>
      </c>
      <c r="B4439" s="1" t="s">
        <v>6</v>
      </c>
      <c r="C4439">
        <v>60.498092999999997</v>
      </c>
    </row>
    <row r="4440" spans="1:3" x14ac:dyDescent="0.25">
      <c r="A4440" s="2">
        <v>43826</v>
      </c>
      <c r="B4440" s="1" t="s">
        <v>6</v>
      </c>
      <c r="C4440">
        <v>61.682884000000001</v>
      </c>
    </row>
    <row r="4441" spans="1:3" x14ac:dyDescent="0.25">
      <c r="A4441" s="2">
        <v>43829</v>
      </c>
      <c r="B4441" s="1" t="s">
        <v>6</v>
      </c>
      <c r="C4441">
        <v>61.053466999999998</v>
      </c>
    </row>
    <row r="4442" spans="1:3" x14ac:dyDescent="0.25">
      <c r="A4442" s="2">
        <v>43832</v>
      </c>
      <c r="B4442" s="1" t="s">
        <v>6</v>
      </c>
      <c r="C4442">
        <v>60.942383</v>
      </c>
    </row>
    <row r="4443" spans="1:3" x14ac:dyDescent="0.25">
      <c r="A4443" s="2">
        <v>43833</v>
      </c>
      <c r="B4443" s="1" t="s">
        <v>6</v>
      </c>
      <c r="C4443">
        <v>60.627682</v>
      </c>
    </row>
    <row r="4444" spans="1:3" x14ac:dyDescent="0.25">
      <c r="A4444" s="2">
        <v>43836</v>
      </c>
      <c r="B4444" s="1" t="s">
        <v>6</v>
      </c>
      <c r="C4444">
        <v>60.183383999999997</v>
      </c>
    </row>
    <row r="4445" spans="1:3" x14ac:dyDescent="0.25">
      <c r="A4445" s="2">
        <v>43837</v>
      </c>
      <c r="B4445" s="1" t="s">
        <v>6</v>
      </c>
      <c r="C4445">
        <v>60.257435000000001</v>
      </c>
    </row>
    <row r="4446" spans="1:3" x14ac:dyDescent="0.25">
      <c r="A4446" s="2">
        <v>43838</v>
      </c>
      <c r="B4446" s="1" t="s">
        <v>6</v>
      </c>
      <c r="C4446">
        <v>60.368507000000001</v>
      </c>
    </row>
    <row r="4447" spans="1:3" x14ac:dyDescent="0.25">
      <c r="A4447" s="2">
        <v>43839</v>
      </c>
      <c r="B4447" s="1" t="s">
        <v>6</v>
      </c>
      <c r="C4447">
        <v>61.460728000000003</v>
      </c>
    </row>
    <row r="4448" spans="1:3" x14ac:dyDescent="0.25">
      <c r="A4448" s="2">
        <v>43840</v>
      </c>
      <c r="B4448" s="1" t="s">
        <v>6</v>
      </c>
      <c r="C4448">
        <v>61.331145999999997</v>
      </c>
    </row>
    <row r="4449" spans="1:3" x14ac:dyDescent="0.25">
      <c r="A4449" s="2">
        <v>43843</v>
      </c>
      <c r="B4449" s="1" t="s">
        <v>6</v>
      </c>
      <c r="C4449">
        <v>61.368172000000001</v>
      </c>
    </row>
    <row r="4450" spans="1:3" x14ac:dyDescent="0.25">
      <c r="A4450" s="2">
        <v>43844</v>
      </c>
      <c r="B4450" s="1" t="s">
        <v>6</v>
      </c>
      <c r="C4450">
        <v>62.238247000000001</v>
      </c>
    </row>
    <row r="4451" spans="1:3" x14ac:dyDescent="0.25">
      <c r="A4451" s="2">
        <v>43845</v>
      </c>
      <c r="B4451" s="1" t="s">
        <v>6</v>
      </c>
      <c r="C4451">
        <v>62.275269000000002</v>
      </c>
    </row>
    <row r="4452" spans="1:3" x14ac:dyDescent="0.25">
      <c r="A4452" s="2">
        <v>43846</v>
      </c>
      <c r="B4452" s="1" t="s">
        <v>6</v>
      </c>
      <c r="C4452">
        <v>62.478904999999997</v>
      </c>
    </row>
    <row r="4453" spans="1:3" x14ac:dyDescent="0.25">
      <c r="A4453" s="2">
        <v>43847</v>
      </c>
      <c r="B4453" s="1" t="s">
        <v>6</v>
      </c>
      <c r="C4453">
        <v>62.812125999999999</v>
      </c>
    </row>
    <row r="4454" spans="1:3" x14ac:dyDescent="0.25">
      <c r="A4454" s="2">
        <v>43850</v>
      </c>
      <c r="B4454" s="1" t="s">
        <v>6</v>
      </c>
      <c r="C4454">
        <v>63.737743000000002</v>
      </c>
    </row>
    <row r="4455" spans="1:3" x14ac:dyDescent="0.25">
      <c r="A4455" s="2">
        <v>43851</v>
      </c>
      <c r="B4455" s="1" t="s">
        <v>6</v>
      </c>
      <c r="C4455">
        <v>64.533760000000001</v>
      </c>
    </row>
    <row r="4456" spans="1:3" x14ac:dyDescent="0.25">
      <c r="A4456" s="2">
        <v>43852</v>
      </c>
      <c r="B4456" s="1" t="s">
        <v>6</v>
      </c>
      <c r="C4456">
        <v>64.792938000000007</v>
      </c>
    </row>
    <row r="4457" spans="1:3" x14ac:dyDescent="0.25">
      <c r="A4457" s="2">
        <v>43853</v>
      </c>
      <c r="B4457" s="1" t="s">
        <v>6</v>
      </c>
      <c r="C4457">
        <v>64.774428999999998</v>
      </c>
    </row>
    <row r="4458" spans="1:3" x14ac:dyDescent="0.25">
      <c r="A4458" s="2">
        <v>43854</v>
      </c>
      <c r="B4458" s="1" t="s">
        <v>6</v>
      </c>
      <c r="C4458">
        <v>66.662682000000004</v>
      </c>
    </row>
    <row r="4459" spans="1:3" x14ac:dyDescent="0.25">
      <c r="A4459" s="2">
        <v>43857</v>
      </c>
      <c r="B4459" s="1" t="s">
        <v>6</v>
      </c>
      <c r="C4459">
        <v>65.551940999999999</v>
      </c>
    </row>
    <row r="4460" spans="1:3" x14ac:dyDescent="0.25">
      <c r="A4460" s="2">
        <v>43858</v>
      </c>
      <c r="B4460" s="1" t="s">
        <v>6</v>
      </c>
      <c r="C4460">
        <v>66.718224000000006</v>
      </c>
    </row>
    <row r="4461" spans="1:3" x14ac:dyDescent="0.25">
      <c r="A4461" s="2">
        <v>43859</v>
      </c>
      <c r="B4461" s="1" t="s">
        <v>6</v>
      </c>
      <c r="C4461">
        <v>66.570106999999993</v>
      </c>
    </row>
    <row r="4462" spans="1:3" x14ac:dyDescent="0.25">
      <c r="A4462" s="2">
        <v>43860</v>
      </c>
      <c r="B4462" s="1" t="s">
        <v>6</v>
      </c>
      <c r="C4462">
        <v>65.607474999999994</v>
      </c>
    </row>
    <row r="4463" spans="1:3" x14ac:dyDescent="0.25">
      <c r="A4463" s="2">
        <v>43861</v>
      </c>
      <c r="B4463" s="1" t="s">
        <v>6</v>
      </c>
      <c r="C4463">
        <v>64.515251000000006</v>
      </c>
    </row>
    <row r="4464" spans="1:3" x14ac:dyDescent="0.25">
      <c r="A4464" s="2">
        <v>43864</v>
      </c>
      <c r="B4464" s="1" t="s">
        <v>6</v>
      </c>
      <c r="C4464">
        <v>64.700385999999995</v>
      </c>
    </row>
    <row r="4465" spans="1:3" x14ac:dyDescent="0.25">
      <c r="A4465" s="2">
        <v>43865</v>
      </c>
      <c r="B4465" s="1" t="s">
        <v>6</v>
      </c>
      <c r="C4465">
        <v>65.848145000000002</v>
      </c>
    </row>
    <row r="4466" spans="1:3" x14ac:dyDescent="0.25">
      <c r="A4466" s="2">
        <v>43866</v>
      </c>
      <c r="B4466" s="1" t="s">
        <v>6</v>
      </c>
      <c r="C4466">
        <v>67.273582000000005</v>
      </c>
    </row>
    <row r="4467" spans="1:3" x14ac:dyDescent="0.25">
      <c r="A4467" s="2">
        <v>43867</v>
      </c>
      <c r="B4467" s="1" t="s">
        <v>6</v>
      </c>
      <c r="C4467">
        <v>67.680854999999994</v>
      </c>
    </row>
    <row r="4468" spans="1:3" x14ac:dyDescent="0.25">
      <c r="A4468" s="2">
        <v>43868</v>
      </c>
      <c r="B4468" s="1" t="s">
        <v>6</v>
      </c>
      <c r="C4468">
        <v>67.069953999999996</v>
      </c>
    </row>
    <row r="4469" spans="1:3" x14ac:dyDescent="0.25">
      <c r="A4469" s="2">
        <v>43871</v>
      </c>
      <c r="B4469" s="1" t="s">
        <v>6</v>
      </c>
      <c r="C4469">
        <v>67.384658999999999</v>
      </c>
    </row>
    <row r="4470" spans="1:3" x14ac:dyDescent="0.25">
      <c r="A4470" s="2">
        <v>43872</v>
      </c>
      <c r="B4470" s="1" t="s">
        <v>6</v>
      </c>
      <c r="C4470">
        <v>68.328781000000006</v>
      </c>
    </row>
    <row r="4471" spans="1:3" x14ac:dyDescent="0.25">
      <c r="A4471" s="2">
        <v>43873</v>
      </c>
      <c r="B4471" s="1" t="s">
        <v>6</v>
      </c>
      <c r="C4471">
        <v>68.106644000000003</v>
      </c>
    </row>
    <row r="4472" spans="1:3" x14ac:dyDescent="0.25">
      <c r="A4472" s="2">
        <v>43874</v>
      </c>
      <c r="B4472" s="1" t="s">
        <v>6</v>
      </c>
      <c r="C4472">
        <v>68.199196000000001</v>
      </c>
    </row>
    <row r="4473" spans="1:3" x14ac:dyDescent="0.25">
      <c r="A4473" s="2">
        <v>43875</v>
      </c>
      <c r="B4473" s="1" t="s">
        <v>6</v>
      </c>
      <c r="C4473">
        <v>68.939682000000005</v>
      </c>
    </row>
    <row r="4474" spans="1:3" x14ac:dyDescent="0.25">
      <c r="A4474" s="2">
        <v>43878</v>
      </c>
      <c r="B4474" s="1" t="s">
        <v>6</v>
      </c>
      <c r="C4474">
        <v>69.032248999999993</v>
      </c>
    </row>
    <row r="4475" spans="1:3" x14ac:dyDescent="0.25">
      <c r="A4475" s="2">
        <v>43879</v>
      </c>
      <c r="B4475" s="1" t="s">
        <v>6</v>
      </c>
      <c r="C4475">
        <v>68.439857000000003</v>
      </c>
    </row>
    <row r="4476" spans="1:3" x14ac:dyDescent="0.25">
      <c r="A4476" s="2">
        <v>43880</v>
      </c>
      <c r="B4476" s="1" t="s">
        <v>6</v>
      </c>
      <c r="C4476">
        <v>69.235885999999994</v>
      </c>
    </row>
    <row r="4477" spans="1:3" x14ac:dyDescent="0.25">
      <c r="A4477" s="2">
        <v>43881</v>
      </c>
      <c r="B4477" s="1" t="s">
        <v>6</v>
      </c>
      <c r="C4477">
        <v>71.809096999999994</v>
      </c>
    </row>
    <row r="4478" spans="1:3" x14ac:dyDescent="0.25">
      <c r="A4478" s="2">
        <v>43882</v>
      </c>
      <c r="B4478" s="1" t="s">
        <v>6</v>
      </c>
      <c r="C4478">
        <v>70.050422999999995</v>
      </c>
    </row>
    <row r="4479" spans="1:3" x14ac:dyDescent="0.25">
      <c r="A4479" s="2">
        <v>43885</v>
      </c>
      <c r="B4479" s="1" t="s">
        <v>6</v>
      </c>
      <c r="C4479">
        <v>68.069603000000001</v>
      </c>
    </row>
    <row r="4480" spans="1:3" x14ac:dyDescent="0.25">
      <c r="A4480" s="2">
        <v>43886</v>
      </c>
      <c r="B4480" s="1" t="s">
        <v>6</v>
      </c>
      <c r="C4480">
        <v>67.032912999999994</v>
      </c>
    </row>
    <row r="4481" spans="1:3" x14ac:dyDescent="0.25">
      <c r="A4481" s="2">
        <v>43887</v>
      </c>
      <c r="B4481" s="1" t="s">
        <v>6</v>
      </c>
      <c r="C4481">
        <v>66.699698999999995</v>
      </c>
    </row>
    <row r="4482" spans="1:3" x14ac:dyDescent="0.25">
      <c r="A4482" s="2">
        <v>43888</v>
      </c>
      <c r="B4482" s="1" t="s">
        <v>6</v>
      </c>
      <c r="C4482">
        <v>65.440865000000002</v>
      </c>
    </row>
    <row r="4483" spans="1:3" x14ac:dyDescent="0.25">
      <c r="A4483" s="2">
        <v>43889</v>
      </c>
      <c r="B4483" s="1" t="s">
        <v>6</v>
      </c>
      <c r="C4483">
        <v>64.163527999999999</v>
      </c>
    </row>
    <row r="4484" spans="1:3" x14ac:dyDescent="0.25">
      <c r="A4484" s="2">
        <v>43892</v>
      </c>
      <c r="B4484" s="1" t="s">
        <v>6</v>
      </c>
      <c r="C4484">
        <v>65.311278999999999</v>
      </c>
    </row>
    <row r="4485" spans="1:3" x14ac:dyDescent="0.25">
      <c r="A4485" s="2">
        <v>43893</v>
      </c>
      <c r="B4485" s="1" t="s">
        <v>6</v>
      </c>
      <c r="C4485">
        <v>65.218718999999993</v>
      </c>
    </row>
    <row r="4486" spans="1:3" x14ac:dyDescent="0.25">
      <c r="A4486" s="2">
        <v>43894</v>
      </c>
      <c r="B4486" s="1" t="s">
        <v>6</v>
      </c>
      <c r="C4486">
        <v>65.477881999999994</v>
      </c>
    </row>
    <row r="4487" spans="1:3" x14ac:dyDescent="0.25">
      <c r="A4487" s="2">
        <v>43895</v>
      </c>
      <c r="B4487" s="1" t="s">
        <v>6</v>
      </c>
      <c r="C4487">
        <v>64.959548999999996</v>
      </c>
    </row>
    <row r="4488" spans="1:3" x14ac:dyDescent="0.25">
      <c r="A4488" s="2">
        <v>43896</v>
      </c>
      <c r="B4488" s="1" t="s">
        <v>6</v>
      </c>
      <c r="C4488">
        <v>63.959885</v>
      </c>
    </row>
    <row r="4489" spans="1:3" x14ac:dyDescent="0.25">
      <c r="A4489" s="2">
        <v>43899</v>
      </c>
      <c r="B4489" s="1" t="s">
        <v>6</v>
      </c>
      <c r="C4489">
        <v>61.442214999999997</v>
      </c>
    </row>
    <row r="4490" spans="1:3" x14ac:dyDescent="0.25">
      <c r="A4490" s="2">
        <v>43900</v>
      </c>
      <c r="B4490" s="1" t="s">
        <v>6</v>
      </c>
      <c r="C4490">
        <v>60.275950999999999</v>
      </c>
    </row>
    <row r="4491" spans="1:3" x14ac:dyDescent="0.25">
      <c r="A4491" s="2">
        <v>43901</v>
      </c>
      <c r="B4491" s="1" t="s">
        <v>6</v>
      </c>
      <c r="C4491">
        <v>58.943069000000001</v>
      </c>
    </row>
    <row r="4492" spans="1:3" x14ac:dyDescent="0.25">
      <c r="A4492" s="2">
        <v>43902</v>
      </c>
      <c r="B4492" s="1" t="s">
        <v>6</v>
      </c>
      <c r="C4492">
        <v>54.426067000000003</v>
      </c>
    </row>
    <row r="4493" spans="1:3" x14ac:dyDescent="0.25">
      <c r="A4493" s="2">
        <v>43903</v>
      </c>
      <c r="B4493" s="1" t="s">
        <v>6</v>
      </c>
      <c r="C4493">
        <v>54.074333000000003</v>
      </c>
    </row>
    <row r="4494" spans="1:3" x14ac:dyDescent="0.25">
      <c r="A4494" s="2">
        <v>43906</v>
      </c>
      <c r="B4494" s="1" t="s">
        <v>6</v>
      </c>
      <c r="C4494">
        <v>53.537478999999998</v>
      </c>
    </row>
    <row r="4495" spans="1:3" x14ac:dyDescent="0.25">
      <c r="A4495" s="2">
        <v>43907</v>
      </c>
      <c r="B4495" s="1" t="s">
        <v>6</v>
      </c>
      <c r="C4495">
        <v>56.147713000000003</v>
      </c>
    </row>
    <row r="4496" spans="1:3" x14ac:dyDescent="0.25">
      <c r="A4496" s="2">
        <v>43908</v>
      </c>
      <c r="B4496" s="1" t="s">
        <v>6</v>
      </c>
      <c r="C4496">
        <v>54.796317999999999</v>
      </c>
    </row>
    <row r="4497" spans="1:3" x14ac:dyDescent="0.25">
      <c r="A4497" s="2">
        <v>43909</v>
      </c>
      <c r="B4497" s="1" t="s">
        <v>6</v>
      </c>
      <c r="C4497">
        <v>54.240943999999999</v>
      </c>
    </row>
    <row r="4498" spans="1:3" x14ac:dyDescent="0.25">
      <c r="A4498" s="2">
        <v>43910</v>
      </c>
      <c r="B4498" s="1" t="s">
        <v>6</v>
      </c>
      <c r="C4498">
        <v>52.260131999999999</v>
      </c>
    </row>
    <row r="4499" spans="1:3" x14ac:dyDescent="0.25">
      <c r="A4499" s="2">
        <v>43913</v>
      </c>
      <c r="B4499" s="1" t="s">
        <v>6</v>
      </c>
      <c r="C4499">
        <v>52.056502999999999</v>
      </c>
    </row>
    <row r="4500" spans="1:3" x14ac:dyDescent="0.25">
      <c r="A4500" s="2">
        <v>43914</v>
      </c>
      <c r="B4500" s="1" t="s">
        <v>6</v>
      </c>
      <c r="C4500">
        <v>52.186089000000003</v>
      </c>
    </row>
    <row r="4501" spans="1:3" x14ac:dyDescent="0.25">
      <c r="A4501" s="2">
        <v>43915</v>
      </c>
      <c r="B4501" s="1" t="s">
        <v>6</v>
      </c>
      <c r="C4501">
        <v>51.834353999999998</v>
      </c>
    </row>
    <row r="4502" spans="1:3" x14ac:dyDescent="0.25">
      <c r="A4502" s="2">
        <v>43916</v>
      </c>
      <c r="B4502" s="1" t="s">
        <v>6</v>
      </c>
      <c r="C4502">
        <v>53.259799999999998</v>
      </c>
    </row>
    <row r="4503" spans="1:3" x14ac:dyDescent="0.25">
      <c r="A4503" s="2">
        <v>43917</v>
      </c>
      <c r="B4503" s="1" t="s">
        <v>6</v>
      </c>
      <c r="C4503">
        <v>53.463428</v>
      </c>
    </row>
    <row r="4504" spans="1:3" x14ac:dyDescent="0.25">
      <c r="A4504" s="2">
        <v>43920</v>
      </c>
      <c r="B4504" s="1" t="s">
        <v>6</v>
      </c>
      <c r="C4504">
        <v>54.222434999999997</v>
      </c>
    </row>
    <row r="4505" spans="1:3" x14ac:dyDescent="0.25">
      <c r="A4505" s="2">
        <v>43921</v>
      </c>
      <c r="B4505" s="1" t="s">
        <v>6</v>
      </c>
      <c r="C4505">
        <v>55.721930999999998</v>
      </c>
    </row>
    <row r="4506" spans="1:3" x14ac:dyDescent="0.25">
      <c r="A4506" s="2">
        <v>43922</v>
      </c>
      <c r="B4506" s="1" t="s">
        <v>6</v>
      </c>
      <c r="C4506">
        <v>55.555317000000002</v>
      </c>
    </row>
    <row r="4507" spans="1:3" x14ac:dyDescent="0.25">
      <c r="A4507" s="2">
        <v>43923</v>
      </c>
      <c r="B4507" s="1" t="s">
        <v>6</v>
      </c>
      <c r="C4507">
        <v>54.999949999999998</v>
      </c>
    </row>
    <row r="4508" spans="1:3" x14ac:dyDescent="0.25">
      <c r="A4508" s="2">
        <v>43924</v>
      </c>
      <c r="B4508" s="1" t="s">
        <v>6</v>
      </c>
      <c r="C4508">
        <v>55.647877000000001</v>
      </c>
    </row>
    <row r="4509" spans="1:3" x14ac:dyDescent="0.25">
      <c r="A4509" s="2">
        <v>43927</v>
      </c>
      <c r="B4509" s="1" t="s">
        <v>6</v>
      </c>
      <c r="C4509">
        <v>57.036296999999998</v>
      </c>
    </row>
    <row r="4510" spans="1:3" x14ac:dyDescent="0.25">
      <c r="A4510" s="2">
        <v>43928</v>
      </c>
      <c r="B4510" s="1" t="s">
        <v>6</v>
      </c>
      <c r="C4510">
        <v>58.239597000000003</v>
      </c>
    </row>
    <row r="4511" spans="1:3" x14ac:dyDescent="0.25">
      <c r="A4511" s="2">
        <v>43929</v>
      </c>
      <c r="B4511" s="1" t="s">
        <v>6</v>
      </c>
      <c r="C4511">
        <v>57.591667000000001</v>
      </c>
    </row>
    <row r="4512" spans="1:3" x14ac:dyDescent="0.25">
      <c r="A4512" s="2">
        <v>43930</v>
      </c>
      <c r="B4512" s="1" t="s">
        <v>6</v>
      </c>
      <c r="C4512">
        <v>58.535797000000002</v>
      </c>
    </row>
    <row r="4513" spans="1:3" x14ac:dyDescent="0.25">
      <c r="A4513" s="2">
        <v>43935</v>
      </c>
      <c r="B4513" s="1" t="s">
        <v>6</v>
      </c>
      <c r="C4513">
        <v>59.294792000000001</v>
      </c>
    </row>
    <row r="4514" spans="1:3" x14ac:dyDescent="0.25">
      <c r="A4514" s="2">
        <v>43936</v>
      </c>
      <c r="B4514" s="1" t="s">
        <v>6</v>
      </c>
      <c r="C4514">
        <v>57.776791000000003</v>
      </c>
    </row>
    <row r="4515" spans="1:3" x14ac:dyDescent="0.25">
      <c r="A4515" s="2">
        <v>43937</v>
      </c>
      <c r="B4515" s="1" t="s">
        <v>6</v>
      </c>
      <c r="C4515">
        <v>59.646534000000003</v>
      </c>
    </row>
    <row r="4516" spans="1:3" x14ac:dyDescent="0.25">
      <c r="A4516" s="2">
        <v>43938</v>
      </c>
      <c r="B4516" s="1" t="s">
        <v>6</v>
      </c>
      <c r="C4516">
        <v>60.016773000000001</v>
      </c>
    </row>
    <row r="4517" spans="1:3" x14ac:dyDescent="0.25">
      <c r="A4517" s="2">
        <v>43941</v>
      </c>
      <c r="B4517" s="1" t="s">
        <v>6</v>
      </c>
      <c r="C4517">
        <v>62.367832</v>
      </c>
    </row>
    <row r="4518" spans="1:3" x14ac:dyDescent="0.25">
      <c r="A4518" s="2">
        <v>43942</v>
      </c>
      <c r="B4518" s="1" t="s">
        <v>6</v>
      </c>
      <c r="C4518">
        <v>61.534790000000001</v>
      </c>
    </row>
    <row r="4519" spans="1:3" x14ac:dyDescent="0.25">
      <c r="A4519" s="2">
        <v>43943</v>
      </c>
      <c r="B4519" s="1" t="s">
        <v>6</v>
      </c>
      <c r="C4519">
        <v>62.812125999999999</v>
      </c>
    </row>
    <row r="4520" spans="1:3" x14ac:dyDescent="0.25">
      <c r="A4520" s="2">
        <v>43944</v>
      </c>
      <c r="B4520" s="1" t="s">
        <v>6</v>
      </c>
      <c r="C4520">
        <v>64.348647999999997</v>
      </c>
    </row>
    <row r="4521" spans="1:3" x14ac:dyDescent="0.25">
      <c r="A4521" s="2">
        <v>43945</v>
      </c>
      <c r="B4521" s="1" t="s">
        <v>6</v>
      </c>
      <c r="C4521">
        <v>64.145011999999994</v>
      </c>
    </row>
    <row r="4522" spans="1:3" x14ac:dyDescent="0.25">
      <c r="A4522" s="2">
        <v>43948</v>
      </c>
      <c r="B4522" s="1" t="s">
        <v>6</v>
      </c>
      <c r="C4522">
        <v>66.644165000000001</v>
      </c>
    </row>
    <row r="4523" spans="1:3" x14ac:dyDescent="0.25">
      <c r="A4523" s="2">
        <v>43949</v>
      </c>
      <c r="B4523" s="1" t="s">
        <v>6</v>
      </c>
      <c r="C4523">
        <v>66.033264000000003</v>
      </c>
    </row>
    <row r="4524" spans="1:3" x14ac:dyDescent="0.25">
      <c r="A4524" s="2">
        <v>43950</v>
      </c>
      <c r="B4524" s="1" t="s">
        <v>6</v>
      </c>
      <c r="C4524">
        <v>66.218384</v>
      </c>
    </row>
    <row r="4525" spans="1:3" x14ac:dyDescent="0.25">
      <c r="A4525" s="2">
        <v>43951</v>
      </c>
      <c r="B4525" s="1" t="s">
        <v>6</v>
      </c>
      <c r="C4525">
        <v>66.329459999999997</v>
      </c>
    </row>
    <row r="4526" spans="1:3" x14ac:dyDescent="0.25">
      <c r="A4526" s="2">
        <v>43955</v>
      </c>
      <c r="B4526" s="1" t="s">
        <v>6</v>
      </c>
      <c r="C4526">
        <v>64.367157000000006</v>
      </c>
    </row>
    <row r="4527" spans="1:3" x14ac:dyDescent="0.25">
      <c r="A4527" s="2">
        <v>43956</v>
      </c>
      <c r="B4527" s="1" t="s">
        <v>6</v>
      </c>
      <c r="C4527">
        <v>66.162857000000002</v>
      </c>
    </row>
    <row r="4528" spans="1:3" x14ac:dyDescent="0.25">
      <c r="A4528" s="2">
        <v>43957</v>
      </c>
      <c r="B4528" s="1" t="s">
        <v>6</v>
      </c>
      <c r="C4528">
        <v>67.181030000000007</v>
      </c>
    </row>
    <row r="4529" spans="1:3" x14ac:dyDescent="0.25">
      <c r="A4529" s="2">
        <v>43958</v>
      </c>
      <c r="B4529" s="1" t="s">
        <v>6</v>
      </c>
      <c r="C4529">
        <v>65.718558999999999</v>
      </c>
    </row>
    <row r="4530" spans="1:3" x14ac:dyDescent="0.25">
      <c r="A4530" s="2">
        <v>43959</v>
      </c>
      <c r="B4530" s="1" t="s">
        <v>6</v>
      </c>
      <c r="C4530">
        <v>66.440528999999998</v>
      </c>
    </row>
    <row r="4531" spans="1:3" x14ac:dyDescent="0.25">
      <c r="A4531" s="2">
        <v>43962</v>
      </c>
      <c r="B4531" s="1" t="s">
        <v>6</v>
      </c>
      <c r="C4531">
        <v>67.569777999999999</v>
      </c>
    </row>
    <row r="4532" spans="1:3" x14ac:dyDescent="0.25">
      <c r="A4532" s="2">
        <v>43963</v>
      </c>
      <c r="B4532" s="1" t="s">
        <v>6</v>
      </c>
      <c r="C4532">
        <v>67.606803999999997</v>
      </c>
    </row>
    <row r="4533" spans="1:3" x14ac:dyDescent="0.25">
      <c r="A4533" s="2">
        <v>43964</v>
      </c>
      <c r="B4533" s="1" t="s">
        <v>6</v>
      </c>
      <c r="C4533">
        <v>67.384658999999999</v>
      </c>
    </row>
    <row r="4534" spans="1:3" x14ac:dyDescent="0.25">
      <c r="A4534" s="2">
        <v>43965</v>
      </c>
      <c r="B4534" s="1" t="s">
        <v>6</v>
      </c>
      <c r="C4534">
        <v>67.440192999999994</v>
      </c>
    </row>
    <row r="4535" spans="1:3" x14ac:dyDescent="0.25">
      <c r="A4535" s="2">
        <v>43966</v>
      </c>
      <c r="B4535" s="1" t="s">
        <v>6</v>
      </c>
      <c r="C4535">
        <v>66.866309999999999</v>
      </c>
    </row>
    <row r="4536" spans="1:3" x14ac:dyDescent="0.25">
      <c r="A4536" s="2">
        <v>43969</v>
      </c>
      <c r="B4536" s="1" t="s">
        <v>6</v>
      </c>
      <c r="C4536">
        <v>68.125145000000003</v>
      </c>
    </row>
    <row r="4537" spans="1:3" x14ac:dyDescent="0.25">
      <c r="A4537" s="2">
        <v>43970</v>
      </c>
      <c r="B4537" s="1" t="s">
        <v>6</v>
      </c>
      <c r="C4537">
        <v>67.754906000000005</v>
      </c>
    </row>
    <row r="4538" spans="1:3" x14ac:dyDescent="0.25">
      <c r="A4538" s="2">
        <v>43971</v>
      </c>
      <c r="B4538" s="1" t="s">
        <v>6</v>
      </c>
      <c r="C4538">
        <v>70.897980000000004</v>
      </c>
    </row>
    <row r="4539" spans="1:3" x14ac:dyDescent="0.25">
      <c r="A4539" s="2">
        <v>43972</v>
      </c>
      <c r="B4539" s="1" t="s">
        <v>6</v>
      </c>
      <c r="C4539">
        <v>69.674621999999999</v>
      </c>
    </row>
    <row r="4540" spans="1:3" x14ac:dyDescent="0.25">
      <c r="A4540" s="2">
        <v>43973</v>
      </c>
      <c r="B4540" s="1" t="s">
        <v>6</v>
      </c>
      <c r="C4540">
        <v>70.502739000000005</v>
      </c>
    </row>
    <row r="4541" spans="1:3" x14ac:dyDescent="0.25">
      <c r="A4541" s="2">
        <v>43976</v>
      </c>
      <c r="B4541" s="1" t="s">
        <v>6</v>
      </c>
      <c r="C4541">
        <v>72.177788000000007</v>
      </c>
    </row>
    <row r="4542" spans="1:3" x14ac:dyDescent="0.25">
      <c r="A4542" s="2">
        <v>43977</v>
      </c>
      <c r="B4542" s="1" t="s">
        <v>6</v>
      </c>
      <c r="C4542">
        <v>70.483924999999999</v>
      </c>
    </row>
    <row r="4543" spans="1:3" x14ac:dyDescent="0.25">
      <c r="A4543" s="2">
        <v>43978</v>
      </c>
      <c r="B4543" s="1" t="s">
        <v>6</v>
      </c>
      <c r="C4543">
        <v>68.846512000000004</v>
      </c>
    </row>
    <row r="4544" spans="1:3" x14ac:dyDescent="0.25">
      <c r="A4544" s="2">
        <v>43979</v>
      </c>
      <c r="B4544" s="1" t="s">
        <v>6</v>
      </c>
      <c r="C4544">
        <v>71.161468999999997</v>
      </c>
    </row>
    <row r="4545" spans="1:3" x14ac:dyDescent="0.25">
      <c r="A4545" s="2">
        <v>43980</v>
      </c>
      <c r="B4545" s="1" t="s">
        <v>6</v>
      </c>
      <c r="C4545">
        <v>71.142646999999997</v>
      </c>
    </row>
    <row r="4546" spans="1:3" x14ac:dyDescent="0.25">
      <c r="A4546" s="2">
        <v>43984</v>
      </c>
      <c r="B4546" s="1" t="s">
        <v>6</v>
      </c>
      <c r="C4546">
        <v>72.685944000000006</v>
      </c>
    </row>
    <row r="4547" spans="1:3" x14ac:dyDescent="0.25">
      <c r="A4547" s="2">
        <v>43985</v>
      </c>
      <c r="B4547" s="1" t="s">
        <v>6</v>
      </c>
      <c r="C4547">
        <v>72.704773000000003</v>
      </c>
    </row>
    <row r="4548" spans="1:3" x14ac:dyDescent="0.25">
      <c r="A4548" s="2">
        <v>43986</v>
      </c>
      <c r="B4548" s="1" t="s">
        <v>6</v>
      </c>
      <c r="C4548">
        <v>72.366005000000001</v>
      </c>
    </row>
    <row r="4549" spans="1:3" x14ac:dyDescent="0.25">
      <c r="A4549" s="2">
        <v>43987</v>
      </c>
      <c r="B4549" s="1" t="s">
        <v>6</v>
      </c>
      <c r="C4549">
        <v>73.589348000000001</v>
      </c>
    </row>
    <row r="4550" spans="1:3" x14ac:dyDescent="0.25">
      <c r="A4550" s="2">
        <v>43990</v>
      </c>
      <c r="B4550" s="1" t="s">
        <v>6</v>
      </c>
      <c r="C4550">
        <v>72.478927999999996</v>
      </c>
    </row>
    <row r="4551" spans="1:3" x14ac:dyDescent="0.25">
      <c r="A4551" s="2">
        <v>43991</v>
      </c>
      <c r="B4551" s="1" t="s">
        <v>6</v>
      </c>
      <c r="C4551">
        <v>72.328361999999998</v>
      </c>
    </row>
    <row r="4552" spans="1:3" x14ac:dyDescent="0.25">
      <c r="A4552" s="2">
        <v>43992</v>
      </c>
      <c r="B4552" s="1" t="s">
        <v>6</v>
      </c>
      <c r="C4552">
        <v>72.460105999999996</v>
      </c>
    </row>
    <row r="4553" spans="1:3" x14ac:dyDescent="0.25">
      <c r="A4553" s="2">
        <v>43993</v>
      </c>
      <c r="B4553" s="1" t="s">
        <v>6</v>
      </c>
      <c r="C4553">
        <v>71.067359999999994</v>
      </c>
    </row>
    <row r="4554" spans="1:3" x14ac:dyDescent="0.25">
      <c r="A4554" s="2">
        <v>43994</v>
      </c>
      <c r="B4554" s="1" t="s">
        <v>6</v>
      </c>
      <c r="C4554">
        <v>69.862831</v>
      </c>
    </row>
    <row r="4555" spans="1:3" x14ac:dyDescent="0.25">
      <c r="A4555" s="2">
        <v>43997</v>
      </c>
      <c r="B4555" s="1" t="s">
        <v>6</v>
      </c>
      <c r="C4555">
        <v>69.279396000000006</v>
      </c>
    </row>
    <row r="4556" spans="1:3" x14ac:dyDescent="0.25">
      <c r="A4556" s="2">
        <v>43998</v>
      </c>
      <c r="B4556" s="1" t="s">
        <v>6</v>
      </c>
      <c r="C4556">
        <v>71.782555000000002</v>
      </c>
    </row>
    <row r="4557" spans="1:3" x14ac:dyDescent="0.25">
      <c r="A4557" s="2">
        <v>43999</v>
      </c>
      <c r="B4557" s="1" t="s">
        <v>6</v>
      </c>
      <c r="C4557">
        <v>72.309532000000004</v>
      </c>
    </row>
    <row r="4558" spans="1:3" x14ac:dyDescent="0.25">
      <c r="A4558" s="2">
        <v>44000</v>
      </c>
      <c r="B4558" s="1" t="s">
        <v>6</v>
      </c>
      <c r="C4558">
        <v>71.820198000000005</v>
      </c>
    </row>
    <row r="4559" spans="1:3" x14ac:dyDescent="0.25">
      <c r="A4559" s="2">
        <v>44001</v>
      </c>
      <c r="B4559" s="1" t="s">
        <v>6</v>
      </c>
      <c r="C4559">
        <v>71.424965</v>
      </c>
    </row>
    <row r="4560" spans="1:3" x14ac:dyDescent="0.25">
      <c r="A4560" s="2">
        <v>44004</v>
      </c>
      <c r="B4560" s="1" t="s">
        <v>6</v>
      </c>
      <c r="C4560">
        <v>71.462601000000006</v>
      </c>
    </row>
    <row r="4561" spans="1:3" x14ac:dyDescent="0.25">
      <c r="A4561" s="2">
        <v>44005</v>
      </c>
      <c r="B4561" s="1" t="s">
        <v>6</v>
      </c>
      <c r="C4561">
        <v>72.987082999999998</v>
      </c>
    </row>
    <row r="4562" spans="1:3" x14ac:dyDescent="0.25">
      <c r="A4562" s="2">
        <v>44006</v>
      </c>
      <c r="B4562" s="1" t="s">
        <v>6</v>
      </c>
      <c r="C4562">
        <v>71.368499999999997</v>
      </c>
    </row>
    <row r="4563" spans="1:3" x14ac:dyDescent="0.25">
      <c r="A4563" s="2">
        <v>44007</v>
      </c>
      <c r="B4563" s="1" t="s">
        <v>6</v>
      </c>
      <c r="C4563">
        <v>72.610680000000002</v>
      </c>
    </row>
    <row r="4564" spans="1:3" x14ac:dyDescent="0.25">
      <c r="A4564" s="2">
        <v>44008</v>
      </c>
      <c r="B4564" s="1" t="s">
        <v>6</v>
      </c>
      <c r="C4564">
        <v>71.970771999999997</v>
      </c>
    </row>
    <row r="4565" spans="1:3" x14ac:dyDescent="0.25">
      <c r="A4565" s="2">
        <v>44011</v>
      </c>
      <c r="B4565" s="1" t="s">
        <v>6</v>
      </c>
      <c r="C4565">
        <v>71.726096999999996</v>
      </c>
    </row>
    <row r="4566" spans="1:3" x14ac:dyDescent="0.25">
      <c r="A4566" s="2">
        <v>44012</v>
      </c>
      <c r="B4566" s="1" t="s">
        <v>6</v>
      </c>
      <c r="C4566">
        <v>71.801368999999994</v>
      </c>
    </row>
    <row r="4567" spans="1:3" x14ac:dyDescent="0.25">
      <c r="A4567" s="2">
        <v>44013</v>
      </c>
      <c r="B4567" s="1" t="s">
        <v>6</v>
      </c>
      <c r="C4567">
        <v>72.987082999999998</v>
      </c>
    </row>
    <row r="4568" spans="1:3" x14ac:dyDescent="0.25">
      <c r="A4568" s="2">
        <v>44014</v>
      </c>
      <c r="B4568" s="1" t="s">
        <v>6</v>
      </c>
      <c r="C4568">
        <v>74.323363999999998</v>
      </c>
    </row>
    <row r="4569" spans="1:3" x14ac:dyDescent="0.25">
      <c r="A4569" s="2">
        <v>44015</v>
      </c>
      <c r="B4569" s="1" t="s">
        <v>6</v>
      </c>
      <c r="C4569">
        <v>73.212935999999999</v>
      </c>
    </row>
    <row r="4570" spans="1:3" x14ac:dyDescent="0.25">
      <c r="A4570" s="2">
        <v>44018</v>
      </c>
      <c r="B4570" s="1" t="s">
        <v>6</v>
      </c>
      <c r="C4570">
        <v>73.683456000000007</v>
      </c>
    </row>
    <row r="4571" spans="1:3" x14ac:dyDescent="0.25">
      <c r="A4571" s="2">
        <v>44019</v>
      </c>
      <c r="B4571" s="1" t="s">
        <v>6</v>
      </c>
      <c r="C4571">
        <v>73.401145999999997</v>
      </c>
    </row>
    <row r="4572" spans="1:3" x14ac:dyDescent="0.25">
      <c r="A4572" s="2">
        <v>44020</v>
      </c>
      <c r="B4572" s="1" t="s">
        <v>6</v>
      </c>
      <c r="C4572">
        <v>71.048546000000002</v>
      </c>
    </row>
    <row r="4573" spans="1:3" x14ac:dyDescent="0.25">
      <c r="A4573" s="2">
        <v>44021</v>
      </c>
      <c r="B4573" s="1" t="s">
        <v>6</v>
      </c>
      <c r="C4573">
        <v>70.314537000000001</v>
      </c>
    </row>
    <row r="4574" spans="1:3" x14ac:dyDescent="0.25">
      <c r="A4574" s="2">
        <v>44022</v>
      </c>
      <c r="B4574" s="1" t="s">
        <v>6</v>
      </c>
      <c r="C4574">
        <v>70.295715000000001</v>
      </c>
    </row>
    <row r="4575" spans="1:3" x14ac:dyDescent="0.25">
      <c r="A4575" s="2">
        <v>44025</v>
      </c>
      <c r="B4575" s="1" t="s">
        <v>6</v>
      </c>
      <c r="C4575">
        <v>69.693436000000005</v>
      </c>
    </row>
    <row r="4576" spans="1:3" x14ac:dyDescent="0.25">
      <c r="A4576" s="2">
        <v>44026</v>
      </c>
      <c r="B4576" s="1" t="s">
        <v>6</v>
      </c>
      <c r="C4576">
        <v>68.940619999999996</v>
      </c>
    </row>
    <row r="4577" spans="1:3" x14ac:dyDescent="0.25">
      <c r="A4577" s="2">
        <v>44027</v>
      </c>
      <c r="B4577" s="1" t="s">
        <v>6</v>
      </c>
      <c r="C4577">
        <v>69.994575999999995</v>
      </c>
    </row>
    <row r="4578" spans="1:3" x14ac:dyDescent="0.25">
      <c r="A4578" s="2">
        <v>44028</v>
      </c>
      <c r="B4578" s="1" t="s">
        <v>6</v>
      </c>
      <c r="C4578">
        <v>70.258071999999999</v>
      </c>
    </row>
    <row r="4579" spans="1:3" x14ac:dyDescent="0.25">
      <c r="A4579" s="2">
        <v>44029</v>
      </c>
      <c r="B4579" s="1" t="s">
        <v>6</v>
      </c>
      <c r="C4579">
        <v>71.857840999999993</v>
      </c>
    </row>
    <row r="4580" spans="1:3" x14ac:dyDescent="0.25">
      <c r="A4580" s="2">
        <v>44032</v>
      </c>
      <c r="B4580" s="1" t="s">
        <v>6</v>
      </c>
      <c r="C4580">
        <v>72.460105999999996</v>
      </c>
    </row>
    <row r="4581" spans="1:3" x14ac:dyDescent="0.25">
      <c r="A4581" s="2">
        <v>44033</v>
      </c>
      <c r="B4581" s="1" t="s">
        <v>6</v>
      </c>
      <c r="C4581">
        <v>73.532889999999995</v>
      </c>
    </row>
    <row r="4582" spans="1:3" x14ac:dyDescent="0.25">
      <c r="A4582" s="2">
        <v>44034</v>
      </c>
      <c r="B4582" s="1" t="s">
        <v>6</v>
      </c>
      <c r="C4582">
        <v>73.909308999999993</v>
      </c>
    </row>
    <row r="4583" spans="1:3" x14ac:dyDescent="0.25">
      <c r="A4583" s="2">
        <v>44035</v>
      </c>
      <c r="B4583" s="1" t="s">
        <v>6</v>
      </c>
      <c r="C4583">
        <v>74.342178000000004</v>
      </c>
    </row>
    <row r="4584" spans="1:3" x14ac:dyDescent="0.25">
      <c r="A4584" s="2">
        <v>44036</v>
      </c>
      <c r="B4584" s="1" t="s">
        <v>6</v>
      </c>
      <c r="C4584">
        <v>71.914299</v>
      </c>
    </row>
    <row r="4585" spans="1:3" x14ac:dyDescent="0.25">
      <c r="A4585" s="2">
        <v>44039</v>
      </c>
      <c r="B4585" s="1" t="s">
        <v>6</v>
      </c>
      <c r="C4585">
        <v>72.441292000000004</v>
      </c>
    </row>
    <row r="4586" spans="1:3" x14ac:dyDescent="0.25">
      <c r="A4586" s="2">
        <v>44040</v>
      </c>
      <c r="B4586" s="1" t="s">
        <v>6</v>
      </c>
      <c r="C4586">
        <v>72.328361999999998</v>
      </c>
    </row>
    <row r="4587" spans="1:3" x14ac:dyDescent="0.25">
      <c r="A4587" s="2">
        <v>44041</v>
      </c>
      <c r="B4587" s="1" t="s">
        <v>6</v>
      </c>
      <c r="C4587">
        <v>73.946952999999993</v>
      </c>
    </row>
    <row r="4588" spans="1:3" x14ac:dyDescent="0.25">
      <c r="A4588" s="2">
        <v>44042</v>
      </c>
      <c r="B4588" s="1" t="s">
        <v>6</v>
      </c>
      <c r="C4588">
        <v>69.674621999999999</v>
      </c>
    </row>
    <row r="4589" spans="1:3" x14ac:dyDescent="0.25">
      <c r="A4589" s="2">
        <v>44043</v>
      </c>
      <c r="B4589" s="1" t="s">
        <v>6</v>
      </c>
      <c r="C4589">
        <v>70.220427999999998</v>
      </c>
    </row>
    <row r="4590" spans="1:3" x14ac:dyDescent="0.25">
      <c r="A4590" s="2">
        <v>44046</v>
      </c>
      <c r="B4590" s="1" t="s">
        <v>6</v>
      </c>
      <c r="C4590">
        <v>71.763733000000002</v>
      </c>
    </row>
    <row r="4591" spans="1:3" x14ac:dyDescent="0.25">
      <c r="A4591" s="2">
        <v>44047</v>
      </c>
      <c r="B4591" s="1" t="s">
        <v>6</v>
      </c>
      <c r="C4591">
        <v>70.803871000000001</v>
      </c>
    </row>
    <row r="4592" spans="1:3" x14ac:dyDescent="0.25">
      <c r="A4592" s="2">
        <v>44048</v>
      </c>
      <c r="B4592" s="1" t="s">
        <v>6</v>
      </c>
      <c r="C4592">
        <v>68.357169999999996</v>
      </c>
    </row>
    <row r="4593" spans="1:3" x14ac:dyDescent="0.25">
      <c r="A4593" s="2">
        <v>44049</v>
      </c>
      <c r="B4593" s="1" t="s">
        <v>6</v>
      </c>
      <c r="C4593">
        <v>68.413628000000003</v>
      </c>
    </row>
    <row r="4594" spans="1:3" x14ac:dyDescent="0.25">
      <c r="A4594" s="2">
        <v>44050</v>
      </c>
      <c r="B4594" s="1" t="s">
        <v>6</v>
      </c>
      <c r="C4594">
        <v>68.432456999999999</v>
      </c>
    </row>
    <row r="4595" spans="1:3" x14ac:dyDescent="0.25">
      <c r="A4595" s="2">
        <v>44053</v>
      </c>
      <c r="B4595" s="1" t="s">
        <v>6</v>
      </c>
      <c r="C4595">
        <v>68.187781999999999</v>
      </c>
    </row>
    <row r="4596" spans="1:3" x14ac:dyDescent="0.25">
      <c r="A4596" s="2">
        <v>44054</v>
      </c>
      <c r="B4596" s="1" t="s">
        <v>6</v>
      </c>
      <c r="C4596">
        <v>69.222915999999998</v>
      </c>
    </row>
    <row r="4597" spans="1:3" x14ac:dyDescent="0.25">
      <c r="A4597" s="2">
        <v>44055</v>
      </c>
      <c r="B4597" s="1" t="s">
        <v>6</v>
      </c>
      <c r="C4597">
        <v>69.524055000000004</v>
      </c>
    </row>
    <row r="4598" spans="1:3" x14ac:dyDescent="0.25">
      <c r="A4598" s="2">
        <v>44056</v>
      </c>
      <c r="B4598" s="1" t="s">
        <v>6</v>
      </c>
      <c r="C4598">
        <v>68.884147999999996</v>
      </c>
    </row>
    <row r="4599" spans="1:3" x14ac:dyDescent="0.25">
      <c r="A4599" s="2">
        <v>44057</v>
      </c>
      <c r="B4599" s="1" t="s">
        <v>6</v>
      </c>
      <c r="C4599">
        <v>68.413628000000003</v>
      </c>
    </row>
    <row r="4600" spans="1:3" x14ac:dyDescent="0.25">
      <c r="A4600" s="2">
        <v>44060</v>
      </c>
      <c r="B4600" s="1" t="s">
        <v>6</v>
      </c>
      <c r="C4600">
        <v>69.128822</v>
      </c>
    </row>
    <row r="4601" spans="1:3" x14ac:dyDescent="0.25">
      <c r="A4601" s="2">
        <v>44061</v>
      </c>
      <c r="B4601" s="1" t="s">
        <v>6</v>
      </c>
      <c r="C4601">
        <v>68.714759999999998</v>
      </c>
    </row>
    <row r="4602" spans="1:3" x14ac:dyDescent="0.25">
      <c r="A4602" s="2">
        <v>44062</v>
      </c>
      <c r="B4602" s="1" t="s">
        <v>6</v>
      </c>
      <c r="C4602">
        <v>69.147636000000006</v>
      </c>
    </row>
    <row r="4603" spans="1:3" x14ac:dyDescent="0.25">
      <c r="A4603" s="2">
        <v>44063</v>
      </c>
      <c r="B4603" s="1" t="s">
        <v>6</v>
      </c>
      <c r="C4603">
        <v>69.110000999999997</v>
      </c>
    </row>
    <row r="4604" spans="1:3" x14ac:dyDescent="0.25">
      <c r="A4604" s="2">
        <v>44064</v>
      </c>
      <c r="B4604" s="1" t="s">
        <v>6</v>
      </c>
      <c r="C4604">
        <v>68.601837000000003</v>
      </c>
    </row>
    <row r="4605" spans="1:3" x14ac:dyDescent="0.25">
      <c r="A4605" s="2">
        <v>44067</v>
      </c>
      <c r="B4605" s="1" t="s">
        <v>6</v>
      </c>
      <c r="C4605">
        <v>68.959434999999999</v>
      </c>
    </row>
    <row r="4606" spans="1:3" x14ac:dyDescent="0.25">
      <c r="A4606" s="2">
        <v>44068</v>
      </c>
      <c r="B4606" s="1" t="s">
        <v>6</v>
      </c>
      <c r="C4606">
        <v>69.166458000000006</v>
      </c>
    </row>
    <row r="4607" spans="1:3" x14ac:dyDescent="0.25">
      <c r="A4607" s="2">
        <v>44069</v>
      </c>
      <c r="B4607" s="1" t="s">
        <v>6</v>
      </c>
      <c r="C4607">
        <v>68.940619999999996</v>
      </c>
    </row>
    <row r="4608" spans="1:3" x14ac:dyDescent="0.25">
      <c r="A4608" s="2">
        <v>44070</v>
      </c>
      <c r="B4608" s="1" t="s">
        <v>6</v>
      </c>
      <c r="C4608">
        <v>68.564194000000001</v>
      </c>
    </row>
    <row r="4609" spans="1:3" x14ac:dyDescent="0.25">
      <c r="A4609" s="2">
        <v>44071</v>
      </c>
      <c r="B4609" s="1" t="s">
        <v>6</v>
      </c>
      <c r="C4609">
        <v>67.837035999999998</v>
      </c>
    </row>
    <row r="4610" spans="1:3" x14ac:dyDescent="0.25">
      <c r="A4610" s="2">
        <v>44074</v>
      </c>
      <c r="B4610" s="1" t="s">
        <v>6</v>
      </c>
      <c r="C4610">
        <v>67.990120000000005</v>
      </c>
    </row>
    <row r="4611" spans="1:3" x14ac:dyDescent="0.25">
      <c r="A4611" s="2">
        <v>44075</v>
      </c>
      <c r="B4611" s="1" t="s">
        <v>6</v>
      </c>
      <c r="C4611">
        <v>67.626534000000007</v>
      </c>
    </row>
    <row r="4612" spans="1:3" x14ac:dyDescent="0.25">
      <c r="A4612" s="2">
        <v>44076</v>
      </c>
      <c r="B4612" s="1" t="s">
        <v>6</v>
      </c>
      <c r="C4612">
        <v>69.635811000000004</v>
      </c>
    </row>
    <row r="4613" spans="1:3" x14ac:dyDescent="0.25">
      <c r="A4613" s="2">
        <v>44077</v>
      </c>
      <c r="B4613" s="1" t="s">
        <v>6</v>
      </c>
      <c r="C4613">
        <v>68.430244000000002</v>
      </c>
    </row>
    <row r="4614" spans="1:3" x14ac:dyDescent="0.25">
      <c r="A4614" s="2">
        <v>44078</v>
      </c>
      <c r="B4614" s="1" t="s">
        <v>6</v>
      </c>
      <c r="C4614">
        <v>67.607399000000001</v>
      </c>
    </row>
    <row r="4615" spans="1:3" x14ac:dyDescent="0.25">
      <c r="A4615" s="2">
        <v>44081</v>
      </c>
      <c r="B4615" s="1" t="s">
        <v>6</v>
      </c>
      <c r="C4615">
        <v>68.066658000000004</v>
      </c>
    </row>
    <row r="4616" spans="1:3" x14ac:dyDescent="0.25">
      <c r="A4616" s="2">
        <v>44082</v>
      </c>
      <c r="B4616" s="1" t="s">
        <v>6</v>
      </c>
      <c r="C4616">
        <v>67.607399000000001</v>
      </c>
    </row>
    <row r="4617" spans="1:3" x14ac:dyDescent="0.25">
      <c r="A4617" s="2">
        <v>44083</v>
      </c>
      <c r="B4617" s="1" t="s">
        <v>6</v>
      </c>
      <c r="C4617">
        <v>68.793830999999997</v>
      </c>
    </row>
    <row r="4618" spans="1:3" x14ac:dyDescent="0.25">
      <c r="A4618" s="2">
        <v>44084</v>
      </c>
      <c r="B4618" s="1" t="s">
        <v>6</v>
      </c>
      <c r="C4618">
        <v>69.042603</v>
      </c>
    </row>
    <row r="4619" spans="1:3" x14ac:dyDescent="0.25">
      <c r="A4619" s="2">
        <v>44085</v>
      </c>
      <c r="B4619" s="1" t="s">
        <v>6</v>
      </c>
      <c r="C4619">
        <v>69.119140999999999</v>
      </c>
    </row>
    <row r="4620" spans="1:3" x14ac:dyDescent="0.25">
      <c r="A4620" s="2">
        <v>44088</v>
      </c>
      <c r="B4620" s="1" t="s">
        <v>6</v>
      </c>
      <c r="C4620">
        <v>68.985191</v>
      </c>
    </row>
    <row r="4621" spans="1:3" x14ac:dyDescent="0.25">
      <c r="A4621" s="2">
        <v>44089</v>
      </c>
      <c r="B4621" s="1" t="s">
        <v>6</v>
      </c>
      <c r="C4621">
        <v>69.425315999999995</v>
      </c>
    </row>
    <row r="4622" spans="1:3" x14ac:dyDescent="0.25">
      <c r="A4622" s="2">
        <v>44090</v>
      </c>
      <c r="B4622" s="1" t="s">
        <v>6</v>
      </c>
      <c r="C4622">
        <v>69.100005999999993</v>
      </c>
    </row>
    <row r="4623" spans="1:3" x14ac:dyDescent="0.25">
      <c r="A4623" s="2">
        <v>44091</v>
      </c>
      <c r="B4623" s="1" t="s">
        <v>6</v>
      </c>
      <c r="C4623">
        <v>69.540131000000002</v>
      </c>
    </row>
    <row r="4624" spans="1:3" x14ac:dyDescent="0.25">
      <c r="A4624" s="2">
        <v>44092</v>
      </c>
      <c r="B4624" s="1" t="s">
        <v>6</v>
      </c>
      <c r="C4624">
        <v>69.329635999999994</v>
      </c>
    </row>
    <row r="4625" spans="1:3" x14ac:dyDescent="0.25">
      <c r="A4625" s="2">
        <v>44095</v>
      </c>
      <c r="B4625" s="1" t="s">
        <v>6</v>
      </c>
      <c r="C4625">
        <v>66.631461999999999</v>
      </c>
    </row>
    <row r="4626" spans="1:3" x14ac:dyDescent="0.25">
      <c r="A4626" s="2">
        <v>44096</v>
      </c>
      <c r="B4626" s="1" t="s">
        <v>6</v>
      </c>
      <c r="C4626">
        <v>68.028389000000004</v>
      </c>
    </row>
    <row r="4627" spans="1:3" x14ac:dyDescent="0.25">
      <c r="A4627" s="2">
        <v>44097</v>
      </c>
      <c r="B4627" s="1" t="s">
        <v>6</v>
      </c>
      <c r="C4627">
        <v>68.621605000000002</v>
      </c>
    </row>
    <row r="4628" spans="1:3" x14ac:dyDescent="0.25">
      <c r="A4628" s="2">
        <v>44098</v>
      </c>
      <c r="B4628" s="1" t="s">
        <v>6</v>
      </c>
      <c r="C4628">
        <v>68.219748999999993</v>
      </c>
    </row>
    <row r="4629" spans="1:3" x14ac:dyDescent="0.25">
      <c r="A4629" s="2">
        <v>44099</v>
      </c>
      <c r="B4629" s="1" t="s">
        <v>6</v>
      </c>
      <c r="C4629">
        <v>68.430244000000002</v>
      </c>
    </row>
    <row r="4630" spans="1:3" x14ac:dyDescent="0.25">
      <c r="A4630" s="2">
        <v>44102</v>
      </c>
      <c r="B4630" s="1" t="s">
        <v>6</v>
      </c>
      <c r="C4630">
        <v>69.176552000000001</v>
      </c>
    </row>
    <row r="4631" spans="1:3" x14ac:dyDescent="0.25">
      <c r="A4631" s="2">
        <v>44103</v>
      </c>
      <c r="B4631" s="1" t="s">
        <v>6</v>
      </c>
      <c r="C4631">
        <v>69.272223999999994</v>
      </c>
    </row>
    <row r="4632" spans="1:3" x14ac:dyDescent="0.25">
      <c r="A4632" s="2">
        <v>44104</v>
      </c>
      <c r="B4632" s="1" t="s">
        <v>6</v>
      </c>
      <c r="C4632">
        <v>68.908646000000005</v>
      </c>
    </row>
    <row r="4633" spans="1:3" x14ac:dyDescent="0.25">
      <c r="A4633" s="2">
        <v>44105</v>
      </c>
      <c r="B4633" s="1" t="s">
        <v>6</v>
      </c>
      <c r="C4633">
        <v>68.162338000000005</v>
      </c>
    </row>
    <row r="4634" spans="1:3" x14ac:dyDescent="0.25">
      <c r="A4634" s="2">
        <v>44106</v>
      </c>
      <c r="B4634" s="1" t="s">
        <v>6</v>
      </c>
      <c r="C4634">
        <v>67.569130000000001</v>
      </c>
    </row>
    <row r="4635" spans="1:3" x14ac:dyDescent="0.25">
      <c r="A4635" s="2">
        <v>44109</v>
      </c>
      <c r="B4635" s="1" t="s">
        <v>6</v>
      </c>
      <c r="C4635">
        <v>68.927788000000007</v>
      </c>
    </row>
    <row r="4636" spans="1:3" x14ac:dyDescent="0.25">
      <c r="A4636" s="2">
        <v>44110</v>
      </c>
      <c r="B4636" s="1" t="s">
        <v>6</v>
      </c>
      <c r="C4636">
        <v>70.114211999999995</v>
      </c>
    </row>
    <row r="4637" spans="1:3" x14ac:dyDescent="0.25">
      <c r="A4637" s="2">
        <v>44111</v>
      </c>
      <c r="B4637" s="1" t="s">
        <v>6</v>
      </c>
      <c r="C4637">
        <v>69.884583000000006</v>
      </c>
    </row>
    <row r="4638" spans="1:3" x14ac:dyDescent="0.25">
      <c r="A4638" s="2">
        <v>44112</v>
      </c>
      <c r="B4638" s="1" t="s">
        <v>6</v>
      </c>
      <c r="C4638">
        <v>70.114211999999995</v>
      </c>
    </row>
    <row r="4639" spans="1:3" x14ac:dyDescent="0.25">
      <c r="A4639" s="2">
        <v>44113</v>
      </c>
      <c r="B4639" s="1" t="s">
        <v>6</v>
      </c>
      <c r="C4639">
        <v>69.846305999999998</v>
      </c>
    </row>
    <row r="4640" spans="1:3" x14ac:dyDescent="0.25">
      <c r="A4640" s="2">
        <v>44116</v>
      </c>
      <c r="B4640" s="1" t="s">
        <v>6</v>
      </c>
      <c r="C4640">
        <v>69.329635999999994</v>
      </c>
    </row>
    <row r="4641" spans="1:3" x14ac:dyDescent="0.25">
      <c r="A4641" s="2">
        <v>44117</v>
      </c>
      <c r="B4641" s="1" t="s">
        <v>6</v>
      </c>
      <c r="C4641">
        <v>68.870377000000005</v>
      </c>
    </row>
    <row r="4642" spans="1:3" x14ac:dyDescent="0.25">
      <c r="A4642" s="2">
        <v>44118</v>
      </c>
      <c r="B4642" s="1" t="s">
        <v>6</v>
      </c>
      <c r="C4642">
        <v>69.540131000000002</v>
      </c>
    </row>
    <row r="4643" spans="1:3" x14ac:dyDescent="0.25">
      <c r="A4643" s="2">
        <v>44119</v>
      </c>
      <c r="B4643" s="1" t="s">
        <v>6</v>
      </c>
      <c r="C4643">
        <v>67.396904000000006</v>
      </c>
    </row>
    <row r="4644" spans="1:3" x14ac:dyDescent="0.25">
      <c r="A4644" s="2">
        <v>44120</v>
      </c>
      <c r="B4644" s="1" t="s">
        <v>6</v>
      </c>
      <c r="C4644">
        <v>68.334564</v>
      </c>
    </row>
    <row r="4645" spans="1:3" x14ac:dyDescent="0.25">
      <c r="A4645" s="2">
        <v>44123</v>
      </c>
      <c r="B4645" s="1" t="s">
        <v>6</v>
      </c>
      <c r="C4645">
        <v>67.913582000000005</v>
      </c>
    </row>
    <row r="4646" spans="1:3" x14ac:dyDescent="0.25">
      <c r="A4646" s="2">
        <v>44124</v>
      </c>
      <c r="B4646" s="1" t="s">
        <v>6</v>
      </c>
      <c r="C4646">
        <v>64.162925999999999</v>
      </c>
    </row>
    <row r="4647" spans="1:3" x14ac:dyDescent="0.25">
      <c r="A4647" s="2">
        <v>44125</v>
      </c>
      <c r="B4647" s="1" t="s">
        <v>6</v>
      </c>
      <c r="C4647">
        <v>64.105514999999997</v>
      </c>
    </row>
    <row r="4648" spans="1:3" x14ac:dyDescent="0.25">
      <c r="A4648" s="2">
        <v>44126</v>
      </c>
      <c r="B4648" s="1" t="s">
        <v>6</v>
      </c>
      <c r="C4648">
        <v>64.335144</v>
      </c>
    </row>
    <row r="4649" spans="1:3" x14ac:dyDescent="0.25">
      <c r="A4649" s="2">
        <v>44127</v>
      </c>
      <c r="B4649" s="1" t="s">
        <v>6</v>
      </c>
      <c r="C4649">
        <v>65.674660000000003</v>
      </c>
    </row>
    <row r="4650" spans="1:3" x14ac:dyDescent="0.25">
      <c r="A4650" s="2">
        <v>44130</v>
      </c>
      <c r="B4650" s="1" t="s">
        <v>6</v>
      </c>
      <c r="C4650">
        <v>65.732071000000005</v>
      </c>
    </row>
    <row r="4651" spans="1:3" x14ac:dyDescent="0.25">
      <c r="A4651" s="2">
        <v>44131</v>
      </c>
      <c r="B4651" s="1" t="s">
        <v>6</v>
      </c>
      <c r="C4651">
        <v>65.999977000000001</v>
      </c>
    </row>
    <row r="4652" spans="1:3" x14ac:dyDescent="0.25">
      <c r="A4652" s="2">
        <v>44132</v>
      </c>
      <c r="B4652" s="1" t="s">
        <v>6</v>
      </c>
      <c r="C4652">
        <v>65.138855000000007</v>
      </c>
    </row>
    <row r="4653" spans="1:3" x14ac:dyDescent="0.25">
      <c r="A4653" s="2">
        <v>44133</v>
      </c>
      <c r="B4653" s="1" t="s">
        <v>6</v>
      </c>
      <c r="C4653">
        <v>63.340072999999997</v>
      </c>
    </row>
    <row r="4654" spans="1:3" x14ac:dyDescent="0.25">
      <c r="A4654" s="2">
        <v>44134</v>
      </c>
      <c r="B4654" s="1" t="s">
        <v>6</v>
      </c>
      <c r="C4654">
        <v>62.746864000000002</v>
      </c>
    </row>
    <row r="4655" spans="1:3" x14ac:dyDescent="0.25">
      <c r="A4655" s="2">
        <v>44137</v>
      </c>
      <c r="B4655" s="1" t="s">
        <v>6</v>
      </c>
      <c r="C4655">
        <v>62.459823999999998</v>
      </c>
    </row>
    <row r="4656" spans="1:3" x14ac:dyDescent="0.25">
      <c r="A4656" s="2">
        <v>44138</v>
      </c>
      <c r="B4656" s="1" t="s">
        <v>6</v>
      </c>
      <c r="C4656">
        <v>63.225265999999998</v>
      </c>
    </row>
    <row r="4657" spans="1:3" x14ac:dyDescent="0.25">
      <c r="A4657" s="2">
        <v>44139</v>
      </c>
      <c r="B4657" s="1" t="s">
        <v>6</v>
      </c>
      <c r="C4657">
        <v>67.626534000000007</v>
      </c>
    </row>
    <row r="4658" spans="1:3" x14ac:dyDescent="0.25">
      <c r="A4658" s="2">
        <v>44140</v>
      </c>
      <c r="B4658" s="1" t="s">
        <v>6</v>
      </c>
      <c r="C4658">
        <v>67.951842999999997</v>
      </c>
    </row>
    <row r="4659" spans="1:3" x14ac:dyDescent="0.25">
      <c r="A4659" s="2">
        <v>44141</v>
      </c>
      <c r="B4659" s="1" t="s">
        <v>6</v>
      </c>
      <c r="C4659">
        <v>66.765418999999994</v>
      </c>
    </row>
    <row r="4660" spans="1:3" x14ac:dyDescent="0.25">
      <c r="A4660" s="2">
        <v>44144</v>
      </c>
      <c r="B4660" s="1" t="s">
        <v>6</v>
      </c>
      <c r="C4660">
        <v>70.056808000000004</v>
      </c>
    </row>
    <row r="4661" spans="1:3" x14ac:dyDescent="0.25">
      <c r="A4661" s="2">
        <v>44145</v>
      </c>
      <c r="B4661" s="1" t="s">
        <v>6</v>
      </c>
      <c r="C4661">
        <v>70.133353999999997</v>
      </c>
    </row>
    <row r="4662" spans="1:3" x14ac:dyDescent="0.25">
      <c r="A4662" s="2">
        <v>44146</v>
      </c>
      <c r="B4662" s="1" t="s">
        <v>6</v>
      </c>
      <c r="C4662">
        <v>70.018531999999993</v>
      </c>
    </row>
    <row r="4663" spans="1:3" x14ac:dyDescent="0.25">
      <c r="A4663" s="2">
        <v>44147</v>
      </c>
      <c r="B4663" s="1" t="s">
        <v>6</v>
      </c>
      <c r="C4663">
        <v>68.946915000000004</v>
      </c>
    </row>
    <row r="4664" spans="1:3" x14ac:dyDescent="0.25">
      <c r="A4664" s="2">
        <v>44148</v>
      </c>
      <c r="B4664" s="1" t="s">
        <v>6</v>
      </c>
      <c r="C4664">
        <v>68.812957999999995</v>
      </c>
    </row>
    <row r="4665" spans="1:3" x14ac:dyDescent="0.25">
      <c r="A4665" s="2">
        <v>44151</v>
      </c>
      <c r="B4665" s="1" t="s">
        <v>6</v>
      </c>
      <c r="C4665">
        <v>69.425315999999995</v>
      </c>
    </row>
    <row r="4666" spans="1:3" x14ac:dyDescent="0.25">
      <c r="A4666" s="2">
        <v>44152</v>
      </c>
      <c r="B4666" s="1" t="s">
        <v>6</v>
      </c>
      <c r="C4666">
        <v>68.545058999999995</v>
      </c>
    </row>
    <row r="4667" spans="1:3" x14ac:dyDescent="0.25">
      <c r="A4667" s="2">
        <v>44153</v>
      </c>
      <c r="B4667" s="1" t="s">
        <v>6</v>
      </c>
      <c r="C4667">
        <v>68.143203999999997</v>
      </c>
    </row>
    <row r="4668" spans="1:3" x14ac:dyDescent="0.25">
      <c r="A4668" s="2">
        <v>44154</v>
      </c>
      <c r="B4668" s="1" t="s">
        <v>6</v>
      </c>
      <c r="C4668">
        <v>68.162338000000005</v>
      </c>
    </row>
    <row r="4669" spans="1:3" x14ac:dyDescent="0.25">
      <c r="A4669" s="2">
        <v>44155</v>
      </c>
      <c r="B4669" s="1" t="s">
        <v>6</v>
      </c>
      <c r="C4669">
        <v>68.200607000000005</v>
      </c>
    </row>
    <row r="4670" spans="1:3" x14ac:dyDescent="0.25">
      <c r="A4670" s="2">
        <v>44158</v>
      </c>
      <c r="B4670" s="1" t="s">
        <v>6</v>
      </c>
      <c r="C4670">
        <v>67.932709000000003</v>
      </c>
    </row>
    <row r="4671" spans="1:3" x14ac:dyDescent="0.25">
      <c r="A4671" s="2">
        <v>44159</v>
      </c>
      <c r="B4671" s="1" t="s">
        <v>6</v>
      </c>
      <c r="C4671">
        <v>67.243813000000003</v>
      </c>
    </row>
    <row r="4672" spans="1:3" x14ac:dyDescent="0.25">
      <c r="A4672" s="2">
        <v>44160</v>
      </c>
      <c r="B4672" s="1" t="s">
        <v>6</v>
      </c>
      <c r="C4672">
        <v>66.918509999999998</v>
      </c>
    </row>
    <row r="4673" spans="1:3" x14ac:dyDescent="0.25">
      <c r="A4673" s="2">
        <v>44161</v>
      </c>
      <c r="B4673" s="1" t="s">
        <v>6</v>
      </c>
      <c r="C4673">
        <v>67.205535999999995</v>
      </c>
    </row>
    <row r="4674" spans="1:3" x14ac:dyDescent="0.25">
      <c r="A4674" s="2">
        <v>44162</v>
      </c>
      <c r="B4674" s="1" t="s">
        <v>6</v>
      </c>
      <c r="C4674">
        <v>67.760482999999994</v>
      </c>
    </row>
    <row r="4675" spans="1:3" x14ac:dyDescent="0.25">
      <c r="A4675" s="2">
        <v>44165</v>
      </c>
      <c r="B4675" s="1" t="s">
        <v>6</v>
      </c>
      <c r="C4675">
        <v>67.454314999999994</v>
      </c>
    </row>
    <row r="4676" spans="1:3" x14ac:dyDescent="0.25">
      <c r="A4676" s="2">
        <v>44166</v>
      </c>
      <c r="B4676" s="1" t="s">
        <v>6</v>
      </c>
      <c r="C4676">
        <v>67.703079000000002</v>
      </c>
    </row>
    <row r="4677" spans="1:3" x14ac:dyDescent="0.25">
      <c r="A4677" s="2">
        <v>44167</v>
      </c>
      <c r="B4677" s="1" t="s">
        <v>6</v>
      </c>
      <c r="C4677">
        <v>66.420967000000005</v>
      </c>
    </row>
    <row r="4678" spans="1:3" x14ac:dyDescent="0.25">
      <c r="A4678" s="2">
        <v>44168</v>
      </c>
      <c r="B4678" s="1" t="s">
        <v>6</v>
      </c>
      <c r="C4678">
        <v>65.712943999999993</v>
      </c>
    </row>
    <row r="4679" spans="1:3" x14ac:dyDescent="0.25">
      <c r="A4679" s="2">
        <v>44169</v>
      </c>
      <c r="B4679" s="1" t="s">
        <v>6</v>
      </c>
      <c r="C4679">
        <v>65.368492000000003</v>
      </c>
    </row>
    <row r="4680" spans="1:3" x14ac:dyDescent="0.25">
      <c r="A4680" s="2">
        <v>44172</v>
      </c>
      <c r="B4680" s="1" t="s">
        <v>6</v>
      </c>
      <c r="C4680">
        <v>65.483306999999996</v>
      </c>
    </row>
    <row r="4681" spans="1:3" x14ac:dyDescent="0.25">
      <c r="A4681" s="2">
        <v>44173</v>
      </c>
      <c r="B4681" s="1" t="s">
        <v>6</v>
      </c>
      <c r="C4681">
        <v>65.368492000000003</v>
      </c>
    </row>
    <row r="4682" spans="1:3" x14ac:dyDescent="0.25">
      <c r="A4682" s="2">
        <v>44174</v>
      </c>
      <c r="B4682" s="1" t="s">
        <v>6</v>
      </c>
      <c r="C4682">
        <v>65.387626999999995</v>
      </c>
    </row>
    <row r="4683" spans="1:3" x14ac:dyDescent="0.25">
      <c r="A4683" s="2">
        <v>44175</v>
      </c>
      <c r="B4683" s="1" t="s">
        <v>6</v>
      </c>
      <c r="C4683">
        <v>65.368492000000003</v>
      </c>
    </row>
    <row r="4684" spans="1:3" x14ac:dyDescent="0.25">
      <c r="A4684" s="2">
        <v>44176</v>
      </c>
      <c r="B4684" s="1" t="s">
        <v>6</v>
      </c>
      <c r="C4684">
        <v>64.698738000000006</v>
      </c>
    </row>
    <row r="4685" spans="1:3" x14ac:dyDescent="0.25">
      <c r="A4685" s="2">
        <v>44179</v>
      </c>
      <c r="B4685" s="1" t="s">
        <v>6</v>
      </c>
      <c r="C4685">
        <v>64.851821999999999</v>
      </c>
    </row>
    <row r="4686" spans="1:3" x14ac:dyDescent="0.25">
      <c r="A4686" s="2">
        <v>44180</v>
      </c>
      <c r="B4686" s="1" t="s">
        <v>6</v>
      </c>
      <c r="C4686">
        <v>64.564780999999996</v>
      </c>
    </row>
    <row r="4687" spans="1:3" x14ac:dyDescent="0.25">
      <c r="A4687" s="2">
        <v>44181</v>
      </c>
      <c r="B4687" s="1" t="s">
        <v>6</v>
      </c>
      <c r="C4687">
        <v>65.942565999999999</v>
      </c>
    </row>
    <row r="4688" spans="1:3" x14ac:dyDescent="0.25">
      <c r="A4688" s="2">
        <v>44182</v>
      </c>
      <c r="B4688" s="1" t="s">
        <v>6</v>
      </c>
      <c r="C4688">
        <v>66.095657000000003</v>
      </c>
    </row>
    <row r="4689" spans="1:3" x14ac:dyDescent="0.25">
      <c r="A4689" s="2">
        <v>44183</v>
      </c>
      <c r="B4689" s="1" t="s">
        <v>6</v>
      </c>
      <c r="C4689">
        <v>66.535781999999998</v>
      </c>
    </row>
    <row r="4690" spans="1:3" x14ac:dyDescent="0.25">
      <c r="A4690" s="2">
        <v>44186</v>
      </c>
      <c r="B4690" s="1" t="s">
        <v>6</v>
      </c>
      <c r="C4690">
        <v>64.507369999999995</v>
      </c>
    </row>
    <row r="4691" spans="1:3" x14ac:dyDescent="0.25">
      <c r="A4691" s="2">
        <v>44187</v>
      </c>
      <c r="B4691" s="1" t="s">
        <v>6</v>
      </c>
      <c r="C4691">
        <v>65.024039999999999</v>
      </c>
    </row>
    <row r="4692" spans="1:3" x14ac:dyDescent="0.25">
      <c r="A4692" s="2">
        <v>44188</v>
      </c>
      <c r="B4692" s="1" t="s">
        <v>6</v>
      </c>
      <c r="C4692">
        <v>65.062308999999999</v>
      </c>
    </row>
    <row r="4693" spans="1:3" x14ac:dyDescent="0.25">
      <c r="A4693" s="2">
        <v>44193</v>
      </c>
      <c r="B4693" s="1" t="s">
        <v>6</v>
      </c>
      <c r="C4693">
        <v>65.445037999999997</v>
      </c>
    </row>
    <row r="4694" spans="1:3" x14ac:dyDescent="0.25">
      <c r="A4694" s="2">
        <v>44194</v>
      </c>
      <c r="B4694" s="1" t="s">
        <v>6</v>
      </c>
      <c r="C4694">
        <v>65.598113999999995</v>
      </c>
    </row>
    <row r="4695" spans="1:3" x14ac:dyDescent="0.25">
      <c r="A4695" s="2">
        <v>44195</v>
      </c>
      <c r="B4695" s="1" t="s">
        <v>6</v>
      </c>
      <c r="C4695">
        <v>65.253676999999996</v>
      </c>
    </row>
    <row r="4696" spans="1:3" x14ac:dyDescent="0.25">
      <c r="A4696" s="2">
        <v>44200</v>
      </c>
      <c r="B4696" s="1" t="s">
        <v>6</v>
      </c>
      <c r="C4696">
        <v>66.535781999999998</v>
      </c>
    </row>
    <row r="4697" spans="1:3" x14ac:dyDescent="0.25">
      <c r="A4697" s="2">
        <v>44201</v>
      </c>
      <c r="B4697" s="1" t="s">
        <v>6</v>
      </c>
      <c r="C4697">
        <v>66.918509999999998</v>
      </c>
    </row>
    <row r="4698" spans="1:3" x14ac:dyDescent="0.25">
      <c r="A4698" s="2">
        <v>44202</v>
      </c>
      <c r="B4698" s="1" t="s">
        <v>6</v>
      </c>
      <c r="C4698">
        <v>67.090728999999996</v>
      </c>
    </row>
    <row r="4699" spans="1:3" x14ac:dyDescent="0.25">
      <c r="A4699" s="2">
        <v>44203</v>
      </c>
      <c r="B4699" s="1" t="s">
        <v>6</v>
      </c>
      <c r="C4699">
        <v>66.306160000000006</v>
      </c>
    </row>
    <row r="4700" spans="1:3" x14ac:dyDescent="0.25">
      <c r="A4700" s="2">
        <v>44204</v>
      </c>
      <c r="B4700" s="1" t="s">
        <v>6</v>
      </c>
      <c r="C4700">
        <v>67.473442000000006</v>
      </c>
    </row>
    <row r="4701" spans="1:3" x14ac:dyDescent="0.25">
      <c r="A4701" s="2">
        <v>44207</v>
      </c>
      <c r="B4701" s="1" t="s">
        <v>6</v>
      </c>
      <c r="C4701">
        <v>66.095657000000003</v>
      </c>
    </row>
    <row r="4702" spans="1:3" x14ac:dyDescent="0.25">
      <c r="A4702" s="2">
        <v>44208</v>
      </c>
      <c r="B4702" s="1" t="s">
        <v>6</v>
      </c>
      <c r="C4702">
        <v>66.019112000000007</v>
      </c>
    </row>
    <row r="4703" spans="1:3" x14ac:dyDescent="0.25">
      <c r="A4703" s="2">
        <v>44209</v>
      </c>
      <c r="B4703" s="1" t="s">
        <v>6</v>
      </c>
      <c r="C4703">
        <v>66.076515000000001</v>
      </c>
    </row>
    <row r="4704" spans="1:3" x14ac:dyDescent="0.25">
      <c r="A4704" s="2">
        <v>44210</v>
      </c>
      <c r="B4704" s="1" t="s">
        <v>6</v>
      </c>
      <c r="C4704">
        <v>65.999977000000001</v>
      </c>
    </row>
    <row r="4705" spans="1:3" x14ac:dyDescent="0.25">
      <c r="A4705" s="2">
        <v>44211</v>
      </c>
      <c r="B4705" s="1" t="s">
        <v>6</v>
      </c>
      <c r="C4705">
        <v>65.808616999999998</v>
      </c>
    </row>
    <row r="4706" spans="1:3" x14ac:dyDescent="0.25">
      <c r="A4706" s="2">
        <v>44214</v>
      </c>
      <c r="B4706" s="1" t="s">
        <v>6</v>
      </c>
      <c r="C4706">
        <v>64.622185000000002</v>
      </c>
    </row>
    <row r="4707" spans="1:3" x14ac:dyDescent="0.25">
      <c r="A4707" s="2">
        <v>44215</v>
      </c>
      <c r="B4707" s="1" t="s">
        <v>6</v>
      </c>
      <c r="C4707">
        <v>65.406761000000003</v>
      </c>
    </row>
    <row r="4708" spans="1:3" x14ac:dyDescent="0.25">
      <c r="A4708" s="2">
        <v>44216</v>
      </c>
      <c r="B4708" s="1" t="s">
        <v>6</v>
      </c>
      <c r="C4708">
        <v>65.751213000000007</v>
      </c>
    </row>
    <row r="4709" spans="1:3" x14ac:dyDescent="0.25">
      <c r="A4709" s="2">
        <v>44217</v>
      </c>
      <c r="B4709" s="1" t="s">
        <v>6</v>
      </c>
      <c r="C4709">
        <v>65.789490000000001</v>
      </c>
    </row>
    <row r="4710" spans="1:3" x14ac:dyDescent="0.25">
      <c r="A4710" s="2">
        <v>44218</v>
      </c>
      <c r="B4710" s="1" t="s">
        <v>6</v>
      </c>
      <c r="C4710">
        <v>66.229613999999998</v>
      </c>
    </row>
    <row r="4711" spans="1:3" x14ac:dyDescent="0.25">
      <c r="A4711" s="2">
        <v>44221</v>
      </c>
      <c r="B4711" s="1" t="s">
        <v>6</v>
      </c>
      <c r="C4711">
        <v>65.999977000000001</v>
      </c>
    </row>
    <row r="4712" spans="1:3" x14ac:dyDescent="0.25">
      <c r="A4712" s="2">
        <v>44222</v>
      </c>
      <c r="B4712" s="1" t="s">
        <v>6</v>
      </c>
      <c r="C4712">
        <v>66.497512999999998</v>
      </c>
    </row>
    <row r="4713" spans="1:3" x14ac:dyDescent="0.25">
      <c r="A4713" s="2">
        <v>44223</v>
      </c>
      <c r="B4713" s="1" t="s">
        <v>6</v>
      </c>
      <c r="C4713">
        <v>66.229613999999998</v>
      </c>
    </row>
    <row r="4714" spans="1:3" x14ac:dyDescent="0.25">
      <c r="A4714" s="2">
        <v>44224</v>
      </c>
      <c r="B4714" s="1" t="s">
        <v>6</v>
      </c>
      <c r="C4714">
        <v>65.885161999999994</v>
      </c>
    </row>
    <row r="4715" spans="1:3" x14ac:dyDescent="0.25">
      <c r="A4715" s="2">
        <v>44225</v>
      </c>
      <c r="B4715" s="1" t="s">
        <v>6</v>
      </c>
      <c r="C4715">
        <v>63.914158</v>
      </c>
    </row>
    <row r="4716" spans="1:3" x14ac:dyDescent="0.25">
      <c r="A4716" s="2">
        <v>44228</v>
      </c>
      <c r="B4716" s="1" t="s">
        <v>6</v>
      </c>
      <c r="C4716">
        <v>61.809196</v>
      </c>
    </row>
    <row r="4717" spans="1:3" x14ac:dyDescent="0.25">
      <c r="A4717" s="2">
        <v>44229</v>
      </c>
      <c r="B4717" s="1" t="s">
        <v>6</v>
      </c>
      <c r="C4717">
        <v>55.436920000000001</v>
      </c>
    </row>
    <row r="4718" spans="1:3" x14ac:dyDescent="0.25">
      <c r="A4718" s="2">
        <v>44230</v>
      </c>
      <c r="B4718" s="1" t="s">
        <v>6</v>
      </c>
      <c r="C4718">
        <v>54.824570000000001</v>
      </c>
    </row>
    <row r="4719" spans="1:3" x14ac:dyDescent="0.25">
      <c r="A4719" s="2">
        <v>44231</v>
      </c>
      <c r="B4719" s="1" t="s">
        <v>6</v>
      </c>
      <c r="C4719">
        <v>54.518391000000001</v>
      </c>
    </row>
    <row r="4720" spans="1:3" x14ac:dyDescent="0.25">
      <c r="A4720" s="2">
        <v>44232</v>
      </c>
      <c r="B4720" s="1" t="s">
        <v>6</v>
      </c>
      <c r="C4720">
        <v>54.307896</v>
      </c>
    </row>
    <row r="4721" spans="1:3" x14ac:dyDescent="0.25">
      <c r="A4721" s="2">
        <v>44235</v>
      </c>
      <c r="B4721" s="1" t="s">
        <v>6</v>
      </c>
      <c r="C4721">
        <v>54.078265999999999</v>
      </c>
    </row>
    <row r="4722" spans="1:3" x14ac:dyDescent="0.25">
      <c r="A4722" s="2">
        <v>44236</v>
      </c>
      <c r="B4722" s="1" t="s">
        <v>6</v>
      </c>
      <c r="C4722">
        <v>54.059131999999998</v>
      </c>
    </row>
    <row r="4723" spans="1:3" x14ac:dyDescent="0.25">
      <c r="A4723" s="2">
        <v>44237</v>
      </c>
      <c r="B4723" s="1" t="s">
        <v>6</v>
      </c>
      <c r="C4723">
        <v>55.647415000000002</v>
      </c>
    </row>
    <row r="4724" spans="1:3" x14ac:dyDescent="0.25">
      <c r="A4724" s="2">
        <v>44238</v>
      </c>
      <c r="B4724" s="1" t="s">
        <v>6</v>
      </c>
      <c r="C4724">
        <v>57.446198000000003</v>
      </c>
    </row>
    <row r="4725" spans="1:3" x14ac:dyDescent="0.25">
      <c r="A4725" s="2">
        <v>44239</v>
      </c>
      <c r="B4725" s="1" t="s">
        <v>6</v>
      </c>
      <c r="C4725">
        <v>58.728306000000003</v>
      </c>
    </row>
    <row r="4726" spans="1:3" x14ac:dyDescent="0.25">
      <c r="A4726" s="2">
        <v>44242</v>
      </c>
      <c r="B4726" s="1" t="s">
        <v>6</v>
      </c>
      <c r="C4726">
        <v>58.747444000000002</v>
      </c>
    </row>
    <row r="4727" spans="1:3" x14ac:dyDescent="0.25">
      <c r="A4727" s="2">
        <v>44243</v>
      </c>
      <c r="B4727" s="1" t="s">
        <v>6</v>
      </c>
      <c r="C4727">
        <v>58.957934999999999</v>
      </c>
    </row>
    <row r="4728" spans="1:3" x14ac:dyDescent="0.25">
      <c r="A4728" s="2">
        <v>44244</v>
      </c>
      <c r="B4728" s="1" t="s">
        <v>6</v>
      </c>
      <c r="C4728">
        <v>58.345588999999997</v>
      </c>
    </row>
    <row r="4729" spans="1:3" x14ac:dyDescent="0.25">
      <c r="A4729" s="2">
        <v>44245</v>
      </c>
      <c r="B4729" s="1" t="s">
        <v>6</v>
      </c>
      <c r="C4729">
        <v>57.312244</v>
      </c>
    </row>
    <row r="4730" spans="1:3" x14ac:dyDescent="0.25">
      <c r="A4730" s="2">
        <v>44246</v>
      </c>
      <c r="B4730" s="1" t="s">
        <v>6</v>
      </c>
      <c r="C4730">
        <v>56.546802999999997</v>
      </c>
    </row>
    <row r="4731" spans="1:3" x14ac:dyDescent="0.25">
      <c r="A4731" s="2">
        <v>44249</v>
      </c>
      <c r="B4731" s="1" t="s">
        <v>6</v>
      </c>
      <c r="C4731">
        <v>55.838776000000003</v>
      </c>
    </row>
    <row r="4732" spans="1:3" x14ac:dyDescent="0.25">
      <c r="A4732" s="2">
        <v>44250</v>
      </c>
      <c r="B4732" s="1" t="s">
        <v>6</v>
      </c>
      <c r="C4732">
        <v>55.513461999999997</v>
      </c>
    </row>
    <row r="4733" spans="1:3" x14ac:dyDescent="0.25">
      <c r="A4733" s="2">
        <v>44251</v>
      </c>
      <c r="B4733" s="1" t="s">
        <v>6</v>
      </c>
      <c r="C4733">
        <v>55.360377999999997</v>
      </c>
    </row>
    <row r="4734" spans="1:3" x14ac:dyDescent="0.25">
      <c r="A4734" s="2">
        <v>44252</v>
      </c>
      <c r="B4734" s="1" t="s">
        <v>6</v>
      </c>
      <c r="C4734">
        <v>55.513461999999997</v>
      </c>
    </row>
    <row r="4735" spans="1:3" x14ac:dyDescent="0.25">
      <c r="A4735" s="2">
        <v>44253</v>
      </c>
      <c r="B4735" s="1" t="s">
        <v>6</v>
      </c>
      <c r="C4735">
        <v>54.881976999999999</v>
      </c>
    </row>
    <row r="4736" spans="1:3" x14ac:dyDescent="0.25">
      <c r="A4736" s="2">
        <v>44256</v>
      </c>
      <c r="B4736" s="1" t="s">
        <v>6</v>
      </c>
      <c r="C4736">
        <v>55.666553</v>
      </c>
    </row>
    <row r="4737" spans="1:3" x14ac:dyDescent="0.25">
      <c r="A4737" s="2">
        <v>44257</v>
      </c>
      <c r="B4737" s="1" t="s">
        <v>6</v>
      </c>
      <c r="C4737">
        <v>55.877048000000002</v>
      </c>
    </row>
    <row r="4738" spans="1:3" x14ac:dyDescent="0.25">
      <c r="A4738" s="2">
        <v>44258</v>
      </c>
      <c r="B4738" s="1" t="s">
        <v>6</v>
      </c>
      <c r="C4738">
        <v>55.207287000000001</v>
      </c>
    </row>
    <row r="4739" spans="1:3" x14ac:dyDescent="0.25">
      <c r="A4739" s="2">
        <v>44259</v>
      </c>
      <c r="B4739" s="1" t="s">
        <v>6</v>
      </c>
      <c r="C4739">
        <v>55.264693999999999</v>
      </c>
    </row>
    <row r="4740" spans="1:3" x14ac:dyDescent="0.25">
      <c r="A4740" s="2">
        <v>44260</v>
      </c>
      <c r="B4740" s="1" t="s">
        <v>6</v>
      </c>
      <c r="C4740">
        <v>54.728889000000002</v>
      </c>
    </row>
    <row r="4741" spans="1:3" x14ac:dyDescent="0.25">
      <c r="A4741" s="2">
        <v>44263</v>
      </c>
      <c r="B4741" s="1" t="s">
        <v>6</v>
      </c>
      <c r="C4741">
        <v>56.164088999999997</v>
      </c>
    </row>
    <row r="4742" spans="1:3" x14ac:dyDescent="0.25">
      <c r="A4742" s="2">
        <v>44264</v>
      </c>
      <c r="B4742" s="1" t="s">
        <v>6</v>
      </c>
      <c r="C4742">
        <v>56.833846999999999</v>
      </c>
    </row>
    <row r="4743" spans="1:3" x14ac:dyDescent="0.25">
      <c r="A4743" s="2">
        <v>44265</v>
      </c>
      <c r="B4743" s="1" t="s">
        <v>6</v>
      </c>
      <c r="C4743">
        <v>58.211635999999999</v>
      </c>
    </row>
    <row r="4744" spans="1:3" x14ac:dyDescent="0.25">
      <c r="A4744" s="2">
        <v>44266</v>
      </c>
      <c r="B4744" s="1" t="s">
        <v>6</v>
      </c>
      <c r="C4744">
        <v>58.690033</v>
      </c>
    </row>
    <row r="4745" spans="1:3" x14ac:dyDescent="0.25">
      <c r="A4745" s="2">
        <v>44267</v>
      </c>
      <c r="B4745" s="1" t="s">
        <v>6</v>
      </c>
      <c r="C4745">
        <v>58.307316</v>
      </c>
    </row>
    <row r="4746" spans="1:3" x14ac:dyDescent="0.25">
      <c r="A4746" s="2">
        <v>44270</v>
      </c>
      <c r="B4746" s="1" t="s">
        <v>6</v>
      </c>
      <c r="C4746">
        <v>58.135089999999998</v>
      </c>
    </row>
    <row r="4747" spans="1:3" x14ac:dyDescent="0.25">
      <c r="A4747" s="2">
        <v>44271</v>
      </c>
      <c r="B4747" s="1" t="s">
        <v>6</v>
      </c>
      <c r="C4747">
        <v>58.613491000000003</v>
      </c>
    </row>
    <row r="4748" spans="1:3" x14ac:dyDescent="0.25">
      <c r="A4748" s="2">
        <v>44272</v>
      </c>
      <c r="B4748" s="1" t="s">
        <v>6</v>
      </c>
      <c r="C4748">
        <v>58.154223999999999</v>
      </c>
    </row>
    <row r="4749" spans="1:3" x14ac:dyDescent="0.25">
      <c r="A4749" s="2">
        <v>44273</v>
      </c>
      <c r="B4749" s="1" t="s">
        <v>6</v>
      </c>
      <c r="C4749">
        <v>58.881397</v>
      </c>
    </row>
    <row r="4750" spans="1:3" x14ac:dyDescent="0.25">
      <c r="A4750" s="2">
        <v>44274</v>
      </c>
      <c r="B4750" s="1" t="s">
        <v>6</v>
      </c>
      <c r="C4750">
        <v>58.919665999999999</v>
      </c>
    </row>
    <row r="4751" spans="1:3" x14ac:dyDescent="0.25">
      <c r="A4751" s="2">
        <v>44277</v>
      </c>
      <c r="B4751" s="1" t="s">
        <v>6</v>
      </c>
      <c r="C4751">
        <v>58.594357000000002</v>
      </c>
    </row>
    <row r="4752" spans="1:3" x14ac:dyDescent="0.25">
      <c r="A4752" s="2">
        <v>44278</v>
      </c>
      <c r="B4752" s="1" t="s">
        <v>6</v>
      </c>
      <c r="C4752">
        <v>59.187569000000003</v>
      </c>
    </row>
    <row r="4753" spans="1:3" x14ac:dyDescent="0.25">
      <c r="A4753" s="2">
        <v>44279</v>
      </c>
      <c r="B4753" s="1" t="s">
        <v>6</v>
      </c>
      <c r="C4753">
        <v>58.843124000000003</v>
      </c>
    </row>
    <row r="4754" spans="1:3" x14ac:dyDescent="0.25">
      <c r="A4754" s="2">
        <v>44280</v>
      </c>
      <c r="B4754" s="1" t="s">
        <v>6</v>
      </c>
      <c r="C4754">
        <v>59.704242999999998</v>
      </c>
    </row>
    <row r="4755" spans="1:3" x14ac:dyDescent="0.25">
      <c r="A4755" s="2">
        <v>44281</v>
      </c>
      <c r="B4755" s="1" t="s">
        <v>6</v>
      </c>
      <c r="C4755">
        <v>60.680176000000003</v>
      </c>
    </row>
    <row r="4756" spans="1:3" x14ac:dyDescent="0.25">
      <c r="A4756" s="2">
        <v>44284</v>
      </c>
      <c r="B4756" s="1" t="s">
        <v>6</v>
      </c>
      <c r="C4756">
        <v>61.082031000000001</v>
      </c>
    </row>
    <row r="4757" spans="1:3" x14ac:dyDescent="0.25">
      <c r="A4757" s="2">
        <v>44285</v>
      </c>
      <c r="B4757" s="1" t="s">
        <v>6</v>
      </c>
      <c r="C4757">
        <v>60.316592999999997</v>
      </c>
    </row>
    <row r="4758" spans="1:3" x14ac:dyDescent="0.25">
      <c r="A4758" s="2">
        <v>44286</v>
      </c>
      <c r="B4758" s="1" t="s">
        <v>6</v>
      </c>
      <c r="C4758">
        <v>60.010418000000001</v>
      </c>
    </row>
    <row r="4759" spans="1:3" x14ac:dyDescent="0.25">
      <c r="A4759" s="2">
        <v>44287</v>
      </c>
      <c r="B4759" s="1" t="s">
        <v>6</v>
      </c>
      <c r="C4759">
        <v>60.067824999999999</v>
      </c>
    </row>
    <row r="4760" spans="1:3" x14ac:dyDescent="0.25">
      <c r="A4760" s="2">
        <v>44292</v>
      </c>
      <c r="B4760" s="1" t="s">
        <v>6</v>
      </c>
      <c r="C4760">
        <v>60.278320000000001</v>
      </c>
    </row>
    <row r="4761" spans="1:3" x14ac:dyDescent="0.25">
      <c r="A4761" s="2">
        <v>44293</v>
      </c>
      <c r="B4761" s="1" t="s">
        <v>6</v>
      </c>
      <c r="C4761">
        <v>59.972144999999998</v>
      </c>
    </row>
    <row r="4762" spans="1:3" x14ac:dyDescent="0.25">
      <c r="A4762" s="2">
        <v>44294</v>
      </c>
      <c r="B4762" s="1" t="s">
        <v>6</v>
      </c>
      <c r="C4762">
        <v>60.278320000000001</v>
      </c>
    </row>
    <row r="4763" spans="1:3" x14ac:dyDescent="0.25">
      <c r="A4763" s="2">
        <v>44295</v>
      </c>
      <c r="B4763" s="1" t="s">
        <v>6</v>
      </c>
      <c r="C4763">
        <v>60.699309999999997</v>
      </c>
    </row>
    <row r="4764" spans="1:3" x14ac:dyDescent="0.25">
      <c r="A4764" s="2">
        <v>44298</v>
      </c>
      <c r="B4764" s="1" t="s">
        <v>6</v>
      </c>
      <c r="C4764">
        <v>60.948081999999999</v>
      </c>
    </row>
    <row r="4765" spans="1:3" x14ac:dyDescent="0.25">
      <c r="A4765" s="2">
        <v>44299</v>
      </c>
      <c r="B4765" s="1" t="s">
        <v>6</v>
      </c>
      <c r="C4765">
        <v>60.699309999999997</v>
      </c>
    </row>
    <row r="4766" spans="1:3" x14ac:dyDescent="0.25">
      <c r="A4766" s="2">
        <v>44300</v>
      </c>
      <c r="B4766" s="1" t="s">
        <v>6</v>
      </c>
      <c r="C4766">
        <v>60.412272999999999</v>
      </c>
    </row>
    <row r="4767" spans="1:3" x14ac:dyDescent="0.25">
      <c r="A4767" s="2">
        <v>44301</v>
      </c>
      <c r="B4767" s="1" t="s">
        <v>6</v>
      </c>
      <c r="C4767">
        <v>60.565356999999999</v>
      </c>
    </row>
    <row r="4768" spans="1:3" x14ac:dyDescent="0.25">
      <c r="A4768" s="2">
        <v>44302</v>
      </c>
      <c r="B4768" s="1" t="s">
        <v>6</v>
      </c>
      <c r="C4768">
        <v>60.641907000000003</v>
      </c>
    </row>
    <row r="4769" spans="1:3" x14ac:dyDescent="0.25">
      <c r="A4769" s="2">
        <v>44305</v>
      </c>
      <c r="B4769" s="1" t="s">
        <v>6</v>
      </c>
      <c r="C4769">
        <v>61.445618000000003</v>
      </c>
    </row>
    <row r="4770" spans="1:3" x14ac:dyDescent="0.25">
      <c r="A4770" s="2">
        <v>44306</v>
      </c>
      <c r="B4770" s="1" t="s">
        <v>6</v>
      </c>
      <c r="C4770">
        <v>61.273392000000001</v>
      </c>
    </row>
    <row r="4771" spans="1:3" x14ac:dyDescent="0.25">
      <c r="A4771" s="2">
        <v>44307</v>
      </c>
      <c r="B4771" s="1" t="s">
        <v>6</v>
      </c>
      <c r="C4771">
        <v>62.211052000000002</v>
      </c>
    </row>
    <row r="4772" spans="1:3" x14ac:dyDescent="0.25">
      <c r="A4772" s="2">
        <v>44308</v>
      </c>
      <c r="B4772" s="1" t="s">
        <v>6</v>
      </c>
      <c r="C4772">
        <v>63.053035999999999</v>
      </c>
    </row>
    <row r="4773" spans="1:3" x14ac:dyDescent="0.25">
      <c r="A4773" s="2">
        <v>44309</v>
      </c>
      <c r="B4773" s="1" t="s">
        <v>6</v>
      </c>
      <c r="C4773">
        <v>62.440688999999999</v>
      </c>
    </row>
    <row r="4774" spans="1:3" x14ac:dyDescent="0.25">
      <c r="A4774" s="2">
        <v>44312</v>
      </c>
      <c r="B4774" s="1" t="s">
        <v>6</v>
      </c>
      <c r="C4774">
        <v>62.478957999999999</v>
      </c>
    </row>
    <row r="4775" spans="1:3" x14ac:dyDescent="0.25">
      <c r="A4775" s="2">
        <v>44313</v>
      </c>
      <c r="B4775" s="1" t="s">
        <v>6</v>
      </c>
      <c r="C4775">
        <v>62.517223000000001</v>
      </c>
    </row>
    <row r="4776" spans="1:3" x14ac:dyDescent="0.25">
      <c r="A4776" s="2">
        <v>44314</v>
      </c>
      <c r="B4776" s="1" t="s">
        <v>6</v>
      </c>
      <c r="C4776">
        <v>62.287598000000003</v>
      </c>
    </row>
    <row r="4777" spans="1:3" x14ac:dyDescent="0.25">
      <c r="A4777" s="2">
        <v>44315</v>
      </c>
      <c r="B4777" s="1" t="s">
        <v>6</v>
      </c>
      <c r="C4777">
        <v>62.440688999999999</v>
      </c>
    </row>
    <row r="4778" spans="1:3" x14ac:dyDescent="0.25">
      <c r="A4778" s="2">
        <v>44316</v>
      </c>
      <c r="B4778" s="1" t="s">
        <v>6</v>
      </c>
      <c r="C4778">
        <v>63.301806999999997</v>
      </c>
    </row>
    <row r="4779" spans="1:3" x14ac:dyDescent="0.25">
      <c r="A4779" s="2">
        <v>44319</v>
      </c>
      <c r="B4779" s="1" t="s">
        <v>6</v>
      </c>
      <c r="C4779">
        <v>63.952423000000003</v>
      </c>
    </row>
    <row r="4780" spans="1:3" x14ac:dyDescent="0.25">
      <c r="A4780" s="2">
        <v>44320</v>
      </c>
      <c r="B4780" s="1" t="s">
        <v>6</v>
      </c>
      <c r="C4780">
        <v>63.550567999999998</v>
      </c>
    </row>
    <row r="4781" spans="1:3" x14ac:dyDescent="0.25">
      <c r="A4781" s="2">
        <v>44321</v>
      </c>
      <c r="B4781" s="1" t="s">
        <v>6</v>
      </c>
      <c r="C4781">
        <v>63.225265999999998</v>
      </c>
    </row>
    <row r="4782" spans="1:3" x14ac:dyDescent="0.25">
      <c r="A4782" s="2">
        <v>44322</v>
      </c>
      <c r="B4782" s="1" t="s">
        <v>6</v>
      </c>
      <c r="C4782">
        <v>61.407344999999999</v>
      </c>
    </row>
    <row r="4783" spans="1:3" x14ac:dyDescent="0.25">
      <c r="A4783" s="2">
        <v>44323</v>
      </c>
      <c r="B4783" s="1" t="s">
        <v>6</v>
      </c>
      <c r="C4783">
        <v>61.847468999999997</v>
      </c>
    </row>
    <row r="4784" spans="1:3" x14ac:dyDescent="0.25">
      <c r="A4784" s="2">
        <v>44326</v>
      </c>
      <c r="B4784" s="1" t="s">
        <v>6</v>
      </c>
      <c r="C4784">
        <v>62.096237000000002</v>
      </c>
    </row>
    <row r="4785" spans="1:3" x14ac:dyDescent="0.25">
      <c r="A4785" s="2">
        <v>44327</v>
      </c>
      <c r="B4785" s="1" t="s">
        <v>6</v>
      </c>
      <c r="C4785">
        <v>61.924019000000001</v>
      </c>
    </row>
    <row r="4786" spans="1:3" x14ac:dyDescent="0.25">
      <c r="A4786" s="2">
        <v>44328</v>
      </c>
      <c r="B4786" s="1" t="s">
        <v>6</v>
      </c>
      <c r="C4786">
        <v>62.919086</v>
      </c>
    </row>
    <row r="4787" spans="1:3" x14ac:dyDescent="0.25">
      <c r="A4787" s="2">
        <v>44329</v>
      </c>
      <c r="B4787" s="1" t="s">
        <v>6</v>
      </c>
      <c r="C4787">
        <v>63.837612</v>
      </c>
    </row>
    <row r="4788" spans="1:3" x14ac:dyDescent="0.25">
      <c r="A4788" s="2">
        <v>44330</v>
      </c>
      <c r="B4788" s="1" t="s">
        <v>6</v>
      </c>
      <c r="C4788">
        <v>64.239470999999995</v>
      </c>
    </row>
    <row r="4789" spans="1:3" x14ac:dyDescent="0.25">
      <c r="A4789" s="2">
        <v>44333</v>
      </c>
      <c r="B4789" s="1" t="s">
        <v>6</v>
      </c>
      <c r="C4789">
        <v>64.392555000000002</v>
      </c>
    </row>
    <row r="4790" spans="1:3" x14ac:dyDescent="0.25">
      <c r="A4790" s="2">
        <v>44334</v>
      </c>
      <c r="B4790" s="1" t="s">
        <v>6</v>
      </c>
      <c r="C4790">
        <v>64.048111000000006</v>
      </c>
    </row>
    <row r="4791" spans="1:3" x14ac:dyDescent="0.25">
      <c r="A4791" s="2">
        <v>44335</v>
      </c>
      <c r="B4791" s="1" t="s">
        <v>6</v>
      </c>
      <c r="C4791">
        <v>63.588839999999998</v>
      </c>
    </row>
    <row r="4792" spans="1:3" x14ac:dyDescent="0.25">
      <c r="A4792" s="2">
        <v>44336</v>
      </c>
      <c r="B4792" s="1" t="s">
        <v>6</v>
      </c>
      <c r="C4792">
        <v>64.679596000000004</v>
      </c>
    </row>
    <row r="4793" spans="1:3" x14ac:dyDescent="0.25">
      <c r="A4793" s="2">
        <v>44337</v>
      </c>
      <c r="B4793" s="1" t="s">
        <v>6</v>
      </c>
      <c r="C4793">
        <v>65.245757999999995</v>
      </c>
    </row>
    <row r="4794" spans="1:3" x14ac:dyDescent="0.25">
      <c r="A4794" s="2">
        <v>44341</v>
      </c>
      <c r="B4794" s="1" t="s">
        <v>6</v>
      </c>
      <c r="C4794">
        <v>64.484359999999995</v>
      </c>
    </row>
    <row r="4795" spans="1:3" x14ac:dyDescent="0.25">
      <c r="A4795" s="2">
        <v>44342</v>
      </c>
      <c r="B4795" s="1" t="s">
        <v>6</v>
      </c>
      <c r="C4795">
        <v>64.562454000000002</v>
      </c>
    </row>
    <row r="4796" spans="1:3" x14ac:dyDescent="0.25">
      <c r="A4796" s="2">
        <v>44343</v>
      </c>
      <c r="B4796" s="1" t="s">
        <v>6</v>
      </c>
      <c r="C4796">
        <v>64.640548999999993</v>
      </c>
    </row>
    <row r="4797" spans="1:3" x14ac:dyDescent="0.25">
      <c r="A4797" s="2">
        <v>44344</v>
      </c>
      <c r="B4797" s="1" t="s">
        <v>6</v>
      </c>
      <c r="C4797">
        <v>64.211044000000001</v>
      </c>
    </row>
    <row r="4798" spans="1:3" x14ac:dyDescent="0.25">
      <c r="A4798" s="2">
        <v>44347</v>
      </c>
      <c r="B4798" s="1" t="s">
        <v>6</v>
      </c>
      <c r="C4798">
        <v>63.801063999999997</v>
      </c>
    </row>
    <row r="4799" spans="1:3" x14ac:dyDescent="0.25">
      <c r="A4799" s="2">
        <v>44348</v>
      </c>
      <c r="B4799" s="1" t="s">
        <v>6</v>
      </c>
      <c r="C4799">
        <v>63.801063999999997</v>
      </c>
    </row>
    <row r="4800" spans="1:3" x14ac:dyDescent="0.25">
      <c r="A4800" s="2">
        <v>44349</v>
      </c>
      <c r="B4800" s="1" t="s">
        <v>6</v>
      </c>
      <c r="C4800">
        <v>64.191520999999995</v>
      </c>
    </row>
    <row r="4801" spans="1:3" x14ac:dyDescent="0.25">
      <c r="A4801" s="2">
        <v>44350</v>
      </c>
      <c r="B4801" s="1" t="s">
        <v>6</v>
      </c>
      <c r="C4801">
        <v>65.343376000000006</v>
      </c>
    </row>
    <row r="4802" spans="1:3" x14ac:dyDescent="0.25">
      <c r="A4802" s="2">
        <v>44351</v>
      </c>
      <c r="B4802" s="1" t="s">
        <v>6</v>
      </c>
      <c r="C4802">
        <v>66.026679999999999</v>
      </c>
    </row>
    <row r="4803" spans="1:3" x14ac:dyDescent="0.25">
      <c r="A4803" s="2">
        <v>44354</v>
      </c>
      <c r="B4803" s="1" t="s">
        <v>6</v>
      </c>
      <c r="C4803">
        <v>66.280479</v>
      </c>
    </row>
    <row r="4804" spans="1:3" x14ac:dyDescent="0.25">
      <c r="A4804" s="2">
        <v>44355</v>
      </c>
      <c r="B4804" s="1" t="s">
        <v>6</v>
      </c>
      <c r="C4804">
        <v>66.026679999999999</v>
      </c>
    </row>
    <row r="4805" spans="1:3" x14ac:dyDescent="0.25">
      <c r="A4805" s="2">
        <v>44356</v>
      </c>
      <c r="B4805" s="1" t="s">
        <v>6</v>
      </c>
      <c r="C4805">
        <v>66.651413000000005</v>
      </c>
    </row>
    <row r="4806" spans="1:3" x14ac:dyDescent="0.25">
      <c r="A4806" s="2">
        <v>44357</v>
      </c>
      <c r="B4806" s="1" t="s">
        <v>6</v>
      </c>
      <c r="C4806">
        <v>66.768555000000006</v>
      </c>
    </row>
    <row r="4807" spans="1:3" x14ac:dyDescent="0.25">
      <c r="A4807" s="2">
        <v>44358</v>
      </c>
      <c r="B4807" s="1" t="s">
        <v>6</v>
      </c>
      <c r="C4807">
        <v>66.963783000000006</v>
      </c>
    </row>
    <row r="4808" spans="1:3" x14ac:dyDescent="0.25">
      <c r="A4808" s="2">
        <v>44361</v>
      </c>
      <c r="B4808" s="1" t="s">
        <v>6</v>
      </c>
      <c r="C4808">
        <v>67.334723999999994</v>
      </c>
    </row>
    <row r="4809" spans="1:3" x14ac:dyDescent="0.25">
      <c r="A4809" s="2">
        <v>44362</v>
      </c>
      <c r="B4809" s="1" t="s">
        <v>6</v>
      </c>
      <c r="C4809">
        <v>67.705658</v>
      </c>
    </row>
    <row r="4810" spans="1:3" x14ac:dyDescent="0.25">
      <c r="A4810" s="2">
        <v>44363</v>
      </c>
      <c r="B4810" s="1" t="s">
        <v>6</v>
      </c>
      <c r="C4810">
        <v>68.310867000000002</v>
      </c>
    </row>
    <row r="4811" spans="1:3" x14ac:dyDescent="0.25">
      <c r="A4811" s="2">
        <v>44364</v>
      </c>
      <c r="B4811" s="1" t="s">
        <v>6</v>
      </c>
      <c r="C4811">
        <v>68.545142999999996</v>
      </c>
    </row>
    <row r="4812" spans="1:3" x14ac:dyDescent="0.25">
      <c r="A4812" s="2">
        <v>44365</v>
      </c>
      <c r="B4812" s="1" t="s">
        <v>6</v>
      </c>
      <c r="C4812">
        <v>68.467049000000003</v>
      </c>
    </row>
    <row r="4813" spans="1:3" x14ac:dyDescent="0.25">
      <c r="A4813" s="2">
        <v>44368</v>
      </c>
      <c r="B4813" s="1" t="s">
        <v>6</v>
      </c>
      <c r="C4813">
        <v>67.764221000000006</v>
      </c>
    </row>
    <row r="4814" spans="1:3" x14ac:dyDescent="0.25">
      <c r="A4814" s="2">
        <v>44369</v>
      </c>
      <c r="B4814" s="1" t="s">
        <v>6</v>
      </c>
      <c r="C4814">
        <v>67.744704999999996</v>
      </c>
    </row>
    <row r="4815" spans="1:3" x14ac:dyDescent="0.25">
      <c r="A4815" s="2">
        <v>44370</v>
      </c>
      <c r="B4815" s="1" t="s">
        <v>6</v>
      </c>
      <c r="C4815">
        <v>67.100441000000004</v>
      </c>
    </row>
    <row r="4816" spans="1:3" x14ac:dyDescent="0.25">
      <c r="A4816" s="2">
        <v>44371</v>
      </c>
      <c r="B4816" s="1" t="s">
        <v>6</v>
      </c>
      <c r="C4816">
        <v>67.939926</v>
      </c>
    </row>
    <row r="4817" spans="1:3" x14ac:dyDescent="0.25">
      <c r="A4817" s="2">
        <v>44372</v>
      </c>
      <c r="B4817" s="1" t="s">
        <v>6</v>
      </c>
      <c r="C4817">
        <v>68.369438000000002</v>
      </c>
    </row>
    <row r="4818" spans="1:3" x14ac:dyDescent="0.25">
      <c r="A4818" s="2">
        <v>44375</v>
      </c>
      <c r="B4818" s="1" t="s">
        <v>6</v>
      </c>
      <c r="C4818">
        <v>68.564667</v>
      </c>
    </row>
    <row r="4819" spans="1:3" x14ac:dyDescent="0.25">
      <c r="A4819" s="2">
        <v>44376</v>
      </c>
      <c r="B4819" s="1" t="s">
        <v>6</v>
      </c>
      <c r="C4819">
        <v>67.939926</v>
      </c>
    </row>
    <row r="4820" spans="1:3" x14ac:dyDescent="0.25">
      <c r="A4820" s="2">
        <v>44377</v>
      </c>
      <c r="B4820" s="1" t="s">
        <v>6</v>
      </c>
      <c r="C4820">
        <v>68.369438000000002</v>
      </c>
    </row>
    <row r="4821" spans="1:3" x14ac:dyDescent="0.25">
      <c r="A4821" s="2">
        <v>44378</v>
      </c>
      <c r="B4821" s="1" t="s">
        <v>6</v>
      </c>
      <c r="C4821">
        <v>68.916077000000001</v>
      </c>
    </row>
    <row r="4822" spans="1:3" x14ac:dyDescent="0.25">
      <c r="A4822" s="2">
        <v>44379</v>
      </c>
      <c r="B4822" s="1" t="s">
        <v>6</v>
      </c>
      <c r="C4822">
        <v>67.393287999999998</v>
      </c>
    </row>
    <row r="4823" spans="1:3" x14ac:dyDescent="0.25">
      <c r="A4823" s="2">
        <v>44382</v>
      </c>
      <c r="B4823" s="1" t="s">
        <v>6</v>
      </c>
      <c r="C4823">
        <v>66.456183999999993</v>
      </c>
    </row>
    <row r="4824" spans="1:3" x14ac:dyDescent="0.25">
      <c r="A4824" s="2">
        <v>44383</v>
      </c>
      <c r="B4824" s="1" t="s">
        <v>6</v>
      </c>
      <c r="C4824">
        <v>66.085243000000006</v>
      </c>
    </row>
    <row r="4825" spans="1:3" x14ac:dyDescent="0.25">
      <c r="A4825" s="2">
        <v>44384</v>
      </c>
      <c r="B4825" s="1" t="s">
        <v>6</v>
      </c>
      <c r="C4825">
        <v>67.159012000000004</v>
      </c>
    </row>
    <row r="4826" spans="1:3" x14ac:dyDescent="0.25">
      <c r="A4826" s="2">
        <v>44385</v>
      </c>
      <c r="B4826" s="1" t="s">
        <v>6</v>
      </c>
      <c r="C4826">
        <v>66.866164999999995</v>
      </c>
    </row>
    <row r="4827" spans="1:3" x14ac:dyDescent="0.25">
      <c r="A4827" s="2">
        <v>44386</v>
      </c>
      <c r="B4827" s="1" t="s">
        <v>6</v>
      </c>
      <c r="C4827">
        <v>67.354240000000004</v>
      </c>
    </row>
    <row r="4828" spans="1:3" x14ac:dyDescent="0.25">
      <c r="A4828" s="2">
        <v>44389</v>
      </c>
      <c r="B4828" s="1" t="s">
        <v>6</v>
      </c>
      <c r="C4828">
        <v>68.271820000000005</v>
      </c>
    </row>
    <row r="4829" spans="1:3" x14ac:dyDescent="0.25">
      <c r="A4829" s="2">
        <v>44390</v>
      </c>
      <c r="B4829" s="1" t="s">
        <v>6</v>
      </c>
      <c r="C4829">
        <v>68.798942999999994</v>
      </c>
    </row>
    <row r="4830" spans="1:3" x14ac:dyDescent="0.25">
      <c r="A4830" s="2">
        <v>44391</v>
      </c>
      <c r="B4830" s="1" t="s">
        <v>6</v>
      </c>
      <c r="C4830">
        <v>69.267493999999999</v>
      </c>
    </row>
    <row r="4831" spans="1:3" x14ac:dyDescent="0.25">
      <c r="A4831" s="2">
        <v>44392</v>
      </c>
      <c r="B4831" s="1" t="s">
        <v>6</v>
      </c>
      <c r="C4831">
        <v>67.783752000000007</v>
      </c>
    </row>
    <row r="4832" spans="1:3" x14ac:dyDescent="0.25">
      <c r="A4832" s="2">
        <v>44393</v>
      </c>
      <c r="B4832" s="1" t="s">
        <v>6</v>
      </c>
      <c r="C4832">
        <v>68.135161999999994</v>
      </c>
    </row>
    <row r="4833" spans="1:3" x14ac:dyDescent="0.25">
      <c r="A4833" s="2">
        <v>44396</v>
      </c>
      <c r="B4833" s="1" t="s">
        <v>6</v>
      </c>
      <c r="C4833">
        <v>67.061394000000007</v>
      </c>
    </row>
    <row r="4834" spans="1:3" x14ac:dyDescent="0.25">
      <c r="A4834" s="2">
        <v>44397</v>
      </c>
      <c r="B4834" s="1" t="s">
        <v>6</v>
      </c>
      <c r="C4834">
        <v>66.104774000000006</v>
      </c>
    </row>
    <row r="4835" spans="1:3" x14ac:dyDescent="0.25">
      <c r="A4835" s="2">
        <v>44398</v>
      </c>
      <c r="B4835" s="1" t="s">
        <v>6</v>
      </c>
      <c r="C4835">
        <v>66.631896999999995</v>
      </c>
    </row>
    <row r="4836" spans="1:3" x14ac:dyDescent="0.25">
      <c r="A4836" s="2">
        <v>44399</v>
      </c>
      <c r="B4836" s="1" t="s">
        <v>6</v>
      </c>
      <c r="C4836">
        <v>67.588515999999998</v>
      </c>
    </row>
    <row r="4837" spans="1:3" x14ac:dyDescent="0.25">
      <c r="A4837" s="2">
        <v>44400</v>
      </c>
      <c r="B4837" s="1" t="s">
        <v>6</v>
      </c>
      <c r="C4837">
        <v>67.725173999999996</v>
      </c>
    </row>
    <row r="4838" spans="1:3" x14ac:dyDescent="0.25">
      <c r="A4838" s="2">
        <v>44403</v>
      </c>
      <c r="B4838" s="1" t="s">
        <v>6</v>
      </c>
      <c r="C4838">
        <v>67.061394000000007</v>
      </c>
    </row>
    <row r="4839" spans="1:3" x14ac:dyDescent="0.25">
      <c r="A4839" s="2">
        <v>44404</v>
      </c>
      <c r="B4839" s="1" t="s">
        <v>6</v>
      </c>
      <c r="C4839">
        <v>66.827117999999999</v>
      </c>
    </row>
    <row r="4840" spans="1:3" x14ac:dyDescent="0.25">
      <c r="A4840" s="2">
        <v>44405</v>
      </c>
      <c r="B4840" s="1" t="s">
        <v>6</v>
      </c>
      <c r="C4840">
        <v>67.588515999999998</v>
      </c>
    </row>
    <row r="4841" spans="1:3" x14ac:dyDescent="0.25">
      <c r="A4841" s="2">
        <v>44406</v>
      </c>
      <c r="B4841" s="1" t="s">
        <v>6</v>
      </c>
      <c r="C4841">
        <v>68.037543999999997</v>
      </c>
    </row>
    <row r="4842" spans="1:3" x14ac:dyDescent="0.25">
      <c r="A4842" s="2">
        <v>44407</v>
      </c>
      <c r="B4842" s="1" t="s">
        <v>6</v>
      </c>
      <c r="C4842">
        <v>64.952918999999994</v>
      </c>
    </row>
    <row r="4843" spans="1:3" x14ac:dyDescent="0.25">
      <c r="A4843" s="2">
        <v>44410</v>
      </c>
      <c r="B4843" s="1" t="s">
        <v>6</v>
      </c>
      <c r="C4843">
        <v>63.391083000000002</v>
      </c>
    </row>
    <row r="4844" spans="1:3" x14ac:dyDescent="0.25">
      <c r="A4844" s="2">
        <v>44411</v>
      </c>
      <c r="B4844" s="1" t="s">
        <v>6</v>
      </c>
      <c r="C4844">
        <v>65.577652</v>
      </c>
    </row>
    <row r="4845" spans="1:3" x14ac:dyDescent="0.25">
      <c r="A4845" s="2">
        <v>44412</v>
      </c>
      <c r="B4845" s="1" t="s">
        <v>6</v>
      </c>
      <c r="C4845">
        <v>65.909537999999998</v>
      </c>
    </row>
    <row r="4846" spans="1:3" x14ac:dyDescent="0.25">
      <c r="A4846" s="2">
        <v>44413</v>
      </c>
      <c r="B4846" s="1" t="s">
        <v>6</v>
      </c>
      <c r="C4846">
        <v>65.733833000000004</v>
      </c>
    </row>
    <row r="4847" spans="1:3" x14ac:dyDescent="0.25">
      <c r="A4847" s="2">
        <v>44414</v>
      </c>
      <c r="B4847" s="1" t="s">
        <v>6</v>
      </c>
      <c r="C4847">
        <v>65.655745999999994</v>
      </c>
    </row>
    <row r="4848" spans="1:3" x14ac:dyDescent="0.25">
      <c r="A4848" s="2">
        <v>44417</v>
      </c>
      <c r="B4848" s="1" t="s">
        <v>6</v>
      </c>
      <c r="C4848">
        <v>65.440994000000003</v>
      </c>
    </row>
    <row r="4849" spans="1:3" x14ac:dyDescent="0.25">
      <c r="A4849" s="2">
        <v>44418</v>
      </c>
      <c r="B4849" s="1" t="s">
        <v>6</v>
      </c>
      <c r="C4849">
        <v>66.514754999999994</v>
      </c>
    </row>
    <row r="4850" spans="1:3" x14ac:dyDescent="0.25">
      <c r="A4850" s="2">
        <v>44419</v>
      </c>
      <c r="B4850" s="1" t="s">
        <v>6</v>
      </c>
      <c r="C4850">
        <v>66.924735999999996</v>
      </c>
    </row>
    <row r="4851" spans="1:3" x14ac:dyDescent="0.25">
      <c r="A4851" s="2">
        <v>44420</v>
      </c>
      <c r="B4851" s="1" t="s">
        <v>6</v>
      </c>
      <c r="C4851">
        <v>66.709975999999997</v>
      </c>
    </row>
    <row r="4852" spans="1:3" x14ac:dyDescent="0.25">
      <c r="A4852" s="2">
        <v>44421</v>
      </c>
      <c r="B4852" s="1" t="s">
        <v>6</v>
      </c>
      <c r="C4852">
        <v>67.159012000000004</v>
      </c>
    </row>
    <row r="4853" spans="1:3" x14ac:dyDescent="0.25">
      <c r="A4853" s="2">
        <v>44424</v>
      </c>
      <c r="B4853" s="1" t="s">
        <v>6</v>
      </c>
      <c r="C4853">
        <v>67.471382000000006</v>
      </c>
    </row>
    <row r="4854" spans="1:3" x14ac:dyDescent="0.25">
      <c r="A4854" s="2">
        <v>44425</v>
      </c>
      <c r="B4854" s="1" t="s">
        <v>6</v>
      </c>
      <c r="C4854">
        <v>67.920410000000004</v>
      </c>
    </row>
    <row r="4855" spans="1:3" x14ac:dyDescent="0.25">
      <c r="A4855" s="2">
        <v>44426</v>
      </c>
      <c r="B4855" s="1" t="s">
        <v>6</v>
      </c>
      <c r="C4855">
        <v>67.861832000000007</v>
      </c>
    </row>
    <row r="4856" spans="1:3" x14ac:dyDescent="0.25">
      <c r="A4856" s="2">
        <v>44427</v>
      </c>
      <c r="B4856" s="1" t="s">
        <v>6</v>
      </c>
      <c r="C4856">
        <v>66.905212000000006</v>
      </c>
    </row>
    <row r="4857" spans="1:3" x14ac:dyDescent="0.25">
      <c r="A4857" s="2">
        <v>44428</v>
      </c>
      <c r="B4857" s="1" t="s">
        <v>6</v>
      </c>
      <c r="C4857">
        <v>66.592849999999999</v>
      </c>
    </row>
    <row r="4858" spans="1:3" x14ac:dyDescent="0.25">
      <c r="A4858" s="2">
        <v>44431</v>
      </c>
      <c r="B4858" s="1" t="s">
        <v>6</v>
      </c>
      <c r="C4858">
        <v>67.198051000000007</v>
      </c>
    </row>
    <row r="4859" spans="1:3" x14ac:dyDescent="0.25">
      <c r="A4859" s="2">
        <v>44432</v>
      </c>
      <c r="B4859" s="1" t="s">
        <v>6</v>
      </c>
      <c r="C4859">
        <v>66.846648999999999</v>
      </c>
    </row>
    <row r="4860" spans="1:3" x14ac:dyDescent="0.25">
      <c r="A4860" s="2">
        <v>44433</v>
      </c>
      <c r="B4860" s="1" t="s">
        <v>6</v>
      </c>
      <c r="C4860">
        <v>65.714309999999998</v>
      </c>
    </row>
    <row r="4861" spans="1:3" x14ac:dyDescent="0.25">
      <c r="A4861" s="2">
        <v>44434</v>
      </c>
      <c r="B4861" s="1" t="s">
        <v>6</v>
      </c>
      <c r="C4861">
        <v>65.733833000000004</v>
      </c>
    </row>
    <row r="4862" spans="1:3" x14ac:dyDescent="0.25">
      <c r="A4862" s="2">
        <v>44435</v>
      </c>
      <c r="B4862" s="1" t="s">
        <v>6</v>
      </c>
      <c r="C4862">
        <v>64.581985000000003</v>
      </c>
    </row>
    <row r="4863" spans="1:3" x14ac:dyDescent="0.25">
      <c r="A4863" s="2">
        <v>44438</v>
      </c>
      <c r="B4863" s="1" t="s">
        <v>6</v>
      </c>
      <c r="C4863">
        <v>63.937721000000003</v>
      </c>
    </row>
    <row r="4864" spans="1:3" x14ac:dyDescent="0.25">
      <c r="A4864" s="2">
        <v>44439</v>
      </c>
      <c r="B4864" s="1" t="s">
        <v>6</v>
      </c>
      <c r="C4864">
        <v>63.488692999999998</v>
      </c>
    </row>
    <row r="4865" spans="1:3" x14ac:dyDescent="0.25">
      <c r="A4865" s="2">
        <v>44440</v>
      </c>
      <c r="B4865" s="1" t="s">
        <v>6</v>
      </c>
      <c r="C4865">
        <v>63.762016000000003</v>
      </c>
    </row>
    <row r="4866" spans="1:3" x14ac:dyDescent="0.25">
      <c r="A4866" s="2">
        <v>44441</v>
      </c>
      <c r="B4866" s="1" t="s">
        <v>6</v>
      </c>
      <c r="C4866">
        <v>63.976768</v>
      </c>
    </row>
    <row r="4867" spans="1:3" x14ac:dyDescent="0.25">
      <c r="A4867" s="2">
        <v>44442</v>
      </c>
      <c r="B4867" s="1" t="s">
        <v>6</v>
      </c>
      <c r="C4867">
        <v>63.605834999999999</v>
      </c>
    </row>
    <row r="4868" spans="1:3" x14ac:dyDescent="0.25">
      <c r="A4868" s="2">
        <v>44445</v>
      </c>
      <c r="B4868" s="1" t="s">
        <v>6</v>
      </c>
      <c r="C4868">
        <v>64.015816000000001</v>
      </c>
    </row>
    <row r="4869" spans="1:3" x14ac:dyDescent="0.25">
      <c r="A4869" s="2">
        <v>44446</v>
      </c>
      <c r="B4869" s="1" t="s">
        <v>6</v>
      </c>
      <c r="C4869">
        <v>64.211044000000001</v>
      </c>
    </row>
    <row r="4870" spans="1:3" x14ac:dyDescent="0.25">
      <c r="A4870" s="2">
        <v>44447</v>
      </c>
      <c r="B4870" s="1" t="s">
        <v>6</v>
      </c>
      <c r="C4870">
        <v>63.840107000000003</v>
      </c>
    </row>
    <row r="4871" spans="1:3" x14ac:dyDescent="0.25">
      <c r="A4871" s="2">
        <v>44448</v>
      </c>
      <c r="B4871" s="1" t="s">
        <v>6</v>
      </c>
      <c r="C4871">
        <v>63.352035999999998</v>
      </c>
    </row>
    <row r="4872" spans="1:3" x14ac:dyDescent="0.25">
      <c r="A4872" s="2">
        <v>44449</v>
      </c>
      <c r="B4872" s="1" t="s">
        <v>6</v>
      </c>
      <c r="C4872">
        <v>60.306449999999998</v>
      </c>
    </row>
    <row r="4873" spans="1:3" x14ac:dyDescent="0.25">
      <c r="A4873" s="2">
        <v>44452</v>
      </c>
      <c r="B4873" s="1" t="s">
        <v>6</v>
      </c>
      <c r="C4873">
        <v>60.325974000000002</v>
      </c>
    </row>
    <row r="4874" spans="1:3" x14ac:dyDescent="0.25">
      <c r="A4874" s="2">
        <v>44453</v>
      </c>
      <c r="B4874" s="1" t="s">
        <v>6</v>
      </c>
      <c r="C4874">
        <v>60.404063999999998</v>
      </c>
    </row>
    <row r="4875" spans="1:3" x14ac:dyDescent="0.25">
      <c r="A4875" s="2">
        <v>44454</v>
      </c>
      <c r="B4875" s="1" t="s">
        <v>6</v>
      </c>
      <c r="C4875">
        <v>58.666519000000001</v>
      </c>
    </row>
    <row r="4876" spans="1:3" x14ac:dyDescent="0.25">
      <c r="A4876" s="2">
        <v>44455</v>
      </c>
      <c r="B4876" s="1" t="s">
        <v>6</v>
      </c>
      <c r="C4876">
        <v>58.295586</v>
      </c>
    </row>
    <row r="4877" spans="1:3" x14ac:dyDescent="0.25">
      <c r="A4877" s="2">
        <v>44456</v>
      </c>
      <c r="B4877" s="1" t="s">
        <v>6</v>
      </c>
      <c r="C4877">
        <v>58.686042999999998</v>
      </c>
    </row>
    <row r="4878" spans="1:3" x14ac:dyDescent="0.25">
      <c r="A4878" s="2">
        <v>44459</v>
      </c>
      <c r="B4878" s="1" t="s">
        <v>6</v>
      </c>
      <c r="C4878">
        <v>59.096026999999999</v>
      </c>
    </row>
    <row r="4879" spans="1:3" x14ac:dyDescent="0.25">
      <c r="A4879" s="2">
        <v>44460</v>
      </c>
      <c r="B4879" s="1" t="s">
        <v>6</v>
      </c>
      <c r="C4879">
        <v>59.974559999999997</v>
      </c>
    </row>
    <row r="4880" spans="1:3" x14ac:dyDescent="0.25">
      <c r="A4880" s="2">
        <v>44461</v>
      </c>
      <c r="B4880" s="1" t="s">
        <v>6</v>
      </c>
      <c r="C4880">
        <v>60.774997999999997</v>
      </c>
    </row>
    <row r="4881" spans="1:3" x14ac:dyDescent="0.25">
      <c r="A4881" s="2">
        <v>44462</v>
      </c>
      <c r="B4881" s="1" t="s">
        <v>6</v>
      </c>
      <c r="C4881">
        <v>59.798850999999999</v>
      </c>
    </row>
    <row r="4882" spans="1:3" x14ac:dyDescent="0.25">
      <c r="A4882" s="2">
        <v>44463</v>
      </c>
      <c r="B4882" s="1" t="s">
        <v>6</v>
      </c>
      <c r="C4882">
        <v>59.857422</v>
      </c>
    </row>
    <row r="4883" spans="1:3" x14ac:dyDescent="0.25">
      <c r="A4883" s="2">
        <v>44466</v>
      </c>
      <c r="B4883" s="1" t="s">
        <v>6</v>
      </c>
      <c r="C4883">
        <v>59.720759999999999</v>
      </c>
    </row>
    <row r="4884" spans="1:3" x14ac:dyDescent="0.25">
      <c r="A4884" s="2">
        <v>44467</v>
      </c>
      <c r="B4884" s="1" t="s">
        <v>6</v>
      </c>
      <c r="C4884">
        <v>59.252209000000001</v>
      </c>
    </row>
    <row r="4885" spans="1:3" x14ac:dyDescent="0.25">
      <c r="A4885" s="2">
        <v>44468</v>
      </c>
      <c r="B4885" s="1" t="s">
        <v>6</v>
      </c>
      <c r="C4885">
        <v>59.310775999999997</v>
      </c>
    </row>
    <row r="4886" spans="1:3" x14ac:dyDescent="0.25">
      <c r="A4886" s="2">
        <v>44469</v>
      </c>
      <c r="B4886" s="1" t="s">
        <v>6</v>
      </c>
      <c r="C4886">
        <v>59.408394000000001</v>
      </c>
    </row>
    <row r="4887" spans="1:3" x14ac:dyDescent="0.25">
      <c r="A4887" s="2">
        <v>44470</v>
      </c>
      <c r="B4887" s="1" t="s">
        <v>6</v>
      </c>
      <c r="C4887">
        <v>59.154594000000003</v>
      </c>
    </row>
    <row r="4888" spans="1:3" x14ac:dyDescent="0.25">
      <c r="A4888" s="2">
        <v>44473</v>
      </c>
      <c r="B4888" s="1" t="s">
        <v>6</v>
      </c>
      <c r="C4888">
        <v>59.232684999999996</v>
      </c>
    </row>
    <row r="4889" spans="1:3" x14ac:dyDescent="0.25">
      <c r="A4889" s="2">
        <v>44474</v>
      </c>
      <c r="B4889" s="1" t="s">
        <v>6</v>
      </c>
      <c r="C4889">
        <v>58.881270999999998</v>
      </c>
    </row>
    <row r="4890" spans="1:3" x14ac:dyDescent="0.25">
      <c r="A4890" s="2">
        <v>44475</v>
      </c>
      <c r="B4890" s="1" t="s">
        <v>6</v>
      </c>
      <c r="C4890">
        <v>58.295586</v>
      </c>
    </row>
    <row r="4891" spans="1:3" x14ac:dyDescent="0.25">
      <c r="A4891" s="2">
        <v>44476</v>
      </c>
      <c r="B4891" s="1" t="s">
        <v>6</v>
      </c>
      <c r="C4891">
        <v>58.783661000000002</v>
      </c>
    </row>
    <row r="4892" spans="1:3" x14ac:dyDescent="0.25">
      <c r="A4892" s="2">
        <v>44477</v>
      </c>
      <c r="B4892" s="1" t="s">
        <v>6</v>
      </c>
      <c r="C4892">
        <v>58.920318999999999</v>
      </c>
    </row>
    <row r="4893" spans="1:3" x14ac:dyDescent="0.25">
      <c r="A4893" s="2">
        <v>44480</v>
      </c>
      <c r="B4893" s="1" t="s">
        <v>6</v>
      </c>
      <c r="C4893">
        <v>59.545054999999998</v>
      </c>
    </row>
    <row r="4894" spans="1:3" x14ac:dyDescent="0.25">
      <c r="A4894" s="2">
        <v>44481</v>
      </c>
      <c r="B4894" s="1" t="s">
        <v>6</v>
      </c>
      <c r="C4894">
        <v>59.135075000000001</v>
      </c>
    </row>
    <row r="4895" spans="1:3" x14ac:dyDescent="0.25">
      <c r="A4895" s="2">
        <v>44482</v>
      </c>
      <c r="B4895" s="1" t="s">
        <v>6</v>
      </c>
      <c r="C4895">
        <v>59.232684999999996</v>
      </c>
    </row>
    <row r="4896" spans="1:3" x14ac:dyDescent="0.25">
      <c r="A4896" s="2">
        <v>44483</v>
      </c>
      <c r="B4896" s="1" t="s">
        <v>6</v>
      </c>
      <c r="C4896">
        <v>59.779330999999999</v>
      </c>
    </row>
    <row r="4897" spans="1:3" x14ac:dyDescent="0.25">
      <c r="A4897" s="2">
        <v>44484</v>
      </c>
      <c r="B4897" s="1" t="s">
        <v>6</v>
      </c>
      <c r="C4897">
        <v>59.818375000000003</v>
      </c>
    </row>
    <row r="4898" spans="1:3" x14ac:dyDescent="0.25">
      <c r="A4898" s="2">
        <v>44487</v>
      </c>
      <c r="B4898" s="1" t="s">
        <v>6</v>
      </c>
      <c r="C4898">
        <v>58.978886000000003</v>
      </c>
    </row>
    <row r="4899" spans="1:3" x14ac:dyDescent="0.25">
      <c r="A4899" s="2">
        <v>44488</v>
      </c>
      <c r="B4899" s="1" t="s">
        <v>6</v>
      </c>
      <c r="C4899">
        <v>59.447440999999998</v>
      </c>
    </row>
    <row r="4900" spans="1:3" x14ac:dyDescent="0.25">
      <c r="A4900" s="2">
        <v>44489</v>
      </c>
      <c r="B4900" s="1" t="s">
        <v>6</v>
      </c>
      <c r="C4900">
        <v>59.974559999999997</v>
      </c>
    </row>
    <row r="4901" spans="1:3" x14ac:dyDescent="0.25">
      <c r="A4901" s="2">
        <v>44490</v>
      </c>
      <c r="B4901" s="1" t="s">
        <v>6</v>
      </c>
      <c r="C4901">
        <v>60.325974000000002</v>
      </c>
    </row>
    <row r="4902" spans="1:3" x14ac:dyDescent="0.25">
      <c r="A4902" s="2">
        <v>44491</v>
      </c>
      <c r="B4902" s="1" t="s">
        <v>6</v>
      </c>
      <c r="C4902">
        <v>59.798850999999999</v>
      </c>
    </row>
    <row r="4903" spans="1:3" x14ac:dyDescent="0.25">
      <c r="A4903" s="2">
        <v>44494</v>
      </c>
      <c r="B4903" s="1" t="s">
        <v>6</v>
      </c>
      <c r="C4903">
        <v>60.423588000000002</v>
      </c>
    </row>
    <row r="4904" spans="1:3" x14ac:dyDescent="0.25">
      <c r="A4904" s="2">
        <v>44495</v>
      </c>
      <c r="B4904" s="1" t="s">
        <v>6</v>
      </c>
      <c r="C4904">
        <v>57.748939999999997</v>
      </c>
    </row>
    <row r="4905" spans="1:3" x14ac:dyDescent="0.25">
      <c r="A4905" s="2">
        <v>44496</v>
      </c>
      <c r="B4905" s="1" t="s">
        <v>6</v>
      </c>
      <c r="C4905">
        <v>58.217491000000003</v>
      </c>
    </row>
    <row r="4906" spans="1:3" x14ac:dyDescent="0.25">
      <c r="A4906" s="2">
        <v>44497</v>
      </c>
      <c r="B4906" s="1" t="s">
        <v>6</v>
      </c>
      <c r="C4906">
        <v>58.178443999999999</v>
      </c>
    </row>
    <row r="4907" spans="1:3" x14ac:dyDescent="0.25">
      <c r="A4907" s="2">
        <v>44498</v>
      </c>
      <c r="B4907" s="1" t="s">
        <v>6</v>
      </c>
      <c r="C4907">
        <v>56.089489</v>
      </c>
    </row>
    <row r="4908" spans="1:3" x14ac:dyDescent="0.25">
      <c r="A4908" s="2">
        <v>44501</v>
      </c>
      <c r="B4908" s="1" t="s">
        <v>6</v>
      </c>
      <c r="C4908">
        <v>57.495144000000003</v>
      </c>
    </row>
    <row r="4909" spans="1:3" x14ac:dyDescent="0.25">
      <c r="A4909" s="2">
        <v>44502</v>
      </c>
      <c r="B4909" s="1" t="s">
        <v>6</v>
      </c>
      <c r="C4909">
        <v>58.041786000000002</v>
      </c>
    </row>
    <row r="4910" spans="1:3" x14ac:dyDescent="0.25">
      <c r="A4910" s="2">
        <v>44503</v>
      </c>
      <c r="B4910" s="1" t="s">
        <v>6</v>
      </c>
      <c r="C4910">
        <v>56.538513000000002</v>
      </c>
    </row>
    <row r="4911" spans="1:3" x14ac:dyDescent="0.25">
      <c r="A4911" s="2">
        <v>44504</v>
      </c>
      <c r="B4911" s="1" t="s">
        <v>6</v>
      </c>
      <c r="C4911">
        <v>57.846553999999998</v>
      </c>
    </row>
    <row r="4912" spans="1:3" x14ac:dyDescent="0.25">
      <c r="A4912" s="2">
        <v>44505</v>
      </c>
      <c r="B4912" s="1" t="s">
        <v>6</v>
      </c>
      <c r="C4912">
        <v>59.876944999999999</v>
      </c>
    </row>
    <row r="4913" spans="1:3" x14ac:dyDescent="0.25">
      <c r="A4913" s="2">
        <v>44508</v>
      </c>
      <c r="B4913" s="1" t="s">
        <v>6</v>
      </c>
      <c r="C4913">
        <v>59.056980000000003</v>
      </c>
    </row>
    <row r="4914" spans="1:3" x14ac:dyDescent="0.25">
      <c r="A4914" s="2">
        <v>44509</v>
      </c>
      <c r="B4914" s="1" t="s">
        <v>6</v>
      </c>
      <c r="C4914">
        <v>56.948498000000001</v>
      </c>
    </row>
    <row r="4915" spans="1:3" x14ac:dyDescent="0.25">
      <c r="A4915" s="2">
        <v>44510</v>
      </c>
      <c r="B4915" s="1" t="s">
        <v>6</v>
      </c>
      <c r="C4915">
        <v>57.573234999999997</v>
      </c>
    </row>
    <row r="4916" spans="1:3" x14ac:dyDescent="0.25">
      <c r="A4916" s="2">
        <v>44511</v>
      </c>
      <c r="B4916" s="1" t="s">
        <v>6</v>
      </c>
      <c r="C4916">
        <v>56.518996999999999</v>
      </c>
    </row>
    <row r="4917" spans="1:3" x14ac:dyDescent="0.25">
      <c r="A4917" s="2">
        <v>44512</v>
      </c>
      <c r="B4917" s="1" t="s">
        <v>6</v>
      </c>
      <c r="C4917">
        <v>56.577559999999998</v>
      </c>
    </row>
    <row r="4918" spans="1:3" x14ac:dyDescent="0.25">
      <c r="A4918" s="2">
        <v>44515</v>
      </c>
      <c r="B4918" s="1" t="s">
        <v>6</v>
      </c>
      <c r="C4918">
        <v>56.714221999999999</v>
      </c>
    </row>
    <row r="4919" spans="1:3" x14ac:dyDescent="0.25">
      <c r="A4919" s="2">
        <v>44516</v>
      </c>
      <c r="B4919" s="1" t="s">
        <v>6</v>
      </c>
      <c r="C4919">
        <v>56.655655000000003</v>
      </c>
    </row>
    <row r="4920" spans="1:3" x14ac:dyDescent="0.25">
      <c r="A4920" s="2">
        <v>44517</v>
      </c>
      <c r="B4920" s="1" t="s">
        <v>6</v>
      </c>
      <c r="C4920">
        <v>55.601413999999998</v>
      </c>
    </row>
    <row r="4921" spans="1:3" x14ac:dyDescent="0.25">
      <c r="A4921" s="2">
        <v>44518</v>
      </c>
      <c r="B4921" s="1" t="s">
        <v>6</v>
      </c>
      <c r="C4921">
        <v>55.113337999999999</v>
      </c>
    </row>
    <row r="4922" spans="1:3" x14ac:dyDescent="0.25">
      <c r="A4922" s="2">
        <v>44519</v>
      </c>
      <c r="B4922" s="1" t="s">
        <v>6</v>
      </c>
      <c r="C4922">
        <v>54.449558000000003</v>
      </c>
    </row>
    <row r="4923" spans="1:3" x14ac:dyDescent="0.25">
      <c r="A4923" s="2">
        <v>44522</v>
      </c>
      <c r="B4923" s="1" t="s">
        <v>6</v>
      </c>
      <c r="C4923">
        <v>54.351944000000003</v>
      </c>
    </row>
    <row r="4924" spans="1:3" x14ac:dyDescent="0.25">
      <c r="A4924" s="2">
        <v>44523</v>
      </c>
      <c r="B4924" s="1" t="s">
        <v>6</v>
      </c>
      <c r="C4924">
        <v>54.312897</v>
      </c>
    </row>
    <row r="4925" spans="1:3" x14ac:dyDescent="0.25">
      <c r="A4925" s="2">
        <v>44524</v>
      </c>
      <c r="B4925" s="1" t="s">
        <v>6</v>
      </c>
      <c r="C4925">
        <v>54.234805999999999</v>
      </c>
    </row>
    <row r="4926" spans="1:3" x14ac:dyDescent="0.25">
      <c r="A4926" s="2">
        <v>44525</v>
      </c>
      <c r="B4926" s="1" t="s">
        <v>6</v>
      </c>
      <c r="C4926">
        <v>53.414845</v>
      </c>
    </row>
    <row r="4927" spans="1:3" x14ac:dyDescent="0.25">
      <c r="A4927" s="2">
        <v>44526</v>
      </c>
      <c r="B4927" s="1" t="s">
        <v>6</v>
      </c>
      <c r="C4927">
        <v>52.067757</v>
      </c>
    </row>
    <row r="4928" spans="1:3" x14ac:dyDescent="0.25">
      <c r="A4928" s="2">
        <v>44529</v>
      </c>
      <c r="B4928" s="1" t="s">
        <v>6</v>
      </c>
      <c r="C4928">
        <v>52.243465</v>
      </c>
    </row>
    <row r="4929" spans="1:3" x14ac:dyDescent="0.25">
      <c r="A4929" s="2">
        <v>44530</v>
      </c>
      <c r="B4929" s="1" t="s">
        <v>6</v>
      </c>
      <c r="C4929">
        <v>51.521113999999997</v>
      </c>
    </row>
    <row r="4930" spans="1:3" x14ac:dyDescent="0.25">
      <c r="A4930" s="2">
        <v>44531</v>
      </c>
      <c r="B4930" s="1" t="s">
        <v>6</v>
      </c>
      <c r="C4930">
        <v>52.282513000000002</v>
      </c>
    </row>
    <row r="4931" spans="1:3" x14ac:dyDescent="0.25">
      <c r="A4931" s="2">
        <v>44532</v>
      </c>
      <c r="B4931" s="1" t="s">
        <v>6</v>
      </c>
      <c r="C4931">
        <v>52.341076000000001</v>
      </c>
    </row>
    <row r="4932" spans="1:3" x14ac:dyDescent="0.25">
      <c r="A4932" s="2">
        <v>44533</v>
      </c>
      <c r="B4932" s="1" t="s">
        <v>6</v>
      </c>
      <c r="C4932">
        <v>52.633923000000003</v>
      </c>
    </row>
    <row r="4933" spans="1:3" x14ac:dyDescent="0.25">
      <c r="A4933" s="2">
        <v>44536</v>
      </c>
      <c r="B4933" s="1" t="s">
        <v>6</v>
      </c>
      <c r="C4933">
        <v>54.430034999999997</v>
      </c>
    </row>
    <row r="4934" spans="1:3" x14ac:dyDescent="0.25">
      <c r="A4934" s="2">
        <v>44537</v>
      </c>
      <c r="B4934" s="1" t="s">
        <v>6</v>
      </c>
      <c r="C4934">
        <v>54.430034999999997</v>
      </c>
    </row>
    <row r="4935" spans="1:3" x14ac:dyDescent="0.25">
      <c r="A4935" s="2">
        <v>44538</v>
      </c>
      <c r="B4935" s="1" t="s">
        <v>6</v>
      </c>
      <c r="C4935">
        <v>54.176239000000002</v>
      </c>
    </row>
    <row r="4936" spans="1:3" x14ac:dyDescent="0.25">
      <c r="A4936" s="2">
        <v>44539</v>
      </c>
      <c r="B4936" s="1" t="s">
        <v>6</v>
      </c>
      <c r="C4936">
        <v>53.434367999999999</v>
      </c>
    </row>
    <row r="4937" spans="1:3" x14ac:dyDescent="0.25">
      <c r="A4937" s="2">
        <v>44540</v>
      </c>
      <c r="B4937" s="1" t="s">
        <v>6</v>
      </c>
      <c r="C4937">
        <v>52.731537000000003</v>
      </c>
    </row>
    <row r="4938" spans="1:3" x14ac:dyDescent="0.25">
      <c r="A4938" s="2">
        <v>44543</v>
      </c>
      <c r="B4938" s="1" t="s">
        <v>6</v>
      </c>
      <c r="C4938">
        <v>53.102474000000001</v>
      </c>
    </row>
    <row r="4939" spans="1:3" x14ac:dyDescent="0.25">
      <c r="A4939" s="2">
        <v>44544</v>
      </c>
      <c r="B4939" s="1" t="s">
        <v>6</v>
      </c>
      <c r="C4939">
        <v>53.161040999999997</v>
      </c>
    </row>
    <row r="4940" spans="1:3" x14ac:dyDescent="0.25">
      <c r="A4940" s="2">
        <v>44545</v>
      </c>
      <c r="B4940" s="1" t="s">
        <v>6</v>
      </c>
      <c r="C4940">
        <v>51.735866999999999</v>
      </c>
    </row>
    <row r="4941" spans="1:3" x14ac:dyDescent="0.25">
      <c r="A4941" s="2">
        <v>44546</v>
      </c>
      <c r="B4941" s="1" t="s">
        <v>6</v>
      </c>
      <c r="C4941">
        <v>52.653446000000002</v>
      </c>
    </row>
    <row r="4942" spans="1:3" x14ac:dyDescent="0.25">
      <c r="A4942" s="2">
        <v>44547</v>
      </c>
      <c r="B4942" s="1" t="s">
        <v>6</v>
      </c>
      <c r="C4942">
        <v>53.043906999999997</v>
      </c>
    </row>
    <row r="4943" spans="1:3" x14ac:dyDescent="0.25">
      <c r="A4943" s="2">
        <v>44550</v>
      </c>
      <c r="B4943" s="1" t="s">
        <v>6</v>
      </c>
      <c r="C4943">
        <v>52.028708999999999</v>
      </c>
    </row>
    <row r="4944" spans="1:3" x14ac:dyDescent="0.25">
      <c r="A4944" s="2">
        <v>44551</v>
      </c>
      <c r="B4944" s="1" t="s">
        <v>6</v>
      </c>
      <c r="C4944">
        <v>53.395321000000003</v>
      </c>
    </row>
    <row r="4945" spans="1:3" x14ac:dyDescent="0.25">
      <c r="A4945" s="2">
        <v>44552</v>
      </c>
      <c r="B4945" s="1" t="s">
        <v>6</v>
      </c>
      <c r="C4945">
        <v>54.117668000000002</v>
      </c>
    </row>
    <row r="4946" spans="1:3" x14ac:dyDescent="0.25">
      <c r="A4946" s="2">
        <v>44553</v>
      </c>
      <c r="B4946" s="1" t="s">
        <v>6</v>
      </c>
      <c r="C4946">
        <v>55.074291000000002</v>
      </c>
    </row>
    <row r="4947" spans="1:3" x14ac:dyDescent="0.25">
      <c r="A4947" s="2">
        <v>44557</v>
      </c>
      <c r="B4947" s="1" t="s">
        <v>6</v>
      </c>
      <c r="C4947">
        <v>55.152386</v>
      </c>
    </row>
    <row r="4948" spans="1:3" x14ac:dyDescent="0.25">
      <c r="A4948" s="2">
        <v>44558</v>
      </c>
      <c r="B4948" s="1" t="s">
        <v>6</v>
      </c>
      <c r="C4948">
        <v>55.425705000000001</v>
      </c>
    </row>
    <row r="4949" spans="1:3" x14ac:dyDescent="0.25">
      <c r="A4949" s="2">
        <v>44559</v>
      </c>
      <c r="B4949" s="1" t="s">
        <v>6</v>
      </c>
      <c r="C4949">
        <v>55.83569</v>
      </c>
    </row>
    <row r="4950" spans="1:3" x14ac:dyDescent="0.25">
      <c r="A4950" s="2">
        <v>44560</v>
      </c>
      <c r="B4950" s="1" t="s">
        <v>6</v>
      </c>
      <c r="C4950">
        <v>55.777118999999999</v>
      </c>
    </row>
    <row r="4951" spans="1:3" x14ac:dyDescent="0.25">
      <c r="A4951" s="2">
        <v>44564</v>
      </c>
      <c r="B4951" s="1" t="s">
        <v>6</v>
      </c>
      <c r="C4951">
        <v>55.562365999999997</v>
      </c>
    </row>
    <row r="4952" spans="1:3" x14ac:dyDescent="0.25">
      <c r="A4952" s="2">
        <v>44565</v>
      </c>
      <c r="B4952" s="1" t="s">
        <v>6</v>
      </c>
      <c r="C4952">
        <v>56.011398</v>
      </c>
    </row>
    <row r="4953" spans="1:3" x14ac:dyDescent="0.25">
      <c r="A4953" s="2">
        <v>44566</v>
      </c>
      <c r="B4953" s="1" t="s">
        <v>6</v>
      </c>
      <c r="C4953">
        <v>54.840018999999998</v>
      </c>
    </row>
    <row r="4954" spans="1:3" x14ac:dyDescent="0.25">
      <c r="A4954" s="2">
        <v>44567</v>
      </c>
      <c r="B4954" s="1" t="s">
        <v>6</v>
      </c>
      <c r="C4954">
        <v>54.957157000000002</v>
      </c>
    </row>
    <row r="4955" spans="1:3" x14ac:dyDescent="0.25">
      <c r="A4955" s="2">
        <v>44568</v>
      </c>
      <c r="B4955" s="1" t="s">
        <v>6</v>
      </c>
      <c r="C4955">
        <v>55.152386</v>
      </c>
    </row>
    <row r="4956" spans="1:3" x14ac:dyDescent="0.25">
      <c r="A4956" s="2">
        <v>44571</v>
      </c>
      <c r="B4956" s="1" t="s">
        <v>6</v>
      </c>
      <c r="C4956">
        <v>56.284717999999998</v>
      </c>
    </row>
    <row r="4957" spans="1:3" x14ac:dyDescent="0.25">
      <c r="A4957" s="2">
        <v>44572</v>
      </c>
      <c r="B4957" s="1" t="s">
        <v>6</v>
      </c>
      <c r="C4957">
        <v>56.421379000000002</v>
      </c>
    </row>
    <row r="4958" spans="1:3" x14ac:dyDescent="0.25">
      <c r="A4958" s="2">
        <v>44573</v>
      </c>
      <c r="B4958" s="1" t="s">
        <v>6</v>
      </c>
      <c r="C4958">
        <v>56.050441999999997</v>
      </c>
    </row>
    <row r="4959" spans="1:3" x14ac:dyDescent="0.25">
      <c r="A4959" s="2">
        <v>44574</v>
      </c>
      <c r="B4959" s="1" t="s">
        <v>6</v>
      </c>
      <c r="C4959">
        <v>56.362811999999998</v>
      </c>
    </row>
    <row r="4960" spans="1:3" x14ac:dyDescent="0.25">
      <c r="A4960" s="2">
        <v>44575</v>
      </c>
      <c r="B4960" s="1" t="s">
        <v>6</v>
      </c>
      <c r="C4960">
        <v>57.553711</v>
      </c>
    </row>
    <row r="4961" spans="1:3" x14ac:dyDescent="0.25">
      <c r="A4961" s="2">
        <v>44578</v>
      </c>
      <c r="B4961" s="1" t="s">
        <v>6</v>
      </c>
      <c r="C4961">
        <v>59.213164999999996</v>
      </c>
    </row>
    <row r="4962" spans="1:3" x14ac:dyDescent="0.25">
      <c r="A4962" s="2">
        <v>44579</v>
      </c>
      <c r="B4962" s="1" t="s">
        <v>6</v>
      </c>
      <c r="C4962">
        <v>59.584102999999999</v>
      </c>
    </row>
    <row r="4963" spans="1:3" x14ac:dyDescent="0.25">
      <c r="A4963" s="2">
        <v>44580</v>
      </c>
      <c r="B4963" s="1" t="s">
        <v>6</v>
      </c>
      <c r="C4963">
        <v>58.3932</v>
      </c>
    </row>
    <row r="4964" spans="1:3" x14ac:dyDescent="0.25">
      <c r="A4964" s="2">
        <v>44581</v>
      </c>
      <c r="B4964" s="1" t="s">
        <v>6</v>
      </c>
      <c r="C4964">
        <v>58.256537999999999</v>
      </c>
    </row>
    <row r="4965" spans="1:3" x14ac:dyDescent="0.25">
      <c r="A4965" s="2">
        <v>44582</v>
      </c>
      <c r="B4965" s="1" t="s">
        <v>6</v>
      </c>
      <c r="C4965">
        <v>56.675179</v>
      </c>
    </row>
    <row r="4966" spans="1:3" x14ac:dyDescent="0.25">
      <c r="A4966" s="2">
        <v>44585</v>
      </c>
      <c r="B4966" s="1" t="s">
        <v>6</v>
      </c>
      <c r="C4966">
        <v>54.66431</v>
      </c>
    </row>
    <row r="4967" spans="1:3" x14ac:dyDescent="0.25">
      <c r="A4967" s="2">
        <v>44586</v>
      </c>
      <c r="B4967" s="1" t="s">
        <v>6</v>
      </c>
      <c r="C4967">
        <v>58.256537999999999</v>
      </c>
    </row>
    <row r="4968" spans="1:3" x14ac:dyDescent="0.25">
      <c r="A4968" s="2">
        <v>44587</v>
      </c>
      <c r="B4968" s="1" t="s">
        <v>6</v>
      </c>
      <c r="C4968">
        <v>58.237015</v>
      </c>
    </row>
    <row r="4969" spans="1:3" x14ac:dyDescent="0.25">
      <c r="A4969" s="2">
        <v>44588</v>
      </c>
      <c r="B4969" s="1" t="s">
        <v>6</v>
      </c>
      <c r="C4969">
        <v>59.584102999999999</v>
      </c>
    </row>
    <row r="4970" spans="1:3" x14ac:dyDescent="0.25">
      <c r="A4970" s="2">
        <v>44589</v>
      </c>
      <c r="B4970" s="1" t="s">
        <v>6</v>
      </c>
      <c r="C4970">
        <v>58.959366000000003</v>
      </c>
    </row>
    <row r="4971" spans="1:3" x14ac:dyDescent="0.25">
      <c r="A4971" s="2">
        <v>44592</v>
      </c>
      <c r="B4971" s="1" t="s">
        <v>6</v>
      </c>
      <c r="C4971">
        <v>58.627476000000001</v>
      </c>
    </row>
    <row r="4972" spans="1:3" x14ac:dyDescent="0.25">
      <c r="A4972" s="2">
        <v>44593</v>
      </c>
      <c r="B4972" s="1" t="s">
        <v>6</v>
      </c>
      <c r="C4972">
        <v>59.779330999999999</v>
      </c>
    </row>
    <row r="4973" spans="1:3" x14ac:dyDescent="0.25">
      <c r="A4973" s="2">
        <v>44594</v>
      </c>
      <c r="B4973" s="1" t="s">
        <v>6</v>
      </c>
      <c r="C4973">
        <v>59.779330999999999</v>
      </c>
    </row>
    <row r="4974" spans="1:3" x14ac:dyDescent="0.25">
      <c r="A4974" s="2">
        <v>44595</v>
      </c>
      <c r="B4974" s="1" t="s">
        <v>6</v>
      </c>
      <c r="C4974">
        <v>59.447440999999998</v>
      </c>
    </row>
    <row r="4975" spans="1:3" x14ac:dyDescent="0.25">
      <c r="A4975" s="2">
        <v>44596</v>
      </c>
      <c r="B4975" s="1" t="s">
        <v>6</v>
      </c>
      <c r="C4975">
        <v>59.310775999999997</v>
      </c>
    </row>
    <row r="4976" spans="1:3" x14ac:dyDescent="0.25">
      <c r="A4976" s="2">
        <v>44599</v>
      </c>
      <c r="B4976" s="1" t="s">
        <v>6</v>
      </c>
      <c r="C4976">
        <v>59.525531999999998</v>
      </c>
    </row>
    <row r="4977" spans="1:3" x14ac:dyDescent="0.25">
      <c r="A4977" s="2">
        <v>44600</v>
      </c>
      <c r="B4977" s="1" t="s">
        <v>6</v>
      </c>
      <c r="C4977">
        <v>58.646999000000001</v>
      </c>
    </row>
    <row r="4978" spans="1:3" x14ac:dyDescent="0.25">
      <c r="A4978" s="2">
        <v>44601</v>
      </c>
      <c r="B4978" s="1" t="s">
        <v>6</v>
      </c>
      <c r="C4978">
        <v>58.803184999999999</v>
      </c>
    </row>
    <row r="4979" spans="1:3" x14ac:dyDescent="0.25">
      <c r="A4979" s="2">
        <v>44602</v>
      </c>
      <c r="B4979" s="1" t="s">
        <v>6</v>
      </c>
      <c r="C4979">
        <v>57.651328999999997</v>
      </c>
    </row>
    <row r="4980" spans="1:3" x14ac:dyDescent="0.25">
      <c r="A4980" s="2">
        <v>44603</v>
      </c>
      <c r="B4980" s="1" t="s">
        <v>6</v>
      </c>
      <c r="C4980">
        <v>56.323765000000002</v>
      </c>
    </row>
    <row r="4981" spans="1:3" x14ac:dyDescent="0.25">
      <c r="A4981" s="2">
        <v>44606</v>
      </c>
      <c r="B4981" s="1" t="s">
        <v>6</v>
      </c>
      <c r="C4981">
        <v>56.440902999999999</v>
      </c>
    </row>
    <row r="4982" spans="1:3" x14ac:dyDescent="0.25">
      <c r="A4982" s="2">
        <v>44607</v>
      </c>
      <c r="B4982" s="1" t="s">
        <v>6</v>
      </c>
      <c r="C4982">
        <v>57.046112000000001</v>
      </c>
    </row>
    <row r="4983" spans="1:3" x14ac:dyDescent="0.25">
      <c r="A4983" s="2">
        <v>44608</v>
      </c>
      <c r="B4983" s="1" t="s">
        <v>6</v>
      </c>
      <c r="C4983">
        <v>58.061309999999999</v>
      </c>
    </row>
    <row r="4984" spans="1:3" x14ac:dyDescent="0.25">
      <c r="A4984" s="2">
        <v>44609</v>
      </c>
      <c r="B4984" s="1" t="s">
        <v>6</v>
      </c>
      <c r="C4984">
        <v>57.787987000000001</v>
      </c>
    </row>
    <row r="4985" spans="1:3" x14ac:dyDescent="0.25">
      <c r="A4985" s="2">
        <v>44610</v>
      </c>
      <c r="B4985" s="1" t="s">
        <v>6</v>
      </c>
      <c r="C4985">
        <v>57.944172000000002</v>
      </c>
    </row>
    <row r="4986" spans="1:3" x14ac:dyDescent="0.25">
      <c r="A4986" s="2">
        <v>44613</v>
      </c>
      <c r="B4986" s="1" t="s">
        <v>6</v>
      </c>
      <c r="C4986">
        <v>57.436573000000003</v>
      </c>
    </row>
    <row r="4987" spans="1:3" x14ac:dyDescent="0.25">
      <c r="A4987" s="2">
        <v>44614</v>
      </c>
      <c r="B4987" s="1" t="s">
        <v>6</v>
      </c>
      <c r="C4987">
        <v>58.725090000000002</v>
      </c>
    </row>
    <row r="4988" spans="1:3" x14ac:dyDescent="0.25">
      <c r="A4988" s="2">
        <v>44615</v>
      </c>
      <c r="B4988" s="1" t="s">
        <v>6</v>
      </c>
      <c r="C4988">
        <v>56.421379000000002</v>
      </c>
    </row>
    <row r="4989" spans="1:3" x14ac:dyDescent="0.25">
      <c r="A4989" s="2">
        <v>44616</v>
      </c>
      <c r="B4989" s="1" t="s">
        <v>6</v>
      </c>
      <c r="C4989">
        <v>54.390991</v>
      </c>
    </row>
    <row r="4990" spans="1:3" x14ac:dyDescent="0.25">
      <c r="A4990" s="2">
        <v>44617</v>
      </c>
      <c r="B4990" s="1" t="s">
        <v>6</v>
      </c>
      <c r="C4990">
        <v>56.421379000000002</v>
      </c>
    </row>
    <row r="4991" spans="1:3" x14ac:dyDescent="0.25">
      <c r="A4991" s="2">
        <v>44620</v>
      </c>
      <c r="B4991" s="1" t="s">
        <v>6</v>
      </c>
      <c r="C4991">
        <v>55.952826999999999</v>
      </c>
    </row>
    <row r="4992" spans="1:3" x14ac:dyDescent="0.25">
      <c r="A4992" s="2">
        <v>44621</v>
      </c>
      <c r="B4992" s="1" t="s">
        <v>6</v>
      </c>
      <c r="C4992">
        <v>54.859543000000002</v>
      </c>
    </row>
    <row r="4993" spans="1:3" x14ac:dyDescent="0.25">
      <c r="A4993" s="2">
        <v>44622</v>
      </c>
      <c r="B4993" s="1" t="s">
        <v>6</v>
      </c>
      <c r="C4993">
        <v>55.269523999999997</v>
      </c>
    </row>
    <row r="4994" spans="1:3" x14ac:dyDescent="0.25">
      <c r="A4994" s="2">
        <v>44623</v>
      </c>
      <c r="B4994" s="1" t="s">
        <v>6</v>
      </c>
      <c r="C4994">
        <v>54.293373000000003</v>
      </c>
    </row>
    <row r="4995" spans="1:3" x14ac:dyDescent="0.25">
      <c r="A4995" s="2">
        <v>44624</v>
      </c>
      <c r="B4995" s="1" t="s">
        <v>6</v>
      </c>
      <c r="C4995">
        <v>52.321551999999997</v>
      </c>
    </row>
    <row r="4996" spans="1:3" x14ac:dyDescent="0.25">
      <c r="A4996" s="2">
        <v>44627</v>
      </c>
      <c r="B4996" s="1" t="s">
        <v>6</v>
      </c>
      <c r="C4996">
        <v>52.243465</v>
      </c>
    </row>
    <row r="4997" spans="1:3" x14ac:dyDescent="0.25">
      <c r="A4997" s="2">
        <v>44628</v>
      </c>
      <c r="B4997" s="1" t="s">
        <v>6</v>
      </c>
      <c r="C4997">
        <v>52.946292999999997</v>
      </c>
    </row>
    <row r="4998" spans="1:3" x14ac:dyDescent="0.25">
      <c r="A4998" s="2">
        <v>44629</v>
      </c>
      <c r="B4998" s="1" t="s">
        <v>6</v>
      </c>
      <c r="C4998">
        <v>55.972351000000003</v>
      </c>
    </row>
    <row r="4999" spans="1:3" x14ac:dyDescent="0.25">
      <c r="A4999" s="2">
        <v>44630</v>
      </c>
      <c r="B4999" s="1" t="s">
        <v>6</v>
      </c>
      <c r="C4999">
        <v>55.874737000000003</v>
      </c>
    </row>
    <row r="5000" spans="1:3" x14ac:dyDescent="0.25">
      <c r="A5000" s="2">
        <v>44631</v>
      </c>
      <c r="B5000" s="1" t="s">
        <v>6</v>
      </c>
      <c r="C5000">
        <v>56.558036999999999</v>
      </c>
    </row>
    <row r="5001" spans="1:3" x14ac:dyDescent="0.25">
      <c r="A5001" s="2">
        <v>44634</v>
      </c>
      <c r="B5001" s="1" t="s">
        <v>6</v>
      </c>
      <c r="C5001">
        <v>57.612282</v>
      </c>
    </row>
    <row r="5002" spans="1:3" x14ac:dyDescent="0.25">
      <c r="A5002" s="2">
        <v>44635</v>
      </c>
      <c r="B5002" s="1" t="s">
        <v>6</v>
      </c>
      <c r="C5002">
        <v>57.534187000000003</v>
      </c>
    </row>
    <row r="5003" spans="1:3" x14ac:dyDescent="0.25">
      <c r="A5003" s="2">
        <v>44636</v>
      </c>
      <c r="B5003" s="1" t="s">
        <v>6</v>
      </c>
      <c r="C5003">
        <v>59.252209000000001</v>
      </c>
    </row>
    <row r="5004" spans="1:3" x14ac:dyDescent="0.25">
      <c r="A5004" s="2">
        <v>44637</v>
      </c>
      <c r="B5004" s="1" t="s">
        <v>6</v>
      </c>
      <c r="C5004">
        <v>59.759808</v>
      </c>
    </row>
    <row r="5005" spans="1:3" x14ac:dyDescent="0.25">
      <c r="A5005" s="2">
        <v>44638</v>
      </c>
      <c r="B5005" s="1" t="s">
        <v>6</v>
      </c>
      <c r="C5005">
        <v>58.900795000000002</v>
      </c>
    </row>
    <row r="5006" spans="1:3" x14ac:dyDescent="0.25">
      <c r="A5006" s="2">
        <v>44641</v>
      </c>
      <c r="B5006" s="1" t="s">
        <v>6</v>
      </c>
      <c r="C5006">
        <v>58.041786000000002</v>
      </c>
    </row>
    <row r="5007" spans="1:3" x14ac:dyDescent="0.25">
      <c r="A5007" s="2">
        <v>44642</v>
      </c>
      <c r="B5007" s="1" t="s">
        <v>6</v>
      </c>
      <c r="C5007">
        <v>58.256537999999999</v>
      </c>
    </row>
    <row r="5008" spans="1:3" x14ac:dyDescent="0.25">
      <c r="A5008" s="2">
        <v>44643</v>
      </c>
      <c r="B5008" s="1" t="s">
        <v>6</v>
      </c>
      <c r="C5008">
        <v>57.827033999999998</v>
      </c>
    </row>
    <row r="5009" spans="1:3" x14ac:dyDescent="0.25">
      <c r="A5009" s="2">
        <v>44644</v>
      </c>
      <c r="B5009" s="1" t="s">
        <v>6</v>
      </c>
      <c r="C5009">
        <v>57.182777000000002</v>
      </c>
    </row>
    <row r="5010" spans="1:3" x14ac:dyDescent="0.25">
      <c r="A5010" s="2">
        <v>44645</v>
      </c>
      <c r="B5010" s="1" t="s">
        <v>6</v>
      </c>
      <c r="C5010">
        <v>58.686042999999998</v>
      </c>
    </row>
    <row r="5011" spans="1:3" x14ac:dyDescent="0.25">
      <c r="A5011" s="2">
        <v>44648</v>
      </c>
      <c r="B5011" s="1" t="s">
        <v>6</v>
      </c>
      <c r="C5011">
        <v>59.291255999999997</v>
      </c>
    </row>
    <row r="5012" spans="1:3" x14ac:dyDescent="0.25">
      <c r="A5012" s="2">
        <v>44649</v>
      </c>
      <c r="B5012" s="1" t="s">
        <v>6</v>
      </c>
      <c r="C5012">
        <v>58.549380999999997</v>
      </c>
    </row>
    <row r="5013" spans="1:3" x14ac:dyDescent="0.25">
      <c r="A5013" s="2">
        <v>44650</v>
      </c>
      <c r="B5013" s="1" t="s">
        <v>6</v>
      </c>
      <c r="C5013">
        <v>58.568905000000001</v>
      </c>
    </row>
    <row r="5014" spans="1:3" x14ac:dyDescent="0.25">
      <c r="A5014" s="2">
        <v>44651</v>
      </c>
      <c r="B5014" s="1" t="s">
        <v>6</v>
      </c>
      <c r="C5014">
        <v>59.310775999999997</v>
      </c>
    </row>
    <row r="5015" spans="1:3" x14ac:dyDescent="0.25">
      <c r="A5015" s="2">
        <v>44652</v>
      </c>
      <c r="B5015" s="1" t="s">
        <v>6</v>
      </c>
      <c r="C5015">
        <v>59.466960999999998</v>
      </c>
    </row>
    <row r="5016" spans="1:3" x14ac:dyDescent="0.25">
      <c r="A5016" s="2">
        <v>44655</v>
      </c>
      <c r="B5016" s="1" t="s">
        <v>6</v>
      </c>
      <c r="C5016">
        <v>59.447440999999998</v>
      </c>
    </row>
    <row r="5017" spans="1:3" x14ac:dyDescent="0.25">
      <c r="A5017" s="2">
        <v>44656</v>
      </c>
      <c r="B5017" s="1" t="s">
        <v>6</v>
      </c>
      <c r="C5017">
        <v>59.447440999999998</v>
      </c>
    </row>
    <row r="5018" spans="1:3" x14ac:dyDescent="0.25">
      <c r="A5018" s="2">
        <v>44657</v>
      </c>
      <c r="B5018" s="1" t="s">
        <v>6</v>
      </c>
      <c r="C5018">
        <v>59.466960999999998</v>
      </c>
    </row>
    <row r="5019" spans="1:3" x14ac:dyDescent="0.25">
      <c r="A5019" s="2">
        <v>44658</v>
      </c>
      <c r="B5019" s="1" t="s">
        <v>6</v>
      </c>
      <c r="C5019">
        <v>59.642665999999998</v>
      </c>
    </row>
    <row r="5020" spans="1:3" x14ac:dyDescent="0.25">
      <c r="A5020" s="2">
        <v>44659</v>
      </c>
      <c r="B5020" s="1" t="s">
        <v>6</v>
      </c>
      <c r="C5020">
        <v>61.926853000000001</v>
      </c>
    </row>
    <row r="5021" spans="1:3" x14ac:dyDescent="0.25">
      <c r="A5021" s="2">
        <v>44662</v>
      </c>
      <c r="B5021" s="1" t="s">
        <v>6</v>
      </c>
      <c r="C5021">
        <v>61.106892000000002</v>
      </c>
    </row>
    <row r="5022" spans="1:3" x14ac:dyDescent="0.25">
      <c r="A5022" s="2">
        <v>44663</v>
      </c>
      <c r="B5022" s="1" t="s">
        <v>6</v>
      </c>
      <c r="C5022">
        <v>60.716434</v>
      </c>
    </row>
    <row r="5023" spans="1:3" x14ac:dyDescent="0.25">
      <c r="A5023" s="2">
        <v>44664</v>
      </c>
      <c r="B5023" s="1" t="s">
        <v>6</v>
      </c>
      <c r="C5023">
        <v>60.716434</v>
      </c>
    </row>
    <row r="5024" spans="1:3" x14ac:dyDescent="0.25">
      <c r="A5024" s="2">
        <v>44665</v>
      </c>
      <c r="B5024" s="1" t="s">
        <v>6</v>
      </c>
      <c r="C5024">
        <v>61.067847999999998</v>
      </c>
    </row>
    <row r="5025" spans="1:3" x14ac:dyDescent="0.25">
      <c r="A5025" s="2">
        <v>44670</v>
      </c>
      <c r="B5025" s="1" t="s">
        <v>6</v>
      </c>
      <c r="C5025">
        <v>60.970230000000001</v>
      </c>
    </row>
    <row r="5026" spans="1:3" x14ac:dyDescent="0.25">
      <c r="A5026" s="2">
        <v>44671</v>
      </c>
      <c r="B5026" s="1" t="s">
        <v>6</v>
      </c>
      <c r="C5026">
        <v>61.712105000000001</v>
      </c>
    </row>
    <row r="5027" spans="1:3" x14ac:dyDescent="0.25">
      <c r="A5027" s="2">
        <v>44672</v>
      </c>
      <c r="B5027" s="1" t="s">
        <v>6</v>
      </c>
      <c r="C5027">
        <v>61.712105000000001</v>
      </c>
    </row>
    <row r="5028" spans="1:3" x14ac:dyDescent="0.25">
      <c r="A5028" s="2">
        <v>44673</v>
      </c>
      <c r="B5028" s="1" t="s">
        <v>6</v>
      </c>
      <c r="C5028">
        <v>60.345497000000002</v>
      </c>
    </row>
    <row r="5029" spans="1:3" x14ac:dyDescent="0.25">
      <c r="A5029" s="2">
        <v>44676</v>
      </c>
      <c r="B5029" s="1" t="s">
        <v>6</v>
      </c>
      <c r="C5029">
        <v>58.959366000000003</v>
      </c>
    </row>
    <row r="5030" spans="1:3" x14ac:dyDescent="0.25">
      <c r="A5030" s="2">
        <v>44677</v>
      </c>
      <c r="B5030" s="1" t="s">
        <v>6</v>
      </c>
      <c r="C5030">
        <v>58.256537999999999</v>
      </c>
    </row>
    <row r="5031" spans="1:3" x14ac:dyDescent="0.25">
      <c r="A5031" s="2">
        <v>44678</v>
      </c>
      <c r="B5031" s="1" t="s">
        <v>6</v>
      </c>
      <c r="C5031">
        <v>58.256537999999999</v>
      </c>
    </row>
    <row r="5032" spans="1:3" x14ac:dyDescent="0.25">
      <c r="A5032" s="2">
        <v>44679</v>
      </c>
      <c r="B5032" s="1" t="s">
        <v>6</v>
      </c>
      <c r="C5032">
        <v>58.510334</v>
      </c>
    </row>
    <row r="5033" spans="1:3" x14ac:dyDescent="0.25">
      <c r="A5033" s="2">
        <v>44680</v>
      </c>
      <c r="B5033" s="1" t="s">
        <v>6</v>
      </c>
      <c r="C5033">
        <v>58.022263000000002</v>
      </c>
    </row>
    <row r="5034" spans="1:3" x14ac:dyDescent="0.25">
      <c r="A5034" s="2">
        <v>44683</v>
      </c>
      <c r="B5034" s="1" t="s">
        <v>6</v>
      </c>
      <c r="C5034">
        <v>57.456097</v>
      </c>
    </row>
    <row r="5035" spans="1:3" x14ac:dyDescent="0.25">
      <c r="A5035" s="2">
        <v>44684</v>
      </c>
      <c r="B5035" s="1" t="s">
        <v>6</v>
      </c>
      <c r="C5035">
        <v>58.959366000000003</v>
      </c>
    </row>
    <row r="5036" spans="1:3" x14ac:dyDescent="0.25">
      <c r="A5036" s="2">
        <v>44685</v>
      </c>
      <c r="B5036" s="1" t="s">
        <v>6</v>
      </c>
      <c r="C5036">
        <v>56.616607999999999</v>
      </c>
    </row>
    <row r="5037" spans="1:3" x14ac:dyDescent="0.25">
      <c r="A5037" s="2">
        <v>44686</v>
      </c>
      <c r="B5037" s="1" t="s">
        <v>6</v>
      </c>
      <c r="C5037">
        <v>57.690368999999997</v>
      </c>
    </row>
    <row r="5038" spans="1:3" x14ac:dyDescent="0.25">
      <c r="A5038" s="2">
        <v>44687</v>
      </c>
      <c r="B5038" s="1" t="s">
        <v>6</v>
      </c>
      <c r="C5038">
        <v>57.690368999999997</v>
      </c>
    </row>
    <row r="5039" spans="1:3" x14ac:dyDescent="0.25">
      <c r="A5039" s="2">
        <v>44690</v>
      </c>
      <c r="B5039" s="1" t="s">
        <v>6</v>
      </c>
      <c r="C5039">
        <v>56.187103</v>
      </c>
    </row>
    <row r="5040" spans="1:3" x14ac:dyDescent="0.25">
      <c r="A5040" s="2">
        <v>44691</v>
      </c>
      <c r="B5040" s="1" t="s">
        <v>6</v>
      </c>
      <c r="C5040">
        <v>57.026587999999997</v>
      </c>
    </row>
    <row r="5041" spans="1:3" x14ac:dyDescent="0.25">
      <c r="A5041" s="2">
        <v>44692</v>
      </c>
      <c r="B5041" s="1" t="s">
        <v>6</v>
      </c>
      <c r="C5041">
        <v>57.202297000000002</v>
      </c>
    </row>
    <row r="5042" spans="1:3" x14ac:dyDescent="0.25">
      <c r="A5042" s="2">
        <v>44693</v>
      </c>
      <c r="B5042" s="1" t="s">
        <v>6</v>
      </c>
      <c r="C5042">
        <v>55.25</v>
      </c>
    </row>
    <row r="5043" spans="1:3" x14ac:dyDescent="0.25">
      <c r="A5043" s="2">
        <v>44694</v>
      </c>
      <c r="B5043" s="1" t="s">
        <v>6</v>
      </c>
      <c r="C5043">
        <v>56.599997999999999</v>
      </c>
    </row>
    <row r="5044" spans="1:3" x14ac:dyDescent="0.25">
      <c r="A5044" s="2">
        <v>44697</v>
      </c>
      <c r="B5044" s="1" t="s">
        <v>6</v>
      </c>
      <c r="C5044">
        <v>56.939999</v>
      </c>
    </row>
    <row r="5045" spans="1:3" x14ac:dyDescent="0.25">
      <c r="A5045" s="2">
        <v>44698</v>
      </c>
      <c r="B5045" s="1" t="s">
        <v>6</v>
      </c>
      <c r="C5045">
        <v>56.860000999999997</v>
      </c>
    </row>
    <row r="5046" spans="1:3" x14ac:dyDescent="0.25">
      <c r="A5046" s="2">
        <v>44699</v>
      </c>
      <c r="B5046" s="1" t="s">
        <v>6</v>
      </c>
      <c r="C5046">
        <v>56.82</v>
      </c>
    </row>
    <row r="5047" spans="1:3" x14ac:dyDescent="0.25">
      <c r="A5047" s="2">
        <v>44700</v>
      </c>
      <c r="B5047" s="1" t="s">
        <v>6</v>
      </c>
      <c r="C5047">
        <v>55.82</v>
      </c>
    </row>
    <row r="5048" spans="1:3" x14ac:dyDescent="0.25">
      <c r="A5048" s="2">
        <v>44701</v>
      </c>
      <c r="B5048" s="1" t="s">
        <v>6</v>
      </c>
      <c r="C5048">
        <v>56.299999</v>
      </c>
    </row>
    <row r="5049" spans="1:3" x14ac:dyDescent="0.25">
      <c r="A5049" s="2">
        <v>44704</v>
      </c>
      <c r="B5049" s="1" t="s">
        <v>6</v>
      </c>
      <c r="C5049">
        <v>56.080002</v>
      </c>
    </row>
    <row r="5050" spans="1:3" x14ac:dyDescent="0.25">
      <c r="A5050" s="2">
        <v>44705</v>
      </c>
      <c r="B5050" s="1" t="s">
        <v>6</v>
      </c>
      <c r="C5050">
        <v>55.939999</v>
      </c>
    </row>
    <row r="5051" spans="1:3" x14ac:dyDescent="0.25">
      <c r="A5051" s="2">
        <v>44706</v>
      </c>
      <c r="B5051" s="1" t="s">
        <v>6</v>
      </c>
      <c r="C5051">
        <v>55.939999</v>
      </c>
    </row>
    <row r="5052" spans="1:3" x14ac:dyDescent="0.25">
      <c r="A5052" s="2">
        <v>44707</v>
      </c>
      <c r="B5052" s="1" t="s">
        <v>6</v>
      </c>
      <c r="C5052">
        <v>56.68</v>
      </c>
    </row>
    <row r="5053" spans="1:3" x14ac:dyDescent="0.25">
      <c r="A5053" s="2">
        <v>44708</v>
      </c>
      <c r="B5053" s="1" t="s">
        <v>6</v>
      </c>
      <c r="C5053">
        <v>56.68</v>
      </c>
    </row>
    <row r="5054" spans="1:3" x14ac:dyDescent="0.25">
      <c r="A5054" s="2">
        <v>44711</v>
      </c>
      <c r="B5054" s="1" t="s">
        <v>6</v>
      </c>
      <c r="C5054">
        <v>56.68</v>
      </c>
    </row>
    <row r="5055" spans="1:3" x14ac:dyDescent="0.25">
      <c r="A5055" s="2">
        <v>44712</v>
      </c>
      <c r="B5055" s="1" t="s">
        <v>6</v>
      </c>
      <c r="C5055">
        <v>56.639999000000003</v>
      </c>
    </row>
    <row r="5056" spans="1:3" x14ac:dyDescent="0.25">
      <c r="A5056" s="2">
        <v>44713</v>
      </c>
      <c r="B5056" s="1" t="s">
        <v>6</v>
      </c>
      <c r="C5056">
        <v>55.18</v>
      </c>
    </row>
    <row r="5057" spans="1:3" x14ac:dyDescent="0.25">
      <c r="A5057" s="2">
        <v>44714</v>
      </c>
      <c r="B5057" s="1" t="s">
        <v>6</v>
      </c>
      <c r="C5057">
        <v>55.18</v>
      </c>
    </row>
    <row r="5058" spans="1:3" x14ac:dyDescent="0.25">
      <c r="A5058" s="2">
        <v>44715</v>
      </c>
      <c r="B5058" s="1" t="s">
        <v>6</v>
      </c>
      <c r="C5058">
        <v>53.299999</v>
      </c>
    </row>
    <row r="5059" spans="1:3" x14ac:dyDescent="0.25">
      <c r="A5059" s="2">
        <v>44718</v>
      </c>
      <c r="B5059" s="1" t="s">
        <v>6</v>
      </c>
      <c r="C5059">
        <v>53.619999</v>
      </c>
    </row>
    <row r="5060" spans="1:3" x14ac:dyDescent="0.25">
      <c r="A5060" s="2">
        <v>44719</v>
      </c>
      <c r="B5060" s="1" t="s">
        <v>6</v>
      </c>
      <c r="C5060">
        <v>54.16</v>
      </c>
    </row>
    <row r="5061" spans="1:3" x14ac:dyDescent="0.25">
      <c r="A5061" s="2">
        <v>44720</v>
      </c>
      <c r="B5061" s="1" t="s">
        <v>6</v>
      </c>
      <c r="C5061">
        <v>53.099997999999999</v>
      </c>
    </row>
    <row r="5062" spans="1:3" x14ac:dyDescent="0.25">
      <c r="A5062" s="2">
        <v>44721</v>
      </c>
      <c r="B5062" s="1" t="s">
        <v>6</v>
      </c>
      <c r="C5062">
        <v>51.279998999999997</v>
      </c>
    </row>
    <row r="5063" spans="1:3" x14ac:dyDescent="0.25">
      <c r="A5063" s="2">
        <v>44722</v>
      </c>
      <c r="B5063" s="1" t="s">
        <v>6</v>
      </c>
      <c r="C5063">
        <v>51.02</v>
      </c>
    </row>
    <row r="5064" spans="1:3" x14ac:dyDescent="0.25">
      <c r="A5064" s="2">
        <v>44725</v>
      </c>
      <c r="B5064" s="1" t="s">
        <v>6</v>
      </c>
      <c r="C5064">
        <v>51.32</v>
      </c>
    </row>
    <row r="5065" spans="1:3" x14ac:dyDescent="0.25">
      <c r="A5065" s="2">
        <v>44726</v>
      </c>
      <c r="B5065" s="1" t="s">
        <v>6</v>
      </c>
      <c r="C5065">
        <v>50.459999000000003</v>
      </c>
    </row>
    <row r="5066" spans="1:3" x14ac:dyDescent="0.25">
      <c r="A5066" s="2">
        <v>44727</v>
      </c>
      <c r="B5066" s="1" t="s">
        <v>6</v>
      </c>
      <c r="C5066">
        <v>50.439999</v>
      </c>
    </row>
    <row r="5067" spans="1:3" x14ac:dyDescent="0.25">
      <c r="A5067" s="2">
        <v>44728</v>
      </c>
      <c r="B5067" s="1" t="s">
        <v>6</v>
      </c>
      <c r="C5067">
        <v>49.900002000000001</v>
      </c>
    </row>
    <row r="5068" spans="1:3" x14ac:dyDescent="0.25">
      <c r="A5068" s="2">
        <v>44729</v>
      </c>
      <c r="B5068" s="1" t="s">
        <v>6</v>
      </c>
      <c r="C5068">
        <v>49.439999</v>
      </c>
    </row>
    <row r="5069" spans="1:3" x14ac:dyDescent="0.25">
      <c r="A5069" s="2">
        <v>44732</v>
      </c>
      <c r="B5069" s="1" t="s">
        <v>6</v>
      </c>
      <c r="C5069">
        <v>49.810001</v>
      </c>
    </row>
    <row r="5070" spans="1:3" x14ac:dyDescent="0.25">
      <c r="A5070" s="2">
        <v>42907</v>
      </c>
      <c r="B5070" s="1" t="s">
        <v>7</v>
      </c>
      <c r="C5070">
        <v>101.295776</v>
      </c>
    </row>
    <row r="5071" spans="1:3" x14ac:dyDescent="0.25">
      <c r="A5071" s="2">
        <v>42908</v>
      </c>
      <c r="B5071" s="1" t="s">
        <v>7</v>
      </c>
      <c r="C5071">
        <v>103.804939</v>
      </c>
    </row>
    <row r="5072" spans="1:3" x14ac:dyDescent="0.25">
      <c r="A5072" s="2">
        <v>42909</v>
      </c>
      <c r="B5072" s="1" t="s">
        <v>7</v>
      </c>
      <c r="C5072">
        <v>103.29381600000001</v>
      </c>
    </row>
    <row r="5073" spans="1:3" x14ac:dyDescent="0.25">
      <c r="A5073" s="2">
        <v>42912</v>
      </c>
      <c r="B5073" s="1" t="s">
        <v>7</v>
      </c>
      <c r="C5073">
        <v>103.015022</v>
      </c>
    </row>
    <row r="5074" spans="1:3" x14ac:dyDescent="0.25">
      <c r="A5074" s="2">
        <v>42913</v>
      </c>
      <c r="B5074" s="1" t="s">
        <v>7</v>
      </c>
      <c r="C5074">
        <v>101.713966</v>
      </c>
    </row>
    <row r="5075" spans="1:3" x14ac:dyDescent="0.25">
      <c r="A5075" s="2">
        <v>42914</v>
      </c>
      <c r="B5075" s="1" t="s">
        <v>7</v>
      </c>
      <c r="C5075">
        <v>100.505859</v>
      </c>
    </row>
    <row r="5076" spans="1:3" x14ac:dyDescent="0.25">
      <c r="A5076" s="2">
        <v>42915</v>
      </c>
      <c r="B5076" s="1" t="s">
        <v>7</v>
      </c>
      <c r="C5076">
        <v>98.321960000000004</v>
      </c>
    </row>
    <row r="5077" spans="1:3" x14ac:dyDescent="0.25">
      <c r="A5077" s="2">
        <v>42916</v>
      </c>
      <c r="B5077" s="1" t="s">
        <v>7</v>
      </c>
      <c r="C5077">
        <v>98.275481999999997</v>
      </c>
    </row>
    <row r="5078" spans="1:3" x14ac:dyDescent="0.25">
      <c r="A5078" s="2">
        <v>42919</v>
      </c>
      <c r="B5078" s="1" t="s">
        <v>7</v>
      </c>
      <c r="C5078">
        <v>97.578506000000004</v>
      </c>
    </row>
    <row r="5079" spans="1:3" x14ac:dyDescent="0.25">
      <c r="A5079" s="2">
        <v>42920</v>
      </c>
      <c r="B5079" s="1" t="s">
        <v>7</v>
      </c>
      <c r="C5079">
        <v>96.695648000000006</v>
      </c>
    </row>
    <row r="5080" spans="1:3" x14ac:dyDescent="0.25">
      <c r="A5080" s="2">
        <v>42921</v>
      </c>
      <c r="B5080" s="1" t="s">
        <v>7</v>
      </c>
      <c r="C5080">
        <v>96.835044999999994</v>
      </c>
    </row>
    <row r="5081" spans="1:3" x14ac:dyDescent="0.25">
      <c r="A5081" s="2">
        <v>42922</v>
      </c>
      <c r="B5081" s="1" t="s">
        <v>7</v>
      </c>
      <c r="C5081">
        <v>95.162270000000007</v>
      </c>
    </row>
    <row r="5082" spans="1:3" x14ac:dyDescent="0.25">
      <c r="A5082" s="2">
        <v>42923</v>
      </c>
      <c r="B5082" s="1" t="s">
        <v>7</v>
      </c>
      <c r="C5082">
        <v>94.790543</v>
      </c>
    </row>
    <row r="5083" spans="1:3" x14ac:dyDescent="0.25">
      <c r="A5083" s="2">
        <v>42926</v>
      </c>
      <c r="B5083" s="1" t="s">
        <v>7</v>
      </c>
      <c r="C5083">
        <v>94.837012999999999</v>
      </c>
    </row>
    <row r="5084" spans="1:3" x14ac:dyDescent="0.25">
      <c r="A5084" s="2">
        <v>42927</v>
      </c>
      <c r="B5084" s="1" t="s">
        <v>7</v>
      </c>
      <c r="C5084">
        <v>94.37236</v>
      </c>
    </row>
    <row r="5085" spans="1:3" x14ac:dyDescent="0.25">
      <c r="A5085" s="2">
        <v>42928</v>
      </c>
      <c r="B5085" s="1" t="s">
        <v>7</v>
      </c>
      <c r="C5085">
        <v>96.556252000000001</v>
      </c>
    </row>
    <row r="5086" spans="1:3" x14ac:dyDescent="0.25">
      <c r="A5086" s="2">
        <v>42929</v>
      </c>
      <c r="B5086" s="1" t="s">
        <v>7</v>
      </c>
      <c r="C5086">
        <v>95.998656999999994</v>
      </c>
    </row>
    <row r="5087" spans="1:3" x14ac:dyDescent="0.25">
      <c r="A5087" s="2">
        <v>42930</v>
      </c>
      <c r="B5087" s="1" t="s">
        <v>7</v>
      </c>
      <c r="C5087">
        <v>95.998656999999994</v>
      </c>
    </row>
    <row r="5088" spans="1:3" x14ac:dyDescent="0.25">
      <c r="A5088" s="2">
        <v>42933</v>
      </c>
      <c r="B5088" s="1" t="s">
        <v>7</v>
      </c>
      <c r="C5088">
        <v>95.022873000000004</v>
      </c>
    </row>
    <row r="5089" spans="1:3" x14ac:dyDescent="0.25">
      <c r="A5089" s="2">
        <v>42934</v>
      </c>
      <c r="B5089" s="1" t="s">
        <v>7</v>
      </c>
      <c r="C5089">
        <v>93.861228999999994</v>
      </c>
    </row>
    <row r="5090" spans="1:3" x14ac:dyDescent="0.25">
      <c r="A5090" s="2">
        <v>42935</v>
      </c>
      <c r="B5090" s="1" t="s">
        <v>7</v>
      </c>
      <c r="C5090">
        <v>93.396568000000002</v>
      </c>
    </row>
    <row r="5091" spans="1:3" x14ac:dyDescent="0.25">
      <c r="A5091" s="2">
        <v>42936</v>
      </c>
      <c r="B5091" s="1" t="s">
        <v>7</v>
      </c>
      <c r="C5091">
        <v>93.535972999999998</v>
      </c>
    </row>
    <row r="5092" spans="1:3" x14ac:dyDescent="0.25">
      <c r="A5092" s="2">
        <v>42937</v>
      </c>
      <c r="B5092" s="1" t="s">
        <v>7</v>
      </c>
      <c r="C5092">
        <v>92.132689999999997</v>
      </c>
    </row>
    <row r="5093" spans="1:3" x14ac:dyDescent="0.25">
      <c r="A5093" s="2">
        <v>42940</v>
      </c>
      <c r="B5093" s="1" t="s">
        <v>7</v>
      </c>
      <c r="C5093">
        <v>91.528640999999993</v>
      </c>
    </row>
    <row r="5094" spans="1:3" x14ac:dyDescent="0.25">
      <c r="A5094" s="2">
        <v>42941</v>
      </c>
      <c r="B5094" s="1" t="s">
        <v>7</v>
      </c>
      <c r="C5094">
        <v>91.519340999999997</v>
      </c>
    </row>
    <row r="5095" spans="1:3" x14ac:dyDescent="0.25">
      <c r="A5095" s="2">
        <v>42942</v>
      </c>
      <c r="B5095" s="1" t="s">
        <v>7</v>
      </c>
      <c r="C5095">
        <v>88.452599000000006</v>
      </c>
    </row>
    <row r="5096" spans="1:3" x14ac:dyDescent="0.25">
      <c r="A5096" s="2">
        <v>42943</v>
      </c>
      <c r="B5096" s="1" t="s">
        <v>7</v>
      </c>
      <c r="C5096">
        <v>87.346694999999997</v>
      </c>
    </row>
    <row r="5097" spans="1:3" x14ac:dyDescent="0.25">
      <c r="A5097" s="2">
        <v>42944</v>
      </c>
      <c r="B5097" s="1" t="s">
        <v>7</v>
      </c>
      <c r="C5097">
        <v>86.528908000000001</v>
      </c>
    </row>
    <row r="5098" spans="1:3" x14ac:dyDescent="0.25">
      <c r="A5098" s="2">
        <v>42947</v>
      </c>
      <c r="B5098" s="1" t="s">
        <v>7</v>
      </c>
      <c r="C5098">
        <v>86.287277000000003</v>
      </c>
    </row>
    <row r="5099" spans="1:3" x14ac:dyDescent="0.25">
      <c r="A5099" s="2">
        <v>42948</v>
      </c>
      <c r="B5099" s="1" t="s">
        <v>7</v>
      </c>
      <c r="C5099">
        <v>86.259383999999997</v>
      </c>
    </row>
    <row r="5100" spans="1:3" x14ac:dyDescent="0.25">
      <c r="A5100" s="2">
        <v>42949</v>
      </c>
      <c r="B5100" s="1" t="s">
        <v>7</v>
      </c>
      <c r="C5100">
        <v>86.352333000000002</v>
      </c>
    </row>
    <row r="5101" spans="1:3" x14ac:dyDescent="0.25">
      <c r="A5101" s="2">
        <v>42950</v>
      </c>
      <c r="B5101" s="1" t="s">
        <v>7</v>
      </c>
      <c r="C5101">
        <v>86.287277000000003</v>
      </c>
    </row>
    <row r="5102" spans="1:3" x14ac:dyDescent="0.25">
      <c r="A5102" s="2">
        <v>42951</v>
      </c>
      <c r="B5102" s="1" t="s">
        <v>7</v>
      </c>
      <c r="C5102">
        <v>86.045647000000002</v>
      </c>
    </row>
    <row r="5103" spans="1:3" x14ac:dyDescent="0.25">
      <c r="A5103" s="2">
        <v>42954</v>
      </c>
      <c r="B5103" s="1" t="s">
        <v>7</v>
      </c>
      <c r="C5103">
        <v>85.720389999999995</v>
      </c>
    </row>
    <row r="5104" spans="1:3" x14ac:dyDescent="0.25">
      <c r="A5104" s="2">
        <v>42955</v>
      </c>
      <c r="B5104" s="1" t="s">
        <v>7</v>
      </c>
      <c r="C5104">
        <v>85.934134999999998</v>
      </c>
    </row>
    <row r="5105" spans="1:3" x14ac:dyDescent="0.25">
      <c r="A5105" s="2">
        <v>42956</v>
      </c>
      <c r="B5105" s="1" t="s">
        <v>7</v>
      </c>
      <c r="C5105">
        <v>84.930473000000006</v>
      </c>
    </row>
    <row r="5106" spans="1:3" x14ac:dyDescent="0.25">
      <c r="A5106" s="2">
        <v>42957</v>
      </c>
      <c r="B5106" s="1" t="s">
        <v>7</v>
      </c>
      <c r="C5106">
        <v>83.973274000000004</v>
      </c>
    </row>
    <row r="5107" spans="1:3" x14ac:dyDescent="0.25">
      <c r="A5107" s="2">
        <v>42958</v>
      </c>
      <c r="B5107" s="1" t="s">
        <v>7</v>
      </c>
      <c r="C5107">
        <v>85.432288999999997</v>
      </c>
    </row>
    <row r="5108" spans="1:3" x14ac:dyDescent="0.25">
      <c r="A5108" s="2">
        <v>42961</v>
      </c>
      <c r="B5108" s="1" t="s">
        <v>7</v>
      </c>
      <c r="C5108">
        <v>86.370911000000007</v>
      </c>
    </row>
    <row r="5109" spans="1:3" x14ac:dyDescent="0.25">
      <c r="A5109" s="2">
        <v>42962</v>
      </c>
      <c r="B5109" s="1" t="s">
        <v>7</v>
      </c>
      <c r="C5109">
        <v>85.971312999999995</v>
      </c>
    </row>
    <row r="5110" spans="1:3" x14ac:dyDescent="0.25">
      <c r="A5110" s="2">
        <v>42963</v>
      </c>
      <c r="B5110" s="1" t="s">
        <v>7</v>
      </c>
      <c r="C5110">
        <v>86.593956000000006</v>
      </c>
    </row>
    <row r="5111" spans="1:3" x14ac:dyDescent="0.25">
      <c r="A5111" s="2">
        <v>42964</v>
      </c>
      <c r="B5111" s="1" t="s">
        <v>7</v>
      </c>
      <c r="C5111">
        <v>86.203643999999997</v>
      </c>
    </row>
    <row r="5112" spans="1:3" x14ac:dyDescent="0.25">
      <c r="A5112" s="2">
        <v>42965</v>
      </c>
      <c r="B5112" s="1" t="s">
        <v>7</v>
      </c>
      <c r="C5112">
        <v>84.577331999999998</v>
      </c>
    </row>
    <row r="5113" spans="1:3" x14ac:dyDescent="0.25">
      <c r="A5113" s="2">
        <v>42968</v>
      </c>
      <c r="B5113" s="1" t="s">
        <v>7</v>
      </c>
      <c r="C5113">
        <v>84.103378000000006</v>
      </c>
    </row>
    <row r="5114" spans="1:3" x14ac:dyDescent="0.25">
      <c r="A5114" s="2">
        <v>42969</v>
      </c>
      <c r="B5114" s="1" t="s">
        <v>7</v>
      </c>
      <c r="C5114">
        <v>85.766861000000006</v>
      </c>
    </row>
    <row r="5115" spans="1:3" x14ac:dyDescent="0.25">
      <c r="A5115" s="2">
        <v>42970</v>
      </c>
      <c r="B5115" s="1" t="s">
        <v>7</v>
      </c>
      <c r="C5115">
        <v>85.209266999999997</v>
      </c>
    </row>
    <row r="5116" spans="1:3" x14ac:dyDescent="0.25">
      <c r="A5116" s="2">
        <v>42971</v>
      </c>
      <c r="B5116" s="1" t="s">
        <v>7</v>
      </c>
      <c r="C5116">
        <v>85.460182000000003</v>
      </c>
    </row>
    <row r="5117" spans="1:3" x14ac:dyDescent="0.25">
      <c r="A5117" s="2">
        <v>42972</v>
      </c>
      <c r="B5117" s="1" t="s">
        <v>7</v>
      </c>
      <c r="C5117">
        <v>86.222228999999999</v>
      </c>
    </row>
    <row r="5118" spans="1:3" x14ac:dyDescent="0.25">
      <c r="A5118" s="2">
        <v>42975</v>
      </c>
      <c r="B5118" s="1" t="s">
        <v>7</v>
      </c>
      <c r="C5118">
        <v>86.082831999999996</v>
      </c>
    </row>
    <row r="5119" spans="1:3" x14ac:dyDescent="0.25">
      <c r="A5119" s="2">
        <v>42976</v>
      </c>
      <c r="B5119" s="1" t="s">
        <v>7</v>
      </c>
      <c r="C5119">
        <v>84.317122999999995</v>
      </c>
    </row>
    <row r="5120" spans="1:3" x14ac:dyDescent="0.25">
      <c r="A5120" s="2">
        <v>42977</v>
      </c>
      <c r="B5120" s="1" t="s">
        <v>7</v>
      </c>
      <c r="C5120">
        <v>84.763191000000006</v>
      </c>
    </row>
    <row r="5121" spans="1:3" x14ac:dyDescent="0.25">
      <c r="A5121" s="2">
        <v>42978</v>
      </c>
      <c r="B5121" s="1" t="s">
        <v>7</v>
      </c>
      <c r="C5121">
        <v>85.738975999999994</v>
      </c>
    </row>
    <row r="5122" spans="1:3" x14ac:dyDescent="0.25">
      <c r="A5122" s="2">
        <v>42979</v>
      </c>
      <c r="B5122" s="1" t="s">
        <v>7</v>
      </c>
      <c r="C5122">
        <v>85.618155999999999</v>
      </c>
    </row>
    <row r="5123" spans="1:3" x14ac:dyDescent="0.25">
      <c r="A5123" s="2">
        <v>42982</v>
      </c>
      <c r="B5123" s="1" t="s">
        <v>7</v>
      </c>
      <c r="C5123">
        <v>85.571701000000004</v>
      </c>
    </row>
    <row r="5124" spans="1:3" x14ac:dyDescent="0.25">
      <c r="A5124" s="2">
        <v>42983</v>
      </c>
      <c r="B5124" s="1" t="s">
        <v>7</v>
      </c>
      <c r="C5124">
        <v>87.597617999999997</v>
      </c>
    </row>
    <row r="5125" spans="1:3" x14ac:dyDescent="0.25">
      <c r="A5125" s="2">
        <v>42984</v>
      </c>
      <c r="B5125" s="1" t="s">
        <v>7</v>
      </c>
      <c r="C5125">
        <v>88.368958000000006</v>
      </c>
    </row>
    <row r="5126" spans="1:3" x14ac:dyDescent="0.25">
      <c r="A5126" s="2">
        <v>42985</v>
      </c>
      <c r="B5126" s="1" t="s">
        <v>7</v>
      </c>
      <c r="C5126">
        <v>88.722092000000004</v>
      </c>
    </row>
    <row r="5127" spans="1:3" x14ac:dyDescent="0.25">
      <c r="A5127" s="2">
        <v>42986</v>
      </c>
      <c r="B5127" s="1" t="s">
        <v>7</v>
      </c>
      <c r="C5127">
        <v>89.056647999999996</v>
      </c>
    </row>
    <row r="5128" spans="1:3" x14ac:dyDescent="0.25">
      <c r="A5128" s="2">
        <v>42989</v>
      </c>
      <c r="B5128" s="1" t="s">
        <v>7</v>
      </c>
      <c r="C5128">
        <v>89.214622000000006</v>
      </c>
    </row>
    <row r="5129" spans="1:3" x14ac:dyDescent="0.25">
      <c r="A5129" s="2">
        <v>42990</v>
      </c>
      <c r="B5129" s="1" t="s">
        <v>7</v>
      </c>
      <c r="C5129">
        <v>89.307563999999999</v>
      </c>
    </row>
    <row r="5130" spans="1:3" x14ac:dyDescent="0.25">
      <c r="A5130" s="2">
        <v>42991</v>
      </c>
      <c r="B5130" s="1" t="s">
        <v>7</v>
      </c>
      <c r="C5130">
        <v>91.063972000000007</v>
      </c>
    </row>
    <row r="5131" spans="1:3" x14ac:dyDescent="0.25">
      <c r="A5131" s="2">
        <v>42992</v>
      </c>
      <c r="B5131" s="1" t="s">
        <v>7</v>
      </c>
      <c r="C5131">
        <v>90.701545999999993</v>
      </c>
    </row>
    <row r="5132" spans="1:3" x14ac:dyDescent="0.25">
      <c r="A5132" s="2">
        <v>42993</v>
      </c>
      <c r="B5132" s="1" t="s">
        <v>7</v>
      </c>
      <c r="C5132">
        <v>90.023139999999998</v>
      </c>
    </row>
    <row r="5133" spans="1:3" x14ac:dyDescent="0.25">
      <c r="A5133" s="2">
        <v>42996</v>
      </c>
      <c r="B5133" s="1" t="s">
        <v>7</v>
      </c>
      <c r="C5133">
        <v>89.642112999999995</v>
      </c>
    </row>
    <row r="5134" spans="1:3" x14ac:dyDescent="0.25">
      <c r="A5134" s="2">
        <v>42997</v>
      </c>
      <c r="B5134" s="1" t="s">
        <v>7</v>
      </c>
      <c r="C5134">
        <v>89.642112999999995</v>
      </c>
    </row>
    <row r="5135" spans="1:3" x14ac:dyDescent="0.25">
      <c r="A5135" s="2">
        <v>42998</v>
      </c>
      <c r="B5135" s="1" t="s">
        <v>7</v>
      </c>
      <c r="C5135">
        <v>89.242500000000007</v>
      </c>
    </row>
    <row r="5136" spans="1:3" x14ac:dyDescent="0.25">
      <c r="A5136" s="2">
        <v>42999</v>
      </c>
      <c r="B5136" s="1" t="s">
        <v>7</v>
      </c>
      <c r="C5136">
        <v>89.586357000000007</v>
      </c>
    </row>
    <row r="5137" spans="1:3" x14ac:dyDescent="0.25">
      <c r="A5137" s="2">
        <v>43000</v>
      </c>
      <c r="B5137" s="1" t="s">
        <v>7</v>
      </c>
      <c r="C5137">
        <v>89.679282999999998</v>
      </c>
    </row>
    <row r="5138" spans="1:3" x14ac:dyDescent="0.25">
      <c r="A5138" s="2">
        <v>43003</v>
      </c>
      <c r="B5138" s="1" t="s">
        <v>7</v>
      </c>
      <c r="C5138">
        <v>91.472877999999994</v>
      </c>
    </row>
    <row r="5139" spans="1:3" x14ac:dyDescent="0.25">
      <c r="A5139" s="2">
        <v>43004</v>
      </c>
      <c r="B5139" s="1" t="s">
        <v>7</v>
      </c>
      <c r="C5139">
        <v>92.253510000000006</v>
      </c>
    </row>
    <row r="5140" spans="1:3" x14ac:dyDescent="0.25">
      <c r="A5140" s="2">
        <v>43005</v>
      </c>
      <c r="B5140" s="1" t="s">
        <v>7</v>
      </c>
      <c r="C5140">
        <v>92.978378000000006</v>
      </c>
    </row>
    <row r="5141" spans="1:3" x14ac:dyDescent="0.25">
      <c r="A5141" s="2">
        <v>43006</v>
      </c>
      <c r="B5141" s="1" t="s">
        <v>7</v>
      </c>
      <c r="C5141">
        <v>90.432029999999997</v>
      </c>
    </row>
    <row r="5142" spans="1:3" x14ac:dyDescent="0.25">
      <c r="A5142" s="2">
        <v>43007</v>
      </c>
      <c r="B5142" s="1" t="s">
        <v>7</v>
      </c>
      <c r="C5142">
        <v>87.467522000000002</v>
      </c>
    </row>
    <row r="5143" spans="1:3" x14ac:dyDescent="0.25">
      <c r="A5143" s="2">
        <v>43010</v>
      </c>
      <c r="B5143" s="1" t="s">
        <v>7</v>
      </c>
      <c r="C5143">
        <v>89.019469999999998</v>
      </c>
    </row>
    <row r="5144" spans="1:3" x14ac:dyDescent="0.25">
      <c r="A5144" s="2">
        <v>43011</v>
      </c>
      <c r="B5144" s="1" t="s">
        <v>7</v>
      </c>
      <c r="C5144">
        <v>89.019469999999998</v>
      </c>
    </row>
    <row r="5145" spans="1:3" x14ac:dyDescent="0.25">
      <c r="A5145" s="2">
        <v>43012</v>
      </c>
      <c r="B5145" s="1" t="s">
        <v>7</v>
      </c>
      <c r="C5145">
        <v>89.762923999999998</v>
      </c>
    </row>
    <row r="5146" spans="1:3" x14ac:dyDescent="0.25">
      <c r="A5146" s="2">
        <v>43013</v>
      </c>
      <c r="B5146" s="1" t="s">
        <v>7</v>
      </c>
      <c r="C5146">
        <v>88.740668999999997</v>
      </c>
    </row>
    <row r="5147" spans="1:3" x14ac:dyDescent="0.25">
      <c r="A5147" s="2">
        <v>43014</v>
      </c>
      <c r="B5147" s="1" t="s">
        <v>7</v>
      </c>
      <c r="C5147">
        <v>88.824318000000005</v>
      </c>
    </row>
    <row r="5148" spans="1:3" x14ac:dyDescent="0.25">
      <c r="A5148" s="2">
        <v>43017</v>
      </c>
      <c r="B5148" s="1" t="s">
        <v>7</v>
      </c>
      <c r="C5148">
        <v>88.917259000000001</v>
      </c>
    </row>
    <row r="5149" spans="1:3" x14ac:dyDescent="0.25">
      <c r="A5149" s="2">
        <v>43018</v>
      </c>
      <c r="B5149" s="1" t="s">
        <v>7</v>
      </c>
      <c r="C5149">
        <v>88.749977000000001</v>
      </c>
    </row>
    <row r="5150" spans="1:3" x14ac:dyDescent="0.25">
      <c r="A5150" s="2">
        <v>43019</v>
      </c>
      <c r="B5150" s="1" t="s">
        <v>7</v>
      </c>
      <c r="C5150">
        <v>88.619865000000004</v>
      </c>
    </row>
    <row r="5151" spans="1:3" x14ac:dyDescent="0.25">
      <c r="A5151" s="2">
        <v>43020</v>
      </c>
      <c r="B5151" s="1" t="s">
        <v>7</v>
      </c>
      <c r="C5151">
        <v>89.307563999999999</v>
      </c>
    </row>
    <row r="5152" spans="1:3" x14ac:dyDescent="0.25">
      <c r="A5152" s="2">
        <v>43021</v>
      </c>
      <c r="B5152" s="1" t="s">
        <v>7</v>
      </c>
      <c r="C5152">
        <v>89.530593999999994</v>
      </c>
    </row>
    <row r="5153" spans="1:3" x14ac:dyDescent="0.25">
      <c r="A5153" s="2">
        <v>43024</v>
      </c>
      <c r="B5153" s="1" t="s">
        <v>7</v>
      </c>
      <c r="C5153">
        <v>90.051017999999999</v>
      </c>
    </row>
    <row r="5154" spans="1:3" x14ac:dyDescent="0.25">
      <c r="A5154" s="2">
        <v>43025</v>
      </c>
      <c r="B5154" s="1" t="s">
        <v>7</v>
      </c>
      <c r="C5154">
        <v>87.950760000000002</v>
      </c>
    </row>
    <row r="5155" spans="1:3" x14ac:dyDescent="0.25">
      <c r="A5155" s="2">
        <v>43026</v>
      </c>
      <c r="B5155" s="1" t="s">
        <v>7</v>
      </c>
      <c r="C5155">
        <v>87.829941000000005</v>
      </c>
    </row>
    <row r="5156" spans="1:3" x14ac:dyDescent="0.25">
      <c r="A5156" s="2">
        <v>43027</v>
      </c>
      <c r="B5156" s="1" t="s">
        <v>7</v>
      </c>
      <c r="C5156">
        <v>87.820648000000006</v>
      </c>
    </row>
    <row r="5157" spans="1:3" x14ac:dyDescent="0.25">
      <c r="A5157" s="2">
        <v>43028</v>
      </c>
      <c r="B5157" s="1" t="s">
        <v>7</v>
      </c>
      <c r="C5157">
        <v>87.290931999999998</v>
      </c>
    </row>
    <row r="5158" spans="1:3" x14ac:dyDescent="0.25">
      <c r="A5158" s="2">
        <v>43031</v>
      </c>
      <c r="B5158" s="1" t="s">
        <v>7</v>
      </c>
      <c r="C5158">
        <v>86.742637999999999</v>
      </c>
    </row>
    <row r="5159" spans="1:3" x14ac:dyDescent="0.25">
      <c r="A5159" s="2">
        <v>43032</v>
      </c>
      <c r="B5159" s="1" t="s">
        <v>7</v>
      </c>
      <c r="C5159">
        <v>86.175758000000002</v>
      </c>
    </row>
    <row r="5160" spans="1:3" x14ac:dyDescent="0.25">
      <c r="A5160" s="2">
        <v>43033</v>
      </c>
      <c r="B5160" s="1" t="s">
        <v>7</v>
      </c>
      <c r="C5160">
        <v>85.041984999999997</v>
      </c>
    </row>
    <row r="5161" spans="1:3" x14ac:dyDescent="0.25">
      <c r="A5161" s="2">
        <v>43034</v>
      </c>
      <c r="B5161" s="1" t="s">
        <v>7</v>
      </c>
      <c r="C5161">
        <v>85.627471999999997</v>
      </c>
    </row>
    <row r="5162" spans="1:3" x14ac:dyDescent="0.25">
      <c r="A5162" s="2">
        <v>43035</v>
      </c>
      <c r="B5162" s="1" t="s">
        <v>7</v>
      </c>
      <c r="C5162">
        <v>85.348656000000005</v>
      </c>
    </row>
    <row r="5163" spans="1:3" x14ac:dyDescent="0.25">
      <c r="A5163" s="2">
        <v>43038</v>
      </c>
      <c r="B5163" s="1" t="s">
        <v>7</v>
      </c>
      <c r="C5163">
        <v>85.395126000000005</v>
      </c>
    </row>
    <row r="5164" spans="1:3" x14ac:dyDescent="0.25">
      <c r="A5164" s="2">
        <v>43039</v>
      </c>
      <c r="B5164" s="1" t="s">
        <v>7</v>
      </c>
      <c r="C5164">
        <v>85.395126000000005</v>
      </c>
    </row>
    <row r="5165" spans="1:3" x14ac:dyDescent="0.25">
      <c r="A5165" s="2">
        <v>43040</v>
      </c>
      <c r="B5165" s="1" t="s">
        <v>7</v>
      </c>
      <c r="C5165">
        <v>86.343040000000002</v>
      </c>
    </row>
    <row r="5166" spans="1:3" x14ac:dyDescent="0.25">
      <c r="A5166" s="2">
        <v>43041</v>
      </c>
      <c r="B5166" s="1" t="s">
        <v>7</v>
      </c>
      <c r="C5166">
        <v>86.287277000000003</v>
      </c>
    </row>
    <row r="5167" spans="1:3" x14ac:dyDescent="0.25">
      <c r="A5167" s="2">
        <v>43042</v>
      </c>
      <c r="B5167" s="1" t="s">
        <v>7</v>
      </c>
      <c r="C5167">
        <v>86.064239999999998</v>
      </c>
    </row>
    <row r="5168" spans="1:3" x14ac:dyDescent="0.25">
      <c r="A5168" s="2">
        <v>43045</v>
      </c>
      <c r="B5168" s="1" t="s">
        <v>7</v>
      </c>
      <c r="C5168">
        <v>87.086487000000005</v>
      </c>
    </row>
    <row r="5169" spans="1:3" x14ac:dyDescent="0.25">
      <c r="A5169" s="2">
        <v>43046</v>
      </c>
      <c r="B5169" s="1" t="s">
        <v>7</v>
      </c>
      <c r="C5169">
        <v>86.157173</v>
      </c>
    </row>
    <row r="5170" spans="1:3" x14ac:dyDescent="0.25">
      <c r="A5170" s="2">
        <v>43047</v>
      </c>
      <c r="B5170" s="1" t="s">
        <v>7</v>
      </c>
      <c r="C5170">
        <v>85.878365000000002</v>
      </c>
    </row>
    <row r="5171" spans="1:3" x14ac:dyDescent="0.25">
      <c r="A5171" s="2">
        <v>43048</v>
      </c>
      <c r="B5171" s="1" t="s">
        <v>7</v>
      </c>
      <c r="C5171">
        <v>85.041984999999997</v>
      </c>
    </row>
    <row r="5172" spans="1:3" x14ac:dyDescent="0.25">
      <c r="A5172" s="2">
        <v>43049</v>
      </c>
      <c r="B5172" s="1" t="s">
        <v>7</v>
      </c>
      <c r="C5172">
        <v>83.443565000000007</v>
      </c>
    </row>
    <row r="5173" spans="1:3" x14ac:dyDescent="0.25">
      <c r="A5173" s="2">
        <v>43052</v>
      </c>
      <c r="B5173" s="1" t="s">
        <v>7</v>
      </c>
      <c r="C5173">
        <v>84.112671000000006</v>
      </c>
    </row>
    <row r="5174" spans="1:3" x14ac:dyDescent="0.25">
      <c r="A5174" s="2">
        <v>43053</v>
      </c>
      <c r="B5174" s="1" t="s">
        <v>7</v>
      </c>
      <c r="C5174">
        <v>84.363585999999998</v>
      </c>
    </row>
    <row r="5175" spans="1:3" x14ac:dyDescent="0.25">
      <c r="A5175" s="2">
        <v>43054</v>
      </c>
      <c r="B5175" s="1" t="s">
        <v>7</v>
      </c>
      <c r="C5175">
        <v>83.415688000000003</v>
      </c>
    </row>
    <row r="5176" spans="1:3" x14ac:dyDescent="0.25">
      <c r="A5176" s="2">
        <v>43055</v>
      </c>
      <c r="B5176" s="1" t="s">
        <v>7</v>
      </c>
      <c r="C5176">
        <v>84.382164000000003</v>
      </c>
    </row>
    <row r="5177" spans="1:3" x14ac:dyDescent="0.25">
      <c r="A5177" s="2">
        <v>43056</v>
      </c>
      <c r="B5177" s="1" t="s">
        <v>7</v>
      </c>
      <c r="C5177">
        <v>84.159126000000001</v>
      </c>
    </row>
    <row r="5178" spans="1:3" x14ac:dyDescent="0.25">
      <c r="A5178" s="2">
        <v>43059</v>
      </c>
      <c r="B5178" s="1" t="s">
        <v>7</v>
      </c>
      <c r="C5178">
        <v>83.861748000000006</v>
      </c>
    </row>
    <row r="5179" spans="1:3" x14ac:dyDescent="0.25">
      <c r="A5179" s="2">
        <v>43060</v>
      </c>
      <c r="B5179" s="1" t="s">
        <v>7</v>
      </c>
      <c r="C5179">
        <v>84.382164000000003</v>
      </c>
    </row>
    <row r="5180" spans="1:3" x14ac:dyDescent="0.25">
      <c r="A5180" s="2">
        <v>43061</v>
      </c>
      <c r="B5180" s="1" t="s">
        <v>7</v>
      </c>
      <c r="C5180">
        <v>84.177727000000004</v>
      </c>
    </row>
    <row r="5181" spans="1:3" x14ac:dyDescent="0.25">
      <c r="A5181" s="2">
        <v>43062</v>
      </c>
      <c r="B5181" s="1" t="s">
        <v>7</v>
      </c>
      <c r="C5181">
        <v>83.452866</v>
      </c>
    </row>
    <row r="5182" spans="1:3" x14ac:dyDescent="0.25">
      <c r="A5182" s="2">
        <v>43063</v>
      </c>
      <c r="B5182" s="1" t="s">
        <v>7</v>
      </c>
      <c r="C5182">
        <v>82.848793000000001</v>
      </c>
    </row>
    <row r="5183" spans="1:3" x14ac:dyDescent="0.25">
      <c r="A5183" s="2">
        <v>43066</v>
      </c>
      <c r="B5183" s="1" t="s">
        <v>7</v>
      </c>
      <c r="C5183">
        <v>82.542113999999998</v>
      </c>
    </row>
    <row r="5184" spans="1:3" x14ac:dyDescent="0.25">
      <c r="A5184" s="2">
        <v>43067</v>
      </c>
      <c r="B5184" s="1" t="s">
        <v>7</v>
      </c>
      <c r="C5184">
        <v>82.635056000000006</v>
      </c>
    </row>
    <row r="5185" spans="1:3" x14ac:dyDescent="0.25">
      <c r="A5185" s="2">
        <v>43068</v>
      </c>
      <c r="B5185" s="1" t="s">
        <v>7</v>
      </c>
      <c r="C5185">
        <v>84.084784999999997</v>
      </c>
    </row>
    <row r="5186" spans="1:3" x14ac:dyDescent="0.25">
      <c r="A5186" s="2">
        <v>43069</v>
      </c>
      <c r="B5186" s="1" t="s">
        <v>7</v>
      </c>
      <c r="C5186">
        <v>83.109001000000006</v>
      </c>
    </row>
    <row r="5187" spans="1:3" x14ac:dyDescent="0.25">
      <c r="A5187" s="2">
        <v>43070</v>
      </c>
      <c r="B5187" s="1" t="s">
        <v>7</v>
      </c>
      <c r="C5187">
        <v>83.071838</v>
      </c>
    </row>
    <row r="5188" spans="1:3" x14ac:dyDescent="0.25">
      <c r="A5188" s="2">
        <v>43073</v>
      </c>
      <c r="B5188" s="1" t="s">
        <v>7</v>
      </c>
      <c r="C5188">
        <v>83.471442999999994</v>
      </c>
    </row>
    <row r="5189" spans="1:3" x14ac:dyDescent="0.25">
      <c r="A5189" s="2">
        <v>43074</v>
      </c>
      <c r="B5189" s="1" t="s">
        <v>7</v>
      </c>
      <c r="C5189">
        <v>82.755866999999995</v>
      </c>
    </row>
    <row r="5190" spans="1:3" x14ac:dyDescent="0.25">
      <c r="A5190" s="2">
        <v>43075</v>
      </c>
      <c r="B5190" s="1" t="s">
        <v>7</v>
      </c>
      <c r="C5190">
        <v>81.863715999999997</v>
      </c>
    </row>
    <row r="5191" spans="1:3" x14ac:dyDescent="0.25">
      <c r="A5191" s="2">
        <v>43076</v>
      </c>
      <c r="B5191" s="1" t="s">
        <v>7</v>
      </c>
      <c r="C5191">
        <v>81.687140999999997</v>
      </c>
    </row>
    <row r="5192" spans="1:3" x14ac:dyDescent="0.25">
      <c r="A5192" s="2">
        <v>43077</v>
      </c>
      <c r="B5192" s="1" t="s">
        <v>7</v>
      </c>
      <c r="C5192">
        <v>82.579284999999999</v>
      </c>
    </row>
    <row r="5193" spans="1:3" x14ac:dyDescent="0.25">
      <c r="A5193" s="2">
        <v>43080</v>
      </c>
      <c r="B5193" s="1" t="s">
        <v>7</v>
      </c>
      <c r="C5193">
        <v>83.490020999999999</v>
      </c>
    </row>
    <row r="5194" spans="1:3" x14ac:dyDescent="0.25">
      <c r="A5194" s="2">
        <v>43081</v>
      </c>
      <c r="B5194" s="1" t="s">
        <v>7</v>
      </c>
      <c r="C5194">
        <v>84.716728000000003</v>
      </c>
    </row>
    <row r="5195" spans="1:3" x14ac:dyDescent="0.25">
      <c r="A5195" s="2">
        <v>43082</v>
      </c>
      <c r="B5195" s="1" t="s">
        <v>7</v>
      </c>
      <c r="C5195">
        <v>84.252075000000005</v>
      </c>
    </row>
    <row r="5196" spans="1:3" x14ac:dyDescent="0.25">
      <c r="A5196" s="2">
        <v>43083</v>
      </c>
      <c r="B5196" s="1" t="s">
        <v>7</v>
      </c>
      <c r="C5196">
        <v>83.685181</v>
      </c>
    </row>
    <row r="5197" spans="1:3" x14ac:dyDescent="0.25">
      <c r="A5197" s="2">
        <v>43084</v>
      </c>
      <c r="B5197" s="1" t="s">
        <v>7</v>
      </c>
      <c r="C5197">
        <v>84.131255999999993</v>
      </c>
    </row>
    <row r="5198" spans="1:3" x14ac:dyDescent="0.25">
      <c r="A5198" s="2">
        <v>43087</v>
      </c>
      <c r="B5198" s="1" t="s">
        <v>7</v>
      </c>
      <c r="C5198">
        <v>85.423004000000006</v>
      </c>
    </row>
    <row r="5199" spans="1:3" x14ac:dyDescent="0.25">
      <c r="A5199" s="2">
        <v>43088</v>
      </c>
      <c r="B5199" s="1" t="s">
        <v>7</v>
      </c>
      <c r="C5199">
        <v>84.958343999999997</v>
      </c>
    </row>
    <row r="5200" spans="1:3" x14ac:dyDescent="0.25">
      <c r="A5200" s="2">
        <v>43089</v>
      </c>
      <c r="B5200" s="1" t="s">
        <v>7</v>
      </c>
      <c r="C5200">
        <v>83.471442999999994</v>
      </c>
    </row>
    <row r="5201" spans="1:3" x14ac:dyDescent="0.25">
      <c r="A5201" s="2">
        <v>43090</v>
      </c>
      <c r="B5201" s="1" t="s">
        <v>7</v>
      </c>
      <c r="C5201">
        <v>83.824577000000005</v>
      </c>
    </row>
    <row r="5202" spans="1:3" x14ac:dyDescent="0.25">
      <c r="A5202" s="2">
        <v>43091</v>
      </c>
      <c r="B5202" s="1" t="s">
        <v>7</v>
      </c>
      <c r="C5202">
        <v>83.898926000000003</v>
      </c>
    </row>
    <row r="5203" spans="1:3" x14ac:dyDescent="0.25">
      <c r="A5203" s="2">
        <v>43096</v>
      </c>
      <c r="B5203" s="1" t="s">
        <v>7</v>
      </c>
      <c r="C5203">
        <v>84.410056999999995</v>
      </c>
    </row>
    <row r="5204" spans="1:3" x14ac:dyDescent="0.25">
      <c r="A5204" s="2">
        <v>43097</v>
      </c>
      <c r="B5204" s="1" t="s">
        <v>7</v>
      </c>
      <c r="C5204">
        <v>84.354293999999996</v>
      </c>
    </row>
    <row r="5205" spans="1:3" x14ac:dyDescent="0.25">
      <c r="A5205" s="2">
        <v>43098</v>
      </c>
      <c r="B5205" s="1" t="s">
        <v>7</v>
      </c>
      <c r="C5205">
        <v>83.406386999999995</v>
      </c>
    </row>
    <row r="5206" spans="1:3" x14ac:dyDescent="0.25">
      <c r="A5206" s="2">
        <v>43102</v>
      </c>
      <c r="B5206" s="1" t="s">
        <v>7</v>
      </c>
      <c r="C5206">
        <v>83.620131999999998</v>
      </c>
    </row>
    <row r="5207" spans="1:3" x14ac:dyDescent="0.25">
      <c r="A5207" s="2">
        <v>43103</v>
      </c>
      <c r="B5207" s="1" t="s">
        <v>7</v>
      </c>
      <c r="C5207">
        <v>84.437927000000002</v>
      </c>
    </row>
    <row r="5208" spans="1:3" x14ac:dyDescent="0.25">
      <c r="A5208" s="2">
        <v>43104</v>
      </c>
      <c r="B5208" s="1" t="s">
        <v>7</v>
      </c>
      <c r="C5208">
        <v>84.289237999999997</v>
      </c>
    </row>
    <row r="5209" spans="1:3" x14ac:dyDescent="0.25">
      <c r="A5209" s="2">
        <v>43105</v>
      </c>
      <c r="B5209" s="1" t="s">
        <v>7</v>
      </c>
      <c r="C5209">
        <v>86.90992</v>
      </c>
    </row>
    <row r="5210" spans="1:3" x14ac:dyDescent="0.25">
      <c r="A5210" s="2">
        <v>43108</v>
      </c>
      <c r="B5210" s="1" t="s">
        <v>7</v>
      </c>
      <c r="C5210">
        <v>86.482422</v>
      </c>
    </row>
    <row r="5211" spans="1:3" x14ac:dyDescent="0.25">
      <c r="A5211" s="2">
        <v>43109</v>
      </c>
      <c r="B5211" s="1" t="s">
        <v>7</v>
      </c>
      <c r="C5211">
        <v>87.077202</v>
      </c>
    </row>
    <row r="5212" spans="1:3" x14ac:dyDescent="0.25">
      <c r="A5212" s="2">
        <v>43110</v>
      </c>
      <c r="B5212" s="1" t="s">
        <v>7</v>
      </c>
      <c r="C5212">
        <v>86.147880999999998</v>
      </c>
    </row>
    <row r="5213" spans="1:3" x14ac:dyDescent="0.25">
      <c r="A5213" s="2">
        <v>43111</v>
      </c>
      <c r="B5213" s="1" t="s">
        <v>7</v>
      </c>
      <c r="C5213">
        <v>85.237144000000001</v>
      </c>
    </row>
    <row r="5214" spans="1:3" x14ac:dyDescent="0.25">
      <c r="A5214" s="2">
        <v>43112</v>
      </c>
      <c r="B5214" s="1" t="s">
        <v>7</v>
      </c>
      <c r="C5214">
        <v>84.809653999999995</v>
      </c>
    </row>
    <row r="5215" spans="1:3" x14ac:dyDescent="0.25">
      <c r="A5215" s="2">
        <v>43115</v>
      </c>
      <c r="B5215" s="1" t="s">
        <v>7</v>
      </c>
      <c r="C5215">
        <v>85.199982000000006</v>
      </c>
    </row>
    <row r="5216" spans="1:3" x14ac:dyDescent="0.25">
      <c r="A5216" s="2">
        <v>43116</v>
      </c>
      <c r="B5216" s="1" t="s">
        <v>7</v>
      </c>
      <c r="C5216">
        <v>86.277985000000001</v>
      </c>
    </row>
    <row r="5217" spans="1:3" x14ac:dyDescent="0.25">
      <c r="A5217" s="2">
        <v>43117</v>
      </c>
      <c r="B5217" s="1" t="s">
        <v>7</v>
      </c>
      <c r="C5217">
        <v>84.958343999999997</v>
      </c>
    </row>
    <row r="5218" spans="1:3" x14ac:dyDescent="0.25">
      <c r="A5218" s="2">
        <v>43118</v>
      </c>
      <c r="B5218" s="1" t="s">
        <v>7</v>
      </c>
      <c r="C5218">
        <v>83.750236999999998</v>
      </c>
    </row>
    <row r="5219" spans="1:3" x14ac:dyDescent="0.25">
      <c r="A5219" s="2">
        <v>43119</v>
      </c>
      <c r="B5219" s="1" t="s">
        <v>7</v>
      </c>
      <c r="C5219">
        <v>83.322754000000003</v>
      </c>
    </row>
    <row r="5220" spans="1:3" x14ac:dyDescent="0.25">
      <c r="A5220" s="2">
        <v>43122</v>
      </c>
      <c r="B5220" s="1" t="s">
        <v>7</v>
      </c>
      <c r="C5220">
        <v>83.60154</v>
      </c>
    </row>
    <row r="5221" spans="1:3" x14ac:dyDescent="0.25">
      <c r="A5221" s="2">
        <v>43123</v>
      </c>
      <c r="B5221" s="1" t="s">
        <v>7</v>
      </c>
      <c r="C5221">
        <v>84.679542999999995</v>
      </c>
    </row>
    <row r="5222" spans="1:3" x14ac:dyDescent="0.25">
      <c r="A5222" s="2">
        <v>43124</v>
      </c>
      <c r="B5222" s="1" t="s">
        <v>7</v>
      </c>
      <c r="C5222">
        <v>83.917518999999999</v>
      </c>
    </row>
    <row r="5223" spans="1:3" x14ac:dyDescent="0.25">
      <c r="A5223" s="2">
        <v>43125</v>
      </c>
      <c r="B5223" s="1" t="s">
        <v>7</v>
      </c>
      <c r="C5223">
        <v>83.211235000000002</v>
      </c>
    </row>
    <row r="5224" spans="1:3" x14ac:dyDescent="0.25">
      <c r="A5224" s="2">
        <v>43126</v>
      </c>
      <c r="B5224" s="1" t="s">
        <v>7</v>
      </c>
      <c r="C5224">
        <v>83.880347999999998</v>
      </c>
    </row>
    <row r="5225" spans="1:3" x14ac:dyDescent="0.25">
      <c r="A5225" s="2">
        <v>43129</v>
      </c>
      <c r="B5225" s="1" t="s">
        <v>7</v>
      </c>
      <c r="C5225">
        <v>82.988197</v>
      </c>
    </row>
    <row r="5226" spans="1:3" x14ac:dyDescent="0.25">
      <c r="A5226" s="2">
        <v>43130</v>
      </c>
      <c r="B5226" s="1" t="s">
        <v>7</v>
      </c>
      <c r="C5226">
        <v>82.913848999999999</v>
      </c>
    </row>
    <row r="5227" spans="1:3" x14ac:dyDescent="0.25">
      <c r="A5227" s="2">
        <v>43131</v>
      </c>
      <c r="B5227" s="1" t="s">
        <v>7</v>
      </c>
      <c r="C5227">
        <v>81.798659999999998</v>
      </c>
    </row>
    <row r="5228" spans="1:3" x14ac:dyDescent="0.25">
      <c r="A5228" s="2">
        <v>43132</v>
      </c>
      <c r="B5228" s="1" t="s">
        <v>7</v>
      </c>
      <c r="C5228">
        <v>80.255996999999994</v>
      </c>
    </row>
    <row r="5229" spans="1:3" x14ac:dyDescent="0.25">
      <c r="A5229" s="2">
        <v>43133</v>
      </c>
      <c r="B5229" s="1" t="s">
        <v>7</v>
      </c>
      <c r="C5229">
        <v>79.716988000000001</v>
      </c>
    </row>
    <row r="5230" spans="1:3" x14ac:dyDescent="0.25">
      <c r="A5230" s="2">
        <v>43136</v>
      </c>
      <c r="B5230" s="1" t="s">
        <v>7</v>
      </c>
      <c r="C5230">
        <v>79.122214999999997</v>
      </c>
    </row>
    <row r="5231" spans="1:3" x14ac:dyDescent="0.25">
      <c r="A5231" s="2">
        <v>43137</v>
      </c>
      <c r="B5231" s="1" t="s">
        <v>7</v>
      </c>
      <c r="C5231">
        <v>77.021957</v>
      </c>
    </row>
    <row r="5232" spans="1:3" x14ac:dyDescent="0.25">
      <c r="A5232" s="2">
        <v>43138</v>
      </c>
      <c r="B5232" s="1" t="s">
        <v>7</v>
      </c>
      <c r="C5232">
        <v>77.170661999999993</v>
      </c>
    </row>
    <row r="5233" spans="1:3" x14ac:dyDescent="0.25">
      <c r="A5233" s="2">
        <v>43139</v>
      </c>
      <c r="B5233" s="1" t="s">
        <v>7</v>
      </c>
      <c r="C5233">
        <v>76.371437</v>
      </c>
    </row>
    <row r="5234" spans="1:3" x14ac:dyDescent="0.25">
      <c r="A5234" s="2">
        <v>43140</v>
      </c>
      <c r="B5234" s="1" t="s">
        <v>7</v>
      </c>
      <c r="C5234">
        <v>75.367774999999995</v>
      </c>
    </row>
    <row r="5235" spans="1:3" x14ac:dyDescent="0.25">
      <c r="A5235" s="2">
        <v>43143</v>
      </c>
      <c r="B5235" s="1" t="s">
        <v>7</v>
      </c>
      <c r="C5235">
        <v>76.204170000000005</v>
      </c>
    </row>
    <row r="5236" spans="1:3" x14ac:dyDescent="0.25">
      <c r="A5236" s="2">
        <v>43144</v>
      </c>
      <c r="B5236" s="1" t="s">
        <v>7</v>
      </c>
      <c r="C5236">
        <v>76.092651000000004</v>
      </c>
    </row>
    <row r="5237" spans="1:3" x14ac:dyDescent="0.25">
      <c r="A5237" s="2">
        <v>43145</v>
      </c>
      <c r="B5237" s="1" t="s">
        <v>7</v>
      </c>
      <c r="C5237">
        <v>77.282166000000004</v>
      </c>
    </row>
    <row r="5238" spans="1:3" x14ac:dyDescent="0.25">
      <c r="A5238" s="2">
        <v>43146</v>
      </c>
      <c r="B5238" s="1" t="s">
        <v>7</v>
      </c>
      <c r="C5238">
        <v>76.687415999999999</v>
      </c>
    </row>
    <row r="5239" spans="1:3" x14ac:dyDescent="0.25">
      <c r="A5239" s="2">
        <v>43147</v>
      </c>
      <c r="B5239" s="1" t="s">
        <v>7</v>
      </c>
      <c r="C5239">
        <v>77.616721999999996</v>
      </c>
    </row>
    <row r="5240" spans="1:3" x14ac:dyDescent="0.25">
      <c r="A5240" s="2">
        <v>43150</v>
      </c>
      <c r="B5240" s="1" t="s">
        <v>7</v>
      </c>
      <c r="C5240">
        <v>77.263580000000005</v>
      </c>
    </row>
    <row r="5241" spans="1:3" x14ac:dyDescent="0.25">
      <c r="A5241" s="2">
        <v>43151</v>
      </c>
      <c r="B5241" s="1" t="s">
        <v>7</v>
      </c>
      <c r="C5241">
        <v>77.598136999999994</v>
      </c>
    </row>
    <row r="5242" spans="1:3" x14ac:dyDescent="0.25">
      <c r="A5242" s="2">
        <v>43152</v>
      </c>
      <c r="B5242" s="1" t="s">
        <v>7</v>
      </c>
      <c r="C5242">
        <v>76.520126000000005</v>
      </c>
    </row>
    <row r="5243" spans="1:3" x14ac:dyDescent="0.25">
      <c r="A5243" s="2">
        <v>43153</v>
      </c>
      <c r="B5243" s="1" t="s">
        <v>7</v>
      </c>
      <c r="C5243">
        <v>76.557304000000002</v>
      </c>
    </row>
    <row r="5244" spans="1:3" x14ac:dyDescent="0.25">
      <c r="A5244" s="2">
        <v>43154</v>
      </c>
      <c r="B5244" s="1" t="s">
        <v>7</v>
      </c>
      <c r="C5244">
        <v>76.520126000000005</v>
      </c>
    </row>
    <row r="5245" spans="1:3" x14ac:dyDescent="0.25">
      <c r="A5245" s="2">
        <v>43157</v>
      </c>
      <c r="B5245" s="1" t="s">
        <v>7</v>
      </c>
      <c r="C5245">
        <v>77.337929000000003</v>
      </c>
    </row>
    <row r="5246" spans="1:3" x14ac:dyDescent="0.25">
      <c r="A5246" s="2">
        <v>43158</v>
      </c>
      <c r="B5246" s="1" t="s">
        <v>7</v>
      </c>
      <c r="C5246">
        <v>77.021957</v>
      </c>
    </row>
    <row r="5247" spans="1:3" x14ac:dyDescent="0.25">
      <c r="A5247" s="2">
        <v>43159</v>
      </c>
      <c r="B5247" s="1" t="s">
        <v>7</v>
      </c>
      <c r="C5247">
        <v>76.408614999999998</v>
      </c>
    </row>
    <row r="5248" spans="1:3" x14ac:dyDescent="0.25">
      <c r="A5248" s="2">
        <v>43160</v>
      </c>
      <c r="B5248" s="1" t="s">
        <v>7</v>
      </c>
      <c r="C5248">
        <v>73.769347999999994</v>
      </c>
    </row>
    <row r="5249" spans="1:3" x14ac:dyDescent="0.25">
      <c r="A5249" s="2">
        <v>43161</v>
      </c>
      <c r="B5249" s="1" t="s">
        <v>7</v>
      </c>
      <c r="C5249">
        <v>72.914367999999996</v>
      </c>
    </row>
    <row r="5250" spans="1:3" x14ac:dyDescent="0.25">
      <c r="A5250" s="2">
        <v>43164</v>
      </c>
      <c r="B5250" s="1" t="s">
        <v>7</v>
      </c>
      <c r="C5250">
        <v>74.271179000000004</v>
      </c>
    </row>
    <row r="5251" spans="1:3" x14ac:dyDescent="0.25">
      <c r="A5251" s="2">
        <v>43165</v>
      </c>
      <c r="B5251" s="1" t="s">
        <v>7</v>
      </c>
      <c r="C5251">
        <v>74.103904999999997</v>
      </c>
    </row>
    <row r="5252" spans="1:3" x14ac:dyDescent="0.25">
      <c r="A5252" s="2">
        <v>43166</v>
      </c>
      <c r="B5252" s="1" t="s">
        <v>7</v>
      </c>
      <c r="C5252">
        <v>75.367774999999995</v>
      </c>
    </row>
    <row r="5253" spans="1:3" x14ac:dyDescent="0.25">
      <c r="A5253" s="2">
        <v>43167</v>
      </c>
      <c r="B5253" s="1" t="s">
        <v>7</v>
      </c>
      <c r="C5253">
        <v>72.170921000000007</v>
      </c>
    </row>
    <row r="5254" spans="1:3" x14ac:dyDescent="0.25">
      <c r="A5254" s="2">
        <v>43168</v>
      </c>
      <c r="B5254" s="1" t="s">
        <v>7</v>
      </c>
      <c r="C5254">
        <v>72.932968000000002</v>
      </c>
    </row>
    <row r="5255" spans="1:3" x14ac:dyDescent="0.25">
      <c r="A5255" s="2">
        <v>43171</v>
      </c>
      <c r="B5255" s="1" t="s">
        <v>7</v>
      </c>
      <c r="C5255">
        <v>73.602058</v>
      </c>
    </row>
    <row r="5256" spans="1:3" x14ac:dyDescent="0.25">
      <c r="A5256" s="2">
        <v>43172</v>
      </c>
      <c r="B5256" s="1" t="s">
        <v>7</v>
      </c>
      <c r="C5256">
        <v>72.802856000000006</v>
      </c>
    </row>
    <row r="5257" spans="1:3" x14ac:dyDescent="0.25">
      <c r="A5257" s="2">
        <v>43173</v>
      </c>
      <c r="B5257" s="1" t="s">
        <v>7</v>
      </c>
      <c r="C5257">
        <v>72.208083999999999</v>
      </c>
    </row>
    <row r="5258" spans="1:3" x14ac:dyDescent="0.25">
      <c r="A5258" s="2">
        <v>43174</v>
      </c>
      <c r="B5258" s="1" t="s">
        <v>7</v>
      </c>
      <c r="C5258">
        <v>72.561233999999999</v>
      </c>
    </row>
    <row r="5259" spans="1:3" x14ac:dyDescent="0.25">
      <c r="A5259" s="2">
        <v>43175</v>
      </c>
      <c r="B5259" s="1" t="s">
        <v>7</v>
      </c>
      <c r="C5259">
        <v>73.620659000000003</v>
      </c>
    </row>
    <row r="5260" spans="1:3" x14ac:dyDescent="0.25">
      <c r="A5260" s="2">
        <v>43178</v>
      </c>
      <c r="B5260" s="1" t="s">
        <v>7</v>
      </c>
      <c r="C5260">
        <v>72.542648</v>
      </c>
    </row>
    <row r="5261" spans="1:3" x14ac:dyDescent="0.25">
      <c r="A5261" s="2">
        <v>43179</v>
      </c>
      <c r="B5261" s="1" t="s">
        <v>7</v>
      </c>
      <c r="C5261">
        <v>73.081649999999996</v>
      </c>
    </row>
    <row r="5262" spans="1:3" x14ac:dyDescent="0.25">
      <c r="A5262" s="2">
        <v>43180</v>
      </c>
      <c r="B5262" s="1" t="s">
        <v>7</v>
      </c>
      <c r="C5262">
        <v>72.208083999999999</v>
      </c>
    </row>
    <row r="5263" spans="1:3" x14ac:dyDescent="0.25">
      <c r="A5263" s="2">
        <v>43181</v>
      </c>
      <c r="B5263" s="1" t="s">
        <v>7</v>
      </c>
      <c r="C5263">
        <v>70.776947000000007</v>
      </c>
    </row>
    <row r="5264" spans="1:3" x14ac:dyDescent="0.25">
      <c r="A5264" s="2">
        <v>43182</v>
      </c>
      <c r="B5264" s="1" t="s">
        <v>7</v>
      </c>
      <c r="C5264">
        <v>70.256523000000001</v>
      </c>
    </row>
    <row r="5265" spans="1:3" x14ac:dyDescent="0.25">
      <c r="A5265" s="2">
        <v>43185</v>
      </c>
      <c r="B5265" s="1" t="s">
        <v>7</v>
      </c>
      <c r="C5265">
        <v>69.513069000000002</v>
      </c>
    </row>
    <row r="5266" spans="1:3" x14ac:dyDescent="0.25">
      <c r="A5266" s="2">
        <v>43186</v>
      </c>
      <c r="B5266" s="1" t="s">
        <v>7</v>
      </c>
      <c r="C5266">
        <v>70.665428000000006</v>
      </c>
    </row>
    <row r="5267" spans="1:3" x14ac:dyDescent="0.25">
      <c r="A5267" s="2">
        <v>43187</v>
      </c>
      <c r="B5267" s="1" t="s">
        <v>7</v>
      </c>
      <c r="C5267">
        <v>72.449714999999998</v>
      </c>
    </row>
    <row r="5268" spans="1:3" x14ac:dyDescent="0.25">
      <c r="A5268" s="2">
        <v>43188</v>
      </c>
      <c r="B5268" s="1" t="s">
        <v>7</v>
      </c>
      <c r="C5268">
        <v>72.393958999999995</v>
      </c>
    </row>
    <row r="5269" spans="1:3" x14ac:dyDescent="0.25">
      <c r="A5269" s="2">
        <v>43193</v>
      </c>
      <c r="B5269" s="1" t="s">
        <v>7</v>
      </c>
      <c r="C5269">
        <v>71.762016000000003</v>
      </c>
    </row>
    <row r="5270" spans="1:3" x14ac:dyDescent="0.25">
      <c r="A5270" s="2">
        <v>43194</v>
      </c>
      <c r="B5270" s="1" t="s">
        <v>7</v>
      </c>
      <c r="C5270">
        <v>72.579819000000001</v>
      </c>
    </row>
    <row r="5271" spans="1:3" x14ac:dyDescent="0.25">
      <c r="A5271" s="2">
        <v>43195</v>
      </c>
      <c r="B5271" s="1" t="s">
        <v>7</v>
      </c>
      <c r="C5271">
        <v>74.996048000000002</v>
      </c>
    </row>
    <row r="5272" spans="1:3" x14ac:dyDescent="0.25">
      <c r="A5272" s="2">
        <v>43196</v>
      </c>
      <c r="B5272" s="1" t="s">
        <v>7</v>
      </c>
      <c r="C5272">
        <v>74.810187999999997</v>
      </c>
    </row>
    <row r="5273" spans="1:3" x14ac:dyDescent="0.25">
      <c r="A5273" s="2">
        <v>43199</v>
      </c>
      <c r="B5273" s="1" t="s">
        <v>7</v>
      </c>
      <c r="C5273">
        <v>74.958870000000005</v>
      </c>
    </row>
    <row r="5274" spans="1:3" x14ac:dyDescent="0.25">
      <c r="A5274" s="2">
        <v>43200</v>
      </c>
      <c r="B5274" s="1" t="s">
        <v>7</v>
      </c>
      <c r="C5274">
        <v>74.977463</v>
      </c>
    </row>
    <row r="5275" spans="1:3" x14ac:dyDescent="0.25">
      <c r="A5275" s="2">
        <v>43201</v>
      </c>
      <c r="B5275" s="1" t="s">
        <v>7</v>
      </c>
      <c r="C5275">
        <v>74.605735999999993</v>
      </c>
    </row>
    <row r="5276" spans="1:3" x14ac:dyDescent="0.25">
      <c r="A5276" s="2">
        <v>43202</v>
      </c>
      <c r="B5276" s="1" t="s">
        <v>7</v>
      </c>
      <c r="C5276">
        <v>75.219086000000004</v>
      </c>
    </row>
    <row r="5277" spans="1:3" x14ac:dyDescent="0.25">
      <c r="A5277" s="2">
        <v>43203</v>
      </c>
      <c r="B5277" s="1" t="s">
        <v>7</v>
      </c>
      <c r="C5277">
        <v>75.683739000000003</v>
      </c>
    </row>
    <row r="5278" spans="1:3" x14ac:dyDescent="0.25">
      <c r="A5278" s="2">
        <v>43206</v>
      </c>
      <c r="B5278" s="1" t="s">
        <v>7</v>
      </c>
      <c r="C5278">
        <v>75.312019000000006</v>
      </c>
    </row>
    <row r="5279" spans="1:3" x14ac:dyDescent="0.25">
      <c r="A5279" s="2">
        <v>43207</v>
      </c>
      <c r="B5279" s="1" t="s">
        <v>7</v>
      </c>
      <c r="C5279">
        <v>75.516463999999999</v>
      </c>
    </row>
    <row r="5280" spans="1:3" x14ac:dyDescent="0.25">
      <c r="A5280" s="2">
        <v>43208</v>
      </c>
      <c r="B5280" s="1" t="s">
        <v>7</v>
      </c>
      <c r="C5280">
        <v>75.869606000000005</v>
      </c>
    </row>
    <row r="5281" spans="1:3" x14ac:dyDescent="0.25">
      <c r="A5281" s="2">
        <v>43209</v>
      </c>
      <c r="B5281" s="1" t="s">
        <v>7</v>
      </c>
      <c r="C5281">
        <v>76.204170000000005</v>
      </c>
    </row>
    <row r="5282" spans="1:3" x14ac:dyDescent="0.25">
      <c r="A5282" s="2">
        <v>43210</v>
      </c>
      <c r="B5282" s="1" t="s">
        <v>7</v>
      </c>
      <c r="C5282">
        <v>76.222747999999996</v>
      </c>
    </row>
    <row r="5283" spans="1:3" x14ac:dyDescent="0.25">
      <c r="A5283" s="2">
        <v>43213</v>
      </c>
      <c r="B5283" s="1" t="s">
        <v>7</v>
      </c>
      <c r="C5283">
        <v>76.464371</v>
      </c>
    </row>
    <row r="5284" spans="1:3" x14ac:dyDescent="0.25">
      <c r="A5284" s="2">
        <v>43214</v>
      </c>
      <c r="B5284" s="1" t="s">
        <v>7</v>
      </c>
      <c r="C5284">
        <v>75.627983</v>
      </c>
    </row>
    <row r="5285" spans="1:3" x14ac:dyDescent="0.25">
      <c r="A5285" s="2">
        <v>43215</v>
      </c>
      <c r="B5285" s="1" t="s">
        <v>7</v>
      </c>
      <c r="C5285">
        <v>75.181915000000004</v>
      </c>
    </row>
    <row r="5286" spans="1:3" x14ac:dyDescent="0.25">
      <c r="A5286" s="2">
        <v>43216</v>
      </c>
      <c r="B5286" s="1" t="s">
        <v>7</v>
      </c>
      <c r="C5286">
        <v>75.925362000000007</v>
      </c>
    </row>
    <row r="5287" spans="1:3" x14ac:dyDescent="0.25">
      <c r="A5287" s="2">
        <v>43217</v>
      </c>
      <c r="B5287" s="1" t="s">
        <v>7</v>
      </c>
      <c r="C5287">
        <v>76.966201999999996</v>
      </c>
    </row>
    <row r="5288" spans="1:3" x14ac:dyDescent="0.25">
      <c r="A5288" s="2">
        <v>43220</v>
      </c>
      <c r="B5288" s="1" t="s">
        <v>7</v>
      </c>
      <c r="C5288">
        <v>76.635955999999993</v>
      </c>
    </row>
    <row r="5289" spans="1:3" x14ac:dyDescent="0.25">
      <c r="A5289" s="2">
        <v>43222</v>
      </c>
      <c r="B5289" s="1" t="s">
        <v>7</v>
      </c>
      <c r="C5289">
        <v>77.013382000000007</v>
      </c>
    </row>
    <row r="5290" spans="1:3" x14ac:dyDescent="0.25">
      <c r="A5290" s="2">
        <v>43223</v>
      </c>
      <c r="B5290" s="1" t="s">
        <v>7</v>
      </c>
      <c r="C5290">
        <v>77.069999999999993</v>
      </c>
    </row>
    <row r="5291" spans="1:3" x14ac:dyDescent="0.25">
      <c r="A5291" s="2">
        <v>43224</v>
      </c>
      <c r="B5291" s="1" t="s">
        <v>7</v>
      </c>
      <c r="C5291">
        <v>77.843718999999993</v>
      </c>
    </row>
    <row r="5292" spans="1:3" x14ac:dyDescent="0.25">
      <c r="A5292" s="2">
        <v>43227</v>
      </c>
      <c r="B5292" s="1" t="s">
        <v>7</v>
      </c>
      <c r="C5292">
        <v>77.994690000000006</v>
      </c>
    </row>
    <row r="5293" spans="1:3" x14ac:dyDescent="0.25">
      <c r="A5293" s="2">
        <v>43228</v>
      </c>
      <c r="B5293" s="1" t="s">
        <v>7</v>
      </c>
      <c r="C5293">
        <v>78.315490999999994</v>
      </c>
    </row>
    <row r="5294" spans="1:3" x14ac:dyDescent="0.25">
      <c r="A5294" s="2">
        <v>43229</v>
      </c>
      <c r="B5294" s="1" t="s">
        <v>7</v>
      </c>
      <c r="C5294">
        <v>77.447417999999999</v>
      </c>
    </row>
    <row r="5295" spans="1:3" x14ac:dyDescent="0.25">
      <c r="A5295" s="2">
        <v>43230</v>
      </c>
      <c r="B5295" s="1" t="s">
        <v>7</v>
      </c>
      <c r="C5295">
        <v>78.655174000000002</v>
      </c>
    </row>
    <row r="5296" spans="1:3" x14ac:dyDescent="0.25">
      <c r="A5296" s="2">
        <v>43231</v>
      </c>
      <c r="B5296" s="1" t="s">
        <v>7</v>
      </c>
      <c r="C5296">
        <v>78.617431999999994</v>
      </c>
    </row>
    <row r="5297" spans="1:3" x14ac:dyDescent="0.25">
      <c r="A5297" s="2">
        <v>43234</v>
      </c>
      <c r="B5297" s="1" t="s">
        <v>7</v>
      </c>
      <c r="C5297">
        <v>80.240356000000006</v>
      </c>
    </row>
    <row r="5298" spans="1:3" x14ac:dyDescent="0.25">
      <c r="A5298" s="2">
        <v>43235</v>
      </c>
      <c r="B5298" s="1" t="s">
        <v>7</v>
      </c>
      <c r="C5298">
        <v>75.201735999999997</v>
      </c>
    </row>
    <row r="5299" spans="1:3" x14ac:dyDescent="0.25">
      <c r="A5299" s="2">
        <v>43236</v>
      </c>
      <c r="B5299" s="1" t="s">
        <v>7</v>
      </c>
      <c r="C5299">
        <v>76.277396999999993</v>
      </c>
    </row>
    <row r="5300" spans="1:3" x14ac:dyDescent="0.25">
      <c r="A5300" s="2">
        <v>43237</v>
      </c>
      <c r="B5300" s="1" t="s">
        <v>7</v>
      </c>
      <c r="C5300">
        <v>81.183921999999995</v>
      </c>
    </row>
    <row r="5301" spans="1:3" x14ac:dyDescent="0.25">
      <c r="A5301" s="2">
        <v>43238</v>
      </c>
      <c r="B5301" s="1" t="s">
        <v>7</v>
      </c>
      <c r="C5301">
        <v>80.202620999999994</v>
      </c>
    </row>
    <row r="5302" spans="1:3" x14ac:dyDescent="0.25">
      <c r="A5302" s="2">
        <v>43241</v>
      </c>
      <c r="B5302" s="1" t="s">
        <v>7</v>
      </c>
      <c r="C5302">
        <v>80.202620999999994</v>
      </c>
    </row>
    <row r="5303" spans="1:3" x14ac:dyDescent="0.25">
      <c r="A5303" s="2">
        <v>43242</v>
      </c>
      <c r="B5303" s="1" t="s">
        <v>7</v>
      </c>
      <c r="C5303">
        <v>79.711967000000001</v>
      </c>
    </row>
    <row r="5304" spans="1:3" x14ac:dyDescent="0.25">
      <c r="A5304" s="2">
        <v>43243</v>
      </c>
      <c r="B5304" s="1" t="s">
        <v>7</v>
      </c>
      <c r="C5304">
        <v>78.485336000000004</v>
      </c>
    </row>
    <row r="5305" spans="1:3" x14ac:dyDescent="0.25">
      <c r="A5305" s="2">
        <v>43244</v>
      </c>
      <c r="B5305" s="1" t="s">
        <v>7</v>
      </c>
      <c r="C5305">
        <v>78.975982999999999</v>
      </c>
    </row>
    <row r="5306" spans="1:3" x14ac:dyDescent="0.25">
      <c r="A5306" s="2">
        <v>43245</v>
      </c>
      <c r="B5306" s="1" t="s">
        <v>7</v>
      </c>
      <c r="C5306">
        <v>80.542304999999999</v>
      </c>
    </row>
    <row r="5307" spans="1:3" x14ac:dyDescent="0.25">
      <c r="A5307" s="2">
        <v>43248</v>
      </c>
      <c r="B5307" s="1" t="s">
        <v>7</v>
      </c>
      <c r="C5307">
        <v>80.523430000000005</v>
      </c>
    </row>
    <row r="5308" spans="1:3" x14ac:dyDescent="0.25">
      <c r="A5308" s="2">
        <v>43249</v>
      </c>
      <c r="B5308" s="1" t="s">
        <v>7</v>
      </c>
      <c r="C5308">
        <v>80.447945000000004</v>
      </c>
    </row>
    <row r="5309" spans="1:3" x14ac:dyDescent="0.25">
      <c r="A5309" s="2">
        <v>43250</v>
      </c>
      <c r="B5309" s="1" t="s">
        <v>7</v>
      </c>
      <c r="C5309">
        <v>83.618301000000002</v>
      </c>
    </row>
    <row r="5310" spans="1:3" x14ac:dyDescent="0.25">
      <c r="A5310" s="2">
        <v>43251</v>
      </c>
      <c r="B5310" s="1" t="s">
        <v>7</v>
      </c>
      <c r="C5310">
        <v>82.410544999999999</v>
      </c>
    </row>
    <row r="5311" spans="1:3" x14ac:dyDescent="0.25">
      <c r="A5311" s="2">
        <v>43252</v>
      </c>
      <c r="B5311" s="1" t="s">
        <v>7</v>
      </c>
      <c r="C5311">
        <v>83.372978000000003</v>
      </c>
    </row>
    <row r="5312" spans="1:3" x14ac:dyDescent="0.25">
      <c r="A5312" s="2">
        <v>43255</v>
      </c>
      <c r="B5312" s="1" t="s">
        <v>7</v>
      </c>
      <c r="C5312">
        <v>80.259231999999997</v>
      </c>
    </row>
    <row r="5313" spans="1:3" x14ac:dyDescent="0.25">
      <c r="A5313" s="2">
        <v>43256</v>
      </c>
      <c r="B5313" s="1" t="s">
        <v>7</v>
      </c>
      <c r="C5313">
        <v>79.485512</v>
      </c>
    </row>
    <row r="5314" spans="1:3" x14ac:dyDescent="0.25">
      <c r="A5314" s="2">
        <v>43257</v>
      </c>
      <c r="B5314" s="1" t="s">
        <v>7</v>
      </c>
      <c r="C5314">
        <v>79.259063999999995</v>
      </c>
    </row>
    <row r="5315" spans="1:3" x14ac:dyDescent="0.25">
      <c r="A5315" s="2">
        <v>43258</v>
      </c>
      <c r="B5315" s="1" t="s">
        <v>7</v>
      </c>
      <c r="C5315">
        <v>79.126953</v>
      </c>
    </row>
    <row r="5316" spans="1:3" x14ac:dyDescent="0.25">
      <c r="A5316" s="2">
        <v>43259</v>
      </c>
      <c r="B5316" s="1" t="s">
        <v>7</v>
      </c>
      <c r="C5316">
        <v>79.749701999999999</v>
      </c>
    </row>
    <row r="5317" spans="1:3" x14ac:dyDescent="0.25">
      <c r="A5317" s="2">
        <v>43262</v>
      </c>
      <c r="B5317" s="1" t="s">
        <v>7</v>
      </c>
      <c r="C5317">
        <v>79.240189000000001</v>
      </c>
    </row>
    <row r="5318" spans="1:3" x14ac:dyDescent="0.25">
      <c r="A5318" s="2">
        <v>43263</v>
      </c>
      <c r="B5318" s="1" t="s">
        <v>7</v>
      </c>
      <c r="C5318">
        <v>78.353233000000003</v>
      </c>
    </row>
    <row r="5319" spans="1:3" x14ac:dyDescent="0.25">
      <c r="A5319" s="2">
        <v>43264</v>
      </c>
      <c r="B5319" s="1" t="s">
        <v>7</v>
      </c>
      <c r="C5319">
        <v>78.636298999999994</v>
      </c>
    </row>
    <row r="5320" spans="1:3" x14ac:dyDescent="0.25">
      <c r="A5320" s="2">
        <v>43265</v>
      </c>
      <c r="B5320" s="1" t="s">
        <v>7</v>
      </c>
      <c r="C5320">
        <v>79.391159000000002</v>
      </c>
    </row>
    <row r="5321" spans="1:3" x14ac:dyDescent="0.25">
      <c r="A5321" s="2">
        <v>43266</v>
      </c>
      <c r="B5321" s="1" t="s">
        <v>7</v>
      </c>
      <c r="C5321">
        <v>79.636482000000001</v>
      </c>
    </row>
    <row r="5322" spans="1:3" x14ac:dyDescent="0.25">
      <c r="A5322" s="2">
        <v>43269</v>
      </c>
      <c r="B5322" s="1" t="s">
        <v>7</v>
      </c>
      <c r="C5322">
        <v>78.089034999999996</v>
      </c>
    </row>
    <row r="5323" spans="1:3" x14ac:dyDescent="0.25">
      <c r="A5323" s="2">
        <v>43270</v>
      </c>
      <c r="B5323" s="1" t="s">
        <v>7</v>
      </c>
      <c r="C5323">
        <v>77.617264000000006</v>
      </c>
    </row>
    <row r="5324" spans="1:3" x14ac:dyDescent="0.25">
      <c r="A5324" s="2">
        <v>43271</v>
      </c>
      <c r="B5324" s="1" t="s">
        <v>7</v>
      </c>
      <c r="C5324">
        <v>78.070160000000001</v>
      </c>
    </row>
    <row r="5325" spans="1:3" x14ac:dyDescent="0.25">
      <c r="A5325" s="2">
        <v>43272</v>
      </c>
      <c r="B5325" s="1" t="s">
        <v>7</v>
      </c>
      <c r="C5325">
        <v>78.164519999999996</v>
      </c>
    </row>
    <row r="5326" spans="1:3" x14ac:dyDescent="0.25">
      <c r="A5326" s="2">
        <v>43273</v>
      </c>
      <c r="B5326" s="1" t="s">
        <v>7</v>
      </c>
      <c r="C5326">
        <v>78.579696999999996</v>
      </c>
    </row>
    <row r="5327" spans="1:3" x14ac:dyDescent="0.25">
      <c r="A5327" s="2">
        <v>43276</v>
      </c>
      <c r="B5327" s="1" t="s">
        <v>7</v>
      </c>
      <c r="C5327">
        <v>77.220962999999998</v>
      </c>
    </row>
    <row r="5328" spans="1:3" x14ac:dyDescent="0.25">
      <c r="A5328" s="2">
        <v>43277</v>
      </c>
      <c r="B5328" s="1" t="s">
        <v>7</v>
      </c>
      <c r="C5328">
        <v>77.315331</v>
      </c>
    </row>
    <row r="5329" spans="1:3" x14ac:dyDescent="0.25">
      <c r="A5329" s="2">
        <v>43278</v>
      </c>
      <c r="B5329" s="1" t="s">
        <v>7</v>
      </c>
      <c r="C5329">
        <v>78.277755999999997</v>
      </c>
    </row>
    <row r="5330" spans="1:3" x14ac:dyDescent="0.25">
      <c r="A5330" s="2">
        <v>43279</v>
      </c>
      <c r="B5330" s="1" t="s">
        <v>7</v>
      </c>
      <c r="C5330">
        <v>78.051299999999998</v>
      </c>
    </row>
    <row r="5331" spans="1:3" x14ac:dyDescent="0.25">
      <c r="A5331" s="2">
        <v>43280</v>
      </c>
      <c r="B5331" s="1" t="s">
        <v>7</v>
      </c>
      <c r="C5331">
        <v>78.900513000000004</v>
      </c>
    </row>
    <row r="5332" spans="1:3" x14ac:dyDescent="0.25">
      <c r="A5332" s="2">
        <v>43283</v>
      </c>
      <c r="B5332" s="1" t="s">
        <v>7</v>
      </c>
      <c r="C5332">
        <v>79.54213</v>
      </c>
    </row>
    <row r="5333" spans="1:3" x14ac:dyDescent="0.25">
      <c r="A5333" s="2">
        <v>43284</v>
      </c>
      <c r="B5333" s="1" t="s">
        <v>7</v>
      </c>
      <c r="C5333">
        <v>80.202620999999994</v>
      </c>
    </row>
    <row r="5334" spans="1:3" x14ac:dyDescent="0.25">
      <c r="A5334" s="2">
        <v>43285</v>
      </c>
      <c r="B5334" s="1" t="s">
        <v>7</v>
      </c>
      <c r="C5334">
        <v>79.579857000000004</v>
      </c>
    </row>
    <row r="5335" spans="1:3" x14ac:dyDescent="0.25">
      <c r="A5335" s="2">
        <v>43286</v>
      </c>
      <c r="B5335" s="1" t="s">
        <v>7</v>
      </c>
      <c r="C5335">
        <v>80.164878999999999</v>
      </c>
    </row>
    <row r="5336" spans="1:3" x14ac:dyDescent="0.25">
      <c r="A5336" s="2">
        <v>43287</v>
      </c>
      <c r="B5336" s="1" t="s">
        <v>7</v>
      </c>
      <c r="C5336">
        <v>80.202620999999994</v>
      </c>
    </row>
    <row r="5337" spans="1:3" x14ac:dyDescent="0.25">
      <c r="A5337" s="2">
        <v>43290</v>
      </c>
      <c r="B5337" s="1" t="s">
        <v>7</v>
      </c>
      <c r="C5337">
        <v>80.278098999999997</v>
      </c>
    </row>
    <row r="5338" spans="1:3" x14ac:dyDescent="0.25">
      <c r="A5338" s="2">
        <v>43291</v>
      </c>
      <c r="B5338" s="1" t="s">
        <v>7</v>
      </c>
      <c r="C5338">
        <v>81.316001999999997</v>
      </c>
    </row>
    <row r="5339" spans="1:3" x14ac:dyDescent="0.25">
      <c r="A5339" s="2">
        <v>43292</v>
      </c>
      <c r="B5339" s="1" t="s">
        <v>7</v>
      </c>
      <c r="C5339">
        <v>79.617607000000007</v>
      </c>
    </row>
    <row r="5340" spans="1:3" x14ac:dyDescent="0.25">
      <c r="A5340" s="2">
        <v>43293</v>
      </c>
      <c r="B5340" s="1" t="s">
        <v>7</v>
      </c>
      <c r="C5340">
        <v>80.278098999999997</v>
      </c>
    </row>
    <row r="5341" spans="1:3" x14ac:dyDescent="0.25">
      <c r="A5341" s="2">
        <v>43294</v>
      </c>
      <c r="B5341" s="1" t="s">
        <v>7</v>
      </c>
      <c r="C5341">
        <v>80.787621000000001</v>
      </c>
    </row>
    <row r="5342" spans="1:3" x14ac:dyDescent="0.25">
      <c r="A5342" s="2">
        <v>43297</v>
      </c>
      <c r="B5342" s="1" t="s">
        <v>7</v>
      </c>
      <c r="C5342">
        <v>80.787621000000001</v>
      </c>
    </row>
    <row r="5343" spans="1:3" x14ac:dyDescent="0.25">
      <c r="A5343" s="2">
        <v>43298</v>
      </c>
      <c r="B5343" s="1" t="s">
        <v>7</v>
      </c>
      <c r="C5343">
        <v>80.674385000000001</v>
      </c>
    </row>
    <row r="5344" spans="1:3" x14ac:dyDescent="0.25">
      <c r="A5344" s="2">
        <v>43299</v>
      </c>
      <c r="B5344" s="1" t="s">
        <v>7</v>
      </c>
      <c r="C5344">
        <v>80.674385000000001</v>
      </c>
    </row>
    <row r="5345" spans="1:3" x14ac:dyDescent="0.25">
      <c r="A5345" s="2">
        <v>43300</v>
      </c>
      <c r="B5345" s="1" t="s">
        <v>7</v>
      </c>
      <c r="C5345">
        <v>81.032936000000007</v>
      </c>
    </row>
    <row r="5346" spans="1:3" x14ac:dyDescent="0.25">
      <c r="A5346" s="2">
        <v>43301</v>
      </c>
      <c r="B5346" s="1" t="s">
        <v>7</v>
      </c>
      <c r="C5346">
        <v>80.995200999999994</v>
      </c>
    </row>
    <row r="5347" spans="1:3" x14ac:dyDescent="0.25">
      <c r="A5347" s="2">
        <v>43304</v>
      </c>
      <c r="B5347" s="1" t="s">
        <v>7</v>
      </c>
      <c r="C5347">
        <v>80.108253000000005</v>
      </c>
    </row>
    <row r="5348" spans="1:3" x14ac:dyDescent="0.25">
      <c r="A5348" s="2">
        <v>43305</v>
      </c>
      <c r="B5348" s="1" t="s">
        <v>7</v>
      </c>
      <c r="C5348">
        <v>81.334885</v>
      </c>
    </row>
    <row r="5349" spans="1:3" x14ac:dyDescent="0.25">
      <c r="A5349" s="2">
        <v>43306</v>
      </c>
      <c r="B5349" s="1" t="s">
        <v>7</v>
      </c>
      <c r="C5349">
        <v>81.297156999999999</v>
      </c>
    </row>
    <row r="5350" spans="1:3" x14ac:dyDescent="0.25">
      <c r="A5350" s="2">
        <v>43307</v>
      </c>
      <c r="B5350" s="1" t="s">
        <v>7</v>
      </c>
      <c r="C5350">
        <v>82.561522999999994</v>
      </c>
    </row>
    <row r="5351" spans="1:3" x14ac:dyDescent="0.25">
      <c r="A5351" s="2">
        <v>43308</v>
      </c>
      <c r="B5351" s="1" t="s">
        <v>7</v>
      </c>
      <c r="C5351">
        <v>83.391846000000001</v>
      </c>
    </row>
    <row r="5352" spans="1:3" x14ac:dyDescent="0.25">
      <c r="A5352" s="2">
        <v>43311</v>
      </c>
      <c r="B5352" s="1" t="s">
        <v>7</v>
      </c>
      <c r="C5352">
        <v>83.372978000000003</v>
      </c>
    </row>
    <row r="5353" spans="1:3" x14ac:dyDescent="0.25">
      <c r="A5353" s="2">
        <v>43312</v>
      </c>
      <c r="B5353" s="1" t="s">
        <v>7</v>
      </c>
      <c r="C5353">
        <v>82.920067000000003</v>
      </c>
    </row>
    <row r="5354" spans="1:3" x14ac:dyDescent="0.25">
      <c r="A5354" s="2">
        <v>43313</v>
      </c>
      <c r="B5354" s="1" t="s">
        <v>7</v>
      </c>
      <c r="C5354">
        <v>84.014610000000005</v>
      </c>
    </row>
    <row r="5355" spans="1:3" x14ac:dyDescent="0.25">
      <c r="A5355" s="2">
        <v>43314</v>
      </c>
      <c r="B5355" s="1" t="s">
        <v>7</v>
      </c>
      <c r="C5355">
        <v>84.524124</v>
      </c>
    </row>
    <row r="5356" spans="1:3" x14ac:dyDescent="0.25">
      <c r="A5356" s="2">
        <v>43315</v>
      </c>
      <c r="B5356" s="1" t="s">
        <v>7</v>
      </c>
      <c r="C5356">
        <v>85.656395000000003</v>
      </c>
    </row>
    <row r="5357" spans="1:3" x14ac:dyDescent="0.25">
      <c r="A5357" s="2">
        <v>43318</v>
      </c>
      <c r="B5357" s="1" t="s">
        <v>7</v>
      </c>
      <c r="C5357">
        <v>86.335762000000003</v>
      </c>
    </row>
    <row r="5358" spans="1:3" x14ac:dyDescent="0.25">
      <c r="A5358" s="2">
        <v>43319</v>
      </c>
      <c r="B5358" s="1" t="s">
        <v>7</v>
      </c>
      <c r="C5358">
        <v>86.184792000000002</v>
      </c>
    </row>
    <row r="5359" spans="1:3" x14ac:dyDescent="0.25">
      <c r="A5359" s="2">
        <v>43320</v>
      </c>
      <c r="B5359" s="1" t="s">
        <v>7</v>
      </c>
      <c r="C5359">
        <v>85.354454000000004</v>
      </c>
    </row>
    <row r="5360" spans="1:3" x14ac:dyDescent="0.25">
      <c r="A5360" s="2">
        <v>43321</v>
      </c>
      <c r="B5360" s="1" t="s">
        <v>7</v>
      </c>
      <c r="C5360">
        <v>85.580910000000003</v>
      </c>
    </row>
    <row r="5361" spans="1:3" x14ac:dyDescent="0.25">
      <c r="A5361" s="2">
        <v>43322</v>
      </c>
      <c r="B5361" s="1" t="s">
        <v>7</v>
      </c>
      <c r="C5361">
        <v>84.882675000000006</v>
      </c>
    </row>
    <row r="5362" spans="1:3" x14ac:dyDescent="0.25">
      <c r="A5362" s="2">
        <v>43325</v>
      </c>
      <c r="B5362" s="1" t="s">
        <v>7</v>
      </c>
      <c r="C5362">
        <v>84.071213</v>
      </c>
    </row>
    <row r="5363" spans="1:3" x14ac:dyDescent="0.25">
      <c r="A5363" s="2">
        <v>43326</v>
      </c>
      <c r="B5363" s="1" t="s">
        <v>7</v>
      </c>
      <c r="C5363">
        <v>84.693961999999999</v>
      </c>
    </row>
    <row r="5364" spans="1:3" x14ac:dyDescent="0.25">
      <c r="A5364" s="2">
        <v>43327</v>
      </c>
      <c r="B5364" s="1" t="s">
        <v>7</v>
      </c>
      <c r="C5364">
        <v>84.580734000000007</v>
      </c>
    </row>
    <row r="5365" spans="1:3" x14ac:dyDescent="0.25">
      <c r="A5365" s="2">
        <v>43328</v>
      </c>
      <c r="B5365" s="1" t="s">
        <v>7</v>
      </c>
      <c r="C5365">
        <v>84.920424999999994</v>
      </c>
    </row>
    <row r="5366" spans="1:3" x14ac:dyDescent="0.25">
      <c r="A5366" s="2">
        <v>43329</v>
      </c>
      <c r="B5366" s="1" t="s">
        <v>7</v>
      </c>
      <c r="C5366">
        <v>84.939284999999998</v>
      </c>
    </row>
    <row r="5367" spans="1:3" x14ac:dyDescent="0.25">
      <c r="A5367" s="2">
        <v>43332</v>
      </c>
      <c r="B5367" s="1" t="s">
        <v>7</v>
      </c>
      <c r="C5367">
        <v>85.939460999999994</v>
      </c>
    </row>
    <row r="5368" spans="1:3" x14ac:dyDescent="0.25">
      <c r="A5368" s="2">
        <v>43333</v>
      </c>
      <c r="B5368" s="1" t="s">
        <v>7</v>
      </c>
      <c r="C5368">
        <v>86.147048999999996</v>
      </c>
    </row>
    <row r="5369" spans="1:3" x14ac:dyDescent="0.25">
      <c r="A5369" s="2">
        <v>43334</v>
      </c>
      <c r="B5369" s="1" t="s">
        <v>7</v>
      </c>
      <c r="C5369">
        <v>86.864142999999999</v>
      </c>
    </row>
    <row r="5370" spans="1:3" x14ac:dyDescent="0.25">
      <c r="A5370" s="2">
        <v>43335</v>
      </c>
      <c r="B5370" s="1" t="s">
        <v>7</v>
      </c>
      <c r="C5370">
        <v>86.203659000000002</v>
      </c>
    </row>
    <row r="5371" spans="1:3" x14ac:dyDescent="0.25">
      <c r="A5371" s="2">
        <v>43336</v>
      </c>
      <c r="B5371" s="1" t="s">
        <v>7</v>
      </c>
      <c r="C5371">
        <v>86.052681000000007</v>
      </c>
    </row>
    <row r="5372" spans="1:3" x14ac:dyDescent="0.25">
      <c r="A5372" s="2">
        <v>43339</v>
      </c>
      <c r="B5372" s="1" t="s">
        <v>7</v>
      </c>
      <c r="C5372">
        <v>86.543350000000004</v>
      </c>
    </row>
    <row r="5373" spans="1:3" x14ac:dyDescent="0.25">
      <c r="A5373" s="2">
        <v>43340</v>
      </c>
      <c r="B5373" s="1" t="s">
        <v>7</v>
      </c>
      <c r="C5373">
        <v>86.071563999999995</v>
      </c>
    </row>
    <row r="5374" spans="1:3" x14ac:dyDescent="0.25">
      <c r="A5374" s="2">
        <v>43341</v>
      </c>
      <c r="B5374" s="1" t="s">
        <v>7</v>
      </c>
      <c r="C5374">
        <v>86.675438</v>
      </c>
    </row>
    <row r="5375" spans="1:3" x14ac:dyDescent="0.25">
      <c r="A5375" s="2">
        <v>43342</v>
      </c>
      <c r="B5375" s="1" t="s">
        <v>7</v>
      </c>
      <c r="C5375">
        <v>86.543350000000004</v>
      </c>
    </row>
    <row r="5376" spans="1:3" x14ac:dyDescent="0.25">
      <c r="A5376" s="2">
        <v>43343</v>
      </c>
      <c r="B5376" s="1" t="s">
        <v>7</v>
      </c>
      <c r="C5376">
        <v>85.373328999999998</v>
      </c>
    </row>
    <row r="5377" spans="1:3" x14ac:dyDescent="0.25">
      <c r="A5377" s="2">
        <v>43346</v>
      </c>
      <c r="B5377" s="1" t="s">
        <v>7</v>
      </c>
      <c r="C5377">
        <v>85.562042000000005</v>
      </c>
    </row>
    <row r="5378" spans="1:3" x14ac:dyDescent="0.25">
      <c r="A5378" s="2">
        <v>43347</v>
      </c>
      <c r="B5378" s="1" t="s">
        <v>7</v>
      </c>
      <c r="C5378">
        <v>85.203491</v>
      </c>
    </row>
    <row r="5379" spans="1:3" x14ac:dyDescent="0.25">
      <c r="A5379" s="2">
        <v>43348</v>
      </c>
      <c r="B5379" s="1" t="s">
        <v>7</v>
      </c>
      <c r="C5379">
        <v>83.957993000000002</v>
      </c>
    </row>
    <row r="5380" spans="1:3" x14ac:dyDescent="0.25">
      <c r="A5380" s="2">
        <v>43349</v>
      </c>
      <c r="B5380" s="1" t="s">
        <v>7</v>
      </c>
      <c r="C5380">
        <v>82.731361000000007</v>
      </c>
    </row>
    <row r="5381" spans="1:3" x14ac:dyDescent="0.25">
      <c r="A5381" s="2">
        <v>43350</v>
      </c>
      <c r="B5381" s="1" t="s">
        <v>7</v>
      </c>
      <c r="C5381">
        <v>83.788155000000003</v>
      </c>
    </row>
    <row r="5382" spans="1:3" x14ac:dyDescent="0.25">
      <c r="A5382" s="2">
        <v>43353</v>
      </c>
      <c r="B5382" s="1" t="s">
        <v>7</v>
      </c>
      <c r="C5382">
        <v>83.222008000000002</v>
      </c>
    </row>
    <row r="5383" spans="1:3" x14ac:dyDescent="0.25">
      <c r="A5383" s="2">
        <v>43354</v>
      </c>
      <c r="B5383" s="1" t="s">
        <v>7</v>
      </c>
      <c r="C5383">
        <v>84.071213</v>
      </c>
    </row>
    <row r="5384" spans="1:3" x14ac:dyDescent="0.25">
      <c r="A5384" s="2">
        <v>43355</v>
      </c>
      <c r="B5384" s="1" t="s">
        <v>7</v>
      </c>
      <c r="C5384">
        <v>84.392021</v>
      </c>
    </row>
    <row r="5385" spans="1:3" x14ac:dyDescent="0.25">
      <c r="A5385" s="2">
        <v>43356</v>
      </c>
      <c r="B5385" s="1" t="s">
        <v>7</v>
      </c>
      <c r="C5385">
        <v>82.410544999999999</v>
      </c>
    </row>
    <row r="5386" spans="1:3" x14ac:dyDescent="0.25">
      <c r="A5386" s="2">
        <v>43357</v>
      </c>
      <c r="B5386" s="1" t="s">
        <v>7</v>
      </c>
      <c r="C5386">
        <v>81.523598000000007</v>
      </c>
    </row>
    <row r="5387" spans="1:3" x14ac:dyDescent="0.25">
      <c r="A5387" s="2">
        <v>43360</v>
      </c>
      <c r="B5387" s="1" t="s">
        <v>7</v>
      </c>
      <c r="C5387">
        <v>81.957642000000007</v>
      </c>
    </row>
    <row r="5388" spans="1:3" x14ac:dyDescent="0.25">
      <c r="A5388" s="2">
        <v>43361</v>
      </c>
      <c r="B5388" s="1" t="s">
        <v>7</v>
      </c>
      <c r="C5388">
        <v>82.504906000000005</v>
      </c>
    </row>
    <row r="5389" spans="1:3" x14ac:dyDescent="0.25">
      <c r="A5389" s="2">
        <v>43362</v>
      </c>
      <c r="B5389" s="1" t="s">
        <v>7</v>
      </c>
      <c r="C5389">
        <v>82.372803000000005</v>
      </c>
    </row>
    <row r="5390" spans="1:3" x14ac:dyDescent="0.25">
      <c r="A5390" s="2">
        <v>43363</v>
      </c>
      <c r="B5390" s="1" t="s">
        <v>7</v>
      </c>
      <c r="C5390">
        <v>81.806663999999998</v>
      </c>
    </row>
    <row r="5391" spans="1:3" x14ac:dyDescent="0.25">
      <c r="A5391" s="2">
        <v>43364</v>
      </c>
      <c r="B5391" s="1" t="s">
        <v>7</v>
      </c>
      <c r="C5391">
        <v>82.240707</v>
      </c>
    </row>
    <row r="5392" spans="1:3" x14ac:dyDescent="0.25">
      <c r="A5392" s="2">
        <v>43367</v>
      </c>
      <c r="B5392" s="1" t="s">
        <v>7</v>
      </c>
      <c r="C5392">
        <v>81.995391999999995</v>
      </c>
    </row>
    <row r="5393" spans="1:3" x14ac:dyDescent="0.25">
      <c r="A5393" s="2">
        <v>43368</v>
      </c>
      <c r="B5393" s="1" t="s">
        <v>7</v>
      </c>
      <c r="C5393">
        <v>82.938941999999997</v>
      </c>
    </row>
    <row r="5394" spans="1:3" x14ac:dyDescent="0.25">
      <c r="A5394" s="2">
        <v>43369</v>
      </c>
      <c r="B5394" s="1" t="s">
        <v>7</v>
      </c>
      <c r="C5394">
        <v>83.127646999999996</v>
      </c>
    </row>
    <row r="5395" spans="1:3" x14ac:dyDescent="0.25">
      <c r="A5395" s="2">
        <v>43370</v>
      </c>
      <c r="B5395" s="1" t="s">
        <v>7</v>
      </c>
      <c r="C5395">
        <v>83.863624999999999</v>
      </c>
    </row>
    <row r="5396" spans="1:3" x14ac:dyDescent="0.25">
      <c r="A5396" s="2">
        <v>43371</v>
      </c>
      <c r="B5396" s="1" t="s">
        <v>7</v>
      </c>
      <c r="C5396">
        <v>83.976851999999994</v>
      </c>
    </row>
    <row r="5397" spans="1:3" x14ac:dyDescent="0.25">
      <c r="A5397" s="2">
        <v>43374</v>
      </c>
      <c r="B5397" s="1" t="s">
        <v>7</v>
      </c>
      <c r="C5397">
        <v>85.052513000000005</v>
      </c>
    </row>
    <row r="5398" spans="1:3" x14ac:dyDescent="0.25">
      <c r="A5398" s="2">
        <v>43375</v>
      </c>
      <c r="B5398" s="1" t="s">
        <v>7</v>
      </c>
      <c r="C5398">
        <v>85.543166999999997</v>
      </c>
    </row>
    <row r="5399" spans="1:3" x14ac:dyDescent="0.25">
      <c r="A5399" s="2">
        <v>43377</v>
      </c>
      <c r="B5399" s="1" t="s">
        <v>7</v>
      </c>
      <c r="C5399">
        <v>83.788155000000003</v>
      </c>
    </row>
    <row r="5400" spans="1:3" x14ac:dyDescent="0.25">
      <c r="A5400" s="2">
        <v>43378</v>
      </c>
      <c r="B5400" s="1" t="s">
        <v>7</v>
      </c>
      <c r="C5400">
        <v>84.392021</v>
      </c>
    </row>
    <row r="5401" spans="1:3" x14ac:dyDescent="0.25">
      <c r="A5401" s="2">
        <v>43381</v>
      </c>
      <c r="B5401" s="1" t="s">
        <v>7</v>
      </c>
      <c r="C5401">
        <v>83.071037000000004</v>
      </c>
    </row>
    <row r="5402" spans="1:3" x14ac:dyDescent="0.25">
      <c r="A5402" s="2">
        <v>43382</v>
      </c>
      <c r="B5402" s="1" t="s">
        <v>7</v>
      </c>
      <c r="C5402">
        <v>83.920242000000002</v>
      </c>
    </row>
    <row r="5403" spans="1:3" x14ac:dyDescent="0.25">
      <c r="A5403" s="2">
        <v>43383</v>
      </c>
      <c r="B5403" s="1" t="s">
        <v>7</v>
      </c>
      <c r="C5403">
        <v>84.675087000000005</v>
      </c>
    </row>
    <row r="5404" spans="1:3" x14ac:dyDescent="0.25">
      <c r="A5404" s="2">
        <v>43384</v>
      </c>
      <c r="B5404" s="1" t="s">
        <v>7</v>
      </c>
      <c r="C5404">
        <v>81.297156999999999</v>
      </c>
    </row>
    <row r="5405" spans="1:3" x14ac:dyDescent="0.25">
      <c r="A5405" s="2">
        <v>43385</v>
      </c>
      <c r="B5405" s="1" t="s">
        <v>7</v>
      </c>
      <c r="C5405">
        <v>81.391502000000003</v>
      </c>
    </row>
    <row r="5406" spans="1:3" x14ac:dyDescent="0.25">
      <c r="A5406" s="2">
        <v>43388</v>
      </c>
      <c r="B5406" s="1" t="s">
        <v>7</v>
      </c>
      <c r="C5406">
        <v>83.391846000000001</v>
      </c>
    </row>
    <row r="5407" spans="1:3" x14ac:dyDescent="0.25">
      <c r="A5407" s="2">
        <v>43389</v>
      </c>
      <c r="B5407" s="1" t="s">
        <v>7</v>
      </c>
      <c r="C5407">
        <v>84.580734000000007</v>
      </c>
    </row>
    <row r="5408" spans="1:3" x14ac:dyDescent="0.25">
      <c r="A5408" s="2">
        <v>43390</v>
      </c>
      <c r="B5408" s="1" t="s">
        <v>7</v>
      </c>
      <c r="C5408">
        <v>87.090607000000006</v>
      </c>
    </row>
    <row r="5409" spans="1:3" x14ac:dyDescent="0.25">
      <c r="A5409" s="2">
        <v>43391</v>
      </c>
      <c r="B5409" s="1" t="s">
        <v>7</v>
      </c>
      <c r="C5409">
        <v>87.411415000000005</v>
      </c>
    </row>
    <row r="5410" spans="1:3" x14ac:dyDescent="0.25">
      <c r="A5410" s="2">
        <v>43392</v>
      </c>
      <c r="B5410" s="1" t="s">
        <v>7</v>
      </c>
      <c r="C5410">
        <v>88.430458000000002</v>
      </c>
    </row>
    <row r="5411" spans="1:3" x14ac:dyDescent="0.25">
      <c r="A5411" s="2">
        <v>43395</v>
      </c>
      <c r="B5411" s="1" t="s">
        <v>7</v>
      </c>
      <c r="C5411">
        <v>87.826590999999993</v>
      </c>
    </row>
    <row r="5412" spans="1:3" x14ac:dyDescent="0.25">
      <c r="A5412" s="2">
        <v>43396</v>
      </c>
      <c r="B5412" s="1" t="s">
        <v>7</v>
      </c>
      <c r="C5412">
        <v>84.844932999999997</v>
      </c>
    </row>
    <row r="5413" spans="1:3" x14ac:dyDescent="0.25">
      <c r="A5413" s="2">
        <v>43397</v>
      </c>
      <c r="B5413" s="1" t="s">
        <v>7</v>
      </c>
      <c r="C5413">
        <v>84.656227000000001</v>
      </c>
    </row>
    <row r="5414" spans="1:3" x14ac:dyDescent="0.25">
      <c r="A5414" s="2">
        <v>43398</v>
      </c>
      <c r="B5414" s="1" t="s">
        <v>7</v>
      </c>
      <c r="C5414">
        <v>83.278617999999994</v>
      </c>
    </row>
    <row r="5415" spans="1:3" x14ac:dyDescent="0.25">
      <c r="A5415" s="2">
        <v>43399</v>
      </c>
      <c r="B5415" s="1" t="s">
        <v>7</v>
      </c>
      <c r="C5415">
        <v>83.127646999999996</v>
      </c>
    </row>
    <row r="5416" spans="1:3" x14ac:dyDescent="0.25">
      <c r="A5416" s="2">
        <v>43402</v>
      </c>
      <c r="B5416" s="1" t="s">
        <v>7</v>
      </c>
      <c r="C5416">
        <v>85.429939000000005</v>
      </c>
    </row>
    <row r="5417" spans="1:3" x14ac:dyDescent="0.25">
      <c r="A5417" s="2">
        <v>43403</v>
      </c>
      <c r="B5417" s="1" t="s">
        <v>7</v>
      </c>
      <c r="C5417">
        <v>86.618835000000004</v>
      </c>
    </row>
    <row r="5418" spans="1:3" x14ac:dyDescent="0.25">
      <c r="A5418" s="2">
        <v>43404</v>
      </c>
      <c r="B5418" s="1" t="s">
        <v>7</v>
      </c>
      <c r="C5418">
        <v>89.279670999999993</v>
      </c>
    </row>
    <row r="5419" spans="1:3" x14ac:dyDescent="0.25">
      <c r="A5419" s="2">
        <v>43405</v>
      </c>
      <c r="B5419" s="1" t="s">
        <v>7</v>
      </c>
      <c r="C5419">
        <v>89.713706999999999</v>
      </c>
    </row>
    <row r="5420" spans="1:3" x14ac:dyDescent="0.25">
      <c r="A5420" s="2">
        <v>43406</v>
      </c>
      <c r="B5420" s="1" t="s">
        <v>7</v>
      </c>
      <c r="C5420">
        <v>89.336281</v>
      </c>
    </row>
    <row r="5421" spans="1:3" x14ac:dyDescent="0.25">
      <c r="A5421" s="2">
        <v>43409</v>
      </c>
      <c r="B5421" s="1" t="s">
        <v>7</v>
      </c>
      <c r="C5421">
        <v>89.826926999999998</v>
      </c>
    </row>
    <row r="5422" spans="1:3" x14ac:dyDescent="0.25">
      <c r="A5422" s="2">
        <v>43410</v>
      </c>
      <c r="B5422" s="1" t="s">
        <v>7</v>
      </c>
      <c r="C5422">
        <v>89.147575000000003</v>
      </c>
    </row>
    <row r="5423" spans="1:3" x14ac:dyDescent="0.25">
      <c r="A5423" s="2">
        <v>43411</v>
      </c>
      <c r="B5423" s="1" t="s">
        <v>7</v>
      </c>
      <c r="C5423">
        <v>90.072258000000005</v>
      </c>
    </row>
    <row r="5424" spans="1:3" x14ac:dyDescent="0.25">
      <c r="A5424" s="2">
        <v>43412</v>
      </c>
      <c r="B5424" s="1" t="s">
        <v>7</v>
      </c>
      <c r="C5424">
        <v>89.864661999999996</v>
      </c>
    </row>
    <row r="5425" spans="1:3" x14ac:dyDescent="0.25">
      <c r="A5425" s="2">
        <v>43413</v>
      </c>
      <c r="B5425" s="1" t="s">
        <v>7</v>
      </c>
      <c r="C5425">
        <v>89.506125999999995</v>
      </c>
    </row>
    <row r="5426" spans="1:3" x14ac:dyDescent="0.25">
      <c r="A5426" s="2">
        <v>43416</v>
      </c>
      <c r="B5426" s="1" t="s">
        <v>7</v>
      </c>
      <c r="C5426">
        <v>88.298370000000006</v>
      </c>
    </row>
    <row r="5427" spans="1:3" x14ac:dyDescent="0.25">
      <c r="A5427" s="2">
        <v>43417</v>
      </c>
      <c r="B5427" s="1" t="s">
        <v>7</v>
      </c>
      <c r="C5427">
        <v>88.222877999999994</v>
      </c>
    </row>
    <row r="5428" spans="1:3" x14ac:dyDescent="0.25">
      <c r="A5428" s="2">
        <v>43418</v>
      </c>
      <c r="B5428" s="1" t="s">
        <v>7</v>
      </c>
      <c r="C5428">
        <v>92.468895000000003</v>
      </c>
    </row>
    <row r="5429" spans="1:3" x14ac:dyDescent="0.25">
      <c r="A5429" s="2">
        <v>43419</v>
      </c>
      <c r="B5429" s="1" t="s">
        <v>7</v>
      </c>
      <c r="C5429">
        <v>90.110000999999997</v>
      </c>
    </row>
    <row r="5430" spans="1:3" x14ac:dyDescent="0.25">
      <c r="A5430" s="2">
        <v>43420</v>
      </c>
      <c r="B5430" s="1" t="s">
        <v>7</v>
      </c>
      <c r="C5430">
        <v>92.129210999999998</v>
      </c>
    </row>
    <row r="5431" spans="1:3" x14ac:dyDescent="0.25">
      <c r="A5431" s="2">
        <v>43423</v>
      </c>
      <c r="B5431" s="1" t="s">
        <v>7</v>
      </c>
      <c r="C5431">
        <v>91.449860000000001</v>
      </c>
    </row>
    <row r="5432" spans="1:3" x14ac:dyDescent="0.25">
      <c r="A5432" s="2">
        <v>43424</v>
      </c>
      <c r="B5432" s="1" t="s">
        <v>7</v>
      </c>
      <c r="C5432">
        <v>91.430976999999999</v>
      </c>
    </row>
    <row r="5433" spans="1:3" x14ac:dyDescent="0.25">
      <c r="A5433" s="2">
        <v>43425</v>
      </c>
      <c r="B5433" s="1" t="s">
        <v>7</v>
      </c>
      <c r="C5433">
        <v>91.600821999999994</v>
      </c>
    </row>
    <row r="5434" spans="1:3" x14ac:dyDescent="0.25">
      <c r="A5434" s="2">
        <v>43426</v>
      </c>
      <c r="B5434" s="1" t="s">
        <v>7</v>
      </c>
      <c r="C5434">
        <v>90.996948000000003</v>
      </c>
    </row>
    <row r="5435" spans="1:3" x14ac:dyDescent="0.25">
      <c r="A5435" s="2">
        <v>43427</v>
      </c>
      <c r="B5435" s="1" t="s">
        <v>7</v>
      </c>
      <c r="C5435">
        <v>92.393410000000003</v>
      </c>
    </row>
    <row r="5436" spans="1:3" x14ac:dyDescent="0.25">
      <c r="A5436" s="2">
        <v>43430</v>
      </c>
      <c r="B5436" s="1" t="s">
        <v>7</v>
      </c>
      <c r="C5436">
        <v>91.865020999999999</v>
      </c>
    </row>
    <row r="5437" spans="1:3" x14ac:dyDescent="0.25">
      <c r="A5437" s="2">
        <v>43431</v>
      </c>
      <c r="B5437" s="1" t="s">
        <v>7</v>
      </c>
      <c r="C5437">
        <v>91.695175000000006</v>
      </c>
    </row>
    <row r="5438" spans="1:3" x14ac:dyDescent="0.25">
      <c r="A5438" s="2">
        <v>43432</v>
      </c>
      <c r="B5438" s="1" t="s">
        <v>7</v>
      </c>
      <c r="C5438">
        <v>91.997123999999999</v>
      </c>
    </row>
    <row r="5439" spans="1:3" x14ac:dyDescent="0.25">
      <c r="A5439" s="2">
        <v>43433</v>
      </c>
      <c r="B5439" s="1" t="s">
        <v>7</v>
      </c>
      <c r="C5439">
        <v>91.751793000000006</v>
      </c>
    </row>
    <row r="5440" spans="1:3" x14ac:dyDescent="0.25">
      <c r="A5440" s="2">
        <v>43434</v>
      </c>
      <c r="B5440" s="1" t="s">
        <v>7</v>
      </c>
      <c r="C5440">
        <v>91.865020999999999</v>
      </c>
    </row>
    <row r="5441" spans="1:3" x14ac:dyDescent="0.25">
      <c r="A5441" s="2">
        <v>43437</v>
      </c>
      <c r="B5441" s="1" t="s">
        <v>7</v>
      </c>
      <c r="C5441">
        <v>94.186179999999993</v>
      </c>
    </row>
    <row r="5442" spans="1:3" x14ac:dyDescent="0.25">
      <c r="A5442" s="2">
        <v>43438</v>
      </c>
      <c r="B5442" s="1" t="s">
        <v>7</v>
      </c>
      <c r="C5442">
        <v>93.355850000000004</v>
      </c>
    </row>
    <row r="5443" spans="1:3" x14ac:dyDescent="0.25">
      <c r="A5443" s="2">
        <v>43439</v>
      </c>
      <c r="B5443" s="1" t="s">
        <v>7</v>
      </c>
      <c r="C5443">
        <v>92.110352000000006</v>
      </c>
    </row>
    <row r="5444" spans="1:3" x14ac:dyDescent="0.25">
      <c r="A5444" s="2">
        <v>43440</v>
      </c>
      <c r="B5444" s="1" t="s">
        <v>7</v>
      </c>
      <c r="C5444">
        <v>89.411766</v>
      </c>
    </row>
    <row r="5445" spans="1:3" x14ac:dyDescent="0.25">
      <c r="A5445" s="2">
        <v>43441</v>
      </c>
      <c r="B5445" s="1" t="s">
        <v>7</v>
      </c>
      <c r="C5445">
        <v>90.487433999999993</v>
      </c>
    </row>
    <row r="5446" spans="1:3" x14ac:dyDescent="0.25">
      <c r="A5446" s="2">
        <v>43444</v>
      </c>
      <c r="B5446" s="1" t="s">
        <v>7</v>
      </c>
      <c r="C5446">
        <v>90.204361000000006</v>
      </c>
    </row>
    <row r="5447" spans="1:3" x14ac:dyDescent="0.25">
      <c r="A5447" s="2">
        <v>43445</v>
      </c>
      <c r="B5447" s="1" t="s">
        <v>7</v>
      </c>
      <c r="C5447">
        <v>91.129043999999993</v>
      </c>
    </row>
    <row r="5448" spans="1:3" x14ac:dyDescent="0.25">
      <c r="A5448" s="2">
        <v>43446</v>
      </c>
      <c r="B5448" s="1" t="s">
        <v>7</v>
      </c>
      <c r="C5448">
        <v>91.600821999999994</v>
      </c>
    </row>
    <row r="5449" spans="1:3" x14ac:dyDescent="0.25">
      <c r="A5449" s="2">
        <v>43447</v>
      </c>
      <c r="B5449" s="1" t="s">
        <v>7</v>
      </c>
      <c r="C5449">
        <v>90.959205999999995</v>
      </c>
    </row>
    <row r="5450" spans="1:3" x14ac:dyDescent="0.25">
      <c r="A5450" s="2">
        <v>43448</v>
      </c>
      <c r="B5450" s="1" t="s">
        <v>7</v>
      </c>
      <c r="C5450">
        <v>91.072425999999993</v>
      </c>
    </row>
    <row r="5451" spans="1:3" x14ac:dyDescent="0.25">
      <c r="A5451" s="2">
        <v>43451</v>
      </c>
      <c r="B5451" s="1" t="s">
        <v>7</v>
      </c>
      <c r="C5451">
        <v>90.770493000000002</v>
      </c>
    </row>
    <row r="5452" spans="1:3" x14ac:dyDescent="0.25">
      <c r="A5452" s="2">
        <v>43452</v>
      </c>
      <c r="B5452" s="1" t="s">
        <v>7</v>
      </c>
      <c r="C5452">
        <v>88.939987000000002</v>
      </c>
    </row>
    <row r="5453" spans="1:3" x14ac:dyDescent="0.25">
      <c r="A5453" s="2">
        <v>43453</v>
      </c>
      <c r="B5453" s="1" t="s">
        <v>7</v>
      </c>
      <c r="C5453">
        <v>88.204002000000003</v>
      </c>
    </row>
    <row r="5454" spans="1:3" x14ac:dyDescent="0.25">
      <c r="A5454" s="2">
        <v>43454</v>
      </c>
      <c r="B5454" s="1" t="s">
        <v>7</v>
      </c>
      <c r="C5454">
        <v>88.317238000000003</v>
      </c>
    </row>
    <row r="5455" spans="1:3" x14ac:dyDescent="0.25">
      <c r="A5455" s="2">
        <v>43455</v>
      </c>
      <c r="B5455" s="1" t="s">
        <v>7</v>
      </c>
      <c r="C5455">
        <v>88.090782000000004</v>
      </c>
    </row>
    <row r="5456" spans="1:3" x14ac:dyDescent="0.25">
      <c r="A5456" s="2">
        <v>43461</v>
      </c>
      <c r="B5456" s="1" t="s">
        <v>7</v>
      </c>
      <c r="C5456">
        <v>84.165565000000001</v>
      </c>
    </row>
    <row r="5457" spans="1:3" x14ac:dyDescent="0.25">
      <c r="A5457" s="2">
        <v>43462</v>
      </c>
      <c r="B5457" s="1" t="s">
        <v>7</v>
      </c>
      <c r="C5457">
        <v>84.90155</v>
      </c>
    </row>
    <row r="5458" spans="1:3" x14ac:dyDescent="0.25">
      <c r="A5458" s="2">
        <v>43467</v>
      </c>
      <c r="B5458" s="1" t="s">
        <v>7</v>
      </c>
      <c r="C5458">
        <v>85.278976</v>
      </c>
    </row>
    <row r="5459" spans="1:3" x14ac:dyDescent="0.25">
      <c r="A5459" s="2">
        <v>43468</v>
      </c>
      <c r="B5459" s="1" t="s">
        <v>7</v>
      </c>
      <c r="C5459">
        <v>83.939116999999996</v>
      </c>
    </row>
    <row r="5460" spans="1:3" x14ac:dyDescent="0.25">
      <c r="A5460" s="2">
        <v>43469</v>
      </c>
      <c r="B5460" s="1" t="s">
        <v>7</v>
      </c>
      <c r="C5460">
        <v>84.807190000000006</v>
      </c>
    </row>
    <row r="5461" spans="1:3" x14ac:dyDescent="0.25">
      <c r="A5461" s="2">
        <v>43472</v>
      </c>
      <c r="B5461" s="1" t="s">
        <v>7</v>
      </c>
      <c r="C5461">
        <v>84.259917999999999</v>
      </c>
    </row>
    <row r="5462" spans="1:3" x14ac:dyDescent="0.25">
      <c r="A5462" s="2">
        <v>43473</v>
      </c>
      <c r="B5462" s="1" t="s">
        <v>7</v>
      </c>
      <c r="C5462">
        <v>84.826065</v>
      </c>
    </row>
    <row r="5463" spans="1:3" x14ac:dyDescent="0.25">
      <c r="A5463" s="2">
        <v>43474</v>
      </c>
      <c r="B5463" s="1" t="s">
        <v>7</v>
      </c>
      <c r="C5463">
        <v>85.675262000000004</v>
      </c>
    </row>
    <row r="5464" spans="1:3" x14ac:dyDescent="0.25">
      <c r="A5464" s="2">
        <v>43475</v>
      </c>
      <c r="B5464" s="1" t="s">
        <v>7</v>
      </c>
      <c r="C5464">
        <v>85.429939000000005</v>
      </c>
    </row>
    <row r="5465" spans="1:3" x14ac:dyDescent="0.25">
      <c r="A5465" s="2">
        <v>43476</v>
      </c>
      <c r="B5465" s="1" t="s">
        <v>7</v>
      </c>
      <c r="C5465">
        <v>85.599777000000003</v>
      </c>
    </row>
    <row r="5466" spans="1:3" x14ac:dyDescent="0.25">
      <c r="A5466" s="2">
        <v>43479</v>
      </c>
      <c r="B5466" s="1" t="s">
        <v>7</v>
      </c>
      <c r="C5466">
        <v>85.184607999999997</v>
      </c>
    </row>
    <row r="5467" spans="1:3" x14ac:dyDescent="0.25">
      <c r="A5467" s="2">
        <v>43480</v>
      </c>
      <c r="B5467" s="1" t="s">
        <v>7</v>
      </c>
      <c r="C5467">
        <v>86.430115000000001</v>
      </c>
    </row>
    <row r="5468" spans="1:3" x14ac:dyDescent="0.25">
      <c r="A5468" s="2">
        <v>43481</v>
      </c>
      <c r="B5468" s="1" t="s">
        <v>7</v>
      </c>
      <c r="C5468">
        <v>85.486548999999997</v>
      </c>
    </row>
    <row r="5469" spans="1:3" x14ac:dyDescent="0.25">
      <c r="A5469" s="2">
        <v>43482</v>
      </c>
      <c r="B5469" s="1" t="s">
        <v>7</v>
      </c>
      <c r="C5469">
        <v>84.920424999999994</v>
      </c>
    </row>
    <row r="5470" spans="1:3" x14ac:dyDescent="0.25">
      <c r="A5470" s="2">
        <v>43483</v>
      </c>
      <c r="B5470" s="1" t="s">
        <v>7</v>
      </c>
      <c r="C5470">
        <v>85.392196999999996</v>
      </c>
    </row>
    <row r="5471" spans="1:3" x14ac:dyDescent="0.25">
      <c r="A5471" s="2">
        <v>43486</v>
      </c>
      <c r="B5471" s="1" t="s">
        <v>7</v>
      </c>
      <c r="C5471">
        <v>84.977019999999996</v>
      </c>
    </row>
    <row r="5472" spans="1:3" x14ac:dyDescent="0.25">
      <c r="A5472" s="2">
        <v>43487</v>
      </c>
      <c r="B5472" s="1" t="s">
        <v>7</v>
      </c>
      <c r="C5472">
        <v>85.335578999999996</v>
      </c>
    </row>
    <row r="5473" spans="1:3" x14ac:dyDescent="0.25">
      <c r="A5473" s="2">
        <v>43488</v>
      </c>
      <c r="B5473" s="1" t="s">
        <v>7</v>
      </c>
      <c r="C5473">
        <v>85.901725999999996</v>
      </c>
    </row>
    <row r="5474" spans="1:3" x14ac:dyDescent="0.25">
      <c r="A5474" s="2">
        <v>43489</v>
      </c>
      <c r="B5474" s="1" t="s">
        <v>7</v>
      </c>
      <c r="C5474">
        <v>85.505424000000005</v>
      </c>
    </row>
    <row r="5475" spans="1:3" x14ac:dyDescent="0.25">
      <c r="A5475" s="2">
        <v>43490</v>
      </c>
      <c r="B5475" s="1" t="s">
        <v>7</v>
      </c>
      <c r="C5475">
        <v>86.864142999999999</v>
      </c>
    </row>
    <row r="5476" spans="1:3" x14ac:dyDescent="0.25">
      <c r="A5476" s="2">
        <v>43493</v>
      </c>
      <c r="B5476" s="1" t="s">
        <v>7</v>
      </c>
      <c r="C5476">
        <v>85.335578999999996</v>
      </c>
    </row>
    <row r="5477" spans="1:3" x14ac:dyDescent="0.25">
      <c r="A5477" s="2">
        <v>43494</v>
      </c>
      <c r="B5477" s="1" t="s">
        <v>7</v>
      </c>
      <c r="C5477">
        <v>86.354622000000006</v>
      </c>
    </row>
    <row r="5478" spans="1:3" x14ac:dyDescent="0.25">
      <c r="A5478" s="2">
        <v>43495</v>
      </c>
      <c r="B5478" s="1" t="s">
        <v>7</v>
      </c>
      <c r="C5478">
        <v>86.203659000000002</v>
      </c>
    </row>
    <row r="5479" spans="1:3" x14ac:dyDescent="0.25">
      <c r="A5479" s="2">
        <v>43496</v>
      </c>
      <c r="B5479" s="1" t="s">
        <v>7</v>
      </c>
      <c r="C5479">
        <v>86.411240000000006</v>
      </c>
    </row>
    <row r="5480" spans="1:3" x14ac:dyDescent="0.25">
      <c r="A5480" s="2">
        <v>43497</v>
      </c>
      <c r="B5480" s="1" t="s">
        <v>7</v>
      </c>
      <c r="C5480">
        <v>86.769790999999998</v>
      </c>
    </row>
    <row r="5481" spans="1:3" x14ac:dyDescent="0.25">
      <c r="A5481" s="2">
        <v>43500</v>
      </c>
      <c r="B5481" s="1" t="s">
        <v>7</v>
      </c>
      <c r="C5481">
        <v>88.468200999999993</v>
      </c>
    </row>
    <row r="5482" spans="1:3" x14ac:dyDescent="0.25">
      <c r="A5482" s="2">
        <v>43501</v>
      </c>
      <c r="B5482" s="1" t="s">
        <v>7</v>
      </c>
      <c r="C5482">
        <v>91.223395999999994</v>
      </c>
    </row>
    <row r="5483" spans="1:3" x14ac:dyDescent="0.25">
      <c r="A5483" s="2">
        <v>43502</v>
      </c>
      <c r="B5483" s="1" t="s">
        <v>7</v>
      </c>
      <c r="C5483">
        <v>91.280006</v>
      </c>
    </row>
    <row r="5484" spans="1:3" x14ac:dyDescent="0.25">
      <c r="A5484" s="2">
        <v>43503</v>
      </c>
      <c r="B5484" s="1" t="s">
        <v>7</v>
      </c>
      <c r="C5484">
        <v>90.053382999999997</v>
      </c>
    </row>
    <row r="5485" spans="1:3" x14ac:dyDescent="0.25">
      <c r="A5485" s="2">
        <v>43504</v>
      </c>
      <c r="B5485" s="1" t="s">
        <v>7</v>
      </c>
      <c r="C5485">
        <v>89.713706999999999</v>
      </c>
    </row>
    <row r="5486" spans="1:3" x14ac:dyDescent="0.25">
      <c r="A5486" s="2">
        <v>43507</v>
      </c>
      <c r="B5486" s="1" t="s">
        <v>7</v>
      </c>
      <c r="C5486">
        <v>89.298537999999994</v>
      </c>
    </row>
    <row r="5487" spans="1:3" x14ac:dyDescent="0.25">
      <c r="A5487" s="2">
        <v>43508</v>
      </c>
      <c r="B5487" s="1" t="s">
        <v>7</v>
      </c>
      <c r="C5487">
        <v>89.053207</v>
      </c>
    </row>
    <row r="5488" spans="1:3" x14ac:dyDescent="0.25">
      <c r="A5488" s="2">
        <v>43509</v>
      </c>
      <c r="B5488" s="1" t="s">
        <v>7</v>
      </c>
      <c r="C5488">
        <v>90.298705999999996</v>
      </c>
    </row>
    <row r="5489" spans="1:3" x14ac:dyDescent="0.25">
      <c r="A5489" s="2">
        <v>43510</v>
      </c>
      <c r="B5489" s="1" t="s">
        <v>7</v>
      </c>
      <c r="C5489">
        <v>91.147902999999999</v>
      </c>
    </row>
    <row r="5490" spans="1:3" x14ac:dyDescent="0.25">
      <c r="A5490" s="2">
        <v>43511</v>
      </c>
      <c r="B5490" s="1" t="s">
        <v>7</v>
      </c>
      <c r="C5490">
        <v>91.449860000000001</v>
      </c>
    </row>
    <row r="5491" spans="1:3" x14ac:dyDescent="0.25">
      <c r="A5491" s="2">
        <v>43514</v>
      </c>
      <c r="B5491" s="1" t="s">
        <v>7</v>
      </c>
      <c r="C5491">
        <v>91.581954999999994</v>
      </c>
    </row>
    <row r="5492" spans="1:3" x14ac:dyDescent="0.25">
      <c r="A5492" s="2">
        <v>43515</v>
      </c>
      <c r="B5492" s="1" t="s">
        <v>7</v>
      </c>
      <c r="C5492">
        <v>91.487587000000005</v>
      </c>
    </row>
    <row r="5493" spans="1:3" x14ac:dyDescent="0.25">
      <c r="A5493" s="2">
        <v>43516</v>
      </c>
      <c r="B5493" s="1" t="s">
        <v>7</v>
      </c>
      <c r="C5493">
        <v>91.600821999999994</v>
      </c>
    </row>
    <row r="5494" spans="1:3" x14ac:dyDescent="0.25">
      <c r="A5494" s="2">
        <v>43517</v>
      </c>
      <c r="B5494" s="1" t="s">
        <v>7</v>
      </c>
      <c r="C5494">
        <v>90.581772000000001</v>
      </c>
    </row>
    <row r="5495" spans="1:3" x14ac:dyDescent="0.25">
      <c r="A5495" s="2">
        <v>43518</v>
      </c>
      <c r="B5495" s="1" t="s">
        <v>7</v>
      </c>
      <c r="C5495">
        <v>90.770493000000002</v>
      </c>
    </row>
    <row r="5496" spans="1:3" x14ac:dyDescent="0.25">
      <c r="A5496" s="2">
        <v>43521</v>
      </c>
      <c r="B5496" s="1" t="s">
        <v>7</v>
      </c>
      <c r="C5496">
        <v>89.940155000000004</v>
      </c>
    </row>
    <row r="5497" spans="1:3" x14ac:dyDescent="0.25">
      <c r="A5497" s="2">
        <v>43522</v>
      </c>
      <c r="B5497" s="1" t="s">
        <v>7</v>
      </c>
      <c r="C5497">
        <v>89.524979000000002</v>
      </c>
    </row>
    <row r="5498" spans="1:3" x14ac:dyDescent="0.25">
      <c r="A5498" s="2">
        <v>43523</v>
      </c>
      <c r="B5498" s="1" t="s">
        <v>7</v>
      </c>
      <c r="C5498">
        <v>85.731880000000004</v>
      </c>
    </row>
    <row r="5499" spans="1:3" x14ac:dyDescent="0.25">
      <c r="A5499" s="2">
        <v>43524</v>
      </c>
      <c r="B5499" s="1" t="s">
        <v>7</v>
      </c>
      <c r="C5499">
        <v>85.656395000000003</v>
      </c>
    </row>
    <row r="5500" spans="1:3" x14ac:dyDescent="0.25">
      <c r="A5500" s="2">
        <v>43525</v>
      </c>
      <c r="B5500" s="1" t="s">
        <v>7</v>
      </c>
      <c r="C5500">
        <v>87.317062000000007</v>
      </c>
    </row>
    <row r="5501" spans="1:3" x14ac:dyDescent="0.25">
      <c r="A5501" s="2">
        <v>43528</v>
      </c>
      <c r="B5501" s="1" t="s">
        <v>7</v>
      </c>
      <c r="C5501">
        <v>87.920936999999995</v>
      </c>
    </row>
    <row r="5502" spans="1:3" x14ac:dyDescent="0.25">
      <c r="A5502" s="2">
        <v>43529</v>
      </c>
      <c r="B5502" s="1" t="s">
        <v>7</v>
      </c>
      <c r="C5502">
        <v>88.109641999999994</v>
      </c>
    </row>
    <row r="5503" spans="1:3" x14ac:dyDescent="0.25">
      <c r="A5503" s="2">
        <v>43530</v>
      </c>
      <c r="B5503" s="1" t="s">
        <v>7</v>
      </c>
      <c r="C5503">
        <v>88.147391999999996</v>
      </c>
    </row>
    <row r="5504" spans="1:3" x14ac:dyDescent="0.25">
      <c r="A5504" s="2">
        <v>43531</v>
      </c>
      <c r="B5504" s="1" t="s">
        <v>7</v>
      </c>
      <c r="C5504">
        <v>88.166274999999999</v>
      </c>
    </row>
    <row r="5505" spans="1:3" x14ac:dyDescent="0.25">
      <c r="A5505" s="2">
        <v>43532</v>
      </c>
      <c r="B5505" s="1" t="s">
        <v>7</v>
      </c>
      <c r="C5505">
        <v>89.959029999999998</v>
      </c>
    </row>
    <row r="5506" spans="1:3" x14ac:dyDescent="0.25">
      <c r="A5506" s="2">
        <v>43535</v>
      </c>
      <c r="B5506" s="1" t="s">
        <v>7</v>
      </c>
      <c r="C5506">
        <v>91.921631000000005</v>
      </c>
    </row>
    <row r="5507" spans="1:3" x14ac:dyDescent="0.25">
      <c r="A5507" s="2">
        <v>43536</v>
      </c>
      <c r="B5507" s="1" t="s">
        <v>7</v>
      </c>
      <c r="C5507">
        <v>93.355850000000004</v>
      </c>
    </row>
    <row r="5508" spans="1:3" x14ac:dyDescent="0.25">
      <c r="A5508" s="2">
        <v>43537</v>
      </c>
      <c r="B5508" s="1" t="s">
        <v>7</v>
      </c>
      <c r="C5508">
        <v>93.336967000000001</v>
      </c>
    </row>
    <row r="5509" spans="1:3" x14ac:dyDescent="0.25">
      <c r="A5509" s="2">
        <v>43538</v>
      </c>
      <c r="B5509" s="1" t="s">
        <v>7</v>
      </c>
      <c r="C5509">
        <v>94.733436999999995</v>
      </c>
    </row>
    <row r="5510" spans="1:3" x14ac:dyDescent="0.25">
      <c r="A5510" s="2">
        <v>43539</v>
      </c>
      <c r="B5510" s="1" t="s">
        <v>7</v>
      </c>
      <c r="C5510">
        <v>92.808586000000005</v>
      </c>
    </row>
    <row r="5511" spans="1:3" x14ac:dyDescent="0.25">
      <c r="A5511" s="2">
        <v>43542</v>
      </c>
      <c r="B5511" s="1" t="s">
        <v>7</v>
      </c>
      <c r="C5511">
        <v>93.563430999999994</v>
      </c>
    </row>
    <row r="5512" spans="1:3" x14ac:dyDescent="0.25">
      <c r="A5512" s="2">
        <v>43543</v>
      </c>
      <c r="B5512" s="1" t="s">
        <v>7</v>
      </c>
      <c r="C5512">
        <v>94.639083999999997</v>
      </c>
    </row>
    <row r="5513" spans="1:3" x14ac:dyDescent="0.25">
      <c r="A5513" s="2">
        <v>43544</v>
      </c>
      <c r="B5513" s="1" t="s">
        <v>7</v>
      </c>
      <c r="C5513">
        <v>94.591910999999996</v>
      </c>
    </row>
    <row r="5514" spans="1:3" x14ac:dyDescent="0.25">
      <c r="A5514" s="2">
        <v>43545</v>
      </c>
      <c r="B5514" s="1" t="s">
        <v>7</v>
      </c>
      <c r="C5514">
        <v>94.591910999999996</v>
      </c>
    </row>
    <row r="5515" spans="1:3" x14ac:dyDescent="0.25">
      <c r="A5515" s="2">
        <v>43546</v>
      </c>
      <c r="B5515" s="1" t="s">
        <v>7</v>
      </c>
      <c r="C5515">
        <v>93.110512</v>
      </c>
    </row>
    <row r="5516" spans="1:3" x14ac:dyDescent="0.25">
      <c r="A5516" s="2">
        <v>43549</v>
      </c>
      <c r="B5516" s="1" t="s">
        <v>7</v>
      </c>
      <c r="C5516">
        <v>93.129386999999994</v>
      </c>
    </row>
    <row r="5517" spans="1:3" x14ac:dyDescent="0.25">
      <c r="A5517" s="2">
        <v>43550</v>
      </c>
      <c r="B5517" s="1" t="s">
        <v>7</v>
      </c>
      <c r="C5517">
        <v>93.487945999999994</v>
      </c>
    </row>
    <row r="5518" spans="1:3" x14ac:dyDescent="0.25">
      <c r="A5518" s="2">
        <v>43551</v>
      </c>
      <c r="B5518" s="1" t="s">
        <v>7</v>
      </c>
      <c r="C5518">
        <v>93.789894000000004</v>
      </c>
    </row>
    <row r="5519" spans="1:3" x14ac:dyDescent="0.25">
      <c r="A5519" s="2">
        <v>43552</v>
      </c>
      <c r="B5519" s="1" t="s">
        <v>7</v>
      </c>
      <c r="C5519">
        <v>95.299576000000002</v>
      </c>
    </row>
    <row r="5520" spans="1:3" x14ac:dyDescent="0.25">
      <c r="A5520" s="2">
        <v>43553</v>
      </c>
      <c r="B5520" s="1" t="s">
        <v>7</v>
      </c>
      <c r="C5520">
        <v>95.912895000000006</v>
      </c>
    </row>
    <row r="5521" spans="1:3" x14ac:dyDescent="0.25">
      <c r="A5521" s="2">
        <v>43556</v>
      </c>
      <c r="B5521" s="1" t="s">
        <v>7</v>
      </c>
      <c r="C5521">
        <v>95.063689999999994</v>
      </c>
    </row>
    <row r="5522" spans="1:3" x14ac:dyDescent="0.25">
      <c r="A5522" s="2">
        <v>43557</v>
      </c>
      <c r="B5522" s="1" t="s">
        <v>7</v>
      </c>
      <c r="C5522">
        <v>95.582656999999998</v>
      </c>
    </row>
    <row r="5523" spans="1:3" x14ac:dyDescent="0.25">
      <c r="A5523" s="2">
        <v>43558</v>
      </c>
      <c r="B5523" s="1" t="s">
        <v>7</v>
      </c>
      <c r="C5523">
        <v>95.393944000000005</v>
      </c>
    </row>
    <row r="5524" spans="1:3" x14ac:dyDescent="0.25">
      <c r="A5524" s="2">
        <v>43559</v>
      </c>
      <c r="B5524" s="1" t="s">
        <v>7</v>
      </c>
      <c r="C5524">
        <v>95.393944000000005</v>
      </c>
    </row>
    <row r="5525" spans="1:3" x14ac:dyDescent="0.25">
      <c r="A5525" s="2">
        <v>43560</v>
      </c>
      <c r="B5525" s="1" t="s">
        <v>7</v>
      </c>
      <c r="C5525">
        <v>96.384681999999998</v>
      </c>
    </row>
    <row r="5526" spans="1:3" x14ac:dyDescent="0.25">
      <c r="A5526" s="2">
        <v>43563</v>
      </c>
      <c r="B5526" s="1" t="s">
        <v>7</v>
      </c>
      <c r="C5526">
        <v>96.667747000000006</v>
      </c>
    </row>
    <row r="5527" spans="1:3" x14ac:dyDescent="0.25">
      <c r="A5527" s="2">
        <v>43564</v>
      </c>
      <c r="B5527" s="1" t="s">
        <v>7</v>
      </c>
      <c r="C5527">
        <v>94.129570000000001</v>
      </c>
    </row>
    <row r="5528" spans="1:3" x14ac:dyDescent="0.25">
      <c r="A5528" s="2">
        <v>43565</v>
      </c>
      <c r="B5528" s="1" t="s">
        <v>7</v>
      </c>
      <c r="C5528">
        <v>94.072952000000001</v>
      </c>
    </row>
    <row r="5529" spans="1:3" x14ac:dyDescent="0.25">
      <c r="A5529" s="2">
        <v>43566</v>
      </c>
      <c r="B5529" s="1" t="s">
        <v>7</v>
      </c>
      <c r="C5529">
        <v>93.638908000000001</v>
      </c>
    </row>
    <row r="5530" spans="1:3" x14ac:dyDescent="0.25">
      <c r="A5530" s="2">
        <v>43567</v>
      </c>
      <c r="B5530" s="1" t="s">
        <v>7</v>
      </c>
      <c r="C5530">
        <v>91.695175000000006</v>
      </c>
    </row>
    <row r="5531" spans="1:3" x14ac:dyDescent="0.25">
      <c r="A5531" s="2">
        <v>43570</v>
      </c>
      <c r="B5531" s="1" t="s">
        <v>7</v>
      </c>
      <c r="C5531">
        <v>91.242271000000002</v>
      </c>
    </row>
    <row r="5532" spans="1:3" x14ac:dyDescent="0.25">
      <c r="A5532" s="2">
        <v>43571</v>
      </c>
      <c r="B5532" s="1" t="s">
        <v>7</v>
      </c>
      <c r="C5532">
        <v>90.487433999999993</v>
      </c>
    </row>
    <row r="5533" spans="1:3" x14ac:dyDescent="0.25">
      <c r="A5533" s="2">
        <v>43572</v>
      </c>
      <c r="B5533" s="1" t="s">
        <v>7</v>
      </c>
      <c r="C5533">
        <v>89.562736999999998</v>
      </c>
    </row>
    <row r="5534" spans="1:3" x14ac:dyDescent="0.25">
      <c r="A5534" s="2">
        <v>43573</v>
      </c>
      <c r="B5534" s="1" t="s">
        <v>7</v>
      </c>
      <c r="C5534">
        <v>88.487076000000002</v>
      </c>
    </row>
    <row r="5535" spans="1:3" x14ac:dyDescent="0.25">
      <c r="A5535" s="2">
        <v>43578</v>
      </c>
      <c r="B5535" s="1" t="s">
        <v>7</v>
      </c>
      <c r="C5535">
        <v>90.581772000000001</v>
      </c>
    </row>
    <row r="5536" spans="1:3" x14ac:dyDescent="0.25">
      <c r="A5536" s="2">
        <v>43579</v>
      </c>
      <c r="B5536" s="1" t="s">
        <v>7</v>
      </c>
      <c r="C5536">
        <v>90.657264999999995</v>
      </c>
    </row>
    <row r="5537" spans="1:3" x14ac:dyDescent="0.25">
      <c r="A5537" s="2">
        <v>43580</v>
      </c>
      <c r="B5537" s="1" t="s">
        <v>7</v>
      </c>
      <c r="C5537">
        <v>89.751450000000006</v>
      </c>
    </row>
    <row r="5538" spans="1:3" x14ac:dyDescent="0.25">
      <c r="A5538" s="2">
        <v>43581</v>
      </c>
      <c r="B5538" s="1" t="s">
        <v>7</v>
      </c>
      <c r="C5538">
        <v>90.223220999999995</v>
      </c>
    </row>
    <row r="5539" spans="1:3" x14ac:dyDescent="0.25">
      <c r="A5539" s="2">
        <v>43584</v>
      </c>
      <c r="B5539" s="1" t="s">
        <v>7</v>
      </c>
      <c r="C5539">
        <v>91.418304000000006</v>
      </c>
    </row>
    <row r="5540" spans="1:3" x14ac:dyDescent="0.25">
      <c r="A5540" s="2">
        <v>43585</v>
      </c>
      <c r="B5540" s="1" t="s">
        <v>7</v>
      </c>
      <c r="C5540">
        <v>90.710814999999997</v>
      </c>
    </row>
    <row r="5541" spans="1:3" x14ac:dyDescent="0.25">
      <c r="A5541" s="2">
        <v>43587</v>
      </c>
      <c r="B5541" s="1" t="s">
        <v>7</v>
      </c>
      <c r="C5541">
        <v>90.691688999999997</v>
      </c>
    </row>
    <row r="5542" spans="1:3" x14ac:dyDescent="0.25">
      <c r="A5542" s="2">
        <v>43588</v>
      </c>
      <c r="B5542" s="1" t="s">
        <v>7</v>
      </c>
      <c r="C5542">
        <v>91.666861999999995</v>
      </c>
    </row>
    <row r="5543" spans="1:3" x14ac:dyDescent="0.25">
      <c r="A5543" s="2">
        <v>43591</v>
      </c>
      <c r="B5543" s="1" t="s">
        <v>7</v>
      </c>
      <c r="C5543">
        <v>90.691688999999997</v>
      </c>
    </row>
    <row r="5544" spans="1:3" x14ac:dyDescent="0.25">
      <c r="A5544" s="2">
        <v>43592</v>
      </c>
      <c r="B5544" s="1" t="s">
        <v>7</v>
      </c>
      <c r="C5544">
        <v>92.164023999999998</v>
      </c>
    </row>
    <row r="5545" spans="1:3" x14ac:dyDescent="0.25">
      <c r="A5545" s="2">
        <v>43593</v>
      </c>
      <c r="B5545" s="1" t="s">
        <v>7</v>
      </c>
      <c r="C5545">
        <v>92.986228999999994</v>
      </c>
    </row>
    <row r="5546" spans="1:3" x14ac:dyDescent="0.25">
      <c r="A5546" s="2">
        <v>43594</v>
      </c>
      <c r="B5546" s="1" t="s">
        <v>7</v>
      </c>
      <c r="C5546">
        <v>92.393478000000002</v>
      </c>
    </row>
    <row r="5547" spans="1:3" x14ac:dyDescent="0.25">
      <c r="A5547" s="2">
        <v>43595</v>
      </c>
      <c r="B5547" s="1" t="s">
        <v>7</v>
      </c>
      <c r="C5547">
        <v>92.278747999999993</v>
      </c>
    </row>
    <row r="5548" spans="1:3" x14ac:dyDescent="0.25">
      <c r="A5548" s="2">
        <v>43598</v>
      </c>
      <c r="B5548" s="1" t="s">
        <v>7</v>
      </c>
      <c r="C5548">
        <v>91.475662</v>
      </c>
    </row>
    <row r="5549" spans="1:3" x14ac:dyDescent="0.25">
      <c r="A5549" s="2">
        <v>43599</v>
      </c>
      <c r="B5549" s="1" t="s">
        <v>7</v>
      </c>
      <c r="C5549">
        <v>88.091209000000006</v>
      </c>
    </row>
    <row r="5550" spans="1:3" x14ac:dyDescent="0.25">
      <c r="A5550" s="2">
        <v>43600</v>
      </c>
      <c r="B5550" s="1" t="s">
        <v>7</v>
      </c>
      <c r="C5550">
        <v>87.096908999999997</v>
      </c>
    </row>
    <row r="5551" spans="1:3" x14ac:dyDescent="0.25">
      <c r="A5551" s="2">
        <v>43601</v>
      </c>
      <c r="B5551" s="1" t="s">
        <v>7</v>
      </c>
      <c r="C5551">
        <v>87.632300999999998</v>
      </c>
    </row>
    <row r="5552" spans="1:3" x14ac:dyDescent="0.25">
      <c r="A5552" s="2">
        <v>43602</v>
      </c>
      <c r="B5552" s="1" t="s">
        <v>7</v>
      </c>
      <c r="C5552">
        <v>87.594063000000006</v>
      </c>
    </row>
    <row r="5553" spans="1:3" x14ac:dyDescent="0.25">
      <c r="A5553" s="2">
        <v>43605</v>
      </c>
      <c r="B5553" s="1" t="s">
        <v>7</v>
      </c>
      <c r="C5553">
        <v>87.020424000000006</v>
      </c>
    </row>
    <row r="5554" spans="1:3" x14ac:dyDescent="0.25">
      <c r="A5554" s="2">
        <v>43606</v>
      </c>
      <c r="B5554" s="1" t="s">
        <v>7</v>
      </c>
      <c r="C5554">
        <v>86.848335000000006</v>
      </c>
    </row>
    <row r="5555" spans="1:3" x14ac:dyDescent="0.25">
      <c r="A5555" s="2">
        <v>43607</v>
      </c>
      <c r="B5555" s="1" t="s">
        <v>7</v>
      </c>
      <c r="C5555">
        <v>86.618888999999996</v>
      </c>
    </row>
    <row r="5556" spans="1:3" x14ac:dyDescent="0.25">
      <c r="A5556" s="2">
        <v>43608</v>
      </c>
      <c r="B5556" s="1" t="s">
        <v>7</v>
      </c>
      <c r="C5556">
        <v>85.987892000000002</v>
      </c>
    </row>
    <row r="5557" spans="1:3" x14ac:dyDescent="0.25">
      <c r="A5557" s="2">
        <v>43609</v>
      </c>
      <c r="B5557" s="1" t="s">
        <v>7</v>
      </c>
      <c r="C5557">
        <v>86.657120000000006</v>
      </c>
    </row>
    <row r="5558" spans="1:3" x14ac:dyDescent="0.25">
      <c r="A5558" s="2">
        <v>43612</v>
      </c>
      <c r="B5558" s="1" t="s">
        <v>7</v>
      </c>
      <c r="C5558">
        <v>85.987892000000002</v>
      </c>
    </row>
    <row r="5559" spans="1:3" x14ac:dyDescent="0.25">
      <c r="A5559" s="2">
        <v>43613</v>
      </c>
      <c r="B5559" s="1" t="s">
        <v>7</v>
      </c>
      <c r="C5559">
        <v>85.739304000000004</v>
      </c>
    </row>
    <row r="5560" spans="1:3" x14ac:dyDescent="0.25">
      <c r="A5560" s="2">
        <v>43614</v>
      </c>
      <c r="B5560" s="1" t="s">
        <v>7</v>
      </c>
      <c r="C5560">
        <v>83.769829000000001</v>
      </c>
    </row>
    <row r="5561" spans="1:3" x14ac:dyDescent="0.25">
      <c r="A5561" s="2">
        <v>43615</v>
      </c>
      <c r="B5561" s="1" t="s">
        <v>7</v>
      </c>
      <c r="C5561">
        <v>83.941917000000004</v>
      </c>
    </row>
    <row r="5562" spans="1:3" x14ac:dyDescent="0.25">
      <c r="A5562" s="2">
        <v>43616</v>
      </c>
      <c r="B5562" s="1" t="s">
        <v>7</v>
      </c>
      <c r="C5562">
        <v>82.660797000000002</v>
      </c>
    </row>
    <row r="5563" spans="1:3" x14ac:dyDescent="0.25">
      <c r="A5563" s="2">
        <v>43619</v>
      </c>
      <c r="B5563" s="1" t="s">
        <v>7</v>
      </c>
      <c r="C5563">
        <v>84.400825999999995</v>
      </c>
    </row>
    <row r="5564" spans="1:3" x14ac:dyDescent="0.25">
      <c r="A5564" s="2">
        <v>43620</v>
      </c>
      <c r="B5564" s="1" t="s">
        <v>7</v>
      </c>
      <c r="C5564">
        <v>84.668526</v>
      </c>
    </row>
    <row r="5565" spans="1:3" x14ac:dyDescent="0.25">
      <c r="A5565" s="2">
        <v>43621</v>
      </c>
      <c r="B5565" s="1" t="s">
        <v>7</v>
      </c>
      <c r="C5565">
        <v>84.764129999999994</v>
      </c>
    </row>
    <row r="5566" spans="1:3" x14ac:dyDescent="0.25">
      <c r="A5566" s="2">
        <v>43622</v>
      </c>
      <c r="B5566" s="1" t="s">
        <v>7</v>
      </c>
      <c r="C5566">
        <v>85.146552999999997</v>
      </c>
    </row>
    <row r="5567" spans="1:3" x14ac:dyDescent="0.25">
      <c r="A5567" s="2">
        <v>43623</v>
      </c>
      <c r="B5567" s="1" t="s">
        <v>7</v>
      </c>
      <c r="C5567">
        <v>85.528976</v>
      </c>
    </row>
    <row r="5568" spans="1:3" x14ac:dyDescent="0.25">
      <c r="A5568" s="2">
        <v>43627</v>
      </c>
      <c r="B5568" s="1" t="s">
        <v>7</v>
      </c>
      <c r="C5568">
        <v>87.001305000000002</v>
      </c>
    </row>
    <row r="5569" spans="1:3" x14ac:dyDescent="0.25">
      <c r="A5569" s="2">
        <v>43628</v>
      </c>
      <c r="B5569" s="1" t="s">
        <v>7</v>
      </c>
      <c r="C5569">
        <v>86.905700999999993</v>
      </c>
    </row>
    <row r="5570" spans="1:3" x14ac:dyDescent="0.25">
      <c r="A5570" s="2">
        <v>43629</v>
      </c>
      <c r="B5570" s="1" t="s">
        <v>7</v>
      </c>
      <c r="C5570">
        <v>87.651420999999999</v>
      </c>
    </row>
    <row r="5571" spans="1:3" x14ac:dyDescent="0.25">
      <c r="A5571" s="2">
        <v>43630</v>
      </c>
      <c r="B5571" s="1" t="s">
        <v>7</v>
      </c>
      <c r="C5571">
        <v>87.766159000000002</v>
      </c>
    </row>
    <row r="5572" spans="1:3" x14ac:dyDescent="0.25">
      <c r="A5572" s="2">
        <v>43633</v>
      </c>
      <c r="B5572" s="1" t="s">
        <v>7</v>
      </c>
      <c r="C5572">
        <v>87.116034999999997</v>
      </c>
    </row>
    <row r="5573" spans="1:3" x14ac:dyDescent="0.25">
      <c r="A5573" s="2">
        <v>43634</v>
      </c>
      <c r="B5573" s="1" t="s">
        <v>7</v>
      </c>
      <c r="C5573">
        <v>89.582656999999998</v>
      </c>
    </row>
    <row r="5574" spans="1:3" x14ac:dyDescent="0.25">
      <c r="A5574" s="2">
        <v>43635</v>
      </c>
      <c r="B5574" s="1" t="s">
        <v>7</v>
      </c>
      <c r="C5574">
        <v>90.213668999999996</v>
      </c>
    </row>
    <row r="5575" spans="1:3" x14ac:dyDescent="0.25">
      <c r="A5575" s="2">
        <v>43636</v>
      </c>
      <c r="B5575" s="1" t="s">
        <v>7</v>
      </c>
      <c r="C5575">
        <v>89.735634000000005</v>
      </c>
    </row>
    <row r="5576" spans="1:3" x14ac:dyDescent="0.25">
      <c r="A5576" s="2">
        <v>43637</v>
      </c>
      <c r="B5576" s="1" t="s">
        <v>7</v>
      </c>
      <c r="C5576">
        <v>87.708793999999997</v>
      </c>
    </row>
    <row r="5577" spans="1:3" x14ac:dyDescent="0.25">
      <c r="A5577" s="2">
        <v>43640</v>
      </c>
      <c r="B5577" s="1" t="s">
        <v>7</v>
      </c>
      <c r="C5577">
        <v>88.817809999999994</v>
      </c>
    </row>
    <row r="5578" spans="1:3" x14ac:dyDescent="0.25">
      <c r="A5578" s="2">
        <v>43641</v>
      </c>
      <c r="B5578" s="1" t="s">
        <v>7</v>
      </c>
      <c r="C5578">
        <v>89.467934</v>
      </c>
    </row>
    <row r="5579" spans="1:3" x14ac:dyDescent="0.25">
      <c r="A5579" s="2">
        <v>43642</v>
      </c>
      <c r="B5579" s="1" t="s">
        <v>7</v>
      </c>
      <c r="C5579">
        <v>88.244185999999999</v>
      </c>
    </row>
    <row r="5580" spans="1:3" x14ac:dyDescent="0.25">
      <c r="A5580" s="2">
        <v>43643</v>
      </c>
      <c r="B5580" s="1" t="s">
        <v>7</v>
      </c>
      <c r="C5580">
        <v>88.645720999999995</v>
      </c>
    </row>
    <row r="5581" spans="1:3" x14ac:dyDescent="0.25">
      <c r="A5581" s="2">
        <v>43644</v>
      </c>
      <c r="B5581" s="1" t="s">
        <v>7</v>
      </c>
      <c r="C5581">
        <v>87.919121000000004</v>
      </c>
    </row>
    <row r="5582" spans="1:3" x14ac:dyDescent="0.25">
      <c r="A5582" s="2">
        <v>43647</v>
      </c>
      <c r="B5582" s="1" t="s">
        <v>7</v>
      </c>
      <c r="C5582">
        <v>89.697395</v>
      </c>
    </row>
    <row r="5583" spans="1:3" x14ac:dyDescent="0.25">
      <c r="A5583" s="2">
        <v>43648</v>
      </c>
      <c r="B5583" s="1" t="s">
        <v>7</v>
      </c>
      <c r="C5583">
        <v>90.825539000000006</v>
      </c>
    </row>
    <row r="5584" spans="1:3" x14ac:dyDescent="0.25">
      <c r="A5584" s="2">
        <v>43649</v>
      </c>
      <c r="B5584" s="1" t="s">
        <v>7</v>
      </c>
      <c r="C5584">
        <v>91.150597000000005</v>
      </c>
    </row>
    <row r="5585" spans="1:3" x14ac:dyDescent="0.25">
      <c r="A5585" s="2">
        <v>43650</v>
      </c>
      <c r="B5585" s="1" t="s">
        <v>7</v>
      </c>
      <c r="C5585">
        <v>91.322685000000007</v>
      </c>
    </row>
    <row r="5586" spans="1:3" x14ac:dyDescent="0.25">
      <c r="A5586" s="2">
        <v>43651</v>
      </c>
      <c r="B5586" s="1" t="s">
        <v>7</v>
      </c>
      <c r="C5586">
        <v>90.844657999999995</v>
      </c>
    </row>
    <row r="5587" spans="1:3" x14ac:dyDescent="0.25">
      <c r="A5587" s="2">
        <v>43654</v>
      </c>
      <c r="B5587" s="1" t="s">
        <v>7</v>
      </c>
      <c r="C5587">
        <v>89.142876000000001</v>
      </c>
    </row>
    <row r="5588" spans="1:3" x14ac:dyDescent="0.25">
      <c r="A5588" s="2">
        <v>43655</v>
      </c>
      <c r="B5588" s="1" t="s">
        <v>7</v>
      </c>
      <c r="C5588">
        <v>88.856064000000003</v>
      </c>
    </row>
    <row r="5589" spans="1:3" x14ac:dyDescent="0.25">
      <c r="A5589" s="2">
        <v>43656</v>
      </c>
      <c r="B5589" s="1" t="s">
        <v>7</v>
      </c>
      <c r="C5589">
        <v>88.913421999999997</v>
      </c>
    </row>
    <row r="5590" spans="1:3" x14ac:dyDescent="0.25">
      <c r="A5590" s="2">
        <v>43657</v>
      </c>
      <c r="B5590" s="1" t="s">
        <v>7</v>
      </c>
      <c r="C5590">
        <v>88.722213999999994</v>
      </c>
    </row>
    <row r="5591" spans="1:3" x14ac:dyDescent="0.25">
      <c r="A5591" s="2">
        <v>43658</v>
      </c>
      <c r="B5591" s="1" t="s">
        <v>7</v>
      </c>
      <c r="C5591">
        <v>88.416283000000007</v>
      </c>
    </row>
    <row r="5592" spans="1:3" x14ac:dyDescent="0.25">
      <c r="A5592" s="2">
        <v>43661</v>
      </c>
      <c r="B5592" s="1" t="s">
        <v>7</v>
      </c>
      <c r="C5592">
        <v>88.263298000000006</v>
      </c>
    </row>
    <row r="5593" spans="1:3" x14ac:dyDescent="0.25">
      <c r="A5593" s="2">
        <v>43662</v>
      </c>
      <c r="B5593" s="1" t="s">
        <v>7</v>
      </c>
      <c r="C5593">
        <v>88.588370999999995</v>
      </c>
    </row>
    <row r="5594" spans="1:3" x14ac:dyDescent="0.25">
      <c r="A5594" s="2">
        <v>43663</v>
      </c>
      <c r="B5594" s="1" t="s">
        <v>7</v>
      </c>
      <c r="C5594">
        <v>88.607483000000002</v>
      </c>
    </row>
    <row r="5595" spans="1:3" x14ac:dyDescent="0.25">
      <c r="A5595" s="2">
        <v>43664</v>
      </c>
      <c r="B5595" s="1" t="s">
        <v>7</v>
      </c>
      <c r="C5595">
        <v>90.309264999999996</v>
      </c>
    </row>
    <row r="5596" spans="1:3" x14ac:dyDescent="0.25">
      <c r="A5596" s="2">
        <v>43665</v>
      </c>
      <c r="B5596" s="1" t="s">
        <v>7</v>
      </c>
      <c r="C5596">
        <v>89.314964000000003</v>
      </c>
    </row>
    <row r="5597" spans="1:3" x14ac:dyDescent="0.25">
      <c r="A5597" s="2">
        <v>43668</v>
      </c>
      <c r="B5597" s="1" t="s">
        <v>7</v>
      </c>
      <c r="C5597">
        <v>90.290154000000001</v>
      </c>
    </row>
    <row r="5598" spans="1:3" x14ac:dyDescent="0.25">
      <c r="A5598" s="2">
        <v>43669</v>
      </c>
      <c r="B5598" s="1" t="s">
        <v>7</v>
      </c>
      <c r="C5598">
        <v>92.011047000000005</v>
      </c>
    </row>
    <row r="5599" spans="1:3" x14ac:dyDescent="0.25">
      <c r="A5599" s="2">
        <v>43670</v>
      </c>
      <c r="B5599" s="1" t="s">
        <v>7</v>
      </c>
      <c r="C5599">
        <v>90.940269000000001</v>
      </c>
    </row>
    <row r="5600" spans="1:3" x14ac:dyDescent="0.25">
      <c r="A5600" s="2">
        <v>43671</v>
      </c>
      <c r="B5600" s="1" t="s">
        <v>7</v>
      </c>
      <c r="C5600">
        <v>89.945969000000005</v>
      </c>
    </row>
    <row r="5601" spans="1:3" x14ac:dyDescent="0.25">
      <c r="A5601" s="2">
        <v>43672</v>
      </c>
      <c r="B5601" s="1" t="s">
        <v>7</v>
      </c>
      <c r="C5601">
        <v>90.309264999999996</v>
      </c>
    </row>
    <row r="5602" spans="1:3" x14ac:dyDescent="0.25">
      <c r="A5602" s="2">
        <v>43675</v>
      </c>
      <c r="B5602" s="1" t="s">
        <v>7</v>
      </c>
      <c r="C5602">
        <v>90.557838000000004</v>
      </c>
    </row>
    <row r="5603" spans="1:3" x14ac:dyDescent="0.25">
      <c r="A5603" s="2">
        <v>43676</v>
      </c>
      <c r="B5603" s="1" t="s">
        <v>7</v>
      </c>
      <c r="C5603">
        <v>88.301544000000007</v>
      </c>
    </row>
    <row r="5604" spans="1:3" x14ac:dyDescent="0.25">
      <c r="A5604" s="2">
        <v>43677</v>
      </c>
      <c r="B5604" s="1" t="s">
        <v>7</v>
      </c>
      <c r="C5604">
        <v>88.378035999999994</v>
      </c>
    </row>
    <row r="5605" spans="1:3" x14ac:dyDescent="0.25">
      <c r="A5605" s="2">
        <v>43678</v>
      </c>
      <c r="B5605" s="1" t="s">
        <v>7</v>
      </c>
      <c r="C5605">
        <v>89.945969000000005</v>
      </c>
    </row>
    <row r="5606" spans="1:3" x14ac:dyDescent="0.25">
      <c r="A5606" s="2">
        <v>43679</v>
      </c>
      <c r="B5606" s="1" t="s">
        <v>7</v>
      </c>
      <c r="C5606">
        <v>89.181122000000002</v>
      </c>
    </row>
    <row r="5607" spans="1:3" x14ac:dyDescent="0.25">
      <c r="A5607" s="2">
        <v>43682</v>
      </c>
      <c r="B5607" s="1" t="s">
        <v>7</v>
      </c>
      <c r="C5607">
        <v>88.129456000000005</v>
      </c>
    </row>
    <row r="5608" spans="1:3" x14ac:dyDescent="0.25">
      <c r="A5608" s="2">
        <v>43683</v>
      </c>
      <c r="B5608" s="1" t="s">
        <v>7</v>
      </c>
      <c r="C5608">
        <v>88.836937000000006</v>
      </c>
    </row>
    <row r="5609" spans="1:3" x14ac:dyDescent="0.25">
      <c r="A5609" s="2">
        <v>43684</v>
      </c>
      <c r="B5609" s="1" t="s">
        <v>7</v>
      </c>
      <c r="C5609">
        <v>88.492751999999996</v>
      </c>
    </row>
    <row r="5610" spans="1:3" x14ac:dyDescent="0.25">
      <c r="A5610" s="2">
        <v>43685</v>
      </c>
      <c r="B5610" s="1" t="s">
        <v>7</v>
      </c>
      <c r="C5610">
        <v>90.404869000000005</v>
      </c>
    </row>
    <row r="5611" spans="1:3" x14ac:dyDescent="0.25">
      <c r="A5611" s="2">
        <v>43686</v>
      </c>
      <c r="B5611" s="1" t="s">
        <v>7</v>
      </c>
      <c r="C5611">
        <v>90.691688999999997</v>
      </c>
    </row>
    <row r="5612" spans="1:3" x14ac:dyDescent="0.25">
      <c r="A5612" s="2">
        <v>43689</v>
      </c>
      <c r="B5612" s="1" t="s">
        <v>7</v>
      </c>
      <c r="C5612">
        <v>90.347510999999997</v>
      </c>
    </row>
    <row r="5613" spans="1:3" x14ac:dyDescent="0.25">
      <c r="A5613" s="2">
        <v>43690</v>
      </c>
      <c r="B5613" s="1" t="s">
        <v>7</v>
      </c>
      <c r="C5613">
        <v>90.940269000000001</v>
      </c>
    </row>
    <row r="5614" spans="1:3" x14ac:dyDescent="0.25">
      <c r="A5614" s="2">
        <v>43691</v>
      </c>
      <c r="B5614" s="1" t="s">
        <v>7</v>
      </c>
      <c r="C5614">
        <v>89.238479999999996</v>
      </c>
    </row>
    <row r="5615" spans="1:3" x14ac:dyDescent="0.25">
      <c r="A5615" s="2">
        <v>43692</v>
      </c>
      <c r="B5615" s="1" t="s">
        <v>7</v>
      </c>
      <c r="C5615">
        <v>88.645720999999995</v>
      </c>
    </row>
    <row r="5616" spans="1:3" x14ac:dyDescent="0.25">
      <c r="A5616" s="2">
        <v>43693</v>
      </c>
      <c r="B5616" s="1" t="s">
        <v>7</v>
      </c>
      <c r="C5616">
        <v>90.175415000000001</v>
      </c>
    </row>
    <row r="5617" spans="1:3" x14ac:dyDescent="0.25">
      <c r="A5617" s="2">
        <v>43696</v>
      </c>
      <c r="B5617" s="1" t="s">
        <v>7</v>
      </c>
      <c r="C5617">
        <v>91.705108999999993</v>
      </c>
    </row>
    <row r="5618" spans="1:3" x14ac:dyDescent="0.25">
      <c r="A5618" s="2">
        <v>43697</v>
      </c>
      <c r="B5618" s="1" t="s">
        <v>7</v>
      </c>
      <c r="C5618">
        <v>91.227080999999998</v>
      </c>
    </row>
    <row r="5619" spans="1:3" x14ac:dyDescent="0.25">
      <c r="A5619" s="2">
        <v>43698</v>
      </c>
      <c r="B5619" s="1" t="s">
        <v>7</v>
      </c>
      <c r="C5619">
        <v>91.972808999999998</v>
      </c>
    </row>
    <row r="5620" spans="1:3" x14ac:dyDescent="0.25">
      <c r="A5620" s="2">
        <v>43699</v>
      </c>
      <c r="B5620" s="1" t="s">
        <v>7</v>
      </c>
      <c r="C5620">
        <v>91.035872999999995</v>
      </c>
    </row>
    <row r="5621" spans="1:3" x14ac:dyDescent="0.25">
      <c r="A5621" s="2">
        <v>43700</v>
      </c>
      <c r="B5621" s="1" t="s">
        <v>7</v>
      </c>
      <c r="C5621">
        <v>90.729927000000004</v>
      </c>
    </row>
    <row r="5622" spans="1:3" x14ac:dyDescent="0.25">
      <c r="A5622" s="2">
        <v>43703</v>
      </c>
      <c r="B5622" s="1" t="s">
        <v>7</v>
      </c>
      <c r="C5622">
        <v>90.806419000000005</v>
      </c>
    </row>
    <row r="5623" spans="1:3" x14ac:dyDescent="0.25">
      <c r="A5623" s="2">
        <v>43704</v>
      </c>
      <c r="B5623" s="1" t="s">
        <v>7</v>
      </c>
      <c r="C5623">
        <v>91.533019999999993</v>
      </c>
    </row>
    <row r="5624" spans="1:3" x14ac:dyDescent="0.25">
      <c r="A5624" s="2">
        <v>43705</v>
      </c>
      <c r="B5624" s="1" t="s">
        <v>7</v>
      </c>
      <c r="C5624">
        <v>91.016746999999995</v>
      </c>
    </row>
    <row r="5625" spans="1:3" x14ac:dyDescent="0.25">
      <c r="A5625" s="2">
        <v>43706</v>
      </c>
      <c r="B5625" s="1" t="s">
        <v>7</v>
      </c>
      <c r="C5625">
        <v>91.781600999999995</v>
      </c>
    </row>
    <row r="5626" spans="1:3" x14ac:dyDescent="0.25">
      <c r="A5626" s="2">
        <v>43707</v>
      </c>
      <c r="B5626" s="1" t="s">
        <v>7</v>
      </c>
      <c r="C5626">
        <v>92.986228999999994</v>
      </c>
    </row>
    <row r="5627" spans="1:3" x14ac:dyDescent="0.25">
      <c r="A5627" s="2">
        <v>43710</v>
      </c>
      <c r="B5627" s="1" t="s">
        <v>7</v>
      </c>
      <c r="C5627">
        <v>93.559867999999994</v>
      </c>
    </row>
    <row r="5628" spans="1:3" x14ac:dyDescent="0.25">
      <c r="A5628" s="2">
        <v>43711</v>
      </c>
      <c r="B5628" s="1" t="s">
        <v>7</v>
      </c>
      <c r="C5628">
        <v>93.540740999999997</v>
      </c>
    </row>
    <row r="5629" spans="1:3" x14ac:dyDescent="0.25">
      <c r="A5629" s="2">
        <v>43712</v>
      </c>
      <c r="B5629" s="1" t="s">
        <v>7</v>
      </c>
      <c r="C5629">
        <v>93.674599000000001</v>
      </c>
    </row>
    <row r="5630" spans="1:3" x14ac:dyDescent="0.25">
      <c r="A5630" s="2">
        <v>43713</v>
      </c>
      <c r="B5630" s="1" t="s">
        <v>7</v>
      </c>
      <c r="C5630">
        <v>93.005347999999998</v>
      </c>
    </row>
    <row r="5631" spans="1:3" x14ac:dyDescent="0.25">
      <c r="A5631" s="2">
        <v>43714</v>
      </c>
      <c r="B5631" s="1" t="s">
        <v>7</v>
      </c>
      <c r="C5631">
        <v>93.693718000000004</v>
      </c>
    </row>
    <row r="5632" spans="1:3" x14ac:dyDescent="0.25">
      <c r="A5632" s="2">
        <v>43717</v>
      </c>
      <c r="B5632" s="1" t="s">
        <v>7</v>
      </c>
      <c r="C5632">
        <v>91.628624000000002</v>
      </c>
    </row>
    <row r="5633" spans="1:3" x14ac:dyDescent="0.25">
      <c r="A5633" s="2">
        <v>43718</v>
      </c>
      <c r="B5633" s="1" t="s">
        <v>7</v>
      </c>
      <c r="C5633">
        <v>89.640029999999996</v>
      </c>
    </row>
    <row r="5634" spans="1:3" x14ac:dyDescent="0.25">
      <c r="A5634" s="2">
        <v>43719</v>
      </c>
      <c r="B5634" s="1" t="s">
        <v>7</v>
      </c>
      <c r="C5634">
        <v>90.902016000000003</v>
      </c>
    </row>
    <row r="5635" spans="1:3" x14ac:dyDescent="0.25">
      <c r="A5635" s="2">
        <v>43720</v>
      </c>
      <c r="B5635" s="1" t="s">
        <v>7</v>
      </c>
      <c r="C5635">
        <v>93.081833000000003</v>
      </c>
    </row>
    <row r="5636" spans="1:3" x14ac:dyDescent="0.25">
      <c r="A5636" s="2">
        <v>43721</v>
      </c>
      <c r="B5636" s="1" t="s">
        <v>7</v>
      </c>
      <c r="C5636">
        <v>94.668892</v>
      </c>
    </row>
    <row r="5637" spans="1:3" x14ac:dyDescent="0.25">
      <c r="A5637" s="2">
        <v>43724</v>
      </c>
      <c r="B5637" s="1" t="s">
        <v>7</v>
      </c>
      <c r="C5637">
        <v>95.127808000000002</v>
      </c>
    </row>
    <row r="5638" spans="1:3" x14ac:dyDescent="0.25">
      <c r="A5638" s="2">
        <v>43725</v>
      </c>
      <c r="B5638" s="1" t="s">
        <v>7</v>
      </c>
      <c r="C5638">
        <v>94.286468999999997</v>
      </c>
    </row>
    <row r="5639" spans="1:3" x14ac:dyDescent="0.25">
      <c r="A5639" s="2">
        <v>43726</v>
      </c>
      <c r="B5639" s="1" t="s">
        <v>7</v>
      </c>
      <c r="C5639">
        <v>94.764495999999994</v>
      </c>
    </row>
    <row r="5640" spans="1:3" x14ac:dyDescent="0.25">
      <c r="A5640" s="2">
        <v>43727</v>
      </c>
      <c r="B5640" s="1" t="s">
        <v>7</v>
      </c>
      <c r="C5640">
        <v>97.852562000000006</v>
      </c>
    </row>
    <row r="5641" spans="1:3" x14ac:dyDescent="0.25">
      <c r="A5641" s="2">
        <v>43728</v>
      </c>
      <c r="B5641" s="1" t="s">
        <v>7</v>
      </c>
      <c r="C5641">
        <v>100.911957</v>
      </c>
    </row>
    <row r="5642" spans="1:3" x14ac:dyDescent="0.25">
      <c r="A5642" s="2">
        <v>43731</v>
      </c>
      <c r="B5642" s="1" t="s">
        <v>7</v>
      </c>
      <c r="C5642">
        <v>99.764686999999995</v>
      </c>
    </row>
    <row r="5643" spans="1:3" x14ac:dyDescent="0.25">
      <c r="A5643" s="2">
        <v>43732</v>
      </c>
      <c r="B5643" s="1" t="s">
        <v>7</v>
      </c>
      <c r="C5643">
        <v>99.143242000000001</v>
      </c>
    </row>
    <row r="5644" spans="1:3" x14ac:dyDescent="0.25">
      <c r="A5644" s="2">
        <v>43733</v>
      </c>
      <c r="B5644" s="1" t="s">
        <v>7</v>
      </c>
      <c r="C5644">
        <v>97.852562000000006</v>
      </c>
    </row>
    <row r="5645" spans="1:3" x14ac:dyDescent="0.25">
      <c r="A5645" s="2">
        <v>43734</v>
      </c>
      <c r="B5645" s="1" t="s">
        <v>7</v>
      </c>
      <c r="C5645">
        <v>98.091576000000003</v>
      </c>
    </row>
    <row r="5646" spans="1:3" x14ac:dyDescent="0.25">
      <c r="A5646" s="2">
        <v>43735</v>
      </c>
      <c r="B5646" s="1" t="s">
        <v>7</v>
      </c>
      <c r="C5646">
        <v>99.095444000000001</v>
      </c>
    </row>
    <row r="5647" spans="1:3" x14ac:dyDescent="0.25">
      <c r="A5647" s="2">
        <v>43738</v>
      </c>
      <c r="B5647" s="1" t="s">
        <v>7</v>
      </c>
      <c r="C5647">
        <v>98.808616999999998</v>
      </c>
    </row>
    <row r="5648" spans="1:3" x14ac:dyDescent="0.25">
      <c r="A5648" s="2">
        <v>43739</v>
      </c>
      <c r="B5648" s="1" t="s">
        <v>7</v>
      </c>
      <c r="C5648">
        <v>98.521820000000005</v>
      </c>
    </row>
    <row r="5649" spans="1:3" x14ac:dyDescent="0.25">
      <c r="A5649" s="2">
        <v>43740</v>
      </c>
      <c r="B5649" s="1" t="s">
        <v>7</v>
      </c>
      <c r="C5649">
        <v>95.749236999999994</v>
      </c>
    </row>
    <row r="5650" spans="1:3" x14ac:dyDescent="0.25">
      <c r="A5650" s="2">
        <v>43742</v>
      </c>
      <c r="B5650" s="1" t="s">
        <v>7</v>
      </c>
      <c r="C5650">
        <v>96.705298999999997</v>
      </c>
    </row>
    <row r="5651" spans="1:3" x14ac:dyDescent="0.25">
      <c r="A5651" s="2">
        <v>43745</v>
      </c>
      <c r="B5651" s="1" t="s">
        <v>7</v>
      </c>
      <c r="C5651">
        <v>97.709159999999997</v>
      </c>
    </row>
    <row r="5652" spans="1:3" x14ac:dyDescent="0.25">
      <c r="A5652" s="2">
        <v>43746</v>
      </c>
      <c r="B5652" s="1" t="s">
        <v>7</v>
      </c>
      <c r="C5652">
        <v>97.804764000000006</v>
      </c>
    </row>
    <row r="5653" spans="1:3" x14ac:dyDescent="0.25">
      <c r="A5653" s="2">
        <v>43747</v>
      </c>
      <c r="B5653" s="1" t="s">
        <v>7</v>
      </c>
      <c r="C5653">
        <v>98.808616999999998</v>
      </c>
    </row>
    <row r="5654" spans="1:3" x14ac:dyDescent="0.25">
      <c r="A5654" s="2">
        <v>43748</v>
      </c>
      <c r="B5654" s="1" t="s">
        <v>7</v>
      </c>
      <c r="C5654">
        <v>99.286652000000004</v>
      </c>
    </row>
    <row r="5655" spans="1:3" x14ac:dyDescent="0.25">
      <c r="A5655" s="2">
        <v>43749</v>
      </c>
      <c r="B5655" s="1" t="s">
        <v>7</v>
      </c>
      <c r="C5655">
        <v>99.334464999999994</v>
      </c>
    </row>
    <row r="5656" spans="1:3" x14ac:dyDescent="0.25">
      <c r="A5656" s="2">
        <v>43752</v>
      </c>
      <c r="B5656" s="1" t="s">
        <v>7</v>
      </c>
      <c r="C5656">
        <v>99.573470999999998</v>
      </c>
    </row>
    <row r="5657" spans="1:3" x14ac:dyDescent="0.25">
      <c r="A5657" s="2">
        <v>43753</v>
      </c>
      <c r="B5657" s="1" t="s">
        <v>7</v>
      </c>
      <c r="C5657">
        <v>100.386116</v>
      </c>
    </row>
    <row r="5658" spans="1:3" x14ac:dyDescent="0.25">
      <c r="A5658" s="2">
        <v>43754</v>
      </c>
      <c r="B5658" s="1" t="s">
        <v>7</v>
      </c>
      <c r="C5658">
        <v>101.342186</v>
      </c>
    </row>
    <row r="5659" spans="1:3" x14ac:dyDescent="0.25">
      <c r="A5659" s="2">
        <v>43755</v>
      </c>
      <c r="B5659" s="1" t="s">
        <v>7</v>
      </c>
      <c r="C5659">
        <v>101.628998</v>
      </c>
    </row>
    <row r="5660" spans="1:3" x14ac:dyDescent="0.25">
      <c r="A5660" s="2">
        <v>43756</v>
      </c>
      <c r="B5660" s="1" t="s">
        <v>7</v>
      </c>
      <c r="C5660">
        <v>101.342186</v>
      </c>
    </row>
    <row r="5661" spans="1:3" x14ac:dyDescent="0.25">
      <c r="A5661" s="2">
        <v>43759</v>
      </c>
      <c r="B5661" s="1" t="s">
        <v>7</v>
      </c>
      <c r="C5661">
        <v>100.625137</v>
      </c>
    </row>
    <row r="5662" spans="1:3" x14ac:dyDescent="0.25">
      <c r="A5662" s="2">
        <v>43760</v>
      </c>
      <c r="B5662" s="1" t="s">
        <v>7</v>
      </c>
      <c r="C5662">
        <v>100.19491600000001</v>
      </c>
    </row>
    <row r="5663" spans="1:3" x14ac:dyDescent="0.25">
      <c r="A5663" s="2">
        <v>43761</v>
      </c>
      <c r="B5663" s="1" t="s">
        <v>7</v>
      </c>
      <c r="C5663">
        <v>98.999840000000006</v>
      </c>
    </row>
    <row r="5664" spans="1:3" x14ac:dyDescent="0.25">
      <c r="A5664" s="2">
        <v>43762</v>
      </c>
      <c r="B5664" s="1" t="s">
        <v>7</v>
      </c>
      <c r="C5664">
        <v>100.959763</v>
      </c>
    </row>
    <row r="5665" spans="1:3" x14ac:dyDescent="0.25">
      <c r="A5665" s="2">
        <v>43763</v>
      </c>
      <c r="B5665" s="1" t="s">
        <v>7</v>
      </c>
      <c r="C5665">
        <v>101.820206</v>
      </c>
    </row>
    <row r="5666" spans="1:3" x14ac:dyDescent="0.25">
      <c r="A5666" s="2">
        <v>43766</v>
      </c>
      <c r="B5666" s="1" t="s">
        <v>7</v>
      </c>
      <c r="C5666">
        <v>101.628998</v>
      </c>
    </row>
    <row r="5667" spans="1:3" x14ac:dyDescent="0.25">
      <c r="A5667" s="2">
        <v>43767</v>
      </c>
      <c r="B5667" s="1" t="s">
        <v>7</v>
      </c>
      <c r="C5667">
        <v>101.868011</v>
      </c>
    </row>
    <row r="5668" spans="1:3" x14ac:dyDescent="0.25">
      <c r="A5668" s="2">
        <v>43768</v>
      </c>
      <c r="B5668" s="1" t="s">
        <v>7</v>
      </c>
      <c r="C5668">
        <v>102.298241</v>
      </c>
    </row>
    <row r="5669" spans="1:3" x14ac:dyDescent="0.25">
      <c r="A5669" s="2">
        <v>43769</v>
      </c>
      <c r="B5669" s="1" t="s">
        <v>7</v>
      </c>
      <c r="C5669">
        <v>102.202629</v>
      </c>
    </row>
    <row r="5670" spans="1:3" x14ac:dyDescent="0.25">
      <c r="A5670" s="2">
        <v>43770</v>
      </c>
      <c r="B5670" s="1" t="s">
        <v>7</v>
      </c>
      <c r="C5670">
        <v>103.780128</v>
      </c>
    </row>
    <row r="5671" spans="1:3" x14ac:dyDescent="0.25">
      <c r="A5671" s="2">
        <v>43773</v>
      </c>
      <c r="B5671" s="1" t="s">
        <v>7</v>
      </c>
      <c r="C5671">
        <v>103.206497</v>
      </c>
    </row>
    <row r="5672" spans="1:3" x14ac:dyDescent="0.25">
      <c r="A5672" s="2">
        <v>43774</v>
      </c>
      <c r="B5672" s="1" t="s">
        <v>7</v>
      </c>
      <c r="C5672">
        <v>103.254295</v>
      </c>
    </row>
    <row r="5673" spans="1:3" x14ac:dyDescent="0.25">
      <c r="A5673" s="2">
        <v>43775</v>
      </c>
      <c r="B5673" s="1" t="s">
        <v>7</v>
      </c>
      <c r="C5673">
        <v>103.588921</v>
      </c>
    </row>
    <row r="5674" spans="1:3" x14ac:dyDescent="0.25">
      <c r="A5674" s="2">
        <v>43776</v>
      </c>
      <c r="B5674" s="1" t="s">
        <v>7</v>
      </c>
      <c r="C5674">
        <v>103.158691</v>
      </c>
    </row>
    <row r="5675" spans="1:3" x14ac:dyDescent="0.25">
      <c r="A5675" s="2">
        <v>43777</v>
      </c>
      <c r="B5675" s="1" t="s">
        <v>7</v>
      </c>
      <c r="C5675">
        <v>104.73619100000001</v>
      </c>
    </row>
    <row r="5676" spans="1:3" x14ac:dyDescent="0.25">
      <c r="A5676" s="2">
        <v>43780</v>
      </c>
      <c r="B5676" s="1" t="s">
        <v>7</v>
      </c>
      <c r="C5676">
        <v>104.688393</v>
      </c>
    </row>
    <row r="5677" spans="1:3" x14ac:dyDescent="0.25">
      <c r="A5677" s="2">
        <v>43781</v>
      </c>
      <c r="B5677" s="1" t="s">
        <v>7</v>
      </c>
      <c r="C5677">
        <v>104.688393</v>
      </c>
    </row>
    <row r="5678" spans="1:3" x14ac:dyDescent="0.25">
      <c r="A5678" s="2">
        <v>43782</v>
      </c>
      <c r="B5678" s="1" t="s">
        <v>7</v>
      </c>
      <c r="C5678">
        <v>104.927391</v>
      </c>
    </row>
    <row r="5679" spans="1:3" x14ac:dyDescent="0.25">
      <c r="A5679" s="2">
        <v>43783</v>
      </c>
      <c r="B5679" s="1" t="s">
        <v>7</v>
      </c>
      <c r="C5679">
        <v>101.48558800000001</v>
      </c>
    </row>
    <row r="5680" spans="1:3" x14ac:dyDescent="0.25">
      <c r="A5680" s="2">
        <v>43784</v>
      </c>
      <c r="B5680" s="1" t="s">
        <v>7</v>
      </c>
      <c r="C5680">
        <v>103.254295</v>
      </c>
    </row>
    <row r="5681" spans="1:3" x14ac:dyDescent="0.25">
      <c r="A5681" s="2">
        <v>43787</v>
      </c>
      <c r="B5681" s="1" t="s">
        <v>7</v>
      </c>
      <c r="C5681">
        <v>103.397705</v>
      </c>
    </row>
    <row r="5682" spans="1:3" x14ac:dyDescent="0.25">
      <c r="A5682" s="2">
        <v>43788</v>
      </c>
      <c r="B5682" s="1" t="s">
        <v>7</v>
      </c>
      <c r="C5682">
        <v>103.445503</v>
      </c>
    </row>
    <row r="5683" spans="1:3" x14ac:dyDescent="0.25">
      <c r="A5683" s="2">
        <v>43789</v>
      </c>
      <c r="B5683" s="1" t="s">
        <v>7</v>
      </c>
      <c r="C5683">
        <v>103.063095</v>
      </c>
    </row>
    <row r="5684" spans="1:3" x14ac:dyDescent="0.25">
      <c r="A5684" s="2">
        <v>43790</v>
      </c>
      <c r="B5684" s="1" t="s">
        <v>7</v>
      </c>
      <c r="C5684">
        <v>102.44165</v>
      </c>
    </row>
    <row r="5685" spans="1:3" x14ac:dyDescent="0.25">
      <c r="A5685" s="2">
        <v>43791</v>
      </c>
      <c r="B5685" s="1" t="s">
        <v>7</v>
      </c>
      <c r="C5685">
        <v>101.915817</v>
      </c>
    </row>
    <row r="5686" spans="1:3" x14ac:dyDescent="0.25">
      <c r="A5686" s="2">
        <v>43794</v>
      </c>
      <c r="B5686" s="1" t="s">
        <v>7</v>
      </c>
      <c r="C5686">
        <v>101.915817</v>
      </c>
    </row>
    <row r="5687" spans="1:3" x14ac:dyDescent="0.25">
      <c r="A5687" s="2">
        <v>43795</v>
      </c>
      <c r="B5687" s="1" t="s">
        <v>7</v>
      </c>
      <c r="C5687">
        <v>102.44165</v>
      </c>
    </row>
    <row r="5688" spans="1:3" x14ac:dyDescent="0.25">
      <c r="A5688" s="2">
        <v>43796</v>
      </c>
      <c r="B5688" s="1" t="s">
        <v>7</v>
      </c>
      <c r="C5688">
        <v>101.963623</v>
      </c>
    </row>
    <row r="5689" spans="1:3" x14ac:dyDescent="0.25">
      <c r="A5689" s="2">
        <v>43797</v>
      </c>
      <c r="B5689" s="1" t="s">
        <v>7</v>
      </c>
      <c r="C5689">
        <v>101.53338599999999</v>
      </c>
    </row>
    <row r="5690" spans="1:3" x14ac:dyDescent="0.25">
      <c r="A5690" s="2">
        <v>43798</v>
      </c>
      <c r="B5690" s="1" t="s">
        <v>7</v>
      </c>
      <c r="C5690">
        <v>101.342186</v>
      </c>
    </row>
    <row r="5691" spans="1:3" x14ac:dyDescent="0.25">
      <c r="A5691" s="2">
        <v>43801</v>
      </c>
      <c r="B5691" s="1" t="s">
        <v>7</v>
      </c>
      <c r="C5691">
        <v>99.716881000000001</v>
      </c>
    </row>
    <row r="5692" spans="1:3" x14ac:dyDescent="0.25">
      <c r="A5692" s="2">
        <v>43802</v>
      </c>
      <c r="B5692" s="1" t="s">
        <v>7</v>
      </c>
      <c r="C5692">
        <v>98.952033999999998</v>
      </c>
    </row>
    <row r="5693" spans="1:3" x14ac:dyDescent="0.25">
      <c r="A5693" s="2">
        <v>43803</v>
      </c>
      <c r="B5693" s="1" t="s">
        <v>7</v>
      </c>
      <c r="C5693">
        <v>98.808616999999998</v>
      </c>
    </row>
    <row r="5694" spans="1:3" x14ac:dyDescent="0.25">
      <c r="A5694" s="2">
        <v>43804</v>
      </c>
      <c r="B5694" s="1" t="s">
        <v>7</v>
      </c>
      <c r="C5694">
        <v>99.430069000000003</v>
      </c>
    </row>
    <row r="5695" spans="1:3" x14ac:dyDescent="0.25">
      <c r="A5695" s="2">
        <v>43805</v>
      </c>
      <c r="B5695" s="1" t="s">
        <v>7</v>
      </c>
      <c r="C5695">
        <v>99.764686999999995</v>
      </c>
    </row>
    <row r="5696" spans="1:3" x14ac:dyDescent="0.25">
      <c r="A5696" s="2">
        <v>43808</v>
      </c>
      <c r="B5696" s="1" t="s">
        <v>7</v>
      </c>
      <c r="C5696">
        <v>98.665215000000003</v>
      </c>
    </row>
    <row r="5697" spans="1:3" x14ac:dyDescent="0.25">
      <c r="A5697" s="2">
        <v>43809</v>
      </c>
      <c r="B5697" s="1" t="s">
        <v>7</v>
      </c>
      <c r="C5697">
        <v>98.808616999999998</v>
      </c>
    </row>
    <row r="5698" spans="1:3" x14ac:dyDescent="0.25">
      <c r="A5698" s="2">
        <v>43810</v>
      </c>
      <c r="B5698" s="1" t="s">
        <v>7</v>
      </c>
      <c r="C5698">
        <v>98.378403000000006</v>
      </c>
    </row>
    <row r="5699" spans="1:3" x14ac:dyDescent="0.25">
      <c r="A5699" s="2">
        <v>43811</v>
      </c>
      <c r="B5699" s="1" t="s">
        <v>7</v>
      </c>
      <c r="C5699">
        <v>98.282798999999997</v>
      </c>
    </row>
    <row r="5700" spans="1:3" x14ac:dyDescent="0.25">
      <c r="A5700" s="2">
        <v>43812</v>
      </c>
      <c r="B5700" s="1" t="s">
        <v>7</v>
      </c>
      <c r="C5700">
        <v>98.187179999999998</v>
      </c>
    </row>
    <row r="5701" spans="1:3" x14ac:dyDescent="0.25">
      <c r="A5701" s="2">
        <v>43815</v>
      </c>
      <c r="B5701" s="1" t="s">
        <v>7</v>
      </c>
      <c r="C5701">
        <v>99.334464999999994</v>
      </c>
    </row>
    <row r="5702" spans="1:3" x14ac:dyDescent="0.25">
      <c r="A5702" s="2">
        <v>43816</v>
      </c>
      <c r="B5702" s="1" t="s">
        <v>7</v>
      </c>
      <c r="C5702">
        <v>99.669083000000001</v>
      </c>
    </row>
    <row r="5703" spans="1:3" x14ac:dyDescent="0.25">
      <c r="A5703" s="2">
        <v>43817</v>
      </c>
      <c r="B5703" s="1" t="s">
        <v>7</v>
      </c>
      <c r="C5703">
        <v>98.856430000000003</v>
      </c>
    </row>
    <row r="5704" spans="1:3" x14ac:dyDescent="0.25">
      <c r="A5704" s="2">
        <v>43818</v>
      </c>
      <c r="B5704" s="1" t="s">
        <v>7</v>
      </c>
      <c r="C5704">
        <v>99.525672999999998</v>
      </c>
    </row>
    <row r="5705" spans="1:3" x14ac:dyDescent="0.25">
      <c r="A5705" s="2">
        <v>43819</v>
      </c>
      <c r="B5705" s="1" t="s">
        <v>7</v>
      </c>
      <c r="C5705">
        <v>99.812492000000006</v>
      </c>
    </row>
    <row r="5706" spans="1:3" x14ac:dyDescent="0.25">
      <c r="A5706" s="2">
        <v>43822</v>
      </c>
      <c r="B5706" s="1" t="s">
        <v>7</v>
      </c>
      <c r="C5706">
        <v>100.672943</v>
      </c>
    </row>
    <row r="5707" spans="1:3" x14ac:dyDescent="0.25">
      <c r="A5707" s="2">
        <v>43826</v>
      </c>
      <c r="B5707" s="1" t="s">
        <v>7</v>
      </c>
      <c r="C5707">
        <v>100.672943</v>
      </c>
    </row>
    <row r="5708" spans="1:3" x14ac:dyDescent="0.25">
      <c r="A5708" s="2">
        <v>43829</v>
      </c>
      <c r="B5708" s="1" t="s">
        <v>7</v>
      </c>
      <c r="C5708">
        <v>100.72073399999999</v>
      </c>
    </row>
    <row r="5709" spans="1:3" x14ac:dyDescent="0.25">
      <c r="A5709" s="2">
        <v>43832</v>
      </c>
      <c r="B5709" s="1" t="s">
        <v>7</v>
      </c>
      <c r="C5709">
        <v>101.342186</v>
      </c>
    </row>
    <row r="5710" spans="1:3" x14ac:dyDescent="0.25">
      <c r="A5710" s="2">
        <v>43833</v>
      </c>
      <c r="B5710" s="1" t="s">
        <v>7</v>
      </c>
      <c r="C5710">
        <v>102.53724699999999</v>
      </c>
    </row>
    <row r="5711" spans="1:3" x14ac:dyDescent="0.25">
      <c r="A5711" s="2">
        <v>43836</v>
      </c>
      <c r="B5711" s="1" t="s">
        <v>7</v>
      </c>
      <c r="C5711">
        <v>103.636719</v>
      </c>
    </row>
    <row r="5712" spans="1:3" x14ac:dyDescent="0.25">
      <c r="A5712" s="2">
        <v>43837</v>
      </c>
      <c r="B5712" s="1" t="s">
        <v>7</v>
      </c>
      <c r="C5712">
        <v>104.688393</v>
      </c>
    </row>
    <row r="5713" spans="1:3" x14ac:dyDescent="0.25">
      <c r="A5713" s="2">
        <v>43838</v>
      </c>
      <c r="B5713" s="1" t="s">
        <v>7</v>
      </c>
      <c r="C5713">
        <v>106.40928599999999</v>
      </c>
    </row>
    <row r="5714" spans="1:3" x14ac:dyDescent="0.25">
      <c r="A5714" s="2">
        <v>43839</v>
      </c>
      <c r="B5714" s="1" t="s">
        <v>7</v>
      </c>
      <c r="C5714">
        <v>107.60437</v>
      </c>
    </row>
    <row r="5715" spans="1:3" x14ac:dyDescent="0.25">
      <c r="A5715" s="2">
        <v>43840</v>
      </c>
      <c r="B5715" s="1" t="s">
        <v>7</v>
      </c>
      <c r="C5715">
        <v>108.703827</v>
      </c>
    </row>
    <row r="5716" spans="1:3" x14ac:dyDescent="0.25">
      <c r="A5716" s="2">
        <v>43843</v>
      </c>
      <c r="B5716" s="1" t="s">
        <v>7</v>
      </c>
      <c r="C5716">
        <v>108.41701500000001</v>
      </c>
    </row>
    <row r="5717" spans="1:3" x14ac:dyDescent="0.25">
      <c r="A5717" s="2">
        <v>43844</v>
      </c>
      <c r="B5717" s="1" t="s">
        <v>7</v>
      </c>
      <c r="C5717">
        <v>110.04231299999999</v>
      </c>
    </row>
    <row r="5718" spans="1:3" x14ac:dyDescent="0.25">
      <c r="A5718" s="2">
        <v>43845</v>
      </c>
      <c r="B5718" s="1" t="s">
        <v>7</v>
      </c>
      <c r="C5718">
        <v>110.950577</v>
      </c>
    </row>
    <row r="5719" spans="1:3" x14ac:dyDescent="0.25">
      <c r="A5719" s="2">
        <v>43846</v>
      </c>
      <c r="B5719" s="1" t="s">
        <v>7</v>
      </c>
      <c r="C5719">
        <v>109.755501</v>
      </c>
    </row>
    <row r="5720" spans="1:3" x14ac:dyDescent="0.25">
      <c r="A5720" s="2">
        <v>43847</v>
      </c>
      <c r="B5720" s="1" t="s">
        <v>7</v>
      </c>
      <c r="C5720">
        <v>110.424736</v>
      </c>
    </row>
    <row r="5721" spans="1:3" x14ac:dyDescent="0.25">
      <c r="A5721" s="2">
        <v>43850</v>
      </c>
      <c r="B5721" s="1" t="s">
        <v>7</v>
      </c>
      <c r="C5721">
        <v>111.189583</v>
      </c>
    </row>
    <row r="5722" spans="1:3" x14ac:dyDescent="0.25">
      <c r="A5722" s="2">
        <v>43851</v>
      </c>
      <c r="B5722" s="1" t="s">
        <v>7</v>
      </c>
      <c r="C5722">
        <v>112.241249</v>
      </c>
    </row>
    <row r="5723" spans="1:3" x14ac:dyDescent="0.25">
      <c r="A5723" s="2">
        <v>43852</v>
      </c>
      <c r="B5723" s="1" t="s">
        <v>7</v>
      </c>
      <c r="C5723">
        <v>111.858818</v>
      </c>
    </row>
    <row r="5724" spans="1:3" x14ac:dyDescent="0.25">
      <c r="A5724" s="2">
        <v>43853</v>
      </c>
      <c r="B5724" s="1" t="s">
        <v>7</v>
      </c>
      <c r="C5724">
        <v>112.289047</v>
      </c>
    </row>
    <row r="5725" spans="1:3" x14ac:dyDescent="0.25">
      <c r="A5725" s="2">
        <v>43854</v>
      </c>
      <c r="B5725" s="1" t="s">
        <v>7</v>
      </c>
      <c r="C5725">
        <v>114.726997</v>
      </c>
    </row>
    <row r="5726" spans="1:3" x14ac:dyDescent="0.25">
      <c r="A5726" s="2">
        <v>43857</v>
      </c>
      <c r="B5726" s="1" t="s">
        <v>7</v>
      </c>
      <c r="C5726">
        <v>112.432457</v>
      </c>
    </row>
    <row r="5727" spans="1:3" x14ac:dyDescent="0.25">
      <c r="A5727" s="2">
        <v>43858</v>
      </c>
      <c r="B5727" s="1" t="s">
        <v>7</v>
      </c>
      <c r="C5727">
        <v>113.53192900000001</v>
      </c>
    </row>
    <row r="5728" spans="1:3" x14ac:dyDescent="0.25">
      <c r="A5728" s="2">
        <v>43859</v>
      </c>
      <c r="B5728" s="1" t="s">
        <v>7</v>
      </c>
      <c r="C5728">
        <v>113.818741</v>
      </c>
    </row>
    <row r="5729" spans="1:3" x14ac:dyDescent="0.25">
      <c r="A5729" s="2">
        <v>43860</v>
      </c>
      <c r="B5729" s="1" t="s">
        <v>7</v>
      </c>
      <c r="C5729">
        <v>113.00608099999999</v>
      </c>
    </row>
    <row r="5730" spans="1:3" x14ac:dyDescent="0.25">
      <c r="A5730" s="2">
        <v>43861</v>
      </c>
      <c r="B5730" s="1" t="s">
        <v>7</v>
      </c>
      <c r="C5730">
        <v>110.807159</v>
      </c>
    </row>
    <row r="5731" spans="1:3" x14ac:dyDescent="0.25">
      <c r="A5731" s="2">
        <v>43864</v>
      </c>
      <c r="B5731" s="1" t="s">
        <v>7</v>
      </c>
      <c r="C5731">
        <v>112.19343600000001</v>
      </c>
    </row>
    <row r="5732" spans="1:3" x14ac:dyDescent="0.25">
      <c r="A5732" s="2">
        <v>43865</v>
      </c>
      <c r="B5732" s="1" t="s">
        <v>7</v>
      </c>
      <c r="C5732">
        <v>112.623665</v>
      </c>
    </row>
    <row r="5733" spans="1:3" x14ac:dyDescent="0.25">
      <c r="A5733" s="2">
        <v>43866</v>
      </c>
      <c r="B5733" s="1" t="s">
        <v>7</v>
      </c>
      <c r="C5733">
        <v>115.730858</v>
      </c>
    </row>
    <row r="5734" spans="1:3" x14ac:dyDescent="0.25">
      <c r="A5734" s="2">
        <v>43867</v>
      </c>
      <c r="B5734" s="1" t="s">
        <v>7</v>
      </c>
      <c r="C5734">
        <v>115.68306</v>
      </c>
    </row>
    <row r="5735" spans="1:3" x14ac:dyDescent="0.25">
      <c r="A5735" s="2">
        <v>43868</v>
      </c>
      <c r="B5735" s="1" t="s">
        <v>7</v>
      </c>
      <c r="C5735">
        <v>114.918198</v>
      </c>
    </row>
    <row r="5736" spans="1:3" x14ac:dyDescent="0.25">
      <c r="A5736" s="2">
        <v>43871</v>
      </c>
      <c r="B5736" s="1" t="s">
        <v>7</v>
      </c>
      <c r="C5736">
        <v>114.822609</v>
      </c>
    </row>
    <row r="5737" spans="1:3" x14ac:dyDescent="0.25">
      <c r="A5737" s="2">
        <v>43872</v>
      </c>
      <c r="B5737" s="1" t="s">
        <v>7</v>
      </c>
      <c r="C5737">
        <v>115.539642</v>
      </c>
    </row>
    <row r="5738" spans="1:3" x14ac:dyDescent="0.25">
      <c r="A5738" s="2">
        <v>43873</v>
      </c>
      <c r="B5738" s="1" t="s">
        <v>7</v>
      </c>
      <c r="C5738">
        <v>116.495705</v>
      </c>
    </row>
    <row r="5739" spans="1:3" x14ac:dyDescent="0.25">
      <c r="A5739" s="2">
        <v>43874</v>
      </c>
      <c r="B5739" s="1" t="s">
        <v>7</v>
      </c>
      <c r="C5739">
        <v>117.356155</v>
      </c>
    </row>
    <row r="5740" spans="1:3" x14ac:dyDescent="0.25">
      <c r="A5740" s="2">
        <v>43875</v>
      </c>
      <c r="B5740" s="1" t="s">
        <v>7</v>
      </c>
      <c r="C5740">
        <v>116.973732</v>
      </c>
    </row>
    <row r="5741" spans="1:3" x14ac:dyDescent="0.25">
      <c r="A5741" s="2">
        <v>43878</v>
      </c>
      <c r="B5741" s="1" t="s">
        <v>7</v>
      </c>
      <c r="C5741">
        <v>117.30835</v>
      </c>
    </row>
    <row r="5742" spans="1:3" x14ac:dyDescent="0.25">
      <c r="A5742" s="2">
        <v>43879</v>
      </c>
      <c r="B5742" s="1" t="s">
        <v>7</v>
      </c>
      <c r="C5742">
        <v>118.073196</v>
      </c>
    </row>
    <row r="5743" spans="1:3" x14ac:dyDescent="0.25">
      <c r="A5743" s="2">
        <v>43880</v>
      </c>
      <c r="B5743" s="1" t="s">
        <v>7</v>
      </c>
      <c r="C5743">
        <v>120.080917</v>
      </c>
    </row>
    <row r="5744" spans="1:3" x14ac:dyDescent="0.25">
      <c r="A5744" s="2">
        <v>43881</v>
      </c>
      <c r="B5744" s="1" t="s">
        <v>7</v>
      </c>
      <c r="C5744">
        <v>117.356155</v>
      </c>
    </row>
    <row r="5745" spans="1:3" x14ac:dyDescent="0.25">
      <c r="A5745" s="2">
        <v>43882</v>
      </c>
      <c r="B5745" s="1" t="s">
        <v>7</v>
      </c>
      <c r="C5745">
        <v>118.599045</v>
      </c>
    </row>
    <row r="5746" spans="1:3" x14ac:dyDescent="0.25">
      <c r="A5746" s="2">
        <v>43885</v>
      </c>
      <c r="B5746" s="1" t="s">
        <v>7</v>
      </c>
      <c r="C5746">
        <v>112.81488</v>
      </c>
    </row>
    <row r="5747" spans="1:3" x14ac:dyDescent="0.25">
      <c r="A5747" s="2">
        <v>43886</v>
      </c>
      <c r="B5747" s="1" t="s">
        <v>7</v>
      </c>
      <c r="C5747">
        <v>111.046173</v>
      </c>
    </row>
    <row r="5748" spans="1:3" x14ac:dyDescent="0.25">
      <c r="A5748" s="2">
        <v>43887</v>
      </c>
      <c r="B5748" s="1" t="s">
        <v>7</v>
      </c>
      <c r="C5748">
        <v>110.807159</v>
      </c>
    </row>
    <row r="5749" spans="1:3" x14ac:dyDescent="0.25">
      <c r="A5749" s="2">
        <v>43888</v>
      </c>
      <c r="B5749" s="1" t="s">
        <v>7</v>
      </c>
      <c r="C5749">
        <v>107.93898799999999</v>
      </c>
    </row>
    <row r="5750" spans="1:3" x14ac:dyDescent="0.25">
      <c r="A5750" s="2">
        <v>43889</v>
      </c>
      <c r="B5750" s="1" t="s">
        <v>7</v>
      </c>
      <c r="C5750">
        <v>104.258156</v>
      </c>
    </row>
    <row r="5751" spans="1:3" x14ac:dyDescent="0.25">
      <c r="A5751" s="2">
        <v>43892</v>
      </c>
      <c r="B5751" s="1" t="s">
        <v>7</v>
      </c>
      <c r="C5751">
        <v>106.313683</v>
      </c>
    </row>
    <row r="5752" spans="1:3" x14ac:dyDescent="0.25">
      <c r="A5752" s="2">
        <v>43893</v>
      </c>
      <c r="B5752" s="1" t="s">
        <v>7</v>
      </c>
      <c r="C5752">
        <v>108.177994</v>
      </c>
    </row>
    <row r="5753" spans="1:3" x14ac:dyDescent="0.25">
      <c r="A5753" s="2">
        <v>43894</v>
      </c>
      <c r="B5753" s="1" t="s">
        <v>7</v>
      </c>
      <c r="C5753">
        <v>109.516487</v>
      </c>
    </row>
    <row r="5754" spans="1:3" x14ac:dyDescent="0.25">
      <c r="A5754" s="2">
        <v>43895</v>
      </c>
      <c r="B5754" s="1" t="s">
        <v>7</v>
      </c>
      <c r="C5754">
        <v>109.851105</v>
      </c>
    </row>
    <row r="5755" spans="1:3" x14ac:dyDescent="0.25">
      <c r="A5755" s="2">
        <v>43896</v>
      </c>
      <c r="B5755" s="1" t="s">
        <v>7</v>
      </c>
      <c r="C5755">
        <v>105.16641199999999</v>
      </c>
    </row>
    <row r="5756" spans="1:3" x14ac:dyDescent="0.25">
      <c r="A5756" s="2">
        <v>43899</v>
      </c>
      <c r="B5756" s="1" t="s">
        <v>7</v>
      </c>
      <c r="C5756">
        <v>98.378403000000006</v>
      </c>
    </row>
    <row r="5757" spans="1:3" x14ac:dyDescent="0.25">
      <c r="A5757" s="2">
        <v>43900</v>
      </c>
      <c r="B5757" s="1" t="s">
        <v>7</v>
      </c>
      <c r="C5757">
        <v>95.892646999999997</v>
      </c>
    </row>
    <row r="5758" spans="1:3" x14ac:dyDescent="0.25">
      <c r="A5758" s="2">
        <v>43901</v>
      </c>
      <c r="B5758" s="1" t="s">
        <v>7</v>
      </c>
      <c r="C5758">
        <v>94.343834000000001</v>
      </c>
    </row>
    <row r="5759" spans="1:3" x14ac:dyDescent="0.25">
      <c r="A5759" s="2">
        <v>43902</v>
      </c>
      <c r="B5759" s="1" t="s">
        <v>7</v>
      </c>
      <c r="C5759">
        <v>85.643707000000006</v>
      </c>
    </row>
    <row r="5760" spans="1:3" x14ac:dyDescent="0.25">
      <c r="A5760" s="2">
        <v>43903</v>
      </c>
      <c r="B5760" s="1" t="s">
        <v>7</v>
      </c>
      <c r="C5760">
        <v>87.288123999999996</v>
      </c>
    </row>
    <row r="5761" spans="1:3" x14ac:dyDescent="0.25">
      <c r="A5761" s="2">
        <v>43906</v>
      </c>
      <c r="B5761" s="1" t="s">
        <v>7</v>
      </c>
      <c r="C5761">
        <v>83.635979000000006</v>
      </c>
    </row>
    <row r="5762" spans="1:3" x14ac:dyDescent="0.25">
      <c r="A5762" s="2">
        <v>43907</v>
      </c>
      <c r="B5762" s="1" t="s">
        <v>7</v>
      </c>
      <c r="C5762">
        <v>83.731583000000001</v>
      </c>
    </row>
    <row r="5763" spans="1:3" x14ac:dyDescent="0.25">
      <c r="A5763" s="2">
        <v>43908</v>
      </c>
      <c r="B5763" s="1" t="s">
        <v>7</v>
      </c>
      <c r="C5763">
        <v>77.689293000000006</v>
      </c>
    </row>
    <row r="5764" spans="1:3" x14ac:dyDescent="0.25">
      <c r="A5764" s="2">
        <v>43909</v>
      </c>
      <c r="B5764" s="1" t="s">
        <v>7</v>
      </c>
      <c r="C5764">
        <v>79.792625000000001</v>
      </c>
    </row>
    <row r="5765" spans="1:3" x14ac:dyDescent="0.25">
      <c r="A5765" s="2">
        <v>43910</v>
      </c>
      <c r="B5765" s="1" t="s">
        <v>7</v>
      </c>
      <c r="C5765">
        <v>81.609138000000002</v>
      </c>
    </row>
    <row r="5766" spans="1:3" x14ac:dyDescent="0.25">
      <c r="A5766" s="2">
        <v>43913</v>
      </c>
      <c r="B5766" s="1" t="s">
        <v>7</v>
      </c>
      <c r="C5766">
        <v>81.150229999999993</v>
      </c>
    </row>
    <row r="5767" spans="1:3" x14ac:dyDescent="0.25">
      <c r="A5767" s="2">
        <v>43914</v>
      </c>
      <c r="B5767" s="1" t="s">
        <v>7</v>
      </c>
      <c r="C5767">
        <v>85.548096000000001</v>
      </c>
    </row>
    <row r="5768" spans="1:3" x14ac:dyDescent="0.25">
      <c r="A5768" s="2">
        <v>43915</v>
      </c>
      <c r="B5768" s="1" t="s">
        <v>7</v>
      </c>
      <c r="C5768">
        <v>88.989898999999994</v>
      </c>
    </row>
    <row r="5769" spans="1:3" x14ac:dyDescent="0.25">
      <c r="A5769" s="2">
        <v>43916</v>
      </c>
      <c r="B5769" s="1" t="s">
        <v>7</v>
      </c>
      <c r="C5769">
        <v>89.391448999999994</v>
      </c>
    </row>
    <row r="5770" spans="1:3" x14ac:dyDescent="0.25">
      <c r="A5770" s="2">
        <v>43917</v>
      </c>
      <c r="B5770" s="1" t="s">
        <v>7</v>
      </c>
      <c r="C5770">
        <v>86.695366000000007</v>
      </c>
    </row>
    <row r="5771" spans="1:3" x14ac:dyDescent="0.25">
      <c r="A5771" s="2">
        <v>43920</v>
      </c>
      <c r="B5771" s="1" t="s">
        <v>7</v>
      </c>
      <c r="C5771">
        <v>85.567215000000004</v>
      </c>
    </row>
    <row r="5772" spans="1:3" x14ac:dyDescent="0.25">
      <c r="A5772" s="2">
        <v>43921</v>
      </c>
      <c r="B5772" s="1" t="s">
        <v>7</v>
      </c>
      <c r="C5772">
        <v>89.506186999999997</v>
      </c>
    </row>
    <row r="5773" spans="1:3" x14ac:dyDescent="0.25">
      <c r="A5773" s="2">
        <v>43922</v>
      </c>
      <c r="B5773" s="1" t="s">
        <v>7</v>
      </c>
      <c r="C5773">
        <v>85.9114</v>
      </c>
    </row>
    <row r="5774" spans="1:3" x14ac:dyDescent="0.25">
      <c r="A5774" s="2">
        <v>43923</v>
      </c>
      <c r="B5774" s="1" t="s">
        <v>7</v>
      </c>
      <c r="C5774">
        <v>86.121735000000001</v>
      </c>
    </row>
    <row r="5775" spans="1:3" x14ac:dyDescent="0.25">
      <c r="A5775" s="2">
        <v>43924</v>
      </c>
      <c r="B5775" s="1" t="s">
        <v>7</v>
      </c>
      <c r="C5775">
        <v>87.574944000000002</v>
      </c>
    </row>
    <row r="5776" spans="1:3" x14ac:dyDescent="0.25">
      <c r="A5776" s="2">
        <v>43927</v>
      </c>
      <c r="B5776" s="1" t="s">
        <v>7</v>
      </c>
      <c r="C5776">
        <v>89.162002999999999</v>
      </c>
    </row>
    <row r="5777" spans="1:3" x14ac:dyDescent="0.25">
      <c r="A5777" s="2">
        <v>43928</v>
      </c>
      <c r="B5777" s="1" t="s">
        <v>7</v>
      </c>
      <c r="C5777">
        <v>92.584686000000005</v>
      </c>
    </row>
    <row r="5778" spans="1:3" x14ac:dyDescent="0.25">
      <c r="A5778" s="2">
        <v>43929</v>
      </c>
      <c r="B5778" s="1" t="s">
        <v>7</v>
      </c>
      <c r="C5778">
        <v>91.360930999999994</v>
      </c>
    </row>
    <row r="5779" spans="1:3" x14ac:dyDescent="0.25">
      <c r="A5779" s="2">
        <v>43930</v>
      </c>
      <c r="B5779" s="1" t="s">
        <v>7</v>
      </c>
      <c r="C5779">
        <v>91.590393000000006</v>
      </c>
    </row>
    <row r="5780" spans="1:3" x14ac:dyDescent="0.25">
      <c r="A5780" s="2">
        <v>43935</v>
      </c>
      <c r="B5780" s="1" t="s">
        <v>7</v>
      </c>
      <c r="C5780">
        <v>93.884925999999993</v>
      </c>
    </row>
    <row r="5781" spans="1:3" x14ac:dyDescent="0.25">
      <c r="A5781" s="2">
        <v>43936</v>
      </c>
      <c r="B5781" s="1" t="s">
        <v>7</v>
      </c>
      <c r="C5781">
        <v>92.125786000000005</v>
      </c>
    </row>
    <row r="5782" spans="1:3" x14ac:dyDescent="0.25">
      <c r="A5782" s="2">
        <v>43937</v>
      </c>
      <c r="B5782" s="1" t="s">
        <v>7</v>
      </c>
      <c r="C5782">
        <v>94.458564999999993</v>
      </c>
    </row>
    <row r="5783" spans="1:3" x14ac:dyDescent="0.25">
      <c r="A5783" s="2">
        <v>43938</v>
      </c>
      <c r="B5783" s="1" t="s">
        <v>7</v>
      </c>
      <c r="C5783">
        <v>96.131668000000005</v>
      </c>
    </row>
    <row r="5784" spans="1:3" x14ac:dyDescent="0.25">
      <c r="A5784" s="2">
        <v>43941</v>
      </c>
      <c r="B5784" s="1" t="s">
        <v>7</v>
      </c>
      <c r="C5784">
        <v>98.569610999999995</v>
      </c>
    </row>
    <row r="5785" spans="1:3" x14ac:dyDescent="0.25">
      <c r="A5785" s="2">
        <v>43942</v>
      </c>
      <c r="B5785" s="1" t="s">
        <v>7</v>
      </c>
      <c r="C5785">
        <v>96.370682000000002</v>
      </c>
    </row>
    <row r="5786" spans="1:3" x14ac:dyDescent="0.25">
      <c r="A5786" s="2">
        <v>43943</v>
      </c>
      <c r="B5786" s="1" t="s">
        <v>7</v>
      </c>
      <c r="C5786">
        <v>97.804764000000006</v>
      </c>
    </row>
    <row r="5787" spans="1:3" x14ac:dyDescent="0.25">
      <c r="A5787" s="2">
        <v>43944</v>
      </c>
      <c r="B5787" s="1" t="s">
        <v>7</v>
      </c>
      <c r="C5787">
        <v>99.382262999999995</v>
      </c>
    </row>
    <row r="5788" spans="1:3" x14ac:dyDescent="0.25">
      <c r="A5788" s="2">
        <v>43945</v>
      </c>
      <c r="B5788" s="1" t="s">
        <v>7</v>
      </c>
      <c r="C5788">
        <v>99.908089000000004</v>
      </c>
    </row>
    <row r="5789" spans="1:3" x14ac:dyDescent="0.25">
      <c r="A5789" s="2">
        <v>43948</v>
      </c>
      <c r="B5789" s="1" t="s">
        <v>7</v>
      </c>
      <c r="C5789">
        <v>102.521973</v>
      </c>
    </row>
    <row r="5790" spans="1:3" x14ac:dyDescent="0.25">
      <c r="A5790" s="2">
        <v>43949</v>
      </c>
      <c r="B5790" s="1" t="s">
        <v>7</v>
      </c>
      <c r="C5790">
        <v>104.16774700000001</v>
      </c>
    </row>
    <row r="5791" spans="1:3" x14ac:dyDescent="0.25">
      <c r="A5791" s="2">
        <v>43950</v>
      </c>
      <c r="B5791" s="1" t="s">
        <v>7</v>
      </c>
      <c r="C5791">
        <v>104.50657699999999</v>
      </c>
    </row>
    <row r="5792" spans="1:3" x14ac:dyDescent="0.25">
      <c r="A5792" s="2">
        <v>43951</v>
      </c>
      <c r="B5792" s="1" t="s">
        <v>7</v>
      </c>
      <c r="C5792">
        <v>102.71558400000001</v>
      </c>
    </row>
    <row r="5793" spans="1:3" x14ac:dyDescent="0.25">
      <c r="A5793" s="2">
        <v>43955</v>
      </c>
      <c r="B5793" s="1" t="s">
        <v>7</v>
      </c>
      <c r="C5793">
        <v>98.262321</v>
      </c>
    </row>
    <row r="5794" spans="1:3" x14ac:dyDescent="0.25">
      <c r="A5794" s="2">
        <v>43956</v>
      </c>
      <c r="B5794" s="1" t="s">
        <v>7</v>
      </c>
      <c r="C5794">
        <v>103.732094</v>
      </c>
    </row>
    <row r="5795" spans="1:3" x14ac:dyDescent="0.25">
      <c r="A5795" s="2">
        <v>43957</v>
      </c>
      <c r="B5795" s="1" t="s">
        <v>7</v>
      </c>
      <c r="C5795">
        <v>103.68369300000001</v>
      </c>
    </row>
    <row r="5796" spans="1:3" x14ac:dyDescent="0.25">
      <c r="A5796" s="2">
        <v>43958</v>
      </c>
      <c r="B5796" s="1" t="s">
        <v>7</v>
      </c>
      <c r="C5796">
        <v>101.941109</v>
      </c>
    </row>
    <row r="5797" spans="1:3" x14ac:dyDescent="0.25">
      <c r="A5797" s="2">
        <v>43959</v>
      </c>
      <c r="B5797" s="1" t="s">
        <v>7</v>
      </c>
      <c r="C5797">
        <v>102.71558400000001</v>
      </c>
    </row>
    <row r="5798" spans="1:3" x14ac:dyDescent="0.25">
      <c r="A5798" s="2">
        <v>43962</v>
      </c>
      <c r="B5798" s="1" t="s">
        <v>7</v>
      </c>
      <c r="C5798">
        <v>102.90921</v>
      </c>
    </row>
    <row r="5799" spans="1:3" x14ac:dyDescent="0.25">
      <c r="A5799" s="2">
        <v>43963</v>
      </c>
      <c r="B5799" s="1" t="s">
        <v>7</v>
      </c>
      <c r="C5799">
        <v>103.19963799999999</v>
      </c>
    </row>
    <row r="5800" spans="1:3" x14ac:dyDescent="0.25">
      <c r="A5800" s="2">
        <v>43964</v>
      </c>
      <c r="B5800" s="1" t="s">
        <v>7</v>
      </c>
      <c r="C5800">
        <v>102.618782</v>
      </c>
    </row>
    <row r="5801" spans="1:3" x14ac:dyDescent="0.25">
      <c r="A5801" s="2">
        <v>43965</v>
      </c>
      <c r="B5801" s="1" t="s">
        <v>7</v>
      </c>
      <c r="C5801">
        <v>100.19852400000001</v>
      </c>
    </row>
    <row r="5802" spans="1:3" x14ac:dyDescent="0.25">
      <c r="A5802" s="2">
        <v>43966</v>
      </c>
      <c r="B5802" s="1" t="s">
        <v>7</v>
      </c>
      <c r="C5802">
        <v>99.714470000000006</v>
      </c>
    </row>
    <row r="5803" spans="1:3" x14ac:dyDescent="0.25">
      <c r="A5803" s="2">
        <v>43969</v>
      </c>
      <c r="B5803" s="1" t="s">
        <v>7</v>
      </c>
      <c r="C5803">
        <v>104.119339</v>
      </c>
    </row>
    <row r="5804" spans="1:3" x14ac:dyDescent="0.25">
      <c r="A5804" s="2">
        <v>43970</v>
      </c>
      <c r="B5804" s="1" t="s">
        <v>7</v>
      </c>
      <c r="C5804">
        <v>103.10282100000001</v>
      </c>
    </row>
    <row r="5805" spans="1:3" x14ac:dyDescent="0.25">
      <c r="A5805" s="2">
        <v>43971</v>
      </c>
      <c r="B5805" s="1" t="s">
        <v>7</v>
      </c>
      <c r="C5805">
        <v>103.296448</v>
      </c>
    </row>
    <row r="5806" spans="1:3" x14ac:dyDescent="0.25">
      <c r="A5806" s="2">
        <v>43972</v>
      </c>
      <c r="B5806" s="1" t="s">
        <v>7</v>
      </c>
      <c r="C5806">
        <v>101.263435</v>
      </c>
    </row>
    <row r="5807" spans="1:3" x14ac:dyDescent="0.25">
      <c r="A5807" s="2">
        <v>43973</v>
      </c>
      <c r="B5807" s="1" t="s">
        <v>7</v>
      </c>
      <c r="C5807">
        <v>100.48896000000001</v>
      </c>
    </row>
    <row r="5808" spans="1:3" x14ac:dyDescent="0.25">
      <c r="A5808" s="2">
        <v>43976</v>
      </c>
      <c r="B5808" s="1" t="s">
        <v>7</v>
      </c>
      <c r="C5808">
        <v>102.86080200000001</v>
      </c>
    </row>
    <row r="5809" spans="1:3" x14ac:dyDescent="0.25">
      <c r="A5809" s="2">
        <v>43977</v>
      </c>
      <c r="B5809" s="1" t="s">
        <v>7</v>
      </c>
      <c r="C5809">
        <v>100.19852400000001</v>
      </c>
    </row>
    <row r="5810" spans="1:3" x14ac:dyDescent="0.25">
      <c r="A5810" s="2">
        <v>43978</v>
      </c>
      <c r="B5810" s="1" t="s">
        <v>7</v>
      </c>
      <c r="C5810">
        <v>97.971892999999994</v>
      </c>
    </row>
    <row r="5811" spans="1:3" x14ac:dyDescent="0.25">
      <c r="A5811" s="2">
        <v>43979</v>
      </c>
      <c r="B5811" s="1" t="s">
        <v>7</v>
      </c>
      <c r="C5811">
        <v>102.425163</v>
      </c>
    </row>
    <row r="5812" spans="1:3" x14ac:dyDescent="0.25">
      <c r="A5812" s="2">
        <v>43980</v>
      </c>
      <c r="B5812" s="1" t="s">
        <v>7</v>
      </c>
      <c r="C5812">
        <v>101.101967</v>
      </c>
    </row>
    <row r="5813" spans="1:3" x14ac:dyDescent="0.25">
      <c r="A5813" s="2">
        <v>43984</v>
      </c>
      <c r="B5813" s="1" t="s">
        <v>7</v>
      </c>
      <c r="C5813">
        <v>101.297989</v>
      </c>
    </row>
    <row r="5814" spans="1:3" x14ac:dyDescent="0.25">
      <c r="A5814" s="2">
        <v>43985</v>
      </c>
      <c r="B5814" s="1" t="s">
        <v>7</v>
      </c>
      <c r="C5814">
        <v>103.258278</v>
      </c>
    </row>
    <row r="5815" spans="1:3" x14ac:dyDescent="0.25">
      <c r="A5815" s="2">
        <v>43986</v>
      </c>
      <c r="B5815" s="1" t="s">
        <v>7</v>
      </c>
      <c r="C5815">
        <v>101.05295599999999</v>
      </c>
    </row>
    <row r="5816" spans="1:3" x14ac:dyDescent="0.25">
      <c r="A5816" s="2">
        <v>43987</v>
      </c>
      <c r="B5816" s="1" t="s">
        <v>7</v>
      </c>
      <c r="C5816">
        <v>103.20927399999999</v>
      </c>
    </row>
    <row r="5817" spans="1:3" x14ac:dyDescent="0.25">
      <c r="A5817" s="2">
        <v>43990</v>
      </c>
      <c r="B5817" s="1" t="s">
        <v>7</v>
      </c>
      <c r="C5817">
        <v>105.07154800000001</v>
      </c>
    </row>
    <row r="5818" spans="1:3" x14ac:dyDescent="0.25">
      <c r="A5818" s="2">
        <v>43991</v>
      </c>
      <c r="B5818" s="1" t="s">
        <v>7</v>
      </c>
      <c r="C5818">
        <v>104.04239699999999</v>
      </c>
    </row>
    <row r="5819" spans="1:3" x14ac:dyDescent="0.25">
      <c r="A5819" s="2">
        <v>43992</v>
      </c>
      <c r="B5819" s="1" t="s">
        <v>7</v>
      </c>
      <c r="C5819">
        <v>104.581474</v>
      </c>
    </row>
    <row r="5820" spans="1:3" x14ac:dyDescent="0.25">
      <c r="A5820" s="2">
        <v>43993</v>
      </c>
      <c r="B5820" s="1" t="s">
        <v>7</v>
      </c>
      <c r="C5820">
        <v>100.95494100000001</v>
      </c>
    </row>
    <row r="5821" spans="1:3" x14ac:dyDescent="0.25">
      <c r="A5821" s="2">
        <v>43994</v>
      </c>
      <c r="B5821" s="1" t="s">
        <v>7</v>
      </c>
      <c r="C5821">
        <v>99.288696000000002</v>
      </c>
    </row>
    <row r="5822" spans="1:3" x14ac:dyDescent="0.25">
      <c r="A5822" s="2">
        <v>43997</v>
      </c>
      <c r="B5822" s="1" t="s">
        <v>7</v>
      </c>
      <c r="C5822">
        <v>97.877289000000005</v>
      </c>
    </row>
    <row r="5823" spans="1:3" x14ac:dyDescent="0.25">
      <c r="A5823" s="2">
        <v>43998</v>
      </c>
      <c r="B5823" s="1" t="s">
        <v>7</v>
      </c>
      <c r="C5823">
        <v>100.562881</v>
      </c>
    </row>
    <row r="5824" spans="1:3" x14ac:dyDescent="0.25">
      <c r="A5824" s="2">
        <v>43999</v>
      </c>
      <c r="B5824" s="1" t="s">
        <v>7</v>
      </c>
      <c r="C5824">
        <v>100.856934</v>
      </c>
    </row>
    <row r="5825" spans="1:3" x14ac:dyDescent="0.25">
      <c r="A5825" s="2">
        <v>44000</v>
      </c>
      <c r="B5825" s="1" t="s">
        <v>7</v>
      </c>
      <c r="C5825">
        <v>99.729759000000001</v>
      </c>
    </row>
    <row r="5826" spans="1:3" x14ac:dyDescent="0.25">
      <c r="A5826" s="2">
        <v>44001</v>
      </c>
      <c r="B5826" s="1" t="s">
        <v>7</v>
      </c>
      <c r="C5826">
        <v>99.631743999999998</v>
      </c>
    </row>
    <row r="5827" spans="1:3" x14ac:dyDescent="0.25">
      <c r="A5827" s="2">
        <v>44004</v>
      </c>
      <c r="B5827" s="1" t="s">
        <v>7</v>
      </c>
      <c r="C5827">
        <v>99.239684999999994</v>
      </c>
    </row>
    <row r="5828" spans="1:3" x14ac:dyDescent="0.25">
      <c r="A5828" s="2">
        <v>44005</v>
      </c>
      <c r="B5828" s="1" t="s">
        <v>7</v>
      </c>
      <c r="C5828">
        <v>100.51387800000001</v>
      </c>
    </row>
    <row r="5829" spans="1:3" x14ac:dyDescent="0.25">
      <c r="A5829" s="2">
        <v>44006</v>
      </c>
      <c r="B5829" s="1" t="s">
        <v>7</v>
      </c>
      <c r="C5829">
        <v>97.642052000000007</v>
      </c>
    </row>
    <row r="5830" spans="1:3" x14ac:dyDescent="0.25">
      <c r="A5830" s="2">
        <v>44007</v>
      </c>
      <c r="B5830" s="1" t="s">
        <v>7</v>
      </c>
      <c r="C5830">
        <v>100.7099</v>
      </c>
    </row>
    <row r="5831" spans="1:3" x14ac:dyDescent="0.25">
      <c r="A5831" s="2">
        <v>44008</v>
      </c>
      <c r="B5831" s="1" t="s">
        <v>7</v>
      </c>
      <c r="C5831">
        <v>100.464867</v>
      </c>
    </row>
    <row r="5832" spans="1:3" x14ac:dyDescent="0.25">
      <c r="A5832" s="2">
        <v>44011</v>
      </c>
      <c r="B5832" s="1" t="s">
        <v>7</v>
      </c>
      <c r="C5832">
        <v>102.131111</v>
      </c>
    </row>
    <row r="5833" spans="1:3" x14ac:dyDescent="0.25">
      <c r="A5833" s="2">
        <v>44012</v>
      </c>
      <c r="B5833" s="1" t="s">
        <v>7</v>
      </c>
      <c r="C5833">
        <v>101.248985</v>
      </c>
    </row>
    <row r="5834" spans="1:3" x14ac:dyDescent="0.25">
      <c r="A5834" s="2">
        <v>44013</v>
      </c>
      <c r="B5834" s="1" t="s">
        <v>7</v>
      </c>
      <c r="C5834">
        <v>102.229134</v>
      </c>
    </row>
    <row r="5835" spans="1:3" x14ac:dyDescent="0.25">
      <c r="A5835" s="2">
        <v>44014</v>
      </c>
      <c r="B5835" s="1" t="s">
        <v>7</v>
      </c>
      <c r="C5835">
        <v>104.875519</v>
      </c>
    </row>
    <row r="5836" spans="1:3" x14ac:dyDescent="0.25">
      <c r="A5836" s="2">
        <v>44015</v>
      </c>
      <c r="B5836" s="1" t="s">
        <v>7</v>
      </c>
      <c r="C5836">
        <v>104.7285</v>
      </c>
    </row>
    <row r="5837" spans="1:3" x14ac:dyDescent="0.25">
      <c r="A5837" s="2">
        <v>44018</v>
      </c>
      <c r="B5837" s="1" t="s">
        <v>7</v>
      </c>
      <c r="C5837">
        <v>106.541763</v>
      </c>
    </row>
    <row r="5838" spans="1:3" x14ac:dyDescent="0.25">
      <c r="A5838" s="2">
        <v>44019</v>
      </c>
      <c r="B5838" s="1" t="s">
        <v>7</v>
      </c>
      <c r="C5838">
        <v>107.619934</v>
      </c>
    </row>
    <row r="5839" spans="1:3" x14ac:dyDescent="0.25">
      <c r="A5839" s="2">
        <v>44020</v>
      </c>
      <c r="B5839" s="1" t="s">
        <v>7</v>
      </c>
      <c r="C5839">
        <v>106.59077499999999</v>
      </c>
    </row>
    <row r="5840" spans="1:3" x14ac:dyDescent="0.25">
      <c r="A5840" s="2">
        <v>44021</v>
      </c>
      <c r="B5840" s="1" t="s">
        <v>7</v>
      </c>
      <c r="C5840">
        <v>108.355042</v>
      </c>
    </row>
    <row r="5841" spans="1:3" x14ac:dyDescent="0.25">
      <c r="A5841" s="2">
        <v>44022</v>
      </c>
      <c r="B5841" s="1" t="s">
        <v>7</v>
      </c>
      <c r="C5841">
        <v>107.962975</v>
      </c>
    </row>
    <row r="5842" spans="1:3" x14ac:dyDescent="0.25">
      <c r="A5842" s="2">
        <v>44025</v>
      </c>
      <c r="B5842" s="1" t="s">
        <v>7</v>
      </c>
      <c r="C5842">
        <v>109.090141</v>
      </c>
    </row>
    <row r="5843" spans="1:3" x14ac:dyDescent="0.25">
      <c r="A5843" s="2">
        <v>44026</v>
      </c>
      <c r="B5843" s="1" t="s">
        <v>7</v>
      </c>
      <c r="C5843">
        <v>107.423897</v>
      </c>
    </row>
    <row r="5844" spans="1:3" x14ac:dyDescent="0.25">
      <c r="A5844" s="2">
        <v>44027</v>
      </c>
      <c r="B5844" s="1" t="s">
        <v>7</v>
      </c>
      <c r="C5844">
        <v>111.491501</v>
      </c>
    </row>
    <row r="5845" spans="1:3" x14ac:dyDescent="0.25">
      <c r="A5845" s="2">
        <v>44028</v>
      </c>
      <c r="B5845" s="1" t="s">
        <v>7</v>
      </c>
      <c r="C5845">
        <v>109.531212</v>
      </c>
    </row>
    <row r="5846" spans="1:3" x14ac:dyDescent="0.25">
      <c r="A5846" s="2">
        <v>44029</v>
      </c>
      <c r="B5846" s="1" t="s">
        <v>7</v>
      </c>
      <c r="C5846">
        <v>111.54051200000001</v>
      </c>
    </row>
    <row r="5847" spans="1:3" x14ac:dyDescent="0.25">
      <c r="A5847" s="2">
        <v>44032</v>
      </c>
      <c r="B5847" s="1" t="s">
        <v>7</v>
      </c>
      <c r="C5847">
        <v>113.500801</v>
      </c>
    </row>
    <row r="5848" spans="1:3" x14ac:dyDescent="0.25">
      <c r="A5848" s="2">
        <v>44033</v>
      </c>
      <c r="B5848" s="1" t="s">
        <v>7</v>
      </c>
      <c r="C5848">
        <v>113.647812</v>
      </c>
    </row>
    <row r="5849" spans="1:3" x14ac:dyDescent="0.25">
      <c r="A5849" s="2">
        <v>44034</v>
      </c>
      <c r="B5849" s="1" t="s">
        <v>7</v>
      </c>
      <c r="C5849">
        <v>110.60936700000001</v>
      </c>
    </row>
    <row r="5850" spans="1:3" x14ac:dyDescent="0.25">
      <c r="A5850" s="2">
        <v>44035</v>
      </c>
      <c r="B5850" s="1" t="s">
        <v>7</v>
      </c>
      <c r="C5850">
        <v>110.75638600000001</v>
      </c>
    </row>
    <row r="5851" spans="1:3" x14ac:dyDescent="0.25">
      <c r="A5851" s="2">
        <v>44036</v>
      </c>
      <c r="B5851" s="1" t="s">
        <v>7</v>
      </c>
      <c r="C5851">
        <v>109.776245</v>
      </c>
    </row>
    <row r="5852" spans="1:3" x14ac:dyDescent="0.25">
      <c r="A5852" s="2">
        <v>44039</v>
      </c>
      <c r="B5852" s="1" t="s">
        <v>7</v>
      </c>
      <c r="C5852">
        <v>108.992126</v>
      </c>
    </row>
    <row r="5853" spans="1:3" x14ac:dyDescent="0.25">
      <c r="A5853" s="2">
        <v>44040</v>
      </c>
      <c r="B5853" s="1" t="s">
        <v>7</v>
      </c>
      <c r="C5853">
        <v>110.217308</v>
      </c>
    </row>
    <row r="5854" spans="1:3" x14ac:dyDescent="0.25">
      <c r="A5854" s="2">
        <v>44041</v>
      </c>
      <c r="B5854" s="1" t="s">
        <v>7</v>
      </c>
      <c r="C5854">
        <v>109.482201</v>
      </c>
    </row>
    <row r="5855" spans="1:3" x14ac:dyDescent="0.25">
      <c r="A5855" s="2">
        <v>44042</v>
      </c>
      <c r="B5855" s="1" t="s">
        <v>7</v>
      </c>
      <c r="C5855">
        <v>106.44375599999999</v>
      </c>
    </row>
    <row r="5856" spans="1:3" x14ac:dyDescent="0.25">
      <c r="A5856" s="2">
        <v>44043</v>
      </c>
      <c r="B5856" s="1" t="s">
        <v>7</v>
      </c>
      <c r="C5856">
        <v>105.904678</v>
      </c>
    </row>
    <row r="5857" spans="1:3" x14ac:dyDescent="0.25">
      <c r="A5857" s="2">
        <v>44046</v>
      </c>
      <c r="B5857" s="1" t="s">
        <v>7</v>
      </c>
      <c r="C5857">
        <v>110.07029</v>
      </c>
    </row>
    <row r="5858" spans="1:3" x14ac:dyDescent="0.25">
      <c r="A5858" s="2">
        <v>44047</v>
      </c>
      <c r="B5858" s="1" t="s">
        <v>7</v>
      </c>
      <c r="C5858">
        <v>107.962975</v>
      </c>
    </row>
    <row r="5859" spans="1:3" x14ac:dyDescent="0.25">
      <c r="A5859" s="2">
        <v>44048</v>
      </c>
      <c r="B5859" s="1" t="s">
        <v>7</v>
      </c>
      <c r="C5859">
        <v>109.335182</v>
      </c>
    </row>
    <row r="5860" spans="1:3" x14ac:dyDescent="0.25">
      <c r="A5860" s="2">
        <v>44049</v>
      </c>
      <c r="B5860" s="1" t="s">
        <v>7</v>
      </c>
      <c r="C5860">
        <v>111.05043000000001</v>
      </c>
    </row>
    <row r="5861" spans="1:3" x14ac:dyDescent="0.25">
      <c r="A5861" s="2">
        <v>44050</v>
      </c>
      <c r="B5861" s="1" t="s">
        <v>7</v>
      </c>
      <c r="C5861">
        <v>111.29547100000001</v>
      </c>
    </row>
    <row r="5862" spans="1:3" x14ac:dyDescent="0.25">
      <c r="A5862" s="2">
        <v>44053</v>
      </c>
      <c r="B5862" s="1" t="s">
        <v>7</v>
      </c>
      <c r="C5862">
        <v>110.217308</v>
      </c>
    </row>
    <row r="5863" spans="1:3" x14ac:dyDescent="0.25">
      <c r="A5863" s="2">
        <v>44054</v>
      </c>
      <c r="B5863" s="1" t="s">
        <v>7</v>
      </c>
      <c r="C5863">
        <v>111.44249000000001</v>
      </c>
    </row>
    <row r="5864" spans="1:3" x14ac:dyDescent="0.25">
      <c r="A5864" s="2">
        <v>44055</v>
      </c>
      <c r="B5864" s="1" t="s">
        <v>7</v>
      </c>
      <c r="C5864">
        <v>113.69682299999999</v>
      </c>
    </row>
    <row r="5865" spans="1:3" x14ac:dyDescent="0.25">
      <c r="A5865" s="2">
        <v>44056</v>
      </c>
      <c r="B5865" s="1" t="s">
        <v>7</v>
      </c>
      <c r="C5865">
        <v>113.647812</v>
      </c>
    </row>
    <row r="5866" spans="1:3" x14ac:dyDescent="0.25">
      <c r="A5866" s="2">
        <v>44057</v>
      </c>
      <c r="B5866" s="1" t="s">
        <v>7</v>
      </c>
      <c r="C5866">
        <v>112.128601</v>
      </c>
    </row>
    <row r="5867" spans="1:3" x14ac:dyDescent="0.25">
      <c r="A5867" s="2">
        <v>44060</v>
      </c>
      <c r="B5867" s="1" t="s">
        <v>7</v>
      </c>
      <c r="C5867">
        <v>112.56965599999999</v>
      </c>
    </row>
    <row r="5868" spans="1:3" x14ac:dyDescent="0.25">
      <c r="A5868" s="2">
        <v>44061</v>
      </c>
      <c r="B5868" s="1" t="s">
        <v>7</v>
      </c>
      <c r="C5868">
        <v>111.88355300000001</v>
      </c>
    </row>
    <row r="5869" spans="1:3" x14ac:dyDescent="0.25">
      <c r="A5869" s="2">
        <v>44062</v>
      </c>
      <c r="B5869" s="1" t="s">
        <v>7</v>
      </c>
      <c r="C5869">
        <v>112.324623</v>
      </c>
    </row>
    <row r="5870" spans="1:3" x14ac:dyDescent="0.25">
      <c r="A5870" s="2">
        <v>44063</v>
      </c>
      <c r="B5870" s="1" t="s">
        <v>7</v>
      </c>
      <c r="C5870">
        <v>111.099442</v>
      </c>
    </row>
    <row r="5871" spans="1:3" x14ac:dyDescent="0.25">
      <c r="A5871" s="2">
        <v>44064</v>
      </c>
      <c r="B5871" s="1" t="s">
        <v>7</v>
      </c>
      <c r="C5871">
        <v>109.580223</v>
      </c>
    </row>
    <row r="5872" spans="1:3" x14ac:dyDescent="0.25">
      <c r="A5872" s="2">
        <v>44067</v>
      </c>
      <c r="B5872" s="1" t="s">
        <v>7</v>
      </c>
      <c r="C5872">
        <v>112.030586</v>
      </c>
    </row>
    <row r="5873" spans="1:3" x14ac:dyDescent="0.25">
      <c r="A5873" s="2">
        <v>44068</v>
      </c>
      <c r="B5873" s="1" t="s">
        <v>7</v>
      </c>
      <c r="C5873">
        <v>112.716675</v>
      </c>
    </row>
    <row r="5874" spans="1:3" x14ac:dyDescent="0.25">
      <c r="A5874" s="2">
        <v>44069</v>
      </c>
      <c r="B5874" s="1" t="s">
        <v>7</v>
      </c>
      <c r="C5874">
        <v>112.520653</v>
      </c>
    </row>
    <row r="5875" spans="1:3" x14ac:dyDescent="0.25">
      <c r="A5875" s="2">
        <v>44070</v>
      </c>
      <c r="B5875" s="1" t="s">
        <v>7</v>
      </c>
      <c r="C5875">
        <v>111.54051200000001</v>
      </c>
    </row>
    <row r="5876" spans="1:3" x14ac:dyDescent="0.25">
      <c r="A5876" s="2">
        <v>44071</v>
      </c>
      <c r="B5876" s="1" t="s">
        <v>7</v>
      </c>
      <c r="C5876">
        <v>111.00142700000001</v>
      </c>
    </row>
    <row r="5877" spans="1:3" x14ac:dyDescent="0.25">
      <c r="A5877" s="2">
        <v>44074</v>
      </c>
      <c r="B5877" s="1" t="s">
        <v>7</v>
      </c>
      <c r="C5877">
        <v>111.393486</v>
      </c>
    </row>
    <row r="5878" spans="1:3" x14ac:dyDescent="0.25">
      <c r="A5878" s="2">
        <v>44075</v>
      </c>
      <c r="B5878" s="1" t="s">
        <v>7</v>
      </c>
      <c r="C5878">
        <v>112.56965599999999</v>
      </c>
    </row>
    <row r="5879" spans="1:3" x14ac:dyDescent="0.25">
      <c r="A5879" s="2">
        <v>44076</v>
      </c>
      <c r="B5879" s="1" t="s">
        <v>7</v>
      </c>
      <c r="C5879">
        <v>115.706131</v>
      </c>
    </row>
    <row r="5880" spans="1:3" x14ac:dyDescent="0.25">
      <c r="A5880" s="2">
        <v>44077</v>
      </c>
      <c r="B5880" s="1" t="s">
        <v>7</v>
      </c>
      <c r="C5880">
        <v>113.30476400000001</v>
      </c>
    </row>
    <row r="5881" spans="1:3" x14ac:dyDescent="0.25">
      <c r="A5881" s="2">
        <v>44078</v>
      </c>
      <c r="B5881" s="1" t="s">
        <v>7</v>
      </c>
      <c r="C5881">
        <v>113.010727</v>
      </c>
    </row>
    <row r="5882" spans="1:3" x14ac:dyDescent="0.25">
      <c r="A5882" s="2">
        <v>44081</v>
      </c>
      <c r="B5882" s="1" t="s">
        <v>7</v>
      </c>
      <c r="C5882">
        <v>115.80413799999999</v>
      </c>
    </row>
    <row r="5883" spans="1:3" x14ac:dyDescent="0.25">
      <c r="A5883" s="2">
        <v>44082</v>
      </c>
      <c r="B5883" s="1" t="s">
        <v>7</v>
      </c>
      <c r="C5883">
        <v>115.46109</v>
      </c>
    </row>
    <row r="5884" spans="1:3" x14ac:dyDescent="0.25">
      <c r="A5884" s="2">
        <v>44083</v>
      </c>
      <c r="B5884" s="1" t="s">
        <v>7</v>
      </c>
      <c r="C5884">
        <v>118.058464</v>
      </c>
    </row>
    <row r="5885" spans="1:3" x14ac:dyDescent="0.25">
      <c r="A5885" s="2">
        <v>44084</v>
      </c>
      <c r="B5885" s="1" t="s">
        <v>7</v>
      </c>
      <c r="C5885">
        <v>117.81343099999999</v>
      </c>
    </row>
    <row r="5886" spans="1:3" x14ac:dyDescent="0.25">
      <c r="A5886" s="2">
        <v>44085</v>
      </c>
      <c r="B5886" s="1" t="s">
        <v>7</v>
      </c>
      <c r="C5886">
        <v>119.577698</v>
      </c>
    </row>
    <row r="5887" spans="1:3" x14ac:dyDescent="0.25">
      <c r="A5887" s="2">
        <v>44088</v>
      </c>
      <c r="B5887" s="1" t="s">
        <v>7</v>
      </c>
      <c r="C5887">
        <v>120.704865</v>
      </c>
    </row>
    <row r="5888" spans="1:3" x14ac:dyDescent="0.25">
      <c r="A5888" s="2">
        <v>44089</v>
      </c>
      <c r="B5888" s="1" t="s">
        <v>7</v>
      </c>
      <c r="C5888">
        <v>120.165779</v>
      </c>
    </row>
    <row r="5889" spans="1:3" x14ac:dyDescent="0.25">
      <c r="A5889" s="2">
        <v>44090</v>
      </c>
      <c r="B5889" s="1" t="s">
        <v>7</v>
      </c>
      <c r="C5889">
        <v>121.832031</v>
      </c>
    </row>
    <row r="5890" spans="1:3" x14ac:dyDescent="0.25">
      <c r="A5890" s="2">
        <v>44091</v>
      </c>
      <c r="B5890" s="1" t="s">
        <v>7</v>
      </c>
      <c r="C5890">
        <v>121.58699799999999</v>
      </c>
    </row>
    <row r="5891" spans="1:3" x14ac:dyDescent="0.25">
      <c r="A5891" s="2">
        <v>44092</v>
      </c>
      <c r="B5891" s="1" t="s">
        <v>7</v>
      </c>
      <c r="C5891">
        <v>124.233383</v>
      </c>
    </row>
    <row r="5892" spans="1:3" x14ac:dyDescent="0.25">
      <c r="A5892" s="2">
        <v>44095</v>
      </c>
      <c r="B5892" s="1" t="s">
        <v>7</v>
      </c>
      <c r="C5892">
        <v>121.537987</v>
      </c>
    </row>
    <row r="5893" spans="1:3" x14ac:dyDescent="0.25">
      <c r="A5893" s="2">
        <v>44096</v>
      </c>
      <c r="B5893" s="1" t="s">
        <v>7</v>
      </c>
      <c r="C5893">
        <v>121.341965</v>
      </c>
    </row>
    <row r="5894" spans="1:3" x14ac:dyDescent="0.25">
      <c r="A5894" s="2">
        <v>44097</v>
      </c>
      <c r="B5894" s="1" t="s">
        <v>7</v>
      </c>
      <c r="C5894">
        <v>122.224091</v>
      </c>
    </row>
    <row r="5895" spans="1:3" x14ac:dyDescent="0.25">
      <c r="A5895" s="2">
        <v>44098</v>
      </c>
      <c r="B5895" s="1" t="s">
        <v>7</v>
      </c>
      <c r="C5895">
        <v>121.24393499999999</v>
      </c>
    </row>
    <row r="5896" spans="1:3" x14ac:dyDescent="0.25">
      <c r="A5896" s="2">
        <v>44099</v>
      </c>
      <c r="B5896" s="1" t="s">
        <v>7</v>
      </c>
      <c r="C5896">
        <v>121.537987</v>
      </c>
    </row>
    <row r="5897" spans="1:3" x14ac:dyDescent="0.25">
      <c r="A5897" s="2">
        <v>44102</v>
      </c>
      <c r="B5897" s="1" t="s">
        <v>7</v>
      </c>
      <c r="C5897">
        <v>122.518135</v>
      </c>
    </row>
    <row r="5898" spans="1:3" x14ac:dyDescent="0.25">
      <c r="A5898" s="2">
        <v>44103</v>
      </c>
      <c r="B5898" s="1" t="s">
        <v>7</v>
      </c>
      <c r="C5898">
        <v>122.714157</v>
      </c>
    </row>
    <row r="5899" spans="1:3" x14ac:dyDescent="0.25">
      <c r="A5899" s="2">
        <v>44104</v>
      </c>
      <c r="B5899" s="1" t="s">
        <v>7</v>
      </c>
      <c r="C5899">
        <v>122.077065</v>
      </c>
    </row>
    <row r="5900" spans="1:3" x14ac:dyDescent="0.25">
      <c r="A5900" s="2">
        <v>44105</v>
      </c>
      <c r="B5900" s="1" t="s">
        <v>7</v>
      </c>
      <c r="C5900">
        <v>123.449265</v>
      </c>
    </row>
    <row r="5901" spans="1:3" x14ac:dyDescent="0.25">
      <c r="A5901" s="2">
        <v>44106</v>
      </c>
      <c r="B5901" s="1" t="s">
        <v>7</v>
      </c>
      <c r="C5901">
        <v>124.478424</v>
      </c>
    </row>
    <row r="5902" spans="1:3" x14ac:dyDescent="0.25">
      <c r="A5902" s="2">
        <v>44109</v>
      </c>
      <c r="B5902" s="1" t="s">
        <v>7</v>
      </c>
      <c r="C5902">
        <v>125.89962800000001</v>
      </c>
    </row>
    <row r="5903" spans="1:3" x14ac:dyDescent="0.25">
      <c r="A5903" s="2">
        <v>44110</v>
      </c>
      <c r="B5903" s="1" t="s">
        <v>7</v>
      </c>
      <c r="C5903">
        <v>125.80162</v>
      </c>
    </row>
    <row r="5904" spans="1:3" x14ac:dyDescent="0.25">
      <c r="A5904" s="2">
        <v>44111</v>
      </c>
      <c r="B5904" s="1" t="s">
        <v>7</v>
      </c>
      <c r="C5904">
        <v>126.732758</v>
      </c>
    </row>
    <row r="5905" spans="1:3" x14ac:dyDescent="0.25">
      <c r="A5905" s="2">
        <v>44112</v>
      </c>
      <c r="B5905" s="1" t="s">
        <v>7</v>
      </c>
      <c r="C5905">
        <v>127.761909</v>
      </c>
    </row>
    <row r="5906" spans="1:3" x14ac:dyDescent="0.25">
      <c r="A5906" s="2">
        <v>44113</v>
      </c>
      <c r="B5906" s="1" t="s">
        <v>7</v>
      </c>
      <c r="C5906">
        <v>128.399002</v>
      </c>
    </row>
    <row r="5907" spans="1:3" x14ac:dyDescent="0.25">
      <c r="A5907" s="2">
        <v>44116</v>
      </c>
      <c r="B5907" s="1" t="s">
        <v>7</v>
      </c>
      <c r="C5907">
        <v>128.399002</v>
      </c>
    </row>
    <row r="5908" spans="1:3" x14ac:dyDescent="0.25">
      <c r="A5908" s="2">
        <v>44117</v>
      </c>
      <c r="B5908" s="1" t="s">
        <v>7</v>
      </c>
      <c r="C5908">
        <v>127.957932</v>
      </c>
    </row>
    <row r="5909" spans="1:3" x14ac:dyDescent="0.25">
      <c r="A5909" s="2">
        <v>44118</v>
      </c>
      <c r="B5909" s="1" t="s">
        <v>7</v>
      </c>
      <c r="C5909">
        <v>125.80162</v>
      </c>
    </row>
    <row r="5910" spans="1:3" x14ac:dyDescent="0.25">
      <c r="A5910" s="2">
        <v>44119</v>
      </c>
      <c r="B5910" s="1" t="s">
        <v>7</v>
      </c>
      <c r="C5910">
        <v>121.341965</v>
      </c>
    </row>
    <row r="5911" spans="1:3" x14ac:dyDescent="0.25">
      <c r="A5911" s="2">
        <v>44120</v>
      </c>
      <c r="B5911" s="1" t="s">
        <v>7</v>
      </c>
      <c r="C5911">
        <v>122.714157</v>
      </c>
    </row>
    <row r="5912" spans="1:3" x14ac:dyDescent="0.25">
      <c r="A5912" s="2">
        <v>44123</v>
      </c>
      <c r="B5912" s="1" t="s">
        <v>7</v>
      </c>
      <c r="C5912">
        <v>121.832031</v>
      </c>
    </row>
    <row r="5913" spans="1:3" x14ac:dyDescent="0.25">
      <c r="A5913" s="2">
        <v>44124</v>
      </c>
      <c r="B5913" s="1" t="s">
        <v>7</v>
      </c>
      <c r="C5913">
        <v>122.126068</v>
      </c>
    </row>
    <row r="5914" spans="1:3" x14ac:dyDescent="0.25">
      <c r="A5914" s="2">
        <v>44125</v>
      </c>
      <c r="B5914" s="1" t="s">
        <v>7</v>
      </c>
      <c r="C5914">
        <v>122.567139</v>
      </c>
    </row>
    <row r="5915" spans="1:3" x14ac:dyDescent="0.25">
      <c r="A5915" s="2">
        <v>44126</v>
      </c>
      <c r="B5915" s="1" t="s">
        <v>7</v>
      </c>
      <c r="C5915">
        <v>125.409554</v>
      </c>
    </row>
    <row r="5916" spans="1:3" x14ac:dyDescent="0.25">
      <c r="A5916" s="2">
        <v>44127</v>
      </c>
      <c r="B5916" s="1" t="s">
        <v>7</v>
      </c>
      <c r="C5916">
        <v>129.23213200000001</v>
      </c>
    </row>
    <row r="5917" spans="1:3" x14ac:dyDescent="0.25">
      <c r="A5917" s="2">
        <v>44130</v>
      </c>
      <c r="B5917" s="1" t="s">
        <v>7</v>
      </c>
      <c r="C5917">
        <v>128.25198399999999</v>
      </c>
    </row>
    <row r="5918" spans="1:3" x14ac:dyDescent="0.25">
      <c r="A5918" s="2">
        <v>44131</v>
      </c>
      <c r="B5918" s="1" t="s">
        <v>7</v>
      </c>
      <c r="C5918">
        <v>132.51561000000001</v>
      </c>
    </row>
    <row r="5919" spans="1:3" x14ac:dyDescent="0.25">
      <c r="A5919" s="2">
        <v>44132</v>
      </c>
      <c r="B5919" s="1" t="s">
        <v>7</v>
      </c>
      <c r="C5919">
        <v>132.07455400000001</v>
      </c>
    </row>
    <row r="5920" spans="1:3" x14ac:dyDescent="0.25">
      <c r="A5920" s="2">
        <v>44133</v>
      </c>
      <c r="B5920" s="1" t="s">
        <v>7</v>
      </c>
      <c r="C5920">
        <v>129.86921699999999</v>
      </c>
    </row>
    <row r="5921" spans="1:3" x14ac:dyDescent="0.25">
      <c r="A5921" s="2">
        <v>44134</v>
      </c>
      <c r="B5921" s="1" t="s">
        <v>7</v>
      </c>
      <c r="C5921">
        <v>124.625443</v>
      </c>
    </row>
    <row r="5922" spans="1:3" x14ac:dyDescent="0.25">
      <c r="A5922" s="2">
        <v>44137</v>
      </c>
      <c r="B5922" s="1" t="s">
        <v>7</v>
      </c>
      <c r="C5922">
        <v>126.83075700000001</v>
      </c>
    </row>
    <row r="5923" spans="1:3" x14ac:dyDescent="0.25">
      <c r="A5923" s="2">
        <v>44138</v>
      </c>
      <c r="B5923" s="1" t="s">
        <v>7</v>
      </c>
      <c r="C5923">
        <v>130.45730599999999</v>
      </c>
    </row>
    <row r="5924" spans="1:3" x14ac:dyDescent="0.25">
      <c r="A5924" s="2">
        <v>44139</v>
      </c>
      <c r="B5924" s="1" t="s">
        <v>7</v>
      </c>
      <c r="C5924">
        <v>133.10369900000001</v>
      </c>
    </row>
    <row r="5925" spans="1:3" x14ac:dyDescent="0.25">
      <c r="A5925" s="2">
        <v>44140</v>
      </c>
      <c r="B5925" s="1" t="s">
        <v>7</v>
      </c>
      <c r="C5925">
        <v>133.495758</v>
      </c>
    </row>
    <row r="5926" spans="1:3" x14ac:dyDescent="0.25">
      <c r="A5926" s="2">
        <v>44141</v>
      </c>
      <c r="B5926" s="1" t="s">
        <v>7</v>
      </c>
      <c r="C5926">
        <v>133.59378100000001</v>
      </c>
    </row>
    <row r="5927" spans="1:3" x14ac:dyDescent="0.25">
      <c r="A5927" s="2">
        <v>44144</v>
      </c>
      <c r="B5927" s="1" t="s">
        <v>7</v>
      </c>
      <c r="C5927">
        <v>130.60432399999999</v>
      </c>
    </row>
    <row r="5928" spans="1:3" x14ac:dyDescent="0.25">
      <c r="A5928" s="2">
        <v>44145</v>
      </c>
      <c r="B5928" s="1" t="s">
        <v>7</v>
      </c>
      <c r="C5928">
        <v>126.43871300000001</v>
      </c>
    </row>
    <row r="5929" spans="1:3" x14ac:dyDescent="0.25">
      <c r="A5929" s="2">
        <v>44146</v>
      </c>
      <c r="B5929" s="1" t="s">
        <v>7</v>
      </c>
      <c r="C5929">
        <v>129.183121</v>
      </c>
    </row>
    <row r="5930" spans="1:3" x14ac:dyDescent="0.25">
      <c r="A5930" s="2">
        <v>44147</v>
      </c>
      <c r="B5930" s="1" t="s">
        <v>7</v>
      </c>
      <c r="C5930">
        <v>128.49702500000001</v>
      </c>
    </row>
    <row r="5931" spans="1:3" x14ac:dyDescent="0.25">
      <c r="A5931" s="2">
        <v>44148</v>
      </c>
      <c r="B5931" s="1" t="s">
        <v>7</v>
      </c>
      <c r="C5931">
        <v>129.134109</v>
      </c>
    </row>
    <row r="5932" spans="1:3" x14ac:dyDescent="0.25">
      <c r="A5932" s="2">
        <v>44151</v>
      </c>
      <c r="B5932" s="1" t="s">
        <v>7</v>
      </c>
      <c r="C5932">
        <v>129.57517999999999</v>
      </c>
    </row>
    <row r="5933" spans="1:3" x14ac:dyDescent="0.25">
      <c r="A5933" s="2">
        <v>44152</v>
      </c>
      <c r="B5933" s="1" t="s">
        <v>7</v>
      </c>
      <c r="C5933">
        <v>128.448013</v>
      </c>
    </row>
    <row r="5934" spans="1:3" x14ac:dyDescent="0.25">
      <c r="A5934" s="2">
        <v>44153</v>
      </c>
      <c r="B5934" s="1" t="s">
        <v>7</v>
      </c>
      <c r="C5934">
        <v>125.948639</v>
      </c>
    </row>
    <row r="5935" spans="1:3" x14ac:dyDescent="0.25">
      <c r="A5935" s="2">
        <v>44154</v>
      </c>
      <c r="B5935" s="1" t="s">
        <v>7</v>
      </c>
      <c r="C5935">
        <v>125.89962800000001</v>
      </c>
    </row>
    <row r="5936" spans="1:3" x14ac:dyDescent="0.25">
      <c r="A5936" s="2">
        <v>44155</v>
      </c>
      <c r="B5936" s="1" t="s">
        <v>7</v>
      </c>
      <c r="C5936">
        <v>127.41886100000001</v>
      </c>
    </row>
    <row r="5937" spans="1:3" x14ac:dyDescent="0.25">
      <c r="A5937" s="2">
        <v>44158</v>
      </c>
      <c r="B5937" s="1" t="s">
        <v>7</v>
      </c>
      <c r="C5937">
        <v>127.320847</v>
      </c>
    </row>
    <row r="5938" spans="1:3" x14ac:dyDescent="0.25">
      <c r="A5938" s="2">
        <v>44159</v>
      </c>
      <c r="B5938" s="1" t="s">
        <v>7</v>
      </c>
      <c r="C5938">
        <v>128.10495</v>
      </c>
    </row>
    <row r="5939" spans="1:3" x14ac:dyDescent="0.25">
      <c r="A5939" s="2">
        <v>44160</v>
      </c>
      <c r="B5939" s="1" t="s">
        <v>7</v>
      </c>
      <c r="C5939">
        <v>126.63473500000001</v>
      </c>
    </row>
    <row r="5940" spans="1:3" x14ac:dyDescent="0.25">
      <c r="A5940" s="2">
        <v>44161</v>
      </c>
      <c r="B5940" s="1" t="s">
        <v>7</v>
      </c>
      <c r="C5940">
        <v>128.79104599999999</v>
      </c>
    </row>
    <row r="5941" spans="1:3" x14ac:dyDescent="0.25">
      <c r="A5941" s="2">
        <v>44162</v>
      </c>
      <c r="B5941" s="1" t="s">
        <v>7</v>
      </c>
      <c r="C5941">
        <v>130.75134299999999</v>
      </c>
    </row>
    <row r="5942" spans="1:3" x14ac:dyDescent="0.25">
      <c r="A5942" s="2">
        <v>44165</v>
      </c>
      <c r="B5942" s="1" t="s">
        <v>7</v>
      </c>
      <c r="C5942">
        <v>131.19241299999999</v>
      </c>
    </row>
    <row r="5943" spans="1:3" x14ac:dyDescent="0.25">
      <c r="A5943" s="2">
        <v>44166</v>
      </c>
      <c r="B5943" s="1" t="s">
        <v>7</v>
      </c>
      <c r="C5943">
        <v>132.02552800000001</v>
      </c>
    </row>
    <row r="5944" spans="1:3" x14ac:dyDescent="0.25">
      <c r="A5944" s="2">
        <v>44167</v>
      </c>
      <c r="B5944" s="1" t="s">
        <v>7</v>
      </c>
      <c r="C5944">
        <v>132.51561000000001</v>
      </c>
    </row>
    <row r="5945" spans="1:3" x14ac:dyDescent="0.25">
      <c r="A5945" s="2">
        <v>44168</v>
      </c>
      <c r="B5945" s="1" t="s">
        <v>7</v>
      </c>
      <c r="C5945">
        <v>134.671921</v>
      </c>
    </row>
    <row r="5946" spans="1:3" x14ac:dyDescent="0.25">
      <c r="A5946" s="2">
        <v>44169</v>
      </c>
      <c r="B5946" s="1" t="s">
        <v>7</v>
      </c>
      <c r="C5946">
        <v>133.93682899999999</v>
      </c>
    </row>
    <row r="5947" spans="1:3" x14ac:dyDescent="0.25">
      <c r="A5947" s="2">
        <v>44172</v>
      </c>
      <c r="B5947" s="1" t="s">
        <v>7</v>
      </c>
      <c r="C5947">
        <v>132.85865799999999</v>
      </c>
    </row>
    <row r="5948" spans="1:3" x14ac:dyDescent="0.25">
      <c r="A5948" s="2">
        <v>44173</v>
      </c>
      <c r="B5948" s="1" t="s">
        <v>7</v>
      </c>
      <c r="C5948">
        <v>133.93682899999999</v>
      </c>
    </row>
    <row r="5949" spans="1:3" x14ac:dyDescent="0.25">
      <c r="A5949" s="2">
        <v>44174</v>
      </c>
      <c r="B5949" s="1" t="s">
        <v>7</v>
      </c>
      <c r="C5949">
        <v>132.85865799999999</v>
      </c>
    </row>
    <row r="5950" spans="1:3" x14ac:dyDescent="0.25">
      <c r="A5950" s="2">
        <v>44175</v>
      </c>
      <c r="B5950" s="1" t="s">
        <v>7</v>
      </c>
      <c r="C5950">
        <v>132.12354999999999</v>
      </c>
    </row>
    <row r="5951" spans="1:3" x14ac:dyDescent="0.25">
      <c r="A5951" s="2">
        <v>44176</v>
      </c>
      <c r="B5951" s="1" t="s">
        <v>7</v>
      </c>
      <c r="C5951">
        <v>130.60432399999999</v>
      </c>
    </row>
    <row r="5952" spans="1:3" x14ac:dyDescent="0.25">
      <c r="A5952" s="2">
        <v>44179</v>
      </c>
      <c r="B5952" s="1" t="s">
        <v>7</v>
      </c>
      <c r="C5952">
        <v>133.25071700000001</v>
      </c>
    </row>
    <row r="5953" spans="1:3" x14ac:dyDescent="0.25">
      <c r="A5953" s="2">
        <v>44180</v>
      </c>
      <c r="B5953" s="1" t="s">
        <v>7</v>
      </c>
      <c r="C5953">
        <v>131.535461</v>
      </c>
    </row>
    <row r="5954" spans="1:3" x14ac:dyDescent="0.25">
      <c r="A5954" s="2">
        <v>44181</v>
      </c>
      <c r="B5954" s="1" t="s">
        <v>7</v>
      </c>
      <c r="C5954">
        <v>134.27986100000001</v>
      </c>
    </row>
    <row r="5955" spans="1:3" x14ac:dyDescent="0.25">
      <c r="A5955" s="2">
        <v>44182</v>
      </c>
      <c r="B5955" s="1" t="s">
        <v>7</v>
      </c>
      <c r="C5955">
        <v>136.33818099999999</v>
      </c>
    </row>
    <row r="5956" spans="1:3" x14ac:dyDescent="0.25">
      <c r="A5956" s="2">
        <v>44183</v>
      </c>
      <c r="B5956" s="1" t="s">
        <v>7</v>
      </c>
      <c r="C5956">
        <v>134.18185399999999</v>
      </c>
    </row>
    <row r="5957" spans="1:3" x14ac:dyDescent="0.25">
      <c r="A5957" s="2">
        <v>44186</v>
      </c>
      <c r="B5957" s="1" t="s">
        <v>7</v>
      </c>
      <c r="C5957">
        <v>132.80964700000001</v>
      </c>
    </row>
    <row r="5958" spans="1:3" x14ac:dyDescent="0.25">
      <c r="A5958" s="2">
        <v>44187</v>
      </c>
      <c r="B5958" s="1" t="s">
        <v>7</v>
      </c>
      <c r="C5958">
        <v>133.59378100000001</v>
      </c>
    </row>
    <row r="5959" spans="1:3" x14ac:dyDescent="0.25">
      <c r="A5959" s="2">
        <v>44188</v>
      </c>
      <c r="B5959" s="1" t="s">
        <v>7</v>
      </c>
      <c r="C5959">
        <v>133.69177199999999</v>
      </c>
    </row>
    <row r="5960" spans="1:3" x14ac:dyDescent="0.25">
      <c r="A5960" s="2">
        <v>44193</v>
      </c>
      <c r="B5960" s="1" t="s">
        <v>7</v>
      </c>
      <c r="C5960">
        <v>134.81895399999999</v>
      </c>
    </row>
    <row r="5961" spans="1:3" x14ac:dyDescent="0.25">
      <c r="A5961" s="2">
        <v>44194</v>
      </c>
      <c r="B5961" s="1" t="s">
        <v>7</v>
      </c>
      <c r="C5961">
        <v>135.50505100000001</v>
      </c>
    </row>
    <row r="5962" spans="1:3" x14ac:dyDescent="0.25">
      <c r="A5962" s="2">
        <v>44195</v>
      </c>
      <c r="B5962" s="1" t="s">
        <v>7</v>
      </c>
      <c r="C5962">
        <v>137.56336999999999</v>
      </c>
    </row>
    <row r="5963" spans="1:3" x14ac:dyDescent="0.25">
      <c r="A5963" s="2">
        <v>44200</v>
      </c>
      <c r="B5963" s="1" t="s">
        <v>7</v>
      </c>
      <c r="C5963">
        <v>140.89584400000001</v>
      </c>
    </row>
    <row r="5964" spans="1:3" x14ac:dyDescent="0.25">
      <c r="A5964" s="2">
        <v>44201</v>
      </c>
      <c r="B5964" s="1" t="s">
        <v>7</v>
      </c>
      <c r="C5964">
        <v>140.30775499999999</v>
      </c>
    </row>
    <row r="5965" spans="1:3" x14ac:dyDescent="0.25">
      <c r="A5965" s="2">
        <v>44202</v>
      </c>
      <c r="B5965" s="1" t="s">
        <v>7</v>
      </c>
      <c r="C5965">
        <v>139.621658</v>
      </c>
    </row>
    <row r="5966" spans="1:3" x14ac:dyDescent="0.25">
      <c r="A5966" s="2">
        <v>44203</v>
      </c>
      <c r="B5966" s="1" t="s">
        <v>7</v>
      </c>
      <c r="C5966">
        <v>140.74884</v>
      </c>
    </row>
    <row r="5967" spans="1:3" x14ac:dyDescent="0.25">
      <c r="A5967" s="2">
        <v>44204</v>
      </c>
      <c r="B5967" s="1" t="s">
        <v>7</v>
      </c>
      <c r="C5967">
        <v>139.91570999999999</v>
      </c>
    </row>
    <row r="5968" spans="1:3" x14ac:dyDescent="0.25">
      <c r="A5968" s="2">
        <v>44207</v>
      </c>
      <c r="B5968" s="1" t="s">
        <v>7</v>
      </c>
      <c r="C5968">
        <v>142.02301</v>
      </c>
    </row>
    <row r="5969" spans="1:3" x14ac:dyDescent="0.25">
      <c r="A5969" s="2">
        <v>44208</v>
      </c>
      <c r="B5969" s="1" t="s">
        <v>7</v>
      </c>
      <c r="C5969">
        <v>143.29719499999999</v>
      </c>
    </row>
    <row r="5970" spans="1:3" x14ac:dyDescent="0.25">
      <c r="A5970" s="2">
        <v>44209</v>
      </c>
      <c r="B5970" s="1" t="s">
        <v>7</v>
      </c>
      <c r="C5970">
        <v>144.130325</v>
      </c>
    </row>
    <row r="5971" spans="1:3" x14ac:dyDescent="0.25">
      <c r="A5971" s="2">
        <v>44210</v>
      </c>
      <c r="B5971" s="1" t="s">
        <v>7</v>
      </c>
      <c r="C5971">
        <v>146.72770700000001</v>
      </c>
    </row>
    <row r="5972" spans="1:3" x14ac:dyDescent="0.25">
      <c r="A5972" s="2">
        <v>44211</v>
      </c>
      <c r="B5972" s="1" t="s">
        <v>7</v>
      </c>
      <c r="C5972">
        <v>145.94360399999999</v>
      </c>
    </row>
    <row r="5973" spans="1:3" x14ac:dyDescent="0.25">
      <c r="A5973" s="2">
        <v>44214</v>
      </c>
      <c r="B5973" s="1" t="s">
        <v>7</v>
      </c>
      <c r="C5973">
        <v>145.84558100000001</v>
      </c>
    </row>
    <row r="5974" spans="1:3" x14ac:dyDescent="0.25">
      <c r="A5974" s="2">
        <v>44215</v>
      </c>
      <c r="B5974" s="1" t="s">
        <v>7</v>
      </c>
      <c r="C5974">
        <v>145.89459199999999</v>
      </c>
    </row>
    <row r="5975" spans="1:3" x14ac:dyDescent="0.25">
      <c r="A5975" s="2">
        <v>44216</v>
      </c>
      <c r="B5975" s="1" t="s">
        <v>7</v>
      </c>
      <c r="C5975">
        <v>139.86668399999999</v>
      </c>
    </row>
    <row r="5976" spans="1:3" x14ac:dyDescent="0.25">
      <c r="A5976" s="2">
        <v>44217</v>
      </c>
      <c r="B5976" s="1" t="s">
        <v>7</v>
      </c>
      <c r="C5976">
        <v>138.44548</v>
      </c>
    </row>
    <row r="5977" spans="1:3" x14ac:dyDescent="0.25">
      <c r="A5977" s="2">
        <v>44218</v>
      </c>
      <c r="B5977" s="1" t="s">
        <v>7</v>
      </c>
      <c r="C5977">
        <v>138.298462</v>
      </c>
    </row>
    <row r="5978" spans="1:3" x14ac:dyDescent="0.25">
      <c r="A5978" s="2">
        <v>44221</v>
      </c>
      <c r="B5978" s="1" t="s">
        <v>7</v>
      </c>
      <c r="C5978">
        <v>140.20974699999999</v>
      </c>
    </row>
    <row r="5979" spans="1:3" x14ac:dyDescent="0.25">
      <c r="A5979" s="2">
        <v>44222</v>
      </c>
      <c r="B5979" s="1" t="s">
        <v>7</v>
      </c>
      <c r="C5979">
        <v>140.16073600000001</v>
      </c>
    </row>
    <row r="5980" spans="1:3" x14ac:dyDescent="0.25">
      <c r="A5980" s="2">
        <v>44223</v>
      </c>
      <c r="B5980" s="1" t="s">
        <v>7</v>
      </c>
      <c r="C5980">
        <v>135.014984</v>
      </c>
    </row>
    <row r="5981" spans="1:3" x14ac:dyDescent="0.25">
      <c r="A5981" s="2">
        <v>44224</v>
      </c>
      <c r="B5981" s="1" t="s">
        <v>7</v>
      </c>
      <c r="C5981">
        <v>137.12228400000001</v>
      </c>
    </row>
    <row r="5982" spans="1:3" x14ac:dyDescent="0.25">
      <c r="A5982" s="2">
        <v>44225</v>
      </c>
      <c r="B5982" s="1" t="s">
        <v>7</v>
      </c>
      <c r="C5982">
        <v>134.96597299999999</v>
      </c>
    </row>
    <row r="5983" spans="1:3" x14ac:dyDescent="0.25">
      <c r="A5983" s="2">
        <v>44228</v>
      </c>
      <c r="B5983" s="1" t="s">
        <v>7</v>
      </c>
      <c r="C5983">
        <v>136.632217</v>
      </c>
    </row>
    <row r="5984" spans="1:3" x14ac:dyDescent="0.25">
      <c r="A5984" s="2">
        <v>44229</v>
      </c>
      <c r="B5984" s="1" t="s">
        <v>7</v>
      </c>
      <c r="C5984">
        <v>139.91570999999999</v>
      </c>
    </row>
    <row r="5985" spans="1:3" x14ac:dyDescent="0.25">
      <c r="A5985" s="2">
        <v>44230</v>
      </c>
      <c r="B5985" s="1" t="s">
        <v>7</v>
      </c>
      <c r="C5985">
        <v>138.935562</v>
      </c>
    </row>
    <row r="5986" spans="1:3" x14ac:dyDescent="0.25">
      <c r="A5986" s="2">
        <v>44231</v>
      </c>
      <c r="B5986" s="1" t="s">
        <v>7</v>
      </c>
      <c r="C5986">
        <v>139.621658</v>
      </c>
    </row>
    <row r="5987" spans="1:3" x14ac:dyDescent="0.25">
      <c r="A5987" s="2">
        <v>44232</v>
      </c>
      <c r="B5987" s="1" t="s">
        <v>7</v>
      </c>
      <c r="C5987">
        <v>138.34747300000001</v>
      </c>
    </row>
    <row r="5988" spans="1:3" x14ac:dyDescent="0.25">
      <c r="A5988" s="2">
        <v>44235</v>
      </c>
      <c r="B5988" s="1" t="s">
        <v>7</v>
      </c>
      <c r="C5988">
        <v>139.033569</v>
      </c>
    </row>
    <row r="5989" spans="1:3" x14ac:dyDescent="0.25">
      <c r="A5989" s="2">
        <v>44236</v>
      </c>
      <c r="B5989" s="1" t="s">
        <v>7</v>
      </c>
      <c r="C5989">
        <v>139.327606</v>
      </c>
    </row>
    <row r="5990" spans="1:3" x14ac:dyDescent="0.25">
      <c r="A5990" s="2">
        <v>44237</v>
      </c>
      <c r="B5990" s="1" t="s">
        <v>7</v>
      </c>
      <c r="C5990">
        <v>138.24946600000001</v>
      </c>
    </row>
    <row r="5991" spans="1:3" x14ac:dyDescent="0.25">
      <c r="A5991" s="2">
        <v>44238</v>
      </c>
      <c r="B5991" s="1" t="s">
        <v>7</v>
      </c>
      <c r="C5991">
        <v>138.494507</v>
      </c>
    </row>
    <row r="5992" spans="1:3" x14ac:dyDescent="0.25">
      <c r="A5992" s="2">
        <v>44239</v>
      </c>
      <c r="B5992" s="1" t="s">
        <v>7</v>
      </c>
      <c r="C5992">
        <v>140.16073600000001</v>
      </c>
    </row>
    <row r="5993" spans="1:3" x14ac:dyDescent="0.25">
      <c r="A5993" s="2">
        <v>44242</v>
      </c>
      <c r="B5993" s="1" t="s">
        <v>7</v>
      </c>
      <c r="C5993">
        <v>140.258759</v>
      </c>
    </row>
    <row r="5994" spans="1:3" x14ac:dyDescent="0.25">
      <c r="A5994" s="2">
        <v>44243</v>
      </c>
      <c r="B5994" s="1" t="s">
        <v>7</v>
      </c>
      <c r="C5994">
        <v>138.64151000000001</v>
      </c>
    </row>
    <row r="5995" spans="1:3" x14ac:dyDescent="0.25">
      <c r="A5995" s="2">
        <v>44244</v>
      </c>
      <c r="B5995" s="1" t="s">
        <v>7</v>
      </c>
      <c r="C5995">
        <v>138.298462</v>
      </c>
    </row>
    <row r="5996" spans="1:3" x14ac:dyDescent="0.25">
      <c r="A5996" s="2">
        <v>44245</v>
      </c>
      <c r="B5996" s="1" t="s">
        <v>7</v>
      </c>
      <c r="C5996">
        <v>136.53419500000001</v>
      </c>
    </row>
    <row r="5997" spans="1:3" x14ac:dyDescent="0.25">
      <c r="A5997" s="2">
        <v>44246</v>
      </c>
      <c r="B5997" s="1" t="s">
        <v>7</v>
      </c>
      <c r="C5997">
        <v>136.24015800000001</v>
      </c>
    </row>
    <row r="5998" spans="1:3" x14ac:dyDescent="0.25">
      <c r="A5998" s="2">
        <v>44249</v>
      </c>
      <c r="B5998" s="1" t="s">
        <v>7</v>
      </c>
      <c r="C5998">
        <v>135.456039</v>
      </c>
    </row>
    <row r="5999" spans="1:3" x14ac:dyDescent="0.25">
      <c r="A5999" s="2">
        <v>44250</v>
      </c>
      <c r="B5999" s="1" t="s">
        <v>7</v>
      </c>
      <c r="C5999">
        <v>132.90768399999999</v>
      </c>
    </row>
    <row r="6000" spans="1:3" x14ac:dyDescent="0.25">
      <c r="A6000" s="2">
        <v>44251</v>
      </c>
      <c r="B6000" s="1" t="s">
        <v>7</v>
      </c>
      <c r="C6000">
        <v>134.27986100000001</v>
      </c>
    </row>
    <row r="6001" spans="1:3" x14ac:dyDescent="0.25">
      <c r="A6001" s="2">
        <v>44252</v>
      </c>
      <c r="B6001" s="1" t="s">
        <v>7</v>
      </c>
      <c r="C6001">
        <v>133.74078399999999</v>
      </c>
    </row>
    <row r="6002" spans="1:3" x14ac:dyDescent="0.25">
      <c r="A6002" s="2">
        <v>44253</v>
      </c>
      <c r="B6002" s="1" t="s">
        <v>7</v>
      </c>
      <c r="C6002">
        <v>131.87851000000001</v>
      </c>
    </row>
    <row r="6003" spans="1:3" x14ac:dyDescent="0.25">
      <c r="A6003" s="2">
        <v>44256</v>
      </c>
      <c r="B6003" s="1" t="s">
        <v>7</v>
      </c>
      <c r="C6003">
        <v>133.93682899999999</v>
      </c>
    </row>
    <row r="6004" spans="1:3" x14ac:dyDescent="0.25">
      <c r="A6004" s="2">
        <v>44257</v>
      </c>
      <c r="B6004" s="1" t="s">
        <v>7</v>
      </c>
      <c r="C6004">
        <v>132.41760300000001</v>
      </c>
    </row>
    <row r="6005" spans="1:3" x14ac:dyDescent="0.25">
      <c r="A6005" s="2">
        <v>44258</v>
      </c>
      <c r="B6005" s="1" t="s">
        <v>7</v>
      </c>
      <c r="C6005">
        <v>130.21227999999999</v>
      </c>
    </row>
    <row r="6006" spans="1:3" x14ac:dyDescent="0.25">
      <c r="A6006" s="2">
        <v>44259</v>
      </c>
      <c r="B6006" s="1" t="s">
        <v>7</v>
      </c>
      <c r="C6006">
        <v>130.40831</v>
      </c>
    </row>
    <row r="6007" spans="1:3" x14ac:dyDescent="0.25">
      <c r="A6007" s="2">
        <v>44260</v>
      </c>
      <c r="B6007" s="1" t="s">
        <v>7</v>
      </c>
      <c r="C6007">
        <v>127.516884</v>
      </c>
    </row>
    <row r="6008" spans="1:3" x14ac:dyDescent="0.25">
      <c r="A6008" s="2">
        <v>44263</v>
      </c>
      <c r="B6008" s="1" t="s">
        <v>7</v>
      </c>
      <c r="C6008">
        <v>127.761909</v>
      </c>
    </row>
    <row r="6009" spans="1:3" x14ac:dyDescent="0.25">
      <c r="A6009" s="2">
        <v>44264</v>
      </c>
      <c r="B6009" s="1" t="s">
        <v>7</v>
      </c>
      <c r="C6009">
        <v>131.63348400000001</v>
      </c>
    </row>
    <row r="6010" spans="1:3" x14ac:dyDescent="0.25">
      <c r="A6010" s="2">
        <v>44265</v>
      </c>
      <c r="B6010" s="1" t="s">
        <v>7</v>
      </c>
      <c r="C6010">
        <v>130.359283</v>
      </c>
    </row>
    <row r="6011" spans="1:3" x14ac:dyDescent="0.25">
      <c r="A6011" s="2">
        <v>44266</v>
      </c>
      <c r="B6011" s="1" t="s">
        <v>7</v>
      </c>
      <c r="C6011">
        <v>131.78048699999999</v>
      </c>
    </row>
    <row r="6012" spans="1:3" x14ac:dyDescent="0.25">
      <c r="A6012" s="2">
        <v>44267</v>
      </c>
      <c r="B6012" s="1" t="s">
        <v>7</v>
      </c>
      <c r="C6012">
        <v>130.55531300000001</v>
      </c>
    </row>
    <row r="6013" spans="1:3" x14ac:dyDescent="0.25">
      <c r="A6013" s="2">
        <v>44270</v>
      </c>
      <c r="B6013" s="1" t="s">
        <v>7</v>
      </c>
      <c r="C6013">
        <v>131.29042100000001</v>
      </c>
    </row>
    <row r="6014" spans="1:3" x14ac:dyDescent="0.25">
      <c r="A6014" s="2">
        <v>44271</v>
      </c>
      <c r="B6014" s="1" t="s">
        <v>7</v>
      </c>
      <c r="C6014">
        <v>134.720932</v>
      </c>
    </row>
    <row r="6015" spans="1:3" x14ac:dyDescent="0.25">
      <c r="A6015" s="2">
        <v>44272</v>
      </c>
      <c r="B6015" s="1" t="s">
        <v>7</v>
      </c>
      <c r="C6015">
        <v>131.927536</v>
      </c>
    </row>
    <row r="6016" spans="1:3" x14ac:dyDescent="0.25">
      <c r="A6016" s="2">
        <v>44273</v>
      </c>
      <c r="B6016" s="1" t="s">
        <v>7</v>
      </c>
      <c r="C6016">
        <v>135.89711</v>
      </c>
    </row>
    <row r="6017" spans="1:3" x14ac:dyDescent="0.25">
      <c r="A6017" s="2">
        <v>44274</v>
      </c>
      <c r="B6017" s="1" t="s">
        <v>7</v>
      </c>
      <c r="C6017">
        <v>135.65206900000001</v>
      </c>
    </row>
    <row r="6018" spans="1:3" x14ac:dyDescent="0.25">
      <c r="A6018" s="2">
        <v>44277</v>
      </c>
      <c r="B6018" s="1" t="s">
        <v>7</v>
      </c>
      <c r="C6018">
        <v>138.494507</v>
      </c>
    </row>
    <row r="6019" spans="1:3" x14ac:dyDescent="0.25">
      <c r="A6019" s="2">
        <v>44278</v>
      </c>
      <c r="B6019" s="1" t="s">
        <v>7</v>
      </c>
      <c r="C6019">
        <v>141.43493699999999</v>
      </c>
    </row>
    <row r="6020" spans="1:3" x14ac:dyDescent="0.25">
      <c r="A6020" s="2">
        <v>44279</v>
      </c>
      <c r="B6020" s="1" t="s">
        <v>7</v>
      </c>
      <c r="C6020">
        <v>140.94487000000001</v>
      </c>
    </row>
    <row r="6021" spans="1:3" x14ac:dyDescent="0.25">
      <c r="A6021" s="2">
        <v>44280</v>
      </c>
      <c r="B6021" s="1" t="s">
        <v>7</v>
      </c>
      <c r="C6021">
        <v>141.97401400000001</v>
      </c>
    </row>
    <row r="6022" spans="1:3" x14ac:dyDescent="0.25">
      <c r="A6022" s="2">
        <v>44281</v>
      </c>
      <c r="B6022" s="1" t="s">
        <v>7</v>
      </c>
      <c r="C6022">
        <v>142.758118</v>
      </c>
    </row>
    <row r="6023" spans="1:3" x14ac:dyDescent="0.25">
      <c r="A6023" s="2">
        <v>44284</v>
      </c>
      <c r="B6023" s="1" t="s">
        <v>7</v>
      </c>
      <c r="C6023">
        <v>143.052155</v>
      </c>
    </row>
    <row r="6024" spans="1:3" x14ac:dyDescent="0.25">
      <c r="A6024" s="2">
        <v>44285</v>
      </c>
      <c r="B6024" s="1" t="s">
        <v>7</v>
      </c>
      <c r="C6024">
        <v>143.052155</v>
      </c>
    </row>
    <row r="6025" spans="1:3" x14ac:dyDescent="0.25">
      <c r="A6025" s="2">
        <v>44286</v>
      </c>
      <c r="B6025" s="1" t="s">
        <v>7</v>
      </c>
      <c r="C6025">
        <v>142.90515099999999</v>
      </c>
    </row>
    <row r="6026" spans="1:3" x14ac:dyDescent="0.25">
      <c r="A6026" s="2">
        <v>44287</v>
      </c>
      <c r="B6026" s="1" t="s">
        <v>7</v>
      </c>
      <c r="C6026">
        <v>142.66011</v>
      </c>
    </row>
    <row r="6027" spans="1:3" x14ac:dyDescent="0.25">
      <c r="A6027" s="2">
        <v>44292</v>
      </c>
      <c r="B6027" s="1" t="s">
        <v>7</v>
      </c>
      <c r="C6027">
        <v>143.34622200000001</v>
      </c>
    </row>
    <row r="6028" spans="1:3" x14ac:dyDescent="0.25">
      <c r="A6028" s="2">
        <v>44293</v>
      </c>
      <c r="B6028" s="1" t="s">
        <v>7</v>
      </c>
      <c r="C6028">
        <v>141.97401400000001</v>
      </c>
    </row>
    <row r="6029" spans="1:3" x14ac:dyDescent="0.25">
      <c r="A6029" s="2">
        <v>44294</v>
      </c>
      <c r="B6029" s="1" t="s">
        <v>7</v>
      </c>
      <c r="C6029">
        <v>143.59124800000001</v>
      </c>
    </row>
    <row r="6030" spans="1:3" x14ac:dyDescent="0.25">
      <c r="A6030" s="2">
        <v>44295</v>
      </c>
      <c r="B6030" s="1" t="s">
        <v>7</v>
      </c>
      <c r="C6030">
        <v>145.30650299999999</v>
      </c>
    </row>
    <row r="6031" spans="1:3" x14ac:dyDescent="0.25">
      <c r="A6031" s="2">
        <v>44298</v>
      </c>
      <c r="B6031" s="1" t="s">
        <v>7</v>
      </c>
      <c r="C6031">
        <v>143.78727699999999</v>
      </c>
    </row>
    <row r="6032" spans="1:3" x14ac:dyDescent="0.25">
      <c r="A6032" s="2">
        <v>44299</v>
      </c>
      <c r="B6032" s="1" t="s">
        <v>7</v>
      </c>
      <c r="C6032">
        <v>144.71839900000001</v>
      </c>
    </row>
    <row r="6033" spans="1:3" x14ac:dyDescent="0.25">
      <c r="A6033" s="2">
        <v>44300</v>
      </c>
      <c r="B6033" s="1" t="s">
        <v>7</v>
      </c>
      <c r="C6033">
        <v>144.767426</v>
      </c>
    </row>
    <row r="6034" spans="1:3" x14ac:dyDescent="0.25">
      <c r="A6034" s="2">
        <v>44301</v>
      </c>
      <c r="B6034" s="1" t="s">
        <v>7</v>
      </c>
      <c r="C6034">
        <v>145.01246599999999</v>
      </c>
    </row>
    <row r="6035" spans="1:3" x14ac:dyDescent="0.25">
      <c r="A6035" s="2">
        <v>44302</v>
      </c>
      <c r="B6035" s="1" t="s">
        <v>7</v>
      </c>
      <c r="C6035">
        <v>145.94360399999999</v>
      </c>
    </row>
    <row r="6036" spans="1:3" x14ac:dyDescent="0.25">
      <c r="A6036" s="2">
        <v>44305</v>
      </c>
      <c r="B6036" s="1" t="s">
        <v>7</v>
      </c>
      <c r="C6036">
        <v>144.52238500000001</v>
      </c>
    </row>
    <row r="6037" spans="1:3" x14ac:dyDescent="0.25">
      <c r="A6037" s="2">
        <v>44306</v>
      </c>
      <c r="B6037" s="1" t="s">
        <v>7</v>
      </c>
      <c r="C6037">
        <v>142.85614000000001</v>
      </c>
    </row>
    <row r="6038" spans="1:3" x14ac:dyDescent="0.25">
      <c r="A6038" s="2">
        <v>44307</v>
      </c>
      <c r="B6038" s="1" t="s">
        <v>7</v>
      </c>
      <c r="C6038">
        <v>142.46408099999999</v>
      </c>
    </row>
    <row r="6039" spans="1:3" x14ac:dyDescent="0.25">
      <c r="A6039" s="2">
        <v>44308</v>
      </c>
      <c r="B6039" s="1" t="s">
        <v>7</v>
      </c>
      <c r="C6039">
        <v>141.63095100000001</v>
      </c>
    </row>
    <row r="6040" spans="1:3" x14ac:dyDescent="0.25">
      <c r="A6040" s="2">
        <v>44309</v>
      </c>
      <c r="B6040" s="1" t="s">
        <v>7</v>
      </c>
      <c r="C6040">
        <v>140.89584400000001</v>
      </c>
    </row>
    <row r="6041" spans="1:3" x14ac:dyDescent="0.25">
      <c r="A6041" s="2">
        <v>44312</v>
      </c>
      <c r="B6041" s="1" t="s">
        <v>7</v>
      </c>
      <c r="C6041">
        <v>141.786652</v>
      </c>
    </row>
    <row r="6042" spans="1:3" x14ac:dyDescent="0.25">
      <c r="A6042" s="2">
        <v>44313</v>
      </c>
      <c r="B6042" s="1" t="s">
        <v>7</v>
      </c>
      <c r="C6042">
        <v>143.51876799999999</v>
      </c>
    </row>
    <row r="6043" spans="1:3" x14ac:dyDescent="0.25">
      <c r="A6043" s="2">
        <v>44314</v>
      </c>
      <c r="B6043" s="1" t="s">
        <v>7</v>
      </c>
      <c r="C6043">
        <v>144.06315599999999</v>
      </c>
    </row>
    <row r="6044" spans="1:3" x14ac:dyDescent="0.25">
      <c r="A6044" s="2">
        <v>44315</v>
      </c>
      <c r="B6044" s="1" t="s">
        <v>7</v>
      </c>
      <c r="C6044">
        <v>144.06315599999999</v>
      </c>
    </row>
    <row r="6045" spans="1:3" x14ac:dyDescent="0.25">
      <c r="A6045" s="2">
        <v>44316</v>
      </c>
      <c r="B6045" s="1" t="s">
        <v>7</v>
      </c>
      <c r="C6045">
        <v>144.657028</v>
      </c>
    </row>
    <row r="6046" spans="1:3" x14ac:dyDescent="0.25">
      <c r="A6046" s="2">
        <v>44319</v>
      </c>
      <c r="B6046" s="1" t="s">
        <v>7</v>
      </c>
      <c r="C6046">
        <v>144.95396400000001</v>
      </c>
    </row>
    <row r="6047" spans="1:3" x14ac:dyDescent="0.25">
      <c r="A6047" s="2">
        <v>44320</v>
      </c>
      <c r="B6047" s="1" t="s">
        <v>7</v>
      </c>
      <c r="C6047">
        <v>137.43161000000001</v>
      </c>
    </row>
    <row r="6048" spans="1:3" x14ac:dyDescent="0.25">
      <c r="A6048" s="2">
        <v>44321</v>
      </c>
      <c r="B6048" s="1" t="s">
        <v>7</v>
      </c>
      <c r="C6048">
        <v>139.75758400000001</v>
      </c>
    </row>
    <row r="6049" spans="1:3" x14ac:dyDescent="0.25">
      <c r="A6049" s="2">
        <v>44322</v>
      </c>
      <c r="B6049" s="1" t="s">
        <v>7</v>
      </c>
      <c r="C6049">
        <v>139.856583</v>
      </c>
    </row>
    <row r="6050" spans="1:3" x14ac:dyDescent="0.25">
      <c r="A6050" s="2">
        <v>44323</v>
      </c>
      <c r="B6050" s="1" t="s">
        <v>7</v>
      </c>
      <c r="C6050">
        <v>141.291763</v>
      </c>
    </row>
    <row r="6051" spans="1:3" x14ac:dyDescent="0.25">
      <c r="A6051" s="2">
        <v>44326</v>
      </c>
      <c r="B6051" s="1" t="s">
        <v>7</v>
      </c>
      <c r="C6051">
        <v>140.202988</v>
      </c>
    </row>
    <row r="6052" spans="1:3" x14ac:dyDescent="0.25">
      <c r="A6052" s="2">
        <v>44327</v>
      </c>
      <c r="B6052" s="1" t="s">
        <v>7</v>
      </c>
      <c r="C6052">
        <v>137.48107899999999</v>
      </c>
    </row>
    <row r="6053" spans="1:3" x14ac:dyDescent="0.25">
      <c r="A6053" s="2">
        <v>44328</v>
      </c>
      <c r="B6053" s="1" t="s">
        <v>7</v>
      </c>
      <c r="C6053">
        <v>134.36326600000001</v>
      </c>
    </row>
    <row r="6054" spans="1:3" x14ac:dyDescent="0.25">
      <c r="A6054" s="2">
        <v>44329</v>
      </c>
      <c r="B6054" s="1" t="s">
        <v>7</v>
      </c>
      <c r="C6054">
        <v>136.83772300000001</v>
      </c>
    </row>
    <row r="6055" spans="1:3" x14ac:dyDescent="0.25">
      <c r="A6055" s="2">
        <v>44330</v>
      </c>
      <c r="B6055" s="1" t="s">
        <v>7</v>
      </c>
      <c r="C6055">
        <v>138.91629</v>
      </c>
    </row>
    <row r="6056" spans="1:3" x14ac:dyDescent="0.25">
      <c r="A6056" s="2">
        <v>44333</v>
      </c>
      <c r="B6056" s="1" t="s">
        <v>7</v>
      </c>
      <c r="C6056">
        <v>139.708099</v>
      </c>
    </row>
    <row r="6057" spans="1:3" x14ac:dyDescent="0.25">
      <c r="A6057" s="2">
        <v>44334</v>
      </c>
      <c r="B6057" s="1" t="s">
        <v>7</v>
      </c>
      <c r="C6057">
        <v>139.856583</v>
      </c>
    </row>
    <row r="6058" spans="1:3" x14ac:dyDescent="0.25">
      <c r="A6058" s="2">
        <v>44335</v>
      </c>
      <c r="B6058" s="1" t="s">
        <v>7</v>
      </c>
      <c r="C6058">
        <v>141.34124800000001</v>
      </c>
    </row>
    <row r="6059" spans="1:3" x14ac:dyDescent="0.25">
      <c r="A6059" s="2">
        <v>44336</v>
      </c>
      <c r="B6059" s="1" t="s">
        <v>7</v>
      </c>
      <c r="C6059">
        <v>145.00344799999999</v>
      </c>
    </row>
    <row r="6060" spans="1:3" x14ac:dyDescent="0.25">
      <c r="A6060" s="2">
        <v>44337</v>
      </c>
      <c r="B6060" s="1" t="s">
        <v>7</v>
      </c>
      <c r="C6060">
        <v>145.349884</v>
      </c>
    </row>
    <row r="6061" spans="1:3" x14ac:dyDescent="0.25">
      <c r="A6061" s="2">
        <v>44341</v>
      </c>
      <c r="B6061" s="1" t="s">
        <v>7</v>
      </c>
      <c r="C6061">
        <v>146.38914500000001</v>
      </c>
    </row>
    <row r="6062" spans="1:3" x14ac:dyDescent="0.25">
      <c r="A6062" s="2">
        <v>44342</v>
      </c>
      <c r="B6062" s="1" t="s">
        <v>7</v>
      </c>
      <c r="C6062">
        <v>145.745789</v>
      </c>
    </row>
    <row r="6063" spans="1:3" x14ac:dyDescent="0.25">
      <c r="A6063" s="2">
        <v>44343</v>
      </c>
      <c r="B6063" s="1" t="s">
        <v>7</v>
      </c>
      <c r="C6063">
        <v>143.46928399999999</v>
      </c>
    </row>
    <row r="6064" spans="1:3" x14ac:dyDescent="0.25">
      <c r="A6064" s="2">
        <v>44344</v>
      </c>
      <c r="B6064" s="1" t="s">
        <v>7</v>
      </c>
      <c r="C6064">
        <v>146.09222399999999</v>
      </c>
    </row>
    <row r="6065" spans="1:3" x14ac:dyDescent="0.25">
      <c r="A6065" s="2">
        <v>44347</v>
      </c>
      <c r="B6065" s="1" t="s">
        <v>7</v>
      </c>
      <c r="C6065">
        <v>146.04272499999999</v>
      </c>
    </row>
    <row r="6066" spans="1:3" x14ac:dyDescent="0.25">
      <c r="A6066" s="2">
        <v>44348</v>
      </c>
      <c r="B6066" s="1" t="s">
        <v>7</v>
      </c>
      <c r="C6066">
        <v>145.2509</v>
      </c>
    </row>
    <row r="6067" spans="1:3" x14ac:dyDescent="0.25">
      <c r="A6067" s="2">
        <v>44349</v>
      </c>
      <c r="B6067" s="1" t="s">
        <v>7</v>
      </c>
      <c r="C6067">
        <v>142.52899199999999</v>
      </c>
    </row>
    <row r="6068" spans="1:3" x14ac:dyDescent="0.25">
      <c r="A6068" s="2">
        <v>44350</v>
      </c>
      <c r="B6068" s="1" t="s">
        <v>7</v>
      </c>
      <c r="C6068">
        <v>141.88563500000001</v>
      </c>
    </row>
    <row r="6069" spans="1:3" x14ac:dyDescent="0.25">
      <c r="A6069" s="2">
        <v>44351</v>
      </c>
      <c r="B6069" s="1" t="s">
        <v>7</v>
      </c>
      <c r="C6069">
        <v>144.90446499999999</v>
      </c>
    </row>
    <row r="6070" spans="1:3" x14ac:dyDescent="0.25">
      <c r="A6070" s="2">
        <v>44354</v>
      </c>
      <c r="B6070" s="1" t="s">
        <v>7</v>
      </c>
      <c r="C6070">
        <v>146.09222399999999</v>
      </c>
    </row>
    <row r="6071" spans="1:3" x14ac:dyDescent="0.25">
      <c r="A6071" s="2">
        <v>44355</v>
      </c>
      <c r="B6071" s="1" t="s">
        <v>7</v>
      </c>
      <c r="C6071">
        <v>148.764633</v>
      </c>
    </row>
    <row r="6072" spans="1:3" x14ac:dyDescent="0.25">
      <c r="A6072" s="2">
        <v>44356</v>
      </c>
      <c r="B6072" s="1" t="s">
        <v>7</v>
      </c>
      <c r="C6072">
        <v>152.97122200000001</v>
      </c>
    </row>
    <row r="6073" spans="1:3" x14ac:dyDescent="0.25">
      <c r="A6073" s="2">
        <v>44357</v>
      </c>
      <c r="B6073" s="1" t="s">
        <v>7</v>
      </c>
      <c r="C6073">
        <v>154.109467</v>
      </c>
    </row>
    <row r="6074" spans="1:3" x14ac:dyDescent="0.25">
      <c r="A6074" s="2">
        <v>44358</v>
      </c>
      <c r="B6074" s="1" t="s">
        <v>7</v>
      </c>
      <c r="C6074">
        <v>153.565079</v>
      </c>
    </row>
    <row r="6075" spans="1:3" x14ac:dyDescent="0.25">
      <c r="A6075" s="2">
        <v>44361</v>
      </c>
      <c r="B6075" s="1" t="s">
        <v>7</v>
      </c>
      <c r="C6075">
        <v>152.57530199999999</v>
      </c>
    </row>
    <row r="6076" spans="1:3" x14ac:dyDescent="0.25">
      <c r="A6076" s="2">
        <v>44362</v>
      </c>
      <c r="B6076" s="1" t="s">
        <v>7</v>
      </c>
      <c r="C6076">
        <v>152.17939799999999</v>
      </c>
    </row>
    <row r="6077" spans="1:3" x14ac:dyDescent="0.25">
      <c r="A6077" s="2">
        <v>44363</v>
      </c>
      <c r="B6077" s="1" t="s">
        <v>7</v>
      </c>
      <c r="C6077">
        <v>149.90287799999999</v>
      </c>
    </row>
    <row r="6078" spans="1:3" x14ac:dyDescent="0.25">
      <c r="A6078" s="2">
        <v>44364</v>
      </c>
      <c r="B6078" s="1" t="s">
        <v>7</v>
      </c>
      <c r="C6078">
        <v>152.03093000000001</v>
      </c>
    </row>
    <row r="6079" spans="1:3" x14ac:dyDescent="0.25">
      <c r="A6079" s="2">
        <v>44365</v>
      </c>
      <c r="B6079" s="1" t="s">
        <v>7</v>
      </c>
      <c r="C6079">
        <v>150.44726600000001</v>
      </c>
    </row>
    <row r="6080" spans="1:3" x14ac:dyDescent="0.25">
      <c r="A6080" s="2">
        <v>44368</v>
      </c>
      <c r="B6080" s="1" t="s">
        <v>7</v>
      </c>
      <c r="C6080">
        <v>152.08041399999999</v>
      </c>
    </row>
    <row r="6081" spans="1:3" x14ac:dyDescent="0.25">
      <c r="A6081" s="2">
        <v>44369</v>
      </c>
      <c r="B6081" s="1" t="s">
        <v>7</v>
      </c>
      <c r="C6081">
        <v>155.39619400000001</v>
      </c>
    </row>
    <row r="6082" spans="1:3" x14ac:dyDescent="0.25">
      <c r="A6082" s="2">
        <v>44370</v>
      </c>
      <c r="B6082" s="1" t="s">
        <v>7</v>
      </c>
      <c r="C6082">
        <v>153.91151400000001</v>
      </c>
    </row>
    <row r="6083" spans="1:3" x14ac:dyDescent="0.25">
      <c r="A6083" s="2">
        <v>44371</v>
      </c>
      <c r="B6083" s="1" t="s">
        <v>7</v>
      </c>
      <c r="C6083">
        <v>156.23751799999999</v>
      </c>
    </row>
    <row r="6084" spans="1:3" x14ac:dyDescent="0.25">
      <c r="A6084" s="2">
        <v>44372</v>
      </c>
      <c r="B6084" s="1" t="s">
        <v>7</v>
      </c>
      <c r="C6084">
        <v>156.83137500000001</v>
      </c>
    </row>
    <row r="6085" spans="1:3" x14ac:dyDescent="0.25">
      <c r="A6085" s="2">
        <v>44375</v>
      </c>
      <c r="B6085" s="1" t="s">
        <v>7</v>
      </c>
      <c r="C6085">
        <v>157.96963500000001</v>
      </c>
    </row>
    <row r="6086" spans="1:3" x14ac:dyDescent="0.25">
      <c r="A6086" s="2">
        <v>44376</v>
      </c>
      <c r="B6086" s="1" t="s">
        <v>7</v>
      </c>
      <c r="C6086">
        <v>159.05839499999999</v>
      </c>
    </row>
    <row r="6087" spans="1:3" x14ac:dyDescent="0.25">
      <c r="A6087" s="2">
        <v>44377</v>
      </c>
      <c r="B6087" s="1" t="s">
        <v>7</v>
      </c>
      <c r="C6087">
        <v>160.04817199999999</v>
      </c>
    </row>
    <row r="6088" spans="1:3" x14ac:dyDescent="0.25">
      <c r="A6088" s="2">
        <v>44378</v>
      </c>
      <c r="B6088" s="1" t="s">
        <v>7</v>
      </c>
      <c r="C6088">
        <v>160.98846399999999</v>
      </c>
    </row>
    <row r="6089" spans="1:3" x14ac:dyDescent="0.25">
      <c r="A6089" s="2">
        <v>44379</v>
      </c>
      <c r="B6089" s="1" t="s">
        <v>7</v>
      </c>
      <c r="C6089">
        <v>161.13694799999999</v>
      </c>
    </row>
    <row r="6090" spans="1:3" x14ac:dyDescent="0.25">
      <c r="A6090" s="2">
        <v>44382</v>
      </c>
      <c r="B6090" s="1" t="s">
        <v>7</v>
      </c>
      <c r="C6090">
        <v>161.68133499999999</v>
      </c>
    </row>
    <row r="6091" spans="1:3" x14ac:dyDescent="0.25">
      <c r="A6091" s="2">
        <v>44383</v>
      </c>
      <c r="B6091" s="1" t="s">
        <v>7</v>
      </c>
      <c r="C6091">
        <v>163.858856</v>
      </c>
    </row>
    <row r="6092" spans="1:3" x14ac:dyDescent="0.25">
      <c r="A6092" s="2">
        <v>44384</v>
      </c>
      <c r="B6092" s="1" t="s">
        <v>7</v>
      </c>
      <c r="C6092">
        <v>167.224121</v>
      </c>
    </row>
    <row r="6093" spans="1:3" x14ac:dyDescent="0.25">
      <c r="A6093" s="2">
        <v>44385</v>
      </c>
      <c r="B6093" s="1" t="s">
        <v>7</v>
      </c>
      <c r="C6093">
        <v>167.12515300000001</v>
      </c>
    </row>
    <row r="6094" spans="1:3" x14ac:dyDescent="0.25">
      <c r="A6094" s="2">
        <v>44386</v>
      </c>
      <c r="B6094" s="1" t="s">
        <v>7</v>
      </c>
      <c r="C6094">
        <v>167.768494</v>
      </c>
    </row>
    <row r="6095" spans="1:3" x14ac:dyDescent="0.25">
      <c r="A6095" s="2">
        <v>44389</v>
      </c>
      <c r="B6095" s="1" t="s">
        <v>7</v>
      </c>
      <c r="C6095">
        <v>168.312881</v>
      </c>
    </row>
    <row r="6096" spans="1:3" x14ac:dyDescent="0.25">
      <c r="A6096" s="2">
        <v>44390</v>
      </c>
      <c r="B6096" s="1" t="s">
        <v>7</v>
      </c>
      <c r="C6096">
        <v>169.698578</v>
      </c>
    </row>
    <row r="6097" spans="1:3" x14ac:dyDescent="0.25">
      <c r="A6097" s="2">
        <v>44391</v>
      </c>
      <c r="B6097" s="1" t="s">
        <v>7</v>
      </c>
      <c r="C6097">
        <v>169.50062600000001</v>
      </c>
    </row>
    <row r="6098" spans="1:3" x14ac:dyDescent="0.25">
      <c r="A6098" s="2">
        <v>44392</v>
      </c>
      <c r="B6098" s="1" t="s">
        <v>7</v>
      </c>
      <c r="C6098">
        <v>169.302673</v>
      </c>
    </row>
    <row r="6099" spans="1:3" x14ac:dyDescent="0.25">
      <c r="A6099" s="2">
        <v>44393</v>
      </c>
      <c r="B6099" s="1" t="s">
        <v>7</v>
      </c>
      <c r="C6099">
        <v>169.00573700000001</v>
      </c>
    </row>
    <row r="6100" spans="1:3" x14ac:dyDescent="0.25">
      <c r="A6100" s="2">
        <v>44396</v>
      </c>
      <c r="B6100" s="1" t="s">
        <v>7</v>
      </c>
      <c r="C6100">
        <v>167.66951</v>
      </c>
    </row>
    <row r="6101" spans="1:3" x14ac:dyDescent="0.25">
      <c r="A6101" s="2">
        <v>44397</v>
      </c>
      <c r="B6101" s="1" t="s">
        <v>7</v>
      </c>
      <c r="C6101">
        <v>166.53126499999999</v>
      </c>
    </row>
    <row r="6102" spans="1:3" x14ac:dyDescent="0.25">
      <c r="A6102" s="2">
        <v>44398</v>
      </c>
      <c r="B6102" s="1" t="s">
        <v>7</v>
      </c>
      <c r="C6102">
        <v>165.93739299999999</v>
      </c>
    </row>
    <row r="6103" spans="1:3" x14ac:dyDescent="0.25">
      <c r="A6103" s="2">
        <v>44399</v>
      </c>
      <c r="B6103" s="1" t="s">
        <v>7</v>
      </c>
      <c r="C6103">
        <v>168.312881</v>
      </c>
    </row>
    <row r="6104" spans="1:3" x14ac:dyDescent="0.25">
      <c r="A6104" s="2">
        <v>44400</v>
      </c>
      <c r="B6104" s="1" t="s">
        <v>7</v>
      </c>
      <c r="C6104">
        <v>172.173035</v>
      </c>
    </row>
    <row r="6105" spans="1:3" x14ac:dyDescent="0.25">
      <c r="A6105" s="2">
        <v>44403</v>
      </c>
      <c r="B6105" s="1" t="s">
        <v>7</v>
      </c>
      <c r="C6105">
        <v>170.09449799999999</v>
      </c>
    </row>
    <row r="6106" spans="1:3" x14ac:dyDescent="0.25">
      <c r="A6106" s="2">
        <v>44404</v>
      </c>
      <c r="B6106" s="1" t="s">
        <v>7</v>
      </c>
      <c r="C6106">
        <v>170.44091800000001</v>
      </c>
    </row>
    <row r="6107" spans="1:3" x14ac:dyDescent="0.25">
      <c r="A6107" s="2">
        <v>44405</v>
      </c>
      <c r="B6107" s="1" t="s">
        <v>7</v>
      </c>
      <c r="C6107">
        <v>171.52967799999999</v>
      </c>
    </row>
    <row r="6108" spans="1:3" x14ac:dyDescent="0.25">
      <c r="A6108" s="2">
        <v>44406</v>
      </c>
      <c r="B6108" s="1" t="s">
        <v>7</v>
      </c>
      <c r="C6108">
        <v>170.49040199999999</v>
      </c>
    </row>
    <row r="6109" spans="1:3" x14ac:dyDescent="0.25">
      <c r="A6109" s="2">
        <v>44407</v>
      </c>
      <c r="B6109" s="1" t="s">
        <v>7</v>
      </c>
      <c r="C6109">
        <v>170.88632200000001</v>
      </c>
    </row>
    <row r="6110" spans="1:3" x14ac:dyDescent="0.25">
      <c r="A6110" s="2">
        <v>44410</v>
      </c>
      <c r="B6110" s="1" t="s">
        <v>7</v>
      </c>
      <c r="C6110">
        <v>172.96487400000001</v>
      </c>
    </row>
    <row r="6111" spans="1:3" x14ac:dyDescent="0.25">
      <c r="A6111" s="2">
        <v>44411</v>
      </c>
      <c r="B6111" s="1" t="s">
        <v>7</v>
      </c>
      <c r="C6111">
        <v>172.816406</v>
      </c>
    </row>
    <row r="6112" spans="1:3" x14ac:dyDescent="0.25">
      <c r="A6112" s="2">
        <v>44412</v>
      </c>
      <c r="B6112" s="1" t="s">
        <v>7</v>
      </c>
      <c r="C6112">
        <v>174.49903900000001</v>
      </c>
    </row>
    <row r="6113" spans="1:3" x14ac:dyDescent="0.25">
      <c r="A6113" s="2">
        <v>44413</v>
      </c>
      <c r="B6113" s="1" t="s">
        <v>7</v>
      </c>
      <c r="C6113">
        <v>186.425949</v>
      </c>
    </row>
    <row r="6114" spans="1:3" x14ac:dyDescent="0.25">
      <c r="A6114" s="2">
        <v>44414</v>
      </c>
      <c r="B6114" s="1" t="s">
        <v>7</v>
      </c>
      <c r="C6114">
        <v>178.35919200000001</v>
      </c>
    </row>
    <row r="6115" spans="1:3" x14ac:dyDescent="0.25">
      <c r="A6115" s="2">
        <v>44417</v>
      </c>
      <c r="B6115" s="1" t="s">
        <v>7</v>
      </c>
      <c r="C6115">
        <v>182.12037699999999</v>
      </c>
    </row>
    <row r="6116" spans="1:3" x14ac:dyDescent="0.25">
      <c r="A6116" s="2">
        <v>44418</v>
      </c>
      <c r="B6116" s="1" t="s">
        <v>7</v>
      </c>
      <c r="C6116">
        <v>184.09994499999999</v>
      </c>
    </row>
    <row r="6117" spans="1:3" x14ac:dyDescent="0.25">
      <c r="A6117" s="2">
        <v>44419</v>
      </c>
      <c r="B6117" s="1" t="s">
        <v>7</v>
      </c>
      <c r="C6117">
        <v>186.03002900000001</v>
      </c>
    </row>
    <row r="6118" spans="1:3" x14ac:dyDescent="0.25">
      <c r="A6118" s="2">
        <v>44420</v>
      </c>
      <c r="B6118" s="1" t="s">
        <v>7</v>
      </c>
      <c r="C6118">
        <v>189.64274599999999</v>
      </c>
    </row>
    <row r="6119" spans="1:3" x14ac:dyDescent="0.25">
      <c r="A6119" s="2">
        <v>44421</v>
      </c>
      <c r="B6119" s="1" t="s">
        <v>7</v>
      </c>
      <c r="C6119">
        <v>192.41413900000001</v>
      </c>
    </row>
    <row r="6120" spans="1:3" x14ac:dyDescent="0.25">
      <c r="A6120" s="2">
        <v>44424</v>
      </c>
      <c r="B6120" s="1" t="s">
        <v>7</v>
      </c>
      <c r="C6120">
        <v>194.69064299999999</v>
      </c>
    </row>
    <row r="6121" spans="1:3" x14ac:dyDescent="0.25">
      <c r="A6121" s="2">
        <v>44425</v>
      </c>
      <c r="B6121" s="1" t="s">
        <v>7</v>
      </c>
      <c r="C6121">
        <v>196.17532299999999</v>
      </c>
    </row>
    <row r="6122" spans="1:3" x14ac:dyDescent="0.25">
      <c r="A6122" s="2">
        <v>44426</v>
      </c>
      <c r="B6122" s="1" t="s">
        <v>7</v>
      </c>
      <c r="C6122">
        <v>198.45182800000001</v>
      </c>
    </row>
    <row r="6123" spans="1:3" x14ac:dyDescent="0.25">
      <c r="A6123" s="2">
        <v>44427</v>
      </c>
      <c r="B6123" s="1" t="s">
        <v>7</v>
      </c>
      <c r="C6123">
        <v>200.82730100000001</v>
      </c>
    </row>
    <row r="6124" spans="1:3" x14ac:dyDescent="0.25">
      <c r="A6124" s="2">
        <v>44428</v>
      </c>
      <c r="B6124" s="1" t="s">
        <v>7</v>
      </c>
      <c r="C6124">
        <v>203.895645</v>
      </c>
    </row>
    <row r="6125" spans="1:3" x14ac:dyDescent="0.25">
      <c r="A6125" s="2">
        <v>44431</v>
      </c>
      <c r="B6125" s="1" t="s">
        <v>7</v>
      </c>
      <c r="C6125">
        <v>200.72833299999999</v>
      </c>
    </row>
    <row r="6126" spans="1:3" x14ac:dyDescent="0.25">
      <c r="A6126" s="2">
        <v>44432</v>
      </c>
      <c r="B6126" s="1" t="s">
        <v>7</v>
      </c>
      <c r="C6126">
        <v>198.94671600000001</v>
      </c>
    </row>
    <row r="6127" spans="1:3" x14ac:dyDescent="0.25">
      <c r="A6127" s="2">
        <v>44433</v>
      </c>
      <c r="B6127" s="1" t="s">
        <v>7</v>
      </c>
      <c r="C6127">
        <v>198.352844</v>
      </c>
    </row>
    <row r="6128" spans="1:3" x14ac:dyDescent="0.25">
      <c r="A6128" s="2">
        <v>44434</v>
      </c>
      <c r="B6128" s="1" t="s">
        <v>7</v>
      </c>
      <c r="C6128">
        <v>197.95692399999999</v>
      </c>
    </row>
    <row r="6129" spans="1:3" x14ac:dyDescent="0.25">
      <c r="A6129" s="2">
        <v>44435</v>
      </c>
      <c r="B6129" s="1" t="s">
        <v>7</v>
      </c>
      <c r="C6129">
        <v>197.659988</v>
      </c>
    </row>
    <row r="6130" spans="1:3" x14ac:dyDescent="0.25">
      <c r="A6130" s="2">
        <v>44438</v>
      </c>
      <c r="B6130" s="1" t="s">
        <v>7</v>
      </c>
      <c r="C6130">
        <v>200.13445999999999</v>
      </c>
    </row>
    <row r="6131" spans="1:3" x14ac:dyDescent="0.25">
      <c r="A6131" s="2">
        <v>44439</v>
      </c>
      <c r="B6131" s="1" t="s">
        <v>7</v>
      </c>
      <c r="C6131">
        <v>199.14466899999999</v>
      </c>
    </row>
    <row r="6132" spans="1:3" x14ac:dyDescent="0.25">
      <c r="A6132" s="2">
        <v>44440</v>
      </c>
      <c r="B6132" s="1" t="s">
        <v>7</v>
      </c>
      <c r="C6132">
        <v>200.82730100000001</v>
      </c>
    </row>
    <row r="6133" spans="1:3" x14ac:dyDescent="0.25">
      <c r="A6133" s="2">
        <v>44441</v>
      </c>
      <c r="B6133" s="1" t="s">
        <v>7</v>
      </c>
      <c r="C6133">
        <v>203.994629</v>
      </c>
    </row>
    <row r="6134" spans="1:3" x14ac:dyDescent="0.25">
      <c r="A6134" s="2">
        <v>44442</v>
      </c>
      <c r="B6134" s="1" t="s">
        <v>7</v>
      </c>
      <c r="C6134">
        <v>203.796661</v>
      </c>
    </row>
    <row r="6135" spans="1:3" x14ac:dyDescent="0.25">
      <c r="A6135" s="2">
        <v>44445</v>
      </c>
      <c r="B6135" s="1" t="s">
        <v>7</v>
      </c>
      <c r="C6135">
        <v>203.895645</v>
      </c>
    </row>
    <row r="6136" spans="1:3" x14ac:dyDescent="0.25">
      <c r="A6136" s="2">
        <v>44446</v>
      </c>
      <c r="B6136" s="1" t="s">
        <v>7</v>
      </c>
      <c r="C6136">
        <v>200.035492</v>
      </c>
    </row>
    <row r="6137" spans="1:3" x14ac:dyDescent="0.25">
      <c r="A6137" s="2">
        <v>44447</v>
      </c>
      <c r="B6137" s="1" t="s">
        <v>7</v>
      </c>
      <c r="C6137">
        <v>197.90744000000001</v>
      </c>
    </row>
    <row r="6138" spans="1:3" x14ac:dyDescent="0.25">
      <c r="A6138" s="2">
        <v>44448</v>
      </c>
      <c r="B6138" s="1" t="s">
        <v>7</v>
      </c>
      <c r="C6138">
        <v>201.619125</v>
      </c>
    </row>
    <row r="6139" spans="1:3" x14ac:dyDescent="0.25">
      <c r="A6139" s="2">
        <v>44449</v>
      </c>
      <c r="B6139" s="1" t="s">
        <v>7</v>
      </c>
      <c r="C6139">
        <v>201.817093</v>
      </c>
    </row>
    <row r="6140" spans="1:3" x14ac:dyDescent="0.25">
      <c r="A6140" s="2">
        <v>44452</v>
      </c>
      <c r="B6140" s="1" t="s">
        <v>7</v>
      </c>
      <c r="C6140">
        <v>200.035492</v>
      </c>
    </row>
    <row r="6141" spans="1:3" x14ac:dyDescent="0.25">
      <c r="A6141" s="2">
        <v>44453</v>
      </c>
      <c r="B6141" s="1" t="s">
        <v>7</v>
      </c>
      <c r="C6141">
        <v>197.659988</v>
      </c>
    </row>
    <row r="6142" spans="1:3" x14ac:dyDescent="0.25">
      <c r="A6142" s="2">
        <v>44454</v>
      </c>
      <c r="B6142" s="1" t="s">
        <v>7</v>
      </c>
      <c r="C6142">
        <v>195.33401499999999</v>
      </c>
    </row>
    <row r="6143" spans="1:3" x14ac:dyDescent="0.25">
      <c r="A6143" s="2">
        <v>44455</v>
      </c>
      <c r="B6143" s="1" t="s">
        <v>7</v>
      </c>
      <c r="C6143">
        <v>194.344223</v>
      </c>
    </row>
    <row r="6144" spans="1:3" x14ac:dyDescent="0.25">
      <c r="A6144" s="2">
        <v>44456</v>
      </c>
      <c r="B6144" s="1" t="s">
        <v>7</v>
      </c>
      <c r="C6144">
        <v>194.49269100000001</v>
      </c>
    </row>
    <row r="6145" spans="1:3" x14ac:dyDescent="0.25">
      <c r="A6145" s="2">
        <v>44459</v>
      </c>
      <c r="B6145" s="1" t="s">
        <v>7</v>
      </c>
      <c r="C6145">
        <v>193.799835</v>
      </c>
    </row>
    <row r="6146" spans="1:3" x14ac:dyDescent="0.25">
      <c r="A6146" s="2">
        <v>44460</v>
      </c>
      <c r="B6146" s="1" t="s">
        <v>7</v>
      </c>
      <c r="C6146">
        <v>199.243652</v>
      </c>
    </row>
    <row r="6147" spans="1:3" x14ac:dyDescent="0.25">
      <c r="A6147" s="2">
        <v>44461</v>
      </c>
      <c r="B6147" s="1" t="s">
        <v>7</v>
      </c>
      <c r="C6147">
        <v>195.729919</v>
      </c>
    </row>
    <row r="6148" spans="1:3" x14ac:dyDescent="0.25">
      <c r="A6148" s="2">
        <v>44462</v>
      </c>
      <c r="B6148" s="1" t="s">
        <v>7</v>
      </c>
      <c r="C6148">
        <v>196.27430699999999</v>
      </c>
    </row>
    <row r="6149" spans="1:3" x14ac:dyDescent="0.25">
      <c r="A6149" s="2">
        <v>44463</v>
      </c>
      <c r="B6149" s="1" t="s">
        <v>7</v>
      </c>
      <c r="C6149">
        <v>192.859543</v>
      </c>
    </row>
    <row r="6150" spans="1:3" x14ac:dyDescent="0.25">
      <c r="A6150" s="2">
        <v>44466</v>
      </c>
      <c r="B6150" s="1" t="s">
        <v>7</v>
      </c>
      <c r="C6150">
        <v>187.01980599999999</v>
      </c>
    </row>
    <row r="6151" spans="1:3" x14ac:dyDescent="0.25">
      <c r="A6151" s="2">
        <v>44467</v>
      </c>
      <c r="B6151" s="1" t="s">
        <v>7</v>
      </c>
      <c r="C6151">
        <v>182.07089199999999</v>
      </c>
    </row>
    <row r="6152" spans="1:3" x14ac:dyDescent="0.25">
      <c r="A6152" s="2">
        <v>44468</v>
      </c>
      <c r="B6152" s="1" t="s">
        <v>7</v>
      </c>
      <c r="C6152">
        <v>183.35760500000001</v>
      </c>
    </row>
    <row r="6153" spans="1:3" x14ac:dyDescent="0.25">
      <c r="A6153" s="2">
        <v>44469</v>
      </c>
      <c r="B6153" s="1" t="s">
        <v>7</v>
      </c>
      <c r="C6153">
        <v>185.73307800000001</v>
      </c>
    </row>
    <row r="6154" spans="1:3" x14ac:dyDescent="0.25">
      <c r="A6154" s="2">
        <v>44470</v>
      </c>
      <c r="B6154" s="1" t="s">
        <v>7</v>
      </c>
      <c r="C6154">
        <v>181.13059999999999</v>
      </c>
    </row>
    <row r="6155" spans="1:3" x14ac:dyDescent="0.25">
      <c r="A6155" s="2">
        <v>44473</v>
      </c>
      <c r="B6155" s="1" t="s">
        <v>7</v>
      </c>
      <c r="C6155">
        <v>181.22958399999999</v>
      </c>
    </row>
    <row r="6156" spans="1:3" x14ac:dyDescent="0.25">
      <c r="A6156" s="2">
        <v>44474</v>
      </c>
      <c r="B6156" s="1" t="s">
        <v>7</v>
      </c>
      <c r="C6156">
        <v>184.49584999999999</v>
      </c>
    </row>
    <row r="6157" spans="1:3" x14ac:dyDescent="0.25">
      <c r="A6157" s="2">
        <v>44475</v>
      </c>
      <c r="B6157" s="1" t="s">
        <v>7</v>
      </c>
      <c r="C6157">
        <v>184.842285</v>
      </c>
    </row>
    <row r="6158" spans="1:3" x14ac:dyDescent="0.25">
      <c r="A6158" s="2">
        <v>44476</v>
      </c>
      <c r="B6158" s="1" t="s">
        <v>7</v>
      </c>
      <c r="C6158">
        <v>184.891785</v>
      </c>
    </row>
    <row r="6159" spans="1:3" x14ac:dyDescent="0.25">
      <c r="A6159" s="2">
        <v>44477</v>
      </c>
      <c r="B6159" s="1" t="s">
        <v>7</v>
      </c>
      <c r="C6159">
        <v>184.54534899999999</v>
      </c>
    </row>
    <row r="6160" spans="1:3" x14ac:dyDescent="0.25">
      <c r="A6160" s="2">
        <v>44480</v>
      </c>
      <c r="B6160" s="1" t="s">
        <v>7</v>
      </c>
      <c r="C6160">
        <v>181.823441</v>
      </c>
    </row>
    <row r="6161" spans="1:3" x14ac:dyDescent="0.25">
      <c r="A6161" s="2">
        <v>44481</v>
      </c>
      <c r="B6161" s="1" t="s">
        <v>7</v>
      </c>
      <c r="C6161">
        <v>185.782578</v>
      </c>
    </row>
    <row r="6162" spans="1:3" x14ac:dyDescent="0.25">
      <c r="A6162" s="2">
        <v>44482</v>
      </c>
      <c r="B6162" s="1" t="s">
        <v>7</v>
      </c>
      <c r="C6162">
        <v>189.54376199999999</v>
      </c>
    </row>
    <row r="6163" spans="1:3" x14ac:dyDescent="0.25">
      <c r="A6163" s="2">
        <v>44483</v>
      </c>
      <c r="B6163" s="1" t="s">
        <v>7</v>
      </c>
      <c r="C6163">
        <v>190.236603</v>
      </c>
    </row>
    <row r="6164" spans="1:3" x14ac:dyDescent="0.25">
      <c r="A6164" s="2">
        <v>44484</v>
      </c>
      <c r="B6164" s="1" t="s">
        <v>7</v>
      </c>
      <c r="C6164">
        <v>190.385086</v>
      </c>
    </row>
    <row r="6165" spans="1:3" x14ac:dyDescent="0.25">
      <c r="A6165" s="2">
        <v>44487</v>
      </c>
      <c r="B6165" s="1" t="s">
        <v>7</v>
      </c>
      <c r="C6165">
        <v>191.12742600000001</v>
      </c>
    </row>
    <row r="6166" spans="1:3" x14ac:dyDescent="0.25">
      <c r="A6166" s="2">
        <v>44488</v>
      </c>
      <c r="B6166" s="1" t="s">
        <v>7</v>
      </c>
      <c r="C6166">
        <v>193.05749499999999</v>
      </c>
    </row>
    <row r="6167" spans="1:3" x14ac:dyDescent="0.25">
      <c r="A6167" s="2">
        <v>44489</v>
      </c>
      <c r="B6167" s="1" t="s">
        <v>7</v>
      </c>
      <c r="C6167">
        <v>196.02685500000001</v>
      </c>
    </row>
    <row r="6168" spans="1:3" x14ac:dyDescent="0.25">
      <c r="A6168" s="2">
        <v>44490</v>
      </c>
      <c r="B6168" s="1" t="s">
        <v>7</v>
      </c>
      <c r="C6168">
        <v>201.32218900000001</v>
      </c>
    </row>
    <row r="6169" spans="1:3" x14ac:dyDescent="0.25">
      <c r="A6169" s="2">
        <v>44491</v>
      </c>
      <c r="B6169" s="1" t="s">
        <v>7</v>
      </c>
      <c r="C6169">
        <v>200.332413</v>
      </c>
    </row>
    <row r="6170" spans="1:3" x14ac:dyDescent="0.25">
      <c r="A6170" s="2">
        <v>44494</v>
      </c>
      <c r="B6170" s="1" t="s">
        <v>7</v>
      </c>
      <c r="C6170">
        <v>201.12423699999999</v>
      </c>
    </row>
    <row r="6171" spans="1:3" x14ac:dyDescent="0.25">
      <c r="A6171" s="2">
        <v>44495</v>
      </c>
      <c r="B6171" s="1" t="s">
        <v>7</v>
      </c>
      <c r="C6171">
        <v>200.43139600000001</v>
      </c>
    </row>
    <row r="6172" spans="1:3" x14ac:dyDescent="0.25">
      <c r="A6172" s="2">
        <v>44496</v>
      </c>
      <c r="B6172" s="1" t="s">
        <v>7</v>
      </c>
      <c r="C6172">
        <v>200.43139600000001</v>
      </c>
    </row>
    <row r="6173" spans="1:3" x14ac:dyDescent="0.25">
      <c r="A6173" s="2">
        <v>44497</v>
      </c>
      <c r="B6173" s="1" t="s">
        <v>7</v>
      </c>
      <c r="C6173">
        <v>203.30175800000001</v>
      </c>
    </row>
    <row r="6174" spans="1:3" x14ac:dyDescent="0.25">
      <c r="A6174" s="2">
        <v>44498</v>
      </c>
      <c r="B6174" s="1" t="s">
        <v>7</v>
      </c>
      <c r="C6174">
        <v>202.11402899999999</v>
      </c>
    </row>
    <row r="6175" spans="1:3" x14ac:dyDescent="0.25">
      <c r="A6175" s="2">
        <v>44501</v>
      </c>
      <c r="B6175" s="1" t="s">
        <v>7</v>
      </c>
      <c r="C6175">
        <v>205.18235799999999</v>
      </c>
    </row>
    <row r="6176" spans="1:3" x14ac:dyDescent="0.25">
      <c r="A6176" s="2">
        <v>44502</v>
      </c>
      <c r="B6176" s="1" t="s">
        <v>7</v>
      </c>
      <c r="C6176">
        <v>207.755798</v>
      </c>
    </row>
    <row r="6177" spans="1:3" x14ac:dyDescent="0.25">
      <c r="A6177" s="2">
        <v>44503</v>
      </c>
      <c r="B6177" s="1" t="s">
        <v>7</v>
      </c>
      <c r="C6177">
        <v>211.12106299999999</v>
      </c>
    </row>
    <row r="6178" spans="1:3" x14ac:dyDescent="0.25">
      <c r="A6178" s="2">
        <v>44504</v>
      </c>
      <c r="B6178" s="1" t="s">
        <v>7</v>
      </c>
      <c r="C6178">
        <v>214.48632799999999</v>
      </c>
    </row>
    <row r="6179" spans="1:3" x14ac:dyDescent="0.25">
      <c r="A6179" s="2">
        <v>44505</v>
      </c>
      <c r="B6179" s="1" t="s">
        <v>7</v>
      </c>
      <c r="C6179">
        <v>200.23344399999999</v>
      </c>
    </row>
    <row r="6180" spans="1:3" x14ac:dyDescent="0.25">
      <c r="A6180" s="2">
        <v>44508</v>
      </c>
      <c r="B6180" s="1" t="s">
        <v>7</v>
      </c>
      <c r="C6180">
        <v>206.07316599999999</v>
      </c>
    </row>
    <row r="6181" spans="1:3" x14ac:dyDescent="0.25">
      <c r="A6181" s="2">
        <v>44509</v>
      </c>
      <c r="B6181" s="1" t="s">
        <v>7</v>
      </c>
      <c r="C6181">
        <v>206.07316599999999</v>
      </c>
    </row>
    <row r="6182" spans="1:3" x14ac:dyDescent="0.25">
      <c r="A6182" s="2">
        <v>44510</v>
      </c>
      <c r="B6182" s="1" t="s">
        <v>7</v>
      </c>
      <c r="C6182">
        <v>204.390533</v>
      </c>
    </row>
    <row r="6183" spans="1:3" x14ac:dyDescent="0.25">
      <c r="A6183" s="2">
        <v>44511</v>
      </c>
      <c r="B6183" s="1" t="s">
        <v>7</v>
      </c>
      <c r="C6183">
        <v>202.90585300000001</v>
      </c>
    </row>
    <row r="6184" spans="1:3" x14ac:dyDescent="0.25">
      <c r="A6184" s="2">
        <v>44512</v>
      </c>
      <c r="B6184" s="1" t="s">
        <v>7</v>
      </c>
      <c r="C6184">
        <v>211.813919</v>
      </c>
    </row>
    <row r="6185" spans="1:3" x14ac:dyDescent="0.25">
      <c r="A6185" s="2">
        <v>44515</v>
      </c>
      <c r="B6185" s="1" t="s">
        <v>7</v>
      </c>
      <c r="C6185">
        <v>213.99144000000001</v>
      </c>
    </row>
    <row r="6186" spans="1:3" x14ac:dyDescent="0.25">
      <c r="A6186" s="2">
        <v>44516</v>
      </c>
      <c r="B6186" s="1" t="s">
        <v>7</v>
      </c>
      <c r="C6186">
        <v>213.397583</v>
      </c>
    </row>
    <row r="6187" spans="1:3" x14ac:dyDescent="0.25">
      <c r="A6187" s="2">
        <v>44517</v>
      </c>
      <c r="B6187" s="1" t="s">
        <v>7</v>
      </c>
      <c r="C6187">
        <v>216.96080000000001</v>
      </c>
    </row>
    <row r="6188" spans="1:3" x14ac:dyDescent="0.25">
      <c r="A6188" s="2">
        <v>44518</v>
      </c>
      <c r="B6188" s="1" t="s">
        <v>7</v>
      </c>
      <c r="C6188">
        <v>218.04956100000001</v>
      </c>
    </row>
    <row r="6189" spans="1:3" x14ac:dyDescent="0.25">
      <c r="A6189" s="2">
        <v>44519</v>
      </c>
      <c r="B6189" s="1" t="s">
        <v>7</v>
      </c>
      <c r="C6189">
        <v>218.74241599999999</v>
      </c>
    </row>
    <row r="6190" spans="1:3" x14ac:dyDescent="0.25">
      <c r="A6190" s="2">
        <v>44522</v>
      </c>
      <c r="B6190" s="1" t="s">
        <v>7</v>
      </c>
      <c r="C6190">
        <v>219.03935200000001</v>
      </c>
    </row>
    <row r="6191" spans="1:3" x14ac:dyDescent="0.25">
      <c r="A6191" s="2">
        <v>44523</v>
      </c>
      <c r="B6191" s="1" t="s">
        <v>7</v>
      </c>
      <c r="C6191">
        <v>213.19961499999999</v>
      </c>
    </row>
    <row r="6192" spans="1:3" x14ac:dyDescent="0.25">
      <c r="A6192" s="2">
        <v>44524</v>
      </c>
      <c r="B6192" s="1" t="s">
        <v>7</v>
      </c>
      <c r="C6192">
        <v>213.49655200000001</v>
      </c>
    </row>
    <row r="6193" spans="1:3" x14ac:dyDescent="0.25">
      <c r="A6193" s="2">
        <v>44525</v>
      </c>
      <c r="B6193" s="1" t="s">
        <v>7</v>
      </c>
      <c r="C6193">
        <v>215.08021500000001</v>
      </c>
    </row>
    <row r="6194" spans="1:3" x14ac:dyDescent="0.25">
      <c r="A6194" s="2">
        <v>44526</v>
      </c>
      <c r="B6194" s="1" t="s">
        <v>7</v>
      </c>
      <c r="C6194">
        <v>220.72198499999999</v>
      </c>
    </row>
    <row r="6195" spans="1:3" x14ac:dyDescent="0.25">
      <c r="A6195" s="2">
        <v>44529</v>
      </c>
      <c r="B6195" s="1" t="s">
        <v>7</v>
      </c>
      <c r="C6195">
        <v>217.35672</v>
      </c>
    </row>
    <row r="6196" spans="1:3" x14ac:dyDescent="0.25">
      <c r="A6196" s="2">
        <v>44530</v>
      </c>
      <c r="B6196" s="1" t="s">
        <v>7</v>
      </c>
      <c r="C6196">
        <v>216.663849</v>
      </c>
    </row>
    <row r="6197" spans="1:3" x14ac:dyDescent="0.25">
      <c r="A6197" s="2">
        <v>44531</v>
      </c>
      <c r="B6197" s="1" t="s">
        <v>7</v>
      </c>
      <c r="C6197">
        <v>214.09042400000001</v>
      </c>
    </row>
    <row r="6198" spans="1:3" x14ac:dyDescent="0.25">
      <c r="A6198" s="2">
        <v>44532</v>
      </c>
      <c r="B6198" s="1" t="s">
        <v>7</v>
      </c>
      <c r="C6198">
        <v>210.329239</v>
      </c>
    </row>
    <row r="6199" spans="1:3" x14ac:dyDescent="0.25">
      <c r="A6199" s="2">
        <v>44533</v>
      </c>
      <c r="B6199" s="1" t="s">
        <v>7</v>
      </c>
      <c r="C6199">
        <v>211.418015</v>
      </c>
    </row>
    <row r="6200" spans="1:3" x14ac:dyDescent="0.25">
      <c r="A6200" s="2">
        <v>44536</v>
      </c>
      <c r="B6200" s="1" t="s">
        <v>7</v>
      </c>
      <c r="C6200">
        <v>214.09042400000001</v>
      </c>
    </row>
    <row r="6201" spans="1:3" x14ac:dyDescent="0.25">
      <c r="A6201" s="2">
        <v>44537</v>
      </c>
      <c r="B6201" s="1" t="s">
        <v>7</v>
      </c>
      <c r="C6201">
        <v>214.09042400000001</v>
      </c>
    </row>
    <row r="6202" spans="1:3" x14ac:dyDescent="0.25">
      <c r="A6202" s="2">
        <v>44538</v>
      </c>
      <c r="B6202" s="1" t="s">
        <v>7</v>
      </c>
      <c r="C6202">
        <v>218.940369</v>
      </c>
    </row>
    <row r="6203" spans="1:3" x14ac:dyDescent="0.25">
      <c r="A6203" s="2">
        <v>44539</v>
      </c>
      <c r="B6203" s="1" t="s">
        <v>7</v>
      </c>
      <c r="C6203">
        <v>222.20665</v>
      </c>
    </row>
    <row r="6204" spans="1:3" x14ac:dyDescent="0.25">
      <c r="A6204" s="2">
        <v>44540</v>
      </c>
      <c r="B6204" s="1" t="s">
        <v>7</v>
      </c>
      <c r="C6204">
        <v>222.20665</v>
      </c>
    </row>
    <row r="6205" spans="1:3" x14ac:dyDescent="0.25">
      <c r="A6205" s="2">
        <v>44543</v>
      </c>
      <c r="B6205" s="1" t="s">
        <v>7</v>
      </c>
      <c r="C6205">
        <v>224.58213799999999</v>
      </c>
    </row>
    <row r="6206" spans="1:3" x14ac:dyDescent="0.25">
      <c r="A6206" s="2">
        <v>44544</v>
      </c>
      <c r="B6206" s="1" t="s">
        <v>7</v>
      </c>
      <c r="C6206">
        <v>219.63320899999999</v>
      </c>
    </row>
    <row r="6207" spans="1:3" x14ac:dyDescent="0.25">
      <c r="A6207" s="2">
        <v>44545</v>
      </c>
      <c r="B6207" s="1" t="s">
        <v>7</v>
      </c>
      <c r="C6207">
        <v>223.09745799999999</v>
      </c>
    </row>
    <row r="6208" spans="1:3" x14ac:dyDescent="0.25">
      <c r="A6208" s="2">
        <v>44546</v>
      </c>
      <c r="B6208" s="1" t="s">
        <v>7</v>
      </c>
      <c r="C6208">
        <v>222.10766599999999</v>
      </c>
    </row>
    <row r="6209" spans="1:3" x14ac:dyDescent="0.25">
      <c r="A6209" s="2">
        <v>44547</v>
      </c>
      <c r="B6209" s="1" t="s">
        <v>7</v>
      </c>
      <c r="C6209">
        <v>217.55467200000001</v>
      </c>
    </row>
    <row r="6210" spans="1:3" x14ac:dyDescent="0.25">
      <c r="A6210" s="2">
        <v>44550</v>
      </c>
      <c r="B6210" s="1" t="s">
        <v>7</v>
      </c>
      <c r="C6210">
        <v>222.20665</v>
      </c>
    </row>
    <row r="6211" spans="1:3" x14ac:dyDescent="0.25">
      <c r="A6211" s="2">
        <v>44551</v>
      </c>
      <c r="B6211" s="1" t="s">
        <v>7</v>
      </c>
      <c r="C6211">
        <v>223.09745799999999</v>
      </c>
    </row>
    <row r="6212" spans="1:3" x14ac:dyDescent="0.25">
      <c r="A6212" s="2">
        <v>44552</v>
      </c>
      <c r="B6212" s="1" t="s">
        <v>7</v>
      </c>
      <c r="C6212">
        <v>225.17600999999999</v>
      </c>
    </row>
    <row r="6213" spans="1:3" x14ac:dyDescent="0.25">
      <c r="A6213" s="2">
        <v>44553</v>
      </c>
      <c r="B6213" s="1" t="s">
        <v>7</v>
      </c>
      <c r="C6213">
        <v>222.899506</v>
      </c>
    </row>
    <row r="6214" spans="1:3" x14ac:dyDescent="0.25">
      <c r="A6214" s="2">
        <v>44557</v>
      </c>
      <c r="B6214" s="1" t="s">
        <v>7</v>
      </c>
      <c r="C6214">
        <v>225.67089799999999</v>
      </c>
    </row>
    <row r="6215" spans="1:3" x14ac:dyDescent="0.25">
      <c r="A6215" s="2">
        <v>44558</v>
      </c>
      <c r="B6215" s="1" t="s">
        <v>7</v>
      </c>
      <c r="C6215">
        <v>227.05659499999999</v>
      </c>
    </row>
    <row r="6216" spans="1:3" x14ac:dyDescent="0.25">
      <c r="A6216" s="2">
        <v>44559</v>
      </c>
      <c r="B6216" s="1" t="s">
        <v>7</v>
      </c>
      <c r="C6216">
        <v>226.56170700000001</v>
      </c>
    </row>
    <row r="6217" spans="1:3" x14ac:dyDescent="0.25">
      <c r="A6217" s="2">
        <v>44560</v>
      </c>
      <c r="B6217" s="1" t="s">
        <v>7</v>
      </c>
      <c r="C6217">
        <v>224.68112199999999</v>
      </c>
    </row>
    <row r="6218" spans="1:3" x14ac:dyDescent="0.25">
      <c r="A6218" s="2">
        <v>44564</v>
      </c>
      <c r="B6218" s="1" t="s">
        <v>7</v>
      </c>
      <c r="C6218">
        <v>220.62300099999999</v>
      </c>
    </row>
    <row r="6219" spans="1:3" x14ac:dyDescent="0.25">
      <c r="A6219" s="2">
        <v>44565</v>
      </c>
      <c r="B6219" s="1" t="s">
        <v>7</v>
      </c>
      <c r="C6219">
        <v>218.643417</v>
      </c>
    </row>
    <row r="6220" spans="1:3" x14ac:dyDescent="0.25">
      <c r="A6220" s="2">
        <v>44566</v>
      </c>
      <c r="B6220" s="1" t="s">
        <v>7</v>
      </c>
      <c r="C6220">
        <v>211.319031</v>
      </c>
    </row>
    <row r="6221" spans="1:3" x14ac:dyDescent="0.25">
      <c r="A6221" s="2">
        <v>44567</v>
      </c>
      <c r="B6221" s="1" t="s">
        <v>7</v>
      </c>
      <c r="C6221">
        <v>206.66703799999999</v>
      </c>
    </row>
    <row r="6222" spans="1:3" x14ac:dyDescent="0.25">
      <c r="A6222" s="2">
        <v>44568</v>
      </c>
      <c r="B6222" s="1" t="s">
        <v>7</v>
      </c>
      <c r="C6222">
        <v>205.38031000000001</v>
      </c>
    </row>
    <row r="6223" spans="1:3" x14ac:dyDescent="0.25">
      <c r="A6223" s="2">
        <v>44571</v>
      </c>
      <c r="B6223" s="1" t="s">
        <v>7</v>
      </c>
      <c r="C6223">
        <v>196.12582399999999</v>
      </c>
    </row>
    <row r="6224" spans="1:3" x14ac:dyDescent="0.25">
      <c r="A6224" s="2">
        <v>44572</v>
      </c>
      <c r="B6224" s="1" t="s">
        <v>7</v>
      </c>
      <c r="C6224">
        <v>199.04570000000001</v>
      </c>
    </row>
    <row r="6225" spans="1:3" x14ac:dyDescent="0.25">
      <c r="A6225" s="2">
        <v>44573</v>
      </c>
      <c r="B6225" s="1" t="s">
        <v>7</v>
      </c>
      <c r="C6225">
        <v>200.92628500000001</v>
      </c>
    </row>
    <row r="6226" spans="1:3" x14ac:dyDescent="0.25">
      <c r="A6226" s="2">
        <v>44574</v>
      </c>
      <c r="B6226" s="1" t="s">
        <v>7</v>
      </c>
      <c r="C6226">
        <v>194.54217499999999</v>
      </c>
    </row>
    <row r="6227" spans="1:3" x14ac:dyDescent="0.25">
      <c r="A6227" s="2">
        <v>44575</v>
      </c>
      <c r="B6227" s="1" t="s">
        <v>7</v>
      </c>
      <c r="C6227">
        <v>189.197327</v>
      </c>
    </row>
    <row r="6228" spans="1:3" x14ac:dyDescent="0.25">
      <c r="A6228" s="2">
        <v>44578</v>
      </c>
      <c r="B6228" s="1" t="s">
        <v>7</v>
      </c>
      <c r="C6228">
        <v>191.869766</v>
      </c>
    </row>
    <row r="6229" spans="1:3" x14ac:dyDescent="0.25">
      <c r="A6229" s="2">
        <v>44579</v>
      </c>
      <c r="B6229" s="1" t="s">
        <v>7</v>
      </c>
      <c r="C6229">
        <v>188.05908199999999</v>
      </c>
    </row>
    <row r="6230" spans="1:3" x14ac:dyDescent="0.25">
      <c r="A6230" s="2">
        <v>44580</v>
      </c>
      <c r="B6230" s="1" t="s">
        <v>7</v>
      </c>
      <c r="C6230">
        <v>188.05908199999999</v>
      </c>
    </row>
    <row r="6231" spans="1:3" x14ac:dyDescent="0.25">
      <c r="A6231" s="2">
        <v>44581</v>
      </c>
      <c r="B6231" s="1" t="s">
        <v>7</v>
      </c>
      <c r="C6231">
        <v>192.61210600000001</v>
      </c>
    </row>
    <row r="6232" spans="1:3" x14ac:dyDescent="0.25">
      <c r="A6232" s="2">
        <v>44582</v>
      </c>
      <c r="B6232" s="1" t="s">
        <v>7</v>
      </c>
      <c r="C6232">
        <v>191.57283000000001</v>
      </c>
    </row>
    <row r="6233" spans="1:3" x14ac:dyDescent="0.25">
      <c r="A6233" s="2">
        <v>44585</v>
      </c>
      <c r="B6233" s="1" t="s">
        <v>7</v>
      </c>
      <c r="C6233">
        <v>188.05908199999999</v>
      </c>
    </row>
    <row r="6234" spans="1:3" x14ac:dyDescent="0.25">
      <c r="A6234" s="2">
        <v>44586</v>
      </c>
      <c r="B6234" s="1" t="s">
        <v>7</v>
      </c>
      <c r="C6234">
        <v>186.326965</v>
      </c>
    </row>
    <row r="6235" spans="1:3" x14ac:dyDescent="0.25">
      <c r="A6235" s="2">
        <v>44587</v>
      </c>
      <c r="B6235" s="1" t="s">
        <v>7</v>
      </c>
      <c r="C6235">
        <v>187.267258</v>
      </c>
    </row>
    <row r="6236" spans="1:3" x14ac:dyDescent="0.25">
      <c r="A6236" s="2">
        <v>44588</v>
      </c>
      <c r="B6236" s="1" t="s">
        <v>7</v>
      </c>
      <c r="C6236">
        <v>186.326965</v>
      </c>
    </row>
    <row r="6237" spans="1:3" x14ac:dyDescent="0.25">
      <c r="A6237" s="2">
        <v>44589</v>
      </c>
      <c r="B6237" s="1" t="s">
        <v>7</v>
      </c>
      <c r="C6237">
        <v>189.09835799999999</v>
      </c>
    </row>
    <row r="6238" spans="1:3" x14ac:dyDescent="0.25">
      <c r="A6238" s="2">
        <v>44592</v>
      </c>
      <c r="B6238" s="1" t="s">
        <v>7</v>
      </c>
      <c r="C6238">
        <v>191.91923499999999</v>
      </c>
    </row>
    <row r="6239" spans="1:3" x14ac:dyDescent="0.25">
      <c r="A6239" s="2">
        <v>44593</v>
      </c>
      <c r="B6239" s="1" t="s">
        <v>7</v>
      </c>
      <c r="C6239">
        <v>194.54217499999999</v>
      </c>
    </row>
    <row r="6240" spans="1:3" x14ac:dyDescent="0.25">
      <c r="A6240" s="2">
        <v>44594</v>
      </c>
      <c r="B6240" s="1" t="s">
        <v>7</v>
      </c>
      <c r="C6240">
        <v>196.07633999999999</v>
      </c>
    </row>
    <row r="6241" spans="1:3" x14ac:dyDescent="0.25">
      <c r="A6241" s="2">
        <v>44595</v>
      </c>
      <c r="B6241" s="1" t="s">
        <v>7</v>
      </c>
      <c r="C6241">
        <v>189.890198</v>
      </c>
    </row>
    <row r="6242" spans="1:3" x14ac:dyDescent="0.25">
      <c r="A6242" s="2">
        <v>44596</v>
      </c>
      <c r="B6242" s="1" t="s">
        <v>7</v>
      </c>
      <c r="C6242">
        <v>189.197327</v>
      </c>
    </row>
    <row r="6243" spans="1:3" x14ac:dyDescent="0.25">
      <c r="A6243" s="2">
        <v>44599</v>
      </c>
      <c r="B6243" s="1" t="s">
        <v>7</v>
      </c>
      <c r="C6243">
        <v>188.50448600000001</v>
      </c>
    </row>
    <row r="6244" spans="1:3" x14ac:dyDescent="0.25">
      <c r="A6244" s="2">
        <v>44600</v>
      </c>
      <c r="B6244" s="1" t="s">
        <v>7</v>
      </c>
      <c r="C6244">
        <v>182.367828</v>
      </c>
    </row>
    <row r="6245" spans="1:3" x14ac:dyDescent="0.25">
      <c r="A6245" s="2">
        <v>44601</v>
      </c>
      <c r="B6245" s="1" t="s">
        <v>7</v>
      </c>
      <c r="C6245">
        <v>186.277466</v>
      </c>
    </row>
    <row r="6246" spans="1:3" x14ac:dyDescent="0.25">
      <c r="A6246" s="2">
        <v>44602</v>
      </c>
      <c r="B6246" s="1" t="s">
        <v>7</v>
      </c>
      <c r="C6246">
        <v>183.35760500000001</v>
      </c>
    </row>
    <row r="6247" spans="1:3" x14ac:dyDescent="0.25">
      <c r="A6247" s="2">
        <v>44603</v>
      </c>
      <c r="B6247" s="1" t="s">
        <v>7</v>
      </c>
      <c r="C6247">
        <v>179.29948400000001</v>
      </c>
    </row>
    <row r="6248" spans="1:3" x14ac:dyDescent="0.25">
      <c r="A6248" s="2">
        <v>44606</v>
      </c>
      <c r="B6248" s="1" t="s">
        <v>7</v>
      </c>
      <c r="C6248">
        <v>174.251587</v>
      </c>
    </row>
    <row r="6249" spans="1:3" x14ac:dyDescent="0.25">
      <c r="A6249" s="2">
        <v>44607</v>
      </c>
      <c r="B6249" s="1" t="s">
        <v>7</v>
      </c>
      <c r="C6249">
        <v>180.73468</v>
      </c>
    </row>
    <row r="6250" spans="1:3" x14ac:dyDescent="0.25">
      <c r="A6250" s="2">
        <v>44608</v>
      </c>
      <c r="B6250" s="1" t="s">
        <v>7</v>
      </c>
      <c r="C6250">
        <v>179.052032</v>
      </c>
    </row>
    <row r="6251" spans="1:3" x14ac:dyDescent="0.25">
      <c r="A6251" s="2">
        <v>44609</v>
      </c>
      <c r="B6251" s="1" t="s">
        <v>7</v>
      </c>
      <c r="C6251">
        <v>179.151016</v>
      </c>
    </row>
    <row r="6252" spans="1:3" x14ac:dyDescent="0.25">
      <c r="A6252" s="2">
        <v>44610</v>
      </c>
      <c r="B6252" s="1" t="s">
        <v>7</v>
      </c>
      <c r="C6252">
        <v>175.48881499999999</v>
      </c>
    </row>
    <row r="6253" spans="1:3" x14ac:dyDescent="0.25">
      <c r="A6253" s="2">
        <v>44613</v>
      </c>
      <c r="B6253" s="1" t="s">
        <v>7</v>
      </c>
      <c r="C6253">
        <v>171.52967799999999</v>
      </c>
    </row>
    <row r="6254" spans="1:3" x14ac:dyDescent="0.25">
      <c r="A6254" s="2">
        <v>44614</v>
      </c>
      <c r="B6254" s="1" t="s">
        <v>7</v>
      </c>
      <c r="C6254">
        <v>175.43933100000001</v>
      </c>
    </row>
    <row r="6255" spans="1:3" x14ac:dyDescent="0.25">
      <c r="A6255" s="2">
        <v>44615</v>
      </c>
      <c r="B6255" s="1" t="s">
        <v>7</v>
      </c>
      <c r="C6255">
        <v>174.49903900000001</v>
      </c>
    </row>
    <row r="6256" spans="1:3" x14ac:dyDescent="0.25">
      <c r="A6256" s="2">
        <v>44616</v>
      </c>
      <c r="B6256" s="1" t="s">
        <v>7</v>
      </c>
      <c r="C6256">
        <v>169.55010999999999</v>
      </c>
    </row>
    <row r="6257" spans="1:3" x14ac:dyDescent="0.25">
      <c r="A6257" s="2">
        <v>44617</v>
      </c>
      <c r="B6257" s="1" t="s">
        <v>7</v>
      </c>
      <c r="C6257">
        <v>175.38983200000001</v>
      </c>
    </row>
    <row r="6258" spans="1:3" x14ac:dyDescent="0.25">
      <c r="A6258" s="2">
        <v>44620</v>
      </c>
      <c r="B6258" s="1" t="s">
        <v>7</v>
      </c>
      <c r="C6258">
        <v>175.736267</v>
      </c>
    </row>
    <row r="6259" spans="1:3" x14ac:dyDescent="0.25">
      <c r="A6259" s="2">
        <v>44621</v>
      </c>
      <c r="B6259" s="1" t="s">
        <v>7</v>
      </c>
      <c r="C6259">
        <v>172.173035</v>
      </c>
    </row>
    <row r="6260" spans="1:3" x14ac:dyDescent="0.25">
      <c r="A6260" s="2">
        <v>44622</v>
      </c>
      <c r="B6260" s="1" t="s">
        <v>7</v>
      </c>
      <c r="C6260">
        <v>172.46997099999999</v>
      </c>
    </row>
    <row r="6261" spans="1:3" x14ac:dyDescent="0.25">
      <c r="A6261" s="2">
        <v>44623</v>
      </c>
      <c r="B6261" s="1" t="s">
        <v>7</v>
      </c>
      <c r="C6261">
        <v>174.64750699999999</v>
      </c>
    </row>
    <row r="6262" spans="1:3" x14ac:dyDescent="0.25">
      <c r="A6262" s="2">
        <v>44624</v>
      </c>
      <c r="B6262" s="1" t="s">
        <v>7</v>
      </c>
      <c r="C6262">
        <v>174.10311899999999</v>
      </c>
    </row>
    <row r="6263" spans="1:3" x14ac:dyDescent="0.25">
      <c r="A6263" s="2">
        <v>44627</v>
      </c>
      <c r="B6263" s="1" t="s">
        <v>7</v>
      </c>
      <c r="C6263">
        <v>165.44250500000001</v>
      </c>
    </row>
    <row r="6264" spans="1:3" x14ac:dyDescent="0.25">
      <c r="A6264" s="2">
        <v>44628</v>
      </c>
      <c r="B6264" s="1" t="s">
        <v>7</v>
      </c>
      <c r="C6264">
        <v>160.93899500000001</v>
      </c>
    </row>
    <row r="6265" spans="1:3" x14ac:dyDescent="0.25">
      <c r="A6265" s="2">
        <v>44629</v>
      </c>
      <c r="B6265" s="1" t="s">
        <v>7</v>
      </c>
      <c r="C6265">
        <v>177.220947</v>
      </c>
    </row>
    <row r="6266" spans="1:3" x14ac:dyDescent="0.25">
      <c r="A6266" s="2">
        <v>44630</v>
      </c>
      <c r="B6266" s="1" t="s">
        <v>7</v>
      </c>
      <c r="C6266">
        <v>169.89653000000001</v>
      </c>
    </row>
    <row r="6267" spans="1:3" x14ac:dyDescent="0.25">
      <c r="A6267" s="2">
        <v>44631</v>
      </c>
      <c r="B6267" s="1" t="s">
        <v>7</v>
      </c>
      <c r="C6267">
        <v>170.78733800000001</v>
      </c>
    </row>
    <row r="6268" spans="1:3" x14ac:dyDescent="0.25">
      <c r="A6268" s="2">
        <v>44634</v>
      </c>
      <c r="B6268" s="1" t="s">
        <v>7</v>
      </c>
      <c r="C6268">
        <v>177.76533499999999</v>
      </c>
    </row>
    <row r="6269" spans="1:3" x14ac:dyDescent="0.25">
      <c r="A6269" s="2">
        <v>44635</v>
      </c>
      <c r="B6269" s="1" t="s">
        <v>7</v>
      </c>
      <c r="C6269">
        <v>177.369415</v>
      </c>
    </row>
    <row r="6270" spans="1:3" x14ac:dyDescent="0.25">
      <c r="A6270" s="2">
        <v>44636</v>
      </c>
      <c r="B6270" s="1" t="s">
        <v>7</v>
      </c>
      <c r="C6270">
        <v>185.33717300000001</v>
      </c>
    </row>
    <row r="6271" spans="1:3" x14ac:dyDescent="0.25">
      <c r="A6271" s="2">
        <v>44637</v>
      </c>
      <c r="B6271" s="1" t="s">
        <v>7</v>
      </c>
      <c r="C6271">
        <v>186.57440199999999</v>
      </c>
    </row>
    <row r="6272" spans="1:3" x14ac:dyDescent="0.25">
      <c r="A6272" s="2">
        <v>44638</v>
      </c>
      <c r="B6272" s="1" t="s">
        <v>7</v>
      </c>
      <c r="C6272">
        <v>187.01980599999999</v>
      </c>
    </row>
    <row r="6273" spans="1:3" x14ac:dyDescent="0.25">
      <c r="A6273" s="2">
        <v>44641</v>
      </c>
      <c r="B6273" s="1" t="s">
        <v>7</v>
      </c>
      <c r="C6273">
        <v>184.64433299999999</v>
      </c>
    </row>
    <row r="6274" spans="1:3" x14ac:dyDescent="0.25">
      <c r="A6274" s="2">
        <v>44642</v>
      </c>
      <c r="B6274" s="1" t="s">
        <v>7</v>
      </c>
      <c r="C6274">
        <v>182.91220100000001</v>
      </c>
    </row>
    <row r="6275" spans="1:3" x14ac:dyDescent="0.25">
      <c r="A6275" s="2">
        <v>44643</v>
      </c>
      <c r="B6275" s="1" t="s">
        <v>7</v>
      </c>
      <c r="C6275">
        <v>180.38826</v>
      </c>
    </row>
    <row r="6276" spans="1:3" x14ac:dyDescent="0.25">
      <c r="A6276" s="2">
        <v>44644</v>
      </c>
      <c r="B6276" s="1" t="s">
        <v>7</v>
      </c>
      <c r="C6276">
        <v>179.695404</v>
      </c>
    </row>
    <row r="6277" spans="1:3" x14ac:dyDescent="0.25">
      <c r="A6277" s="2">
        <v>44645</v>
      </c>
      <c r="B6277" s="1" t="s">
        <v>7</v>
      </c>
      <c r="C6277">
        <v>178.210724</v>
      </c>
    </row>
    <row r="6278" spans="1:3" x14ac:dyDescent="0.25">
      <c r="A6278" s="2">
        <v>44648</v>
      </c>
      <c r="B6278" s="1" t="s">
        <v>7</v>
      </c>
      <c r="C6278">
        <v>181.72447199999999</v>
      </c>
    </row>
    <row r="6279" spans="1:3" x14ac:dyDescent="0.25">
      <c r="A6279" s="2">
        <v>44649</v>
      </c>
      <c r="B6279" s="1" t="s">
        <v>7</v>
      </c>
      <c r="C6279">
        <v>192.06771900000001</v>
      </c>
    </row>
    <row r="6280" spans="1:3" x14ac:dyDescent="0.25">
      <c r="A6280" s="2">
        <v>44650</v>
      </c>
      <c r="B6280" s="1" t="s">
        <v>7</v>
      </c>
      <c r="C6280">
        <v>190.43455499999999</v>
      </c>
    </row>
    <row r="6281" spans="1:3" x14ac:dyDescent="0.25">
      <c r="A6281" s="2">
        <v>44651</v>
      </c>
      <c r="B6281" s="1" t="s">
        <v>7</v>
      </c>
      <c r="C6281">
        <v>187.910629</v>
      </c>
    </row>
    <row r="6282" spans="1:3" x14ac:dyDescent="0.25">
      <c r="A6282" s="2">
        <v>44652</v>
      </c>
      <c r="B6282" s="1" t="s">
        <v>7</v>
      </c>
      <c r="C6282">
        <v>188.306534</v>
      </c>
    </row>
    <row r="6283" spans="1:3" x14ac:dyDescent="0.25">
      <c r="A6283" s="2">
        <v>44655</v>
      </c>
      <c r="B6283" s="1" t="s">
        <v>7</v>
      </c>
      <c r="C6283">
        <v>186.227982</v>
      </c>
    </row>
    <row r="6284" spans="1:3" x14ac:dyDescent="0.25">
      <c r="A6284" s="2">
        <v>44656</v>
      </c>
      <c r="B6284" s="1" t="s">
        <v>7</v>
      </c>
      <c r="C6284">
        <v>188.306534</v>
      </c>
    </row>
    <row r="6285" spans="1:3" x14ac:dyDescent="0.25">
      <c r="A6285" s="2">
        <v>44657</v>
      </c>
      <c r="B6285" s="1" t="s">
        <v>7</v>
      </c>
      <c r="C6285">
        <v>189.741714</v>
      </c>
    </row>
    <row r="6286" spans="1:3" x14ac:dyDescent="0.25">
      <c r="A6286" s="2">
        <v>44658</v>
      </c>
      <c r="B6286" s="1" t="s">
        <v>7</v>
      </c>
      <c r="C6286">
        <v>190.58303799999999</v>
      </c>
    </row>
    <row r="6287" spans="1:3" x14ac:dyDescent="0.25">
      <c r="A6287" s="2">
        <v>44659</v>
      </c>
      <c r="B6287" s="1" t="s">
        <v>7</v>
      </c>
      <c r="C6287">
        <v>185.33717300000001</v>
      </c>
    </row>
    <row r="6288" spans="1:3" x14ac:dyDescent="0.25">
      <c r="A6288" s="2">
        <v>44662</v>
      </c>
      <c r="B6288" s="1" t="s">
        <v>7</v>
      </c>
      <c r="C6288">
        <v>183.951492</v>
      </c>
    </row>
    <row r="6289" spans="1:3" x14ac:dyDescent="0.25">
      <c r="A6289" s="2">
        <v>44663</v>
      </c>
      <c r="B6289" s="1" t="s">
        <v>7</v>
      </c>
      <c r="C6289">
        <v>182.31832900000001</v>
      </c>
    </row>
    <row r="6290" spans="1:3" x14ac:dyDescent="0.25">
      <c r="A6290" s="2">
        <v>44664</v>
      </c>
      <c r="B6290" s="1" t="s">
        <v>7</v>
      </c>
      <c r="C6290">
        <v>185.43615700000001</v>
      </c>
    </row>
    <row r="6291" spans="1:3" x14ac:dyDescent="0.25">
      <c r="A6291" s="2">
        <v>44665</v>
      </c>
      <c r="B6291" s="1" t="s">
        <v>7</v>
      </c>
      <c r="C6291">
        <v>185.04023699999999</v>
      </c>
    </row>
    <row r="6292" spans="1:3" x14ac:dyDescent="0.25">
      <c r="A6292" s="2">
        <v>44670</v>
      </c>
      <c r="B6292" s="1" t="s">
        <v>7</v>
      </c>
      <c r="C6292">
        <v>178.11174</v>
      </c>
    </row>
    <row r="6293" spans="1:3" x14ac:dyDescent="0.25">
      <c r="A6293" s="2">
        <v>44671</v>
      </c>
      <c r="B6293" s="1" t="s">
        <v>7</v>
      </c>
      <c r="C6293">
        <v>179.25</v>
      </c>
    </row>
    <row r="6294" spans="1:3" x14ac:dyDescent="0.25">
      <c r="A6294" s="2">
        <v>44672</v>
      </c>
      <c r="B6294" s="1" t="s">
        <v>7</v>
      </c>
      <c r="C6294">
        <v>179.25</v>
      </c>
    </row>
    <row r="6295" spans="1:3" x14ac:dyDescent="0.25">
      <c r="A6295" s="2">
        <v>44673</v>
      </c>
      <c r="B6295" s="1" t="s">
        <v>7</v>
      </c>
      <c r="C6295">
        <v>179.25</v>
      </c>
    </row>
    <row r="6296" spans="1:3" x14ac:dyDescent="0.25">
      <c r="A6296" s="2">
        <v>44676</v>
      </c>
      <c r="B6296" s="1" t="s">
        <v>7</v>
      </c>
      <c r="C6296">
        <v>171.64999399999999</v>
      </c>
    </row>
    <row r="6297" spans="1:3" x14ac:dyDescent="0.25">
      <c r="A6297" s="2">
        <v>44677</v>
      </c>
      <c r="B6297" s="1" t="s">
        <v>7</v>
      </c>
      <c r="C6297">
        <v>171.64999399999999</v>
      </c>
    </row>
    <row r="6298" spans="1:3" x14ac:dyDescent="0.25">
      <c r="A6298" s="2">
        <v>44678</v>
      </c>
      <c r="B6298" s="1" t="s">
        <v>7</v>
      </c>
      <c r="C6298">
        <v>171.64999399999999</v>
      </c>
    </row>
    <row r="6299" spans="1:3" x14ac:dyDescent="0.25">
      <c r="A6299" s="2">
        <v>44679</v>
      </c>
      <c r="B6299" s="1" t="s">
        <v>7</v>
      </c>
      <c r="C6299">
        <v>173.550003</v>
      </c>
    </row>
    <row r="6300" spans="1:3" x14ac:dyDescent="0.25">
      <c r="A6300" s="2">
        <v>44680</v>
      </c>
      <c r="B6300" s="1" t="s">
        <v>7</v>
      </c>
      <c r="C6300">
        <v>176.949997</v>
      </c>
    </row>
    <row r="6301" spans="1:3" x14ac:dyDescent="0.25">
      <c r="A6301" s="2">
        <v>44683</v>
      </c>
      <c r="B6301" s="1" t="s">
        <v>7</v>
      </c>
      <c r="C6301">
        <v>173.050003</v>
      </c>
    </row>
    <row r="6302" spans="1:3" x14ac:dyDescent="0.25">
      <c r="A6302" s="2">
        <v>44684</v>
      </c>
      <c r="B6302" s="1" t="s">
        <v>7</v>
      </c>
      <c r="C6302">
        <v>174.050003</v>
      </c>
    </row>
    <row r="6303" spans="1:3" x14ac:dyDescent="0.25">
      <c r="A6303" s="2">
        <v>44685</v>
      </c>
      <c r="B6303" s="1" t="s">
        <v>7</v>
      </c>
      <c r="C6303">
        <v>168</v>
      </c>
    </row>
    <row r="6304" spans="1:3" x14ac:dyDescent="0.25">
      <c r="A6304" s="2">
        <v>44686</v>
      </c>
      <c r="B6304" s="1" t="s">
        <v>7</v>
      </c>
      <c r="C6304">
        <v>169.800003</v>
      </c>
    </row>
    <row r="6305" spans="1:3" x14ac:dyDescent="0.25">
      <c r="A6305" s="2">
        <v>44687</v>
      </c>
      <c r="B6305" s="1" t="s">
        <v>7</v>
      </c>
      <c r="C6305">
        <v>169.800003</v>
      </c>
    </row>
    <row r="6306" spans="1:3" x14ac:dyDescent="0.25">
      <c r="A6306" s="2">
        <v>44690</v>
      </c>
      <c r="B6306" s="1" t="s">
        <v>7</v>
      </c>
      <c r="C6306">
        <v>169.800003</v>
      </c>
    </row>
    <row r="6307" spans="1:3" x14ac:dyDescent="0.25">
      <c r="A6307" s="2">
        <v>44691</v>
      </c>
      <c r="B6307" s="1" t="s">
        <v>7</v>
      </c>
      <c r="C6307">
        <v>165.10000600000001</v>
      </c>
    </row>
    <row r="6308" spans="1:3" x14ac:dyDescent="0.25">
      <c r="A6308" s="2">
        <v>44692</v>
      </c>
      <c r="B6308" s="1" t="s">
        <v>7</v>
      </c>
      <c r="C6308">
        <v>165.10000600000001</v>
      </c>
    </row>
    <row r="6309" spans="1:3" x14ac:dyDescent="0.25">
      <c r="A6309" s="2">
        <v>44693</v>
      </c>
      <c r="B6309" s="1" t="s">
        <v>7</v>
      </c>
      <c r="C6309">
        <v>160</v>
      </c>
    </row>
    <row r="6310" spans="1:3" x14ac:dyDescent="0.25">
      <c r="A6310" s="2">
        <v>44694</v>
      </c>
      <c r="B6310" s="1" t="s">
        <v>7</v>
      </c>
      <c r="C6310">
        <v>160</v>
      </c>
    </row>
    <row r="6311" spans="1:3" x14ac:dyDescent="0.25">
      <c r="A6311" s="2">
        <v>44697</v>
      </c>
      <c r="B6311" s="1" t="s">
        <v>7</v>
      </c>
      <c r="C6311">
        <v>161</v>
      </c>
    </row>
    <row r="6312" spans="1:3" x14ac:dyDescent="0.25">
      <c r="A6312" s="2">
        <v>44698</v>
      </c>
      <c r="B6312" s="1" t="s">
        <v>7</v>
      </c>
      <c r="C6312">
        <v>164.60000600000001</v>
      </c>
    </row>
    <row r="6313" spans="1:3" x14ac:dyDescent="0.25">
      <c r="A6313" s="2">
        <v>44699</v>
      </c>
      <c r="B6313" s="1" t="s">
        <v>7</v>
      </c>
      <c r="C6313">
        <v>163.949997</v>
      </c>
    </row>
    <row r="6314" spans="1:3" x14ac:dyDescent="0.25">
      <c r="A6314" s="2">
        <v>44700</v>
      </c>
      <c r="B6314" s="1" t="s">
        <v>7</v>
      </c>
      <c r="C6314">
        <v>163.949997</v>
      </c>
    </row>
    <row r="6315" spans="1:3" x14ac:dyDescent="0.25">
      <c r="A6315" s="2">
        <v>44701</v>
      </c>
      <c r="B6315" s="1" t="s">
        <v>7</v>
      </c>
      <c r="C6315">
        <v>172.39999399999999</v>
      </c>
    </row>
    <row r="6316" spans="1:3" x14ac:dyDescent="0.25">
      <c r="A6316" s="2">
        <v>44704</v>
      </c>
      <c r="B6316" s="1" t="s">
        <v>7</v>
      </c>
      <c r="C6316">
        <v>175.89999399999999</v>
      </c>
    </row>
    <row r="6317" spans="1:3" x14ac:dyDescent="0.25">
      <c r="A6317" s="2">
        <v>44705</v>
      </c>
      <c r="B6317" s="1" t="s">
        <v>7</v>
      </c>
      <c r="C6317">
        <v>175.10000600000001</v>
      </c>
    </row>
    <row r="6318" spans="1:3" x14ac:dyDescent="0.25">
      <c r="A6318" s="2">
        <v>44706</v>
      </c>
      <c r="B6318" s="1" t="s">
        <v>7</v>
      </c>
      <c r="C6318">
        <v>175.10000600000001</v>
      </c>
    </row>
    <row r="6319" spans="1:3" x14ac:dyDescent="0.25">
      <c r="A6319" s="2">
        <v>44707</v>
      </c>
      <c r="B6319" s="1" t="s">
        <v>7</v>
      </c>
      <c r="C6319">
        <v>175.39999399999999</v>
      </c>
    </row>
    <row r="6320" spans="1:3" x14ac:dyDescent="0.25">
      <c r="A6320" s="2">
        <v>44708</v>
      </c>
      <c r="B6320" s="1" t="s">
        <v>7</v>
      </c>
      <c r="C6320">
        <v>175.39999399999999</v>
      </c>
    </row>
    <row r="6321" spans="1:3" x14ac:dyDescent="0.25">
      <c r="A6321" s="2">
        <v>44711</v>
      </c>
      <c r="B6321" s="1" t="s">
        <v>7</v>
      </c>
      <c r="C6321">
        <v>175.39999399999999</v>
      </c>
    </row>
    <row r="6322" spans="1:3" x14ac:dyDescent="0.25">
      <c r="A6322" s="2">
        <v>44712</v>
      </c>
      <c r="B6322" s="1" t="s">
        <v>7</v>
      </c>
      <c r="C6322">
        <v>175</v>
      </c>
    </row>
    <row r="6323" spans="1:3" x14ac:dyDescent="0.25">
      <c r="A6323" s="2">
        <v>44713</v>
      </c>
      <c r="B6323" s="1" t="s">
        <v>7</v>
      </c>
      <c r="C6323">
        <v>172.10000600000001</v>
      </c>
    </row>
    <row r="6324" spans="1:3" x14ac:dyDescent="0.25">
      <c r="A6324" s="2">
        <v>44714</v>
      </c>
      <c r="B6324" s="1" t="s">
        <v>7</v>
      </c>
      <c r="C6324">
        <v>172.10000600000001</v>
      </c>
    </row>
    <row r="6325" spans="1:3" x14ac:dyDescent="0.25">
      <c r="A6325" s="2">
        <v>44715</v>
      </c>
      <c r="B6325" s="1" t="s">
        <v>7</v>
      </c>
      <c r="C6325">
        <v>172.10000600000001</v>
      </c>
    </row>
    <row r="6326" spans="1:3" x14ac:dyDescent="0.25">
      <c r="A6326" s="2">
        <v>44718</v>
      </c>
      <c r="B6326" s="1" t="s">
        <v>7</v>
      </c>
      <c r="C6326">
        <v>175.35000600000001</v>
      </c>
    </row>
    <row r="6327" spans="1:3" x14ac:dyDescent="0.25">
      <c r="A6327" s="2">
        <v>44719</v>
      </c>
      <c r="B6327" s="1" t="s">
        <v>7</v>
      </c>
      <c r="C6327">
        <v>173.699997</v>
      </c>
    </row>
    <row r="6328" spans="1:3" x14ac:dyDescent="0.25">
      <c r="A6328" s="2">
        <v>44720</v>
      </c>
      <c r="B6328" s="1" t="s">
        <v>7</v>
      </c>
      <c r="C6328">
        <v>176</v>
      </c>
    </row>
    <row r="6329" spans="1:3" x14ac:dyDescent="0.25">
      <c r="A6329" s="2">
        <v>44721</v>
      </c>
      <c r="B6329" s="1" t="s">
        <v>7</v>
      </c>
      <c r="C6329">
        <v>173.050003</v>
      </c>
    </row>
    <row r="6330" spans="1:3" x14ac:dyDescent="0.25">
      <c r="A6330" s="2">
        <v>44722</v>
      </c>
      <c r="B6330" s="1" t="s">
        <v>7</v>
      </c>
      <c r="C6330">
        <v>168.64999399999999</v>
      </c>
    </row>
    <row r="6331" spans="1:3" x14ac:dyDescent="0.25">
      <c r="A6331" s="2">
        <v>44725</v>
      </c>
      <c r="B6331" s="1" t="s">
        <v>7</v>
      </c>
      <c r="C6331">
        <v>167.60000600000001</v>
      </c>
    </row>
    <row r="6332" spans="1:3" x14ac:dyDescent="0.25">
      <c r="A6332" s="2">
        <v>44726</v>
      </c>
      <c r="B6332" s="1" t="s">
        <v>7</v>
      </c>
      <c r="C6332">
        <v>163.449997</v>
      </c>
    </row>
    <row r="6333" spans="1:3" x14ac:dyDescent="0.25">
      <c r="A6333" s="2">
        <v>44727</v>
      </c>
      <c r="B6333" s="1" t="s">
        <v>7</v>
      </c>
      <c r="C6333">
        <v>164</v>
      </c>
    </row>
    <row r="6334" spans="1:3" x14ac:dyDescent="0.25">
      <c r="A6334" s="2">
        <v>44728</v>
      </c>
      <c r="B6334" s="1" t="s">
        <v>7</v>
      </c>
      <c r="C6334">
        <v>163.25</v>
      </c>
    </row>
    <row r="6335" spans="1:3" x14ac:dyDescent="0.25">
      <c r="A6335" s="2">
        <v>44729</v>
      </c>
      <c r="B6335" s="1" t="s">
        <v>7</v>
      </c>
      <c r="C6335">
        <v>158.14999399999999</v>
      </c>
    </row>
    <row r="6336" spans="1:3" x14ac:dyDescent="0.25">
      <c r="A6336" s="2">
        <v>44732</v>
      </c>
      <c r="B6336" s="1" t="s">
        <v>7</v>
      </c>
      <c r="C6336">
        <v>157.699997</v>
      </c>
    </row>
    <row r="6337" spans="1:3" x14ac:dyDescent="0.25">
      <c r="A6337" s="2">
        <v>42907</v>
      </c>
      <c r="B6337" s="1" t="s">
        <v>8</v>
      </c>
      <c r="C6337">
        <v>32.096375000000002</v>
      </c>
    </row>
    <row r="6338" spans="1:3" x14ac:dyDescent="0.25">
      <c r="A6338" s="2">
        <v>42908</v>
      </c>
      <c r="B6338" s="1" t="s">
        <v>8</v>
      </c>
      <c r="C6338">
        <v>31.973652000000001</v>
      </c>
    </row>
    <row r="6339" spans="1:3" x14ac:dyDescent="0.25">
      <c r="A6339" s="2">
        <v>42909</v>
      </c>
      <c r="B6339" s="1" t="s">
        <v>8</v>
      </c>
      <c r="C6339">
        <v>31.832052000000001</v>
      </c>
    </row>
    <row r="6340" spans="1:3" x14ac:dyDescent="0.25">
      <c r="A6340" s="2">
        <v>42912</v>
      </c>
      <c r="B6340" s="1" t="s">
        <v>8</v>
      </c>
      <c r="C6340">
        <v>31.954771000000001</v>
      </c>
    </row>
    <row r="6341" spans="1:3" x14ac:dyDescent="0.25">
      <c r="A6341" s="2">
        <v>42913</v>
      </c>
      <c r="B6341" s="1" t="s">
        <v>8</v>
      </c>
      <c r="C6341">
        <v>31.879252999999999</v>
      </c>
    </row>
    <row r="6342" spans="1:3" x14ac:dyDescent="0.25">
      <c r="A6342" s="2">
        <v>42914</v>
      </c>
      <c r="B6342" s="1" t="s">
        <v>8</v>
      </c>
      <c r="C6342">
        <v>32.091652000000003</v>
      </c>
    </row>
    <row r="6343" spans="1:3" x14ac:dyDescent="0.25">
      <c r="A6343" s="2">
        <v>42915</v>
      </c>
      <c r="B6343" s="1" t="s">
        <v>8</v>
      </c>
      <c r="C6343">
        <v>31.322281</v>
      </c>
    </row>
    <row r="6344" spans="1:3" x14ac:dyDescent="0.25">
      <c r="A6344" s="2">
        <v>42916</v>
      </c>
      <c r="B6344" s="1" t="s">
        <v>8</v>
      </c>
      <c r="C6344">
        <v>31.761251000000001</v>
      </c>
    </row>
    <row r="6345" spans="1:3" x14ac:dyDescent="0.25">
      <c r="A6345" s="2">
        <v>42919</v>
      </c>
      <c r="B6345" s="1" t="s">
        <v>8</v>
      </c>
      <c r="C6345">
        <v>31.813171000000001</v>
      </c>
    </row>
    <row r="6346" spans="1:3" x14ac:dyDescent="0.25">
      <c r="A6346" s="2">
        <v>42920</v>
      </c>
      <c r="B6346" s="1" t="s">
        <v>8</v>
      </c>
      <c r="C6346">
        <v>31.950051999999999</v>
      </c>
    </row>
    <row r="6347" spans="1:3" x14ac:dyDescent="0.25">
      <c r="A6347" s="2">
        <v>42921</v>
      </c>
      <c r="B6347" s="1" t="s">
        <v>8</v>
      </c>
      <c r="C6347">
        <v>32.610858999999998</v>
      </c>
    </row>
    <row r="6348" spans="1:3" x14ac:dyDescent="0.25">
      <c r="A6348" s="2">
        <v>42922</v>
      </c>
      <c r="B6348" s="1" t="s">
        <v>8</v>
      </c>
      <c r="C6348">
        <v>31.997253000000001</v>
      </c>
    </row>
    <row r="6349" spans="1:3" x14ac:dyDescent="0.25">
      <c r="A6349" s="2">
        <v>42923</v>
      </c>
      <c r="B6349" s="1" t="s">
        <v>8</v>
      </c>
      <c r="C6349">
        <v>32.119976000000001</v>
      </c>
    </row>
    <row r="6350" spans="1:3" x14ac:dyDescent="0.25">
      <c r="A6350" s="2">
        <v>42926</v>
      </c>
      <c r="B6350" s="1" t="s">
        <v>8</v>
      </c>
      <c r="C6350">
        <v>32.233252999999998</v>
      </c>
    </row>
    <row r="6351" spans="1:3" x14ac:dyDescent="0.25">
      <c r="A6351" s="2">
        <v>42927</v>
      </c>
      <c r="B6351" s="1" t="s">
        <v>8</v>
      </c>
      <c r="C6351">
        <v>31.718767</v>
      </c>
    </row>
    <row r="6352" spans="1:3" x14ac:dyDescent="0.25">
      <c r="A6352" s="2">
        <v>42928</v>
      </c>
      <c r="B6352" s="1" t="s">
        <v>8</v>
      </c>
      <c r="C6352">
        <v>31.836769</v>
      </c>
    </row>
    <row r="6353" spans="1:3" x14ac:dyDescent="0.25">
      <c r="A6353" s="2">
        <v>42929</v>
      </c>
      <c r="B6353" s="1" t="s">
        <v>8</v>
      </c>
      <c r="C6353">
        <v>31.940608999999998</v>
      </c>
    </row>
    <row r="6354" spans="1:3" x14ac:dyDescent="0.25">
      <c r="A6354" s="2">
        <v>42930</v>
      </c>
      <c r="B6354" s="1" t="s">
        <v>8</v>
      </c>
      <c r="C6354">
        <v>32.162457000000003</v>
      </c>
    </row>
    <row r="6355" spans="1:3" x14ac:dyDescent="0.25">
      <c r="A6355" s="2">
        <v>42933</v>
      </c>
      <c r="B6355" s="1" t="s">
        <v>8</v>
      </c>
      <c r="C6355">
        <v>32.563659999999999</v>
      </c>
    </row>
    <row r="6356" spans="1:3" x14ac:dyDescent="0.25">
      <c r="A6356" s="2">
        <v>42934</v>
      </c>
      <c r="B6356" s="1" t="s">
        <v>8</v>
      </c>
      <c r="C6356">
        <v>31.718767</v>
      </c>
    </row>
    <row r="6357" spans="1:3" x14ac:dyDescent="0.25">
      <c r="A6357" s="2">
        <v>42935</v>
      </c>
      <c r="B6357" s="1" t="s">
        <v>8</v>
      </c>
      <c r="C6357">
        <v>31.860372999999999</v>
      </c>
    </row>
    <row r="6358" spans="1:3" x14ac:dyDescent="0.25">
      <c r="A6358" s="2">
        <v>42936</v>
      </c>
      <c r="B6358" s="1" t="s">
        <v>8</v>
      </c>
      <c r="C6358">
        <v>31.411966</v>
      </c>
    </row>
    <row r="6359" spans="1:3" x14ac:dyDescent="0.25">
      <c r="A6359" s="2">
        <v>42937</v>
      </c>
      <c r="B6359" s="1" t="s">
        <v>8</v>
      </c>
      <c r="C6359">
        <v>31.171246</v>
      </c>
    </row>
    <row r="6360" spans="1:3" x14ac:dyDescent="0.25">
      <c r="A6360" s="2">
        <v>42940</v>
      </c>
      <c r="B6360" s="1" t="s">
        <v>8</v>
      </c>
      <c r="C6360">
        <v>31.350607</v>
      </c>
    </row>
    <row r="6361" spans="1:3" x14ac:dyDescent="0.25">
      <c r="A6361" s="2">
        <v>42941</v>
      </c>
      <c r="B6361" s="1" t="s">
        <v>8</v>
      </c>
      <c r="C6361">
        <v>31.482766999999999</v>
      </c>
    </row>
    <row r="6362" spans="1:3" x14ac:dyDescent="0.25">
      <c r="A6362" s="2">
        <v>42942</v>
      </c>
      <c r="B6362" s="1" t="s">
        <v>8</v>
      </c>
      <c r="C6362">
        <v>31.610206999999999</v>
      </c>
    </row>
    <row r="6363" spans="1:3" x14ac:dyDescent="0.25">
      <c r="A6363" s="2">
        <v>42943</v>
      </c>
      <c r="B6363" s="1" t="s">
        <v>8</v>
      </c>
      <c r="C6363">
        <v>32.105812</v>
      </c>
    </row>
    <row r="6364" spans="1:3" x14ac:dyDescent="0.25">
      <c r="A6364" s="2">
        <v>42944</v>
      </c>
      <c r="B6364" s="1" t="s">
        <v>8</v>
      </c>
      <c r="C6364">
        <v>31.973652000000001</v>
      </c>
    </row>
    <row r="6365" spans="1:3" x14ac:dyDescent="0.25">
      <c r="A6365" s="2">
        <v>42947</v>
      </c>
      <c r="B6365" s="1" t="s">
        <v>8</v>
      </c>
      <c r="C6365">
        <v>32.006686999999999</v>
      </c>
    </row>
    <row r="6366" spans="1:3" x14ac:dyDescent="0.25">
      <c r="A6366" s="2">
        <v>42948</v>
      </c>
      <c r="B6366" s="1" t="s">
        <v>8</v>
      </c>
      <c r="C6366">
        <v>32.431496000000003</v>
      </c>
    </row>
    <row r="6367" spans="1:3" x14ac:dyDescent="0.25">
      <c r="A6367" s="2">
        <v>42949</v>
      </c>
      <c r="B6367" s="1" t="s">
        <v>8</v>
      </c>
      <c r="C6367">
        <v>32.889342999999997</v>
      </c>
    </row>
    <row r="6368" spans="1:3" x14ac:dyDescent="0.25">
      <c r="A6368" s="2">
        <v>42950</v>
      </c>
      <c r="B6368" s="1" t="s">
        <v>8</v>
      </c>
      <c r="C6368">
        <v>33.521832000000003</v>
      </c>
    </row>
    <row r="6369" spans="1:3" x14ac:dyDescent="0.25">
      <c r="A6369" s="2">
        <v>42951</v>
      </c>
      <c r="B6369" s="1" t="s">
        <v>8</v>
      </c>
      <c r="C6369">
        <v>33.337749000000002</v>
      </c>
    </row>
    <row r="6370" spans="1:3" x14ac:dyDescent="0.25">
      <c r="A6370" s="2">
        <v>42954</v>
      </c>
      <c r="B6370" s="1" t="s">
        <v>8</v>
      </c>
      <c r="C6370">
        <v>33.620956</v>
      </c>
    </row>
    <row r="6371" spans="1:3" x14ac:dyDescent="0.25">
      <c r="A6371" s="2">
        <v>42955</v>
      </c>
      <c r="B6371" s="1" t="s">
        <v>8</v>
      </c>
      <c r="C6371">
        <v>33.545428999999999</v>
      </c>
    </row>
    <row r="6372" spans="1:3" x14ac:dyDescent="0.25">
      <c r="A6372" s="2">
        <v>42956</v>
      </c>
      <c r="B6372" s="1" t="s">
        <v>8</v>
      </c>
      <c r="C6372">
        <v>33.413269</v>
      </c>
    </row>
    <row r="6373" spans="1:3" x14ac:dyDescent="0.25">
      <c r="A6373" s="2">
        <v>42957</v>
      </c>
      <c r="B6373" s="1" t="s">
        <v>8</v>
      </c>
      <c r="C6373">
        <v>33.304707000000001</v>
      </c>
    </row>
    <row r="6374" spans="1:3" x14ac:dyDescent="0.25">
      <c r="A6374" s="2">
        <v>42958</v>
      </c>
      <c r="B6374" s="1" t="s">
        <v>8</v>
      </c>
      <c r="C6374">
        <v>33.370781000000001</v>
      </c>
    </row>
    <row r="6375" spans="1:3" x14ac:dyDescent="0.25">
      <c r="A6375" s="2">
        <v>42961</v>
      </c>
      <c r="B6375" s="1" t="s">
        <v>8</v>
      </c>
      <c r="C6375">
        <v>34.012711000000003</v>
      </c>
    </row>
    <row r="6376" spans="1:3" x14ac:dyDescent="0.25">
      <c r="A6376" s="2">
        <v>42962</v>
      </c>
      <c r="B6376" s="1" t="s">
        <v>8</v>
      </c>
      <c r="C6376">
        <v>33.606788999999999</v>
      </c>
    </row>
    <row r="6377" spans="1:3" x14ac:dyDescent="0.25">
      <c r="A6377" s="2">
        <v>42963</v>
      </c>
      <c r="B6377" s="1" t="s">
        <v>8</v>
      </c>
      <c r="C6377">
        <v>33.52655</v>
      </c>
    </row>
    <row r="6378" spans="1:3" x14ac:dyDescent="0.25">
      <c r="A6378" s="2">
        <v>42964</v>
      </c>
      <c r="B6378" s="1" t="s">
        <v>8</v>
      </c>
      <c r="C6378">
        <v>33.701191000000001</v>
      </c>
    </row>
    <row r="6379" spans="1:3" x14ac:dyDescent="0.25">
      <c r="A6379" s="2">
        <v>42965</v>
      </c>
      <c r="B6379" s="1" t="s">
        <v>8</v>
      </c>
      <c r="C6379">
        <v>33.370781000000001</v>
      </c>
    </row>
    <row r="6380" spans="1:3" x14ac:dyDescent="0.25">
      <c r="A6380" s="2">
        <v>42968</v>
      </c>
      <c r="B6380" s="1" t="s">
        <v>8</v>
      </c>
      <c r="C6380">
        <v>32.964858999999997</v>
      </c>
    </row>
    <row r="6381" spans="1:3" x14ac:dyDescent="0.25">
      <c r="A6381" s="2">
        <v>42969</v>
      </c>
      <c r="B6381" s="1" t="s">
        <v>8</v>
      </c>
      <c r="C6381">
        <v>32.945984000000003</v>
      </c>
    </row>
    <row r="6382" spans="1:3" x14ac:dyDescent="0.25">
      <c r="A6382" s="2">
        <v>42970</v>
      </c>
      <c r="B6382" s="1" t="s">
        <v>8</v>
      </c>
      <c r="C6382">
        <v>33.460464000000002</v>
      </c>
    </row>
    <row r="6383" spans="1:3" x14ac:dyDescent="0.25">
      <c r="A6383" s="2">
        <v>42971</v>
      </c>
      <c r="B6383" s="1" t="s">
        <v>8</v>
      </c>
      <c r="C6383">
        <v>33.030951999999999</v>
      </c>
    </row>
    <row r="6384" spans="1:3" x14ac:dyDescent="0.25">
      <c r="A6384" s="2">
        <v>42972</v>
      </c>
      <c r="B6384" s="1" t="s">
        <v>8</v>
      </c>
      <c r="C6384">
        <v>32.870468000000002</v>
      </c>
    </row>
    <row r="6385" spans="1:3" x14ac:dyDescent="0.25">
      <c r="A6385" s="2">
        <v>42975</v>
      </c>
      <c r="B6385" s="1" t="s">
        <v>8</v>
      </c>
      <c r="C6385">
        <v>32.743023000000001</v>
      </c>
    </row>
    <row r="6386" spans="1:3" x14ac:dyDescent="0.25">
      <c r="A6386" s="2">
        <v>42976</v>
      </c>
      <c r="B6386" s="1" t="s">
        <v>8</v>
      </c>
      <c r="C6386">
        <v>32.086933000000002</v>
      </c>
    </row>
    <row r="6387" spans="1:3" x14ac:dyDescent="0.25">
      <c r="A6387" s="2">
        <v>42977</v>
      </c>
      <c r="B6387" s="1" t="s">
        <v>8</v>
      </c>
      <c r="C6387">
        <v>32.294617000000002</v>
      </c>
    </row>
    <row r="6388" spans="1:3" x14ac:dyDescent="0.25">
      <c r="A6388" s="2">
        <v>42978</v>
      </c>
      <c r="B6388" s="1" t="s">
        <v>8</v>
      </c>
      <c r="C6388">
        <v>32.648620999999999</v>
      </c>
    </row>
    <row r="6389" spans="1:3" x14ac:dyDescent="0.25">
      <c r="A6389" s="2">
        <v>42979</v>
      </c>
      <c r="B6389" s="1" t="s">
        <v>8</v>
      </c>
      <c r="C6389">
        <v>32.851585</v>
      </c>
    </row>
    <row r="6390" spans="1:3" x14ac:dyDescent="0.25">
      <c r="A6390" s="2">
        <v>42982</v>
      </c>
      <c r="B6390" s="1" t="s">
        <v>8</v>
      </c>
      <c r="C6390">
        <v>32.865746000000001</v>
      </c>
    </row>
    <row r="6391" spans="1:3" x14ac:dyDescent="0.25">
      <c r="A6391" s="2">
        <v>42983</v>
      </c>
      <c r="B6391" s="1" t="s">
        <v>8</v>
      </c>
      <c r="C6391">
        <v>33.030951999999999</v>
      </c>
    </row>
    <row r="6392" spans="1:3" x14ac:dyDescent="0.25">
      <c r="A6392" s="2">
        <v>42984</v>
      </c>
      <c r="B6392" s="1" t="s">
        <v>8</v>
      </c>
      <c r="C6392">
        <v>32.993186999999999</v>
      </c>
    </row>
    <row r="6393" spans="1:3" x14ac:dyDescent="0.25">
      <c r="A6393" s="2">
        <v>42985</v>
      </c>
      <c r="B6393" s="1" t="s">
        <v>8</v>
      </c>
      <c r="C6393">
        <v>32.894058000000001</v>
      </c>
    </row>
    <row r="6394" spans="1:3" x14ac:dyDescent="0.25">
      <c r="A6394" s="2">
        <v>42986</v>
      </c>
      <c r="B6394" s="1" t="s">
        <v>8</v>
      </c>
      <c r="C6394">
        <v>32.615582000000003</v>
      </c>
    </row>
    <row r="6395" spans="1:3" x14ac:dyDescent="0.25">
      <c r="A6395" s="2">
        <v>42989</v>
      </c>
      <c r="B6395" s="1" t="s">
        <v>8</v>
      </c>
      <c r="C6395">
        <v>32.313496000000001</v>
      </c>
    </row>
    <row r="6396" spans="1:3" x14ac:dyDescent="0.25">
      <c r="A6396" s="2">
        <v>42990</v>
      </c>
      <c r="B6396" s="1" t="s">
        <v>8</v>
      </c>
      <c r="C6396">
        <v>32.398457000000001</v>
      </c>
    </row>
    <row r="6397" spans="1:3" x14ac:dyDescent="0.25">
      <c r="A6397" s="2">
        <v>42991</v>
      </c>
      <c r="B6397" s="1" t="s">
        <v>8</v>
      </c>
      <c r="C6397">
        <v>32.294617000000002</v>
      </c>
    </row>
    <row r="6398" spans="1:3" x14ac:dyDescent="0.25">
      <c r="A6398" s="2">
        <v>42992</v>
      </c>
      <c r="B6398" s="1" t="s">
        <v>8</v>
      </c>
      <c r="C6398">
        <v>32.011409999999998</v>
      </c>
    </row>
    <row r="6399" spans="1:3" x14ac:dyDescent="0.25">
      <c r="A6399" s="2">
        <v>42993</v>
      </c>
      <c r="B6399" s="1" t="s">
        <v>8</v>
      </c>
      <c r="C6399">
        <v>31.175964</v>
      </c>
    </row>
    <row r="6400" spans="1:3" x14ac:dyDescent="0.25">
      <c r="A6400" s="2">
        <v>42996</v>
      </c>
      <c r="B6400" s="1" t="s">
        <v>8</v>
      </c>
      <c r="C6400">
        <v>30.600118999999999</v>
      </c>
    </row>
    <row r="6401" spans="1:3" x14ac:dyDescent="0.25">
      <c r="A6401" s="2">
        <v>42997</v>
      </c>
      <c r="B6401" s="1" t="s">
        <v>8</v>
      </c>
      <c r="C6401">
        <v>30.463238</v>
      </c>
    </row>
    <row r="6402" spans="1:3" x14ac:dyDescent="0.25">
      <c r="A6402" s="2">
        <v>42998</v>
      </c>
      <c r="B6402" s="1" t="s">
        <v>8</v>
      </c>
      <c r="C6402">
        <v>30.401875</v>
      </c>
    </row>
    <row r="6403" spans="1:3" x14ac:dyDescent="0.25">
      <c r="A6403" s="2">
        <v>42999</v>
      </c>
      <c r="B6403" s="1" t="s">
        <v>8</v>
      </c>
      <c r="C6403">
        <v>30.515156000000001</v>
      </c>
    </row>
    <row r="6404" spans="1:3" x14ac:dyDescent="0.25">
      <c r="A6404" s="2">
        <v>43000</v>
      </c>
      <c r="B6404" s="1" t="s">
        <v>8</v>
      </c>
      <c r="C6404">
        <v>31.822610999999998</v>
      </c>
    </row>
    <row r="6405" spans="1:3" x14ac:dyDescent="0.25">
      <c r="A6405" s="2">
        <v>43003</v>
      </c>
      <c r="B6405" s="1" t="s">
        <v>8</v>
      </c>
      <c r="C6405">
        <v>31.440287000000001</v>
      </c>
    </row>
    <row r="6406" spans="1:3" x14ac:dyDescent="0.25">
      <c r="A6406" s="2">
        <v>43004</v>
      </c>
      <c r="B6406" s="1" t="s">
        <v>8</v>
      </c>
      <c r="C6406">
        <v>31.260926999999999</v>
      </c>
    </row>
    <row r="6407" spans="1:3" x14ac:dyDescent="0.25">
      <c r="A6407" s="2">
        <v>43005</v>
      </c>
      <c r="B6407" s="1" t="s">
        <v>8</v>
      </c>
      <c r="C6407">
        <v>30.916360999999998</v>
      </c>
    </row>
    <row r="6408" spans="1:3" x14ac:dyDescent="0.25">
      <c r="A6408" s="2">
        <v>43006</v>
      </c>
      <c r="B6408" s="1" t="s">
        <v>8</v>
      </c>
      <c r="C6408">
        <v>30.623716000000002</v>
      </c>
    </row>
    <row r="6409" spans="1:3" x14ac:dyDescent="0.25">
      <c r="A6409" s="2">
        <v>43007</v>
      </c>
      <c r="B6409" s="1" t="s">
        <v>8</v>
      </c>
      <c r="C6409">
        <v>31.086281</v>
      </c>
    </row>
    <row r="6410" spans="1:3" x14ac:dyDescent="0.25">
      <c r="A6410" s="2">
        <v>43010</v>
      </c>
      <c r="B6410" s="1" t="s">
        <v>8</v>
      </c>
      <c r="C6410">
        <v>31.072120999999999</v>
      </c>
    </row>
    <row r="6411" spans="1:3" x14ac:dyDescent="0.25">
      <c r="A6411" s="2">
        <v>43011</v>
      </c>
      <c r="B6411" s="1" t="s">
        <v>8</v>
      </c>
      <c r="C6411">
        <v>31.072120999999999</v>
      </c>
    </row>
    <row r="6412" spans="1:3" x14ac:dyDescent="0.25">
      <c r="A6412" s="2">
        <v>43012</v>
      </c>
      <c r="B6412" s="1" t="s">
        <v>8</v>
      </c>
      <c r="C6412">
        <v>30.812517</v>
      </c>
    </row>
    <row r="6413" spans="1:3" x14ac:dyDescent="0.25">
      <c r="A6413" s="2">
        <v>43013</v>
      </c>
      <c r="B6413" s="1" t="s">
        <v>8</v>
      </c>
      <c r="C6413">
        <v>31.072120999999999</v>
      </c>
    </row>
    <row r="6414" spans="1:3" x14ac:dyDescent="0.25">
      <c r="A6414" s="2">
        <v>43014</v>
      </c>
      <c r="B6414" s="1" t="s">
        <v>8</v>
      </c>
      <c r="C6414">
        <v>30.958839000000001</v>
      </c>
    </row>
    <row r="6415" spans="1:3" x14ac:dyDescent="0.25">
      <c r="A6415" s="2">
        <v>43017</v>
      </c>
      <c r="B6415" s="1" t="s">
        <v>8</v>
      </c>
      <c r="C6415">
        <v>31.364764999999998</v>
      </c>
    </row>
    <row r="6416" spans="1:3" x14ac:dyDescent="0.25">
      <c r="A6416" s="2">
        <v>43018</v>
      </c>
      <c r="B6416" s="1" t="s">
        <v>8</v>
      </c>
      <c r="C6416">
        <v>31.737652000000001</v>
      </c>
    </row>
    <row r="6417" spans="1:3" x14ac:dyDescent="0.25">
      <c r="A6417" s="2">
        <v>43019</v>
      </c>
      <c r="B6417" s="1" t="s">
        <v>8</v>
      </c>
      <c r="C6417">
        <v>31.605488000000001</v>
      </c>
    </row>
    <row r="6418" spans="1:3" x14ac:dyDescent="0.25">
      <c r="A6418" s="2">
        <v>43020</v>
      </c>
      <c r="B6418" s="1" t="s">
        <v>8</v>
      </c>
      <c r="C6418">
        <v>31.515808</v>
      </c>
    </row>
    <row r="6419" spans="1:3" x14ac:dyDescent="0.25">
      <c r="A6419" s="2">
        <v>43021</v>
      </c>
      <c r="B6419" s="1" t="s">
        <v>8</v>
      </c>
      <c r="C6419">
        <v>31.624369000000002</v>
      </c>
    </row>
    <row r="6420" spans="1:3" x14ac:dyDescent="0.25">
      <c r="A6420" s="2">
        <v>43024</v>
      </c>
      <c r="B6420" s="1" t="s">
        <v>8</v>
      </c>
      <c r="C6420">
        <v>31.596050000000002</v>
      </c>
    </row>
    <row r="6421" spans="1:3" x14ac:dyDescent="0.25">
      <c r="A6421" s="2">
        <v>43025</v>
      </c>
      <c r="B6421" s="1" t="s">
        <v>8</v>
      </c>
      <c r="C6421">
        <v>32.001975999999999</v>
      </c>
    </row>
    <row r="6422" spans="1:3" x14ac:dyDescent="0.25">
      <c r="A6422" s="2">
        <v>43026</v>
      </c>
      <c r="B6422" s="1" t="s">
        <v>8</v>
      </c>
      <c r="C6422">
        <v>33.299987999999999</v>
      </c>
    </row>
    <row r="6423" spans="1:3" x14ac:dyDescent="0.25">
      <c r="A6423" s="2">
        <v>43027</v>
      </c>
      <c r="B6423" s="1" t="s">
        <v>8</v>
      </c>
      <c r="C6423">
        <v>32.478698999999999</v>
      </c>
    </row>
    <row r="6424" spans="1:3" x14ac:dyDescent="0.25">
      <c r="A6424" s="2">
        <v>43028</v>
      </c>
      <c r="B6424" s="1" t="s">
        <v>8</v>
      </c>
      <c r="C6424">
        <v>32.917664000000002</v>
      </c>
    </row>
    <row r="6425" spans="1:3" x14ac:dyDescent="0.25">
      <c r="A6425" s="2">
        <v>43031</v>
      </c>
      <c r="B6425" s="1" t="s">
        <v>8</v>
      </c>
      <c r="C6425">
        <v>33.163113000000003</v>
      </c>
    </row>
    <row r="6426" spans="1:3" x14ac:dyDescent="0.25">
      <c r="A6426" s="2">
        <v>43032</v>
      </c>
      <c r="B6426" s="1" t="s">
        <v>8</v>
      </c>
      <c r="C6426">
        <v>33.757832000000001</v>
      </c>
    </row>
    <row r="6427" spans="1:3" x14ac:dyDescent="0.25">
      <c r="A6427" s="2">
        <v>43033</v>
      </c>
      <c r="B6427" s="1" t="s">
        <v>8</v>
      </c>
      <c r="C6427">
        <v>34.631045999999998</v>
      </c>
    </row>
    <row r="6428" spans="1:3" x14ac:dyDescent="0.25">
      <c r="A6428" s="2">
        <v>43034</v>
      </c>
      <c r="B6428" s="1" t="s">
        <v>8</v>
      </c>
      <c r="C6428">
        <v>35.721378000000001</v>
      </c>
    </row>
    <row r="6429" spans="1:3" x14ac:dyDescent="0.25">
      <c r="A6429" s="2">
        <v>43035</v>
      </c>
      <c r="B6429" s="1" t="s">
        <v>8</v>
      </c>
      <c r="C6429">
        <v>36.014018999999998</v>
      </c>
    </row>
    <row r="6430" spans="1:3" x14ac:dyDescent="0.25">
      <c r="A6430" s="2">
        <v>43038</v>
      </c>
      <c r="B6430" s="1" t="s">
        <v>8</v>
      </c>
      <c r="C6430">
        <v>36.684269</v>
      </c>
    </row>
    <row r="6431" spans="1:3" x14ac:dyDescent="0.25">
      <c r="A6431" s="2">
        <v>43039</v>
      </c>
      <c r="B6431" s="1" t="s">
        <v>8</v>
      </c>
      <c r="C6431">
        <v>36.684269</v>
      </c>
    </row>
    <row r="6432" spans="1:3" x14ac:dyDescent="0.25">
      <c r="A6432" s="2">
        <v>43040</v>
      </c>
      <c r="B6432" s="1" t="s">
        <v>8</v>
      </c>
      <c r="C6432">
        <v>36.504905999999998</v>
      </c>
    </row>
    <row r="6433" spans="1:3" x14ac:dyDescent="0.25">
      <c r="A6433" s="2">
        <v>43041</v>
      </c>
      <c r="B6433" s="1" t="s">
        <v>8</v>
      </c>
      <c r="C6433">
        <v>36.363300000000002</v>
      </c>
    </row>
    <row r="6434" spans="1:3" x14ac:dyDescent="0.25">
      <c r="A6434" s="2">
        <v>43042</v>
      </c>
      <c r="B6434" s="1" t="s">
        <v>8</v>
      </c>
      <c r="C6434">
        <v>36.264183000000003</v>
      </c>
    </row>
    <row r="6435" spans="1:3" x14ac:dyDescent="0.25">
      <c r="A6435" s="2">
        <v>43045</v>
      </c>
      <c r="B6435" s="1" t="s">
        <v>8</v>
      </c>
      <c r="C6435">
        <v>36.924992000000003</v>
      </c>
    </row>
    <row r="6436" spans="1:3" x14ac:dyDescent="0.25">
      <c r="A6436" s="2">
        <v>43046</v>
      </c>
      <c r="B6436" s="1" t="s">
        <v>8</v>
      </c>
      <c r="C6436">
        <v>36.948588999999998</v>
      </c>
    </row>
    <row r="6437" spans="1:3" x14ac:dyDescent="0.25">
      <c r="A6437" s="2">
        <v>43047</v>
      </c>
      <c r="B6437" s="1" t="s">
        <v>8</v>
      </c>
      <c r="C6437">
        <v>36.816428999999999</v>
      </c>
    </row>
    <row r="6438" spans="1:3" x14ac:dyDescent="0.25">
      <c r="A6438" s="2">
        <v>43048</v>
      </c>
      <c r="B6438" s="1" t="s">
        <v>8</v>
      </c>
      <c r="C6438">
        <v>35.787457000000003</v>
      </c>
    </row>
    <row r="6439" spans="1:3" x14ac:dyDescent="0.25">
      <c r="A6439" s="2">
        <v>43049</v>
      </c>
      <c r="B6439" s="1" t="s">
        <v>8</v>
      </c>
      <c r="C6439">
        <v>35.400410000000001</v>
      </c>
    </row>
    <row r="6440" spans="1:3" x14ac:dyDescent="0.25">
      <c r="A6440" s="2">
        <v>43052</v>
      </c>
      <c r="B6440" s="1" t="s">
        <v>8</v>
      </c>
      <c r="C6440">
        <v>35.867699000000002</v>
      </c>
    </row>
    <row r="6441" spans="1:3" x14ac:dyDescent="0.25">
      <c r="A6441" s="2">
        <v>43053</v>
      </c>
      <c r="B6441" s="1" t="s">
        <v>8</v>
      </c>
      <c r="C6441">
        <v>35.631698999999998</v>
      </c>
    </row>
    <row r="6442" spans="1:3" x14ac:dyDescent="0.25">
      <c r="A6442" s="2">
        <v>43054</v>
      </c>
      <c r="B6442" s="1" t="s">
        <v>8</v>
      </c>
      <c r="C6442">
        <v>35.674179000000002</v>
      </c>
    </row>
    <row r="6443" spans="1:3" x14ac:dyDescent="0.25">
      <c r="A6443" s="2">
        <v>43055</v>
      </c>
      <c r="B6443" s="1" t="s">
        <v>8</v>
      </c>
      <c r="C6443">
        <v>36.141463999999999</v>
      </c>
    </row>
    <row r="6444" spans="1:3" x14ac:dyDescent="0.25">
      <c r="A6444" s="2">
        <v>43056</v>
      </c>
      <c r="B6444" s="1" t="s">
        <v>8</v>
      </c>
      <c r="C6444">
        <v>36.415225999999997</v>
      </c>
    </row>
    <row r="6445" spans="1:3" x14ac:dyDescent="0.25">
      <c r="A6445" s="2">
        <v>43059</v>
      </c>
      <c r="B6445" s="1" t="s">
        <v>8</v>
      </c>
      <c r="C6445">
        <v>36.655945000000003</v>
      </c>
    </row>
    <row r="6446" spans="1:3" x14ac:dyDescent="0.25">
      <c r="A6446" s="2">
        <v>43060</v>
      </c>
      <c r="B6446" s="1" t="s">
        <v>8</v>
      </c>
      <c r="C6446">
        <v>36.655945000000003</v>
      </c>
    </row>
    <row r="6447" spans="1:3" x14ac:dyDescent="0.25">
      <c r="A6447" s="2">
        <v>43061</v>
      </c>
      <c r="B6447" s="1" t="s">
        <v>8</v>
      </c>
      <c r="C6447">
        <v>36.155624000000003</v>
      </c>
    </row>
    <row r="6448" spans="1:3" x14ac:dyDescent="0.25">
      <c r="A6448" s="2">
        <v>43062</v>
      </c>
      <c r="B6448" s="1" t="s">
        <v>8</v>
      </c>
      <c r="C6448">
        <v>36.004573999999998</v>
      </c>
    </row>
    <row r="6449" spans="1:3" x14ac:dyDescent="0.25">
      <c r="A6449" s="2">
        <v>43063</v>
      </c>
      <c r="B6449" s="1" t="s">
        <v>8</v>
      </c>
      <c r="C6449">
        <v>35.726092999999999</v>
      </c>
    </row>
    <row r="6450" spans="1:3" x14ac:dyDescent="0.25">
      <c r="A6450" s="2">
        <v>43066</v>
      </c>
      <c r="B6450" s="1" t="s">
        <v>8</v>
      </c>
      <c r="C6450">
        <v>35.636414000000002</v>
      </c>
    </row>
    <row r="6451" spans="1:3" x14ac:dyDescent="0.25">
      <c r="A6451" s="2">
        <v>43067</v>
      </c>
      <c r="B6451" s="1" t="s">
        <v>8</v>
      </c>
      <c r="C6451">
        <v>35.683616999999998</v>
      </c>
    </row>
    <row r="6452" spans="1:3" x14ac:dyDescent="0.25">
      <c r="A6452" s="2">
        <v>43068</v>
      </c>
      <c r="B6452" s="1" t="s">
        <v>8</v>
      </c>
      <c r="C6452">
        <v>35.527847000000001</v>
      </c>
    </row>
    <row r="6453" spans="1:3" x14ac:dyDescent="0.25">
      <c r="A6453" s="2">
        <v>43069</v>
      </c>
      <c r="B6453" s="1" t="s">
        <v>8</v>
      </c>
      <c r="C6453">
        <v>35.306007000000001</v>
      </c>
    </row>
    <row r="6454" spans="1:3" x14ac:dyDescent="0.25">
      <c r="A6454" s="2">
        <v>43070</v>
      </c>
      <c r="B6454" s="1" t="s">
        <v>8</v>
      </c>
      <c r="C6454">
        <v>35.221049999999998</v>
      </c>
    </row>
    <row r="6455" spans="1:3" x14ac:dyDescent="0.25">
      <c r="A6455" s="2">
        <v>43073</v>
      </c>
      <c r="B6455" s="1" t="s">
        <v>8</v>
      </c>
      <c r="C6455">
        <v>35.598652000000001</v>
      </c>
    </row>
    <row r="6456" spans="1:3" x14ac:dyDescent="0.25">
      <c r="A6456" s="2">
        <v>43074</v>
      </c>
      <c r="B6456" s="1" t="s">
        <v>8</v>
      </c>
      <c r="C6456">
        <v>35.645854999999997</v>
      </c>
    </row>
    <row r="6457" spans="1:3" x14ac:dyDescent="0.25">
      <c r="A6457" s="2">
        <v>43075</v>
      </c>
      <c r="B6457" s="1" t="s">
        <v>8</v>
      </c>
      <c r="C6457">
        <v>35.438175000000001</v>
      </c>
    </row>
    <row r="6458" spans="1:3" x14ac:dyDescent="0.25">
      <c r="A6458" s="2">
        <v>43076</v>
      </c>
      <c r="B6458" s="1" t="s">
        <v>8</v>
      </c>
      <c r="C6458">
        <v>35.523128999999997</v>
      </c>
    </row>
    <row r="6459" spans="1:3" x14ac:dyDescent="0.25">
      <c r="A6459" s="2">
        <v>43077</v>
      </c>
      <c r="B6459" s="1" t="s">
        <v>8</v>
      </c>
      <c r="C6459">
        <v>35.211604999999999</v>
      </c>
    </row>
    <row r="6460" spans="1:3" x14ac:dyDescent="0.25">
      <c r="A6460" s="2">
        <v>43080</v>
      </c>
      <c r="B6460" s="1" t="s">
        <v>8</v>
      </c>
      <c r="C6460">
        <v>34.937843000000001</v>
      </c>
    </row>
    <row r="6461" spans="1:3" x14ac:dyDescent="0.25">
      <c r="A6461" s="2">
        <v>43081</v>
      </c>
      <c r="B6461" s="1" t="s">
        <v>8</v>
      </c>
      <c r="C6461">
        <v>34.763205999999997</v>
      </c>
    </row>
    <row r="6462" spans="1:3" x14ac:dyDescent="0.25">
      <c r="A6462" s="2">
        <v>43082</v>
      </c>
      <c r="B6462" s="1" t="s">
        <v>8</v>
      </c>
      <c r="C6462">
        <v>34.536639999999998</v>
      </c>
    </row>
    <row r="6463" spans="1:3" x14ac:dyDescent="0.25">
      <c r="A6463" s="2">
        <v>43083</v>
      </c>
      <c r="B6463" s="1" t="s">
        <v>8</v>
      </c>
      <c r="C6463">
        <v>33.923037999999998</v>
      </c>
    </row>
    <row r="6464" spans="1:3" x14ac:dyDescent="0.25">
      <c r="A6464" s="2">
        <v>43084</v>
      </c>
      <c r="B6464" s="1" t="s">
        <v>8</v>
      </c>
      <c r="C6464">
        <v>35.036971999999999</v>
      </c>
    </row>
    <row r="6465" spans="1:3" x14ac:dyDescent="0.25">
      <c r="A6465" s="2">
        <v>43087</v>
      </c>
      <c r="B6465" s="1" t="s">
        <v>8</v>
      </c>
      <c r="C6465">
        <v>35.400410000000001</v>
      </c>
    </row>
    <row r="6466" spans="1:3" x14ac:dyDescent="0.25">
      <c r="A6466" s="2">
        <v>43088</v>
      </c>
      <c r="B6466" s="1" t="s">
        <v>8</v>
      </c>
      <c r="C6466">
        <v>35.608092999999997</v>
      </c>
    </row>
    <row r="6467" spans="1:3" x14ac:dyDescent="0.25">
      <c r="A6467" s="2">
        <v>43089</v>
      </c>
      <c r="B6467" s="1" t="s">
        <v>8</v>
      </c>
      <c r="C6467">
        <v>35.485374</v>
      </c>
    </row>
    <row r="6468" spans="1:3" x14ac:dyDescent="0.25">
      <c r="A6468" s="2">
        <v>43090</v>
      </c>
      <c r="B6468" s="1" t="s">
        <v>8</v>
      </c>
      <c r="C6468">
        <v>34.852885999999998</v>
      </c>
    </row>
    <row r="6469" spans="1:3" x14ac:dyDescent="0.25">
      <c r="A6469" s="2">
        <v>43091</v>
      </c>
      <c r="B6469" s="1" t="s">
        <v>8</v>
      </c>
      <c r="C6469">
        <v>34.635764999999999</v>
      </c>
    </row>
    <row r="6470" spans="1:3" x14ac:dyDescent="0.25">
      <c r="A6470" s="2">
        <v>43096</v>
      </c>
      <c r="B6470" s="1" t="s">
        <v>8</v>
      </c>
      <c r="C6470">
        <v>34.395046000000001</v>
      </c>
    </row>
    <row r="6471" spans="1:3" x14ac:dyDescent="0.25">
      <c r="A6471" s="2">
        <v>43097</v>
      </c>
      <c r="B6471" s="1" t="s">
        <v>8</v>
      </c>
      <c r="C6471">
        <v>34.470562000000001</v>
      </c>
    </row>
    <row r="6472" spans="1:3" x14ac:dyDescent="0.25">
      <c r="A6472" s="2">
        <v>43098</v>
      </c>
      <c r="B6472" s="1" t="s">
        <v>8</v>
      </c>
      <c r="C6472">
        <v>34.267600999999999</v>
      </c>
    </row>
    <row r="6473" spans="1:3" x14ac:dyDescent="0.25">
      <c r="A6473" s="2">
        <v>43102</v>
      </c>
      <c r="B6473" s="1" t="s">
        <v>8</v>
      </c>
      <c r="C6473">
        <v>33.984397999999999</v>
      </c>
    </row>
    <row r="6474" spans="1:3" x14ac:dyDescent="0.25">
      <c r="A6474" s="2">
        <v>43103</v>
      </c>
      <c r="B6474" s="1" t="s">
        <v>8</v>
      </c>
      <c r="C6474">
        <v>34.220402</v>
      </c>
    </row>
    <row r="6475" spans="1:3" x14ac:dyDescent="0.25">
      <c r="A6475" s="2">
        <v>43104</v>
      </c>
      <c r="B6475" s="1" t="s">
        <v>8</v>
      </c>
      <c r="C6475">
        <v>34.220402</v>
      </c>
    </row>
    <row r="6476" spans="1:3" x14ac:dyDescent="0.25">
      <c r="A6476" s="2">
        <v>43105</v>
      </c>
      <c r="B6476" s="1" t="s">
        <v>8</v>
      </c>
      <c r="C6476">
        <v>34.314799999999998</v>
      </c>
    </row>
    <row r="6477" spans="1:3" x14ac:dyDescent="0.25">
      <c r="A6477" s="2">
        <v>43108</v>
      </c>
      <c r="B6477" s="1" t="s">
        <v>8</v>
      </c>
      <c r="C6477">
        <v>34.125996000000001</v>
      </c>
    </row>
    <row r="6478" spans="1:3" x14ac:dyDescent="0.25">
      <c r="A6478" s="2">
        <v>43109</v>
      </c>
      <c r="B6478" s="1" t="s">
        <v>8</v>
      </c>
      <c r="C6478">
        <v>33.937195000000003</v>
      </c>
    </row>
    <row r="6479" spans="1:3" x14ac:dyDescent="0.25">
      <c r="A6479" s="2">
        <v>43110</v>
      </c>
      <c r="B6479" s="1" t="s">
        <v>8</v>
      </c>
      <c r="C6479">
        <v>33.370781000000001</v>
      </c>
    </row>
    <row r="6480" spans="1:3" x14ac:dyDescent="0.25">
      <c r="A6480" s="2">
        <v>43111</v>
      </c>
      <c r="B6480" s="1" t="s">
        <v>8</v>
      </c>
      <c r="C6480">
        <v>31.90757</v>
      </c>
    </row>
    <row r="6481" spans="1:3" x14ac:dyDescent="0.25">
      <c r="A6481" s="2">
        <v>43112</v>
      </c>
      <c r="B6481" s="1" t="s">
        <v>8</v>
      </c>
      <c r="C6481">
        <v>30.066751</v>
      </c>
    </row>
    <row r="6482" spans="1:3" x14ac:dyDescent="0.25">
      <c r="A6482" s="2">
        <v>43115</v>
      </c>
      <c r="B6482" s="1" t="s">
        <v>8</v>
      </c>
      <c r="C6482">
        <v>31.435566000000001</v>
      </c>
    </row>
    <row r="6483" spans="1:3" x14ac:dyDescent="0.25">
      <c r="A6483" s="2">
        <v>43116</v>
      </c>
      <c r="B6483" s="1" t="s">
        <v>8</v>
      </c>
      <c r="C6483">
        <v>31.152367000000002</v>
      </c>
    </row>
    <row r="6484" spans="1:3" x14ac:dyDescent="0.25">
      <c r="A6484" s="2">
        <v>43117</v>
      </c>
      <c r="B6484" s="1" t="s">
        <v>8</v>
      </c>
      <c r="C6484">
        <v>31.057962</v>
      </c>
    </row>
    <row r="6485" spans="1:3" x14ac:dyDescent="0.25">
      <c r="A6485" s="2">
        <v>43118</v>
      </c>
      <c r="B6485" s="1" t="s">
        <v>8</v>
      </c>
      <c r="C6485">
        <v>30.161152000000001</v>
      </c>
    </row>
    <row r="6486" spans="1:3" x14ac:dyDescent="0.25">
      <c r="A6486" s="2">
        <v>43119</v>
      </c>
      <c r="B6486" s="1" t="s">
        <v>8</v>
      </c>
      <c r="C6486">
        <v>30.680357000000001</v>
      </c>
    </row>
    <row r="6487" spans="1:3" x14ac:dyDescent="0.25">
      <c r="A6487" s="2">
        <v>43122</v>
      </c>
      <c r="B6487" s="1" t="s">
        <v>8</v>
      </c>
      <c r="C6487">
        <v>31.010759</v>
      </c>
    </row>
    <row r="6488" spans="1:3" x14ac:dyDescent="0.25">
      <c r="A6488" s="2">
        <v>43123</v>
      </c>
      <c r="B6488" s="1" t="s">
        <v>8</v>
      </c>
      <c r="C6488">
        <v>31.435566000000001</v>
      </c>
    </row>
    <row r="6489" spans="1:3" x14ac:dyDescent="0.25">
      <c r="A6489" s="2">
        <v>43124</v>
      </c>
      <c r="B6489" s="1" t="s">
        <v>8</v>
      </c>
      <c r="C6489">
        <v>31.813171000000001</v>
      </c>
    </row>
    <row r="6490" spans="1:3" x14ac:dyDescent="0.25">
      <c r="A6490" s="2">
        <v>43125</v>
      </c>
      <c r="B6490" s="1" t="s">
        <v>8</v>
      </c>
      <c r="C6490">
        <v>31.482766999999999</v>
      </c>
    </row>
    <row r="6491" spans="1:3" x14ac:dyDescent="0.25">
      <c r="A6491" s="2">
        <v>43126</v>
      </c>
      <c r="B6491" s="1" t="s">
        <v>8</v>
      </c>
      <c r="C6491">
        <v>32.096375000000002</v>
      </c>
    </row>
    <row r="6492" spans="1:3" x14ac:dyDescent="0.25">
      <c r="A6492" s="2">
        <v>43129</v>
      </c>
      <c r="B6492" s="1" t="s">
        <v>8</v>
      </c>
      <c r="C6492">
        <v>31.813171000000001</v>
      </c>
    </row>
    <row r="6493" spans="1:3" x14ac:dyDescent="0.25">
      <c r="A6493" s="2">
        <v>43130</v>
      </c>
      <c r="B6493" s="1" t="s">
        <v>8</v>
      </c>
      <c r="C6493">
        <v>31.010759</v>
      </c>
    </row>
    <row r="6494" spans="1:3" x14ac:dyDescent="0.25">
      <c r="A6494" s="2">
        <v>43131</v>
      </c>
      <c r="B6494" s="1" t="s">
        <v>8</v>
      </c>
      <c r="C6494">
        <v>32.001975999999999</v>
      </c>
    </row>
    <row r="6495" spans="1:3" x14ac:dyDescent="0.25">
      <c r="A6495" s="2">
        <v>43132</v>
      </c>
      <c r="B6495" s="1" t="s">
        <v>8</v>
      </c>
      <c r="C6495">
        <v>31.860372999999999</v>
      </c>
    </row>
    <row r="6496" spans="1:3" x14ac:dyDescent="0.25">
      <c r="A6496" s="2">
        <v>43133</v>
      </c>
      <c r="B6496" s="1" t="s">
        <v>8</v>
      </c>
      <c r="C6496">
        <v>30.821960000000001</v>
      </c>
    </row>
    <row r="6497" spans="1:3" x14ac:dyDescent="0.25">
      <c r="A6497" s="2">
        <v>43136</v>
      </c>
      <c r="B6497" s="1" t="s">
        <v>8</v>
      </c>
      <c r="C6497">
        <v>30.397154</v>
      </c>
    </row>
    <row r="6498" spans="1:3" x14ac:dyDescent="0.25">
      <c r="A6498" s="2">
        <v>43137</v>
      </c>
      <c r="B6498" s="1" t="s">
        <v>8</v>
      </c>
      <c r="C6498">
        <v>30.349955000000001</v>
      </c>
    </row>
    <row r="6499" spans="1:3" x14ac:dyDescent="0.25">
      <c r="A6499" s="2">
        <v>43138</v>
      </c>
      <c r="B6499" s="1" t="s">
        <v>8</v>
      </c>
      <c r="C6499">
        <v>31.246759000000001</v>
      </c>
    </row>
    <row r="6500" spans="1:3" x14ac:dyDescent="0.25">
      <c r="A6500" s="2">
        <v>43139</v>
      </c>
      <c r="B6500" s="1" t="s">
        <v>8</v>
      </c>
      <c r="C6500">
        <v>30.349955000000001</v>
      </c>
    </row>
    <row r="6501" spans="1:3" x14ac:dyDescent="0.25">
      <c r="A6501" s="2">
        <v>43140</v>
      </c>
      <c r="B6501" s="1" t="s">
        <v>8</v>
      </c>
      <c r="C6501">
        <v>30.680357000000001</v>
      </c>
    </row>
    <row r="6502" spans="1:3" x14ac:dyDescent="0.25">
      <c r="A6502" s="2">
        <v>43143</v>
      </c>
      <c r="B6502" s="1" t="s">
        <v>8</v>
      </c>
      <c r="C6502">
        <v>29.972349000000001</v>
      </c>
    </row>
    <row r="6503" spans="1:3" x14ac:dyDescent="0.25">
      <c r="A6503" s="2">
        <v>43144</v>
      </c>
      <c r="B6503" s="1" t="s">
        <v>8</v>
      </c>
      <c r="C6503">
        <v>29.925148</v>
      </c>
    </row>
    <row r="6504" spans="1:3" x14ac:dyDescent="0.25">
      <c r="A6504" s="2">
        <v>43145</v>
      </c>
      <c r="B6504" s="1" t="s">
        <v>8</v>
      </c>
      <c r="C6504">
        <v>30.585957000000001</v>
      </c>
    </row>
    <row r="6505" spans="1:3" x14ac:dyDescent="0.25">
      <c r="A6505" s="2">
        <v>43146</v>
      </c>
      <c r="B6505" s="1" t="s">
        <v>8</v>
      </c>
      <c r="C6505">
        <v>31.105163999999998</v>
      </c>
    </row>
    <row r="6506" spans="1:3" x14ac:dyDescent="0.25">
      <c r="A6506" s="2">
        <v>43147</v>
      </c>
      <c r="B6506" s="1" t="s">
        <v>8</v>
      </c>
      <c r="C6506">
        <v>31.860372999999999</v>
      </c>
    </row>
    <row r="6507" spans="1:3" x14ac:dyDescent="0.25">
      <c r="A6507" s="2">
        <v>43150</v>
      </c>
      <c r="B6507" s="1" t="s">
        <v>8</v>
      </c>
      <c r="C6507">
        <v>32.285178999999999</v>
      </c>
    </row>
    <row r="6508" spans="1:3" x14ac:dyDescent="0.25">
      <c r="A6508" s="2">
        <v>43151</v>
      </c>
      <c r="B6508" s="1" t="s">
        <v>8</v>
      </c>
      <c r="C6508">
        <v>32.285178999999999</v>
      </c>
    </row>
    <row r="6509" spans="1:3" x14ac:dyDescent="0.25">
      <c r="A6509" s="2">
        <v>43152</v>
      </c>
      <c r="B6509" s="1" t="s">
        <v>8</v>
      </c>
      <c r="C6509">
        <v>33.795592999999997</v>
      </c>
    </row>
    <row r="6510" spans="1:3" x14ac:dyDescent="0.25">
      <c r="A6510" s="2">
        <v>43153</v>
      </c>
      <c r="B6510" s="1" t="s">
        <v>8</v>
      </c>
      <c r="C6510">
        <v>33.417991999999998</v>
      </c>
    </row>
    <row r="6511" spans="1:3" x14ac:dyDescent="0.25">
      <c r="A6511" s="2">
        <v>43154</v>
      </c>
      <c r="B6511" s="1" t="s">
        <v>8</v>
      </c>
      <c r="C6511">
        <v>34.125996000000001</v>
      </c>
    </row>
    <row r="6512" spans="1:3" x14ac:dyDescent="0.25">
      <c r="A6512" s="2">
        <v>43157</v>
      </c>
      <c r="B6512" s="1" t="s">
        <v>8</v>
      </c>
      <c r="C6512">
        <v>34.267600999999999</v>
      </c>
    </row>
    <row r="6513" spans="1:3" x14ac:dyDescent="0.25">
      <c r="A6513" s="2">
        <v>43158</v>
      </c>
      <c r="B6513" s="1" t="s">
        <v>8</v>
      </c>
      <c r="C6513">
        <v>33.984397999999999</v>
      </c>
    </row>
    <row r="6514" spans="1:3" x14ac:dyDescent="0.25">
      <c r="A6514" s="2">
        <v>43159</v>
      </c>
      <c r="B6514" s="1" t="s">
        <v>8</v>
      </c>
      <c r="C6514">
        <v>34.125996000000001</v>
      </c>
    </row>
    <row r="6515" spans="1:3" x14ac:dyDescent="0.25">
      <c r="A6515" s="2">
        <v>43160</v>
      </c>
      <c r="B6515" s="1" t="s">
        <v>8</v>
      </c>
      <c r="C6515">
        <v>32.568378000000003</v>
      </c>
    </row>
    <row r="6516" spans="1:3" x14ac:dyDescent="0.25">
      <c r="A6516" s="2">
        <v>43161</v>
      </c>
      <c r="B6516" s="1" t="s">
        <v>8</v>
      </c>
      <c r="C6516">
        <v>31.954771000000001</v>
      </c>
    </row>
    <row r="6517" spans="1:3" x14ac:dyDescent="0.25">
      <c r="A6517" s="2">
        <v>43164</v>
      </c>
      <c r="B6517" s="1" t="s">
        <v>8</v>
      </c>
      <c r="C6517">
        <v>32.379573999999998</v>
      </c>
    </row>
    <row r="6518" spans="1:3" x14ac:dyDescent="0.25">
      <c r="A6518" s="2">
        <v>43165</v>
      </c>
      <c r="B6518" s="1" t="s">
        <v>8</v>
      </c>
      <c r="C6518">
        <v>33.795592999999997</v>
      </c>
    </row>
    <row r="6519" spans="1:3" x14ac:dyDescent="0.25">
      <c r="A6519" s="2">
        <v>43166</v>
      </c>
      <c r="B6519" s="1" t="s">
        <v>8</v>
      </c>
      <c r="C6519">
        <v>34.92841</v>
      </c>
    </row>
    <row r="6520" spans="1:3" x14ac:dyDescent="0.25">
      <c r="A6520" s="2">
        <v>43167</v>
      </c>
      <c r="B6520" s="1" t="s">
        <v>8</v>
      </c>
      <c r="C6520">
        <v>34.220402</v>
      </c>
    </row>
    <row r="6521" spans="1:3" x14ac:dyDescent="0.25">
      <c r="A6521" s="2">
        <v>43168</v>
      </c>
      <c r="B6521" s="1" t="s">
        <v>8</v>
      </c>
      <c r="C6521">
        <v>34.267600999999999</v>
      </c>
    </row>
    <row r="6522" spans="1:3" x14ac:dyDescent="0.25">
      <c r="A6522" s="2">
        <v>43171</v>
      </c>
      <c r="B6522" s="1" t="s">
        <v>8</v>
      </c>
      <c r="C6522">
        <v>34.314799999999998</v>
      </c>
    </row>
    <row r="6523" spans="1:3" x14ac:dyDescent="0.25">
      <c r="A6523" s="2">
        <v>43172</v>
      </c>
      <c r="B6523" s="1" t="s">
        <v>8</v>
      </c>
      <c r="C6523">
        <v>34.125996000000001</v>
      </c>
    </row>
    <row r="6524" spans="1:3" x14ac:dyDescent="0.25">
      <c r="A6524" s="2">
        <v>43173</v>
      </c>
      <c r="B6524" s="1" t="s">
        <v>8</v>
      </c>
      <c r="C6524">
        <v>34.975605000000002</v>
      </c>
    </row>
    <row r="6525" spans="1:3" x14ac:dyDescent="0.25">
      <c r="A6525" s="2">
        <v>43174</v>
      </c>
      <c r="B6525" s="1" t="s">
        <v>8</v>
      </c>
      <c r="C6525">
        <v>36.108421</v>
      </c>
    </row>
    <row r="6526" spans="1:3" x14ac:dyDescent="0.25">
      <c r="A6526" s="2">
        <v>43175</v>
      </c>
      <c r="B6526" s="1" t="s">
        <v>8</v>
      </c>
      <c r="C6526">
        <v>36.910831000000002</v>
      </c>
    </row>
    <row r="6527" spans="1:3" x14ac:dyDescent="0.25">
      <c r="A6527" s="2">
        <v>43178</v>
      </c>
      <c r="B6527" s="1" t="s">
        <v>8</v>
      </c>
      <c r="C6527">
        <v>37.052428999999997</v>
      </c>
    </row>
    <row r="6528" spans="1:3" x14ac:dyDescent="0.25">
      <c r="A6528" s="2">
        <v>43179</v>
      </c>
      <c r="B6528" s="1" t="s">
        <v>8</v>
      </c>
      <c r="C6528">
        <v>39.176456000000002</v>
      </c>
    </row>
    <row r="6529" spans="1:3" x14ac:dyDescent="0.25">
      <c r="A6529" s="2">
        <v>43180</v>
      </c>
      <c r="B6529" s="1" t="s">
        <v>8</v>
      </c>
      <c r="C6529">
        <v>38.940452999999998</v>
      </c>
    </row>
    <row r="6530" spans="1:3" x14ac:dyDescent="0.25">
      <c r="A6530" s="2">
        <v>43181</v>
      </c>
      <c r="B6530" s="1" t="s">
        <v>8</v>
      </c>
      <c r="C6530">
        <v>37.666041999999997</v>
      </c>
    </row>
    <row r="6531" spans="1:3" x14ac:dyDescent="0.25">
      <c r="A6531" s="2">
        <v>43182</v>
      </c>
      <c r="B6531" s="1" t="s">
        <v>8</v>
      </c>
      <c r="C6531">
        <v>36.391624</v>
      </c>
    </row>
    <row r="6532" spans="1:3" x14ac:dyDescent="0.25">
      <c r="A6532" s="2">
        <v>43185</v>
      </c>
      <c r="B6532" s="1" t="s">
        <v>8</v>
      </c>
      <c r="C6532">
        <v>37.241230000000002</v>
      </c>
    </row>
    <row r="6533" spans="1:3" x14ac:dyDescent="0.25">
      <c r="A6533" s="2">
        <v>43186</v>
      </c>
      <c r="B6533" s="1" t="s">
        <v>8</v>
      </c>
      <c r="C6533">
        <v>36.958035000000002</v>
      </c>
    </row>
    <row r="6534" spans="1:3" x14ac:dyDescent="0.25">
      <c r="A6534" s="2">
        <v>43187</v>
      </c>
      <c r="B6534" s="1" t="s">
        <v>8</v>
      </c>
      <c r="C6534">
        <v>36.533225999999999</v>
      </c>
    </row>
    <row r="6535" spans="1:3" x14ac:dyDescent="0.25">
      <c r="A6535" s="2">
        <v>43188</v>
      </c>
      <c r="B6535" s="1" t="s">
        <v>8</v>
      </c>
      <c r="C6535">
        <v>37.430038000000003</v>
      </c>
    </row>
    <row r="6536" spans="1:3" x14ac:dyDescent="0.25">
      <c r="A6536" s="2">
        <v>43193</v>
      </c>
      <c r="B6536" s="1" t="s">
        <v>8</v>
      </c>
      <c r="C6536">
        <v>37.382835</v>
      </c>
    </row>
    <row r="6537" spans="1:3" x14ac:dyDescent="0.25">
      <c r="A6537" s="2">
        <v>43194</v>
      </c>
      <c r="B6537" s="1" t="s">
        <v>8</v>
      </c>
      <c r="C6537">
        <v>36.910831000000002</v>
      </c>
    </row>
    <row r="6538" spans="1:3" x14ac:dyDescent="0.25">
      <c r="A6538" s="2">
        <v>43195</v>
      </c>
      <c r="B6538" s="1" t="s">
        <v>8</v>
      </c>
      <c r="C6538">
        <v>38.326842999999997</v>
      </c>
    </row>
    <row r="6539" spans="1:3" x14ac:dyDescent="0.25">
      <c r="A6539" s="2">
        <v>43196</v>
      </c>
      <c r="B6539" s="1" t="s">
        <v>8</v>
      </c>
      <c r="C6539">
        <v>38.468445000000003</v>
      </c>
    </row>
    <row r="6540" spans="1:3" x14ac:dyDescent="0.25">
      <c r="A6540" s="2">
        <v>43199</v>
      </c>
      <c r="B6540" s="1" t="s">
        <v>8</v>
      </c>
      <c r="C6540">
        <v>38.326842999999997</v>
      </c>
    </row>
    <row r="6541" spans="1:3" x14ac:dyDescent="0.25">
      <c r="A6541" s="2">
        <v>43200</v>
      </c>
      <c r="B6541" s="1" t="s">
        <v>8</v>
      </c>
      <c r="C6541">
        <v>38.657249</v>
      </c>
    </row>
    <row r="6542" spans="1:3" x14ac:dyDescent="0.25">
      <c r="A6542" s="2">
        <v>43201</v>
      </c>
      <c r="B6542" s="1" t="s">
        <v>8</v>
      </c>
      <c r="C6542">
        <v>38.704453000000001</v>
      </c>
    </row>
    <row r="6543" spans="1:3" x14ac:dyDescent="0.25">
      <c r="A6543" s="2">
        <v>43202</v>
      </c>
      <c r="B6543" s="1" t="s">
        <v>8</v>
      </c>
      <c r="C6543">
        <v>40.828471999999998</v>
      </c>
    </row>
    <row r="6544" spans="1:3" x14ac:dyDescent="0.25">
      <c r="A6544" s="2">
        <v>43203</v>
      </c>
      <c r="B6544" s="1" t="s">
        <v>8</v>
      </c>
      <c r="C6544">
        <v>41.508957000000002</v>
      </c>
    </row>
    <row r="6545" spans="1:3" x14ac:dyDescent="0.25">
      <c r="A6545" s="2">
        <v>43206</v>
      </c>
      <c r="B6545" s="1" t="s">
        <v>8</v>
      </c>
      <c r="C6545">
        <v>40.342426000000003</v>
      </c>
    </row>
    <row r="6546" spans="1:3" x14ac:dyDescent="0.25">
      <c r="A6546" s="2">
        <v>43207</v>
      </c>
      <c r="B6546" s="1" t="s">
        <v>8</v>
      </c>
      <c r="C6546">
        <v>40.196606000000003</v>
      </c>
    </row>
    <row r="6547" spans="1:3" x14ac:dyDescent="0.25">
      <c r="A6547" s="2">
        <v>43208</v>
      </c>
      <c r="B6547" s="1" t="s">
        <v>8</v>
      </c>
      <c r="C6547">
        <v>40.196606000000003</v>
      </c>
    </row>
    <row r="6548" spans="1:3" x14ac:dyDescent="0.25">
      <c r="A6548" s="2">
        <v>43209</v>
      </c>
      <c r="B6548" s="1" t="s">
        <v>8</v>
      </c>
      <c r="C6548">
        <v>40.196606000000003</v>
      </c>
    </row>
    <row r="6549" spans="1:3" x14ac:dyDescent="0.25">
      <c r="A6549" s="2">
        <v>43210</v>
      </c>
      <c r="B6549" s="1" t="s">
        <v>8</v>
      </c>
      <c r="C6549">
        <v>39.370316000000003</v>
      </c>
    </row>
    <row r="6550" spans="1:3" x14ac:dyDescent="0.25">
      <c r="A6550" s="2">
        <v>43213</v>
      </c>
      <c r="B6550" s="1" t="s">
        <v>8</v>
      </c>
      <c r="C6550">
        <v>40.634051999999997</v>
      </c>
    </row>
    <row r="6551" spans="1:3" x14ac:dyDescent="0.25">
      <c r="A6551" s="2">
        <v>43214</v>
      </c>
      <c r="B6551" s="1" t="s">
        <v>8</v>
      </c>
      <c r="C6551">
        <v>39.710552</v>
      </c>
    </row>
    <row r="6552" spans="1:3" x14ac:dyDescent="0.25">
      <c r="A6552" s="2">
        <v>43215</v>
      </c>
      <c r="B6552" s="1" t="s">
        <v>8</v>
      </c>
      <c r="C6552">
        <v>39.224499000000002</v>
      </c>
    </row>
    <row r="6553" spans="1:3" x14ac:dyDescent="0.25">
      <c r="A6553" s="2">
        <v>43216</v>
      </c>
      <c r="B6553" s="1" t="s">
        <v>8</v>
      </c>
      <c r="C6553">
        <v>39.175896000000002</v>
      </c>
    </row>
    <row r="6554" spans="1:3" x14ac:dyDescent="0.25">
      <c r="A6554" s="2">
        <v>43217</v>
      </c>
      <c r="B6554" s="1" t="s">
        <v>8</v>
      </c>
      <c r="C6554">
        <v>39.175896000000002</v>
      </c>
    </row>
    <row r="6555" spans="1:3" x14ac:dyDescent="0.25">
      <c r="A6555" s="2">
        <v>43220</v>
      </c>
      <c r="B6555" s="1" t="s">
        <v>8</v>
      </c>
      <c r="C6555">
        <v>39.321711999999998</v>
      </c>
    </row>
    <row r="6556" spans="1:3" x14ac:dyDescent="0.25">
      <c r="A6556" s="2">
        <v>43222</v>
      </c>
      <c r="B6556" s="1" t="s">
        <v>8</v>
      </c>
      <c r="C6556">
        <v>39.127293000000002</v>
      </c>
    </row>
    <row r="6557" spans="1:3" x14ac:dyDescent="0.25">
      <c r="A6557" s="2">
        <v>43223</v>
      </c>
      <c r="B6557" s="1" t="s">
        <v>8</v>
      </c>
      <c r="C6557">
        <v>38.884265999999997</v>
      </c>
    </row>
    <row r="6558" spans="1:3" x14ac:dyDescent="0.25">
      <c r="A6558" s="2">
        <v>43224</v>
      </c>
      <c r="B6558" s="1" t="s">
        <v>8</v>
      </c>
      <c r="C6558">
        <v>37.717734999999998</v>
      </c>
    </row>
    <row r="6559" spans="1:3" x14ac:dyDescent="0.25">
      <c r="A6559" s="2">
        <v>43227</v>
      </c>
      <c r="B6559" s="1" t="s">
        <v>8</v>
      </c>
      <c r="C6559">
        <v>38.495421999999998</v>
      </c>
    </row>
    <row r="6560" spans="1:3" x14ac:dyDescent="0.25">
      <c r="A6560" s="2">
        <v>43228</v>
      </c>
      <c r="B6560" s="1" t="s">
        <v>8</v>
      </c>
      <c r="C6560">
        <v>38.544024999999998</v>
      </c>
    </row>
    <row r="6561" spans="1:3" x14ac:dyDescent="0.25">
      <c r="A6561" s="2">
        <v>43229</v>
      </c>
      <c r="B6561" s="1" t="s">
        <v>8</v>
      </c>
      <c r="C6561">
        <v>38.398209000000001</v>
      </c>
    </row>
    <row r="6562" spans="1:3" x14ac:dyDescent="0.25">
      <c r="A6562" s="2">
        <v>43230</v>
      </c>
      <c r="B6562" s="1" t="s">
        <v>8</v>
      </c>
      <c r="C6562">
        <v>40.002189999999999</v>
      </c>
    </row>
    <row r="6563" spans="1:3" x14ac:dyDescent="0.25">
      <c r="A6563" s="2">
        <v>43231</v>
      </c>
      <c r="B6563" s="1" t="s">
        <v>8</v>
      </c>
      <c r="C6563">
        <v>40.245215999999999</v>
      </c>
    </row>
    <row r="6564" spans="1:3" x14ac:dyDescent="0.25">
      <c r="A6564" s="2">
        <v>43234</v>
      </c>
      <c r="B6564" s="1" t="s">
        <v>8</v>
      </c>
      <c r="C6564">
        <v>40.536842</v>
      </c>
    </row>
    <row r="6565" spans="1:3" x14ac:dyDescent="0.25">
      <c r="A6565" s="2">
        <v>43235</v>
      </c>
      <c r="B6565" s="1" t="s">
        <v>8</v>
      </c>
      <c r="C6565">
        <v>40.536842</v>
      </c>
    </row>
    <row r="6566" spans="1:3" x14ac:dyDescent="0.25">
      <c r="A6566" s="2">
        <v>43236</v>
      </c>
      <c r="B6566" s="1" t="s">
        <v>8</v>
      </c>
      <c r="C6566">
        <v>43.939216999999999</v>
      </c>
    </row>
    <row r="6567" spans="1:3" x14ac:dyDescent="0.25">
      <c r="A6567" s="2">
        <v>43237</v>
      </c>
      <c r="B6567" s="1" t="s">
        <v>8</v>
      </c>
      <c r="C6567">
        <v>44.862720000000003</v>
      </c>
    </row>
    <row r="6568" spans="1:3" x14ac:dyDescent="0.25">
      <c r="A6568" s="2">
        <v>43238</v>
      </c>
      <c r="B6568" s="1" t="s">
        <v>8</v>
      </c>
      <c r="C6568">
        <v>46.661118000000002</v>
      </c>
    </row>
    <row r="6569" spans="1:3" x14ac:dyDescent="0.25">
      <c r="A6569" s="2">
        <v>43241</v>
      </c>
      <c r="B6569" s="1" t="s">
        <v>8</v>
      </c>
      <c r="C6569">
        <v>46.661118000000002</v>
      </c>
    </row>
    <row r="6570" spans="1:3" x14ac:dyDescent="0.25">
      <c r="A6570" s="2">
        <v>43242</v>
      </c>
      <c r="B6570" s="1" t="s">
        <v>8</v>
      </c>
      <c r="C6570">
        <v>46.758327000000001</v>
      </c>
    </row>
    <row r="6571" spans="1:3" x14ac:dyDescent="0.25">
      <c r="A6571" s="2">
        <v>43243</v>
      </c>
      <c r="B6571" s="1" t="s">
        <v>8</v>
      </c>
      <c r="C6571">
        <v>45.737609999999997</v>
      </c>
    </row>
    <row r="6572" spans="1:3" x14ac:dyDescent="0.25">
      <c r="A6572" s="2">
        <v>43244</v>
      </c>
      <c r="B6572" s="1" t="s">
        <v>8</v>
      </c>
      <c r="C6572">
        <v>45.737609999999997</v>
      </c>
    </row>
    <row r="6573" spans="1:3" x14ac:dyDescent="0.25">
      <c r="A6573" s="2">
        <v>43245</v>
      </c>
      <c r="B6573" s="1" t="s">
        <v>8</v>
      </c>
      <c r="C6573">
        <v>47.876246999999999</v>
      </c>
    </row>
    <row r="6574" spans="1:3" x14ac:dyDescent="0.25">
      <c r="A6574" s="2">
        <v>43248</v>
      </c>
      <c r="B6574" s="1" t="s">
        <v>8</v>
      </c>
      <c r="C6574">
        <v>47.390194000000001</v>
      </c>
    </row>
    <row r="6575" spans="1:3" x14ac:dyDescent="0.25">
      <c r="A6575" s="2">
        <v>43249</v>
      </c>
      <c r="B6575" s="1" t="s">
        <v>8</v>
      </c>
      <c r="C6575">
        <v>46.709721000000002</v>
      </c>
    </row>
    <row r="6576" spans="1:3" x14ac:dyDescent="0.25">
      <c r="A6576" s="2">
        <v>43250</v>
      </c>
      <c r="B6576" s="1" t="s">
        <v>8</v>
      </c>
      <c r="C6576">
        <v>47.244377</v>
      </c>
    </row>
    <row r="6577" spans="1:3" x14ac:dyDescent="0.25">
      <c r="A6577" s="2">
        <v>43251</v>
      </c>
      <c r="B6577" s="1" t="s">
        <v>8</v>
      </c>
      <c r="C6577">
        <v>50.452331999999998</v>
      </c>
    </row>
    <row r="6578" spans="1:3" x14ac:dyDescent="0.25">
      <c r="A6578" s="2">
        <v>43252</v>
      </c>
      <c r="B6578" s="1" t="s">
        <v>8</v>
      </c>
      <c r="C6578">
        <v>50.355122000000001</v>
      </c>
    </row>
    <row r="6579" spans="1:3" x14ac:dyDescent="0.25">
      <c r="A6579" s="2">
        <v>43255</v>
      </c>
      <c r="B6579" s="1" t="s">
        <v>8</v>
      </c>
      <c r="C6579">
        <v>50.452331999999998</v>
      </c>
    </row>
    <row r="6580" spans="1:3" x14ac:dyDescent="0.25">
      <c r="A6580" s="2">
        <v>43256</v>
      </c>
      <c r="B6580" s="1" t="s">
        <v>8</v>
      </c>
      <c r="C6580">
        <v>51.035595000000001</v>
      </c>
    </row>
    <row r="6581" spans="1:3" x14ac:dyDescent="0.25">
      <c r="A6581" s="2">
        <v>43257</v>
      </c>
      <c r="B6581" s="1" t="s">
        <v>8</v>
      </c>
      <c r="C6581">
        <v>49.577438000000001</v>
      </c>
    </row>
    <row r="6582" spans="1:3" x14ac:dyDescent="0.25">
      <c r="A6582" s="2">
        <v>43258</v>
      </c>
      <c r="B6582" s="1" t="s">
        <v>8</v>
      </c>
      <c r="C6582">
        <v>46.952747000000002</v>
      </c>
    </row>
    <row r="6583" spans="1:3" x14ac:dyDescent="0.25">
      <c r="A6583" s="2">
        <v>43259</v>
      </c>
      <c r="B6583" s="1" t="s">
        <v>8</v>
      </c>
      <c r="C6583">
        <v>48.070670999999997</v>
      </c>
    </row>
    <row r="6584" spans="1:3" x14ac:dyDescent="0.25">
      <c r="A6584" s="2">
        <v>43262</v>
      </c>
      <c r="B6584" s="1" t="s">
        <v>8</v>
      </c>
      <c r="C6584">
        <v>47.633220999999999</v>
      </c>
    </row>
    <row r="6585" spans="1:3" x14ac:dyDescent="0.25">
      <c r="A6585" s="2">
        <v>43263</v>
      </c>
      <c r="B6585" s="1" t="s">
        <v>8</v>
      </c>
      <c r="C6585">
        <v>47.341594999999998</v>
      </c>
    </row>
    <row r="6586" spans="1:3" x14ac:dyDescent="0.25">
      <c r="A6586" s="2">
        <v>43264</v>
      </c>
      <c r="B6586" s="1" t="s">
        <v>8</v>
      </c>
      <c r="C6586">
        <v>47.049956999999999</v>
      </c>
    </row>
    <row r="6587" spans="1:3" x14ac:dyDescent="0.25">
      <c r="A6587" s="2">
        <v>43265</v>
      </c>
      <c r="B6587" s="1" t="s">
        <v>8</v>
      </c>
      <c r="C6587">
        <v>49.091380999999998</v>
      </c>
    </row>
    <row r="6588" spans="1:3" x14ac:dyDescent="0.25">
      <c r="A6588" s="2">
        <v>43266</v>
      </c>
      <c r="B6588" s="1" t="s">
        <v>8</v>
      </c>
      <c r="C6588">
        <v>48.605331</v>
      </c>
    </row>
    <row r="6589" spans="1:3" x14ac:dyDescent="0.25">
      <c r="A6589" s="2">
        <v>43269</v>
      </c>
      <c r="B6589" s="1" t="s">
        <v>8</v>
      </c>
      <c r="C6589">
        <v>48.313698000000002</v>
      </c>
    </row>
    <row r="6590" spans="1:3" x14ac:dyDescent="0.25">
      <c r="A6590" s="2">
        <v>43270</v>
      </c>
      <c r="B6590" s="1" t="s">
        <v>8</v>
      </c>
      <c r="C6590">
        <v>47.584620999999999</v>
      </c>
    </row>
    <row r="6591" spans="1:3" x14ac:dyDescent="0.25">
      <c r="A6591" s="2">
        <v>43271</v>
      </c>
      <c r="B6591" s="1" t="s">
        <v>8</v>
      </c>
      <c r="C6591">
        <v>47.001350000000002</v>
      </c>
    </row>
    <row r="6592" spans="1:3" x14ac:dyDescent="0.25">
      <c r="A6592" s="2">
        <v>43272</v>
      </c>
      <c r="B6592" s="1" t="s">
        <v>8</v>
      </c>
      <c r="C6592">
        <v>47.001350000000002</v>
      </c>
    </row>
    <row r="6593" spans="1:3" x14ac:dyDescent="0.25">
      <c r="A6593" s="2">
        <v>43273</v>
      </c>
      <c r="B6593" s="1" t="s">
        <v>8</v>
      </c>
      <c r="C6593">
        <v>47.633220999999999</v>
      </c>
    </row>
    <row r="6594" spans="1:3" x14ac:dyDescent="0.25">
      <c r="A6594" s="2">
        <v>43276</v>
      </c>
      <c r="B6594" s="1" t="s">
        <v>8</v>
      </c>
      <c r="C6594">
        <v>45.494587000000003</v>
      </c>
    </row>
    <row r="6595" spans="1:3" x14ac:dyDescent="0.25">
      <c r="A6595" s="2">
        <v>43277</v>
      </c>
      <c r="B6595" s="1" t="s">
        <v>8</v>
      </c>
      <c r="C6595">
        <v>44.814109999999999</v>
      </c>
    </row>
    <row r="6596" spans="1:3" x14ac:dyDescent="0.25">
      <c r="A6596" s="2">
        <v>43278</v>
      </c>
      <c r="B6596" s="1" t="s">
        <v>8</v>
      </c>
      <c r="C6596">
        <v>45.689011000000001</v>
      </c>
    </row>
    <row r="6597" spans="1:3" x14ac:dyDescent="0.25">
      <c r="A6597" s="2">
        <v>43279</v>
      </c>
      <c r="B6597" s="1" t="s">
        <v>8</v>
      </c>
      <c r="C6597">
        <v>47.390194000000001</v>
      </c>
    </row>
    <row r="6598" spans="1:3" x14ac:dyDescent="0.25">
      <c r="A6598" s="2">
        <v>43280</v>
      </c>
      <c r="B6598" s="1" t="s">
        <v>8</v>
      </c>
      <c r="C6598">
        <v>48.702537999999997</v>
      </c>
    </row>
    <row r="6599" spans="1:3" x14ac:dyDescent="0.25">
      <c r="A6599" s="2">
        <v>43283</v>
      </c>
      <c r="B6599" s="1" t="s">
        <v>8</v>
      </c>
      <c r="C6599">
        <v>47.681831000000003</v>
      </c>
    </row>
    <row r="6600" spans="1:3" x14ac:dyDescent="0.25">
      <c r="A6600" s="2">
        <v>43284</v>
      </c>
      <c r="B6600" s="1" t="s">
        <v>8</v>
      </c>
      <c r="C6600">
        <v>47.779037000000002</v>
      </c>
    </row>
    <row r="6601" spans="1:3" x14ac:dyDescent="0.25">
      <c r="A6601" s="2">
        <v>43285</v>
      </c>
      <c r="B6601" s="1" t="s">
        <v>8</v>
      </c>
      <c r="C6601">
        <v>46.758327000000001</v>
      </c>
    </row>
    <row r="6602" spans="1:3" x14ac:dyDescent="0.25">
      <c r="A6602" s="2">
        <v>43286</v>
      </c>
      <c r="B6602" s="1" t="s">
        <v>8</v>
      </c>
      <c r="C6602">
        <v>47.147171</v>
      </c>
    </row>
    <row r="6603" spans="1:3" x14ac:dyDescent="0.25">
      <c r="A6603" s="2">
        <v>43287</v>
      </c>
      <c r="B6603" s="1" t="s">
        <v>8</v>
      </c>
      <c r="C6603">
        <v>47.049956999999999</v>
      </c>
    </row>
    <row r="6604" spans="1:3" x14ac:dyDescent="0.25">
      <c r="A6604" s="2">
        <v>43290</v>
      </c>
      <c r="B6604" s="1" t="s">
        <v>8</v>
      </c>
      <c r="C6604">
        <v>47.147171</v>
      </c>
    </row>
    <row r="6605" spans="1:3" x14ac:dyDescent="0.25">
      <c r="A6605" s="2">
        <v>43291</v>
      </c>
      <c r="B6605" s="1" t="s">
        <v>8</v>
      </c>
      <c r="C6605">
        <v>47.341594999999998</v>
      </c>
    </row>
    <row r="6606" spans="1:3" x14ac:dyDescent="0.25">
      <c r="A6606" s="2">
        <v>43292</v>
      </c>
      <c r="B6606" s="1" t="s">
        <v>8</v>
      </c>
      <c r="C6606">
        <v>46.223666999999999</v>
      </c>
    </row>
    <row r="6607" spans="1:3" x14ac:dyDescent="0.25">
      <c r="A6607" s="2">
        <v>43293</v>
      </c>
      <c r="B6607" s="1" t="s">
        <v>8</v>
      </c>
      <c r="C6607">
        <v>46.758327000000001</v>
      </c>
    </row>
    <row r="6608" spans="1:3" x14ac:dyDescent="0.25">
      <c r="A6608" s="2">
        <v>43294</v>
      </c>
      <c r="B6608" s="1" t="s">
        <v>8</v>
      </c>
      <c r="C6608">
        <v>46.661118000000002</v>
      </c>
    </row>
    <row r="6609" spans="1:3" x14ac:dyDescent="0.25">
      <c r="A6609" s="2">
        <v>43297</v>
      </c>
      <c r="B6609" s="1" t="s">
        <v>8</v>
      </c>
      <c r="C6609">
        <v>46.466693999999997</v>
      </c>
    </row>
    <row r="6610" spans="1:3" x14ac:dyDescent="0.25">
      <c r="A6610" s="2">
        <v>43298</v>
      </c>
      <c r="B6610" s="1" t="s">
        <v>8</v>
      </c>
      <c r="C6610">
        <v>47.924858</v>
      </c>
    </row>
    <row r="6611" spans="1:3" x14ac:dyDescent="0.25">
      <c r="A6611" s="2">
        <v>43299</v>
      </c>
      <c r="B6611" s="1" t="s">
        <v>8</v>
      </c>
      <c r="C6611">
        <v>49.091380999999998</v>
      </c>
    </row>
    <row r="6612" spans="1:3" x14ac:dyDescent="0.25">
      <c r="A6612" s="2">
        <v>43300</v>
      </c>
      <c r="B6612" s="1" t="s">
        <v>8</v>
      </c>
      <c r="C6612">
        <v>46.758327000000001</v>
      </c>
    </row>
    <row r="6613" spans="1:3" x14ac:dyDescent="0.25">
      <c r="A6613" s="2">
        <v>43301</v>
      </c>
      <c r="B6613" s="1" t="s">
        <v>8</v>
      </c>
      <c r="C6613">
        <v>44.862720000000003</v>
      </c>
    </row>
    <row r="6614" spans="1:3" x14ac:dyDescent="0.25">
      <c r="A6614" s="2">
        <v>43304</v>
      </c>
      <c r="B6614" s="1" t="s">
        <v>8</v>
      </c>
      <c r="C6614">
        <v>44.376666999999998</v>
      </c>
    </row>
    <row r="6615" spans="1:3" x14ac:dyDescent="0.25">
      <c r="A6615" s="2">
        <v>43305</v>
      </c>
      <c r="B6615" s="1" t="s">
        <v>8</v>
      </c>
      <c r="C6615">
        <v>45.737609999999997</v>
      </c>
    </row>
    <row r="6616" spans="1:3" x14ac:dyDescent="0.25">
      <c r="A6616" s="2">
        <v>43306</v>
      </c>
      <c r="B6616" s="1" t="s">
        <v>8</v>
      </c>
      <c r="C6616">
        <v>46.126457000000002</v>
      </c>
    </row>
    <row r="6617" spans="1:3" x14ac:dyDescent="0.25">
      <c r="A6617" s="2">
        <v>43307</v>
      </c>
      <c r="B6617" s="1" t="s">
        <v>8</v>
      </c>
      <c r="C6617">
        <v>42.529659000000002</v>
      </c>
    </row>
    <row r="6618" spans="1:3" x14ac:dyDescent="0.25">
      <c r="A6618" s="2">
        <v>43308</v>
      </c>
      <c r="B6618" s="1" t="s">
        <v>8</v>
      </c>
      <c r="C6618">
        <v>41.022896000000003</v>
      </c>
    </row>
    <row r="6619" spans="1:3" x14ac:dyDescent="0.25">
      <c r="A6619" s="2">
        <v>43311</v>
      </c>
      <c r="B6619" s="1" t="s">
        <v>8</v>
      </c>
      <c r="C6619">
        <v>40.779868999999998</v>
      </c>
    </row>
    <row r="6620" spans="1:3" x14ac:dyDescent="0.25">
      <c r="A6620" s="2">
        <v>43312</v>
      </c>
      <c r="B6620" s="1" t="s">
        <v>8</v>
      </c>
      <c r="C6620">
        <v>41.703372999999999</v>
      </c>
    </row>
    <row r="6621" spans="1:3" x14ac:dyDescent="0.25">
      <c r="A6621" s="2">
        <v>43313</v>
      </c>
      <c r="B6621" s="1" t="s">
        <v>8</v>
      </c>
      <c r="C6621">
        <v>41.265926</v>
      </c>
    </row>
    <row r="6622" spans="1:3" x14ac:dyDescent="0.25">
      <c r="A6622" s="2">
        <v>43314</v>
      </c>
      <c r="B6622" s="1" t="s">
        <v>8</v>
      </c>
      <c r="C6622">
        <v>39.904975999999998</v>
      </c>
    </row>
    <row r="6623" spans="1:3" x14ac:dyDescent="0.25">
      <c r="A6623" s="2">
        <v>43315</v>
      </c>
      <c r="B6623" s="1" t="s">
        <v>8</v>
      </c>
      <c r="C6623">
        <v>40.391025999999997</v>
      </c>
    </row>
    <row r="6624" spans="1:3" x14ac:dyDescent="0.25">
      <c r="A6624" s="2">
        <v>43318</v>
      </c>
      <c r="B6624" s="1" t="s">
        <v>8</v>
      </c>
      <c r="C6624">
        <v>40.536842</v>
      </c>
    </row>
    <row r="6625" spans="1:3" x14ac:dyDescent="0.25">
      <c r="A6625" s="2">
        <v>43319</v>
      </c>
      <c r="B6625" s="1" t="s">
        <v>8</v>
      </c>
      <c r="C6625">
        <v>40.439632000000003</v>
      </c>
    </row>
    <row r="6626" spans="1:3" x14ac:dyDescent="0.25">
      <c r="A6626" s="2">
        <v>43320</v>
      </c>
      <c r="B6626" s="1" t="s">
        <v>8</v>
      </c>
      <c r="C6626">
        <v>40.002189999999999</v>
      </c>
    </row>
    <row r="6627" spans="1:3" x14ac:dyDescent="0.25">
      <c r="A6627" s="2">
        <v>43321</v>
      </c>
      <c r="B6627" s="1" t="s">
        <v>8</v>
      </c>
      <c r="C6627">
        <v>41.800583000000003</v>
      </c>
    </row>
    <row r="6628" spans="1:3" x14ac:dyDescent="0.25">
      <c r="A6628" s="2">
        <v>43322</v>
      </c>
      <c r="B6628" s="1" t="s">
        <v>8</v>
      </c>
      <c r="C6628">
        <v>41.168716000000003</v>
      </c>
    </row>
    <row r="6629" spans="1:3" x14ac:dyDescent="0.25">
      <c r="A6629" s="2">
        <v>43325</v>
      </c>
      <c r="B6629" s="1" t="s">
        <v>8</v>
      </c>
      <c r="C6629">
        <v>41.946399999999997</v>
      </c>
    </row>
    <row r="6630" spans="1:3" x14ac:dyDescent="0.25">
      <c r="A6630" s="2">
        <v>43326</v>
      </c>
      <c r="B6630" s="1" t="s">
        <v>8</v>
      </c>
      <c r="C6630">
        <v>41.995010000000001</v>
      </c>
    </row>
    <row r="6631" spans="1:3" x14ac:dyDescent="0.25">
      <c r="A6631" s="2">
        <v>43327</v>
      </c>
      <c r="B6631" s="1" t="s">
        <v>8</v>
      </c>
      <c r="C6631">
        <v>41.654766000000002</v>
      </c>
    </row>
    <row r="6632" spans="1:3" x14ac:dyDescent="0.25">
      <c r="A6632" s="2">
        <v>43328</v>
      </c>
      <c r="B6632" s="1" t="s">
        <v>8</v>
      </c>
      <c r="C6632">
        <v>44.085033000000003</v>
      </c>
    </row>
    <row r="6633" spans="1:3" x14ac:dyDescent="0.25">
      <c r="A6633" s="2">
        <v>43329</v>
      </c>
      <c r="B6633" s="1" t="s">
        <v>8</v>
      </c>
      <c r="C6633">
        <v>43.842007000000002</v>
      </c>
    </row>
    <row r="6634" spans="1:3" x14ac:dyDescent="0.25">
      <c r="A6634" s="2">
        <v>43332</v>
      </c>
      <c r="B6634" s="1" t="s">
        <v>8</v>
      </c>
      <c r="C6634">
        <v>43.550373</v>
      </c>
    </row>
    <row r="6635" spans="1:3" x14ac:dyDescent="0.25">
      <c r="A6635" s="2">
        <v>43333</v>
      </c>
      <c r="B6635" s="1" t="s">
        <v>8</v>
      </c>
      <c r="C6635">
        <v>43.50177</v>
      </c>
    </row>
    <row r="6636" spans="1:3" x14ac:dyDescent="0.25">
      <c r="A6636" s="2">
        <v>43334</v>
      </c>
      <c r="B6636" s="1" t="s">
        <v>8</v>
      </c>
      <c r="C6636">
        <v>44.425274000000002</v>
      </c>
    </row>
    <row r="6637" spans="1:3" x14ac:dyDescent="0.25">
      <c r="A6637" s="2">
        <v>43335</v>
      </c>
      <c r="B6637" s="1" t="s">
        <v>8</v>
      </c>
      <c r="C6637">
        <v>45.591800999999997</v>
      </c>
    </row>
    <row r="6638" spans="1:3" x14ac:dyDescent="0.25">
      <c r="A6638" s="2">
        <v>43336</v>
      </c>
      <c r="B6638" s="1" t="s">
        <v>8</v>
      </c>
      <c r="C6638">
        <v>45.348773999999999</v>
      </c>
    </row>
    <row r="6639" spans="1:3" x14ac:dyDescent="0.25">
      <c r="A6639" s="2">
        <v>43339</v>
      </c>
      <c r="B6639" s="1" t="s">
        <v>8</v>
      </c>
      <c r="C6639">
        <v>45.883429999999997</v>
      </c>
    </row>
    <row r="6640" spans="1:3" x14ac:dyDescent="0.25">
      <c r="A6640" s="2">
        <v>43340</v>
      </c>
      <c r="B6640" s="1" t="s">
        <v>8</v>
      </c>
      <c r="C6640">
        <v>45.932040999999998</v>
      </c>
    </row>
    <row r="6641" spans="1:3" x14ac:dyDescent="0.25">
      <c r="A6641" s="2">
        <v>43341</v>
      </c>
      <c r="B6641" s="1" t="s">
        <v>8</v>
      </c>
      <c r="C6641">
        <v>46.126457000000002</v>
      </c>
    </row>
    <row r="6642" spans="1:3" x14ac:dyDescent="0.25">
      <c r="A6642" s="2">
        <v>43342</v>
      </c>
      <c r="B6642" s="1" t="s">
        <v>8</v>
      </c>
      <c r="C6642">
        <v>46.272274000000003</v>
      </c>
    </row>
    <row r="6643" spans="1:3" x14ac:dyDescent="0.25">
      <c r="A6643" s="2">
        <v>43343</v>
      </c>
      <c r="B6643" s="1" t="s">
        <v>8</v>
      </c>
      <c r="C6643">
        <v>45.883429999999997</v>
      </c>
    </row>
    <row r="6644" spans="1:3" x14ac:dyDescent="0.25">
      <c r="A6644" s="2">
        <v>43346</v>
      </c>
      <c r="B6644" s="1" t="s">
        <v>8</v>
      </c>
      <c r="C6644">
        <v>45.105747000000001</v>
      </c>
    </row>
    <row r="6645" spans="1:3" x14ac:dyDescent="0.25">
      <c r="A6645" s="2">
        <v>43347</v>
      </c>
      <c r="B6645" s="1" t="s">
        <v>8</v>
      </c>
      <c r="C6645">
        <v>44.279452999999997</v>
      </c>
    </row>
    <row r="6646" spans="1:3" x14ac:dyDescent="0.25">
      <c r="A6646" s="2">
        <v>43348</v>
      </c>
      <c r="B6646" s="1" t="s">
        <v>8</v>
      </c>
      <c r="C6646">
        <v>42.578270000000003</v>
      </c>
    </row>
    <row r="6647" spans="1:3" x14ac:dyDescent="0.25">
      <c r="A6647" s="2">
        <v>43349</v>
      </c>
      <c r="B6647" s="1" t="s">
        <v>8</v>
      </c>
      <c r="C6647">
        <v>42.626873000000003</v>
      </c>
    </row>
    <row r="6648" spans="1:3" x14ac:dyDescent="0.25">
      <c r="A6648" s="2">
        <v>43350</v>
      </c>
      <c r="B6648" s="1" t="s">
        <v>8</v>
      </c>
      <c r="C6648">
        <v>42.772686</v>
      </c>
    </row>
    <row r="6649" spans="1:3" x14ac:dyDescent="0.25">
      <c r="A6649" s="2">
        <v>43353</v>
      </c>
      <c r="B6649" s="1" t="s">
        <v>8</v>
      </c>
      <c r="C6649">
        <v>41.751984</v>
      </c>
    </row>
    <row r="6650" spans="1:3" x14ac:dyDescent="0.25">
      <c r="A6650" s="2">
        <v>43354</v>
      </c>
      <c r="B6650" s="1" t="s">
        <v>8</v>
      </c>
      <c r="C6650">
        <v>42.967112999999998</v>
      </c>
    </row>
    <row r="6651" spans="1:3" x14ac:dyDescent="0.25">
      <c r="A6651" s="2">
        <v>43355</v>
      </c>
      <c r="B6651" s="1" t="s">
        <v>8</v>
      </c>
      <c r="C6651">
        <v>43.404564000000001</v>
      </c>
    </row>
    <row r="6652" spans="1:3" x14ac:dyDescent="0.25">
      <c r="A6652" s="2">
        <v>43356</v>
      </c>
      <c r="B6652" s="1" t="s">
        <v>8</v>
      </c>
      <c r="C6652">
        <v>42.092216000000001</v>
      </c>
    </row>
    <row r="6653" spans="1:3" x14ac:dyDescent="0.25">
      <c r="A6653" s="2">
        <v>43357</v>
      </c>
      <c r="B6653" s="1" t="s">
        <v>8</v>
      </c>
      <c r="C6653">
        <v>41.800583000000003</v>
      </c>
    </row>
    <row r="6654" spans="1:3" x14ac:dyDescent="0.25">
      <c r="A6654" s="2">
        <v>43360</v>
      </c>
      <c r="B6654" s="1" t="s">
        <v>8</v>
      </c>
      <c r="C6654">
        <v>41.120106</v>
      </c>
    </row>
    <row r="6655" spans="1:3" x14ac:dyDescent="0.25">
      <c r="A6655" s="2">
        <v>43361</v>
      </c>
      <c r="B6655" s="1" t="s">
        <v>8</v>
      </c>
      <c r="C6655">
        <v>41.314529</v>
      </c>
    </row>
    <row r="6656" spans="1:3" x14ac:dyDescent="0.25">
      <c r="A6656" s="2">
        <v>43362</v>
      </c>
      <c r="B6656" s="1" t="s">
        <v>8</v>
      </c>
      <c r="C6656">
        <v>41.654766000000002</v>
      </c>
    </row>
    <row r="6657" spans="1:3" x14ac:dyDescent="0.25">
      <c r="A6657" s="2">
        <v>43363</v>
      </c>
      <c r="B6657" s="1" t="s">
        <v>8</v>
      </c>
      <c r="C6657">
        <v>41.022896000000003</v>
      </c>
    </row>
    <row r="6658" spans="1:3" x14ac:dyDescent="0.25">
      <c r="A6658" s="2">
        <v>43364</v>
      </c>
      <c r="B6658" s="1" t="s">
        <v>8</v>
      </c>
      <c r="C6658">
        <v>40.585448999999997</v>
      </c>
    </row>
    <row r="6659" spans="1:3" x14ac:dyDescent="0.25">
      <c r="A6659" s="2">
        <v>43367</v>
      </c>
      <c r="B6659" s="1" t="s">
        <v>8</v>
      </c>
      <c r="C6659">
        <v>40.731270000000002</v>
      </c>
    </row>
    <row r="6660" spans="1:3" x14ac:dyDescent="0.25">
      <c r="A6660" s="2">
        <v>43368</v>
      </c>
      <c r="B6660" s="1" t="s">
        <v>8</v>
      </c>
      <c r="C6660">
        <v>41.703372999999999</v>
      </c>
    </row>
    <row r="6661" spans="1:3" x14ac:dyDescent="0.25">
      <c r="A6661" s="2">
        <v>43369</v>
      </c>
      <c r="B6661" s="1" t="s">
        <v>8</v>
      </c>
      <c r="C6661">
        <v>41.363132</v>
      </c>
    </row>
    <row r="6662" spans="1:3" x14ac:dyDescent="0.25">
      <c r="A6662" s="2">
        <v>43370</v>
      </c>
      <c r="B6662" s="1" t="s">
        <v>8</v>
      </c>
      <c r="C6662">
        <v>41.217319000000003</v>
      </c>
    </row>
    <row r="6663" spans="1:3" x14ac:dyDescent="0.25">
      <c r="A6663" s="2">
        <v>43371</v>
      </c>
      <c r="B6663" s="1" t="s">
        <v>8</v>
      </c>
      <c r="C6663">
        <v>41.314529</v>
      </c>
    </row>
    <row r="6664" spans="1:3" x14ac:dyDescent="0.25">
      <c r="A6664" s="2">
        <v>43374</v>
      </c>
      <c r="B6664" s="1" t="s">
        <v>8</v>
      </c>
      <c r="C6664">
        <v>42.626873000000003</v>
      </c>
    </row>
    <row r="6665" spans="1:3" x14ac:dyDescent="0.25">
      <c r="A6665" s="2">
        <v>43375</v>
      </c>
      <c r="B6665" s="1" t="s">
        <v>8</v>
      </c>
      <c r="C6665">
        <v>42.772686</v>
      </c>
    </row>
    <row r="6666" spans="1:3" x14ac:dyDescent="0.25">
      <c r="A6666" s="2">
        <v>43377</v>
      </c>
      <c r="B6666" s="1" t="s">
        <v>8</v>
      </c>
      <c r="C6666">
        <v>41.703372999999999</v>
      </c>
    </row>
    <row r="6667" spans="1:3" x14ac:dyDescent="0.25">
      <c r="A6667" s="2">
        <v>43378</v>
      </c>
      <c r="B6667" s="1" t="s">
        <v>8</v>
      </c>
      <c r="C6667">
        <v>41.363132</v>
      </c>
    </row>
    <row r="6668" spans="1:3" x14ac:dyDescent="0.25">
      <c r="A6668" s="2">
        <v>43381</v>
      </c>
      <c r="B6668" s="1" t="s">
        <v>8</v>
      </c>
      <c r="C6668">
        <v>41.265926</v>
      </c>
    </row>
    <row r="6669" spans="1:3" x14ac:dyDescent="0.25">
      <c r="A6669" s="2">
        <v>43382</v>
      </c>
      <c r="B6669" s="1" t="s">
        <v>8</v>
      </c>
      <c r="C6669">
        <v>43.161537000000003</v>
      </c>
    </row>
    <row r="6670" spans="1:3" x14ac:dyDescent="0.25">
      <c r="A6670" s="2">
        <v>43383</v>
      </c>
      <c r="B6670" s="1" t="s">
        <v>8</v>
      </c>
      <c r="C6670">
        <v>40.002189999999999</v>
      </c>
    </row>
    <row r="6671" spans="1:3" x14ac:dyDescent="0.25">
      <c r="A6671" s="2">
        <v>43384</v>
      </c>
      <c r="B6671" s="1" t="s">
        <v>8</v>
      </c>
      <c r="C6671">
        <v>40.439632000000003</v>
      </c>
    </row>
    <row r="6672" spans="1:3" x14ac:dyDescent="0.25">
      <c r="A6672" s="2">
        <v>43385</v>
      </c>
      <c r="B6672" s="1" t="s">
        <v>8</v>
      </c>
      <c r="C6672">
        <v>40.342426000000003</v>
      </c>
    </row>
    <row r="6673" spans="1:3" x14ac:dyDescent="0.25">
      <c r="A6673" s="2">
        <v>43388</v>
      </c>
      <c r="B6673" s="1" t="s">
        <v>8</v>
      </c>
      <c r="C6673">
        <v>40.002189999999999</v>
      </c>
    </row>
    <row r="6674" spans="1:3" x14ac:dyDescent="0.25">
      <c r="A6674" s="2">
        <v>43389</v>
      </c>
      <c r="B6674" s="1" t="s">
        <v>8</v>
      </c>
      <c r="C6674">
        <v>40.974297</v>
      </c>
    </row>
    <row r="6675" spans="1:3" x14ac:dyDescent="0.25">
      <c r="A6675" s="2">
        <v>43390</v>
      </c>
      <c r="B6675" s="1" t="s">
        <v>8</v>
      </c>
      <c r="C6675">
        <v>40.828476000000002</v>
      </c>
    </row>
    <row r="6676" spans="1:3" x14ac:dyDescent="0.25">
      <c r="A6676" s="2">
        <v>43391</v>
      </c>
      <c r="B6676" s="1" t="s">
        <v>8</v>
      </c>
      <c r="C6676">
        <v>41.508957000000002</v>
      </c>
    </row>
    <row r="6677" spans="1:3" x14ac:dyDescent="0.25">
      <c r="A6677" s="2">
        <v>43392</v>
      </c>
      <c r="B6677" s="1" t="s">
        <v>8</v>
      </c>
      <c r="C6677">
        <v>41.217319000000003</v>
      </c>
    </row>
    <row r="6678" spans="1:3" x14ac:dyDescent="0.25">
      <c r="A6678" s="2">
        <v>43395</v>
      </c>
      <c r="B6678" s="1" t="s">
        <v>8</v>
      </c>
      <c r="C6678">
        <v>40.682659000000001</v>
      </c>
    </row>
    <row r="6679" spans="1:3" x14ac:dyDescent="0.25">
      <c r="A6679" s="2">
        <v>43396</v>
      </c>
      <c r="B6679" s="1" t="s">
        <v>8</v>
      </c>
      <c r="C6679">
        <v>38.738444999999999</v>
      </c>
    </row>
    <row r="6680" spans="1:3" x14ac:dyDescent="0.25">
      <c r="A6680" s="2">
        <v>43397</v>
      </c>
      <c r="B6680" s="1" t="s">
        <v>8</v>
      </c>
      <c r="C6680">
        <v>39.273108999999998</v>
      </c>
    </row>
    <row r="6681" spans="1:3" x14ac:dyDescent="0.25">
      <c r="A6681" s="2">
        <v>43398</v>
      </c>
      <c r="B6681" s="1" t="s">
        <v>8</v>
      </c>
      <c r="C6681">
        <v>43.161537000000003</v>
      </c>
    </row>
    <row r="6682" spans="1:3" x14ac:dyDescent="0.25">
      <c r="A6682" s="2">
        <v>43399</v>
      </c>
      <c r="B6682" s="1" t="s">
        <v>8</v>
      </c>
      <c r="C6682">
        <v>42.432456999999999</v>
      </c>
    </row>
    <row r="6683" spans="1:3" x14ac:dyDescent="0.25">
      <c r="A6683" s="2">
        <v>43402</v>
      </c>
      <c r="B6683" s="1" t="s">
        <v>8</v>
      </c>
      <c r="C6683">
        <v>43.404564000000001</v>
      </c>
    </row>
    <row r="6684" spans="1:3" x14ac:dyDescent="0.25">
      <c r="A6684" s="2">
        <v>43403</v>
      </c>
      <c r="B6684" s="1" t="s">
        <v>8</v>
      </c>
      <c r="C6684">
        <v>43.307346000000003</v>
      </c>
    </row>
    <row r="6685" spans="1:3" x14ac:dyDescent="0.25">
      <c r="A6685" s="2">
        <v>43404</v>
      </c>
      <c r="B6685" s="1" t="s">
        <v>8</v>
      </c>
      <c r="C6685">
        <v>44.13364</v>
      </c>
    </row>
    <row r="6686" spans="1:3" x14ac:dyDescent="0.25">
      <c r="A6686" s="2">
        <v>43405</v>
      </c>
      <c r="B6686" s="1" t="s">
        <v>8</v>
      </c>
      <c r="C6686">
        <v>43.404564000000001</v>
      </c>
    </row>
    <row r="6687" spans="1:3" x14ac:dyDescent="0.25">
      <c r="A6687" s="2">
        <v>43406</v>
      </c>
      <c r="B6687" s="1" t="s">
        <v>8</v>
      </c>
      <c r="C6687">
        <v>44.668301</v>
      </c>
    </row>
    <row r="6688" spans="1:3" x14ac:dyDescent="0.25">
      <c r="A6688" s="2">
        <v>43409</v>
      </c>
      <c r="B6688" s="1" t="s">
        <v>8</v>
      </c>
      <c r="C6688">
        <v>44.668301</v>
      </c>
    </row>
    <row r="6689" spans="1:3" x14ac:dyDescent="0.25">
      <c r="A6689" s="2">
        <v>43410</v>
      </c>
      <c r="B6689" s="1" t="s">
        <v>8</v>
      </c>
      <c r="C6689">
        <v>45.300167000000002</v>
      </c>
    </row>
    <row r="6690" spans="1:3" x14ac:dyDescent="0.25">
      <c r="A6690" s="2">
        <v>43411</v>
      </c>
      <c r="B6690" s="1" t="s">
        <v>8</v>
      </c>
      <c r="C6690">
        <v>44.425274000000002</v>
      </c>
    </row>
    <row r="6691" spans="1:3" x14ac:dyDescent="0.25">
      <c r="A6691" s="2">
        <v>43412</v>
      </c>
      <c r="B6691" s="1" t="s">
        <v>8</v>
      </c>
      <c r="C6691">
        <v>44.036427000000003</v>
      </c>
    </row>
    <row r="6692" spans="1:3" x14ac:dyDescent="0.25">
      <c r="A6692" s="2">
        <v>43413</v>
      </c>
      <c r="B6692" s="1" t="s">
        <v>8</v>
      </c>
      <c r="C6692">
        <v>43.453167000000001</v>
      </c>
    </row>
    <row r="6693" spans="1:3" x14ac:dyDescent="0.25">
      <c r="A6693" s="2">
        <v>43416</v>
      </c>
      <c r="B6693" s="1" t="s">
        <v>8</v>
      </c>
      <c r="C6693">
        <v>42.481059999999999</v>
      </c>
    </row>
    <row r="6694" spans="1:3" x14ac:dyDescent="0.25">
      <c r="A6694" s="2">
        <v>43417</v>
      </c>
      <c r="B6694" s="1" t="s">
        <v>8</v>
      </c>
      <c r="C6694">
        <v>43.258743000000003</v>
      </c>
    </row>
    <row r="6695" spans="1:3" x14ac:dyDescent="0.25">
      <c r="A6695" s="2">
        <v>43418</v>
      </c>
      <c r="B6695" s="1" t="s">
        <v>8</v>
      </c>
      <c r="C6695">
        <v>43.793399999999998</v>
      </c>
    </row>
    <row r="6696" spans="1:3" x14ac:dyDescent="0.25">
      <c r="A6696" s="2">
        <v>43419</v>
      </c>
      <c r="B6696" s="1" t="s">
        <v>8</v>
      </c>
      <c r="C6696">
        <v>43.696190000000001</v>
      </c>
    </row>
    <row r="6697" spans="1:3" x14ac:dyDescent="0.25">
      <c r="A6697" s="2">
        <v>43420</v>
      </c>
      <c r="B6697" s="1" t="s">
        <v>8</v>
      </c>
      <c r="C6697">
        <v>43.939216999999999</v>
      </c>
    </row>
    <row r="6698" spans="1:3" x14ac:dyDescent="0.25">
      <c r="A6698" s="2">
        <v>43423</v>
      </c>
      <c r="B6698" s="1" t="s">
        <v>8</v>
      </c>
      <c r="C6698">
        <v>42.772686</v>
      </c>
    </row>
    <row r="6699" spans="1:3" x14ac:dyDescent="0.25">
      <c r="A6699" s="2">
        <v>43424</v>
      </c>
      <c r="B6699" s="1" t="s">
        <v>8</v>
      </c>
      <c r="C6699">
        <v>42.092216000000001</v>
      </c>
    </row>
    <row r="6700" spans="1:3" x14ac:dyDescent="0.25">
      <c r="A6700" s="2">
        <v>43425</v>
      </c>
      <c r="B6700" s="1" t="s">
        <v>8</v>
      </c>
      <c r="C6700">
        <v>43.404564000000001</v>
      </c>
    </row>
    <row r="6701" spans="1:3" x14ac:dyDescent="0.25">
      <c r="A6701" s="2">
        <v>43426</v>
      </c>
      <c r="B6701" s="1" t="s">
        <v>8</v>
      </c>
      <c r="C6701">
        <v>43.210140000000003</v>
      </c>
    </row>
    <row r="6702" spans="1:3" x14ac:dyDescent="0.25">
      <c r="A6702" s="2">
        <v>43427</v>
      </c>
      <c r="B6702" s="1" t="s">
        <v>8</v>
      </c>
      <c r="C6702">
        <v>43.890613999999999</v>
      </c>
    </row>
    <row r="6703" spans="1:3" x14ac:dyDescent="0.25">
      <c r="A6703" s="2">
        <v>43430</v>
      </c>
      <c r="B6703" s="1" t="s">
        <v>8</v>
      </c>
      <c r="C6703">
        <v>44.230854000000001</v>
      </c>
    </row>
    <row r="6704" spans="1:3" x14ac:dyDescent="0.25">
      <c r="A6704" s="2">
        <v>43431</v>
      </c>
      <c r="B6704" s="1" t="s">
        <v>8</v>
      </c>
      <c r="C6704">
        <v>44.328055999999997</v>
      </c>
    </row>
    <row r="6705" spans="1:3" x14ac:dyDescent="0.25">
      <c r="A6705" s="2">
        <v>43432</v>
      </c>
      <c r="B6705" s="1" t="s">
        <v>8</v>
      </c>
      <c r="C6705">
        <v>44.13364</v>
      </c>
    </row>
    <row r="6706" spans="1:3" x14ac:dyDescent="0.25">
      <c r="A6706" s="2">
        <v>43433</v>
      </c>
      <c r="B6706" s="1" t="s">
        <v>8</v>
      </c>
      <c r="C6706">
        <v>43.598979999999997</v>
      </c>
    </row>
    <row r="6707" spans="1:3" x14ac:dyDescent="0.25">
      <c r="A6707" s="2">
        <v>43434</v>
      </c>
      <c r="B6707" s="1" t="s">
        <v>8</v>
      </c>
      <c r="C6707">
        <v>43.064320000000002</v>
      </c>
    </row>
    <row r="6708" spans="1:3" x14ac:dyDescent="0.25">
      <c r="A6708" s="2">
        <v>43437</v>
      </c>
      <c r="B6708" s="1" t="s">
        <v>8</v>
      </c>
      <c r="C6708">
        <v>43.404564000000001</v>
      </c>
    </row>
    <row r="6709" spans="1:3" x14ac:dyDescent="0.25">
      <c r="A6709" s="2">
        <v>43438</v>
      </c>
      <c r="B6709" s="1" t="s">
        <v>8</v>
      </c>
      <c r="C6709">
        <v>44.95993</v>
      </c>
    </row>
    <row r="6710" spans="1:3" x14ac:dyDescent="0.25">
      <c r="A6710" s="2">
        <v>43439</v>
      </c>
      <c r="B6710" s="1" t="s">
        <v>8</v>
      </c>
      <c r="C6710">
        <v>44.716904</v>
      </c>
    </row>
    <row r="6711" spans="1:3" x14ac:dyDescent="0.25">
      <c r="A6711" s="2">
        <v>43440</v>
      </c>
      <c r="B6711" s="1" t="s">
        <v>8</v>
      </c>
      <c r="C6711">
        <v>43.793399999999998</v>
      </c>
    </row>
    <row r="6712" spans="1:3" x14ac:dyDescent="0.25">
      <c r="A6712" s="2">
        <v>43441</v>
      </c>
      <c r="B6712" s="1" t="s">
        <v>8</v>
      </c>
      <c r="C6712">
        <v>44.13364</v>
      </c>
    </row>
    <row r="6713" spans="1:3" x14ac:dyDescent="0.25">
      <c r="A6713" s="2">
        <v>43444</v>
      </c>
      <c r="B6713" s="1" t="s">
        <v>8</v>
      </c>
      <c r="C6713">
        <v>43.210140000000003</v>
      </c>
    </row>
    <row r="6714" spans="1:3" x14ac:dyDescent="0.25">
      <c r="A6714" s="2">
        <v>43445</v>
      </c>
      <c r="B6714" s="1" t="s">
        <v>8</v>
      </c>
      <c r="C6714">
        <v>44.376666999999998</v>
      </c>
    </row>
    <row r="6715" spans="1:3" x14ac:dyDescent="0.25">
      <c r="A6715" s="2">
        <v>43446</v>
      </c>
      <c r="B6715" s="1" t="s">
        <v>8</v>
      </c>
      <c r="C6715">
        <v>44.425274000000002</v>
      </c>
    </row>
    <row r="6716" spans="1:3" x14ac:dyDescent="0.25">
      <c r="A6716" s="2">
        <v>43447</v>
      </c>
      <c r="B6716" s="1" t="s">
        <v>8</v>
      </c>
      <c r="C6716">
        <v>45.689011000000001</v>
      </c>
    </row>
    <row r="6717" spans="1:3" x14ac:dyDescent="0.25">
      <c r="A6717" s="2">
        <v>43448</v>
      </c>
      <c r="B6717" s="1" t="s">
        <v>8</v>
      </c>
      <c r="C6717">
        <v>44.376666999999998</v>
      </c>
    </row>
    <row r="6718" spans="1:3" x14ac:dyDescent="0.25">
      <c r="A6718" s="2">
        <v>43451</v>
      </c>
      <c r="B6718" s="1" t="s">
        <v>8</v>
      </c>
      <c r="C6718">
        <v>41.265926</v>
      </c>
    </row>
    <row r="6719" spans="1:3" x14ac:dyDescent="0.25">
      <c r="A6719" s="2">
        <v>43452</v>
      </c>
      <c r="B6719" s="1" t="s">
        <v>8</v>
      </c>
      <c r="C6719">
        <v>40.148003000000003</v>
      </c>
    </row>
    <row r="6720" spans="1:3" x14ac:dyDescent="0.25">
      <c r="A6720" s="2">
        <v>43453</v>
      </c>
      <c r="B6720" s="1" t="s">
        <v>8</v>
      </c>
      <c r="C6720">
        <v>40.439632000000003</v>
      </c>
    </row>
    <row r="6721" spans="1:3" x14ac:dyDescent="0.25">
      <c r="A6721" s="2">
        <v>43454</v>
      </c>
      <c r="B6721" s="1" t="s">
        <v>8</v>
      </c>
      <c r="C6721">
        <v>39.710552</v>
      </c>
    </row>
    <row r="6722" spans="1:3" x14ac:dyDescent="0.25">
      <c r="A6722" s="2">
        <v>43455</v>
      </c>
      <c r="B6722" s="1" t="s">
        <v>8</v>
      </c>
      <c r="C6722">
        <v>40.634051999999997</v>
      </c>
    </row>
    <row r="6723" spans="1:3" x14ac:dyDescent="0.25">
      <c r="A6723" s="2">
        <v>43461</v>
      </c>
      <c r="B6723" s="1" t="s">
        <v>8</v>
      </c>
      <c r="C6723">
        <v>40.148003000000003</v>
      </c>
    </row>
    <row r="6724" spans="1:3" x14ac:dyDescent="0.25">
      <c r="A6724" s="2">
        <v>43462</v>
      </c>
      <c r="B6724" s="1" t="s">
        <v>8</v>
      </c>
      <c r="C6724">
        <v>41.508957000000002</v>
      </c>
    </row>
    <row r="6725" spans="1:3" x14ac:dyDescent="0.25">
      <c r="A6725" s="2">
        <v>43467</v>
      </c>
      <c r="B6725" s="1" t="s">
        <v>8</v>
      </c>
      <c r="C6725">
        <v>42.189425999999997</v>
      </c>
    </row>
    <row r="6726" spans="1:3" x14ac:dyDescent="0.25">
      <c r="A6726" s="2">
        <v>43468</v>
      </c>
      <c r="B6726" s="1" t="s">
        <v>8</v>
      </c>
      <c r="C6726">
        <v>41.800583000000003</v>
      </c>
    </row>
    <row r="6727" spans="1:3" x14ac:dyDescent="0.25">
      <c r="A6727" s="2">
        <v>43469</v>
      </c>
      <c r="B6727" s="1" t="s">
        <v>8</v>
      </c>
      <c r="C6727">
        <v>43.696190000000001</v>
      </c>
    </row>
    <row r="6728" spans="1:3" x14ac:dyDescent="0.25">
      <c r="A6728" s="2">
        <v>43472</v>
      </c>
      <c r="B6728" s="1" t="s">
        <v>8</v>
      </c>
      <c r="C6728">
        <v>43.015717000000002</v>
      </c>
    </row>
    <row r="6729" spans="1:3" x14ac:dyDescent="0.25">
      <c r="A6729" s="2">
        <v>43473</v>
      </c>
      <c r="B6729" s="1" t="s">
        <v>8</v>
      </c>
      <c r="C6729">
        <v>43.258743000000003</v>
      </c>
    </row>
    <row r="6730" spans="1:3" x14ac:dyDescent="0.25">
      <c r="A6730" s="2">
        <v>43474</v>
      </c>
      <c r="B6730" s="1" t="s">
        <v>8</v>
      </c>
      <c r="C6730">
        <v>44.571083000000002</v>
      </c>
    </row>
    <row r="6731" spans="1:3" x14ac:dyDescent="0.25">
      <c r="A6731" s="2">
        <v>43475</v>
      </c>
      <c r="B6731" s="1" t="s">
        <v>8</v>
      </c>
      <c r="C6731">
        <v>44.668301</v>
      </c>
    </row>
    <row r="6732" spans="1:3" x14ac:dyDescent="0.25">
      <c r="A6732" s="2">
        <v>43476</v>
      </c>
      <c r="B6732" s="1" t="s">
        <v>8</v>
      </c>
      <c r="C6732">
        <v>45.202956999999998</v>
      </c>
    </row>
    <row r="6733" spans="1:3" x14ac:dyDescent="0.25">
      <c r="A6733" s="2">
        <v>43479</v>
      </c>
      <c r="B6733" s="1" t="s">
        <v>8</v>
      </c>
      <c r="C6733">
        <v>44.668301</v>
      </c>
    </row>
    <row r="6734" spans="1:3" x14ac:dyDescent="0.25">
      <c r="A6734" s="2">
        <v>43480</v>
      </c>
      <c r="B6734" s="1" t="s">
        <v>8</v>
      </c>
      <c r="C6734">
        <v>44.425274000000002</v>
      </c>
    </row>
    <row r="6735" spans="1:3" x14ac:dyDescent="0.25">
      <c r="A6735" s="2">
        <v>43481</v>
      </c>
      <c r="B6735" s="1" t="s">
        <v>8</v>
      </c>
      <c r="C6735">
        <v>44.328055999999997</v>
      </c>
    </row>
    <row r="6736" spans="1:3" x14ac:dyDescent="0.25">
      <c r="A6736" s="2">
        <v>43482</v>
      </c>
      <c r="B6736" s="1" t="s">
        <v>8</v>
      </c>
      <c r="C6736">
        <v>44.862720000000003</v>
      </c>
    </row>
    <row r="6737" spans="1:3" x14ac:dyDescent="0.25">
      <c r="A6737" s="2">
        <v>43483</v>
      </c>
      <c r="B6737" s="1" t="s">
        <v>8</v>
      </c>
      <c r="C6737">
        <v>45.883429999999997</v>
      </c>
    </row>
    <row r="6738" spans="1:3" x14ac:dyDescent="0.25">
      <c r="A6738" s="2">
        <v>43486</v>
      </c>
      <c r="B6738" s="1" t="s">
        <v>8</v>
      </c>
      <c r="C6738">
        <v>46.758327000000001</v>
      </c>
    </row>
    <row r="6739" spans="1:3" x14ac:dyDescent="0.25">
      <c r="A6739" s="2">
        <v>43487</v>
      </c>
      <c r="B6739" s="1" t="s">
        <v>8</v>
      </c>
      <c r="C6739">
        <v>47.341594999999998</v>
      </c>
    </row>
    <row r="6740" spans="1:3" x14ac:dyDescent="0.25">
      <c r="A6740" s="2">
        <v>43488</v>
      </c>
      <c r="B6740" s="1" t="s">
        <v>8</v>
      </c>
      <c r="C6740">
        <v>47.584620999999999</v>
      </c>
    </row>
    <row r="6741" spans="1:3" x14ac:dyDescent="0.25">
      <c r="A6741" s="2">
        <v>43489</v>
      </c>
      <c r="B6741" s="1" t="s">
        <v>8</v>
      </c>
      <c r="C6741">
        <v>46.418090999999997</v>
      </c>
    </row>
    <row r="6742" spans="1:3" x14ac:dyDescent="0.25">
      <c r="A6742" s="2">
        <v>43490</v>
      </c>
      <c r="B6742" s="1" t="s">
        <v>8</v>
      </c>
      <c r="C6742">
        <v>46.661118000000002</v>
      </c>
    </row>
    <row r="6743" spans="1:3" x14ac:dyDescent="0.25">
      <c r="A6743" s="2">
        <v>43493</v>
      </c>
      <c r="B6743" s="1" t="s">
        <v>8</v>
      </c>
      <c r="C6743">
        <v>46.806930999999999</v>
      </c>
    </row>
    <row r="6744" spans="1:3" x14ac:dyDescent="0.25">
      <c r="A6744" s="2">
        <v>43494</v>
      </c>
      <c r="B6744" s="1" t="s">
        <v>8</v>
      </c>
      <c r="C6744">
        <v>46.952747000000002</v>
      </c>
    </row>
    <row r="6745" spans="1:3" x14ac:dyDescent="0.25">
      <c r="A6745" s="2">
        <v>43495</v>
      </c>
      <c r="B6745" s="1" t="s">
        <v>8</v>
      </c>
      <c r="C6745">
        <v>47.049956999999999</v>
      </c>
    </row>
    <row r="6746" spans="1:3" x14ac:dyDescent="0.25">
      <c r="A6746" s="2">
        <v>43496</v>
      </c>
      <c r="B6746" s="1" t="s">
        <v>8</v>
      </c>
      <c r="C6746">
        <v>47.292983999999997</v>
      </c>
    </row>
    <row r="6747" spans="1:3" x14ac:dyDescent="0.25">
      <c r="A6747" s="2">
        <v>43497</v>
      </c>
      <c r="B6747" s="1" t="s">
        <v>8</v>
      </c>
      <c r="C6747">
        <v>46.758327000000001</v>
      </c>
    </row>
    <row r="6748" spans="1:3" x14ac:dyDescent="0.25">
      <c r="A6748" s="2">
        <v>43500</v>
      </c>
      <c r="B6748" s="1" t="s">
        <v>8</v>
      </c>
      <c r="C6748">
        <v>46.709721000000002</v>
      </c>
    </row>
    <row r="6749" spans="1:3" x14ac:dyDescent="0.25">
      <c r="A6749" s="2">
        <v>43501</v>
      </c>
      <c r="B6749" s="1" t="s">
        <v>8</v>
      </c>
      <c r="C6749">
        <v>46.904144000000002</v>
      </c>
    </row>
    <row r="6750" spans="1:3" x14ac:dyDescent="0.25">
      <c r="A6750" s="2">
        <v>43502</v>
      </c>
      <c r="B6750" s="1" t="s">
        <v>8</v>
      </c>
      <c r="C6750">
        <v>46.758327000000001</v>
      </c>
    </row>
    <row r="6751" spans="1:3" x14ac:dyDescent="0.25">
      <c r="A6751" s="2">
        <v>43503</v>
      </c>
      <c r="B6751" s="1" t="s">
        <v>8</v>
      </c>
      <c r="C6751">
        <v>46.029243000000001</v>
      </c>
    </row>
    <row r="6752" spans="1:3" x14ac:dyDescent="0.25">
      <c r="A6752" s="2">
        <v>43504</v>
      </c>
      <c r="B6752" s="1" t="s">
        <v>8</v>
      </c>
      <c r="C6752">
        <v>45.834826999999997</v>
      </c>
    </row>
    <row r="6753" spans="1:3" x14ac:dyDescent="0.25">
      <c r="A6753" s="2">
        <v>43507</v>
      </c>
      <c r="B6753" s="1" t="s">
        <v>8</v>
      </c>
      <c r="C6753">
        <v>46.223666999999999</v>
      </c>
    </row>
    <row r="6754" spans="1:3" x14ac:dyDescent="0.25">
      <c r="A6754" s="2">
        <v>43508</v>
      </c>
      <c r="B6754" s="1" t="s">
        <v>8</v>
      </c>
      <c r="C6754">
        <v>46.612510999999998</v>
      </c>
    </row>
    <row r="6755" spans="1:3" x14ac:dyDescent="0.25">
      <c r="A6755" s="2">
        <v>43509</v>
      </c>
      <c r="B6755" s="1" t="s">
        <v>8</v>
      </c>
      <c r="C6755">
        <v>46.806930999999999</v>
      </c>
    </row>
    <row r="6756" spans="1:3" x14ac:dyDescent="0.25">
      <c r="A6756" s="2">
        <v>43510</v>
      </c>
      <c r="B6756" s="1" t="s">
        <v>8</v>
      </c>
      <c r="C6756">
        <v>43.842007000000002</v>
      </c>
    </row>
    <row r="6757" spans="1:3" x14ac:dyDescent="0.25">
      <c r="A6757" s="2">
        <v>43511</v>
      </c>
      <c r="B6757" s="1" t="s">
        <v>8</v>
      </c>
      <c r="C6757">
        <v>43.015717000000002</v>
      </c>
    </row>
    <row r="6758" spans="1:3" x14ac:dyDescent="0.25">
      <c r="A6758" s="2">
        <v>43514</v>
      </c>
      <c r="B6758" s="1" t="s">
        <v>8</v>
      </c>
      <c r="C6758">
        <v>44.571083000000002</v>
      </c>
    </row>
    <row r="6759" spans="1:3" x14ac:dyDescent="0.25">
      <c r="A6759" s="2">
        <v>43515</v>
      </c>
      <c r="B6759" s="1" t="s">
        <v>8</v>
      </c>
      <c r="C6759">
        <v>44.668301</v>
      </c>
    </row>
    <row r="6760" spans="1:3" x14ac:dyDescent="0.25">
      <c r="A6760" s="2">
        <v>43516</v>
      </c>
      <c r="B6760" s="1" t="s">
        <v>8</v>
      </c>
      <c r="C6760">
        <v>44.619694000000003</v>
      </c>
    </row>
    <row r="6761" spans="1:3" x14ac:dyDescent="0.25">
      <c r="A6761" s="2">
        <v>43517</v>
      </c>
      <c r="B6761" s="1" t="s">
        <v>8</v>
      </c>
      <c r="C6761">
        <v>45.494587000000003</v>
      </c>
    </row>
    <row r="6762" spans="1:3" x14ac:dyDescent="0.25">
      <c r="A6762" s="2">
        <v>43518</v>
      </c>
      <c r="B6762" s="1" t="s">
        <v>8</v>
      </c>
      <c r="C6762">
        <v>46.612510999999998</v>
      </c>
    </row>
    <row r="6763" spans="1:3" x14ac:dyDescent="0.25">
      <c r="A6763" s="2">
        <v>43521</v>
      </c>
      <c r="B6763" s="1" t="s">
        <v>8</v>
      </c>
      <c r="C6763">
        <v>46.709721000000002</v>
      </c>
    </row>
    <row r="6764" spans="1:3" x14ac:dyDescent="0.25">
      <c r="A6764" s="2">
        <v>43522</v>
      </c>
      <c r="B6764" s="1" t="s">
        <v>8</v>
      </c>
      <c r="C6764">
        <v>46.904144000000002</v>
      </c>
    </row>
    <row r="6765" spans="1:3" x14ac:dyDescent="0.25">
      <c r="A6765" s="2">
        <v>43523</v>
      </c>
      <c r="B6765" s="1" t="s">
        <v>8</v>
      </c>
      <c r="C6765">
        <v>46.855541000000002</v>
      </c>
    </row>
    <row r="6766" spans="1:3" x14ac:dyDescent="0.25">
      <c r="A6766" s="2">
        <v>43524</v>
      </c>
      <c r="B6766" s="1" t="s">
        <v>8</v>
      </c>
      <c r="C6766">
        <v>48.167884999999998</v>
      </c>
    </row>
    <row r="6767" spans="1:3" x14ac:dyDescent="0.25">
      <c r="A6767" s="2">
        <v>43525</v>
      </c>
      <c r="B6767" s="1" t="s">
        <v>8</v>
      </c>
      <c r="C6767">
        <v>48.702537999999997</v>
      </c>
    </row>
    <row r="6768" spans="1:3" x14ac:dyDescent="0.25">
      <c r="A6768" s="2">
        <v>43528</v>
      </c>
      <c r="B6768" s="1" t="s">
        <v>8</v>
      </c>
      <c r="C6768">
        <v>47.876246999999999</v>
      </c>
    </row>
    <row r="6769" spans="1:3" x14ac:dyDescent="0.25">
      <c r="A6769" s="2">
        <v>43529</v>
      </c>
      <c r="B6769" s="1" t="s">
        <v>8</v>
      </c>
      <c r="C6769">
        <v>47.584620999999999</v>
      </c>
    </row>
    <row r="6770" spans="1:3" x14ac:dyDescent="0.25">
      <c r="A6770" s="2">
        <v>43530</v>
      </c>
      <c r="B6770" s="1" t="s">
        <v>8</v>
      </c>
      <c r="C6770">
        <v>47.779037000000002</v>
      </c>
    </row>
    <row r="6771" spans="1:3" x14ac:dyDescent="0.25">
      <c r="A6771" s="2">
        <v>43531</v>
      </c>
      <c r="B6771" s="1" t="s">
        <v>8</v>
      </c>
      <c r="C6771">
        <v>47.341594999999998</v>
      </c>
    </row>
    <row r="6772" spans="1:3" x14ac:dyDescent="0.25">
      <c r="A6772" s="2">
        <v>43532</v>
      </c>
      <c r="B6772" s="1" t="s">
        <v>8</v>
      </c>
      <c r="C6772">
        <v>47.536011000000002</v>
      </c>
    </row>
    <row r="6773" spans="1:3" x14ac:dyDescent="0.25">
      <c r="A6773" s="2">
        <v>43535</v>
      </c>
      <c r="B6773" s="1" t="s">
        <v>8</v>
      </c>
      <c r="C6773">
        <v>47.973457000000003</v>
      </c>
    </row>
    <row r="6774" spans="1:3" x14ac:dyDescent="0.25">
      <c r="A6774" s="2">
        <v>43536</v>
      </c>
      <c r="B6774" s="1" t="s">
        <v>8</v>
      </c>
      <c r="C6774">
        <v>48.216479999999997</v>
      </c>
    </row>
    <row r="6775" spans="1:3" x14ac:dyDescent="0.25">
      <c r="A6775" s="2">
        <v>43537</v>
      </c>
      <c r="B6775" s="1" t="s">
        <v>8</v>
      </c>
      <c r="C6775">
        <v>48.799751000000001</v>
      </c>
    </row>
    <row r="6776" spans="1:3" x14ac:dyDescent="0.25">
      <c r="A6776" s="2">
        <v>43538</v>
      </c>
      <c r="B6776" s="1" t="s">
        <v>8</v>
      </c>
      <c r="C6776">
        <v>50.355122000000001</v>
      </c>
    </row>
    <row r="6777" spans="1:3" x14ac:dyDescent="0.25">
      <c r="A6777" s="2">
        <v>43539</v>
      </c>
      <c r="B6777" s="1" t="s">
        <v>8</v>
      </c>
      <c r="C6777">
        <v>50.063491999999997</v>
      </c>
    </row>
    <row r="6778" spans="1:3" x14ac:dyDescent="0.25">
      <c r="A6778" s="2">
        <v>43542</v>
      </c>
      <c r="B6778" s="1" t="s">
        <v>8</v>
      </c>
      <c r="C6778">
        <v>48.799751000000001</v>
      </c>
    </row>
    <row r="6779" spans="1:3" x14ac:dyDescent="0.25">
      <c r="A6779" s="2">
        <v>43543</v>
      </c>
      <c r="B6779" s="1" t="s">
        <v>8</v>
      </c>
      <c r="C6779">
        <v>48.702537999999997</v>
      </c>
    </row>
    <row r="6780" spans="1:3" x14ac:dyDescent="0.25">
      <c r="A6780" s="2">
        <v>43544</v>
      </c>
      <c r="B6780" s="1" t="s">
        <v>8</v>
      </c>
      <c r="C6780">
        <v>48.459510999999999</v>
      </c>
    </row>
    <row r="6781" spans="1:3" x14ac:dyDescent="0.25">
      <c r="A6781" s="2">
        <v>43545</v>
      </c>
      <c r="B6781" s="1" t="s">
        <v>8</v>
      </c>
      <c r="C6781">
        <v>48.605331</v>
      </c>
    </row>
    <row r="6782" spans="1:3" x14ac:dyDescent="0.25">
      <c r="A6782" s="2">
        <v>43546</v>
      </c>
      <c r="B6782" s="1" t="s">
        <v>8</v>
      </c>
      <c r="C6782">
        <v>48.556725</v>
      </c>
    </row>
    <row r="6783" spans="1:3" x14ac:dyDescent="0.25">
      <c r="A6783" s="2">
        <v>43549</v>
      </c>
      <c r="B6783" s="1" t="s">
        <v>8</v>
      </c>
      <c r="C6783">
        <v>48.994174999999998</v>
      </c>
    </row>
    <row r="6784" spans="1:3" x14ac:dyDescent="0.25">
      <c r="A6784" s="2">
        <v>43550</v>
      </c>
      <c r="B6784" s="1" t="s">
        <v>8</v>
      </c>
      <c r="C6784">
        <v>49.869064000000002</v>
      </c>
    </row>
    <row r="6785" spans="1:3" x14ac:dyDescent="0.25">
      <c r="A6785" s="2">
        <v>43551</v>
      </c>
      <c r="B6785" s="1" t="s">
        <v>8</v>
      </c>
      <c r="C6785">
        <v>49.771858000000002</v>
      </c>
    </row>
    <row r="6786" spans="1:3" x14ac:dyDescent="0.25">
      <c r="A6786" s="2">
        <v>43552</v>
      </c>
      <c r="B6786" s="1" t="s">
        <v>8</v>
      </c>
      <c r="C6786">
        <v>50.355122000000001</v>
      </c>
    </row>
    <row r="6787" spans="1:3" x14ac:dyDescent="0.25">
      <c r="A6787" s="2">
        <v>43553</v>
      </c>
      <c r="B6787" s="1" t="s">
        <v>8</v>
      </c>
      <c r="C6787">
        <v>50.257911999999997</v>
      </c>
    </row>
    <row r="6788" spans="1:3" x14ac:dyDescent="0.25">
      <c r="A6788" s="2">
        <v>43556</v>
      </c>
      <c r="B6788" s="1" t="s">
        <v>8</v>
      </c>
      <c r="C6788">
        <v>51.132804999999998</v>
      </c>
    </row>
    <row r="6789" spans="1:3" x14ac:dyDescent="0.25">
      <c r="A6789" s="2">
        <v>43557</v>
      </c>
      <c r="B6789" s="1" t="s">
        <v>8</v>
      </c>
      <c r="C6789">
        <v>51.230015000000002</v>
      </c>
    </row>
    <row r="6790" spans="1:3" x14ac:dyDescent="0.25">
      <c r="A6790" s="2">
        <v>43558</v>
      </c>
      <c r="B6790" s="1" t="s">
        <v>8</v>
      </c>
      <c r="C6790">
        <v>51.813277999999997</v>
      </c>
    </row>
    <row r="6791" spans="1:3" x14ac:dyDescent="0.25">
      <c r="A6791" s="2">
        <v>43559</v>
      </c>
      <c r="B6791" s="1" t="s">
        <v>8</v>
      </c>
      <c r="C6791">
        <v>52.056305000000002</v>
      </c>
    </row>
    <row r="6792" spans="1:3" x14ac:dyDescent="0.25">
      <c r="A6792" s="2">
        <v>43560</v>
      </c>
      <c r="B6792" s="1" t="s">
        <v>8</v>
      </c>
      <c r="C6792">
        <v>52.833992000000002</v>
      </c>
    </row>
    <row r="6793" spans="1:3" x14ac:dyDescent="0.25">
      <c r="A6793" s="2">
        <v>43563</v>
      </c>
      <c r="B6793" s="1" t="s">
        <v>8</v>
      </c>
      <c r="C6793">
        <v>52.250729</v>
      </c>
    </row>
    <row r="6794" spans="1:3" x14ac:dyDescent="0.25">
      <c r="A6794" s="2">
        <v>43564</v>
      </c>
      <c r="B6794" s="1" t="s">
        <v>8</v>
      </c>
      <c r="C6794">
        <v>51.181415999999999</v>
      </c>
    </row>
    <row r="6795" spans="1:3" x14ac:dyDescent="0.25">
      <c r="A6795" s="2">
        <v>43565</v>
      </c>
      <c r="B6795" s="1" t="s">
        <v>8</v>
      </c>
      <c r="C6795">
        <v>51.424441999999999</v>
      </c>
    </row>
    <row r="6796" spans="1:3" x14ac:dyDescent="0.25">
      <c r="A6796" s="2">
        <v>43566</v>
      </c>
      <c r="B6796" s="1" t="s">
        <v>8</v>
      </c>
      <c r="C6796">
        <v>51.959094999999998</v>
      </c>
    </row>
    <row r="6797" spans="1:3" x14ac:dyDescent="0.25">
      <c r="A6797" s="2">
        <v>43567</v>
      </c>
      <c r="B6797" s="1" t="s">
        <v>8</v>
      </c>
      <c r="C6797">
        <v>52.639572000000001</v>
      </c>
    </row>
    <row r="6798" spans="1:3" x14ac:dyDescent="0.25">
      <c r="A6798" s="2">
        <v>43570</v>
      </c>
      <c r="B6798" s="1" t="s">
        <v>8</v>
      </c>
      <c r="C6798">
        <v>53.465857999999997</v>
      </c>
    </row>
    <row r="6799" spans="1:3" x14ac:dyDescent="0.25">
      <c r="A6799" s="2">
        <v>43571</v>
      </c>
      <c r="B6799" s="1" t="s">
        <v>8</v>
      </c>
      <c r="C6799">
        <v>52.882598999999999</v>
      </c>
    </row>
    <row r="6800" spans="1:3" x14ac:dyDescent="0.25">
      <c r="A6800" s="2">
        <v>43572</v>
      </c>
      <c r="B6800" s="1" t="s">
        <v>8</v>
      </c>
      <c r="C6800">
        <v>53.125625999999997</v>
      </c>
    </row>
    <row r="6801" spans="1:3" x14ac:dyDescent="0.25">
      <c r="A6801" s="2">
        <v>43573</v>
      </c>
      <c r="B6801" s="1" t="s">
        <v>8</v>
      </c>
      <c r="C6801">
        <v>52.931206000000003</v>
      </c>
    </row>
    <row r="6802" spans="1:3" x14ac:dyDescent="0.25">
      <c r="A6802" s="2">
        <v>43578</v>
      </c>
      <c r="B6802" s="1" t="s">
        <v>8</v>
      </c>
      <c r="C6802">
        <v>52.490929000000001</v>
      </c>
    </row>
    <row r="6803" spans="1:3" x14ac:dyDescent="0.25">
      <c r="A6803" s="2">
        <v>43579</v>
      </c>
      <c r="B6803" s="1" t="s">
        <v>8</v>
      </c>
      <c r="C6803">
        <v>52.637684</v>
      </c>
    </row>
    <row r="6804" spans="1:3" x14ac:dyDescent="0.25">
      <c r="A6804" s="2">
        <v>43580</v>
      </c>
      <c r="B6804" s="1" t="s">
        <v>8</v>
      </c>
      <c r="C6804">
        <v>51.757133000000003</v>
      </c>
    </row>
    <row r="6805" spans="1:3" x14ac:dyDescent="0.25">
      <c r="A6805" s="2">
        <v>43581</v>
      </c>
      <c r="B6805" s="1" t="s">
        <v>8</v>
      </c>
      <c r="C6805">
        <v>53.371482999999998</v>
      </c>
    </row>
    <row r="6806" spans="1:3" x14ac:dyDescent="0.25">
      <c r="A6806" s="2">
        <v>43584</v>
      </c>
      <c r="B6806" s="1" t="s">
        <v>8</v>
      </c>
      <c r="C6806">
        <v>55.523952000000001</v>
      </c>
    </row>
    <row r="6807" spans="1:3" x14ac:dyDescent="0.25">
      <c r="A6807" s="2">
        <v>43585</v>
      </c>
      <c r="B6807" s="1" t="s">
        <v>8</v>
      </c>
      <c r="C6807">
        <v>53.958526999999997</v>
      </c>
    </row>
    <row r="6808" spans="1:3" x14ac:dyDescent="0.25">
      <c r="A6808" s="2">
        <v>43587</v>
      </c>
      <c r="B6808" s="1" t="s">
        <v>8</v>
      </c>
      <c r="C6808">
        <v>53.616081000000001</v>
      </c>
    </row>
    <row r="6809" spans="1:3" x14ac:dyDescent="0.25">
      <c r="A6809" s="2">
        <v>43588</v>
      </c>
      <c r="B6809" s="1" t="s">
        <v>8</v>
      </c>
      <c r="C6809">
        <v>55.083674999999999</v>
      </c>
    </row>
    <row r="6810" spans="1:3" x14ac:dyDescent="0.25">
      <c r="A6810" s="2">
        <v>43591</v>
      </c>
      <c r="B6810" s="1" t="s">
        <v>8</v>
      </c>
      <c r="C6810">
        <v>53.909599</v>
      </c>
    </row>
    <row r="6811" spans="1:3" x14ac:dyDescent="0.25">
      <c r="A6811" s="2">
        <v>43592</v>
      </c>
      <c r="B6811" s="1" t="s">
        <v>8</v>
      </c>
      <c r="C6811">
        <v>53.713920999999999</v>
      </c>
    </row>
    <row r="6812" spans="1:3" x14ac:dyDescent="0.25">
      <c r="A6812" s="2">
        <v>43593</v>
      </c>
      <c r="B6812" s="1" t="s">
        <v>8</v>
      </c>
      <c r="C6812">
        <v>54.154198000000001</v>
      </c>
    </row>
    <row r="6813" spans="1:3" x14ac:dyDescent="0.25">
      <c r="A6813" s="2">
        <v>43594</v>
      </c>
      <c r="B6813" s="1" t="s">
        <v>8</v>
      </c>
      <c r="C6813">
        <v>54.007441999999998</v>
      </c>
    </row>
    <row r="6814" spans="1:3" x14ac:dyDescent="0.25">
      <c r="A6814" s="2">
        <v>43595</v>
      </c>
      <c r="B6814" s="1" t="s">
        <v>8</v>
      </c>
      <c r="C6814">
        <v>54.154198000000001</v>
      </c>
    </row>
    <row r="6815" spans="1:3" x14ac:dyDescent="0.25">
      <c r="A6815" s="2">
        <v>43598</v>
      </c>
      <c r="B6815" s="1" t="s">
        <v>8</v>
      </c>
      <c r="C6815">
        <v>52.001731999999997</v>
      </c>
    </row>
    <row r="6816" spans="1:3" x14ac:dyDescent="0.25">
      <c r="A6816" s="2">
        <v>43599</v>
      </c>
      <c r="B6816" s="1" t="s">
        <v>8</v>
      </c>
      <c r="C6816">
        <v>53.224724000000002</v>
      </c>
    </row>
    <row r="6817" spans="1:3" x14ac:dyDescent="0.25">
      <c r="A6817" s="2">
        <v>43600</v>
      </c>
      <c r="B6817" s="1" t="s">
        <v>8</v>
      </c>
      <c r="C6817">
        <v>53.713920999999999</v>
      </c>
    </row>
    <row r="6818" spans="1:3" x14ac:dyDescent="0.25">
      <c r="A6818" s="2">
        <v>43601</v>
      </c>
      <c r="B6818" s="1" t="s">
        <v>8</v>
      </c>
      <c r="C6818">
        <v>53.029045000000004</v>
      </c>
    </row>
    <row r="6819" spans="1:3" x14ac:dyDescent="0.25">
      <c r="A6819" s="2">
        <v>43602</v>
      </c>
      <c r="B6819" s="1" t="s">
        <v>8</v>
      </c>
      <c r="C6819">
        <v>54.349876000000002</v>
      </c>
    </row>
    <row r="6820" spans="1:3" x14ac:dyDescent="0.25">
      <c r="A6820" s="2">
        <v>43605</v>
      </c>
      <c r="B6820" s="1" t="s">
        <v>8</v>
      </c>
      <c r="C6820">
        <v>52.393084999999999</v>
      </c>
    </row>
    <row r="6821" spans="1:3" x14ac:dyDescent="0.25">
      <c r="A6821" s="2">
        <v>43606</v>
      </c>
      <c r="B6821" s="1" t="s">
        <v>8</v>
      </c>
      <c r="C6821">
        <v>53.420403</v>
      </c>
    </row>
    <row r="6822" spans="1:3" x14ac:dyDescent="0.25">
      <c r="A6822" s="2">
        <v>43607</v>
      </c>
      <c r="B6822" s="1" t="s">
        <v>8</v>
      </c>
      <c r="C6822">
        <v>54.594479</v>
      </c>
    </row>
    <row r="6823" spans="1:3" x14ac:dyDescent="0.25">
      <c r="A6823" s="2">
        <v>43608</v>
      </c>
      <c r="B6823" s="1" t="s">
        <v>8</v>
      </c>
      <c r="C6823">
        <v>53.077964999999999</v>
      </c>
    </row>
    <row r="6824" spans="1:3" x14ac:dyDescent="0.25">
      <c r="A6824" s="2">
        <v>43609</v>
      </c>
      <c r="B6824" s="1" t="s">
        <v>8</v>
      </c>
      <c r="C6824">
        <v>53.371482999999998</v>
      </c>
    </row>
    <row r="6825" spans="1:3" x14ac:dyDescent="0.25">
      <c r="A6825" s="2">
        <v>43612</v>
      </c>
      <c r="B6825" s="1" t="s">
        <v>8</v>
      </c>
      <c r="C6825">
        <v>54.154198000000001</v>
      </c>
    </row>
    <row r="6826" spans="1:3" x14ac:dyDescent="0.25">
      <c r="A6826" s="2">
        <v>43613</v>
      </c>
      <c r="B6826" s="1" t="s">
        <v>8</v>
      </c>
      <c r="C6826">
        <v>53.958526999999997</v>
      </c>
    </row>
    <row r="6827" spans="1:3" x14ac:dyDescent="0.25">
      <c r="A6827" s="2">
        <v>43614</v>
      </c>
      <c r="B6827" s="1" t="s">
        <v>8</v>
      </c>
      <c r="C6827">
        <v>51.903888999999999</v>
      </c>
    </row>
    <row r="6828" spans="1:3" x14ac:dyDescent="0.25">
      <c r="A6828" s="2">
        <v>43615</v>
      </c>
      <c r="B6828" s="1" t="s">
        <v>8</v>
      </c>
      <c r="C6828">
        <v>51.463611999999998</v>
      </c>
    </row>
    <row r="6829" spans="1:3" x14ac:dyDescent="0.25">
      <c r="A6829" s="2">
        <v>43616</v>
      </c>
      <c r="B6829" s="1" t="s">
        <v>8</v>
      </c>
      <c r="C6829">
        <v>50.925491000000001</v>
      </c>
    </row>
    <row r="6830" spans="1:3" x14ac:dyDescent="0.25">
      <c r="A6830" s="2">
        <v>43619</v>
      </c>
      <c r="B6830" s="1" t="s">
        <v>8</v>
      </c>
      <c r="C6830">
        <v>51.023335000000003</v>
      </c>
    </row>
    <row r="6831" spans="1:3" x14ac:dyDescent="0.25">
      <c r="A6831" s="2">
        <v>43620</v>
      </c>
      <c r="B6831" s="1" t="s">
        <v>8</v>
      </c>
      <c r="C6831">
        <v>51.365772</v>
      </c>
    </row>
    <row r="6832" spans="1:3" x14ac:dyDescent="0.25">
      <c r="A6832" s="2">
        <v>43621</v>
      </c>
      <c r="B6832" s="1" t="s">
        <v>8</v>
      </c>
      <c r="C6832">
        <v>52.539847999999999</v>
      </c>
    </row>
    <row r="6833" spans="1:3" x14ac:dyDescent="0.25">
      <c r="A6833" s="2">
        <v>43622</v>
      </c>
      <c r="B6833" s="1" t="s">
        <v>8</v>
      </c>
      <c r="C6833">
        <v>52.931206000000003</v>
      </c>
    </row>
    <row r="6834" spans="1:3" x14ac:dyDescent="0.25">
      <c r="A6834" s="2">
        <v>43623</v>
      </c>
      <c r="B6834" s="1" t="s">
        <v>8</v>
      </c>
      <c r="C6834">
        <v>54.496639000000002</v>
      </c>
    </row>
    <row r="6835" spans="1:3" x14ac:dyDescent="0.25">
      <c r="A6835" s="2">
        <v>43627</v>
      </c>
      <c r="B6835" s="1" t="s">
        <v>8</v>
      </c>
      <c r="C6835">
        <v>53.713920999999999</v>
      </c>
    </row>
    <row r="6836" spans="1:3" x14ac:dyDescent="0.25">
      <c r="A6836" s="2">
        <v>43628</v>
      </c>
      <c r="B6836" s="1" t="s">
        <v>8</v>
      </c>
      <c r="C6836">
        <v>52.784447</v>
      </c>
    </row>
    <row r="6837" spans="1:3" x14ac:dyDescent="0.25">
      <c r="A6837" s="2">
        <v>43629</v>
      </c>
      <c r="B6837" s="1" t="s">
        <v>8</v>
      </c>
      <c r="C6837">
        <v>52.344166000000001</v>
      </c>
    </row>
    <row r="6838" spans="1:3" x14ac:dyDescent="0.25">
      <c r="A6838" s="2">
        <v>43630</v>
      </c>
      <c r="B6838" s="1" t="s">
        <v>8</v>
      </c>
      <c r="C6838">
        <v>53.273643</v>
      </c>
    </row>
    <row r="6839" spans="1:3" x14ac:dyDescent="0.25">
      <c r="A6839" s="2">
        <v>43633</v>
      </c>
      <c r="B6839" s="1" t="s">
        <v>8</v>
      </c>
      <c r="C6839">
        <v>53.371482999999998</v>
      </c>
    </row>
    <row r="6840" spans="1:3" x14ac:dyDescent="0.25">
      <c r="A6840" s="2">
        <v>43634</v>
      </c>
      <c r="B6840" s="1" t="s">
        <v>8</v>
      </c>
      <c r="C6840">
        <v>54.839077000000003</v>
      </c>
    </row>
    <row r="6841" spans="1:3" x14ac:dyDescent="0.25">
      <c r="A6841" s="2">
        <v>43635</v>
      </c>
      <c r="B6841" s="1" t="s">
        <v>8</v>
      </c>
      <c r="C6841">
        <v>53.713920999999999</v>
      </c>
    </row>
    <row r="6842" spans="1:3" x14ac:dyDescent="0.25">
      <c r="A6842" s="2">
        <v>43636</v>
      </c>
      <c r="B6842" s="1" t="s">
        <v>8</v>
      </c>
      <c r="C6842">
        <v>54.839077000000003</v>
      </c>
    </row>
    <row r="6843" spans="1:3" x14ac:dyDescent="0.25">
      <c r="A6843" s="2">
        <v>43637</v>
      </c>
      <c r="B6843" s="1" t="s">
        <v>8</v>
      </c>
      <c r="C6843">
        <v>54.398795999999997</v>
      </c>
    </row>
    <row r="6844" spans="1:3" x14ac:dyDescent="0.25">
      <c r="A6844" s="2">
        <v>43640</v>
      </c>
      <c r="B6844" s="1" t="s">
        <v>8</v>
      </c>
      <c r="C6844">
        <v>54.985835999999999</v>
      </c>
    </row>
    <row r="6845" spans="1:3" x14ac:dyDescent="0.25">
      <c r="A6845" s="2">
        <v>43641</v>
      </c>
      <c r="B6845" s="1" t="s">
        <v>8</v>
      </c>
      <c r="C6845">
        <v>55.426116999999998</v>
      </c>
    </row>
    <row r="6846" spans="1:3" x14ac:dyDescent="0.25">
      <c r="A6846" s="2">
        <v>43642</v>
      </c>
      <c r="B6846" s="1" t="s">
        <v>8</v>
      </c>
      <c r="C6846">
        <v>55.768551000000002</v>
      </c>
    </row>
    <row r="6847" spans="1:3" x14ac:dyDescent="0.25">
      <c r="A6847" s="2">
        <v>43643</v>
      </c>
      <c r="B6847" s="1" t="s">
        <v>8</v>
      </c>
      <c r="C6847">
        <v>55.964233</v>
      </c>
    </row>
    <row r="6848" spans="1:3" x14ac:dyDescent="0.25">
      <c r="A6848" s="2">
        <v>43644</v>
      </c>
      <c r="B6848" s="1" t="s">
        <v>8</v>
      </c>
      <c r="C6848">
        <v>57.382908</v>
      </c>
    </row>
    <row r="6849" spans="1:3" x14ac:dyDescent="0.25">
      <c r="A6849" s="2">
        <v>43647</v>
      </c>
      <c r="B6849" s="1" t="s">
        <v>8</v>
      </c>
      <c r="C6849">
        <v>57.285060999999999</v>
      </c>
    </row>
    <row r="6850" spans="1:3" x14ac:dyDescent="0.25">
      <c r="A6850" s="2">
        <v>43648</v>
      </c>
      <c r="B6850" s="1" t="s">
        <v>8</v>
      </c>
      <c r="C6850">
        <v>58.018864000000001</v>
      </c>
    </row>
    <row r="6851" spans="1:3" x14ac:dyDescent="0.25">
      <c r="A6851" s="2">
        <v>43649</v>
      </c>
      <c r="B6851" s="1" t="s">
        <v>8</v>
      </c>
      <c r="C6851">
        <v>58.459141000000002</v>
      </c>
    </row>
    <row r="6852" spans="1:3" x14ac:dyDescent="0.25">
      <c r="A6852" s="2">
        <v>43650</v>
      </c>
      <c r="B6852" s="1" t="s">
        <v>8</v>
      </c>
      <c r="C6852">
        <v>58.312378000000002</v>
      </c>
    </row>
    <row r="6853" spans="1:3" x14ac:dyDescent="0.25">
      <c r="A6853" s="2">
        <v>43651</v>
      </c>
      <c r="B6853" s="1" t="s">
        <v>8</v>
      </c>
      <c r="C6853">
        <v>57.872104999999998</v>
      </c>
    </row>
    <row r="6854" spans="1:3" x14ac:dyDescent="0.25">
      <c r="A6854" s="2">
        <v>43654</v>
      </c>
      <c r="B6854" s="1" t="s">
        <v>8</v>
      </c>
      <c r="C6854">
        <v>58.410221</v>
      </c>
    </row>
    <row r="6855" spans="1:3" x14ac:dyDescent="0.25">
      <c r="A6855" s="2">
        <v>43655</v>
      </c>
      <c r="B6855" s="1" t="s">
        <v>8</v>
      </c>
      <c r="C6855">
        <v>58.948338</v>
      </c>
    </row>
    <row r="6856" spans="1:3" x14ac:dyDescent="0.25">
      <c r="A6856" s="2">
        <v>43656</v>
      </c>
      <c r="B6856" s="1" t="s">
        <v>8</v>
      </c>
      <c r="C6856">
        <v>58.214542000000002</v>
      </c>
    </row>
    <row r="6857" spans="1:3" x14ac:dyDescent="0.25">
      <c r="A6857" s="2">
        <v>43657</v>
      </c>
      <c r="B6857" s="1" t="s">
        <v>8</v>
      </c>
      <c r="C6857">
        <v>58.459141000000002</v>
      </c>
    </row>
    <row r="6858" spans="1:3" x14ac:dyDescent="0.25">
      <c r="A6858" s="2">
        <v>43658</v>
      </c>
      <c r="B6858" s="1" t="s">
        <v>8</v>
      </c>
      <c r="C6858">
        <v>58.899422000000001</v>
      </c>
    </row>
    <row r="6859" spans="1:3" x14ac:dyDescent="0.25">
      <c r="A6859" s="2">
        <v>43661</v>
      </c>
      <c r="B6859" s="1" t="s">
        <v>8</v>
      </c>
      <c r="C6859">
        <v>58.018864000000001</v>
      </c>
    </row>
    <row r="6860" spans="1:3" x14ac:dyDescent="0.25">
      <c r="A6860" s="2">
        <v>43662</v>
      </c>
      <c r="B6860" s="1" t="s">
        <v>8</v>
      </c>
      <c r="C6860">
        <v>58.165622999999997</v>
      </c>
    </row>
    <row r="6861" spans="1:3" x14ac:dyDescent="0.25">
      <c r="A6861" s="2">
        <v>43663</v>
      </c>
      <c r="B6861" s="1" t="s">
        <v>8</v>
      </c>
      <c r="C6861">
        <v>58.410221</v>
      </c>
    </row>
    <row r="6862" spans="1:3" x14ac:dyDescent="0.25">
      <c r="A6862" s="2">
        <v>43664</v>
      </c>
      <c r="B6862" s="1" t="s">
        <v>8</v>
      </c>
      <c r="C6862">
        <v>58.214542000000002</v>
      </c>
    </row>
    <row r="6863" spans="1:3" x14ac:dyDescent="0.25">
      <c r="A6863" s="2">
        <v>43665</v>
      </c>
      <c r="B6863" s="1" t="s">
        <v>8</v>
      </c>
      <c r="C6863">
        <v>58.801575</v>
      </c>
    </row>
    <row r="6864" spans="1:3" x14ac:dyDescent="0.25">
      <c r="A6864" s="2">
        <v>43668</v>
      </c>
      <c r="B6864" s="1" t="s">
        <v>8</v>
      </c>
      <c r="C6864">
        <v>59.290774999999996</v>
      </c>
    </row>
    <row r="6865" spans="1:3" x14ac:dyDescent="0.25">
      <c r="A6865" s="2">
        <v>43669</v>
      </c>
      <c r="B6865" s="1" t="s">
        <v>8</v>
      </c>
      <c r="C6865">
        <v>58.850498000000002</v>
      </c>
    </row>
    <row r="6866" spans="1:3" x14ac:dyDescent="0.25">
      <c r="A6866" s="2">
        <v>43670</v>
      </c>
      <c r="B6866" s="1" t="s">
        <v>8</v>
      </c>
      <c r="C6866">
        <v>58.459141000000002</v>
      </c>
    </row>
    <row r="6867" spans="1:3" x14ac:dyDescent="0.25">
      <c r="A6867" s="2">
        <v>43671</v>
      </c>
      <c r="B6867" s="1" t="s">
        <v>8</v>
      </c>
      <c r="C6867">
        <v>58.361300999999997</v>
      </c>
    </row>
    <row r="6868" spans="1:3" x14ac:dyDescent="0.25">
      <c r="A6868" s="2">
        <v>43672</v>
      </c>
      <c r="B6868" s="1" t="s">
        <v>8</v>
      </c>
      <c r="C6868">
        <v>59.388618000000001</v>
      </c>
    </row>
    <row r="6869" spans="1:3" x14ac:dyDescent="0.25">
      <c r="A6869" s="2">
        <v>43675</v>
      </c>
      <c r="B6869" s="1" t="s">
        <v>8</v>
      </c>
      <c r="C6869">
        <v>58.654823</v>
      </c>
    </row>
    <row r="6870" spans="1:3" x14ac:dyDescent="0.25">
      <c r="A6870" s="2">
        <v>43676</v>
      </c>
      <c r="B6870" s="1" t="s">
        <v>8</v>
      </c>
      <c r="C6870">
        <v>57.089385999999998</v>
      </c>
    </row>
    <row r="6871" spans="1:3" x14ac:dyDescent="0.25">
      <c r="A6871" s="2">
        <v>43677</v>
      </c>
      <c r="B6871" s="1" t="s">
        <v>8</v>
      </c>
      <c r="C6871">
        <v>61.883526000000003</v>
      </c>
    </row>
    <row r="6872" spans="1:3" x14ac:dyDescent="0.25">
      <c r="A6872" s="2">
        <v>43678</v>
      </c>
      <c r="B6872" s="1" t="s">
        <v>8</v>
      </c>
      <c r="C6872">
        <v>63.938152000000002</v>
      </c>
    </row>
    <row r="6873" spans="1:3" x14ac:dyDescent="0.25">
      <c r="A6873" s="2">
        <v>43679</v>
      </c>
      <c r="B6873" s="1" t="s">
        <v>8</v>
      </c>
      <c r="C6873">
        <v>61.687846999999998</v>
      </c>
    </row>
    <row r="6874" spans="1:3" x14ac:dyDescent="0.25">
      <c r="A6874" s="2">
        <v>43682</v>
      </c>
      <c r="B6874" s="1" t="s">
        <v>8</v>
      </c>
      <c r="C6874">
        <v>59.192936000000003</v>
      </c>
    </row>
    <row r="6875" spans="1:3" x14ac:dyDescent="0.25">
      <c r="A6875" s="2">
        <v>43683</v>
      </c>
      <c r="B6875" s="1" t="s">
        <v>8</v>
      </c>
      <c r="C6875">
        <v>61.149731000000003</v>
      </c>
    </row>
    <row r="6876" spans="1:3" x14ac:dyDescent="0.25">
      <c r="A6876" s="2">
        <v>43684</v>
      </c>
      <c r="B6876" s="1" t="s">
        <v>8</v>
      </c>
      <c r="C6876">
        <v>62.666245000000004</v>
      </c>
    </row>
    <row r="6877" spans="1:3" x14ac:dyDescent="0.25">
      <c r="A6877" s="2">
        <v>43685</v>
      </c>
      <c r="B6877" s="1" t="s">
        <v>8</v>
      </c>
      <c r="C6877">
        <v>65.992783000000003</v>
      </c>
    </row>
    <row r="6878" spans="1:3" x14ac:dyDescent="0.25">
      <c r="A6878" s="2">
        <v>43686</v>
      </c>
      <c r="B6878" s="1" t="s">
        <v>8</v>
      </c>
      <c r="C6878">
        <v>64.084914999999995</v>
      </c>
    </row>
    <row r="6879" spans="1:3" x14ac:dyDescent="0.25">
      <c r="A6879" s="2">
        <v>43689</v>
      </c>
      <c r="B6879" s="1" t="s">
        <v>8</v>
      </c>
      <c r="C6879">
        <v>64.378433000000001</v>
      </c>
    </row>
    <row r="6880" spans="1:3" x14ac:dyDescent="0.25">
      <c r="A6880" s="2">
        <v>43690</v>
      </c>
      <c r="B6880" s="1" t="s">
        <v>8</v>
      </c>
      <c r="C6880">
        <v>65.601433</v>
      </c>
    </row>
    <row r="6881" spans="1:3" x14ac:dyDescent="0.25">
      <c r="A6881" s="2">
        <v>43691</v>
      </c>
      <c r="B6881" s="1" t="s">
        <v>8</v>
      </c>
      <c r="C6881">
        <v>63.840321000000003</v>
      </c>
    </row>
    <row r="6882" spans="1:3" x14ac:dyDescent="0.25">
      <c r="A6882" s="2">
        <v>43692</v>
      </c>
      <c r="B6882" s="1" t="s">
        <v>8</v>
      </c>
      <c r="C6882">
        <v>63.302197</v>
      </c>
    </row>
    <row r="6883" spans="1:3" x14ac:dyDescent="0.25">
      <c r="A6883" s="2">
        <v>43693</v>
      </c>
      <c r="B6883" s="1" t="s">
        <v>8</v>
      </c>
      <c r="C6883">
        <v>64.280593999999994</v>
      </c>
    </row>
    <row r="6884" spans="1:3" x14ac:dyDescent="0.25">
      <c r="A6884" s="2">
        <v>43696</v>
      </c>
      <c r="B6884" s="1" t="s">
        <v>8</v>
      </c>
      <c r="C6884">
        <v>64.965477000000007</v>
      </c>
    </row>
    <row r="6885" spans="1:3" x14ac:dyDescent="0.25">
      <c r="A6885" s="2">
        <v>43697</v>
      </c>
      <c r="B6885" s="1" t="s">
        <v>8</v>
      </c>
      <c r="C6885">
        <v>65.063316</v>
      </c>
    </row>
    <row r="6886" spans="1:3" x14ac:dyDescent="0.25">
      <c r="A6886" s="2">
        <v>43698</v>
      </c>
      <c r="B6886" s="1" t="s">
        <v>8</v>
      </c>
      <c r="C6886">
        <v>66.433066999999994</v>
      </c>
    </row>
    <row r="6887" spans="1:3" x14ac:dyDescent="0.25">
      <c r="A6887" s="2">
        <v>43699</v>
      </c>
      <c r="B6887" s="1" t="s">
        <v>8</v>
      </c>
      <c r="C6887">
        <v>65.307914999999994</v>
      </c>
    </row>
    <row r="6888" spans="1:3" x14ac:dyDescent="0.25">
      <c r="A6888" s="2">
        <v>43700</v>
      </c>
      <c r="B6888" s="1" t="s">
        <v>8</v>
      </c>
      <c r="C6888">
        <v>64.720871000000002</v>
      </c>
    </row>
    <row r="6889" spans="1:3" x14ac:dyDescent="0.25">
      <c r="A6889" s="2">
        <v>43703</v>
      </c>
      <c r="B6889" s="1" t="s">
        <v>8</v>
      </c>
      <c r="C6889">
        <v>64.965477000000007</v>
      </c>
    </row>
    <row r="6890" spans="1:3" x14ac:dyDescent="0.25">
      <c r="A6890" s="2">
        <v>43704</v>
      </c>
      <c r="B6890" s="1" t="s">
        <v>8</v>
      </c>
      <c r="C6890">
        <v>66.237380999999999</v>
      </c>
    </row>
    <row r="6891" spans="1:3" x14ac:dyDescent="0.25">
      <c r="A6891" s="2">
        <v>43705</v>
      </c>
      <c r="B6891" s="1" t="s">
        <v>8</v>
      </c>
      <c r="C6891">
        <v>67.753899000000004</v>
      </c>
    </row>
    <row r="6892" spans="1:3" x14ac:dyDescent="0.25">
      <c r="A6892" s="2">
        <v>43706</v>
      </c>
      <c r="B6892" s="1" t="s">
        <v>8</v>
      </c>
      <c r="C6892">
        <v>67.900658000000007</v>
      </c>
    </row>
    <row r="6893" spans="1:3" x14ac:dyDescent="0.25">
      <c r="A6893" s="2">
        <v>43707</v>
      </c>
      <c r="B6893" s="1" t="s">
        <v>8</v>
      </c>
      <c r="C6893">
        <v>67.558220000000006</v>
      </c>
    </row>
    <row r="6894" spans="1:3" x14ac:dyDescent="0.25">
      <c r="A6894" s="2">
        <v>43710</v>
      </c>
      <c r="B6894" s="1" t="s">
        <v>8</v>
      </c>
      <c r="C6894">
        <v>69.221496999999999</v>
      </c>
    </row>
    <row r="6895" spans="1:3" x14ac:dyDescent="0.25">
      <c r="A6895" s="2">
        <v>43711</v>
      </c>
      <c r="B6895" s="1" t="s">
        <v>8</v>
      </c>
      <c r="C6895">
        <v>66.433066999999994</v>
      </c>
    </row>
    <row r="6896" spans="1:3" x14ac:dyDescent="0.25">
      <c r="A6896" s="2">
        <v>43712</v>
      </c>
      <c r="B6896" s="1" t="s">
        <v>8</v>
      </c>
      <c r="C6896">
        <v>66.237380999999999</v>
      </c>
    </row>
    <row r="6897" spans="1:3" x14ac:dyDescent="0.25">
      <c r="A6897" s="2">
        <v>43713</v>
      </c>
      <c r="B6897" s="1" t="s">
        <v>8</v>
      </c>
      <c r="C6897">
        <v>67.215774999999994</v>
      </c>
    </row>
    <row r="6898" spans="1:3" x14ac:dyDescent="0.25">
      <c r="A6898" s="2">
        <v>43714</v>
      </c>
      <c r="B6898" s="1" t="s">
        <v>8</v>
      </c>
      <c r="C6898">
        <v>68.096344000000002</v>
      </c>
    </row>
    <row r="6899" spans="1:3" x14ac:dyDescent="0.25">
      <c r="A6899" s="2">
        <v>43717</v>
      </c>
      <c r="B6899" s="1" t="s">
        <v>8</v>
      </c>
      <c r="C6899">
        <v>65.894942999999998</v>
      </c>
    </row>
    <row r="6900" spans="1:3" x14ac:dyDescent="0.25">
      <c r="A6900" s="2">
        <v>43718</v>
      </c>
      <c r="B6900" s="1" t="s">
        <v>8</v>
      </c>
      <c r="C6900">
        <v>64.574112</v>
      </c>
    </row>
    <row r="6901" spans="1:3" x14ac:dyDescent="0.25">
      <c r="A6901" s="2">
        <v>43719</v>
      </c>
      <c r="B6901" s="1" t="s">
        <v>8</v>
      </c>
      <c r="C6901">
        <v>63.938152000000002</v>
      </c>
    </row>
    <row r="6902" spans="1:3" x14ac:dyDescent="0.25">
      <c r="A6902" s="2">
        <v>43720</v>
      </c>
      <c r="B6902" s="1" t="s">
        <v>8</v>
      </c>
      <c r="C6902">
        <v>65.992783000000003</v>
      </c>
    </row>
    <row r="6903" spans="1:3" x14ac:dyDescent="0.25">
      <c r="A6903" s="2">
        <v>43721</v>
      </c>
      <c r="B6903" s="1" t="s">
        <v>8</v>
      </c>
      <c r="C6903">
        <v>65.503585999999999</v>
      </c>
    </row>
    <row r="6904" spans="1:3" x14ac:dyDescent="0.25">
      <c r="A6904" s="2">
        <v>43724</v>
      </c>
      <c r="B6904" s="1" t="s">
        <v>8</v>
      </c>
      <c r="C6904">
        <v>65.014388999999994</v>
      </c>
    </row>
    <row r="6905" spans="1:3" x14ac:dyDescent="0.25">
      <c r="A6905" s="2">
        <v>43725</v>
      </c>
      <c r="B6905" s="1" t="s">
        <v>8</v>
      </c>
      <c r="C6905">
        <v>66.775504999999995</v>
      </c>
    </row>
    <row r="6906" spans="1:3" x14ac:dyDescent="0.25">
      <c r="A6906" s="2">
        <v>43726</v>
      </c>
      <c r="B6906" s="1" t="s">
        <v>8</v>
      </c>
      <c r="C6906">
        <v>66.530906999999999</v>
      </c>
    </row>
    <row r="6907" spans="1:3" x14ac:dyDescent="0.25">
      <c r="A6907" s="2">
        <v>43727</v>
      </c>
      <c r="B6907" s="1" t="s">
        <v>8</v>
      </c>
      <c r="C6907">
        <v>67.656066999999993</v>
      </c>
    </row>
    <row r="6908" spans="1:3" x14ac:dyDescent="0.25">
      <c r="A6908" s="2">
        <v>43728</v>
      </c>
      <c r="B6908" s="1" t="s">
        <v>8</v>
      </c>
      <c r="C6908">
        <v>68.634460000000004</v>
      </c>
    </row>
    <row r="6909" spans="1:3" x14ac:dyDescent="0.25">
      <c r="A6909" s="2">
        <v>43731</v>
      </c>
      <c r="B6909" s="1" t="s">
        <v>8</v>
      </c>
      <c r="C6909">
        <v>67.460380999999998</v>
      </c>
    </row>
    <row r="6910" spans="1:3" x14ac:dyDescent="0.25">
      <c r="A6910" s="2">
        <v>43732</v>
      </c>
      <c r="B6910" s="1" t="s">
        <v>8</v>
      </c>
      <c r="C6910">
        <v>68.243094999999997</v>
      </c>
    </row>
    <row r="6911" spans="1:3" x14ac:dyDescent="0.25">
      <c r="A6911" s="2">
        <v>43733</v>
      </c>
      <c r="B6911" s="1" t="s">
        <v>8</v>
      </c>
      <c r="C6911">
        <v>67.362540999999993</v>
      </c>
    </row>
    <row r="6912" spans="1:3" x14ac:dyDescent="0.25">
      <c r="A6912" s="2">
        <v>43734</v>
      </c>
      <c r="B6912" s="1" t="s">
        <v>8</v>
      </c>
      <c r="C6912">
        <v>67.753899000000004</v>
      </c>
    </row>
    <row r="6913" spans="1:3" x14ac:dyDescent="0.25">
      <c r="A6913" s="2">
        <v>43735</v>
      </c>
      <c r="B6913" s="1" t="s">
        <v>8</v>
      </c>
      <c r="C6913">
        <v>68.438773999999995</v>
      </c>
    </row>
    <row r="6914" spans="1:3" x14ac:dyDescent="0.25">
      <c r="A6914" s="2">
        <v>43738</v>
      </c>
      <c r="B6914" s="1" t="s">
        <v>8</v>
      </c>
      <c r="C6914">
        <v>69.466094999999996</v>
      </c>
    </row>
    <row r="6915" spans="1:3" x14ac:dyDescent="0.25">
      <c r="A6915" s="2">
        <v>43739</v>
      </c>
      <c r="B6915" s="1" t="s">
        <v>8</v>
      </c>
      <c r="C6915">
        <v>68.340935000000002</v>
      </c>
    </row>
    <row r="6916" spans="1:3" x14ac:dyDescent="0.25">
      <c r="A6916" s="2">
        <v>43740</v>
      </c>
      <c r="B6916" s="1" t="s">
        <v>8</v>
      </c>
      <c r="C6916">
        <v>66.090630000000004</v>
      </c>
    </row>
    <row r="6917" spans="1:3" x14ac:dyDescent="0.25">
      <c r="A6917" s="2">
        <v>43742</v>
      </c>
      <c r="B6917" s="1" t="s">
        <v>8</v>
      </c>
      <c r="C6917">
        <v>68.047416999999996</v>
      </c>
    </row>
    <row r="6918" spans="1:3" x14ac:dyDescent="0.25">
      <c r="A6918" s="2">
        <v>43745</v>
      </c>
      <c r="B6918" s="1" t="s">
        <v>8</v>
      </c>
      <c r="C6918">
        <v>68.830132000000006</v>
      </c>
    </row>
    <row r="6919" spans="1:3" x14ac:dyDescent="0.25">
      <c r="A6919" s="2">
        <v>43746</v>
      </c>
      <c r="B6919" s="1" t="s">
        <v>8</v>
      </c>
      <c r="C6919">
        <v>68.781218999999993</v>
      </c>
    </row>
    <row r="6920" spans="1:3" x14ac:dyDescent="0.25">
      <c r="A6920" s="2">
        <v>43747</v>
      </c>
      <c r="B6920" s="1" t="s">
        <v>8</v>
      </c>
      <c r="C6920">
        <v>69.808532999999997</v>
      </c>
    </row>
    <row r="6921" spans="1:3" x14ac:dyDescent="0.25">
      <c r="A6921" s="2">
        <v>43748</v>
      </c>
      <c r="B6921" s="1" t="s">
        <v>8</v>
      </c>
      <c r="C6921">
        <v>69.074737999999996</v>
      </c>
    </row>
    <row r="6922" spans="1:3" x14ac:dyDescent="0.25">
      <c r="A6922" s="2">
        <v>43749</v>
      </c>
      <c r="B6922" s="1" t="s">
        <v>8</v>
      </c>
      <c r="C6922">
        <v>69.759613000000002</v>
      </c>
    </row>
    <row r="6923" spans="1:3" x14ac:dyDescent="0.25">
      <c r="A6923" s="2">
        <v>43752</v>
      </c>
      <c r="B6923" s="1" t="s">
        <v>8</v>
      </c>
      <c r="C6923">
        <v>69.710693000000006</v>
      </c>
    </row>
    <row r="6924" spans="1:3" x14ac:dyDescent="0.25">
      <c r="A6924" s="2">
        <v>43753</v>
      </c>
      <c r="B6924" s="1" t="s">
        <v>8</v>
      </c>
      <c r="C6924">
        <v>71.373954999999995</v>
      </c>
    </row>
    <row r="6925" spans="1:3" x14ac:dyDescent="0.25">
      <c r="A6925" s="2">
        <v>43754</v>
      </c>
      <c r="B6925" s="1" t="s">
        <v>8</v>
      </c>
      <c r="C6925">
        <v>70.444489000000004</v>
      </c>
    </row>
    <row r="6926" spans="1:3" x14ac:dyDescent="0.25">
      <c r="A6926" s="2">
        <v>43755</v>
      </c>
      <c r="B6926" s="1" t="s">
        <v>8</v>
      </c>
      <c r="C6926">
        <v>70.493408000000002</v>
      </c>
    </row>
    <row r="6927" spans="1:3" x14ac:dyDescent="0.25">
      <c r="A6927" s="2">
        <v>43756</v>
      </c>
      <c r="B6927" s="1" t="s">
        <v>8</v>
      </c>
      <c r="C6927">
        <v>69.221496999999999</v>
      </c>
    </row>
    <row r="6928" spans="1:3" x14ac:dyDescent="0.25">
      <c r="A6928" s="2">
        <v>43759</v>
      </c>
      <c r="B6928" s="1" t="s">
        <v>8</v>
      </c>
      <c r="C6928">
        <v>69.466094999999996</v>
      </c>
    </row>
    <row r="6929" spans="1:3" x14ac:dyDescent="0.25">
      <c r="A6929" s="2">
        <v>43760</v>
      </c>
      <c r="B6929" s="1" t="s">
        <v>8</v>
      </c>
      <c r="C6929">
        <v>69.759613000000002</v>
      </c>
    </row>
    <row r="6930" spans="1:3" x14ac:dyDescent="0.25">
      <c r="A6930" s="2">
        <v>43761</v>
      </c>
      <c r="B6930" s="1" t="s">
        <v>8</v>
      </c>
      <c r="C6930">
        <v>68.096344000000002</v>
      </c>
    </row>
    <row r="6931" spans="1:3" x14ac:dyDescent="0.25">
      <c r="A6931" s="2">
        <v>43762</v>
      </c>
      <c r="B6931" s="1" t="s">
        <v>8</v>
      </c>
      <c r="C6931">
        <v>65.699264999999997</v>
      </c>
    </row>
    <row r="6932" spans="1:3" x14ac:dyDescent="0.25">
      <c r="A6932" s="2">
        <v>43763</v>
      </c>
      <c r="B6932" s="1" t="s">
        <v>8</v>
      </c>
      <c r="C6932">
        <v>64.525184999999993</v>
      </c>
    </row>
    <row r="6933" spans="1:3" x14ac:dyDescent="0.25">
      <c r="A6933" s="2">
        <v>43766</v>
      </c>
      <c r="B6933" s="1" t="s">
        <v>8</v>
      </c>
      <c r="C6933">
        <v>64.867630000000005</v>
      </c>
    </row>
    <row r="6934" spans="1:3" x14ac:dyDescent="0.25">
      <c r="A6934" s="2">
        <v>43767</v>
      </c>
      <c r="B6934" s="1" t="s">
        <v>8</v>
      </c>
      <c r="C6934">
        <v>64.818718000000004</v>
      </c>
    </row>
    <row r="6935" spans="1:3" x14ac:dyDescent="0.25">
      <c r="A6935" s="2">
        <v>43768</v>
      </c>
      <c r="B6935" s="1" t="s">
        <v>8</v>
      </c>
      <c r="C6935">
        <v>66.286308000000005</v>
      </c>
    </row>
    <row r="6936" spans="1:3" x14ac:dyDescent="0.25">
      <c r="A6936" s="2">
        <v>43769</v>
      </c>
      <c r="B6936" s="1" t="s">
        <v>8</v>
      </c>
      <c r="C6936">
        <v>65.992783000000003</v>
      </c>
    </row>
    <row r="6937" spans="1:3" x14ac:dyDescent="0.25">
      <c r="A6937" s="2">
        <v>43770</v>
      </c>
      <c r="B6937" s="1" t="s">
        <v>8</v>
      </c>
      <c r="C6937">
        <v>66.530906999999999</v>
      </c>
    </row>
    <row r="6938" spans="1:3" x14ac:dyDescent="0.25">
      <c r="A6938" s="2">
        <v>43773</v>
      </c>
      <c r="B6938" s="1" t="s">
        <v>8</v>
      </c>
      <c r="C6938">
        <v>66.335228000000001</v>
      </c>
    </row>
    <row r="6939" spans="1:3" x14ac:dyDescent="0.25">
      <c r="A6939" s="2">
        <v>43774</v>
      </c>
      <c r="B6939" s="1" t="s">
        <v>8</v>
      </c>
      <c r="C6939">
        <v>65.258987000000005</v>
      </c>
    </row>
    <row r="6940" spans="1:3" x14ac:dyDescent="0.25">
      <c r="A6940" s="2">
        <v>43775</v>
      </c>
      <c r="B6940" s="1" t="s">
        <v>8</v>
      </c>
      <c r="C6940">
        <v>64.280593999999994</v>
      </c>
    </row>
    <row r="6941" spans="1:3" x14ac:dyDescent="0.25">
      <c r="A6941" s="2">
        <v>43776</v>
      </c>
      <c r="B6941" s="1" t="s">
        <v>8</v>
      </c>
      <c r="C6941">
        <v>66.139542000000006</v>
      </c>
    </row>
    <row r="6942" spans="1:3" x14ac:dyDescent="0.25">
      <c r="A6942" s="2">
        <v>43777</v>
      </c>
      <c r="B6942" s="1" t="s">
        <v>8</v>
      </c>
      <c r="C6942">
        <v>65.258987000000005</v>
      </c>
    </row>
    <row r="6943" spans="1:3" x14ac:dyDescent="0.25">
      <c r="A6943" s="2">
        <v>43780</v>
      </c>
      <c r="B6943" s="1" t="s">
        <v>8</v>
      </c>
      <c r="C6943">
        <v>65.454673999999997</v>
      </c>
    </row>
    <row r="6944" spans="1:3" x14ac:dyDescent="0.25">
      <c r="A6944" s="2">
        <v>43781</v>
      </c>
      <c r="B6944" s="1" t="s">
        <v>8</v>
      </c>
      <c r="C6944">
        <v>64.916550000000001</v>
      </c>
    </row>
    <row r="6945" spans="1:3" x14ac:dyDescent="0.25">
      <c r="A6945" s="2">
        <v>43782</v>
      </c>
      <c r="B6945" s="1" t="s">
        <v>8</v>
      </c>
      <c r="C6945">
        <v>65.992783000000003</v>
      </c>
    </row>
    <row r="6946" spans="1:3" x14ac:dyDescent="0.25">
      <c r="A6946" s="2">
        <v>43783</v>
      </c>
      <c r="B6946" s="1" t="s">
        <v>8</v>
      </c>
      <c r="C6946">
        <v>65.112235999999996</v>
      </c>
    </row>
    <row r="6947" spans="1:3" x14ac:dyDescent="0.25">
      <c r="A6947" s="2">
        <v>43784</v>
      </c>
      <c r="B6947" s="1" t="s">
        <v>8</v>
      </c>
      <c r="C6947">
        <v>65.992783000000003</v>
      </c>
    </row>
    <row r="6948" spans="1:3" x14ac:dyDescent="0.25">
      <c r="A6948" s="2">
        <v>43787</v>
      </c>
      <c r="B6948" s="1" t="s">
        <v>8</v>
      </c>
      <c r="C6948">
        <v>65.992783000000003</v>
      </c>
    </row>
    <row r="6949" spans="1:3" x14ac:dyDescent="0.25">
      <c r="A6949" s="2">
        <v>43788</v>
      </c>
      <c r="B6949" s="1" t="s">
        <v>8</v>
      </c>
      <c r="C6949">
        <v>65.894942999999998</v>
      </c>
    </row>
    <row r="6950" spans="1:3" x14ac:dyDescent="0.25">
      <c r="A6950" s="2">
        <v>43789</v>
      </c>
      <c r="B6950" s="1" t="s">
        <v>8</v>
      </c>
      <c r="C6950">
        <v>66.090630000000004</v>
      </c>
    </row>
    <row r="6951" spans="1:3" x14ac:dyDescent="0.25">
      <c r="A6951" s="2">
        <v>43790</v>
      </c>
      <c r="B6951" s="1" t="s">
        <v>8</v>
      </c>
      <c r="C6951">
        <v>65.650345000000002</v>
      </c>
    </row>
    <row r="6952" spans="1:3" x14ac:dyDescent="0.25">
      <c r="A6952" s="2">
        <v>43791</v>
      </c>
      <c r="B6952" s="1" t="s">
        <v>8</v>
      </c>
      <c r="C6952">
        <v>65.063316</v>
      </c>
    </row>
    <row r="6953" spans="1:3" x14ac:dyDescent="0.25">
      <c r="A6953" s="2">
        <v>43794</v>
      </c>
      <c r="B6953" s="1" t="s">
        <v>8</v>
      </c>
      <c r="C6953">
        <v>66.726578000000003</v>
      </c>
    </row>
    <row r="6954" spans="1:3" x14ac:dyDescent="0.25">
      <c r="A6954" s="2">
        <v>43795</v>
      </c>
      <c r="B6954" s="1" t="s">
        <v>8</v>
      </c>
      <c r="C6954">
        <v>68.194168000000005</v>
      </c>
    </row>
    <row r="6955" spans="1:3" x14ac:dyDescent="0.25">
      <c r="A6955" s="2">
        <v>43796</v>
      </c>
      <c r="B6955" s="1" t="s">
        <v>8</v>
      </c>
      <c r="C6955">
        <v>68.683364999999995</v>
      </c>
    </row>
    <row r="6956" spans="1:3" x14ac:dyDescent="0.25">
      <c r="A6956" s="2">
        <v>43797</v>
      </c>
      <c r="B6956" s="1" t="s">
        <v>8</v>
      </c>
      <c r="C6956">
        <v>67.949577000000005</v>
      </c>
    </row>
    <row r="6957" spans="1:3" x14ac:dyDescent="0.25">
      <c r="A6957" s="2">
        <v>43798</v>
      </c>
      <c r="B6957" s="1" t="s">
        <v>8</v>
      </c>
      <c r="C6957">
        <v>66.726578000000003</v>
      </c>
    </row>
    <row r="6958" spans="1:3" x14ac:dyDescent="0.25">
      <c r="A6958" s="2">
        <v>43801</v>
      </c>
      <c r="B6958" s="1" t="s">
        <v>8</v>
      </c>
      <c r="C6958">
        <v>65.601433</v>
      </c>
    </row>
    <row r="6959" spans="1:3" x14ac:dyDescent="0.25">
      <c r="A6959" s="2">
        <v>43802</v>
      </c>
      <c r="B6959" s="1" t="s">
        <v>8</v>
      </c>
      <c r="C6959">
        <v>65.797111999999998</v>
      </c>
    </row>
    <row r="6960" spans="1:3" x14ac:dyDescent="0.25">
      <c r="A6960" s="2">
        <v>43803</v>
      </c>
      <c r="B6960" s="1" t="s">
        <v>8</v>
      </c>
      <c r="C6960">
        <v>66.922263999999998</v>
      </c>
    </row>
    <row r="6961" spans="1:3" x14ac:dyDescent="0.25">
      <c r="A6961" s="2">
        <v>43804</v>
      </c>
      <c r="B6961" s="1" t="s">
        <v>8</v>
      </c>
      <c r="C6961">
        <v>66.188468999999998</v>
      </c>
    </row>
    <row r="6962" spans="1:3" x14ac:dyDescent="0.25">
      <c r="A6962" s="2">
        <v>43805</v>
      </c>
      <c r="B6962" s="1" t="s">
        <v>8</v>
      </c>
      <c r="C6962">
        <v>66.530906999999999</v>
      </c>
    </row>
    <row r="6963" spans="1:3" x14ac:dyDescent="0.25">
      <c r="A6963" s="2">
        <v>43808</v>
      </c>
      <c r="B6963" s="1" t="s">
        <v>8</v>
      </c>
      <c r="C6963">
        <v>65.112235999999996</v>
      </c>
    </row>
    <row r="6964" spans="1:3" x14ac:dyDescent="0.25">
      <c r="A6964" s="2">
        <v>43809</v>
      </c>
      <c r="B6964" s="1" t="s">
        <v>8</v>
      </c>
      <c r="C6964">
        <v>65.405745999999994</v>
      </c>
    </row>
    <row r="6965" spans="1:3" x14ac:dyDescent="0.25">
      <c r="A6965" s="2">
        <v>43810</v>
      </c>
      <c r="B6965" s="1" t="s">
        <v>8</v>
      </c>
      <c r="C6965">
        <v>65.797111999999998</v>
      </c>
    </row>
    <row r="6966" spans="1:3" x14ac:dyDescent="0.25">
      <c r="A6966" s="2">
        <v>43811</v>
      </c>
      <c r="B6966" s="1" t="s">
        <v>8</v>
      </c>
      <c r="C6966">
        <v>65.454673999999997</v>
      </c>
    </row>
    <row r="6967" spans="1:3" x14ac:dyDescent="0.25">
      <c r="A6967" s="2">
        <v>43812</v>
      </c>
      <c r="B6967" s="1" t="s">
        <v>8</v>
      </c>
      <c r="C6967">
        <v>64.671951000000007</v>
      </c>
    </row>
    <row r="6968" spans="1:3" x14ac:dyDescent="0.25">
      <c r="A6968" s="2">
        <v>43815</v>
      </c>
      <c r="B6968" s="1" t="s">
        <v>8</v>
      </c>
      <c r="C6968">
        <v>65.063316</v>
      </c>
    </row>
    <row r="6969" spans="1:3" x14ac:dyDescent="0.25">
      <c r="A6969" s="2">
        <v>43816</v>
      </c>
      <c r="B6969" s="1" t="s">
        <v>8</v>
      </c>
      <c r="C6969">
        <v>66.090630000000004</v>
      </c>
    </row>
    <row r="6970" spans="1:3" x14ac:dyDescent="0.25">
      <c r="A6970" s="2">
        <v>43817</v>
      </c>
      <c r="B6970" s="1" t="s">
        <v>8</v>
      </c>
      <c r="C6970">
        <v>65.601433</v>
      </c>
    </row>
    <row r="6971" spans="1:3" x14ac:dyDescent="0.25">
      <c r="A6971" s="2">
        <v>43818</v>
      </c>
      <c r="B6971" s="1" t="s">
        <v>8</v>
      </c>
      <c r="C6971">
        <v>65.405745999999994</v>
      </c>
    </row>
    <row r="6972" spans="1:3" x14ac:dyDescent="0.25">
      <c r="A6972" s="2">
        <v>43819</v>
      </c>
      <c r="B6972" s="1" t="s">
        <v>8</v>
      </c>
      <c r="C6972">
        <v>67.509299999999996</v>
      </c>
    </row>
    <row r="6973" spans="1:3" x14ac:dyDescent="0.25">
      <c r="A6973" s="2">
        <v>43822</v>
      </c>
      <c r="B6973" s="1" t="s">
        <v>8</v>
      </c>
      <c r="C6973">
        <v>67.117935000000003</v>
      </c>
    </row>
    <row r="6974" spans="1:3" x14ac:dyDescent="0.25">
      <c r="A6974" s="2">
        <v>43826</v>
      </c>
      <c r="B6974" s="1" t="s">
        <v>8</v>
      </c>
      <c r="C6974">
        <v>67.656066999999993</v>
      </c>
    </row>
    <row r="6975" spans="1:3" x14ac:dyDescent="0.25">
      <c r="A6975" s="2">
        <v>43829</v>
      </c>
      <c r="B6975" s="1" t="s">
        <v>8</v>
      </c>
      <c r="C6975">
        <v>66.873337000000006</v>
      </c>
    </row>
    <row r="6976" spans="1:3" x14ac:dyDescent="0.25">
      <c r="A6976" s="2">
        <v>43832</v>
      </c>
      <c r="B6976" s="1" t="s">
        <v>8</v>
      </c>
      <c r="C6976">
        <v>65.748183999999995</v>
      </c>
    </row>
    <row r="6977" spans="1:3" x14ac:dyDescent="0.25">
      <c r="A6977" s="2">
        <v>43833</v>
      </c>
      <c r="B6977" s="1" t="s">
        <v>8</v>
      </c>
      <c r="C6977">
        <v>66.726578000000003</v>
      </c>
    </row>
    <row r="6978" spans="1:3" x14ac:dyDescent="0.25">
      <c r="A6978" s="2">
        <v>43836</v>
      </c>
      <c r="B6978" s="1" t="s">
        <v>8</v>
      </c>
      <c r="C6978">
        <v>68.585541000000006</v>
      </c>
    </row>
    <row r="6979" spans="1:3" x14ac:dyDescent="0.25">
      <c r="A6979" s="2">
        <v>43837</v>
      </c>
      <c r="B6979" s="1" t="s">
        <v>8</v>
      </c>
      <c r="C6979">
        <v>69.955292</v>
      </c>
    </row>
    <row r="6980" spans="1:3" x14ac:dyDescent="0.25">
      <c r="A6980" s="2">
        <v>43838</v>
      </c>
      <c r="B6980" s="1" t="s">
        <v>8</v>
      </c>
      <c r="C6980">
        <v>70.640167000000005</v>
      </c>
    </row>
    <row r="6981" spans="1:3" x14ac:dyDescent="0.25">
      <c r="A6981" s="2">
        <v>43839</v>
      </c>
      <c r="B6981" s="1" t="s">
        <v>8</v>
      </c>
      <c r="C6981">
        <v>71.227203000000003</v>
      </c>
    </row>
    <row r="6982" spans="1:3" x14ac:dyDescent="0.25">
      <c r="A6982" s="2">
        <v>43840</v>
      </c>
      <c r="B6982" s="1" t="s">
        <v>8</v>
      </c>
      <c r="C6982">
        <v>70.786925999999994</v>
      </c>
    </row>
    <row r="6983" spans="1:3" x14ac:dyDescent="0.25">
      <c r="A6983" s="2">
        <v>43843</v>
      </c>
      <c r="B6983" s="1" t="s">
        <v>8</v>
      </c>
      <c r="C6983">
        <v>71.814239999999998</v>
      </c>
    </row>
    <row r="6984" spans="1:3" x14ac:dyDescent="0.25">
      <c r="A6984" s="2">
        <v>43844</v>
      </c>
      <c r="B6984" s="1" t="s">
        <v>8</v>
      </c>
      <c r="C6984">
        <v>73.771034</v>
      </c>
    </row>
    <row r="6985" spans="1:3" x14ac:dyDescent="0.25">
      <c r="A6985" s="2">
        <v>43845</v>
      </c>
      <c r="B6985" s="1" t="s">
        <v>8</v>
      </c>
      <c r="C6985">
        <v>74.358069999999998</v>
      </c>
    </row>
    <row r="6986" spans="1:3" x14ac:dyDescent="0.25">
      <c r="A6986" s="2">
        <v>43846</v>
      </c>
      <c r="B6986" s="1" t="s">
        <v>8</v>
      </c>
      <c r="C6986">
        <v>74.651588000000004</v>
      </c>
    </row>
    <row r="6987" spans="1:3" x14ac:dyDescent="0.25">
      <c r="A6987" s="2">
        <v>43847</v>
      </c>
      <c r="B6987" s="1" t="s">
        <v>8</v>
      </c>
      <c r="C6987">
        <v>74.455910000000003</v>
      </c>
    </row>
    <row r="6988" spans="1:3" x14ac:dyDescent="0.25">
      <c r="A6988" s="2">
        <v>43850</v>
      </c>
      <c r="B6988" s="1" t="s">
        <v>8</v>
      </c>
      <c r="C6988">
        <v>74.749427999999995</v>
      </c>
    </row>
    <row r="6989" spans="1:3" x14ac:dyDescent="0.25">
      <c r="A6989" s="2">
        <v>43851</v>
      </c>
      <c r="B6989" s="1" t="s">
        <v>8</v>
      </c>
      <c r="C6989">
        <v>75.434310999999994</v>
      </c>
    </row>
    <row r="6990" spans="1:3" x14ac:dyDescent="0.25">
      <c r="A6990" s="2">
        <v>43852</v>
      </c>
      <c r="B6990" s="1" t="s">
        <v>8</v>
      </c>
      <c r="C6990">
        <v>76.706222999999994</v>
      </c>
    </row>
    <row r="6991" spans="1:3" x14ac:dyDescent="0.25">
      <c r="A6991" s="2">
        <v>43853</v>
      </c>
      <c r="B6991" s="1" t="s">
        <v>8</v>
      </c>
      <c r="C6991">
        <v>75.483222999999995</v>
      </c>
    </row>
    <row r="6992" spans="1:3" x14ac:dyDescent="0.25">
      <c r="A6992" s="2">
        <v>43854</v>
      </c>
      <c r="B6992" s="1" t="s">
        <v>8</v>
      </c>
      <c r="C6992">
        <v>76.412704000000005</v>
      </c>
    </row>
    <row r="6993" spans="1:3" x14ac:dyDescent="0.25">
      <c r="A6993" s="2">
        <v>43857</v>
      </c>
      <c r="B6993" s="1" t="s">
        <v>8</v>
      </c>
      <c r="C6993">
        <v>73.868874000000005</v>
      </c>
    </row>
    <row r="6994" spans="1:3" x14ac:dyDescent="0.25">
      <c r="A6994" s="2">
        <v>43858</v>
      </c>
      <c r="B6994" s="1" t="s">
        <v>8</v>
      </c>
      <c r="C6994">
        <v>73.673195000000007</v>
      </c>
    </row>
    <row r="6995" spans="1:3" x14ac:dyDescent="0.25">
      <c r="A6995" s="2">
        <v>43859</v>
      </c>
      <c r="B6995" s="1" t="s">
        <v>8</v>
      </c>
      <c r="C6995">
        <v>72.743720999999994</v>
      </c>
    </row>
    <row r="6996" spans="1:3" x14ac:dyDescent="0.25">
      <c r="A6996" s="2">
        <v>43860</v>
      </c>
      <c r="B6996" s="1" t="s">
        <v>8</v>
      </c>
      <c r="C6996">
        <v>71.961005999999998</v>
      </c>
    </row>
    <row r="6997" spans="1:3" x14ac:dyDescent="0.25">
      <c r="A6997" s="2">
        <v>43861</v>
      </c>
      <c r="B6997" s="1" t="s">
        <v>8</v>
      </c>
      <c r="C6997">
        <v>70.835846000000004</v>
      </c>
    </row>
    <row r="6998" spans="1:3" x14ac:dyDescent="0.25">
      <c r="A6998" s="2">
        <v>43864</v>
      </c>
      <c r="B6998" s="1" t="s">
        <v>8</v>
      </c>
      <c r="C6998">
        <v>70.102051000000003</v>
      </c>
    </row>
    <row r="6999" spans="1:3" x14ac:dyDescent="0.25">
      <c r="A6999" s="2">
        <v>43865</v>
      </c>
      <c r="B6999" s="1" t="s">
        <v>8</v>
      </c>
      <c r="C6999">
        <v>72.303443999999999</v>
      </c>
    </row>
    <row r="7000" spans="1:3" x14ac:dyDescent="0.25">
      <c r="A7000" s="2">
        <v>43866</v>
      </c>
      <c r="B7000" s="1" t="s">
        <v>8</v>
      </c>
      <c r="C7000">
        <v>71.814239999999998</v>
      </c>
    </row>
    <row r="7001" spans="1:3" x14ac:dyDescent="0.25">
      <c r="A7001" s="2">
        <v>43867</v>
      </c>
      <c r="B7001" s="1" t="s">
        <v>8</v>
      </c>
      <c r="C7001">
        <v>70.346648999999999</v>
      </c>
    </row>
    <row r="7002" spans="1:3" x14ac:dyDescent="0.25">
      <c r="A7002" s="2">
        <v>43868</v>
      </c>
      <c r="B7002" s="1" t="s">
        <v>8</v>
      </c>
      <c r="C7002">
        <v>69.368256000000002</v>
      </c>
    </row>
    <row r="7003" spans="1:3" x14ac:dyDescent="0.25">
      <c r="A7003" s="2">
        <v>43871</v>
      </c>
      <c r="B7003" s="1" t="s">
        <v>8</v>
      </c>
      <c r="C7003">
        <v>69.759613000000002</v>
      </c>
    </row>
    <row r="7004" spans="1:3" x14ac:dyDescent="0.25">
      <c r="A7004" s="2">
        <v>43872</v>
      </c>
      <c r="B7004" s="1" t="s">
        <v>8</v>
      </c>
      <c r="C7004">
        <v>69.221496999999999</v>
      </c>
    </row>
    <row r="7005" spans="1:3" x14ac:dyDescent="0.25">
      <c r="A7005" s="2">
        <v>43873</v>
      </c>
      <c r="B7005" s="1" t="s">
        <v>8</v>
      </c>
      <c r="C7005">
        <v>70.689087000000001</v>
      </c>
    </row>
    <row r="7006" spans="1:3" x14ac:dyDescent="0.25">
      <c r="A7006" s="2">
        <v>43874</v>
      </c>
      <c r="B7006" s="1" t="s">
        <v>8</v>
      </c>
      <c r="C7006">
        <v>71.276131000000007</v>
      </c>
    </row>
    <row r="7007" spans="1:3" x14ac:dyDescent="0.25">
      <c r="A7007" s="2">
        <v>43875</v>
      </c>
      <c r="B7007" s="1" t="s">
        <v>8</v>
      </c>
      <c r="C7007">
        <v>70.395561000000001</v>
      </c>
    </row>
    <row r="7008" spans="1:3" x14ac:dyDescent="0.25">
      <c r="A7008" s="2">
        <v>43878</v>
      </c>
      <c r="B7008" s="1" t="s">
        <v>8</v>
      </c>
      <c r="C7008">
        <v>70.835846000000004</v>
      </c>
    </row>
    <row r="7009" spans="1:3" x14ac:dyDescent="0.25">
      <c r="A7009" s="2">
        <v>43879</v>
      </c>
      <c r="B7009" s="1" t="s">
        <v>8</v>
      </c>
      <c r="C7009">
        <v>70.395561000000001</v>
      </c>
    </row>
    <row r="7010" spans="1:3" x14ac:dyDescent="0.25">
      <c r="A7010" s="2">
        <v>43880</v>
      </c>
      <c r="B7010" s="1" t="s">
        <v>8</v>
      </c>
      <c r="C7010">
        <v>78.369491999999994</v>
      </c>
    </row>
    <row r="7011" spans="1:3" x14ac:dyDescent="0.25">
      <c r="A7011" s="2">
        <v>43881</v>
      </c>
      <c r="B7011" s="1" t="s">
        <v>8</v>
      </c>
      <c r="C7011">
        <v>78.711928999999998</v>
      </c>
    </row>
    <row r="7012" spans="1:3" x14ac:dyDescent="0.25">
      <c r="A7012" s="2">
        <v>43882</v>
      </c>
      <c r="B7012" s="1" t="s">
        <v>8</v>
      </c>
      <c r="C7012">
        <v>78.027054000000007</v>
      </c>
    </row>
    <row r="7013" spans="1:3" x14ac:dyDescent="0.25">
      <c r="A7013" s="2">
        <v>43885</v>
      </c>
      <c r="B7013" s="1" t="s">
        <v>8</v>
      </c>
      <c r="C7013">
        <v>73.379677000000001</v>
      </c>
    </row>
    <row r="7014" spans="1:3" x14ac:dyDescent="0.25">
      <c r="A7014" s="2">
        <v>43886</v>
      </c>
      <c r="B7014" s="1" t="s">
        <v>8</v>
      </c>
      <c r="C7014">
        <v>72.939400000000006</v>
      </c>
    </row>
    <row r="7015" spans="1:3" x14ac:dyDescent="0.25">
      <c r="A7015" s="2">
        <v>43887</v>
      </c>
      <c r="B7015" s="1" t="s">
        <v>8</v>
      </c>
      <c r="C7015">
        <v>72.841553000000005</v>
      </c>
    </row>
    <row r="7016" spans="1:3" x14ac:dyDescent="0.25">
      <c r="A7016" s="2">
        <v>43888</v>
      </c>
      <c r="B7016" s="1" t="s">
        <v>8</v>
      </c>
      <c r="C7016">
        <v>69.368256000000002</v>
      </c>
    </row>
    <row r="7017" spans="1:3" x14ac:dyDescent="0.25">
      <c r="A7017" s="2">
        <v>43889</v>
      </c>
      <c r="B7017" s="1" t="s">
        <v>8</v>
      </c>
      <c r="C7017">
        <v>67.704971</v>
      </c>
    </row>
    <row r="7018" spans="1:3" x14ac:dyDescent="0.25">
      <c r="A7018" s="2">
        <v>43892</v>
      </c>
      <c r="B7018" s="1" t="s">
        <v>8</v>
      </c>
      <c r="C7018">
        <v>66.579825999999997</v>
      </c>
    </row>
    <row r="7019" spans="1:3" x14ac:dyDescent="0.25">
      <c r="A7019" s="2">
        <v>43893</v>
      </c>
      <c r="B7019" s="1" t="s">
        <v>8</v>
      </c>
      <c r="C7019">
        <v>68.879051000000004</v>
      </c>
    </row>
    <row r="7020" spans="1:3" x14ac:dyDescent="0.25">
      <c r="A7020" s="2">
        <v>43894</v>
      </c>
      <c r="B7020" s="1" t="s">
        <v>8</v>
      </c>
      <c r="C7020">
        <v>69.025810000000007</v>
      </c>
    </row>
    <row r="7021" spans="1:3" x14ac:dyDescent="0.25">
      <c r="A7021" s="2">
        <v>43895</v>
      </c>
      <c r="B7021" s="1" t="s">
        <v>8</v>
      </c>
      <c r="C7021">
        <v>65.601433</v>
      </c>
    </row>
    <row r="7022" spans="1:3" x14ac:dyDescent="0.25">
      <c r="A7022" s="2">
        <v>43896</v>
      </c>
      <c r="B7022" s="1" t="s">
        <v>8</v>
      </c>
      <c r="C7022">
        <v>62.861919</v>
      </c>
    </row>
    <row r="7023" spans="1:3" x14ac:dyDescent="0.25">
      <c r="A7023" s="2">
        <v>43899</v>
      </c>
      <c r="B7023" s="1" t="s">
        <v>8</v>
      </c>
      <c r="C7023">
        <v>58.214542000000002</v>
      </c>
    </row>
    <row r="7024" spans="1:3" x14ac:dyDescent="0.25">
      <c r="A7024" s="2">
        <v>43900</v>
      </c>
      <c r="B7024" s="1" t="s">
        <v>8</v>
      </c>
      <c r="C7024">
        <v>57.382908</v>
      </c>
    </row>
    <row r="7025" spans="1:3" x14ac:dyDescent="0.25">
      <c r="A7025" s="2">
        <v>43901</v>
      </c>
      <c r="B7025" s="1" t="s">
        <v>8</v>
      </c>
      <c r="C7025">
        <v>54.790154000000001</v>
      </c>
    </row>
    <row r="7026" spans="1:3" x14ac:dyDescent="0.25">
      <c r="A7026" s="2">
        <v>43902</v>
      </c>
      <c r="B7026" s="1" t="s">
        <v>8</v>
      </c>
      <c r="C7026">
        <v>47.099964</v>
      </c>
    </row>
    <row r="7027" spans="1:3" x14ac:dyDescent="0.25">
      <c r="A7027" s="2">
        <v>43903</v>
      </c>
      <c r="B7027" s="1" t="s">
        <v>8</v>
      </c>
      <c r="C7027">
        <v>47.452190000000002</v>
      </c>
    </row>
    <row r="7028" spans="1:3" x14ac:dyDescent="0.25">
      <c r="A7028" s="2">
        <v>43906</v>
      </c>
      <c r="B7028" s="1" t="s">
        <v>8</v>
      </c>
      <c r="C7028">
        <v>48.724105999999999</v>
      </c>
    </row>
    <row r="7029" spans="1:3" x14ac:dyDescent="0.25">
      <c r="A7029" s="2">
        <v>43907</v>
      </c>
      <c r="B7029" s="1" t="s">
        <v>8</v>
      </c>
      <c r="C7029">
        <v>47.354351000000001</v>
      </c>
    </row>
    <row r="7030" spans="1:3" x14ac:dyDescent="0.25">
      <c r="A7030" s="2">
        <v>43908</v>
      </c>
      <c r="B7030" s="1" t="s">
        <v>8</v>
      </c>
      <c r="C7030">
        <v>41.229595000000003</v>
      </c>
    </row>
    <row r="7031" spans="1:3" x14ac:dyDescent="0.25">
      <c r="A7031" s="2">
        <v>43909</v>
      </c>
      <c r="B7031" s="1" t="s">
        <v>8</v>
      </c>
      <c r="C7031">
        <v>42.540641999999998</v>
      </c>
    </row>
    <row r="7032" spans="1:3" x14ac:dyDescent="0.25">
      <c r="A7032" s="2">
        <v>43910</v>
      </c>
      <c r="B7032" s="1" t="s">
        <v>8</v>
      </c>
      <c r="C7032">
        <v>45.847617999999997</v>
      </c>
    </row>
    <row r="7033" spans="1:3" x14ac:dyDescent="0.25">
      <c r="A7033" s="2">
        <v>43913</v>
      </c>
      <c r="B7033" s="1" t="s">
        <v>8</v>
      </c>
      <c r="C7033">
        <v>43.362495000000003</v>
      </c>
    </row>
    <row r="7034" spans="1:3" x14ac:dyDescent="0.25">
      <c r="A7034" s="2">
        <v>43914</v>
      </c>
      <c r="B7034" s="1" t="s">
        <v>8</v>
      </c>
      <c r="C7034">
        <v>48.665401000000003</v>
      </c>
    </row>
    <row r="7035" spans="1:3" x14ac:dyDescent="0.25">
      <c r="A7035" s="2">
        <v>43915</v>
      </c>
      <c r="B7035" s="1" t="s">
        <v>8</v>
      </c>
      <c r="C7035">
        <v>55.181519000000002</v>
      </c>
    </row>
    <row r="7036" spans="1:3" x14ac:dyDescent="0.25">
      <c r="A7036" s="2">
        <v>43916</v>
      </c>
      <c r="B7036" s="1" t="s">
        <v>8</v>
      </c>
      <c r="C7036">
        <v>55.915314000000002</v>
      </c>
    </row>
    <row r="7037" spans="1:3" x14ac:dyDescent="0.25">
      <c r="A7037" s="2">
        <v>43917</v>
      </c>
      <c r="B7037" s="1" t="s">
        <v>8</v>
      </c>
      <c r="C7037">
        <v>54.741238000000003</v>
      </c>
    </row>
    <row r="7038" spans="1:3" x14ac:dyDescent="0.25">
      <c r="A7038" s="2">
        <v>43920</v>
      </c>
      <c r="B7038" s="1" t="s">
        <v>8</v>
      </c>
      <c r="C7038">
        <v>52.980125000000001</v>
      </c>
    </row>
    <row r="7039" spans="1:3" x14ac:dyDescent="0.25">
      <c r="A7039" s="2">
        <v>43921</v>
      </c>
      <c r="B7039" s="1" t="s">
        <v>8</v>
      </c>
      <c r="C7039">
        <v>53.224724000000002</v>
      </c>
    </row>
    <row r="7040" spans="1:3" x14ac:dyDescent="0.25">
      <c r="A7040" s="2">
        <v>43922</v>
      </c>
      <c r="B7040" s="1" t="s">
        <v>8</v>
      </c>
      <c r="C7040">
        <v>51.541885000000001</v>
      </c>
    </row>
    <row r="7041" spans="1:3" x14ac:dyDescent="0.25">
      <c r="A7041" s="2">
        <v>43923</v>
      </c>
      <c r="B7041" s="1" t="s">
        <v>8</v>
      </c>
      <c r="C7041">
        <v>50.250400999999997</v>
      </c>
    </row>
    <row r="7042" spans="1:3" x14ac:dyDescent="0.25">
      <c r="A7042" s="2">
        <v>43924</v>
      </c>
      <c r="B7042" s="1" t="s">
        <v>8</v>
      </c>
      <c r="C7042">
        <v>46.659691000000002</v>
      </c>
    </row>
    <row r="7043" spans="1:3" x14ac:dyDescent="0.25">
      <c r="A7043" s="2">
        <v>43927</v>
      </c>
      <c r="B7043" s="1" t="s">
        <v>8</v>
      </c>
      <c r="C7043">
        <v>49.506821000000002</v>
      </c>
    </row>
    <row r="7044" spans="1:3" x14ac:dyDescent="0.25">
      <c r="A7044" s="2">
        <v>43928</v>
      </c>
      <c r="B7044" s="1" t="s">
        <v>8</v>
      </c>
      <c r="C7044">
        <v>52.344166000000001</v>
      </c>
    </row>
    <row r="7045" spans="1:3" x14ac:dyDescent="0.25">
      <c r="A7045" s="2">
        <v>43929</v>
      </c>
      <c r="B7045" s="1" t="s">
        <v>8</v>
      </c>
      <c r="C7045">
        <v>53.185589</v>
      </c>
    </row>
    <row r="7046" spans="1:3" x14ac:dyDescent="0.25">
      <c r="A7046" s="2">
        <v>43930</v>
      </c>
      <c r="B7046" s="1" t="s">
        <v>8</v>
      </c>
      <c r="C7046">
        <v>56.257747999999999</v>
      </c>
    </row>
    <row r="7047" spans="1:3" x14ac:dyDescent="0.25">
      <c r="A7047" s="2">
        <v>43935</v>
      </c>
      <c r="B7047" s="1" t="s">
        <v>8</v>
      </c>
      <c r="C7047">
        <v>57.236148999999997</v>
      </c>
    </row>
    <row r="7048" spans="1:3" x14ac:dyDescent="0.25">
      <c r="A7048" s="2">
        <v>43936</v>
      </c>
      <c r="B7048" s="1" t="s">
        <v>8</v>
      </c>
      <c r="C7048">
        <v>55.240219000000003</v>
      </c>
    </row>
    <row r="7049" spans="1:3" x14ac:dyDescent="0.25">
      <c r="A7049" s="2">
        <v>43937</v>
      </c>
      <c r="B7049" s="1" t="s">
        <v>8</v>
      </c>
      <c r="C7049">
        <v>54.085712000000001</v>
      </c>
    </row>
    <row r="7050" spans="1:3" x14ac:dyDescent="0.25">
      <c r="A7050" s="2">
        <v>43938</v>
      </c>
      <c r="B7050" s="1" t="s">
        <v>8</v>
      </c>
      <c r="C7050">
        <v>56.296886000000001</v>
      </c>
    </row>
    <row r="7051" spans="1:3" x14ac:dyDescent="0.25">
      <c r="A7051" s="2">
        <v>43941</v>
      </c>
      <c r="B7051" s="1" t="s">
        <v>8</v>
      </c>
      <c r="C7051">
        <v>55.885956</v>
      </c>
    </row>
    <row r="7052" spans="1:3" x14ac:dyDescent="0.25">
      <c r="A7052" s="2">
        <v>43942</v>
      </c>
      <c r="B7052" s="1" t="s">
        <v>8</v>
      </c>
      <c r="C7052">
        <v>53.029045000000004</v>
      </c>
    </row>
    <row r="7053" spans="1:3" x14ac:dyDescent="0.25">
      <c r="A7053" s="2">
        <v>43943</v>
      </c>
      <c r="B7053" s="1" t="s">
        <v>8</v>
      </c>
      <c r="C7053">
        <v>52.637684</v>
      </c>
    </row>
    <row r="7054" spans="1:3" x14ac:dyDescent="0.25">
      <c r="A7054" s="2">
        <v>43944</v>
      </c>
      <c r="B7054" s="1" t="s">
        <v>8</v>
      </c>
      <c r="C7054">
        <v>52.852936</v>
      </c>
    </row>
    <row r="7055" spans="1:3" x14ac:dyDescent="0.25">
      <c r="A7055" s="2">
        <v>43945</v>
      </c>
      <c r="B7055" s="1" t="s">
        <v>8</v>
      </c>
      <c r="C7055">
        <v>51.8354</v>
      </c>
    </row>
    <row r="7056" spans="1:3" x14ac:dyDescent="0.25">
      <c r="A7056" s="2">
        <v>43948</v>
      </c>
      <c r="B7056" s="1" t="s">
        <v>8</v>
      </c>
      <c r="C7056">
        <v>54.105277999999998</v>
      </c>
    </row>
    <row r="7057" spans="1:3" x14ac:dyDescent="0.25">
      <c r="A7057" s="2">
        <v>43949</v>
      </c>
      <c r="B7057" s="1" t="s">
        <v>8</v>
      </c>
      <c r="C7057">
        <v>53.929169000000002</v>
      </c>
    </row>
    <row r="7058" spans="1:3" x14ac:dyDescent="0.25">
      <c r="A7058" s="2">
        <v>43950</v>
      </c>
      <c r="B7058" s="1" t="s">
        <v>8</v>
      </c>
      <c r="C7058">
        <v>56.844788000000001</v>
      </c>
    </row>
    <row r="7059" spans="1:3" x14ac:dyDescent="0.25">
      <c r="A7059" s="2">
        <v>43951</v>
      </c>
      <c r="B7059" s="1" t="s">
        <v>8</v>
      </c>
      <c r="C7059">
        <v>56.140346999999998</v>
      </c>
    </row>
    <row r="7060" spans="1:3" x14ac:dyDescent="0.25">
      <c r="A7060" s="2">
        <v>43955</v>
      </c>
      <c r="B7060" s="1" t="s">
        <v>8</v>
      </c>
      <c r="C7060">
        <v>52.324599999999997</v>
      </c>
    </row>
    <row r="7061" spans="1:3" x14ac:dyDescent="0.25">
      <c r="A7061" s="2">
        <v>43956</v>
      </c>
      <c r="B7061" s="1" t="s">
        <v>8</v>
      </c>
      <c r="C7061">
        <v>53.850898999999998</v>
      </c>
    </row>
    <row r="7062" spans="1:3" x14ac:dyDescent="0.25">
      <c r="A7062" s="2">
        <v>43957</v>
      </c>
      <c r="B7062" s="1" t="s">
        <v>8</v>
      </c>
      <c r="C7062">
        <v>53.616081000000001</v>
      </c>
    </row>
    <row r="7063" spans="1:3" x14ac:dyDescent="0.25">
      <c r="A7063" s="2">
        <v>43958</v>
      </c>
      <c r="B7063" s="1" t="s">
        <v>8</v>
      </c>
      <c r="C7063">
        <v>57.979725000000002</v>
      </c>
    </row>
    <row r="7064" spans="1:3" x14ac:dyDescent="0.25">
      <c r="A7064" s="2">
        <v>43959</v>
      </c>
      <c r="B7064" s="1" t="s">
        <v>8</v>
      </c>
      <c r="C7064">
        <v>59.301929000000001</v>
      </c>
    </row>
    <row r="7065" spans="1:3" x14ac:dyDescent="0.25">
      <c r="A7065" s="2">
        <v>43962</v>
      </c>
      <c r="B7065" s="1" t="s">
        <v>8</v>
      </c>
      <c r="C7065">
        <v>57.506100000000004</v>
      </c>
    </row>
    <row r="7066" spans="1:3" x14ac:dyDescent="0.25">
      <c r="A7066" s="2">
        <v>43963</v>
      </c>
      <c r="B7066" s="1" t="s">
        <v>8</v>
      </c>
      <c r="C7066">
        <v>59.203259000000003</v>
      </c>
    </row>
    <row r="7067" spans="1:3" x14ac:dyDescent="0.25">
      <c r="A7067" s="2">
        <v>43964</v>
      </c>
      <c r="B7067" s="1" t="s">
        <v>8</v>
      </c>
      <c r="C7067">
        <v>57.131149000000001</v>
      </c>
    </row>
    <row r="7068" spans="1:3" x14ac:dyDescent="0.25">
      <c r="A7068" s="2">
        <v>43965</v>
      </c>
      <c r="B7068" s="1" t="s">
        <v>8</v>
      </c>
      <c r="C7068">
        <v>56.400973999999998</v>
      </c>
    </row>
    <row r="7069" spans="1:3" x14ac:dyDescent="0.25">
      <c r="A7069" s="2">
        <v>43966</v>
      </c>
      <c r="B7069" s="1" t="s">
        <v>8</v>
      </c>
      <c r="C7069">
        <v>58.611229000000002</v>
      </c>
    </row>
    <row r="7070" spans="1:3" x14ac:dyDescent="0.25">
      <c r="A7070" s="2">
        <v>43969</v>
      </c>
      <c r="B7070" s="1" t="s">
        <v>8</v>
      </c>
      <c r="C7070">
        <v>59.913704000000003</v>
      </c>
    </row>
    <row r="7071" spans="1:3" x14ac:dyDescent="0.25">
      <c r="A7071" s="2">
        <v>43970</v>
      </c>
      <c r="B7071" s="1" t="s">
        <v>8</v>
      </c>
      <c r="C7071">
        <v>60.564934000000001</v>
      </c>
    </row>
    <row r="7072" spans="1:3" x14ac:dyDescent="0.25">
      <c r="A7072" s="2">
        <v>43971</v>
      </c>
      <c r="B7072" s="1" t="s">
        <v>8</v>
      </c>
      <c r="C7072">
        <v>60.288651000000002</v>
      </c>
    </row>
    <row r="7073" spans="1:3" x14ac:dyDescent="0.25">
      <c r="A7073" s="2">
        <v>43972</v>
      </c>
      <c r="B7073" s="1" t="s">
        <v>8</v>
      </c>
      <c r="C7073">
        <v>59.420341000000001</v>
      </c>
    </row>
    <row r="7074" spans="1:3" x14ac:dyDescent="0.25">
      <c r="A7074" s="2">
        <v>43973</v>
      </c>
      <c r="B7074" s="1" t="s">
        <v>8</v>
      </c>
      <c r="C7074">
        <v>59.538746000000003</v>
      </c>
    </row>
    <row r="7075" spans="1:3" x14ac:dyDescent="0.25">
      <c r="A7075" s="2">
        <v>43976</v>
      </c>
      <c r="B7075" s="1" t="s">
        <v>8</v>
      </c>
      <c r="C7075">
        <v>60.111041999999998</v>
      </c>
    </row>
    <row r="7076" spans="1:3" x14ac:dyDescent="0.25">
      <c r="A7076" s="2">
        <v>43977</v>
      </c>
      <c r="B7076" s="1" t="s">
        <v>8</v>
      </c>
      <c r="C7076">
        <v>61.966079999999998</v>
      </c>
    </row>
    <row r="7077" spans="1:3" x14ac:dyDescent="0.25">
      <c r="A7077" s="2">
        <v>43978</v>
      </c>
      <c r="B7077" s="1" t="s">
        <v>8</v>
      </c>
      <c r="C7077">
        <v>61.314841999999999</v>
      </c>
    </row>
    <row r="7078" spans="1:3" x14ac:dyDescent="0.25">
      <c r="A7078" s="2">
        <v>43979</v>
      </c>
      <c r="B7078" s="1" t="s">
        <v>8</v>
      </c>
      <c r="C7078">
        <v>63.722445999999998</v>
      </c>
    </row>
    <row r="7079" spans="1:3" x14ac:dyDescent="0.25">
      <c r="A7079" s="2">
        <v>43980</v>
      </c>
      <c r="B7079" s="1" t="s">
        <v>8</v>
      </c>
      <c r="C7079">
        <v>63.327755000000003</v>
      </c>
    </row>
    <row r="7080" spans="1:3" x14ac:dyDescent="0.25">
      <c r="A7080" s="2">
        <v>43984</v>
      </c>
      <c r="B7080" s="1" t="s">
        <v>8</v>
      </c>
      <c r="C7080">
        <v>64.945983999999996</v>
      </c>
    </row>
    <row r="7081" spans="1:3" x14ac:dyDescent="0.25">
      <c r="A7081" s="2">
        <v>43985</v>
      </c>
      <c r="B7081" s="1" t="s">
        <v>8</v>
      </c>
      <c r="C7081">
        <v>68.083754999999996</v>
      </c>
    </row>
    <row r="7082" spans="1:3" x14ac:dyDescent="0.25">
      <c r="A7082" s="2">
        <v>43986</v>
      </c>
      <c r="B7082" s="1" t="s">
        <v>8</v>
      </c>
      <c r="C7082">
        <v>68.537643000000003</v>
      </c>
    </row>
    <row r="7083" spans="1:3" x14ac:dyDescent="0.25">
      <c r="A7083" s="2">
        <v>43987</v>
      </c>
      <c r="B7083" s="1" t="s">
        <v>8</v>
      </c>
      <c r="C7083">
        <v>71.182052999999996</v>
      </c>
    </row>
    <row r="7084" spans="1:3" x14ac:dyDescent="0.25">
      <c r="A7084" s="2">
        <v>43990</v>
      </c>
      <c r="B7084" s="1" t="s">
        <v>8</v>
      </c>
      <c r="C7084">
        <v>69.524360999999999</v>
      </c>
    </row>
    <row r="7085" spans="1:3" x14ac:dyDescent="0.25">
      <c r="A7085" s="2">
        <v>43991</v>
      </c>
      <c r="B7085" s="1" t="s">
        <v>8</v>
      </c>
      <c r="C7085">
        <v>67.037834000000004</v>
      </c>
    </row>
    <row r="7086" spans="1:3" x14ac:dyDescent="0.25">
      <c r="A7086" s="2">
        <v>43992</v>
      </c>
      <c r="B7086" s="1" t="s">
        <v>8</v>
      </c>
      <c r="C7086">
        <v>66.465523000000005</v>
      </c>
    </row>
    <row r="7087" spans="1:3" x14ac:dyDescent="0.25">
      <c r="A7087" s="2">
        <v>43993</v>
      </c>
      <c r="B7087" s="1" t="s">
        <v>8</v>
      </c>
      <c r="C7087">
        <v>64.649956000000003</v>
      </c>
    </row>
    <row r="7088" spans="1:3" x14ac:dyDescent="0.25">
      <c r="A7088" s="2">
        <v>43994</v>
      </c>
      <c r="B7088" s="1" t="s">
        <v>8</v>
      </c>
      <c r="C7088">
        <v>64.728897000000003</v>
      </c>
    </row>
    <row r="7089" spans="1:3" x14ac:dyDescent="0.25">
      <c r="A7089" s="2">
        <v>43997</v>
      </c>
      <c r="B7089" s="1" t="s">
        <v>8</v>
      </c>
      <c r="C7089">
        <v>65.399863999999994</v>
      </c>
    </row>
    <row r="7090" spans="1:3" x14ac:dyDescent="0.25">
      <c r="A7090" s="2">
        <v>43998</v>
      </c>
      <c r="B7090" s="1" t="s">
        <v>8</v>
      </c>
      <c r="C7090">
        <v>67.531188999999998</v>
      </c>
    </row>
    <row r="7091" spans="1:3" x14ac:dyDescent="0.25">
      <c r="A7091" s="2">
        <v>43999</v>
      </c>
      <c r="B7091" s="1" t="s">
        <v>8</v>
      </c>
      <c r="C7091">
        <v>68.123221999999998</v>
      </c>
    </row>
    <row r="7092" spans="1:3" x14ac:dyDescent="0.25">
      <c r="A7092" s="2">
        <v>44000</v>
      </c>
      <c r="B7092" s="1" t="s">
        <v>8</v>
      </c>
      <c r="C7092">
        <v>66.662864999999996</v>
      </c>
    </row>
    <row r="7093" spans="1:3" x14ac:dyDescent="0.25">
      <c r="A7093" s="2">
        <v>44001</v>
      </c>
      <c r="B7093" s="1" t="s">
        <v>8</v>
      </c>
      <c r="C7093">
        <v>67.689064000000002</v>
      </c>
    </row>
    <row r="7094" spans="1:3" x14ac:dyDescent="0.25">
      <c r="A7094" s="2">
        <v>44004</v>
      </c>
      <c r="B7094" s="1" t="s">
        <v>8</v>
      </c>
      <c r="C7094">
        <v>67.314109999999999</v>
      </c>
    </row>
    <row r="7095" spans="1:3" x14ac:dyDescent="0.25">
      <c r="A7095" s="2">
        <v>44005</v>
      </c>
      <c r="B7095" s="1" t="s">
        <v>8</v>
      </c>
      <c r="C7095">
        <v>68.853393999999994</v>
      </c>
    </row>
    <row r="7096" spans="1:3" x14ac:dyDescent="0.25">
      <c r="A7096" s="2">
        <v>44006</v>
      </c>
      <c r="B7096" s="1" t="s">
        <v>8</v>
      </c>
      <c r="C7096">
        <v>66.662864999999996</v>
      </c>
    </row>
    <row r="7097" spans="1:3" x14ac:dyDescent="0.25">
      <c r="A7097" s="2">
        <v>44007</v>
      </c>
      <c r="B7097" s="1" t="s">
        <v>8</v>
      </c>
      <c r="C7097">
        <v>68.103485000000006</v>
      </c>
    </row>
    <row r="7098" spans="1:3" x14ac:dyDescent="0.25">
      <c r="A7098" s="2">
        <v>44008</v>
      </c>
      <c r="B7098" s="1" t="s">
        <v>8</v>
      </c>
      <c r="C7098">
        <v>66.603667999999999</v>
      </c>
    </row>
    <row r="7099" spans="1:3" x14ac:dyDescent="0.25">
      <c r="A7099" s="2">
        <v>44011</v>
      </c>
      <c r="B7099" s="1" t="s">
        <v>8</v>
      </c>
      <c r="C7099">
        <v>66.781281000000007</v>
      </c>
    </row>
    <row r="7100" spans="1:3" x14ac:dyDescent="0.25">
      <c r="A7100" s="2">
        <v>44012</v>
      </c>
      <c r="B7100" s="1" t="s">
        <v>8</v>
      </c>
      <c r="C7100">
        <v>67.906143</v>
      </c>
    </row>
    <row r="7101" spans="1:3" x14ac:dyDescent="0.25">
      <c r="A7101" s="2">
        <v>44013</v>
      </c>
      <c r="B7101" s="1" t="s">
        <v>8</v>
      </c>
      <c r="C7101">
        <v>68.734993000000003</v>
      </c>
    </row>
    <row r="7102" spans="1:3" x14ac:dyDescent="0.25">
      <c r="A7102" s="2">
        <v>44014</v>
      </c>
      <c r="B7102" s="1" t="s">
        <v>8</v>
      </c>
      <c r="C7102">
        <v>69.563834999999997</v>
      </c>
    </row>
    <row r="7103" spans="1:3" x14ac:dyDescent="0.25">
      <c r="A7103" s="2">
        <v>44015</v>
      </c>
      <c r="B7103" s="1" t="s">
        <v>8</v>
      </c>
      <c r="C7103">
        <v>69.169144000000003</v>
      </c>
    </row>
    <row r="7104" spans="1:3" x14ac:dyDescent="0.25">
      <c r="A7104" s="2">
        <v>44018</v>
      </c>
      <c r="B7104" s="1" t="s">
        <v>8</v>
      </c>
      <c r="C7104">
        <v>70.609756000000004</v>
      </c>
    </row>
    <row r="7105" spans="1:3" x14ac:dyDescent="0.25">
      <c r="A7105" s="2">
        <v>44019</v>
      </c>
      <c r="B7105" s="1" t="s">
        <v>8</v>
      </c>
      <c r="C7105">
        <v>68.892859999999999</v>
      </c>
    </row>
    <row r="7106" spans="1:3" x14ac:dyDescent="0.25">
      <c r="A7106" s="2">
        <v>44020</v>
      </c>
      <c r="B7106" s="1" t="s">
        <v>8</v>
      </c>
      <c r="C7106">
        <v>67.807472000000004</v>
      </c>
    </row>
    <row r="7107" spans="1:3" x14ac:dyDescent="0.25">
      <c r="A7107" s="2">
        <v>44021</v>
      </c>
      <c r="B7107" s="1" t="s">
        <v>8</v>
      </c>
      <c r="C7107">
        <v>68.202156000000002</v>
      </c>
    </row>
    <row r="7108" spans="1:3" x14ac:dyDescent="0.25">
      <c r="A7108" s="2">
        <v>44022</v>
      </c>
      <c r="B7108" s="1" t="s">
        <v>8</v>
      </c>
      <c r="C7108">
        <v>66.801010000000005</v>
      </c>
    </row>
    <row r="7109" spans="1:3" x14ac:dyDescent="0.25">
      <c r="A7109" s="2">
        <v>44025</v>
      </c>
      <c r="B7109" s="1" t="s">
        <v>8</v>
      </c>
      <c r="C7109">
        <v>66.860213999999999</v>
      </c>
    </row>
    <row r="7110" spans="1:3" x14ac:dyDescent="0.25">
      <c r="A7110" s="2">
        <v>44026</v>
      </c>
      <c r="B7110" s="1" t="s">
        <v>8</v>
      </c>
      <c r="C7110">
        <v>66.208984000000001</v>
      </c>
    </row>
    <row r="7111" spans="1:3" x14ac:dyDescent="0.25">
      <c r="A7111" s="2">
        <v>44027</v>
      </c>
      <c r="B7111" s="1" t="s">
        <v>8</v>
      </c>
      <c r="C7111">
        <v>66.307648</v>
      </c>
    </row>
    <row r="7112" spans="1:3" x14ac:dyDescent="0.25">
      <c r="A7112" s="2">
        <v>44028</v>
      </c>
      <c r="B7112" s="1" t="s">
        <v>8</v>
      </c>
      <c r="C7112">
        <v>65.597213999999994</v>
      </c>
    </row>
    <row r="7113" spans="1:3" x14ac:dyDescent="0.25">
      <c r="A7113" s="2">
        <v>44029</v>
      </c>
      <c r="B7113" s="1" t="s">
        <v>8</v>
      </c>
      <c r="C7113">
        <v>66.070839000000007</v>
      </c>
    </row>
    <row r="7114" spans="1:3" x14ac:dyDescent="0.25">
      <c r="A7114" s="2">
        <v>44032</v>
      </c>
      <c r="B7114" s="1" t="s">
        <v>8</v>
      </c>
      <c r="C7114">
        <v>66.090575999999999</v>
      </c>
    </row>
    <row r="7115" spans="1:3" x14ac:dyDescent="0.25">
      <c r="A7115" s="2">
        <v>44033</v>
      </c>
      <c r="B7115" s="1" t="s">
        <v>8</v>
      </c>
      <c r="C7115">
        <v>67.767998000000006</v>
      </c>
    </row>
    <row r="7116" spans="1:3" x14ac:dyDescent="0.25">
      <c r="A7116" s="2">
        <v>44034</v>
      </c>
      <c r="B7116" s="1" t="s">
        <v>8</v>
      </c>
      <c r="C7116">
        <v>67.175972000000002</v>
      </c>
    </row>
    <row r="7117" spans="1:3" x14ac:dyDescent="0.25">
      <c r="A7117" s="2">
        <v>44035</v>
      </c>
      <c r="B7117" s="1" t="s">
        <v>8</v>
      </c>
      <c r="C7117">
        <v>67.590384999999998</v>
      </c>
    </row>
    <row r="7118" spans="1:3" x14ac:dyDescent="0.25">
      <c r="A7118" s="2">
        <v>44036</v>
      </c>
      <c r="B7118" s="1" t="s">
        <v>8</v>
      </c>
      <c r="C7118">
        <v>65.597213999999994</v>
      </c>
    </row>
    <row r="7119" spans="1:3" x14ac:dyDescent="0.25">
      <c r="A7119" s="2">
        <v>44039</v>
      </c>
      <c r="B7119" s="1" t="s">
        <v>8</v>
      </c>
      <c r="C7119">
        <v>66.366859000000005</v>
      </c>
    </row>
    <row r="7120" spans="1:3" x14ac:dyDescent="0.25">
      <c r="A7120" s="2">
        <v>44040</v>
      </c>
      <c r="B7120" s="1" t="s">
        <v>8</v>
      </c>
      <c r="C7120">
        <v>65.952431000000004</v>
      </c>
    </row>
    <row r="7121" spans="1:3" x14ac:dyDescent="0.25">
      <c r="A7121" s="2">
        <v>44041</v>
      </c>
      <c r="B7121" s="1" t="s">
        <v>8</v>
      </c>
      <c r="C7121">
        <v>67.373305999999999</v>
      </c>
    </row>
    <row r="7122" spans="1:3" x14ac:dyDescent="0.25">
      <c r="A7122" s="2">
        <v>44042</v>
      </c>
      <c r="B7122" s="1" t="s">
        <v>8</v>
      </c>
      <c r="C7122">
        <v>65.597213999999994</v>
      </c>
    </row>
    <row r="7123" spans="1:3" x14ac:dyDescent="0.25">
      <c r="A7123" s="2">
        <v>44043</v>
      </c>
      <c r="B7123" s="1" t="s">
        <v>8</v>
      </c>
      <c r="C7123">
        <v>64.965705999999997</v>
      </c>
    </row>
    <row r="7124" spans="1:3" x14ac:dyDescent="0.25">
      <c r="A7124" s="2">
        <v>44046</v>
      </c>
      <c r="B7124" s="1" t="s">
        <v>8</v>
      </c>
      <c r="C7124">
        <v>65.459068000000002</v>
      </c>
    </row>
    <row r="7125" spans="1:3" x14ac:dyDescent="0.25">
      <c r="A7125" s="2">
        <v>44047</v>
      </c>
      <c r="B7125" s="1" t="s">
        <v>8</v>
      </c>
      <c r="C7125">
        <v>63.426425999999999</v>
      </c>
    </row>
    <row r="7126" spans="1:3" x14ac:dyDescent="0.25">
      <c r="A7126" s="2">
        <v>44048</v>
      </c>
      <c r="B7126" s="1" t="s">
        <v>8</v>
      </c>
      <c r="C7126">
        <v>65.064384000000004</v>
      </c>
    </row>
    <row r="7127" spans="1:3" x14ac:dyDescent="0.25">
      <c r="A7127" s="2">
        <v>44049</v>
      </c>
      <c r="B7127" s="1" t="s">
        <v>8</v>
      </c>
      <c r="C7127">
        <v>64.827567999999999</v>
      </c>
    </row>
    <row r="7128" spans="1:3" x14ac:dyDescent="0.25">
      <c r="A7128" s="2">
        <v>44050</v>
      </c>
      <c r="B7128" s="1" t="s">
        <v>8</v>
      </c>
      <c r="C7128">
        <v>66.051102</v>
      </c>
    </row>
    <row r="7129" spans="1:3" x14ac:dyDescent="0.25">
      <c r="A7129" s="2">
        <v>44053</v>
      </c>
      <c r="B7129" s="1" t="s">
        <v>8</v>
      </c>
      <c r="C7129">
        <v>66.899688999999995</v>
      </c>
    </row>
    <row r="7130" spans="1:3" x14ac:dyDescent="0.25">
      <c r="A7130" s="2">
        <v>44054</v>
      </c>
      <c r="B7130" s="1" t="s">
        <v>8</v>
      </c>
      <c r="C7130">
        <v>68.241630999999998</v>
      </c>
    </row>
    <row r="7131" spans="1:3" x14ac:dyDescent="0.25">
      <c r="A7131" s="2">
        <v>44055</v>
      </c>
      <c r="B7131" s="1" t="s">
        <v>8</v>
      </c>
      <c r="C7131">
        <v>68.419228000000004</v>
      </c>
    </row>
    <row r="7132" spans="1:3" x14ac:dyDescent="0.25">
      <c r="A7132" s="2">
        <v>44056</v>
      </c>
      <c r="B7132" s="1" t="s">
        <v>8</v>
      </c>
      <c r="C7132">
        <v>70.234802000000002</v>
      </c>
    </row>
    <row r="7133" spans="1:3" x14ac:dyDescent="0.25">
      <c r="A7133" s="2">
        <v>44057</v>
      </c>
      <c r="B7133" s="1" t="s">
        <v>8</v>
      </c>
      <c r="C7133">
        <v>68.557372999999998</v>
      </c>
    </row>
    <row r="7134" spans="1:3" x14ac:dyDescent="0.25">
      <c r="A7134" s="2">
        <v>44060</v>
      </c>
      <c r="B7134" s="1" t="s">
        <v>8</v>
      </c>
      <c r="C7134">
        <v>69.248076999999995</v>
      </c>
    </row>
    <row r="7135" spans="1:3" x14ac:dyDescent="0.25">
      <c r="A7135" s="2">
        <v>44061</v>
      </c>
      <c r="B7135" s="1" t="s">
        <v>8</v>
      </c>
      <c r="C7135">
        <v>69.504631000000003</v>
      </c>
    </row>
    <row r="7136" spans="1:3" x14ac:dyDescent="0.25">
      <c r="A7136" s="2">
        <v>44062</v>
      </c>
      <c r="B7136" s="1" t="s">
        <v>8</v>
      </c>
      <c r="C7136">
        <v>68.577110000000005</v>
      </c>
    </row>
    <row r="7137" spans="1:3" x14ac:dyDescent="0.25">
      <c r="A7137" s="2">
        <v>44063</v>
      </c>
      <c r="B7137" s="1" t="s">
        <v>8</v>
      </c>
      <c r="C7137">
        <v>68.162689</v>
      </c>
    </row>
    <row r="7138" spans="1:3" x14ac:dyDescent="0.25">
      <c r="A7138" s="2">
        <v>44064</v>
      </c>
      <c r="B7138" s="1" t="s">
        <v>8</v>
      </c>
      <c r="C7138">
        <v>68.202156000000002</v>
      </c>
    </row>
    <row r="7139" spans="1:3" x14ac:dyDescent="0.25">
      <c r="A7139" s="2">
        <v>44067</v>
      </c>
      <c r="B7139" s="1" t="s">
        <v>8</v>
      </c>
      <c r="C7139">
        <v>68.873131000000001</v>
      </c>
    </row>
    <row r="7140" spans="1:3" x14ac:dyDescent="0.25">
      <c r="A7140" s="2">
        <v>44068</v>
      </c>
      <c r="B7140" s="1" t="s">
        <v>8</v>
      </c>
      <c r="C7140">
        <v>69.208611000000005</v>
      </c>
    </row>
    <row r="7141" spans="1:3" x14ac:dyDescent="0.25">
      <c r="A7141" s="2">
        <v>44069</v>
      </c>
      <c r="B7141" s="1" t="s">
        <v>8</v>
      </c>
      <c r="C7141">
        <v>70.254531999999998</v>
      </c>
    </row>
    <row r="7142" spans="1:3" x14ac:dyDescent="0.25">
      <c r="A7142" s="2">
        <v>44070</v>
      </c>
      <c r="B7142" s="1" t="s">
        <v>8</v>
      </c>
      <c r="C7142">
        <v>69.188873000000001</v>
      </c>
    </row>
    <row r="7143" spans="1:3" x14ac:dyDescent="0.25">
      <c r="A7143" s="2">
        <v>44071</v>
      </c>
      <c r="B7143" s="1" t="s">
        <v>8</v>
      </c>
      <c r="C7143">
        <v>68.498169000000004</v>
      </c>
    </row>
    <row r="7144" spans="1:3" x14ac:dyDescent="0.25">
      <c r="A7144" s="2">
        <v>44074</v>
      </c>
      <c r="B7144" s="1" t="s">
        <v>8</v>
      </c>
      <c r="C7144">
        <v>68.261359999999996</v>
      </c>
    </row>
    <row r="7145" spans="1:3" x14ac:dyDescent="0.25">
      <c r="A7145" s="2">
        <v>44075</v>
      </c>
      <c r="B7145" s="1" t="s">
        <v>8</v>
      </c>
      <c r="C7145">
        <v>68.478438999999995</v>
      </c>
    </row>
    <row r="7146" spans="1:3" x14ac:dyDescent="0.25">
      <c r="A7146" s="2">
        <v>44076</v>
      </c>
      <c r="B7146" s="1" t="s">
        <v>8</v>
      </c>
      <c r="C7146">
        <v>70.175606000000002</v>
      </c>
    </row>
    <row r="7147" spans="1:3" x14ac:dyDescent="0.25">
      <c r="A7147" s="2">
        <v>44077</v>
      </c>
      <c r="B7147" s="1" t="s">
        <v>8</v>
      </c>
      <c r="C7147">
        <v>69.780913999999996</v>
      </c>
    </row>
    <row r="7148" spans="1:3" x14ac:dyDescent="0.25">
      <c r="A7148" s="2">
        <v>44078</v>
      </c>
      <c r="B7148" s="1" t="s">
        <v>8</v>
      </c>
      <c r="C7148">
        <v>67.432509999999994</v>
      </c>
    </row>
    <row r="7149" spans="1:3" x14ac:dyDescent="0.25">
      <c r="A7149" s="2">
        <v>44081</v>
      </c>
      <c r="B7149" s="1" t="s">
        <v>8</v>
      </c>
      <c r="C7149">
        <v>68.616577000000007</v>
      </c>
    </row>
    <row r="7150" spans="1:3" x14ac:dyDescent="0.25">
      <c r="A7150" s="2">
        <v>44082</v>
      </c>
      <c r="B7150" s="1" t="s">
        <v>8</v>
      </c>
      <c r="C7150">
        <v>68.59684</v>
      </c>
    </row>
    <row r="7151" spans="1:3" x14ac:dyDescent="0.25">
      <c r="A7151" s="2">
        <v>44083</v>
      </c>
      <c r="B7151" s="1" t="s">
        <v>8</v>
      </c>
      <c r="C7151">
        <v>69.346755999999999</v>
      </c>
    </row>
    <row r="7152" spans="1:3" x14ac:dyDescent="0.25">
      <c r="A7152" s="2">
        <v>44084</v>
      </c>
      <c r="B7152" s="1" t="s">
        <v>8</v>
      </c>
      <c r="C7152">
        <v>70.787361000000004</v>
      </c>
    </row>
    <row r="7153" spans="1:3" x14ac:dyDescent="0.25">
      <c r="A7153" s="2">
        <v>44085</v>
      </c>
      <c r="B7153" s="1" t="s">
        <v>8</v>
      </c>
      <c r="C7153">
        <v>71.892493999999999</v>
      </c>
    </row>
    <row r="7154" spans="1:3" x14ac:dyDescent="0.25">
      <c r="A7154" s="2">
        <v>44088</v>
      </c>
      <c r="B7154" s="1" t="s">
        <v>8</v>
      </c>
      <c r="C7154">
        <v>73.451515000000001</v>
      </c>
    </row>
    <row r="7155" spans="1:3" x14ac:dyDescent="0.25">
      <c r="A7155" s="2">
        <v>44089</v>
      </c>
      <c r="B7155" s="1" t="s">
        <v>8</v>
      </c>
      <c r="C7155">
        <v>73.550185999999997</v>
      </c>
    </row>
    <row r="7156" spans="1:3" x14ac:dyDescent="0.25">
      <c r="A7156" s="2">
        <v>44090</v>
      </c>
      <c r="B7156" s="1" t="s">
        <v>8</v>
      </c>
      <c r="C7156">
        <v>74.300094999999999</v>
      </c>
    </row>
    <row r="7157" spans="1:3" x14ac:dyDescent="0.25">
      <c r="A7157" s="2">
        <v>44091</v>
      </c>
      <c r="B7157" s="1" t="s">
        <v>8</v>
      </c>
      <c r="C7157">
        <v>74.892128</v>
      </c>
    </row>
    <row r="7158" spans="1:3" x14ac:dyDescent="0.25">
      <c r="A7158" s="2">
        <v>44092</v>
      </c>
      <c r="B7158" s="1" t="s">
        <v>8</v>
      </c>
      <c r="C7158">
        <v>74.438239999999993</v>
      </c>
    </row>
    <row r="7159" spans="1:3" x14ac:dyDescent="0.25">
      <c r="A7159" s="2">
        <v>44095</v>
      </c>
      <c r="B7159" s="1" t="s">
        <v>8</v>
      </c>
      <c r="C7159">
        <v>72.563468999999998</v>
      </c>
    </row>
    <row r="7160" spans="1:3" x14ac:dyDescent="0.25">
      <c r="A7160" s="2">
        <v>44096</v>
      </c>
      <c r="B7160" s="1" t="s">
        <v>8</v>
      </c>
      <c r="C7160">
        <v>73.885666000000001</v>
      </c>
    </row>
    <row r="7161" spans="1:3" x14ac:dyDescent="0.25">
      <c r="A7161" s="2">
        <v>44097</v>
      </c>
      <c r="B7161" s="1" t="s">
        <v>8</v>
      </c>
      <c r="C7161">
        <v>76.905036999999993</v>
      </c>
    </row>
    <row r="7162" spans="1:3" x14ac:dyDescent="0.25">
      <c r="A7162" s="2">
        <v>44098</v>
      </c>
      <c r="B7162" s="1" t="s">
        <v>8</v>
      </c>
      <c r="C7162">
        <v>75.089470000000006</v>
      </c>
    </row>
    <row r="7163" spans="1:3" x14ac:dyDescent="0.25">
      <c r="A7163" s="2">
        <v>44099</v>
      </c>
      <c r="B7163" s="1" t="s">
        <v>8</v>
      </c>
      <c r="C7163">
        <v>75.760436999999996</v>
      </c>
    </row>
    <row r="7164" spans="1:3" x14ac:dyDescent="0.25">
      <c r="A7164" s="2">
        <v>44102</v>
      </c>
      <c r="B7164" s="1" t="s">
        <v>8</v>
      </c>
      <c r="C7164">
        <v>76.648482999999999</v>
      </c>
    </row>
    <row r="7165" spans="1:3" x14ac:dyDescent="0.25">
      <c r="A7165" s="2">
        <v>44103</v>
      </c>
      <c r="B7165" s="1" t="s">
        <v>8</v>
      </c>
      <c r="C7165">
        <v>75.898582000000005</v>
      </c>
    </row>
    <row r="7166" spans="1:3" x14ac:dyDescent="0.25">
      <c r="A7166" s="2">
        <v>44104</v>
      </c>
      <c r="B7166" s="1" t="s">
        <v>8</v>
      </c>
      <c r="C7166">
        <v>75.839377999999996</v>
      </c>
    </row>
    <row r="7167" spans="1:3" x14ac:dyDescent="0.25">
      <c r="A7167" s="2">
        <v>44105</v>
      </c>
      <c r="B7167" s="1" t="s">
        <v>8</v>
      </c>
      <c r="C7167">
        <v>78.128570999999994</v>
      </c>
    </row>
    <row r="7168" spans="1:3" x14ac:dyDescent="0.25">
      <c r="A7168" s="2">
        <v>44106</v>
      </c>
      <c r="B7168" s="1" t="s">
        <v>8</v>
      </c>
      <c r="C7168">
        <v>78.325905000000006</v>
      </c>
    </row>
    <row r="7169" spans="1:3" x14ac:dyDescent="0.25">
      <c r="A7169" s="2">
        <v>44109</v>
      </c>
      <c r="B7169" s="1" t="s">
        <v>8</v>
      </c>
      <c r="C7169">
        <v>77.062904000000003</v>
      </c>
    </row>
    <row r="7170" spans="1:3" x14ac:dyDescent="0.25">
      <c r="A7170" s="2">
        <v>44110</v>
      </c>
      <c r="B7170" s="1" t="s">
        <v>8</v>
      </c>
      <c r="C7170">
        <v>76.214325000000002</v>
      </c>
    </row>
    <row r="7171" spans="1:3" x14ac:dyDescent="0.25">
      <c r="A7171" s="2">
        <v>44111</v>
      </c>
      <c r="B7171" s="1" t="s">
        <v>8</v>
      </c>
      <c r="C7171">
        <v>76.253799000000001</v>
      </c>
    </row>
    <row r="7172" spans="1:3" x14ac:dyDescent="0.25">
      <c r="A7172" s="2">
        <v>44112</v>
      </c>
      <c r="B7172" s="1" t="s">
        <v>8</v>
      </c>
      <c r="C7172">
        <v>77.043175000000005</v>
      </c>
    </row>
    <row r="7173" spans="1:3" x14ac:dyDescent="0.25">
      <c r="A7173" s="2">
        <v>44113</v>
      </c>
      <c r="B7173" s="1" t="s">
        <v>8</v>
      </c>
      <c r="C7173">
        <v>76.983970999999997</v>
      </c>
    </row>
    <row r="7174" spans="1:3" x14ac:dyDescent="0.25">
      <c r="A7174" s="2">
        <v>44116</v>
      </c>
      <c r="B7174" s="1" t="s">
        <v>8</v>
      </c>
      <c r="C7174">
        <v>78.740334000000004</v>
      </c>
    </row>
    <row r="7175" spans="1:3" x14ac:dyDescent="0.25">
      <c r="A7175" s="2">
        <v>44117</v>
      </c>
      <c r="B7175" s="1" t="s">
        <v>8</v>
      </c>
      <c r="C7175">
        <v>80.674308999999994</v>
      </c>
    </row>
    <row r="7176" spans="1:3" x14ac:dyDescent="0.25">
      <c r="A7176" s="2">
        <v>44118</v>
      </c>
      <c r="B7176" s="1" t="s">
        <v>8</v>
      </c>
      <c r="C7176">
        <v>81.147934000000006</v>
      </c>
    </row>
    <row r="7177" spans="1:3" x14ac:dyDescent="0.25">
      <c r="A7177" s="2">
        <v>44119</v>
      </c>
      <c r="B7177" s="1" t="s">
        <v>8</v>
      </c>
      <c r="C7177">
        <v>78.246978999999996</v>
      </c>
    </row>
    <row r="7178" spans="1:3" x14ac:dyDescent="0.25">
      <c r="A7178" s="2">
        <v>44120</v>
      </c>
      <c r="B7178" s="1" t="s">
        <v>8</v>
      </c>
      <c r="C7178">
        <v>78.779799999999994</v>
      </c>
    </row>
    <row r="7179" spans="1:3" x14ac:dyDescent="0.25">
      <c r="A7179" s="2">
        <v>44123</v>
      </c>
      <c r="B7179" s="1" t="s">
        <v>8</v>
      </c>
      <c r="C7179">
        <v>80.516434000000004</v>
      </c>
    </row>
    <row r="7180" spans="1:3" x14ac:dyDescent="0.25">
      <c r="A7180" s="2">
        <v>44124</v>
      </c>
      <c r="B7180" s="1" t="s">
        <v>8</v>
      </c>
      <c r="C7180">
        <v>80.319091999999998</v>
      </c>
    </row>
    <row r="7181" spans="1:3" x14ac:dyDescent="0.25">
      <c r="A7181" s="2">
        <v>44125</v>
      </c>
      <c r="B7181" s="1" t="s">
        <v>8</v>
      </c>
      <c r="C7181">
        <v>79.825728999999995</v>
      </c>
    </row>
    <row r="7182" spans="1:3" x14ac:dyDescent="0.25">
      <c r="A7182" s="2">
        <v>44126</v>
      </c>
      <c r="B7182" s="1" t="s">
        <v>8</v>
      </c>
      <c r="C7182">
        <v>79.391570999999999</v>
      </c>
    </row>
    <row r="7183" spans="1:3" x14ac:dyDescent="0.25">
      <c r="A7183" s="2">
        <v>44127</v>
      </c>
      <c r="B7183" s="1" t="s">
        <v>8</v>
      </c>
      <c r="C7183">
        <v>80.911124999999998</v>
      </c>
    </row>
    <row r="7184" spans="1:3" x14ac:dyDescent="0.25">
      <c r="A7184" s="2">
        <v>44130</v>
      </c>
      <c r="B7184" s="1" t="s">
        <v>8</v>
      </c>
      <c r="C7184">
        <v>78.365379000000004</v>
      </c>
    </row>
    <row r="7185" spans="1:3" x14ac:dyDescent="0.25">
      <c r="A7185" s="2">
        <v>44131</v>
      </c>
      <c r="B7185" s="1" t="s">
        <v>8</v>
      </c>
      <c r="C7185">
        <v>78.483795000000001</v>
      </c>
    </row>
    <row r="7186" spans="1:3" x14ac:dyDescent="0.25">
      <c r="A7186" s="2">
        <v>44132</v>
      </c>
      <c r="B7186" s="1" t="s">
        <v>8</v>
      </c>
      <c r="C7186">
        <v>75.543364999999994</v>
      </c>
    </row>
    <row r="7187" spans="1:3" x14ac:dyDescent="0.25">
      <c r="A7187" s="2">
        <v>44133</v>
      </c>
      <c r="B7187" s="1" t="s">
        <v>8</v>
      </c>
      <c r="C7187">
        <v>75.148674</v>
      </c>
    </row>
    <row r="7188" spans="1:3" x14ac:dyDescent="0.25">
      <c r="A7188" s="2">
        <v>44134</v>
      </c>
      <c r="B7188" s="1" t="s">
        <v>8</v>
      </c>
      <c r="C7188">
        <v>74.043548999999999</v>
      </c>
    </row>
    <row r="7189" spans="1:3" x14ac:dyDescent="0.25">
      <c r="A7189" s="2">
        <v>44137</v>
      </c>
      <c r="B7189" s="1" t="s">
        <v>8</v>
      </c>
      <c r="C7189">
        <v>74.221160999999995</v>
      </c>
    </row>
    <row r="7190" spans="1:3" x14ac:dyDescent="0.25">
      <c r="A7190" s="2">
        <v>44138</v>
      </c>
      <c r="B7190" s="1" t="s">
        <v>8</v>
      </c>
      <c r="C7190">
        <v>74.497437000000005</v>
      </c>
    </row>
    <row r="7191" spans="1:3" x14ac:dyDescent="0.25">
      <c r="A7191" s="2">
        <v>44139</v>
      </c>
      <c r="B7191" s="1" t="s">
        <v>8</v>
      </c>
      <c r="C7191">
        <v>76.668221000000003</v>
      </c>
    </row>
    <row r="7192" spans="1:3" x14ac:dyDescent="0.25">
      <c r="A7192" s="2">
        <v>44140</v>
      </c>
      <c r="B7192" s="1" t="s">
        <v>8</v>
      </c>
      <c r="C7192">
        <v>78.720603999999994</v>
      </c>
    </row>
    <row r="7193" spans="1:3" x14ac:dyDescent="0.25">
      <c r="A7193" s="2">
        <v>44141</v>
      </c>
      <c r="B7193" s="1" t="s">
        <v>8</v>
      </c>
      <c r="C7193">
        <v>78.839011999999997</v>
      </c>
    </row>
    <row r="7194" spans="1:3" x14ac:dyDescent="0.25">
      <c r="A7194" s="2">
        <v>44144</v>
      </c>
      <c r="B7194" s="1" t="s">
        <v>8</v>
      </c>
      <c r="C7194">
        <v>83.279258999999996</v>
      </c>
    </row>
    <row r="7195" spans="1:3" x14ac:dyDescent="0.25">
      <c r="A7195" s="2">
        <v>44145</v>
      </c>
      <c r="B7195" s="1" t="s">
        <v>8</v>
      </c>
      <c r="C7195">
        <v>78.779799999999994</v>
      </c>
    </row>
    <row r="7196" spans="1:3" x14ac:dyDescent="0.25">
      <c r="A7196" s="2">
        <v>44146</v>
      </c>
      <c r="B7196" s="1" t="s">
        <v>8</v>
      </c>
      <c r="C7196">
        <v>79.115295000000003</v>
      </c>
    </row>
    <row r="7197" spans="1:3" x14ac:dyDescent="0.25">
      <c r="A7197" s="2">
        <v>44147</v>
      </c>
      <c r="B7197" s="1" t="s">
        <v>8</v>
      </c>
      <c r="C7197">
        <v>80.259879999999995</v>
      </c>
    </row>
    <row r="7198" spans="1:3" x14ac:dyDescent="0.25">
      <c r="A7198" s="2">
        <v>44148</v>
      </c>
      <c r="B7198" s="1" t="s">
        <v>8</v>
      </c>
      <c r="C7198">
        <v>81.384749999999997</v>
      </c>
    </row>
    <row r="7199" spans="1:3" x14ac:dyDescent="0.25">
      <c r="A7199" s="2">
        <v>44151</v>
      </c>
      <c r="B7199" s="1" t="s">
        <v>8</v>
      </c>
      <c r="C7199">
        <v>81.147934000000006</v>
      </c>
    </row>
    <row r="7200" spans="1:3" x14ac:dyDescent="0.25">
      <c r="A7200" s="2">
        <v>44152</v>
      </c>
      <c r="B7200" s="1" t="s">
        <v>8</v>
      </c>
      <c r="C7200">
        <v>81.739959999999996</v>
      </c>
    </row>
    <row r="7201" spans="1:3" x14ac:dyDescent="0.25">
      <c r="A7201" s="2">
        <v>44153</v>
      </c>
      <c r="B7201" s="1" t="s">
        <v>8</v>
      </c>
      <c r="C7201">
        <v>83.693672000000007</v>
      </c>
    </row>
    <row r="7202" spans="1:3" x14ac:dyDescent="0.25">
      <c r="A7202" s="2">
        <v>44154</v>
      </c>
      <c r="B7202" s="1" t="s">
        <v>8</v>
      </c>
      <c r="C7202">
        <v>82.845093000000006</v>
      </c>
    </row>
    <row r="7203" spans="1:3" x14ac:dyDescent="0.25">
      <c r="A7203" s="2">
        <v>44155</v>
      </c>
      <c r="B7203" s="1" t="s">
        <v>8</v>
      </c>
      <c r="C7203">
        <v>83.496337999999994</v>
      </c>
    </row>
    <row r="7204" spans="1:3" x14ac:dyDescent="0.25">
      <c r="A7204" s="2">
        <v>44158</v>
      </c>
      <c r="B7204" s="1" t="s">
        <v>8</v>
      </c>
      <c r="C7204">
        <v>83.239784</v>
      </c>
    </row>
    <row r="7205" spans="1:3" x14ac:dyDescent="0.25">
      <c r="A7205" s="2">
        <v>44159</v>
      </c>
      <c r="B7205" s="1" t="s">
        <v>8</v>
      </c>
      <c r="C7205">
        <v>81.345284000000007</v>
      </c>
    </row>
    <row r="7206" spans="1:3" x14ac:dyDescent="0.25">
      <c r="A7206" s="2">
        <v>44160</v>
      </c>
      <c r="B7206" s="1" t="s">
        <v>8</v>
      </c>
      <c r="C7206">
        <v>80.851921000000004</v>
      </c>
    </row>
    <row r="7207" spans="1:3" x14ac:dyDescent="0.25">
      <c r="A7207" s="2">
        <v>44161</v>
      </c>
      <c r="B7207" s="1" t="s">
        <v>8</v>
      </c>
      <c r="C7207">
        <v>81.029533000000001</v>
      </c>
    </row>
    <row r="7208" spans="1:3" x14ac:dyDescent="0.25">
      <c r="A7208" s="2">
        <v>44162</v>
      </c>
      <c r="B7208" s="1" t="s">
        <v>8</v>
      </c>
      <c r="C7208">
        <v>81.029533000000001</v>
      </c>
    </row>
    <row r="7209" spans="1:3" x14ac:dyDescent="0.25">
      <c r="A7209" s="2">
        <v>44165</v>
      </c>
      <c r="B7209" s="1" t="s">
        <v>8</v>
      </c>
      <c r="C7209">
        <v>82.253067000000001</v>
      </c>
    </row>
    <row r="7210" spans="1:3" x14ac:dyDescent="0.25">
      <c r="A7210" s="2">
        <v>44166</v>
      </c>
      <c r="B7210" s="1" t="s">
        <v>8</v>
      </c>
      <c r="C7210">
        <v>83.476592999999994</v>
      </c>
    </row>
    <row r="7211" spans="1:3" x14ac:dyDescent="0.25">
      <c r="A7211" s="2">
        <v>44167</v>
      </c>
      <c r="B7211" s="1" t="s">
        <v>8</v>
      </c>
      <c r="C7211">
        <v>83.417389</v>
      </c>
    </row>
    <row r="7212" spans="1:3" x14ac:dyDescent="0.25">
      <c r="A7212" s="2">
        <v>44168</v>
      </c>
      <c r="B7212" s="1" t="s">
        <v>8</v>
      </c>
      <c r="C7212">
        <v>86.002609000000007</v>
      </c>
    </row>
    <row r="7213" spans="1:3" x14ac:dyDescent="0.25">
      <c r="A7213" s="2">
        <v>44169</v>
      </c>
      <c r="B7213" s="1" t="s">
        <v>8</v>
      </c>
      <c r="C7213">
        <v>85.27243</v>
      </c>
    </row>
    <row r="7214" spans="1:3" x14ac:dyDescent="0.25">
      <c r="A7214" s="2">
        <v>44172</v>
      </c>
      <c r="B7214" s="1" t="s">
        <v>8</v>
      </c>
      <c r="C7214">
        <v>86.397284999999997</v>
      </c>
    </row>
    <row r="7215" spans="1:3" x14ac:dyDescent="0.25">
      <c r="A7215" s="2">
        <v>44173</v>
      </c>
      <c r="B7215" s="1" t="s">
        <v>8</v>
      </c>
      <c r="C7215">
        <v>85.844727000000006</v>
      </c>
    </row>
    <row r="7216" spans="1:3" x14ac:dyDescent="0.25">
      <c r="A7216" s="2">
        <v>44174</v>
      </c>
      <c r="B7216" s="1" t="s">
        <v>8</v>
      </c>
      <c r="C7216">
        <v>86.199944000000002</v>
      </c>
    </row>
    <row r="7217" spans="1:3" x14ac:dyDescent="0.25">
      <c r="A7217" s="2">
        <v>44175</v>
      </c>
      <c r="B7217" s="1" t="s">
        <v>8</v>
      </c>
      <c r="C7217">
        <v>85.331635000000006</v>
      </c>
    </row>
    <row r="7218" spans="1:3" x14ac:dyDescent="0.25">
      <c r="A7218" s="2">
        <v>44176</v>
      </c>
      <c r="B7218" s="1" t="s">
        <v>8</v>
      </c>
      <c r="C7218">
        <v>85.371100999999996</v>
      </c>
    </row>
    <row r="7219" spans="1:3" x14ac:dyDescent="0.25">
      <c r="A7219" s="2">
        <v>44179</v>
      </c>
      <c r="B7219" s="1" t="s">
        <v>8</v>
      </c>
      <c r="C7219">
        <v>83.318725999999998</v>
      </c>
    </row>
    <row r="7220" spans="1:3" x14ac:dyDescent="0.25">
      <c r="A7220" s="2">
        <v>44180</v>
      </c>
      <c r="B7220" s="1" t="s">
        <v>8</v>
      </c>
      <c r="C7220">
        <v>83.062172000000004</v>
      </c>
    </row>
    <row r="7221" spans="1:3" x14ac:dyDescent="0.25">
      <c r="A7221" s="2">
        <v>44181</v>
      </c>
      <c r="B7221" s="1" t="s">
        <v>8</v>
      </c>
      <c r="C7221">
        <v>84.680396999999999</v>
      </c>
    </row>
    <row r="7222" spans="1:3" x14ac:dyDescent="0.25">
      <c r="A7222" s="2">
        <v>44182</v>
      </c>
      <c r="B7222" s="1" t="s">
        <v>8</v>
      </c>
      <c r="C7222">
        <v>87.285338999999993</v>
      </c>
    </row>
    <row r="7223" spans="1:3" x14ac:dyDescent="0.25">
      <c r="A7223" s="2">
        <v>44183</v>
      </c>
      <c r="B7223" s="1" t="s">
        <v>8</v>
      </c>
      <c r="C7223">
        <v>88.331260999999998</v>
      </c>
    </row>
    <row r="7224" spans="1:3" x14ac:dyDescent="0.25">
      <c r="A7224" s="2">
        <v>44186</v>
      </c>
      <c r="B7224" s="1" t="s">
        <v>8</v>
      </c>
      <c r="C7224">
        <v>86.377555999999998</v>
      </c>
    </row>
    <row r="7225" spans="1:3" x14ac:dyDescent="0.25">
      <c r="A7225" s="2">
        <v>44187</v>
      </c>
      <c r="B7225" s="1" t="s">
        <v>8</v>
      </c>
      <c r="C7225">
        <v>88.864097999999998</v>
      </c>
    </row>
    <row r="7226" spans="1:3" x14ac:dyDescent="0.25">
      <c r="A7226" s="2">
        <v>44188</v>
      </c>
      <c r="B7226" s="1" t="s">
        <v>8</v>
      </c>
      <c r="C7226">
        <v>89.298255999999995</v>
      </c>
    </row>
    <row r="7227" spans="1:3" x14ac:dyDescent="0.25">
      <c r="A7227" s="2">
        <v>44193</v>
      </c>
      <c r="B7227" s="1" t="s">
        <v>8</v>
      </c>
      <c r="C7227">
        <v>90.719131000000004</v>
      </c>
    </row>
    <row r="7228" spans="1:3" x14ac:dyDescent="0.25">
      <c r="A7228" s="2">
        <v>44194</v>
      </c>
      <c r="B7228" s="1" t="s">
        <v>8</v>
      </c>
      <c r="C7228">
        <v>90.699393999999998</v>
      </c>
    </row>
    <row r="7229" spans="1:3" x14ac:dyDescent="0.25">
      <c r="A7229" s="2">
        <v>44195</v>
      </c>
      <c r="B7229" s="1" t="s">
        <v>8</v>
      </c>
      <c r="C7229">
        <v>91.054610999999994</v>
      </c>
    </row>
    <row r="7230" spans="1:3" x14ac:dyDescent="0.25">
      <c r="A7230" s="2">
        <v>44200</v>
      </c>
      <c r="B7230" s="1" t="s">
        <v>8</v>
      </c>
      <c r="C7230">
        <v>90.166565000000006</v>
      </c>
    </row>
    <row r="7231" spans="1:3" x14ac:dyDescent="0.25">
      <c r="A7231" s="2">
        <v>44201</v>
      </c>
      <c r="B7231" s="1" t="s">
        <v>8</v>
      </c>
      <c r="C7231">
        <v>89.002234999999999</v>
      </c>
    </row>
    <row r="7232" spans="1:3" x14ac:dyDescent="0.25">
      <c r="A7232" s="2">
        <v>44202</v>
      </c>
      <c r="B7232" s="1" t="s">
        <v>8</v>
      </c>
      <c r="C7232">
        <v>89.239052000000001</v>
      </c>
    </row>
    <row r="7233" spans="1:3" x14ac:dyDescent="0.25">
      <c r="A7233" s="2">
        <v>44203</v>
      </c>
      <c r="B7233" s="1" t="s">
        <v>8</v>
      </c>
      <c r="C7233">
        <v>87.068259999999995</v>
      </c>
    </row>
    <row r="7234" spans="1:3" x14ac:dyDescent="0.25">
      <c r="A7234" s="2">
        <v>44204</v>
      </c>
      <c r="B7234" s="1" t="s">
        <v>8</v>
      </c>
      <c r="C7234">
        <v>87.423477000000005</v>
      </c>
    </row>
    <row r="7235" spans="1:3" x14ac:dyDescent="0.25">
      <c r="A7235" s="2">
        <v>44207</v>
      </c>
      <c r="B7235" s="1" t="s">
        <v>8</v>
      </c>
      <c r="C7235">
        <v>86.732780000000005</v>
      </c>
    </row>
    <row r="7236" spans="1:3" x14ac:dyDescent="0.25">
      <c r="A7236" s="2">
        <v>44208</v>
      </c>
      <c r="B7236" s="1" t="s">
        <v>8</v>
      </c>
      <c r="C7236">
        <v>85.450042999999994</v>
      </c>
    </row>
    <row r="7237" spans="1:3" x14ac:dyDescent="0.25">
      <c r="A7237" s="2">
        <v>44209</v>
      </c>
      <c r="B7237" s="1" t="s">
        <v>8</v>
      </c>
      <c r="C7237">
        <v>87.245864999999995</v>
      </c>
    </row>
    <row r="7238" spans="1:3" x14ac:dyDescent="0.25">
      <c r="A7238" s="2">
        <v>44210</v>
      </c>
      <c r="B7238" s="1" t="s">
        <v>8</v>
      </c>
      <c r="C7238">
        <v>87.956314000000006</v>
      </c>
    </row>
    <row r="7239" spans="1:3" x14ac:dyDescent="0.25">
      <c r="A7239" s="2">
        <v>44211</v>
      </c>
      <c r="B7239" s="1" t="s">
        <v>8</v>
      </c>
      <c r="C7239">
        <v>86.772255000000001</v>
      </c>
    </row>
    <row r="7240" spans="1:3" x14ac:dyDescent="0.25">
      <c r="A7240" s="2">
        <v>44214</v>
      </c>
      <c r="B7240" s="1" t="s">
        <v>8</v>
      </c>
      <c r="C7240">
        <v>88.212860000000006</v>
      </c>
    </row>
    <row r="7241" spans="1:3" x14ac:dyDescent="0.25">
      <c r="A7241" s="2">
        <v>44215</v>
      </c>
      <c r="B7241" s="1" t="s">
        <v>8</v>
      </c>
      <c r="C7241">
        <v>85.075089000000006</v>
      </c>
    </row>
    <row r="7242" spans="1:3" x14ac:dyDescent="0.25">
      <c r="A7242" s="2">
        <v>44216</v>
      </c>
      <c r="B7242" s="1" t="s">
        <v>8</v>
      </c>
      <c r="C7242">
        <v>85.351364000000004</v>
      </c>
    </row>
    <row r="7243" spans="1:3" x14ac:dyDescent="0.25">
      <c r="A7243" s="2">
        <v>44217</v>
      </c>
      <c r="B7243" s="1" t="s">
        <v>8</v>
      </c>
      <c r="C7243">
        <v>86.495971999999995</v>
      </c>
    </row>
    <row r="7244" spans="1:3" x14ac:dyDescent="0.25">
      <c r="A7244" s="2">
        <v>44218</v>
      </c>
      <c r="B7244" s="1" t="s">
        <v>8</v>
      </c>
      <c r="C7244">
        <v>84.009429999999995</v>
      </c>
    </row>
    <row r="7245" spans="1:3" x14ac:dyDescent="0.25">
      <c r="A7245" s="2">
        <v>44221</v>
      </c>
      <c r="B7245" s="1" t="s">
        <v>8</v>
      </c>
      <c r="C7245">
        <v>82.450408999999993</v>
      </c>
    </row>
    <row r="7246" spans="1:3" x14ac:dyDescent="0.25">
      <c r="A7246" s="2">
        <v>44222</v>
      </c>
      <c r="B7246" s="1" t="s">
        <v>8</v>
      </c>
      <c r="C7246">
        <v>81.759704999999997</v>
      </c>
    </row>
    <row r="7247" spans="1:3" x14ac:dyDescent="0.25">
      <c r="A7247" s="2">
        <v>44223</v>
      </c>
      <c r="B7247" s="1" t="s">
        <v>8</v>
      </c>
      <c r="C7247">
        <v>79.352103999999997</v>
      </c>
    </row>
    <row r="7248" spans="1:3" x14ac:dyDescent="0.25">
      <c r="A7248" s="2">
        <v>44224</v>
      </c>
      <c r="B7248" s="1" t="s">
        <v>8</v>
      </c>
      <c r="C7248">
        <v>80.694038000000006</v>
      </c>
    </row>
    <row r="7249" spans="1:3" x14ac:dyDescent="0.25">
      <c r="A7249" s="2">
        <v>44225</v>
      </c>
      <c r="B7249" s="1" t="s">
        <v>8</v>
      </c>
      <c r="C7249">
        <v>79.707320999999993</v>
      </c>
    </row>
    <row r="7250" spans="1:3" x14ac:dyDescent="0.25">
      <c r="A7250" s="2">
        <v>44228</v>
      </c>
      <c r="B7250" s="1" t="s">
        <v>8</v>
      </c>
      <c r="C7250">
        <v>80.417762999999994</v>
      </c>
    </row>
    <row r="7251" spans="1:3" x14ac:dyDescent="0.25">
      <c r="A7251" s="2">
        <v>44229</v>
      </c>
      <c r="B7251" s="1" t="s">
        <v>8</v>
      </c>
      <c r="C7251">
        <v>82.095191999999997</v>
      </c>
    </row>
    <row r="7252" spans="1:3" x14ac:dyDescent="0.25">
      <c r="A7252" s="2">
        <v>44230</v>
      </c>
      <c r="B7252" s="1" t="s">
        <v>8</v>
      </c>
      <c r="C7252">
        <v>81.957047000000003</v>
      </c>
    </row>
    <row r="7253" spans="1:3" x14ac:dyDescent="0.25">
      <c r="A7253" s="2">
        <v>44231</v>
      </c>
      <c r="B7253" s="1" t="s">
        <v>8</v>
      </c>
      <c r="C7253">
        <v>82.529349999999994</v>
      </c>
    </row>
    <row r="7254" spans="1:3" x14ac:dyDescent="0.25">
      <c r="A7254" s="2">
        <v>44232</v>
      </c>
      <c r="B7254" s="1" t="s">
        <v>8</v>
      </c>
      <c r="C7254">
        <v>83.752876000000001</v>
      </c>
    </row>
    <row r="7255" spans="1:3" x14ac:dyDescent="0.25">
      <c r="A7255" s="2">
        <v>44235</v>
      </c>
      <c r="B7255" s="1" t="s">
        <v>8</v>
      </c>
      <c r="C7255">
        <v>82.845093000000006</v>
      </c>
    </row>
    <row r="7256" spans="1:3" x14ac:dyDescent="0.25">
      <c r="A7256" s="2">
        <v>44236</v>
      </c>
      <c r="B7256" s="1" t="s">
        <v>8</v>
      </c>
      <c r="C7256">
        <v>83.141120999999998</v>
      </c>
    </row>
    <row r="7257" spans="1:3" x14ac:dyDescent="0.25">
      <c r="A7257" s="2">
        <v>44237</v>
      </c>
      <c r="B7257" s="1" t="s">
        <v>8</v>
      </c>
      <c r="C7257">
        <v>81.266350000000003</v>
      </c>
    </row>
    <row r="7258" spans="1:3" x14ac:dyDescent="0.25">
      <c r="A7258" s="2">
        <v>44238</v>
      </c>
      <c r="B7258" s="1" t="s">
        <v>8</v>
      </c>
      <c r="C7258">
        <v>84.522521999999995</v>
      </c>
    </row>
    <row r="7259" spans="1:3" x14ac:dyDescent="0.25">
      <c r="A7259" s="2">
        <v>44239</v>
      </c>
      <c r="B7259" s="1" t="s">
        <v>8</v>
      </c>
      <c r="C7259">
        <v>84.325180000000003</v>
      </c>
    </row>
    <row r="7260" spans="1:3" x14ac:dyDescent="0.25">
      <c r="A7260" s="2">
        <v>44242</v>
      </c>
      <c r="B7260" s="1" t="s">
        <v>8</v>
      </c>
      <c r="C7260">
        <v>85.509238999999994</v>
      </c>
    </row>
    <row r="7261" spans="1:3" x14ac:dyDescent="0.25">
      <c r="A7261" s="2">
        <v>44243</v>
      </c>
      <c r="B7261" s="1" t="s">
        <v>8</v>
      </c>
      <c r="C7261">
        <v>84.621200999999999</v>
      </c>
    </row>
    <row r="7262" spans="1:3" x14ac:dyDescent="0.25">
      <c r="A7262" s="2">
        <v>44244</v>
      </c>
      <c r="B7262" s="1" t="s">
        <v>8</v>
      </c>
      <c r="C7262">
        <v>84.719864000000001</v>
      </c>
    </row>
    <row r="7263" spans="1:3" x14ac:dyDescent="0.25">
      <c r="A7263" s="2">
        <v>44245</v>
      </c>
      <c r="B7263" s="1" t="s">
        <v>8</v>
      </c>
      <c r="C7263">
        <v>86.338088999999997</v>
      </c>
    </row>
    <row r="7264" spans="1:3" x14ac:dyDescent="0.25">
      <c r="A7264" s="2">
        <v>44246</v>
      </c>
      <c r="B7264" s="1" t="s">
        <v>8</v>
      </c>
      <c r="C7264">
        <v>87.857635000000002</v>
      </c>
    </row>
    <row r="7265" spans="1:3" x14ac:dyDescent="0.25">
      <c r="A7265" s="2">
        <v>44249</v>
      </c>
      <c r="B7265" s="1" t="s">
        <v>8</v>
      </c>
      <c r="C7265">
        <v>86.752510000000001</v>
      </c>
    </row>
    <row r="7266" spans="1:3" x14ac:dyDescent="0.25">
      <c r="A7266" s="2">
        <v>44250</v>
      </c>
      <c r="B7266" s="1" t="s">
        <v>8</v>
      </c>
      <c r="C7266">
        <v>86.002609000000007</v>
      </c>
    </row>
    <row r="7267" spans="1:3" x14ac:dyDescent="0.25">
      <c r="A7267" s="2">
        <v>44251</v>
      </c>
      <c r="B7267" s="1" t="s">
        <v>8</v>
      </c>
      <c r="C7267">
        <v>84.226508999999993</v>
      </c>
    </row>
    <row r="7268" spans="1:3" x14ac:dyDescent="0.25">
      <c r="A7268" s="2">
        <v>44252</v>
      </c>
      <c r="B7268" s="1" t="s">
        <v>8</v>
      </c>
      <c r="C7268">
        <v>87.561622999999997</v>
      </c>
    </row>
    <row r="7269" spans="1:3" x14ac:dyDescent="0.25">
      <c r="A7269" s="2">
        <v>44253</v>
      </c>
      <c r="B7269" s="1" t="s">
        <v>8</v>
      </c>
      <c r="C7269">
        <v>86.811713999999995</v>
      </c>
    </row>
    <row r="7270" spans="1:3" x14ac:dyDescent="0.25">
      <c r="A7270" s="2">
        <v>44256</v>
      </c>
      <c r="B7270" s="1" t="s">
        <v>8</v>
      </c>
      <c r="C7270">
        <v>87.561622999999997</v>
      </c>
    </row>
    <row r="7271" spans="1:3" x14ac:dyDescent="0.25">
      <c r="A7271" s="2">
        <v>44257</v>
      </c>
      <c r="B7271" s="1" t="s">
        <v>8</v>
      </c>
      <c r="C7271">
        <v>84.897475999999997</v>
      </c>
    </row>
    <row r="7272" spans="1:3" x14ac:dyDescent="0.25">
      <c r="A7272" s="2">
        <v>44258</v>
      </c>
      <c r="B7272" s="1" t="s">
        <v>8</v>
      </c>
      <c r="C7272">
        <v>85.351364000000004</v>
      </c>
    </row>
    <row r="7273" spans="1:3" x14ac:dyDescent="0.25">
      <c r="A7273" s="2">
        <v>44259</v>
      </c>
      <c r="B7273" s="1" t="s">
        <v>8</v>
      </c>
      <c r="C7273">
        <v>83.595009000000005</v>
      </c>
    </row>
    <row r="7274" spans="1:3" x14ac:dyDescent="0.25">
      <c r="A7274" s="2">
        <v>44260</v>
      </c>
      <c r="B7274" s="1" t="s">
        <v>8</v>
      </c>
      <c r="C7274">
        <v>82.549080000000004</v>
      </c>
    </row>
    <row r="7275" spans="1:3" x14ac:dyDescent="0.25">
      <c r="A7275" s="2">
        <v>44263</v>
      </c>
      <c r="B7275" s="1" t="s">
        <v>8</v>
      </c>
      <c r="C7275">
        <v>83.555533999999994</v>
      </c>
    </row>
    <row r="7276" spans="1:3" x14ac:dyDescent="0.25">
      <c r="A7276" s="2">
        <v>44264</v>
      </c>
      <c r="B7276" s="1" t="s">
        <v>8</v>
      </c>
      <c r="C7276">
        <v>85.607917999999998</v>
      </c>
    </row>
    <row r="7277" spans="1:3" x14ac:dyDescent="0.25">
      <c r="A7277" s="2">
        <v>44265</v>
      </c>
      <c r="B7277" s="1" t="s">
        <v>8</v>
      </c>
      <c r="C7277">
        <v>85.765784999999994</v>
      </c>
    </row>
    <row r="7278" spans="1:3" x14ac:dyDescent="0.25">
      <c r="A7278" s="2">
        <v>44266</v>
      </c>
      <c r="B7278" s="1" t="s">
        <v>8</v>
      </c>
      <c r="C7278">
        <v>87.739227</v>
      </c>
    </row>
    <row r="7279" spans="1:3" x14ac:dyDescent="0.25">
      <c r="A7279" s="2">
        <v>44267</v>
      </c>
      <c r="B7279" s="1" t="s">
        <v>8</v>
      </c>
      <c r="C7279">
        <v>86.930121999999997</v>
      </c>
    </row>
    <row r="7280" spans="1:3" x14ac:dyDescent="0.25">
      <c r="A7280" s="2">
        <v>44270</v>
      </c>
      <c r="B7280" s="1" t="s">
        <v>8</v>
      </c>
      <c r="C7280">
        <v>86.791977000000003</v>
      </c>
    </row>
    <row r="7281" spans="1:3" x14ac:dyDescent="0.25">
      <c r="A7281" s="2">
        <v>44271</v>
      </c>
      <c r="B7281" s="1" t="s">
        <v>8</v>
      </c>
      <c r="C7281">
        <v>87.897109999999998</v>
      </c>
    </row>
    <row r="7282" spans="1:3" x14ac:dyDescent="0.25">
      <c r="A7282" s="2">
        <v>44272</v>
      </c>
      <c r="B7282" s="1" t="s">
        <v>8</v>
      </c>
      <c r="C7282">
        <v>87.719498000000002</v>
      </c>
    </row>
    <row r="7283" spans="1:3" x14ac:dyDescent="0.25">
      <c r="A7283" s="2">
        <v>44273</v>
      </c>
      <c r="B7283" s="1" t="s">
        <v>8</v>
      </c>
      <c r="C7283">
        <v>88.864097999999998</v>
      </c>
    </row>
    <row r="7284" spans="1:3" x14ac:dyDescent="0.25">
      <c r="A7284" s="2">
        <v>44274</v>
      </c>
      <c r="B7284" s="1" t="s">
        <v>8</v>
      </c>
      <c r="C7284">
        <v>87.009056000000001</v>
      </c>
    </row>
    <row r="7285" spans="1:3" x14ac:dyDescent="0.25">
      <c r="A7285" s="2">
        <v>44277</v>
      </c>
      <c r="B7285" s="1" t="s">
        <v>8</v>
      </c>
      <c r="C7285">
        <v>85.193489</v>
      </c>
    </row>
    <row r="7286" spans="1:3" x14ac:dyDescent="0.25">
      <c r="A7286" s="2">
        <v>44278</v>
      </c>
      <c r="B7286" s="1" t="s">
        <v>8</v>
      </c>
      <c r="C7286">
        <v>84.364647000000005</v>
      </c>
    </row>
    <row r="7287" spans="1:3" x14ac:dyDescent="0.25">
      <c r="A7287" s="2">
        <v>44279</v>
      </c>
      <c r="B7287" s="1" t="s">
        <v>8</v>
      </c>
      <c r="C7287">
        <v>82.904297</v>
      </c>
    </row>
    <row r="7288" spans="1:3" x14ac:dyDescent="0.25">
      <c r="A7288" s="2">
        <v>44280</v>
      </c>
      <c r="B7288" s="1" t="s">
        <v>8</v>
      </c>
      <c r="C7288">
        <v>80.279617000000002</v>
      </c>
    </row>
    <row r="7289" spans="1:3" x14ac:dyDescent="0.25">
      <c r="A7289" s="2">
        <v>44281</v>
      </c>
      <c r="B7289" s="1" t="s">
        <v>8</v>
      </c>
      <c r="C7289">
        <v>81.207145999999995</v>
      </c>
    </row>
    <row r="7290" spans="1:3" x14ac:dyDescent="0.25">
      <c r="A7290" s="2">
        <v>44284</v>
      </c>
      <c r="B7290" s="1" t="s">
        <v>8</v>
      </c>
      <c r="C7290">
        <v>80.220421000000002</v>
      </c>
    </row>
    <row r="7291" spans="1:3" x14ac:dyDescent="0.25">
      <c r="A7291" s="2">
        <v>44285</v>
      </c>
      <c r="B7291" s="1" t="s">
        <v>8</v>
      </c>
      <c r="C7291">
        <v>81.226875000000007</v>
      </c>
    </row>
    <row r="7292" spans="1:3" x14ac:dyDescent="0.25">
      <c r="A7292" s="2">
        <v>44286</v>
      </c>
      <c r="B7292" s="1" t="s">
        <v>8</v>
      </c>
      <c r="C7292">
        <v>82.430672000000001</v>
      </c>
    </row>
    <row r="7293" spans="1:3" x14ac:dyDescent="0.25">
      <c r="A7293" s="2">
        <v>44287</v>
      </c>
      <c r="B7293" s="1" t="s">
        <v>8</v>
      </c>
      <c r="C7293">
        <v>83.792350999999996</v>
      </c>
    </row>
    <row r="7294" spans="1:3" x14ac:dyDescent="0.25">
      <c r="A7294" s="2">
        <v>44292</v>
      </c>
      <c r="B7294" s="1" t="s">
        <v>8</v>
      </c>
      <c r="C7294">
        <v>85.627646999999996</v>
      </c>
    </row>
    <row r="7295" spans="1:3" x14ac:dyDescent="0.25">
      <c r="A7295" s="2">
        <v>44293</v>
      </c>
      <c r="B7295" s="1" t="s">
        <v>8</v>
      </c>
      <c r="C7295">
        <v>85.311897000000002</v>
      </c>
    </row>
    <row r="7296" spans="1:3" x14ac:dyDescent="0.25">
      <c r="A7296" s="2">
        <v>44294</v>
      </c>
      <c r="B7296" s="1" t="s">
        <v>8</v>
      </c>
      <c r="C7296">
        <v>88.982498000000007</v>
      </c>
    </row>
    <row r="7297" spans="1:3" x14ac:dyDescent="0.25">
      <c r="A7297" s="2">
        <v>44295</v>
      </c>
      <c r="B7297" s="1" t="s">
        <v>8</v>
      </c>
      <c r="C7297">
        <v>91.074348000000001</v>
      </c>
    </row>
    <row r="7298" spans="1:3" x14ac:dyDescent="0.25">
      <c r="A7298" s="2">
        <v>44298</v>
      </c>
      <c r="B7298" s="1" t="s">
        <v>8</v>
      </c>
      <c r="C7298">
        <v>90.502052000000006</v>
      </c>
    </row>
    <row r="7299" spans="1:3" x14ac:dyDescent="0.25">
      <c r="A7299" s="2">
        <v>44299</v>
      </c>
      <c r="B7299" s="1" t="s">
        <v>8</v>
      </c>
      <c r="C7299">
        <v>90.778335999999996</v>
      </c>
    </row>
    <row r="7300" spans="1:3" x14ac:dyDescent="0.25">
      <c r="A7300" s="2">
        <v>44300</v>
      </c>
      <c r="B7300" s="1" t="s">
        <v>8</v>
      </c>
      <c r="C7300">
        <v>90.087631000000002</v>
      </c>
    </row>
    <row r="7301" spans="1:3" x14ac:dyDescent="0.25">
      <c r="A7301" s="2">
        <v>44301</v>
      </c>
      <c r="B7301" s="1" t="s">
        <v>8</v>
      </c>
      <c r="C7301">
        <v>91.330894000000001</v>
      </c>
    </row>
    <row r="7302" spans="1:3" x14ac:dyDescent="0.25">
      <c r="A7302" s="2">
        <v>44302</v>
      </c>
      <c r="B7302" s="1" t="s">
        <v>8</v>
      </c>
      <c r="C7302">
        <v>90.541527000000002</v>
      </c>
    </row>
    <row r="7303" spans="1:3" x14ac:dyDescent="0.25">
      <c r="A7303" s="2">
        <v>44305</v>
      </c>
      <c r="B7303" s="1" t="s">
        <v>8</v>
      </c>
      <c r="C7303">
        <v>89.910026999999999</v>
      </c>
    </row>
    <row r="7304" spans="1:3" x14ac:dyDescent="0.25">
      <c r="A7304" s="2">
        <v>44306</v>
      </c>
      <c r="B7304" s="1" t="s">
        <v>8</v>
      </c>
      <c r="C7304">
        <v>87.818175999999994</v>
      </c>
    </row>
    <row r="7305" spans="1:3" x14ac:dyDescent="0.25">
      <c r="A7305" s="2">
        <v>44307</v>
      </c>
      <c r="B7305" s="1" t="s">
        <v>8</v>
      </c>
      <c r="C7305">
        <v>89.140372999999997</v>
      </c>
    </row>
    <row r="7306" spans="1:3" x14ac:dyDescent="0.25">
      <c r="A7306" s="2">
        <v>44308</v>
      </c>
      <c r="B7306" s="1" t="s">
        <v>8</v>
      </c>
      <c r="C7306">
        <v>89.416663999999997</v>
      </c>
    </row>
    <row r="7307" spans="1:3" x14ac:dyDescent="0.25">
      <c r="A7307" s="2">
        <v>44309</v>
      </c>
      <c r="B7307" s="1" t="s">
        <v>8</v>
      </c>
      <c r="C7307">
        <v>88.666756000000007</v>
      </c>
    </row>
    <row r="7308" spans="1:3" x14ac:dyDescent="0.25">
      <c r="A7308" s="2">
        <v>44312</v>
      </c>
      <c r="B7308" s="1" t="s">
        <v>8</v>
      </c>
      <c r="C7308">
        <v>89.969215000000005</v>
      </c>
    </row>
    <row r="7309" spans="1:3" x14ac:dyDescent="0.25">
      <c r="A7309" s="2">
        <v>44313</v>
      </c>
      <c r="B7309" s="1" t="s">
        <v>8</v>
      </c>
      <c r="C7309">
        <v>90.580994000000004</v>
      </c>
    </row>
    <row r="7310" spans="1:3" x14ac:dyDescent="0.25">
      <c r="A7310" s="2">
        <v>44314</v>
      </c>
      <c r="B7310" s="1" t="s">
        <v>8</v>
      </c>
      <c r="C7310">
        <v>87.324814000000003</v>
      </c>
    </row>
    <row r="7311" spans="1:3" x14ac:dyDescent="0.25">
      <c r="A7311" s="2">
        <v>44315</v>
      </c>
      <c r="B7311" s="1" t="s">
        <v>8</v>
      </c>
      <c r="C7311">
        <v>87.443213999999998</v>
      </c>
    </row>
    <row r="7312" spans="1:3" x14ac:dyDescent="0.25">
      <c r="A7312" s="2">
        <v>44316</v>
      </c>
      <c r="B7312" s="1" t="s">
        <v>8</v>
      </c>
      <c r="C7312">
        <v>86.555167999999995</v>
      </c>
    </row>
    <row r="7313" spans="1:3" x14ac:dyDescent="0.25">
      <c r="A7313" s="2">
        <v>44319</v>
      </c>
      <c r="B7313" s="1" t="s">
        <v>8</v>
      </c>
      <c r="C7313">
        <v>87.660285999999999</v>
      </c>
    </row>
    <row r="7314" spans="1:3" x14ac:dyDescent="0.25">
      <c r="A7314" s="2">
        <v>44320</v>
      </c>
      <c r="B7314" s="1" t="s">
        <v>8</v>
      </c>
      <c r="C7314">
        <v>85.371100999999996</v>
      </c>
    </row>
    <row r="7315" spans="1:3" x14ac:dyDescent="0.25">
      <c r="A7315" s="2">
        <v>44321</v>
      </c>
      <c r="B7315" s="1" t="s">
        <v>8</v>
      </c>
      <c r="C7315">
        <v>86.732780000000005</v>
      </c>
    </row>
    <row r="7316" spans="1:3" x14ac:dyDescent="0.25">
      <c r="A7316" s="2">
        <v>44322</v>
      </c>
      <c r="B7316" s="1" t="s">
        <v>8</v>
      </c>
      <c r="C7316">
        <v>85.684944000000002</v>
      </c>
    </row>
    <row r="7317" spans="1:3" x14ac:dyDescent="0.25">
      <c r="A7317" s="2">
        <v>44323</v>
      </c>
      <c r="B7317" s="1" t="s">
        <v>8</v>
      </c>
      <c r="C7317">
        <v>88.788901999999993</v>
      </c>
    </row>
    <row r="7318" spans="1:3" x14ac:dyDescent="0.25">
      <c r="A7318" s="2">
        <v>44326</v>
      </c>
      <c r="B7318" s="1" t="s">
        <v>8</v>
      </c>
      <c r="C7318">
        <v>87.958549000000005</v>
      </c>
    </row>
    <row r="7319" spans="1:3" x14ac:dyDescent="0.25">
      <c r="A7319" s="2">
        <v>44327</v>
      </c>
      <c r="B7319" s="1" t="s">
        <v>8</v>
      </c>
      <c r="C7319">
        <v>87.484054999999998</v>
      </c>
    </row>
    <row r="7320" spans="1:3" x14ac:dyDescent="0.25">
      <c r="A7320" s="2">
        <v>44328</v>
      </c>
      <c r="B7320" s="1" t="s">
        <v>8</v>
      </c>
      <c r="C7320">
        <v>88.15625</v>
      </c>
    </row>
    <row r="7321" spans="1:3" x14ac:dyDescent="0.25">
      <c r="A7321" s="2">
        <v>44329</v>
      </c>
      <c r="B7321" s="1" t="s">
        <v>8</v>
      </c>
      <c r="C7321">
        <v>88.947067000000004</v>
      </c>
    </row>
    <row r="7322" spans="1:3" x14ac:dyDescent="0.25">
      <c r="A7322" s="2">
        <v>44330</v>
      </c>
      <c r="B7322" s="1" t="s">
        <v>8</v>
      </c>
      <c r="C7322">
        <v>89.164535999999998</v>
      </c>
    </row>
    <row r="7323" spans="1:3" x14ac:dyDescent="0.25">
      <c r="A7323" s="2">
        <v>44333</v>
      </c>
      <c r="B7323" s="1" t="s">
        <v>8</v>
      </c>
      <c r="C7323">
        <v>89.658798000000004</v>
      </c>
    </row>
    <row r="7324" spans="1:3" x14ac:dyDescent="0.25">
      <c r="A7324" s="2">
        <v>44334</v>
      </c>
      <c r="B7324" s="1" t="s">
        <v>8</v>
      </c>
      <c r="C7324">
        <v>90.192595999999995</v>
      </c>
    </row>
    <row r="7325" spans="1:3" x14ac:dyDescent="0.25">
      <c r="A7325" s="2">
        <v>44335</v>
      </c>
      <c r="B7325" s="1" t="s">
        <v>8</v>
      </c>
      <c r="C7325">
        <v>89.896049000000005</v>
      </c>
    </row>
    <row r="7326" spans="1:3" x14ac:dyDescent="0.25">
      <c r="A7326" s="2">
        <v>44336</v>
      </c>
      <c r="B7326" s="1" t="s">
        <v>8</v>
      </c>
      <c r="C7326">
        <v>89.975121000000001</v>
      </c>
    </row>
    <row r="7327" spans="1:3" x14ac:dyDescent="0.25">
      <c r="A7327" s="2">
        <v>44337</v>
      </c>
      <c r="B7327" s="1" t="s">
        <v>8</v>
      </c>
      <c r="C7327">
        <v>91.260200999999995</v>
      </c>
    </row>
    <row r="7328" spans="1:3" x14ac:dyDescent="0.25">
      <c r="A7328" s="2">
        <v>44341</v>
      </c>
      <c r="B7328" s="1" t="s">
        <v>8</v>
      </c>
      <c r="C7328">
        <v>92.189414999999997</v>
      </c>
    </row>
    <row r="7329" spans="1:3" x14ac:dyDescent="0.25">
      <c r="A7329" s="2">
        <v>44342</v>
      </c>
      <c r="B7329" s="1" t="s">
        <v>8</v>
      </c>
      <c r="C7329">
        <v>92.525504999999995</v>
      </c>
    </row>
    <row r="7330" spans="1:3" x14ac:dyDescent="0.25">
      <c r="A7330" s="2">
        <v>44343</v>
      </c>
      <c r="B7330" s="1" t="s">
        <v>8</v>
      </c>
      <c r="C7330">
        <v>91.932395999999997</v>
      </c>
    </row>
    <row r="7331" spans="1:3" x14ac:dyDescent="0.25">
      <c r="A7331" s="2">
        <v>44344</v>
      </c>
      <c r="B7331" s="1" t="s">
        <v>8</v>
      </c>
      <c r="C7331">
        <v>92.742981</v>
      </c>
    </row>
    <row r="7332" spans="1:3" x14ac:dyDescent="0.25">
      <c r="A7332" s="2">
        <v>44347</v>
      </c>
      <c r="B7332" s="1" t="s">
        <v>8</v>
      </c>
      <c r="C7332">
        <v>92.742981</v>
      </c>
    </row>
    <row r="7333" spans="1:3" x14ac:dyDescent="0.25">
      <c r="A7333" s="2">
        <v>44348</v>
      </c>
      <c r="B7333" s="1" t="s">
        <v>8</v>
      </c>
      <c r="C7333">
        <v>91.260200999999995</v>
      </c>
    </row>
    <row r="7334" spans="1:3" x14ac:dyDescent="0.25">
      <c r="A7334" s="2">
        <v>44349</v>
      </c>
      <c r="B7334" s="1" t="s">
        <v>8</v>
      </c>
      <c r="C7334">
        <v>91.754463000000001</v>
      </c>
    </row>
    <row r="7335" spans="1:3" x14ac:dyDescent="0.25">
      <c r="A7335" s="2">
        <v>44350</v>
      </c>
      <c r="B7335" s="1" t="s">
        <v>8</v>
      </c>
      <c r="C7335">
        <v>91.734695000000002</v>
      </c>
    </row>
    <row r="7336" spans="1:3" x14ac:dyDescent="0.25">
      <c r="A7336" s="2">
        <v>44351</v>
      </c>
      <c r="B7336" s="1" t="s">
        <v>8</v>
      </c>
      <c r="C7336">
        <v>91.497444000000002</v>
      </c>
    </row>
    <row r="7337" spans="1:3" x14ac:dyDescent="0.25">
      <c r="A7337" s="2">
        <v>44354</v>
      </c>
      <c r="B7337" s="1" t="s">
        <v>8</v>
      </c>
      <c r="C7337">
        <v>92.426659000000001</v>
      </c>
    </row>
    <row r="7338" spans="1:3" x14ac:dyDescent="0.25">
      <c r="A7338" s="2">
        <v>44355</v>
      </c>
      <c r="B7338" s="1" t="s">
        <v>8</v>
      </c>
      <c r="C7338">
        <v>92.130095999999995</v>
      </c>
    </row>
    <row r="7339" spans="1:3" x14ac:dyDescent="0.25">
      <c r="A7339" s="2">
        <v>44356</v>
      </c>
      <c r="B7339" s="1" t="s">
        <v>8</v>
      </c>
      <c r="C7339">
        <v>91.635834000000003</v>
      </c>
    </row>
    <row r="7340" spans="1:3" x14ac:dyDescent="0.25">
      <c r="A7340" s="2">
        <v>44357</v>
      </c>
      <c r="B7340" s="1" t="s">
        <v>8</v>
      </c>
      <c r="C7340">
        <v>90.686858999999998</v>
      </c>
    </row>
    <row r="7341" spans="1:3" x14ac:dyDescent="0.25">
      <c r="A7341" s="2">
        <v>44358</v>
      </c>
      <c r="B7341" s="1" t="s">
        <v>8</v>
      </c>
      <c r="C7341">
        <v>92.209182999999996</v>
      </c>
    </row>
    <row r="7342" spans="1:3" x14ac:dyDescent="0.25">
      <c r="A7342" s="2">
        <v>44361</v>
      </c>
      <c r="B7342" s="1" t="s">
        <v>8</v>
      </c>
      <c r="C7342">
        <v>92.189414999999997</v>
      </c>
    </row>
    <row r="7343" spans="1:3" x14ac:dyDescent="0.25">
      <c r="A7343" s="2">
        <v>44362</v>
      </c>
      <c r="B7343" s="1" t="s">
        <v>8</v>
      </c>
      <c r="C7343">
        <v>91.971939000000006</v>
      </c>
    </row>
    <row r="7344" spans="1:3" x14ac:dyDescent="0.25">
      <c r="A7344" s="2">
        <v>44363</v>
      </c>
      <c r="B7344" s="1" t="s">
        <v>8</v>
      </c>
      <c r="C7344">
        <v>94.126914999999997</v>
      </c>
    </row>
    <row r="7345" spans="1:3" x14ac:dyDescent="0.25">
      <c r="A7345" s="2">
        <v>44364</v>
      </c>
      <c r="B7345" s="1" t="s">
        <v>8</v>
      </c>
      <c r="C7345">
        <v>94.977042999999995</v>
      </c>
    </row>
    <row r="7346" spans="1:3" x14ac:dyDescent="0.25">
      <c r="A7346" s="2">
        <v>44365</v>
      </c>
      <c r="B7346" s="1" t="s">
        <v>8</v>
      </c>
      <c r="C7346">
        <v>93.790809999999993</v>
      </c>
    </row>
    <row r="7347" spans="1:3" x14ac:dyDescent="0.25">
      <c r="A7347" s="2">
        <v>44368</v>
      </c>
      <c r="B7347" s="1" t="s">
        <v>8</v>
      </c>
      <c r="C7347">
        <v>95.016578999999993</v>
      </c>
    </row>
    <row r="7348" spans="1:3" x14ac:dyDescent="0.25">
      <c r="A7348" s="2">
        <v>44369</v>
      </c>
      <c r="B7348" s="1" t="s">
        <v>8</v>
      </c>
      <c r="C7348">
        <v>95.253822</v>
      </c>
    </row>
    <row r="7349" spans="1:3" x14ac:dyDescent="0.25">
      <c r="A7349" s="2">
        <v>44370</v>
      </c>
      <c r="B7349" s="1" t="s">
        <v>8</v>
      </c>
      <c r="C7349">
        <v>95.194519</v>
      </c>
    </row>
    <row r="7350" spans="1:3" x14ac:dyDescent="0.25">
      <c r="A7350" s="2">
        <v>44371</v>
      </c>
      <c r="B7350" s="1" t="s">
        <v>8</v>
      </c>
      <c r="C7350">
        <v>95.570151999999993</v>
      </c>
    </row>
    <row r="7351" spans="1:3" x14ac:dyDescent="0.25">
      <c r="A7351" s="2">
        <v>44372</v>
      </c>
      <c r="B7351" s="1" t="s">
        <v>8</v>
      </c>
      <c r="C7351">
        <v>97.507651999999993</v>
      </c>
    </row>
    <row r="7352" spans="1:3" x14ac:dyDescent="0.25">
      <c r="A7352" s="2">
        <v>44375</v>
      </c>
      <c r="B7352" s="1" t="s">
        <v>8</v>
      </c>
      <c r="C7352">
        <v>97.863517999999999</v>
      </c>
    </row>
    <row r="7353" spans="1:3" x14ac:dyDescent="0.25">
      <c r="A7353" s="2">
        <v>44376</v>
      </c>
      <c r="B7353" s="1" t="s">
        <v>8</v>
      </c>
      <c r="C7353">
        <v>99.939407000000003</v>
      </c>
    </row>
    <row r="7354" spans="1:3" x14ac:dyDescent="0.25">
      <c r="A7354" s="2">
        <v>44377</v>
      </c>
      <c r="B7354" s="1" t="s">
        <v>8</v>
      </c>
      <c r="C7354">
        <v>99.395729000000003</v>
      </c>
    </row>
    <row r="7355" spans="1:3" x14ac:dyDescent="0.25">
      <c r="A7355" s="2">
        <v>44378</v>
      </c>
      <c r="B7355" s="1" t="s">
        <v>8</v>
      </c>
      <c r="C7355">
        <v>98.792732000000001</v>
      </c>
    </row>
    <row r="7356" spans="1:3" x14ac:dyDescent="0.25">
      <c r="A7356" s="2">
        <v>44379</v>
      </c>
      <c r="B7356" s="1" t="s">
        <v>8</v>
      </c>
      <c r="C7356">
        <v>100.23596999999999</v>
      </c>
    </row>
    <row r="7357" spans="1:3" x14ac:dyDescent="0.25">
      <c r="A7357" s="2">
        <v>44382</v>
      </c>
      <c r="B7357" s="1" t="s">
        <v>8</v>
      </c>
      <c r="C7357">
        <v>100.285393</v>
      </c>
    </row>
    <row r="7358" spans="1:3" x14ac:dyDescent="0.25">
      <c r="A7358" s="2">
        <v>44383</v>
      </c>
      <c r="B7358" s="1" t="s">
        <v>8</v>
      </c>
      <c r="C7358">
        <v>101.07621</v>
      </c>
    </row>
    <row r="7359" spans="1:3" x14ac:dyDescent="0.25">
      <c r="A7359" s="2">
        <v>44384</v>
      </c>
      <c r="B7359" s="1" t="s">
        <v>8</v>
      </c>
      <c r="C7359">
        <v>102.806122</v>
      </c>
    </row>
    <row r="7360" spans="1:3" x14ac:dyDescent="0.25">
      <c r="A7360" s="2">
        <v>44385</v>
      </c>
      <c r="B7360" s="1" t="s">
        <v>8</v>
      </c>
      <c r="C7360">
        <v>100.483101</v>
      </c>
    </row>
    <row r="7361" spans="1:3" x14ac:dyDescent="0.25">
      <c r="A7361" s="2">
        <v>44386</v>
      </c>
      <c r="B7361" s="1" t="s">
        <v>8</v>
      </c>
      <c r="C7361">
        <v>101.71875</v>
      </c>
    </row>
    <row r="7362" spans="1:3" x14ac:dyDescent="0.25">
      <c r="A7362" s="2">
        <v>44389</v>
      </c>
      <c r="B7362" s="1" t="s">
        <v>8</v>
      </c>
      <c r="C7362">
        <v>101.965881</v>
      </c>
    </row>
    <row r="7363" spans="1:3" x14ac:dyDescent="0.25">
      <c r="A7363" s="2">
        <v>44390</v>
      </c>
      <c r="B7363" s="1" t="s">
        <v>8</v>
      </c>
      <c r="C7363">
        <v>102.46013600000001</v>
      </c>
    </row>
    <row r="7364" spans="1:3" x14ac:dyDescent="0.25">
      <c r="A7364" s="2">
        <v>44391</v>
      </c>
      <c r="B7364" s="1" t="s">
        <v>8</v>
      </c>
      <c r="C7364">
        <v>102.36129</v>
      </c>
    </row>
    <row r="7365" spans="1:3" x14ac:dyDescent="0.25">
      <c r="A7365" s="2">
        <v>44392</v>
      </c>
      <c r="B7365" s="1" t="s">
        <v>8</v>
      </c>
      <c r="C7365">
        <v>100.483101</v>
      </c>
    </row>
    <row r="7366" spans="1:3" x14ac:dyDescent="0.25">
      <c r="A7366" s="2">
        <v>44393</v>
      </c>
      <c r="B7366" s="1" t="s">
        <v>8</v>
      </c>
      <c r="C7366">
        <v>100.23596999999999</v>
      </c>
    </row>
    <row r="7367" spans="1:3" x14ac:dyDescent="0.25">
      <c r="A7367" s="2">
        <v>44396</v>
      </c>
      <c r="B7367" s="1" t="s">
        <v>8</v>
      </c>
      <c r="C7367">
        <v>99.494575999999995</v>
      </c>
    </row>
    <row r="7368" spans="1:3" x14ac:dyDescent="0.25">
      <c r="A7368" s="2">
        <v>44397</v>
      </c>
      <c r="B7368" s="1" t="s">
        <v>8</v>
      </c>
      <c r="C7368">
        <v>99.939407000000003</v>
      </c>
    </row>
    <row r="7369" spans="1:3" x14ac:dyDescent="0.25">
      <c r="A7369" s="2">
        <v>44398</v>
      </c>
      <c r="B7369" s="1" t="s">
        <v>8</v>
      </c>
      <c r="C7369">
        <v>101.768173</v>
      </c>
    </row>
    <row r="7370" spans="1:3" x14ac:dyDescent="0.25">
      <c r="A7370" s="2">
        <v>44399</v>
      </c>
      <c r="B7370" s="1" t="s">
        <v>8</v>
      </c>
      <c r="C7370">
        <v>103.448662</v>
      </c>
    </row>
    <row r="7371" spans="1:3" x14ac:dyDescent="0.25">
      <c r="A7371" s="2">
        <v>44400</v>
      </c>
      <c r="B7371" s="1" t="s">
        <v>8</v>
      </c>
      <c r="C7371">
        <v>104.63488</v>
      </c>
    </row>
    <row r="7372" spans="1:3" x14ac:dyDescent="0.25">
      <c r="A7372" s="2">
        <v>44403</v>
      </c>
      <c r="B7372" s="1" t="s">
        <v>8</v>
      </c>
      <c r="C7372">
        <v>103.893494</v>
      </c>
    </row>
    <row r="7373" spans="1:3" x14ac:dyDescent="0.25">
      <c r="A7373" s="2">
        <v>44404</v>
      </c>
      <c r="B7373" s="1" t="s">
        <v>8</v>
      </c>
      <c r="C7373">
        <v>102.954399</v>
      </c>
    </row>
    <row r="7374" spans="1:3" x14ac:dyDescent="0.25">
      <c r="A7374" s="2">
        <v>44405</v>
      </c>
      <c r="B7374" s="1" t="s">
        <v>8</v>
      </c>
      <c r="C7374">
        <v>102.756691</v>
      </c>
    </row>
    <row r="7375" spans="1:3" x14ac:dyDescent="0.25">
      <c r="A7375" s="2">
        <v>44406</v>
      </c>
      <c r="B7375" s="1" t="s">
        <v>8</v>
      </c>
      <c r="C7375">
        <v>102.954399</v>
      </c>
    </row>
    <row r="7376" spans="1:3" x14ac:dyDescent="0.25">
      <c r="A7376" s="2">
        <v>44407</v>
      </c>
      <c r="B7376" s="1" t="s">
        <v>8</v>
      </c>
      <c r="C7376">
        <v>102.311859</v>
      </c>
    </row>
    <row r="7377" spans="1:3" x14ac:dyDescent="0.25">
      <c r="A7377" s="2">
        <v>44410</v>
      </c>
      <c r="B7377" s="1" t="s">
        <v>8</v>
      </c>
      <c r="C7377">
        <v>103.448662</v>
      </c>
    </row>
    <row r="7378" spans="1:3" x14ac:dyDescent="0.25">
      <c r="A7378" s="2">
        <v>44411</v>
      </c>
      <c r="B7378" s="1" t="s">
        <v>8</v>
      </c>
      <c r="C7378">
        <v>104.832588</v>
      </c>
    </row>
    <row r="7379" spans="1:3" x14ac:dyDescent="0.25">
      <c r="A7379" s="2">
        <v>44412</v>
      </c>
      <c r="B7379" s="1" t="s">
        <v>8</v>
      </c>
      <c r="C7379">
        <v>107.50159499999999</v>
      </c>
    </row>
    <row r="7380" spans="1:3" x14ac:dyDescent="0.25">
      <c r="A7380" s="2">
        <v>44413</v>
      </c>
      <c r="B7380" s="1" t="s">
        <v>8</v>
      </c>
      <c r="C7380">
        <v>106.26593800000001</v>
      </c>
    </row>
    <row r="7381" spans="1:3" x14ac:dyDescent="0.25">
      <c r="A7381" s="2">
        <v>44414</v>
      </c>
      <c r="B7381" s="1" t="s">
        <v>8</v>
      </c>
      <c r="C7381">
        <v>105.573982</v>
      </c>
    </row>
    <row r="7382" spans="1:3" x14ac:dyDescent="0.25">
      <c r="A7382" s="2">
        <v>44417</v>
      </c>
      <c r="B7382" s="1" t="s">
        <v>8</v>
      </c>
      <c r="C7382">
        <v>105.722252</v>
      </c>
    </row>
    <row r="7383" spans="1:3" x14ac:dyDescent="0.25">
      <c r="A7383" s="2">
        <v>44418</v>
      </c>
      <c r="B7383" s="1" t="s">
        <v>8</v>
      </c>
      <c r="C7383">
        <v>106.068237</v>
      </c>
    </row>
    <row r="7384" spans="1:3" x14ac:dyDescent="0.25">
      <c r="A7384" s="2">
        <v>44419</v>
      </c>
      <c r="B7384" s="1" t="s">
        <v>8</v>
      </c>
      <c r="C7384">
        <v>105.722252</v>
      </c>
    </row>
    <row r="7385" spans="1:3" x14ac:dyDescent="0.25">
      <c r="A7385" s="2">
        <v>44420</v>
      </c>
      <c r="B7385" s="1" t="s">
        <v>8</v>
      </c>
      <c r="C7385">
        <v>106.117661</v>
      </c>
    </row>
    <row r="7386" spans="1:3" x14ac:dyDescent="0.25">
      <c r="A7386" s="2">
        <v>44421</v>
      </c>
      <c r="B7386" s="1" t="s">
        <v>8</v>
      </c>
      <c r="C7386">
        <v>107.254463</v>
      </c>
    </row>
    <row r="7387" spans="1:3" x14ac:dyDescent="0.25">
      <c r="A7387" s="2">
        <v>44424</v>
      </c>
      <c r="B7387" s="1" t="s">
        <v>8</v>
      </c>
      <c r="C7387">
        <v>106.611923</v>
      </c>
    </row>
    <row r="7388" spans="1:3" x14ac:dyDescent="0.25">
      <c r="A7388" s="2">
        <v>44425</v>
      </c>
      <c r="B7388" s="1" t="s">
        <v>8</v>
      </c>
      <c r="C7388">
        <v>107.056763</v>
      </c>
    </row>
    <row r="7389" spans="1:3" x14ac:dyDescent="0.25">
      <c r="A7389" s="2">
        <v>44426</v>
      </c>
      <c r="B7389" s="1" t="s">
        <v>8</v>
      </c>
      <c r="C7389">
        <v>106.760201</v>
      </c>
    </row>
    <row r="7390" spans="1:3" x14ac:dyDescent="0.25">
      <c r="A7390" s="2">
        <v>44427</v>
      </c>
      <c r="B7390" s="1" t="s">
        <v>8</v>
      </c>
      <c r="C7390">
        <v>104.832588</v>
      </c>
    </row>
    <row r="7391" spans="1:3" x14ac:dyDescent="0.25">
      <c r="A7391" s="2">
        <v>44428</v>
      </c>
      <c r="B7391" s="1" t="s">
        <v>8</v>
      </c>
      <c r="C7391">
        <v>105.07971999999999</v>
      </c>
    </row>
    <row r="7392" spans="1:3" x14ac:dyDescent="0.25">
      <c r="A7392" s="2">
        <v>44431</v>
      </c>
      <c r="B7392" s="1" t="s">
        <v>8</v>
      </c>
      <c r="C7392">
        <v>105.771683</v>
      </c>
    </row>
    <row r="7393" spans="1:3" x14ac:dyDescent="0.25">
      <c r="A7393" s="2">
        <v>44432</v>
      </c>
      <c r="B7393" s="1" t="s">
        <v>8</v>
      </c>
      <c r="C7393">
        <v>105.326851</v>
      </c>
    </row>
    <row r="7394" spans="1:3" x14ac:dyDescent="0.25">
      <c r="A7394" s="2">
        <v>44433</v>
      </c>
      <c r="B7394" s="1" t="s">
        <v>8</v>
      </c>
      <c r="C7394">
        <v>106.41422300000001</v>
      </c>
    </row>
    <row r="7395" spans="1:3" x14ac:dyDescent="0.25">
      <c r="A7395" s="2">
        <v>44434</v>
      </c>
      <c r="B7395" s="1" t="s">
        <v>8</v>
      </c>
      <c r="C7395">
        <v>103.84407</v>
      </c>
    </row>
    <row r="7396" spans="1:3" x14ac:dyDescent="0.25">
      <c r="A7396" s="2">
        <v>44435</v>
      </c>
      <c r="B7396" s="1" t="s">
        <v>8</v>
      </c>
      <c r="C7396">
        <v>103.893494</v>
      </c>
    </row>
    <row r="7397" spans="1:3" x14ac:dyDescent="0.25">
      <c r="A7397" s="2">
        <v>44438</v>
      </c>
      <c r="B7397" s="1" t="s">
        <v>8</v>
      </c>
      <c r="C7397">
        <v>103.349808</v>
      </c>
    </row>
    <row r="7398" spans="1:3" x14ac:dyDescent="0.25">
      <c r="A7398" s="2">
        <v>44439</v>
      </c>
      <c r="B7398" s="1" t="s">
        <v>8</v>
      </c>
      <c r="C7398">
        <v>101.619896</v>
      </c>
    </row>
    <row r="7399" spans="1:3" x14ac:dyDescent="0.25">
      <c r="A7399" s="2">
        <v>44440</v>
      </c>
      <c r="B7399" s="1" t="s">
        <v>8</v>
      </c>
      <c r="C7399">
        <v>102.657837</v>
      </c>
    </row>
    <row r="7400" spans="1:3" x14ac:dyDescent="0.25">
      <c r="A7400" s="2">
        <v>44441</v>
      </c>
      <c r="B7400" s="1" t="s">
        <v>8</v>
      </c>
      <c r="C7400">
        <v>102.60842100000001</v>
      </c>
    </row>
    <row r="7401" spans="1:3" x14ac:dyDescent="0.25">
      <c r="A7401" s="2">
        <v>44442</v>
      </c>
      <c r="B7401" s="1" t="s">
        <v>8</v>
      </c>
      <c r="C7401">
        <v>101.372765</v>
      </c>
    </row>
    <row r="7402" spans="1:3" x14ac:dyDescent="0.25">
      <c r="A7402" s="2">
        <v>44445</v>
      </c>
      <c r="B7402" s="1" t="s">
        <v>8</v>
      </c>
      <c r="C7402">
        <v>102.50955999999999</v>
      </c>
    </row>
    <row r="7403" spans="1:3" x14ac:dyDescent="0.25">
      <c r="A7403" s="2">
        <v>44446</v>
      </c>
      <c r="B7403" s="1" t="s">
        <v>8</v>
      </c>
      <c r="C7403">
        <v>103.25095399999999</v>
      </c>
    </row>
    <row r="7404" spans="1:3" x14ac:dyDescent="0.25">
      <c r="A7404" s="2">
        <v>44447</v>
      </c>
      <c r="B7404" s="1" t="s">
        <v>8</v>
      </c>
      <c r="C7404">
        <v>102.904968</v>
      </c>
    </row>
    <row r="7405" spans="1:3" x14ac:dyDescent="0.25">
      <c r="A7405" s="2">
        <v>44448</v>
      </c>
      <c r="B7405" s="1" t="s">
        <v>8</v>
      </c>
      <c r="C7405">
        <v>103.79464</v>
      </c>
    </row>
    <row r="7406" spans="1:3" x14ac:dyDescent="0.25">
      <c r="A7406" s="2">
        <v>44449</v>
      </c>
      <c r="B7406" s="1" t="s">
        <v>8</v>
      </c>
      <c r="C7406">
        <v>105.22798899999999</v>
      </c>
    </row>
    <row r="7407" spans="1:3" x14ac:dyDescent="0.25">
      <c r="A7407" s="2">
        <v>44452</v>
      </c>
      <c r="B7407" s="1" t="s">
        <v>8</v>
      </c>
      <c r="C7407">
        <v>102.311859</v>
      </c>
    </row>
    <row r="7408" spans="1:3" x14ac:dyDescent="0.25">
      <c r="A7408" s="2">
        <v>44453</v>
      </c>
      <c r="B7408" s="1" t="s">
        <v>8</v>
      </c>
      <c r="C7408">
        <v>102.657837</v>
      </c>
    </row>
    <row r="7409" spans="1:3" x14ac:dyDescent="0.25">
      <c r="A7409" s="2">
        <v>44454</v>
      </c>
      <c r="B7409" s="1" t="s">
        <v>8</v>
      </c>
      <c r="C7409">
        <v>98.852035999999998</v>
      </c>
    </row>
    <row r="7410" spans="1:3" x14ac:dyDescent="0.25">
      <c r="A7410" s="2">
        <v>44455</v>
      </c>
      <c r="B7410" s="1" t="s">
        <v>8</v>
      </c>
      <c r="C7410">
        <v>100.186539</v>
      </c>
    </row>
    <row r="7411" spans="1:3" x14ac:dyDescent="0.25">
      <c r="A7411" s="2">
        <v>44456</v>
      </c>
      <c r="B7411" s="1" t="s">
        <v>8</v>
      </c>
      <c r="C7411">
        <v>99.593429999999998</v>
      </c>
    </row>
    <row r="7412" spans="1:3" x14ac:dyDescent="0.25">
      <c r="A7412" s="2">
        <v>44459</v>
      </c>
      <c r="B7412" s="1" t="s">
        <v>8</v>
      </c>
      <c r="C7412">
        <v>98.061217999999997</v>
      </c>
    </row>
    <row r="7413" spans="1:3" x14ac:dyDescent="0.25">
      <c r="A7413" s="2">
        <v>44460</v>
      </c>
      <c r="B7413" s="1" t="s">
        <v>8</v>
      </c>
      <c r="C7413">
        <v>98.901465999999999</v>
      </c>
    </row>
    <row r="7414" spans="1:3" x14ac:dyDescent="0.25">
      <c r="A7414" s="2">
        <v>44461</v>
      </c>
      <c r="B7414" s="1" t="s">
        <v>8</v>
      </c>
      <c r="C7414">
        <v>99.445151999999993</v>
      </c>
    </row>
    <row r="7415" spans="1:3" x14ac:dyDescent="0.25">
      <c r="A7415" s="2">
        <v>44462</v>
      </c>
      <c r="B7415" s="1" t="s">
        <v>8</v>
      </c>
      <c r="C7415">
        <v>100.927933</v>
      </c>
    </row>
    <row r="7416" spans="1:3" x14ac:dyDescent="0.25">
      <c r="A7416" s="2">
        <v>44463</v>
      </c>
      <c r="B7416" s="1" t="s">
        <v>8</v>
      </c>
      <c r="C7416">
        <v>97.84375</v>
      </c>
    </row>
    <row r="7417" spans="1:3" x14ac:dyDescent="0.25">
      <c r="A7417" s="2">
        <v>44466</v>
      </c>
      <c r="B7417" s="1" t="s">
        <v>8</v>
      </c>
      <c r="C7417">
        <v>96.954078999999993</v>
      </c>
    </row>
    <row r="7418" spans="1:3" x14ac:dyDescent="0.25">
      <c r="A7418" s="2">
        <v>44467</v>
      </c>
      <c r="B7418" s="1" t="s">
        <v>8</v>
      </c>
      <c r="C7418">
        <v>94.463004999999995</v>
      </c>
    </row>
    <row r="7419" spans="1:3" x14ac:dyDescent="0.25">
      <c r="A7419" s="2">
        <v>44468</v>
      </c>
      <c r="B7419" s="1" t="s">
        <v>8</v>
      </c>
      <c r="C7419">
        <v>94.640938000000006</v>
      </c>
    </row>
    <row r="7420" spans="1:3" x14ac:dyDescent="0.25">
      <c r="A7420" s="2">
        <v>44469</v>
      </c>
      <c r="B7420" s="1" t="s">
        <v>8</v>
      </c>
      <c r="C7420">
        <v>95.313132999999993</v>
      </c>
    </row>
    <row r="7421" spans="1:3" x14ac:dyDescent="0.25">
      <c r="A7421" s="2">
        <v>44470</v>
      </c>
      <c r="B7421" s="1" t="s">
        <v>8</v>
      </c>
      <c r="C7421">
        <v>96.242348000000007</v>
      </c>
    </row>
    <row r="7422" spans="1:3" x14ac:dyDescent="0.25">
      <c r="A7422" s="2">
        <v>44473</v>
      </c>
      <c r="B7422" s="1" t="s">
        <v>8</v>
      </c>
      <c r="C7422">
        <v>96.341194000000002</v>
      </c>
    </row>
    <row r="7423" spans="1:3" x14ac:dyDescent="0.25">
      <c r="A7423" s="2">
        <v>44474</v>
      </c>
      <c r="B7423" s="1" t="s">
        <v>8</v>
      </c>
      <c r="C7423">
        <v>97.804207000000005</v>
      </c>
    </row>
    <row r="7424" spans="1:3" x14ac:dyDescent="0.25">
      <c r="A7424" s="2">
        <v>44475</v>
      </c>
      <c r="B7424" s="1" t="s">
        <v>8</v>
      </c>
      <c r="C7424">
        <v>96.183036999999999</v>
      </c>
    </row>
    <row r="7425" spans="1:3" x14ac:dyDescent="0.25">
      <c r="A7425" s="2">
        <v>44476</v>
      </c>
      <c r="B7425" s="1" t="s">
        <v>8</v>
      </c>
      <c r="C7425">
        <v>99.198020999999997</v>
      </c>
    </row>
    <row r="7426" spans="1:3" x14ac:dyDescent="0.25">
      <c r="A7426" s="2">
        <v>44477</v>
      </c>
      <c r="B7426" s="1" t="s">
        <v>8</v>
      </c>
      <c r="C7426">
        <v>97.369254999999995</v>
      </c>
    </row>
    <row r="7427" spans="1:3" x14ac:dyDescent="0.25">
      <c r="A7427" s="2">
        <v>44480</v>
      </c>
      <c r="B7427" s="1" t="s">
        <v>8</v>
      </c>
      <c r="C7427">
        <v>95.846939000000006</v>
      </c>
    </row>
    <row r="7428" spans="1:3" x14ac:dyDescent="0.25">
      <c r="A7428" s="2">
        <v>44481</v>
      </c>
      <c r="B7428" s="1" t="s">
        <v>8</v>
      </c>
      <c r="C7428">
        <v>96.281882999999993</v>
      </c>
    </row>
    <row r="7429" spans="1:3" x14ac:dyDescent="0.25">
      <c r="A7429" s="2">
        <v>44482</v>
      </c>
      <c r="B7429" s="1" t="s">
        <v>8</v>
      </c>
      <c r="C7429">
        <v>98.318236999999996</v>
      </c>
    </row>
    <row r="7430" spans="1:3" x14ac:dyDescent="0.25">
      <c r="A7430" s="2">
        <v>44483</v>
      </c>
      <c r="B7430" s="1" t="s">
        <v>8</v>
      </c>
      <c r="C7430">
        <v>99.692276000000007</v>
      </c>
    </row>
    <row r="7431" spans="1:3" x14ac:dyDescent="0.25">
      <c r="A7431" s="2">
        <v>44484</v>
      </c>
      <c r="B7431" s="1" t="s">
        <v>8</v>
      </c>
      <c r="C7431">
        <v>100.384247</v>
      </c>
    </row>
    <row r="7432" spans="1:3" x14ac:dyDescent="0.25">
      <c r="A7432" s="2">
        <v>44487</v>
      </c>
      <c r="B7432" s="1" t="s">
        <v>8</v>
      </c>
      <c r="C7432">
        <v>99.049735999999996</v>
      </c>
    </row>
    <row r="7433" spans="1:3" x14ac:dyDescent="0.25">
      <c r="A7433" s="2">
        <v>44488</v>
      </c>
      <c r="B7433" s="1" t="s">
        <v>8</v>
      </c>
      <c r="C7433">
        <v>99.543998999999999</v>
      </c>
    </row>
    <row r="7434" spans="1:3" x14ac:dyDescent="0.25">
      <c r="A7434" s="2">
        <v>44489</v>
      </c>
      <c r="B7434" s="1" t="s">
        <v>8</v>
      </c>
      <c r="C7434">
        <v>98.832267999999999</v>
      </c>
    </row>
    <row r="7435" spans="1:3" x14ac:dyDescent="0.25">
      <c r="A7435" s="2">
        <v>44490</v>
      </c>
      <c r="B7435" s="1" t="s">
        <v>8</v>
      </c>
      <c r="C7435">
        <v>100.82907899999999</v>
      </c>
    </row>
    <row r="7436" spans="1:3" x14ac:dyDescent="0.25">
      <c r="A7436" s="2">
        <v>44491</v>
      </c>
      <c r="B7436" s="1" t="s">
        <v>8</v>
      </c>
      <c r="C7436">
        <v>101.81759599999999</v>
      </c>
    </row>
    <row r="7437" spans="1:3" x14ac:dyDescent="0.25">
      <c r="A7437" s="2">
        <v>44494</v>
      </c>
      <c r="B7437" s="1" t="s">
        <v>8</v>
      </c>
      <c r="C7437">
        <v>100.87851000000001</v>
      </c>
    </row>
    <row r="7438" spans="1:3" x14ac:dyDescent="0.25">
      <c r="A7438" s="2">
        <v>44495</v>
      </c>
      <c r="B7438" s="1" t="s">
        <v>8</v>
      </c>
      <c r="C7438">
        <v>101.323341</v>
      </c>
    </row>
    <row r="7439" spans="1:3" x14ac:dyDescent="0.25">
      <c r="A7439" s="2">
        <v>44496</v>
      </c>
      <c r="B7439" s="1" t="s">
        <v>8</v>
      </c>
      <c r="C7439">
        <v>104.931442</v>
      </c>
    </row>
    <row r="7440" spans="1:3" x14ac:dyDescent="0.25">
      <c r="A7440" s="2">
        <v>44497</v>
      </c>
      <c r="B7440" s="1" t="s">
        <v>8</v>
      </c>
      <c r="C7440">
        <v>105.722252</v>
      </c>
    </row>
    <row r="7441" spans="1:3" x14ac:dyDescent="0.25">
      <c r="A7441" s="2">
        <v>44498</v>
      </c>
      <c r="B7441" s="1" t="s">
        <v>8</v>
      </c>
      <c r="C7441">
        <v>106.068237</v>
      </c>
    </row>
    <row r="7442" spans="1:3" x14ac:dyDescent="0.25">
      <c r="A7442" s="2">
        <v>44501</v>
      </c>
      <c r="B7442" s="1" t="s">
        <v>8</v>
      </c>
      <c r="C7442">
        <v>105.475121</v>
      </c>
    </row>
    <row r="7443" spans="1:3" x14ac:dyDescent="0.25">
      <c r="A7443" s="2">
        <v>44502</v>
      </c>
      <c r="B7443" s="1" t="s">
        <v>8</v>
      </c>
      <c r="C7443">
        <v>106.216515</v>
      </c>
    </row>
    <row r="7444" spans="1:3" x14ac:dyDescent="0.25">
      <c r="A7444" s="2">
        <v>44503</v>
      </c>
      <c r="B7444" s="1" t="s">
        <v>8</v>
      </c>
      <c r="C7444">
        <v>107.946426</v>
      </c>
    </row>
    <row r="7445" spans="1:3" x14ac:dyDescent="0.25">
      <c r="A7445" s="2">
        <v>44504</v>
      </c>
      <c r="B7445" s="1" t="s">
        <v>8</v>
      </c>
      <c r="C7445">
        <v>109.775192</v>
      </c>
    </row>
    <row r="7446" spans="1:3" x14ac:dyDescent="0.25">
      <c r="A7446" s="2">
        <v>44505</v>
      </c>
      <c r="B7446" s="1" t="s">
        <v>8</v>
      </c>
      <c r="C7446">
        <v>111.010841</v>
      </c>
    </row>
    <row r="7447" spans="1:3" x14ac:dyDescent="0.25">
      <c r="A7447" s="2">
        <v>44508</v>
      </c>
      <c r="B7447" s="1" t="s">
        <v>8</v>
      </c>
      <c r="C7447">
        <v>109.626915</v>
      </c>
    </row>
    <row r="7448" spans="1:3" x14ac:dyDescent="0.25">
      <c r="A7448" s="2">
        <v>44509</v>
      </c>
      <c r="B7448" s="1" t="s">
        <v>8</v>
      </c>
      <c r="C7448">
        <v>110.220024</v>
      </c>
    </row>
    <row r="7449" spans="1:3" x14ac:dyDescent="0.25">
      <c r="A7449" s="2">
        <v>44510</v>
      </c>
      <c r="B7449" s="1" t="s">
        <v>8</v>
      </c>
      <c r="C7449">
        <v>109.231499</v>
      </c>
    </row>
    <row r="7450" spans="1:3" x14ac:dyDescent="0.25">
      <c r="A7450" s="2">
        <v>44511</v>
      </c>
      <c r="B7450" s="1" t="s">
        <v>8</v>
      </c>
      <c r="C7450">
        <v>108.490112</v>
      </c>
    </row>
    <row r="7451" spans="1:3" x14ac:dyDescent="0.25">
      <c r="A7451" s="2">
        <v>44512</v>
      </c>
      <c r="B7451" s="1" t="s">
        <v>8</v>
      </c>
      <c r="C7451">
        <v>110.022324</v>
      </c>
    </row>
    <row r="7452" spans="1:3" x14ac:dyDescent="0.25">
      <c r="A7452" s="2">
        <v>44515</v>
      </c>
      <c r="B7452" s="1" t="s">
        <v>8</v>
      </c>
      <c r="C7452">
        <v>110.220024</v>
      </c>
    </row>
    <row r="7453" spans="1:3" x14ac:dyDescent="0.25">
      <c r="A7453" s="2">
        <v>44516</v>
      </c>
      <c r="B7453" s="1" t="s">
        <v>8</v>
      </c>
      <c r="C7453">
        <v>112.098213</v>
      </c>
    </row>
    <row r="7454" spans="1:3" x14ac:dyDescent="0.25">
      <c r="A7454" s="2">
        <v>44517</v>
      </c>
      <c r="B7454" s="1" t="s">
        <v>8</v>
      </c>
      <c r="C7454">
        <v>112.197067</v>
      </c>
    </row>
    <row r="7455" spans="1:3" x14ac:dyDescent="0.25">
      <c r="A7455" s="2">
        <v>44518</v>
      </c>
      <c r="B7455" s="1" t="s">
        <v>8</v>
      </c>
      <c r="C7455">
        <v>113.284431</v>
      </c>
    </row>
    <row r="7456" spans="1:3" x14ac:dyDescent="0.25">
      <c r="A7456" s="2">
        <v>44519</v>
      </c>
      <c r="B7456" s="1" t="s">
        <v>8</v>
      </c>
      <c r="C7456">
        <v>113.383286</v>
      </c>
    </row>
    <row r="7457" spans="1:3" x14ac:dyDescent="0.25">
      <c r="A7457" s="2">
        <v>44522</v>
      </c>
      <c r="B7457" s="1" t="s">
        <v>8</v>
      </c>
      <c r="C7457">
        <v>112.493622</v>
      </c>
    </row>
    <row r="7458" spans="1:3" x14ac:dyDescent="0.25">
      <c r="A7458" s="2">
        <v>44523</v>
      </c>
      <c r="B7458" s="1" t="s">
        <v>8</v>
      </c>
      <c r="C7458">
        <v>109.182076</v>
      </c>
    </row>
    <row r="7459" spans="1:3" x14ac:dyDescent="0.25">
      <c r="A7459" s="2">
        <v>44524</v>
      </c>
      <c r="B7459" s="1" t="s">
        <v>8</v>
      </c>
      <c r="C7459">
        <v>107.35330999999999</v>
      </c>
    </row>
    <row r="7460" spans="1:3" x14ac:dyDescent="0.25">
      <c r="A7460" s="2">
        <v>44525</v>
      </c>
      <c r="B7460" s="1" t="s">
        <v>8</v>
      </c>
      <c r="C7460">
        <v>107.452164</v>
      </c>
    </row>
    <row r="7461" spans="1:3" x14ac:dyDescent="0.25">
      <c r="A7461" s="2">
        <v>44526</v>
      </c>
      <c r="B7461" s="1" t="s">
        <v>8</v>
      </c>
      <c r="C7461">
        <v>102.756691</v>
      </c>
    </row>
    <row r="7462" spans="1:3" x14ac:dyDescent="0.25">
      <c r="A7462" s="2">
        <v>44529</v>
      </c>
      <c r="B7462" s="1" t="s">
        <v>8</v>
      </c>
      <c r="C7462">
        <v>105.129143</v>
      </c>
    </row>
    <row r="7463" spans="1:3" x14ac:dyDescent="0.25">
      <c r="A7463" s="2">
        <v>44530</v>
      </c>
      <c r="B7463" s="1" t="s">
        <v>8</v>
      </c>
      <c r="C7463">
        <v>105.524551</v>
      </c>
    </row>
    <row r="7464" spans="1:3" x14ac:dyDescent="0.25">
      <c r="A7464" s="2">
        <v>44531</v>
      </c>
      <c r="B7464" s="1" t="s">
        <v>8</v>
      </c>
      <c r="C7464">
        <v>106.95790100000001</v>
      </c>
    </row>
    <row r="7465" spans="1:3" x14ac:dyDescent="0.25">
      <c r="A7465" s="2">
        <v>44532</v>
      </c>
      <c r="B7465" s="1" t="s">
        <v>8</v>
      </c>
      <c r="C7465">
        <v>104.387749</v>
      </c>
    </row>
    <row r="7466" spans="1:3" x14ac:dyDescent="0.25">
      <c r="A7466" s="2">
        <v>44533</v>
      </c>
      <c r="B7466" s="1" t="s">
        <v>8</v>
      </c>
      <c r="C7466">
        <v>102.954399</v>
      </c>
    </row>
    <row r="7467" spans="1:3" x14ac:dyDescent="0.25">
      <c r="A7467" s="2">
        <v>44536</v>
      </c>
      <c r="B7467" s="1" t="s">
        <v>8</v>
      </c>
      <c r="C7467">
        <v>104.783157</v>
      </c>
    </row>
    <row r="7468" spans="1:3" x14ac:dyDescent="0.25">
      <c r="A7468" s="2">
        <v>44537</v>
      </c>
      <c r="B7468" s="1" t="s">
        <v>8</v>
      </c>
      <c r="C7468">
        <v>104.783157</v>
      </c>
    </row>
    <row r="7469" spans="1:3" x14ac:dyDescent="0.25">
      <c r="A7469" s="2">
        <v>44538</v>
      </c>
      <c r="B7469" s="1" t="s">
        <v>8</v>
      </c>
      <c r="C7469">
        <v>107.155609</v>
      </c>
    </row>
    <row r="7470" spans="1:3" x14ac:dyDescent="0.25">
      <c r="A7470" s="2">
        <v>44539</v>
      </c>
      <c r="B7470" s="1" t="s">
        <v>8</v>
      </c>
      <c r="C7470">
        <v>106.809631</v>
      </c>
    </row>
    <row r="7471" spans="1:3" x14ac:dyDescent="0.25">
      <c r="A7471" s="2">
        <v>44540</v>
      </c>
      <c r="B7471" s="1" t="s">
        <v>8</v>
      </c>
      <c r="C7471">
        <v>105.27742000000001</v>
      </c>
    </row>
    <row r="7472" spans="1:3" x14ac:dyDescent="0.25">
      <c r="A7472" s="2">
        <v>44543</v>
      </c>
      <c r="B7472" s="1" t="s">
        <v>8</v>
      </c>
      <c r="C7472">
        <v>104.536034</v>
      </c>
    </row>
    <row r="7473" spans="1:3" x14ac:dyDescent="0.25">
      <c r="A7473" s="2">
        <v>44544</v>
      </c>
      <c r="B7473" s="1" t="s">
        <v>8</v>
      </c>
      <c r="C7473">
        <v>101.916451</v>
      </c>
    </row>
    <row r="7474" spans="1:3" x14ac:dyDescent="0.25">
      <c r="A7474" s="2">
        <v>44545</v>
      </c>
      <c r="B7474" s="1" t="s">
        <v>8</v>
      </c>
      <c r="C7474">
        <v>103.349808</v>
      </c>
    </row>
    <row r="7475" spans="1:3" x14ac:dyDescent="0.25">
      <c r="A7475" s="2">
        <v>44546</v>
      </c>
      <c r="B7475" s="1" t="s">
        <v>8</v>
      </c>
      <c r="C7475">
        <v>103.59693900000001</v>
      </c>
    </row>
    <row r="7476" spans="1:3" x14ac:dyDescent="0.25">
      <c r="A7476" s="2">
        <v>44547</v>
      </c>
      <c r="B7476" s="1" t="s">
        <v>8</v>
      </c>
      <c r="C7476">
        <v>101.86702699999999</v>
      </c>
    </row>
    <row r="7477" spans="1:3" x14ac:dyDescent="0.25">
      <c r="A7477" s="2">
        <v>44550</v>
      </c>
      <c r="B7477" s="1" t="s">
        <v>8</v>
      </c>
      <c r="C7477">
        <v>100.977356</v>
      </c>
    </row>
    <row r="7478" spans="1:3" x14ac:dyDescent="0.25">
      <c r="A7478" s="2">
        <v>44551</v>
      </c>
      <c r="B7478" s="1" t="s">
        <v>8</v>
      </c>
      <c r="C7478">
        <v>101.669319</v>
      </c>
    </row>
    <row r="7479" spans="1:3" x14ac:dyDescent="0.25">
      <c r="A7479" s="2">
        <v>44552</v>
      </c>
      <c r="B7479" s="1" t="s">
        <v>8</v>
      </c>
      <c r="C7479">
        <v>103.893494</v>
      </c>
    </row>
    <row r="7480" spans="1:3" x14ac:dyDescent="0.25">
      <c r="A7480" s="2">
        <v>44553</v>
      </c>
      <c r="B7480" s="1" t="s">
        <v>8</v>
      </c>
      <c r="C7480">
        <v>104.387749</v>
      </c>
    </row>
    <row r="7481" spans="1:3" x14ac:dyDescent="0.25">
      <c r="A7481" s="2">
        <v>44557</v>
      </c>
      <c r="B7481" s="1" t="s">
        <v>8</v>
      </c>
      <c r="C7481">
        <v>104.43718</v>
      </c>
    </row>
    <row r="7482" spans="1:3" x14ac:dyDescent="0.25">
      <c r="A7482" s="2">
        <v>44558</v>
      </c>
      <c r="B7482" s="1" t="s">
        <v>8</v>
      </c>
      <c r="C7482">
        <v>105.573982</v>
      </c>
    </row>
    <row r="7483" spans="1:3" x14ac:dyDescent="0.25">
      <c r="A7483" s="2">
        <v>44559</v>
      </c>
      <c r="B7483" s="1" t="s">
        <v>8</v>
      </c>
      <c r="C7483">
        <v>105.82111399999999</v>
      </c>
    </row>
    <row r="7484" spans="1:3" x14ac:dyDescent="0.25">
      <c r="A7484" s="2">
        <v>44560</v>
      </c>
      <c r="B7484" s="1" t="s">
        <v>8</v>
      </c>
      <c r="C7484">
        <v>106.26593800000001</v>
      </c>
    </row>
    <row r="7485" spans="1:3" x14ac:dyDescent="0.25">
      <c r="A7485" s="2">
        <v>44564</v>
      </c>
      <c r="B7485" s="1" t="s">
        <v>8</v>
      </c>
      <c r="C7485">
        <v>105.91996</v>
      </c>
    </row>
    <row r="7486" spans="1:3" x14ac:dyDescent="0.25">
      <c r="A7486" s="2">
        <v>44565</v>
      </c>
      <c r="B7486" s="1" t="s">
        <v>8</v>
      </c>
      <c r="C7486">
        <v>106.760201</v>
      </c>
    </row>
    <row r="7487" spans="1:3" x14ac:dyDescent="0.25">
      <c r="A7487" s="2">
        <v>44566</v>
      </c>
      <c r="B7487" s="1" t="s">
        <v>8</v>
      </c>
      <c r="C7487">
        <v>106.5625</v>
      </c>
    </row>
    <row r="7488" spans="1:3" x14ac:dyDescent="0.25">
      <c r="A7488" s="2">
        <v>44567</v>
      </c>
      <c r="B7488" s="1" t="s">
        <v>8</v>
      </c>
      <c r="C7488">
        <v>101.57047300000001</v>
      </c>
    </row>
    <row r="7489" spans="1:3" x14ac:dyDescent="0.25">
      <c r="A7489" s="2">
        <v>44568</v>
      </c>
      <c r="B7489" s="1" t="s">
        <v>8</v>
      </c>
      <c r="C7489">
        <v>98.950890000000001</v>
      </c>
    </row>
    <row r="7490" spans="1:3" x14ac:dyDescent="0.25">
      <c r="A7490" s="2">
        <v>44571</v>
      </c>
      <c r="B7490" s="1" t="s">
        <v>8</v>
      </c>
      <c r="C7490">
        <v>96.044646999999998</v>
      </c>
    </row>
    <row r="7491" spans="1:3" x14ac:dyDescent="0.25">
      <c r="A7491" s="2">
        <v>44572</v>
      </c>
      <c r="B7491" s="1" t="s">
        <v>8</v>
      </c>
      <c r="C7491">
        <v>97.270409000000001</v>
      </c>
    </row>
    <row r="7492" spans="1:3" x14ac:dyDescent="0.25">
      <c r="A7492" s="2">
        <v>44573</v>
      </c>
      <c r="B7492" s="1" t="s">
        <v>8</v>
      </c>
      <c r="C7492">
        <v>96.558670000000006</v>
      </c>
    </row>
    <row r="7493" spans="1:3" x14ac:dyDescent="0.25">
      <c r="A7493" s="2">
        <v>44574</v>
      </c>
      <c r="B7493" s="1" t="s">
        <v>8</v>
      </c>
      <c r="C7493">
        <v>94.720023999999995</v>
      </c>
    </row>
    <row r="7494" spans="1:3" x14ac:dyDescent="0.25">
      <c r="A7494" s="2">
        <v>44575</v>
      </c>
      <c r="B7494" s="1" t="s">
        <v>8</v>
      </c>
      <c r="C7494">
        <v>92.090560999999994</v>
      </c>
    </row>
    <row r="7495" spans="1:3" x14ac:dyDescent="0.25">
      <c r="A7495" s="2">
        <v>44578</v>
      </c>
      <c r="B7495" s="1" t="s">
        <v>8</v>
      </c>
      <c r="C7495">
        <v>92.644135000000006</v>
      </c>
    </row>
    <row r="7496" spans="1:3" x14ac:dyDescent="0.25">
      <c r="A7496" s="2">
        <v>44579</v>
      </c>
      <c r="B7496" s="1" t="s">
        <v>8</v>
      </c>
      <c r="C7496">
        <v>92.268485999999996</v>
      </c>
    </row>
    <row r="7497" spans="1:3" x14ac:dyDescent="0.25">
      <c r="A7497" s="2">
        <v>44580</v>
      </c>
      <c r="B7497" s="1" t="s">
        <v>8</v>
      </c>
      <c r="C7497">
        <v>93.276786999999999</v>
      </c>
    </row>
    <row r="7498" spans="1:3" x14ac:dyDescent="0.25">
      <c r="A7498" s="2">
        <v>44581</v>
      </c>
      <c r="B7498" s="1" t="s">
        <v>8</v>
      </c>
      <c r="C7498">
        <v>94.423462000000001</v>
      </c>
    </row>
    <row r="7499" spans="1:3" x14ac:dyDescent="0.25">
      <c r="A7499" s="2">
        <v>44582</v>
      </c>
      <c r="B7499" s="1" t="s">
        <v>8</v>
      </c>
      <c r="C7499">
        <v>92.723213000000001</v>
      </c>
    </row>
    <row r="7500" spans="1:3" x14ac:dyDescent="0.25">
      <c r="A7500" s="2">
        <v>44585</v>
      </c>
      <c r="B7500" s="1" t="s">
        <v>8</v>
      </c>
      <c r="C7500">
        <v>90.311226000000005</v>
      </c>
    </row>
    <row r="7501" spans="1:3" x14ac:dyDescent="0.25">
      <c r="A7501" s="2">
        <v>44586</v>
      </c>
      <c r="B7501" s="1" t="s">
        <v>8</v>
      </c>
      <c r="C7501">
        <v>89.559944000000002</v>
      </c>
    </row>
    <row r="7502" spans="1:3" x14ac:dyDescent="0.25">
      <c r="A7502" s="2">
        <v>44587</v>
      </c>
      <c r="B7502" s="1" t="s">
        <v>8</v>
      </c>
      <c r="C7502">
        <v>90.963645999999997</v>
      </c>
    </row>
    <row r="7503" spans="1:3" x14ac:dyDescent="0.25">
      <c r="A7503" s="2">
        <v>44588</v>
      </c>
      <c r="B7503" s="1" t="s">
        <v>8</v>
      </c>
      <c r="C7503">
        <v>91.477676000000002</v>
      </c>
    </row>
    <row r="7504" spans="1:3" x14ac:dyDescent="0.25">
      <c r="A7504" s="2">
        <v>44589</v>
      </c>
      <c r="B7504" s="1" t="s">
        <v>8</v>
      </c>
      <c r="C7504">
        <v>90.884567000000004</v>
      </c>
    </row>
    <row r="7505" spans="1:3" x14ac:dyDescent="0.25">
      <c r="A7505" s="2">
        <v>44592</v>
      </c>
      <c r="B7505" s="1" t="s">
        <v>8</v>
      </c>
      <c r="C7505">
        <v>93.118613999999994</v>
      </c>
    </row>
    <row r="7506" spans="1:3" x14ac:dyDescent="0.25">
      <c r="A7506" s="2">
        <v>44593</v>
      </c>
      <c r="B7506" s="1" t="s">
        <v>8</v>
      </c>
      <c r="C7506">
        <v>93.988517999999999</v>
      </c>
    </row>
    <row r="7507" spans="1:3" x14ac:dyDescent="0.25">
      <c r="A7507" s="2">
        <v>44594</v>
      </c>
      <c r="B7507" s="1" t="s">
        <v>8</v>
      </c>
      <c r="C7507">
        <v>93.652420000000006</v>
      </c>
    </row>
    <row r="7508" spans="1:3" x14ac:dyDescent="0.25">
      <c r="A7508" s="2">
        <v>44595</v>
      </c>
      <c r="B7508" s="1" t="s">
        <v>8</v>
      </c>
      <c r="C7508">
        <v>91.853309999999993</v>
      </c>
    </row>
    <row r="7509" spans="1:3" x14ac:dyDescent="0.25">
      <c r="A7509" s="2">
        <v>44596</v>
      </c>
      <c r="B7509" s="1" t="s">
        <v>8</v>
      </c>
      <c r="C7509">
        <v>90.410072</v>
      </c>
    </row>
    <row r="7510" spans="1:3" x14ac:dyDescent="0.25">
      <c r="A7510" s="2">
        <v>44599</v>
      </c>
      <c r="B7510" s="1" t="s">
        <v>8</v>
      </c>
      <c r="C7510">
        <v>90.449614999999994</v>
      </c>
    </row>
    <row r="7511" spans="1:3" x14ac:dyDescent="0.25">
      <c r="A7511" s="2">
        <v>44600</v>
      </c>
      <c r="B7511" s="1" t="s">
        <v>8</v>
      </c>
      <c r="C7511">
        <v>89.125</v>
      </c>
    </row>
    <row r="7512" spans="1:3" x14ac:dyDescent="0.25">
      <c r="A7512" s="2">
        <v>44601</v>
      </c>
      <c r="B7512" s="1" t="s">
        <v>8</v>
      </c>
      <c r="C7512">
        <v>90.311226000000005</v>
      </c>
    </row>
    <row r="7513" spans="1:3" x14ac:dyDescent="0.25">
      <c r="A7513" s="2">
        <v>44602</v>
      </c>
      <c r="B7513" s="1" t="s">
        <v>8</v>
      </c>
      <c r="C7513">
        <v>89.559944000000002</v>
      </c>
    </row>
    <row r="7514" spans="1:3" x14ac:dyDescent="0.25">
      <c r="A7514" s="2">
        <v>44603</v>
      </c>
      <c r="B7514" s="1" t="s">
        <v>8</v>
      </c>
      <c r="C7514">
        <v>87.543364999999994</v>
      </c>
    </row>
    <row r="7515" spans="1:3" x14ac:dyDescent="0.25">
      <c r="A7515" s="2">
        <v>44606</v>
      </c>
      <c r="B7515" s="1" t="s">
        <v>8</v>
      </c>
      <c r="C7515">
        <v>86.871170000000006</v>
      </c>
    </row>
    <row r="7516" spans="1:3" x14ac:dyDescent="0.25">
      <c r="A7516" s="2">
        <v>44607</v>
      </c>
      <c r="B7516" s="1" t="s">
        <v>8</v>
      </c>
      <c r="C7516">
        <v>89.105225000000004</v>
      </c>
    </row>
    <row r="7517" spans="1:3" x14ac:dyDescent="0.25">
      <c r="A7517" s="2">
        <v>44608</v>
      </c>
      <c r="B7517" s="1" t="s">
        <v>8</v>
      </c>
      <c r="C7517">
        <v>89.125</v>
      </c>
    </row>
    <row r="7518" spans="1:3" x14ac:dyDescent="0.25">
      <c r="A7518" s="2">
        <v>44609</v>
      </c>
      <c r="B7518" s="1" t="s">
        <v>8</v>
      </c>
      <c r="C7518">
        <v>89.322700999999995</v>
      </c>
    </row>
    <row r="7519" spans="1:3" x14ac:dyDescent="0.25">
      <c r="A7519" s="2">
        <v>44610</v>
      </c>
      <c r="B7519" s="1" t="s">
        <v>8</v>
      </c>
      <c r="C7519">
        <v>89.263396999999998</v>
      </c>
    </row>
    <row r="7520" spans="1:3" x14ac:dyDescent="0.25">
      <c r="A7520" s="2">
        <v>44613</v>
      </c>
      <c r="B7520" s="1" t="s">
        <v>8</v>
      </c>
      <c r="C7520">
        <v>88.690048000000004</v>
      </c>
    </row>
    <row r="7521" spans="1:3" x14ac:dyDescent="0.25">
      <c r="A7521" s="2">
        <v>44614</v>
      </c>
      <c r="B7521" s="1" t="s">
        <v>8</v>
      </c>
      <c r="C7521">
        <v>87.622444000000002</v>
      </c>
    </row>
    <row r="7522" spans="1:3" x14ac:dyDescent="0.25">
      <c r="A7522" s="2">
        <v>44615</v>
      </c>
      <c r="B7522" s="1" t="s">
        <v>8</v>
      </c>
      <c r="C7522">
        <v>85.882644999999997</v>
      </c>
    </row>
    <row r="7523" spans="1:3" x14ac:dyDescent="0.25">
      <c r="A7523" s="2">
        <v>44616</v>
      </c>
      <c r="B7523" s="1" t="s">
        <v>8</v>
      </c>
      <c r="C7523">
        <v>82.066956000000005</v>
      </c>
    </row>
    <row r="7524" spans="1:3" x14ac:dyDescent="0.25">
      <c r="A7524" s="2">
        <v>44617</v>
      </c>
      <c r="B7524" s="1" t="s">
        <v>8</v>
      </c>
      <c r="C7524">
        <v>80.920280000000005</v>
      </c>
    </row>
    <row r="7525" spans="1:3" x14ac:dyDescent="0.25">
      <c r="A7525" s="2">
        <v>44620</v>
      </c>
      <c r="B7525" s="1" t="s">
        <v>8</v>
      </c>
      <c r="C7525">
        <v>81.038901999999993</v>
      </c>
    </row>
    <row r="7526" spans="1:3" x14ac:dyDescent="0.25">
      <c r="A7526" s="2">
        <v>44621</v>
      </c>
      <c r="B7526" s="1" t="s">
        <v>8</v>
      </c>
      <c r="C7526">
        <v>75.5625</v>
      </c>
    </row>
    <row r="7527" spans="1:3" x14ac:dyDescent="0.25">
      <c r="A7527" s="2">
        <v>44622</v>
      </c>
      <c r="B7527" s="1" t="s">
        <v>8</v>
      </c>
      <c r="C7527">
        <v>76.214920000000006</v>
      </c>
    </row>
    <row r="7528" spans="1:3" x14ac:dyDescent="0.25">
      <c r="A7528" s="2">
        <v>44623</v>
      </c>
      <c r="B7528" s="1" t="s">
        <v>8</v>
      </c>
      <c r="C7528">
        <v>73.486603000000002</v>
      </c>
    </row>
    <row r="7529" spans="1:3" x14ac:dyDescent="0.25">
      <c r="A7529" s="2">
        <v>44624</v>
      </c>
      <c r="B7529" s="1" t="s">
        <v>8</v>
      </c>
      <c r="C7529">
        <v>66.903060999999994</v>
      </c>
    </row>
    <row r="7530" spans="1:3" x14ac:dyDescent="0.25">
      <c r="A7530" s="2">
        <v>44627</v>
      </c>
      <c r="B7530" s="1" t="s">
        <v>8</v>
      </c>
      <c r="C7530">
        <v>64.234054999999998</v>
      </c>
    </row>
    <row r="7531" spans="1:3" x14ac:dyDescent="0.25">
      <c r="A7531" s="2">
        <v>44628</v>
      </c>
      <c r="B7531" s="1" t="s">
        <v>8</v>
      </c>
      <c r="C7531">
        <v>65.281882999999993</v>
      </c>
    </row>
    <row r="7532" spans="1:3" x14ac:dyDescent="0.25">
      <c r="A7532" s="2">
        <v>44629</v>
      </c>
      <c r="B7532" s="1" t="s">
        <v>8</v>
      </c>
      <c r="C7532">
        <v>73.110969999999995</v>
      </c>
    </row>
    <row r="7533" spans="1:3" x14ac:dyDescent="0.25">
      <c r="A7533" s="2">
        <v>44630</v>
      </c>
      <c r="B7533" s="1" t="s">
        <v>8</v>
      </c>
      <c r="C7533">
        <v>69.097579999999994</v>
      </c>
    </row>
    <row r="7534" spans="1:3" x14ac:dyDescent="0.25">
      <c r="A7534" s="2">
        <v>44631</v>
      </c>
      <c r="B7534" s="1" t="s">
        <v>8</v>
      </c>
      <c r="C7534">
        <v>69.868622000000002</v>
      </c>
    </row>
    <row r="7535" spans="1:3" x14ac:dyDescent="0.25">
      <c r="A7535" s="2">
        <v>44634</v>
      </c>
      <c r="B7535" s="1" t="s">
        <v>8</v>
      </c>
      <c r="C7535">
        <v>71.094382999999993</v>
      </c>
    </row>
    <row r="7536" spans="1:3" x14ac:dyDescent="0.25">
      <c r="A7536" s="2">
        <v>44635</v>
      </c>
      <c r="B7536" s="1" t="s">
        <v>8</v>
      </c>
      <c r="C7536">
        <v>71.035072</v>
      </c>
    </row>
    <row r="7537" spans="1:3" x14ac:dyDescent="0.25">
      <c r="A7537" s="2">
        <v>44636</v>
      </c>
      <c r="B7537" s="1" t="s">
        <v>8</v>
      </c>
      <c r="C7537">
        <v>75.424109999999999</v>
      </c>
    </row>
    <row r="7538" spans="1:3" x14ac:dyDescent="0.25">
      <c r="A7538" s="2">
        <v>44637</v>
      </c>
      <c r="B7538" s="1" t="s">
        <v>8</v>
      </c>
      <c r="C7538">
        <v>75.582267999999999</v>
      </c>
    </row>
    <row r="7539" spans="1:3" x14ac:dyDescent="0.25">
      <c r="A7539" s="2">
        <v>44638</v>
      </c>
      <c r="B7539" s="1" t="s">
        <v>8</v>
      </c>
      <c r="C7539">
        <v>77.361609999999999</v>
      </c>
    </row>
    <row r="7540" spans="1:3" x14ac:dyDescent="0.25">
      <c r="A7540" s="2">
        <v>44641</v>
      </c>
      <c r="B7540" s="1" t="s">
        <v>8</v>
      </c>
      <c r="C7540">
        <v>74.771682999999996</v>
      </c>
    </row>
    <row r="7541" spans="1:3" x14ac:dyDescent="0.25">
      <c r="A7541" s="2">
        <v>44642</v>
      </c>
      <c r="B7541" s="1" t="s">
        <v>8</v>
      </c>
      <c r="C7541">
        <v>77.183670000000006</v>
      </c>
    </row>
    <row r="7542" spans="1:3" x14ac:dyDescent="0.25">
      <c r="A7542" s="2">
        <v>44643</v>
      </c>
      <c r="B7542" s="1" t="s">
        <v>8</v>
      </c>
      <c r="C7542">
        <v>76.392853000000002</v>
      </c>
    </row>
    <row r="7543" spans="1:3" x14ac:dyDescent="0.25">
      <c r="A7543" s="2">
        <v>44644</v>
      </c>
      <c r="B7543" s="1" t="s">
        <v>8</v>
      </c>
      <c r="C7543">
        <v>75.463645999999997</v>
      </c>
    </row>
    <row r="7544" spans="1:3" x14ac:dyDescent="0.25">
      <c r="A7544" s="2">
        <v>44645</v>
      </c>
      <c r="B7544" s="1" t="s">
        <v>8</v>
      </c>
      <c r="C7544">
        <v>75.483413999999996</v>
      </c>
    </row>
    <row r="7545" spans="1:3" x14ac:dyDescent="0.25">
      <c r="A7545" s="2">
        <v>44648</v>
      </c>
      <c r="B7545" s="1" t="s">
        <v>8</v>
      </c>
      <c r="C7545">
        <v>75.839286999999999</v>
      </c>
    </row>
    <row r="7546" spans="1:3" x14ac:dyDescent="0.25">
      <c r="A7546" s="2">
        <v>44649</v>
      </c>
      <c r="B7546" s="1" t="s">
        <v>8</v>
      </c>
      <c r="C7546">
        <v>78.547828999999993</v>
      </c>
    </row>
    <row r="7547" spans="1:3" x14ac:dyDescent="0.25">
      <c r="A7547" s="2">
        <v>44650</v>
      </c>
      <c r="B7547" s="1" t="s">
        <v>8</v>
      </c>
      <c r="C7547">
        <v>77.5</v>
      </c>
    </row>
    <row r="7548" spans="1:3" x14ac:dyDescent="0.25">
      <c r="A7548" s="2">
        <v>44651</v>
      </c>
      <c r="B7548" s="1" t="s">
        <v>8</v>
      </c>
      <c r="C7548">
        <v>76.551017999999999</v>
      </c>
    </row>
    <row r="7549" spans="1:3" x14ac:dyDescent="0.25">
      <c r="A7549" s="2">
        <v>44652</v>
      </c>
      <c r="B7549" s="1" t="s">
        <v>8</v>
      </c>
      <c r="C7549">
        <v>76.036986999999996</v>
      </c>
    </row>
    <row r="7550" spans="1:3" x14ac:dyDescent="0.25">
      <c r="A7550" s="2">
        <v>44655</v>
      </c>
      <c r="B7550" s="1" t="s">
        <v>8</v>
      </c>
      <c r="C7550">
        <v>77.934944000000002</v>
      </c>
    </row>
    <row r="7551" spans="1:3" x14ac:dyDescent="0.25">
      <c r="A7551" s="2">
        <v>44656</v>
      </c>
      <c r="B7551" s="1" t="s">
        <v>8</v>
      </c>
      <c r="C7551">
        <v>76.926659000000001</v>
      </c>
    </row>
    <row r="7552" spans="1:3" x14ac:dyDescent="0.25">
      <c r="A7552" s="2">
        <v>44657</v>
      </c>
      <c r="B7552" s="1" t="s">
        <v>8</v>
      </c>
      <c r="C7552">
        <v>73.170272999999995</v>
      </c>
    </row>
    <row r="7553" spans="1:3" x14ac:dyDescent="0.25">
      <c r="A7553" s="2">
        <v>44658</v>
      </c>
      <c r="B7553" s="1" t="s">
        <v>8</v>
      </c>
      <c r="C7553">
        <v>72.458549000000005</v>
      </c>
    </row>
    <row r="7554" spans="1:3" x14ac:dyDescent="0.25">
      <c r="A7554" s="2">
        <v>44659</v>
      </c>
      <c r="B7554" s="1" t="s">
        <v>8</v>
      </c>
      <c r="C7554">
        <v>74.573982000000001</v>
      </c>
    </row>
    <row r="7555" spans="1:3" x14ac:dyDescent="0.25">
      <c r="A7555" s="2">
        <v>44662</v>
      </c>
      <c r="B7555" s="1" t="s">
        <v>8</v>
      </c>
      <c r="C7555">
        <v>71.470023999999995</v>
      </c>
    </row>
    <row r="7556" spans="1:3" x14ac:dyDescent="0.25">
      <c r="A7556" s="2">
        <v>44663</v>
      </c>
      <c r="B7556" s="1" t="s">
        <v>8</v>
      </c>
      <c r="C7556">
        <v>72.913269</v>
      </c>
    </row>
    <row r="7557" spans="1:3" x14ac:dyDescent="0.25">
      <c r="A7557" s="2">
        <v>44664</v>
      </c>
      <c r="B7557" s="1" t="s">
        <v>8</v>
      </c>
      <c r="C7557">
        <v>73.031882999999993</v>
      </c>
    </row>
    <row r="7558" spans="1:3" x14ac:dyDescent="0.25">
      <c r="A7558" s="2">
        <v>44665</v>
      </c>
      <c r="B7558" s="1" t="s">
        <v>8</v>
      </c>
      <c r="C7558">
        <v>74.494895999999997</v>
      </c>
    </row>
    <row r="7559" spans="1:3" x14ac:dyDescent="0.25">
      <c r="A7559" s="2">
        <v>44670</v>
      </c>
      <c r="B7559" s="1" t="s">
        <v>8</v>
      </c>
      <c r="C7559">
        <v>74.573982000000001</v>
      </c>
    </row>
    <row r="7560" spans="1:3" x14ac:dyDescent="0.25">
      <c r="A7560" s="2">
        <v>44671</v>
      </c>
      <c r="B7560" s="1" t="s">
        <v>8</v>
      </c>
      <c r="C7560">
        <v>76.373085000000003</v>
      </c>
    </row>
    <row r="7561" spans="1:3" x14ac:dyDescent="0.25">
      <c r="A7561" s="2">
        <v>44672</v>
      </c>
      <c r="B7561" s="1" t="s">
        <v>8</v>
      </c>
      <c r="C7561">
        <v>76.373085000000003</v>
      </c>
    </row>
    <row r="7562" spans="1:3" x14ac:dyDescent="0.25">
      <c r="A7562" s="2">
        <v>44673</v>
      </c>
      <c r="B7562" s="1" t="s">
        <v>8</v>
      </c>
      <c r="C7562">
        <v>76.373085000000003</v>
      </c>
    </row>
    <row r="7563" spans="1:3" x14ac:dyDescent="0.25">
      <c r="A7563" s="2">
        <v>44676</v>
      </c>
      <c r="B7563" s="1" t="s">
        <v>8</v>
      </c>
      <c r="C7563">
        <v>70.540817000000004</v>
      </c>
    </row>
    <row r="7564" spans="1:3" x14ac:dyDescent="0.25">
      <c r="A7564" s="2">
        <v>44677</v>
      </c>
      <c r="B7564" s="1" t="s">
        <v>8</v>
      </c>
      <c r="C7564">
        <v>68.385840999999999</v>
      </c>
    </row>
    <row r="7565" spans="1:3" x14ac:dyDescent="0.25">
      <c r="A7565" s="2">
        <v>44678</v>
      </c>
      <c r="B7565" s="1" t="s">
        <v>8</v>
      </c>
      <c r="C7565">
        <v>68.385840999999999</v>
      </c>
    </row>
    <row r="7566" spans="1:3" x14ac:dyDescent="0.25">
      <c r="A7566" s="2">
        <v>44679</v>
      </c>
      <c r="B7566" s="1" t="s">
        <v>8</v>
      </c>
      <c r="C7566">
        <v>67.674103000000002</v>
      </c>
    </row>
    <row r="7567" spans="1:3" x14ac:dyDescent="0.25">
      <c r="A7567" s="2">
        <v>44680</v>
      </c>
      <c r="B7567" s="1" t="s">
        <v>8</v>
      </c>
      <c r="C7567">
        <v>69.868622000000002</v>
      </c>
    </row>
    <row r="7568" spans="1:3" x14ac:dyDescent="0.25">
      <c r="A7568" s="2">
        <v>44683</v>
      </c>
      <c r="B7568" s="1" t="s">
        <v>8</v>
      </c>
      <c r="C7568">
        <v>69.967467999999997</v>
      </c>
    </row>
    <row r="7569" spans="1:3" x14ac:dyDescent="0.25">
      <c r="A7569" s="2">
        <v>44684</v>
      </c>
      <c r="B7569" s="1" t="s">
        <v>8</v>
      </c>
      <c r="C7569">
        <v>70.105864999999994</v>
      </c>
    </row>
    <row r="7570" spans="1:3" x14ac:dyDescent="0.25">
      <c r="A7570" s="2">
        <v>44685</v>
      </c>
      <c r="B7570" s="1" t="s">
        <v>8</v>
      </c>
      <c r="C7570">
        <v>69.769767999999999</v>
      </c>
    </row>
    <row r="7571" spans="1:3" x14ac:dyDescent="0.25">
      <c r="A7571" s="2">
        <v>44686</v>
      </c>
      <c r="B7571" s="1" t="s">
        <v>8</v>
      </c>
      <c r="C7571">
        <v>66.646041999999994</v>
      </c>
    </row>
    <row r="7572" spans="1:3" x14ac:dyDescent="0.25">
      <c r="A7572" s="2">
        <v>44687</v>
      </c>
      <c r="B7572" s="1" t="s">
        <v>8</v>
      </c>
      <c r="C7572">
        <v>66.646041999999994</v>
      </c>
    </row>
    <row r="7573" spans="1:3" x14ac:dyDescent="0.25">
      <c r="A7573" s="2">
        <v>44690</v>
      </c>
      <c r="B7573" s="1" t="s">
        <v>8</v>
      </c>
      <c r="C7573">
        <v>66.646041999999994</v>
      </c>
    </row>
    <row r="7574" spans="1:3" x14ac:dyDescent="0.25">
      <c r="A7574" s="2">
        <v>44691</v>
      </c>
      <c r="B7574" s="1" t="s">
        <v>8</v>
      </c>
      <c r="C7574">
        <v>62</v>
      </c>
    </row>
    <row r="7575" spans="1:3" x14ac:dyDescent="0.25">
      <c r="A7575" s="2">
        <v>44692</v>
      </c>
      <c r="B7575" s="1" t="s">
        <v>8</v>
      </c>
      <c r="C7575">
        <v>62</v>
      </c>
    </row>
    <row r="7576" spans="1:3" x14ac:dyDescent="0.25">
      <c r="A7576" s="2">
        <v>44693</v>
      </c>
      <c r="B7576" s="1" t="s">
        <v>8</v>
      </c>
      <c r="C7576">
        <v>64.120002999999997</v>
      </c>
    </row>
    <row r="7577" spans="1:3" x14ac:dyDescent="0.25">
      <c r="A7577" s="2">
        <v>44694</v>
      </c>
      <c r="B7577" s="1" t="s">
        <v>8</v>
      </c>
      <c r="C7577">
        <v>64.120002999999997</v>
      </c>
    </row>
    <row r="7578" spans="1:3" x14ac:dyDescent="0.25">
      <c r="A7578" s="2">
        <v>44697</v>
      </c>
      <c r="B7578" s="1" t="s">
        <v>8</v>
      </c>
      <c r="C7578">
        <v>65.099997999999999</v>
      </c>
    </row>
    <row r="7579" spans="1:3" x14ac:dyDescent="0.25">
      <c r="A7579" s="2">
        <v>44698</v>
      </c>
      <c r="B7579" s="1" t="s">
        <v>8</v>
      </c>
      <c r="C7579">
        <v>66.260002</v>
      </c>
    </row>
    <row r="7580" spans="1:3" x14ac:dyDescent="0.25">
      <c r="A7580" s="2">
        <v>44699</v>
      </c>
      <c r="B7580" s="1" t="s">
        <v>8</v>
      </c>
      <c r="C7580">
        <v>62.939999</v>
      </c>
    </row>
    <row r="7581" spans="1:3" x14ac:dyDescent="0.25">
      <c r="A7581" s="2">
        <v>44700</v>
      </c>
      <c r="B7581" s="1" t="s">
        <v>8</v>
      </c>
      <c r="C7581">
        <v>62.939999</v>
      </c>
    </row>
    <row r="7582" spans="1:3" x14ac:dyDescent="0.25">
      <c r="A7582" s="2">
        <v>44701</v>
      </c>
      <c r="B7582" s="1" t="s">
        <v>8</v>
      </c>
      <c r="C7582">
        <v>62.080002</v>
      </c>
    </row>
    <row r="7583" spans="1:3" x14ac:dyDescent="0.25">
      <c r="A7583" s="2">
        <v>44704</v>
      </c>
      <c r="B7583" s="1" t="s">
        <v>8</v>
      </c>
      <c r="C7583">
        <v>62.900002000000001</v>
      </c>
    </row>
    <row r="7584" spans="1:3" x14ac:dyDescent="0.25">
      <c r="A7584" s="2">
        <v>44705</v>
      </c>
      <c r="B7584" s="1" t="s">
        <v>8</v>
      </c>
      <c r="C7584">
        <v>60.48</v>
      </c>
    </row>
    <row r="7585" spans="1:3" x14ac:dyDescent="0.25">
      <c r="A7585" s="2">
        <v>44706</v>
      </c>
      <c r="B7585" s="1" t="s">
        <v>8</v>
      </c>
      <c r="C7585">
        <v>60.48</v>
      </c>
    </row>
    <row r="7586" spans="1:3" x14ac:dyDescent="0.25">
      <c r="A7586" s="2">
        <v>44707</v>
      </c>
      <c r="B7586" s="1" t="s">
        <v>8</v>
      </c>
      <c r="C7586">
        <v>64.260002</v>
      </c>
    </row>
    <row r="7587" spans="1:3" x14ac:dyDescent="0.25">
      <c r="A7587" s="2">
        <v>44708</v>
      </c>
      <c r="B7587" s="1" t="s">
        <v>8</v>
      </c>
      <c r="C7587">
        <v>64.260002</v>
      </c>
    </row>
    <row r="7588" spans="1:3" x14ac:dyDescent="0.25">
      <c r="A7588" s="2">
        <v>44711</v>
      </c>
      <c r="B7588" s="1" t="s">
        <v>8</v>
      </c>
      <c r="C7588">
        <v>64.260002</v>
      </c>
    </row>
    <row r="7589" spans="1:3" x14ac:dyDescent="0.25">
      <c r="A7589" s="2">
        <v>44712</v>
      </c>
      <c r="B7589" s="1" t="s">
        <v>8</v>
      </c>
      <c r="C7589">
        <v>69.220000999999996</v>
      </c>
    </row>
    <row r="7590" spans="1:3" x14ac:dyDescent="0.25">
      <c r="A7590" s="2">
        <v>44713</v>
      </c>
      <c r="B7590" s="1" t="s">
        <v>8</v>
      </c>
      <c r="C7590">
        <v>68.199996999999996</v>
      </c>
    </row>
    <row r="7591" spans="1:3" x14ac:dyDescent="0.25">
      <c r="A7591" s="2">
        <v>44714</v>
      </c>
      <c r="B7591" s="1" t="s">
        <v>8</v>
      </c>
      <c r="C7591">
        <v>68.199996999999996</v>
      </c>
    </row>
    <row r="7592" spans="1:3" x14ac:dyDescent="0.25">
      <c r="A7592" s="2">
        <v>44715</v>
      </c>
      <c r="B7592" s="1" t="s">
        <v>8</v>
      </c>
      <c r="C7592">
        <v>68.199996999999996</v>
      </c>
    </row>
    <row r="7593" spans="1:3" x14ac:dyDescent="0.25">
      <c r="A7593" s="2">
        <v>44718</v>
      </c>
      <c r="B7593" s="1" t="s">
        <v>8</v>
      </c>
      <c r="C7593">
        <v>71.040001000000004</v>
      </c>
    </row>
    <row r="7594" spans="1:3" x14ac:dyDescent="0.25">
      <c r="A7594" s="2">
        <v>44719</v>
      </c>
      <c r="B7594" s="1" t="s">
        <v>8</v>
      </c>
      <c r="C7594">
        <v>70.900002000000001</v>
      </c>
    </row>
    <row r="7595" spans="1:3" x14ac:dyDescent="0.25">
      <c r="A7595" s="2">
        <v>44720</v>
      </c>
      <c r="B7595" s="1" t="s">
        <v>8</v>
      </c>
      <c r="C7595">
        <v>72.379997000000003</v>
      </c>
    </row>
    <row r="7596" spans="1:3" x14ac:dyDescent="0.25">
      <c r="A7596" s="2">
        <v>44721</v>
      </c>
      <c r="B7596" s="1" t="s">
        <v>8</v>
      </c>
      <c r="C7596">
        <v>70.480002999999996</v>
      </c>
    </row>
    <row r="7597" spans="1:3" x14ac:dyDescent="0.25">
      <c r="A7597" s="2">
        <v>44722</v>
      </c>
      <c r="B7597" s="1" t="s">
        <v>8</v>
      </c>
      <c r="C7597">
        <v>69.300003000000004</v>
      </c>
    </row>
    <row r="7598" spans="1:3" x14ac:dyDescent="0.25">
      <c r="A7598" s="2">
        <v>44725</v>
      </c>
      <c r="B7598" s="1" t="s">
        <v>8</v>
      </c>
      <c r="C7598">
        <v>66.5</v>
      </c>
    </row>
    <row r="7599" spans="1:3" x14ac:dyDescent="0.25">
      <c r="A7599" s="2">
        <v>44726</v>
      </c>
      <c r="B7599" s="1" t="s">
        <v>8</v>
      </c>
      <c r="C7599">
        <v>66.099997999999999</v>
      </c>
    </row>
    <row r="7600" spans="1:3" x14ac:dyDescent="0.25">
      <c r="A7600" s="2">
        <v>44727</v>
      </c>
      <c r="B7600" s="1" t="s">
        <v>8</v>
      </c>
      <c r="C7600">
        <v>67.760002</v>
      </c>
    </row>
    <row r="7601" spans="1:3" x14ac:dyDescent="0.25">
      <c r="A7601" s="2">
        <v>44728</v>
      </c>
      <c r="B7601" s="1" t="s">
        <v>8</v>
      </c>
      <c r="C7601">
        <v>65.400002000000001</v>
      </c>
    </row>
    <row r="7602" spans="1:3" x14ac:dyDescent="0.25">
      <c r="A7602" s="2">
        <v>44729</v>
      </c>
      <c r="B7602" s="1" t="s">
        <v>8</v>
      </c>
      <c r="C7602">
        <v>65.019997000000004</v>
      </c>
    </row>
    <row r="7603" spans="1:3" x14ac:dyDescent="0.25">
      <c r="A7603" s="2">
        <v>44732</v>
      </c>
      <c r="B7603" s="1" t="s">
        <v>8</v>
      </c>
      <c r="C7603">
        <v>64.739998</v>
      </c>
    </row>
    <row r="7604" spans="1:3" x14ac:dyDescent="0.25">
      <c r="A7604" s="2">
        <v>42907</v>
      </c>
      <c r="B7604" s="1" t="s">
        <v>9</v>
      </c>
      <c r="C7604">
        <v>106.19895200000001</v>
      </c>
    </row>
    <row r="7605" spans="1:3" x14ac:dyDescent="0.25">
      <c r="A7605" s="2">
        <v>42908</v>
      </c>
      <c r="B7605" s="1" t="s">
        <v>9</v>
      </c>
      <c r="C7605">
        <v>106.838966</v>
      </c>
    </row>
    <row r="7606" spans="1:3" x14ac:dyDescent="0.25">
      <c r="A7606" s="2">
        <v>42909</v>
      </c>
      <c r="B7606" s="1" t="s">
        <v>9</v>
      </c>
      <c r="C7606">
        <v>106.454956</v>
      </c>
    </row>
    <row r="7607" spans="1:3" x14ac:dyDescent="0.25">
      <c r="A7607" s="2">
        <v>42912</v>
      </c>
      <c r="B7607" s="1" t="s">
        <v>9</v>
      </c>
      <c r="C7607">
        <v>107.43631000000001</v>
      </c>
    </row>
    <row r="7608" spans="1:3" x14ac:dyDescent="0.25">
      <c r="A7608" s="2">
        <v>42913</v>
      </c>
      <c r="B7608" s="1" t="s">
        <v>9</v>
      </c>
      <c r="C7608">
        <v>105.900284</v>
      </c>
    </row>
    <row r="7609" spans="1:3" x14ac:dyDescent="0.25">
      <c r="A7609" s="2">
        <v>42914</v>
      </c>
      <c r="B7609" s="1" t="s">
        <v>9</v>
      </c>
      <c r="C7609">
        <v>105.132271</v>
      </c>
    </row>
    <row r="7610" spans="1:3" x14ac:dyDescent="0.25">
      <c r="A7610" s="2">
        <v>42915</v>
      </c>
      <c r="B7610" s="1" t="s">
        <v>9</v>
      </c>
      <c r="C7610">
        <v>102.87091100000001</v>
      </c>
    </row>
    <row r="7611" spans="1:3" x14ac:dyDescent="0.25">
      <c r="A7611" s="2">
        <v>42916</v>
      </c>
      <c r="B7611" s="1" t="s">
        <v>9</v>
      </c>
      <c r="C7611">
        <v>102.700233</v>
      </c>
    </row>
    <row r="7612" spans="1:3" x14ac:dyDescent="0.25">
      <c r="A7612" s="2">
        <v>42919</v>
      </c>
      <c r="B7612" s="1" t="s">
        <v>9</v>
      </c>
      <c r="C7612">
        <v>105.04692799999999</v>
      </c>
    </row>
    <row r="7613" spans="1:3" x14ac:dyDescent="0.25">
      <c r="A7613" s="2">
        <v>42920</v>
      </c>
      <c r="B7613" s="1" t="s">
        <v>9</v>
      </c>
      <c r="C7613">
        <v>103.98024700000001</v>
      </c>
    </row>
    <row r="7614" spans="1:3" x14ac:dyDescent="0.25">
      <c r="A7614" s="2">
        <v>42921</v>
      </c>
      <c r="B7614" s="1" t="s">
        <v>9</v>
      </c>
      <c r="C7614">
        <v>104.108253</v>
      </c>
    </row>
    <row r="7615" spans="1:3" x14ac:dyDescent="0.25">
      <c r="A7615" s="2">
        <v>42922</v>
      </c>
      <c r="B7615" s="1" t="s">
        <v>9</v>
      </c>
      <c r="C7615">
        <v>102.828239</v>
      </c>
    </row>
    <row r="7616" spans="1:3" x14ac:dyDescent="0.25">
      <c r="A7616" s="2">
        <v>42923</v>
      </c>
      <c r="B7616" s="1" t="s">
        <v>9</v>
      </c>
      <c r="C7616">
        <v>103.126907</v>
      </c>
    </row>
    <row r="7617" spans="1:3" x14ac:dyDescent="0.25">
      <c r="A7617" s="2">
        <v>42926</v>
      </c>
      <c r="B7617" s="1" t="s">
        <v>9</v>
      </c>
      <c r="C7617">
        <v>103.297577</v>
      </c>
    </row>
    <row r="7618" spans="1:3" x14ac:dyDescent="0.25">
      <c r="A7618" s="2">
        <v>42927</v>
      </c>
      <c r="B7618" s="1" t="s">
        <v>9</v>
      </c>
      <c r="C7618">
        <v>102.87091100000001</v>
      </c>
    </row>
    <row r="7619" spans="1:3" x14ac:dyDescent="0.25">
      <c r="A7619" s="2">
        <v>42928</v>
      </c>
      <c r="B7619" s="1" t="s">
        <v>9</v>
      </c>
      <c r="C7619">
        <v>104.79093899999999</v>
      </c>
    </row>
    <row r="7620" spans="1:3" x14ac:dyDescent="0.25">
      <c r="A7620" s="2">
        <v>42929</v>
      </c>
      <c r="B7620" s="1" t="s">
        <v>9</v>
      </c>
      <c r="C7620">
        <v>102.828239</v>
      </c>
    </row>
    <row r="7621" spans="1:3" x14ac:dyDescent="0.25">
      <c r="A7621" s="2">
        <v>42930</v>
      </c>
      <c r="B7621" s="1" t="s">
        <v>9</v>
      </c>
      <c r="C7621">
        <v>102.657562</v>
      </c>
    </row>
    <row r="7622" spans="1:3" x14ac:dyDescent="0.25">
      <c r="A7622" s="2">
        <v>42933</v>
      </c>
      <c r="B7622" s="1" t="s">
        <v>9</v>
      </c>
      <c r="C7622">
        <v>101.54821800000001</v>
      </c>
    </row>
    <row r="7623" spans="1:3" x14ac:dyDescent="0.25">
      <c r="A7623" s="2">
        <v>42934</v>
      </c>
      <c r="B7623" s="1" t="s">
        <v>9</v>
      </c>
      <c r="C7623">
        <v>100.65220600000001</v>
      </c>
    </row>
    <row r="7624" spans="1:3" x14ac:dyDescent="0.25">
      <c r="A7624" s="2">
        <v>42935</v>
      </c>
      <c r="B7624" s="1" t="s">
        <v>9</v>
      </c>
      <c r="C7624">
        <v>99.500191000000001</v>
      </c>
    </row>
    <row r="7625" spans="1:3" x14ac:dyDescent="0.25">
      <c r="A7625" s="2">
        <v>42936</v>
      </c>
      <c r="B7625" s="1" t="s">
        <v>9</v>
      </c>
      <c r="C7625">
        <v>100.780205</v>
      </c>
    </row>
    <row r="7626" spans="1:3" x14ac:dyDescent="0.25">
      <c r="A7626" s="2">
        <v>42937</v>
      </c>
      <c r="B7626" s="1" t="s">
        <v>9</v>
      </c>
      <c r="C7626">
        <v>98.945510999999996</v>
      </c>
    </row>
    <row r="7627" spans="1:3" x14ac:dyDescent="0.25">
      <c r="A7627" s="2">
        <v>42940</v>
      </c>
      <c r="B7627" s="1" t="s">
        <v>9</v>
      </c>
      <c r="C7627">
        <v>99.286857999999995</v>
      </c>
    </row>
    <row r="7628" spans="1:3" x14ac:dyDescent="0.25">
      <c r="A7628" s="2">
        <v>42941</v>
      </c>
      <c r="B7628" s="1" t="s">
        <v>9</v>
      </c>
      <c r="C7628">
        <v>100.054863</v>
      </c>
    </row>
    <row r="7629" spans="1:3" x14ac:dyDescent="0.25">
      <c r="A7629" s="2">
        <v>42942</v>
      </c>
      <c r="B7629" s="1" t="s">
        <v>9</v>
      </c>
      <c r="C7629">
        <v>100.097527</v>
      </c>
    </row>
    <row r="7630" spans="1:3" x14ac:dyDescent="0.25">
      <c r="A7630" s="2">
        <v>42943</v>
      </c>
      <c r="B7630" s="1" t="s">
        <v>9</v>
      </c>
      <c r="C7630">
        <v>98.817513000000005</v>
      </c>
    </row>
    <row r="7631" spans="1:3" x14ac:dyDescent="0.25">
      <c r="A7631" s="2">
        <v>42944</v>
      </c>
      <c r="B7631" s="1" t="s">
        <v>9</v>
      </c>
      <c r="C7631">
        <v>98.774840999999995</v>
      </c>
    </row>
    <row r="7632" spans="1:3" x14ac:dyDescent="0.25">
      <c r="A7632" s="2">
        <v>42947</v>
      </c>
      <c r="B7632" s="1" t="s">
        <v>9</v>
      </c>
      <c r="C7632">
        <v>97.921501000000006</v>
      </c>
    </row>
    <row r="7633" spans="1:3" x14ac:dyDescent="0.25">
      <c r="A7633" s="2">
        <v>42948</v>
      </c>
      <c r="B7633" s="1" t="s">
        <v>9</v>
      </c>
      <c r="C7633">
        <v>99.372176999999994</v>
      </c>
    </row>
    <row r="7634" spans="1:3" x14ac:dyDescent="0.25">
      <c r="A7634" s="2">
        <v>42949</v>
      </c>
      <c r="B7634" s="1" t="s">
        <v>9</v>
      </c>
      <c r="C7634">
        <v>99.030845999999997</v>
      </c>
    </row>
    <row r="7635" spans="1:3" x14ac:dyDescent="0.25">
      <c r="A7635" s="2">
        <v>42950</v>
      </c>
      <c r="B7635" s="1" t="s">
        <v>9</v>
      </c>
      <c r="C7635">
        <v>96.001464999999996</v>
      </c>
    </row>
    <row r="7636" spans="1:3" x14ac:dyDescent="0.25">
      <c r="A7636" s="2">
        <v>42951</v>
      </c>
      <c r="B7636" s="1" t="s">
        <v>9</v>
      </c>
      <c r="C7636">
        <v>95.190787999999998</v>
      </c>
    </row>
    <row r="7637" spans="1:3" x14ac:dyDescent="0.25">
      <c r="A7637" s="2">
        <v>42954</v>
      </c>
      <c r="B7637" s="1" t="s">
        <v>9</v>
      </c>
      <c r="C7637">
        <v>94.934783999999993</v>
      </c>
    </row>
    <row r="7638" spans="1:3" x14ac:dyDescent="0.25">
      <c r="A7638" s="2">
        <v>42955</v>
      </c>
      <c r="B7638" s="1" t="s">
        <v>9</v>
      </c>
      <c r="C7638">
        <v>95.574791000000005</v>
      </c>
    </row>
    <row r="7639" spans="1:3" x14ac:dyDescent="0.25">
      <c r="A7639" s="2">
        <v>42956</v>
      </c>
      <c r="B7639" s="1" t="s">
        <v>9</v>
      </c>
      <c r="C7639">
        <v>94.252105999999998</v>
      </c>
    </row>
    <row r="7640" spans="1:3" x14ac:dyDescent="0.25">
      <c r="A7640" s="2">
        <v>42957</v>
      </c>
      <c r="B7640" s="1" t="s">
        <v>9</v>
      </c>
      <c r="C7640">
        <v>92.673409000000007</v>
      </c>
    </row>
    <row r="7641" spans="1:3" x14ac:dyDescent="0.25">
      <c r="A7641" s="2">
        <v>42958</v>
      </c>
      <c r="B7641" s="1" t="s">
        <v>9</v>
      </c>
      <c r="C7641">
        <v>93.185424999999995</v>
      </c>
    </row>
    <row r="7642" spans="1:3" x14ac:dyDescent="0.25">
      <c r="A7642" s="2">
        <v>42961</v>
      </c>
      <c r="B7642" s="1" t="s">
        <v>9</v>
      </c>
      <c r="C7642">
        <v>94.038764999999998</v>
      </c>
    </row>
    <row r="7643" spans="1:3" x14ac:dyDescent="0.25">
      <c r="A7643" s="2">
        <v>42962</v>
      </c>
      <c r="B7643" s="1" t="s">
        <v>9</v>
      </c>
      <c r="C7643">
        <v>93.910774000000004</v>
      </c>
    </row>
    <row r="7644" spans="1:3" x14ac:dyDescent="0.25">
      <c r="A7644" s="2">
        <v>42963</v>
      </c>
      <c r="B7644" s="1" t="s">
        <v>9</v>
      </c>
      <c r="C7644">
        <v>95.873458999999997</v>
      </c>
    </row>
    <row r="7645" spans="1:3" x14ac:dyDescent="0.25">
      <c r="A7645" s="2">
        <v>42964</v>
      </c>
      <c r="B7645" s="1" t="s">
        <v>9</v>
      </c>
      <c r="C7645">
        <v>95.105446000000001</v>
      </c>
    </row>
    <row r="7646" spans="1:3" x14ac:dyDescent="0.25">
      <c r="A7646" s="2">
        <v>42965</v>
      </c>
      <c r="B7646" s="1" t="s">
        <v>9</v>
      </c>
      <c r="C7646">
        <v>94.977455000000006</v>
      </c>
    </row>
    <row r="7647" spans="1:3" x14ac:dyDescent="0.25">
      <c r="A7647" s="2">
        <v>42968</v>
      </c>
      <c r="B7647" s="1" t="s">
        <v>9</v>
      </c>
      <c r="C7647">
        <v>94.806786000000002</v>
      </c>
    </row>
    <row r="7648" spans="1:3" x14ac:dyDescent="0.25">
      <c r="A7648" s="2">
        <v>42969</v>
      </c>
      <c r="B7648" s="1" t="s">
        <v>9</v>
      </c>
      <c r="C7648">
        <v>96.385475</v>
      </c>
    </row>
    <row r="7649" spans="1:3" x14ac:dyDescent="0.25">
      <c r="A7649" s="2">
        <v>42970</v>
      </c>
      <c r="B7649" s="1" t="s">
        <v>9</v>
      </c>
      <c r="C7649">
        <v>95.702797000000004</v>
      </c>
    </row>
    <row r="7650" spans="1:3" x14ac:dyDescent="0.25">
      <c r="A7650" s="2">
        <v>42971</v>
      </c>
      <c r="B7650" s="1" t="s">
        <v>9</v>
      </c>
      <c r="C7650">
        <v>95.276122999999998</v>
      </c>
    </row>
    <row r="7651" spans="1:3" x14ac:dyDescent="0.25">
      <c r="A7651" s="2">
        <v>42972</v>
      </c>
      <c r="B7651" s="1" t="s">
        <v>9</v>
      </c>
      <c r="C7651">
        <v>94.593445000000003</v>
      </c>
    </row>
    <row r="7652" spans="1:3" x14ac:dyDescent="0.25">
      <c r="A7652" s="2">
        <v>42975</v>
      </c>
      <c r="B7652" s="1" t="s">
        <v>9</v>
      </c>
      <c r="C7652">
        <v>94.636123999999995</v>
      </c>
    </row>
    <row r="7653" spans="1:3" x14ac:dyDescent="0.25">
      <c r="A7653" s="2">
        <v>42976</v>
      </c>
      <c r="B7653" s="1" t="s">
        <v>9</v>
      </c>
      <c r="C7653">
        <v>92.758758999999998</v>
      </c>
    </row>
    <row r="7654" spans="1:3" x14ac:dyDescent="0.25">
      <c r="A7654" s="2">
        <v>42977</v>
      </c>
      <c r="B7654" s="1" t="s">
        <v>9</v>
      </c>
      <c r="C7654">
        <v>93.270767000000006</v>
      </c>
    </row>
    <row r="7655" spans="1:3" x14ac:dyDescent="0.25">
      <c r="A7655" s="2">
        <v>42978</v>
      </c>
      <c r="B7655" s="1" t="s">
        <v>9</v>
      </c>
      <c r="C7655">
        <v>93.697433000000004</v>
      </c>
    </row>
    <row r="7656" spans="1:3" x14ac:dyDescent="0.25">
      <c r="A7656" s="2">
        <v>42979</v>
      </c>
      <c r="B7656" s="1" t="s">
        <v>9</v>
      </c>
      <c r="C7656">
        <v>94.508101999999994</v>
      </c>
    </row>
    <row r="7657" spans="1:3" x14ac:dyDescent="0.25">
      <c r="A7657" s="2">
        <v>42982</v>
      </c>
      <c r="B7657" s="1" t="s">
        <v>9</v>
      </c>
      <c r="C7657">
        <v>94.934783999999993</v>
      </c>
    </row>
    <row r="7658" spans="1:3" x14ac:dyDescent="0.25">
      <c r="A7658" s="2">
        <v>42983</v>
      </c>
      <c r="B7658" s="1" t="s">
        <v>9</v>
      </c>
      <c r="C7658">
        <v>95.830803000000003</v>
      </c>
    </row>
    <row r="7659" spans="1:3" x14ac:dyDescent="0.25">
      <c r="A7659" s="2">
        <v>42984</v>
      </c>
      <c r="B7659" s="1" t="s">
        <v>9</v>
      </c>
      <c r="C7659">
        <v>96.129463000000001</v>
      </c>
    </row>
    <row r="7660" spans="1:3" x14ac:dyDescent="0.25">
      <c r="A7660" s="2">
        <v>42985</v>
      </c>
      <c r="B7660" s="1" t="s">
        <v>9</v>
      </c>
      <c r="C7660">
        <v>96.342804000000001</v>
      </c>
    </row>
    <row r="7661" spans="1:3" x14ac:dyDescent="0.25">
      <c r="A7661" s="2">
        <v>42986</v>
      </c>
      <c r="B7661" s="1" t="s">
        <v>9</v>
      </c>
      <c r="C7661">
        <v>95.788123999999996</v>
      </c>
    </row>
    <row r="7662" spans="1:3" x14ac:dyDescent="0.25">
      <c r="A7662" s="2">
        <v>42989</v>
      </c>
      <c r="B7662" s="1" t="s">
        <v>9</v>
      </c>
      <c r="C7662">
        <v>98.092170999999993</v>
      </c>
    </row>
    <row r="7663" spans="1:3" x14ac:dyDescent="0.25">
      <c r="A7663" s="2">
        <v>42990</v>
      </c>
      <c r="B7663" s="1" t="s">
        <v>9</v>
      </c>
      <c r="C7663">
        <v>98.604179000000002</v>
      </c>
    </row>
    <row r="7664" spans="1:3" x14ac:dyDescent="0.25">
      <c r="A7664" s="2">
        <v>42991</v>
      </c>
      <c r="B7664" s="1" t="s">
        <v>9</v>
      </c>
      <c r="C7664">
        <v>99.756186999999997</v>
      </c>
    </row>
    <row r="7665" spans="1:3" x14ac:dyDescent="0.25">
      <c r="A7665" s="2">
        <v>42992</v>
      </c>
      <c r="B7665" s="1" t="s">
        <v>9</v>
      </c>
      <c r="C7665">
        <v>99.926856999999998</v>
      </c>
    </row>
    <row r="7666" spans="1:3" x14ac:dyDescent="0.25">
      <c r="A7666" s="2">
        <v>42993</v>
      </c>
      <c r="B7666" s="1" t="s">
        <v>9</v>
      </c>
      <c r="C7666">
        <v>99.244179000000003</v>
      </c>
    </row>
    <row r="7667" spans="1:3" x14ac:dyDescent="0.25">
      <c r="A7667" s="2">
        <v>42996</v>
      </c>
      <c r="B7667" s="1" t="s">
        <v>9</v>
      </c>
      <c r="C7667">
        <v>99.713524000000007</v>
      </c>
    </row>
    <row r="7668" spans="1:3" x14ac:dyDescent="0.25">
      <c r="A7668" s="2">
        <v>42997</v>
      </c>
      <c r="B7668" s="1" t="s">
        <v>9</v>
      </c>
      <c r="C7668">
        <v>98.988174000000001</v>
      </c>
    </row>
    <row r="7669" spans="1:3" x14ac:dyDescent="0.25">
      <c r="A7669" s="2">
        <v>42998</v>
      </c>
      <c r="B7669" s="1" t="s">
        <v>9</v>
      </c>
      <c r="C7669">
        <v>98.945510999999996</v>
      </c>
    </row>
    <row r="7670" spans="1:3" x14ac:dyDescent="0.25">
      <c r="A7670" s="2">
        <v>42999</v>
      </c>
      <c r="B7670" s="1" t="s">
        <v>9</v>
      </c>
      <c r="C7670">
        <v>100.225533</v>
      </c>
    </row>
    <row r="7671" spans="1:3" x14ac:dyDescent="0.25">
      <c r="A7671" s="2">
        <v>43000</v>
      </c>
      <c r="B7671" s="1" t="s">
        <v>9</v>
      </c>
      <c r="C7671">
        <v>99.457520000000002</v>
      </c>
    </row>
    <row r="7672" spans="1:3" x14ac:dyDescent="0.25">
      <c r="A7672" s="2">
        <v>43003</v>
      </c>
      <c r="B7672" s="1" t="s">
        <v>9</v>
      </c>
      <c r="C7672">
        <v>99.542862</v>
      </c>
    </row>
    <row r="7673" spans="1:3" x14ac:dyDescent="0.25">
      <c r="A7673" s="2">
        <v>43004</v>
      </c>
      <c r="B7673" s="1" t="s">
        <v>9</v>
      </c>
      <c r="C7673">
        <v>99.457520000000002</v>
      </c>
    </row>
    <row r="7674" spans="1:3" x14ac:dyDescent="0.25">
      <c r="A7674" s="2">
        <v>43005</v>
      </c>
      <c r="B7674" s="1" t="s">
        <v>9</v>
      </c>
      <c r="C7674">
        <v>100.65220600000001</v>
      </c>
    </row>
    <row r="7675" spans="1:3" x14ac:dyDescent="0.25">
      <c r="A7675" s="2">
        <v>43006</v>
      </c>
      <c r="B7675" s="1" t="s">
        <v>9</v>
      </c>
      <c r="C7675">
        <v>100.73754099999999</v>
      </c>
    </row>
    <row r="7676" spans="1:3" x14ac:dyDescent="0.25">
      <c r="A7676" s="2">
        <v>43007</v>
      </c>
      <c r="B7676" s="1" t="s">
        <v>9</v>
      </c>
      <c r="C7676">
        <v>101.718887</v>
      </c>
    </row>
    <row r="7677" spans="1:3" x14ac:dyDescent="0.25">
      <c r="A7677" s="2">
        <v>43010</v>
      </c>
      <c r="B7677" s="1" t="s">
        <v>9</v>
      </c>
      <c r="C7677">
        <v>102.316231</v>
      </c>
    </row>
    <row r="7678" spans="1:3" x14ac:dyDescent="0.25">
      <c r="A7678" s="2">
        <v>43011</v>
      </c>
      <c r="B7678" s="1" t="s">
        <v>9</v>
      </c>
      <c r="C7678">
        <v>102.316231</v>
      </c>
    </row>
    <row r="7679" spans="1:3" x14ac:dyDescent="0.25">
      <c r="A7679" s="2">
        <v>43012</v>
      </c>
      <c r="B7679" s="1" t="s">
        <v>9</v>
      </c>
      <c r="C7679">
        <v>103.25490600000001</v>
      </c>
    </row>
    <row r="7680" spans="1:3" x14ac:dyDescent="0.25">
      <c r="A7680" s="2">
        <v>43013</v>
      </c>
      <c r="B7680" s="1" t="s">
        <v>9</v>
      </c>
      <c r="C7680">
        <v>101.974884</v>
      </c>
    </row>
    <row r="7681" spans="1:3" x14ac:dyDescent="0.25">
      <c r="A7681" s="2">
        <v>43014</v>
      </c>
      <c r="B7681" s="1" t="s">
        <v>9</v>
      </c>
      <c r="C7681">
        <v>102.060226</v>
      </c>
    </row>
    <row r="7682" spans="1:3" x14ac:dyDescent="0.25">
      <c r="A7682" s="2">
        <v>43017</v>
      </c>
      <c r="B7682" s="1" t="s">
        <v>9</v>
      </c>
      <c r="C7682">
        <v>102.572227</v>
      </c>
    </row>
    <row r="7683" spans="1:3" x14ac:dyDescent="0.25">
      <c r="A7683" s="2">
        <v>43018</v>
      </c>
      <c r="B7683" s="1" t="s">
        <v>9</v>
      </c>
      <c r="C7683">
        <v>102.188232</v>
      </c>
    </row>
    <row r="7684" spans="1:3" x14ac:dyDescent="0.25">
      <c r="A7684" s="2">
        <v>43019</v>
      </c>
      <c r="B7684" s="1" t="s">
        <v>9</v>
      </c>
      <c r="C7684">
        <v>102.102898</v>
      </c>
    </row>
    <row r="7685" spans="1:3" x14ac:dyDescent="0.25">
      <c r="A7685" s="2">
        <v>43020</v>
      </c>
      <c r="B7685" s="1" t="s">
        <v>9</v>
      </c>
      <c r="C7685">
        <v>101.974884</v>
      </c>
    </row>
    <row r="7686" spans="1:3" x14ac:dyDescent="0.25">
      <c r="A7686" s="2">
        <v>43021</v>
      </c>
      <c r="B7686" s="1" t="s">
        <v>9</v>
      </c>
      <c r="C7686">
        <v>102.316231</v>
      </c>
    </row>
    <row r="7687" spans="1:3" x14ac:dyDescent="0.25">
      <c r="A7687" s="2">
        <v>43024</v>
      </c>
      <c r="B7687" s="1" t="s">
        <v>9</v>
      </c>
      <c r="C7687">
        <v>101.590889</v>
      </c>
    </row>
    <row r="7688" spans="1:3" x14ac:dyDescent="0.25">
      <c r="A7688" s="2">
        <v>43025</v>
      </c>
      <c r="B7688" s="1" t="s">
        <v>9</v>
      </c>
      <c r="C7688">
        <v>101.121544</v>
      </c>
    </row>
    <row r="7689" spans="1:3" x14ac:dyDescent="0.25">
      <c r="A7689" s="2">
        <v>43026</v>
      </c>
      <c r="B7689" s="1" t="s">
        <v>9</v>
      </c>
      <c r="C7689">
        <v>100.90821099999999</v>
      </c>
    </row>
    <row r="7690" spans="1:3" x14ac:dyDescent="0.25">
      <c r="A7690" s="2">
        <v>43027</v>
      </c>
      <c r="B7690" s="1" t="s">
        <v>9</v>
      </c>
      <c r="C7690">
        <v>100.182861</v>
      </c>
    </row>
    <row r="7691" spans="1:3" x14ac:dyDescent="0.25">
      <c r="A7691" s="2">
        <v>43028</v>
      </c>
      <c r="B7691" s="1" t="s">
        <v>9</v>
      </c>
      <c r="C7691">
        <v>98.902846999999994</v>
      </c>
    </row>
    <row r="7692" spans="1:3" x14ac:dyDescent="0.25">
      <c r="A7692" s="2">
        <v>43031</v>
      </c>
      <c r="B7692" s="1" t="s">
        <v>9</v>
      </c>
      <c r="C7692">
        <v>99.414848000000006</v>
      </c>
    </row>
    <row r="7693" spans="1:3" x14ac:dyDescent="0.25">
      <c r="A7693" s="2">
        <v>43032</v>
      </c>
      <c r="B7693" s="1" t="s">
        <v>9</v>
      </c>
      <c r="C7693">
        <v>98.945510999999996</v>
      </c>
    </row>
    <row r="7694" spans="1:3" x14ac:dyDescent="0.25">
      <c r="A7694" s="2">
        <v>43033</v>
      </c>
      <c r="B7694" s="1" t="s">
        <v>9</v>
      </c>
      <c r="C7694">
        <v>98.262833000000001</v>
      </c>
    </row>
    <row r="7695" spans="1:3" x14ac:dyDescent="0.25">
      <c r="A7695" s="2">
        <v>43034</v>
      </c>
      <c r="B7695" s="1" t="s">
        <v>9</v>
      </c>
      <c r="C7695">
        <v>100.60953499999999</v>
      </c>
    </row>
    <row r="7696" spans="1:3" x14ac:dyDescent="0.25">
      <c r="A7696" s="2">
        <v>43035</v>
      </c>
      <c r="B7696" s="1" t="s">
        <v>9</v>
      </c>
      <c r="C7696">
        <v>102.828239</v>
      </c>
    </row>
    <row r="7697" spans="1:3" x14ac:dyDescent="0.25">
      <c r="A7697" s="2">
        <v>43038</v>
      </c>
      <c r="B7697" s="1" t="s">
        <v>9</v>
      </c>
      <c r="C7697">
        <v>104.534927</v>
      </c>
    </row>
    <row r="7698" spans="1:3" x14ac:dyDescent="0.25">
      <c r="A7698" s="2">
        <v>43039</v>
      </c>
      <c r="B7698" s="1" t="s">
        <v>9</v>
      </c>
      <c r="C7698">
        <v>104.534927</v>
      </c>
    </row>
    <row r="7699" spans="1:3" x14ac:dyDescent="0.25">
      <c r="A7699" s="2">
        <v>43040</v>
      </c>
      <c r="B7699" s="1" t="s">
        <v>9</v>
      </c>
      <c r="C7699">
        <v>106.838966</v>
      </c>
    </row>
    <row r="7700" spans="1:3" x14ac:dyDescent="0.25">
      <c r="A7700" s="2">
        <v>43041</v>
      </c>
      <c r="B7700" s="1" t="s">
        <v>9</v>
      </c>
      <c r="C7700">
        <v>106.241615</v>
      </c>
    </row>
    <row r="7701" spans="1:3" x14ac:dyDescent="0.25">
      <c r="A7701" s="2">
        <v>43042</v>
      </c>
      <c r="B7701" s="1" t="s">
        <v>9</v>
      </c>
      <c r="C7701">
        <v>105.985619</v>
      </c>
    </row>
    <row r="7702" spans="1:3" x14ac:dyDescent="0.25">
      <c r="A7702" s="2">
        <v>43045</v>
      </c>
      <c r="B7702" s="1" t="s">
        <v>9</v>
      </c>
      <c r="C7702">
        <v>105.729607</v>
      </c>
    </row>
    <row r="7703" spans="1:3" x14ac:dyDescent="0.25">
      <c r="A7703" s="2">
        <v>43046</v>
      </c>
      <c r="B7703" s="1" t="s">
        <v>9</v>
      </c>
      <c r="C7703">
        <v>105.17493399999999</v>
      </c>
    </row>
    <row r="7704" spans="1:3" x14ac:dyDescent="0.25">
      <c r="A7704" s="2">
        <v>43047</v>
      </c>
      <c r="B7704" s="1" t="s">
        <v>9</v>
      </c>
      <c r="C7704">
        <v>105.217613</v>
      </c>
    </row>
    <row r="7705" spans="1:3" x14ac:dyDescent="0.25">
      <c r="A7705" s="2">
        <v>43048</v>
      </c>
      <c r="B7705" s="1" t="s">
        <v>9</v>
      </c>
      <c r="C7705">
        <v>101.29220599999999</v>
      </c>
    </row>
    <row r="7706" spans="1:3" x14ac:dyDescent="0.25">
      <c r="A7706" s="2">
        <v>43049</v>
      </c>
      <c r="B7706" s="1" t="s">
        <v>9</v>
      </c>
      <c r="C7706">
        <v>99.798850999999999</v>
      </c>
    </row>
    <row r="7707" spans="1:3" x14ac:dyDescent="0.25">
      <c r="A7707" s="2">
        <v>43052</v>
      </c>
      <c r="B7707" s="1" t="s">
        <v>9</v>
      </c>
      <c r="C7707">
        <v>99.884192999999996</v>
      </c>
    </row>
    <row r="7708" spans="1:3" x14ac:dyDescent="0.25">
      <c r="A7708" s="2">
        <v>43053</v>
      </c>
      <c r="B7708" s="1" t="s">
        <v>9</v>
      </c>
      <c r="C7708">
        <v>98.902846999999994</v>
      </c>
    </row>
    <row r="7709" spans="1:3" x14ac:dyDescent="0.25">
      <c r="A7709" s="2">
        <v>43054</v>
      </c>
      <c r="B7709" s="1" t="s">
        <v>9</v>
      </c>
      <c r="C7709">
        <v>97.964164999999994</v>
      </c>
    </row>
    <row r="7710" spans="1:3" x14ac:dyDescent="0.25">
      <c r="A7710" s="2">
        <v>43055</v>
      </c>
      <c r="B7710" s="1" t="s">
        <v>9</v>
      </c>
      <c r="C7710">
        <v>98.817513000000005</v>
      </c>
    </row>
    <row r="7711" spans="1:3" x14ac:dyDescent="0.25">
      <c r="A7711" s="2">
        <v>43056</v>
      </c>
      <c r="B7711" s="1" t="s">
        <v>9</v>
      </c>
      <c r="C7711">
        <v>98.049492000000001</v>
      </c>
    </row>
    <row r="7712" spans="1:3" x14ac:dyDescent="0.25">
      <c r="A7712" s="2">
        <v>43059</v>
      </c>
      <c r="B7712" s="1" t="s">
        <v>9</v>
      </c>
      <c r="C7712">
        <v>98.006827999999999</v>
      </c>
    </row>
    <row r="7713" spans="1:3" x14ac:dyDescent="0.25">
      <c r="A7713" s="2">
        <v>43060</v>
      </c>
      <c r="B7713" s="1" t="s">
        <v>9</v>
      </c>
      <c r="C7713">
        <v>97.708152999999996</v>
      </c>
    </row>
    <row r="7714" spans="1:3" x14ac:dyDescent="0.25">
      <c r="A7714" s="2">
        <v>43061</v>
      </c>
      <c r="B7714" s="1" t="s">
        <v>9</v>
      </c>
      <c r="C7714">
        <v>96.769478000000007</v>
      </c>
    </row>
    <row r="7715" spans="1:3" x14ac:dyDescent="0.25">
      <c r="A7715" s="2">
        <v>43062</v>
      </c>
      <c r="B7715" s="1" t="s">
        <v>9</v>
      </c>
      <c r="C7715">
        <v>97.196144000000004</v>
      </c>
    </row>
    <row r="7716" spans="1:3" x14ac:dyDescent="0.25">
      <c r="A7716" s="2">
        <v>43063</v>
      </c>
      <c r="B7716" s="1" t="s">
        <v>9</v>
      </c>
      <c r="C7716">
        <v>97.324150000000003</v>
      </c>
    </row>
    <row r="7717" spans="1:3" x14ac:dyDescent="0.25">
      <c r="A7717" s="2">
        <v>43066</v>
      </c>
      <c r="B7717" s="1" t="s">
        <v>9</v>
      </c>
      <c r="C7717">
        <v>96.598808000000005</v>
      </c>
    </row>
    <row r="7718" spans="1:3" x14ac:dyDescent="0.25">
      <c r="A7718" s="2">
        <v>43067</v>
      </c>
      <c r="B7718" s="1" t="s">
        <v>9</v>
      </c>
      <c r="C7718">
        <v>97.452156000000002</v>
      </c>
    </row>
    <row r="7719" spans="1:3" x14ac:dyDescent="0.25">
      <c r="A7719" s="2">
        <v>43068</v>
      </c>
      <c r="B7719" s="1" t="s">
        <v>9</v>
      </c>
      <c r="C7719">
        <v>97.708152999999996</v>
      </c>
    </row>
    <row r="7720" spans="1:3" x14ac:dyDescent="0.25">
      <c r="A7720" s="2">
        <v>43069</v>
      </c>
      <c r="B7720" s="1" t="s">
        <v>9</v>
      </c>
      <c r="C7720">
        <v>97.452156000000002</v>
      </c>
    </row>
    <row r="7721" spans="1:3" x14ac:dyDescent="0.25">
      <c r="A7721" s="2">
        <v>43070</v>
      </c>
      <c r="B7721" s="1" t="s">
        <v>9</v>
      </c>
      <c r="C7721">
        <v>96.47081</v>
      </c>
    </row>
    <row r="7722" spans="1:3" x14ac:dyDescent="0.25">
      <c r="A7722" s="2">
        <v>43073</v>
      </c>
      <c r="B7722" s="1" t="s">
        <v>9</v>
      </c>
      <c r="C7722">
        <v>97.836158999999995</v>
      </c>
    </row>
    <row r="7723" spans="1:3" x14ac:dyDescent="0.25">
      <c r="A7723" s="2">
        <v>43074</v>
      </c>
      <c r="B7723" s="1" t="s">
        <v>9</v>
      </c>
      <c r="C7723">
        <v>96.812140999999997</v>
      </c>
    </row>
    <row r="7724" spans="1:3" x14ac:dyDescent="0.25">
      <c r="A7724" s="2">
        <v>43075</v>
      </c>
      <c r="B7724" s="1" t="s">
        <v>9</v>
      </c>
      <c r="C7724">
        <v>96.684151</v>
      </c>
    </row>
    <row r="7725" spans="1:3" x14ac:dyDescent="0.25">
      <c r="A7725" s="2">
        <v>43076</v>
      </c>
      <c r="B7725" s="1" t="s">
        <v>9</v>
      </c>
      <c r="C7725">
        <v>97.324150000000003</v>
      </c>
    </row>
    <row r="7726" spans="1:3" x14ac:dyDescent="0.25">
      <c r="A7726" s="2">
        <v>43077</v>
      </c>
      <c r="B7726" s="1" t="s">
        <v>9</v>
      </c>
      <c r="C7726">
        <v>98.305496000000005</v>
      </c>
    </row>
    <row r="7727" spans="1:3" x14ac:dyDescent="0.25">
      <c r="A7727" s="2">
        <v>43080</v>
      </c>
      <c r="B7727" s="1" t="s">
        <v>9</v>
      </c>
      <c r="C7727">
        <v>99.841530000000006</v>
      </c>
    </row>
    <row r="7728" spans="1:3" x14ac:dyDescent="0.25">
      <c r="A7728" s="2">
        <v>43081</v>
      </c>
      <c r="B7728" s="1" t="s">
        <v>9</v>
      </c>
      <c r="C7728">
        <v>99.926856999999998</v>
      </c>
    </row>
    <row r="7729" spans="1:3" x14ac:dyDescent="0.25">
      <c r="A7729" s="2">
        <v>43082</v>
      </c>
      <c r="B7729" s="1" t="s">
        <v>9</v>
      </c>
      <c r="C7729">
        <v>99.201515000000001</v>
      </c>
    </row>
    <row r="7730" spans="1:3" x14ac:dyDescent="0.25">
      <c r="A7730" s="2">
        <v>43083</v>
      </c>
      <c r="B7730" s="1" t="s">
        <v>9</v>
      </c>
      <c r="C7730">
        <v>99.158851999999996</v>
      </c>
    </row>
    <row r="7731" spans="1:3" x14ac:dyDescent="0.25">
      <c r="A7731" s="2">
        <v>43084</v>
      </c>
      <c r="B7731" s="1" t="s">
        <v>9</v>
      </c>
      <c r="C7731">
        <v>99.372176999999994</v>
      </c>
    </row>
    <row r="7732" spans="1:3" x14ac:dyDescent="0.25">
      <c r="A7732" s="2">
        <v>43087</v>
      </c>
      <c r="B7732" s="1" t="s">
        <v>9</v>
      </c>
      <c r="C7732">
        <v>101.718887</v>
      </c>
    </row>
    <row r="7733" spans="1:3" x14ac:dyDescent="0.25">
      <c r="A7733" s="2">
        <v>43088</v>
      </c>
      <c r="B7733" s="1" t="s">
        <v>9</v>
      </c>
      <c r="C7733">
        <v>101.29220599999999</v>
      </c>
    </row>
    <row r="7734" spans="1:3" x14ac:dyDescent="0.25">
      <c r="A7734" s="2">
        <v>43089</v>
      </c>
      <c r="B7734" s="1" t="s">
        <v>9</v>
      </c>
      <c r="C7734">
        <v>99.926856999999998</v>
      </c>
    </row>
    <row r="7735" spans="1:3" x14ac:dyDescent="0.25">
      <c r="A7735" s="2">
        <v>43090</v>
      </c>
      <c r="B7735" s="1" t="s">
        <v>9</v>
      </c>
      <c r="C7735">
        <v>100.396202</v>
      </c>
    </row>
    <row r="7736" spans="1:3" x14ac:dyDescent="0.25">
      <c r="A7736" s="2">
        <v>43091</v>
      </c>
      <c r="B7736" s="1" t="s">
        <v>9</v>
      </c>
      <c r="C7736">
        <v>100.225533</v>
      </c>
    </row>
    <row r="7737" spans="1:3" x14ac:dyDescent="0.25">
      <c r="A7737" s="2">
        <v>43096</v>
      </c>
      <c r="B7737" s="1" t="s">
        <v>9</v>
      </c>
      <c r="C7737">
        <v>100.694878</v>
      </c>
    </row>
    <row r="7738" spans="1:3" x14ac:dyDescent="0.25">
      <c r="A7738" s="2">
        <v>43097</v>
      </c>
      <c r="B7738" s="1" t="s">
        <v>9</v>
      </c>
      <c r="C7738">
        <v>99.670852999999994</v>
      </c>
    </row>
    <row r="7739" spans="1:3" x14ac:dyDescent="0.25">
      <c r="A7739" s="2">
        <v>43098</v>
      </c>
      <c r="B7739" s="1" t="s">
        <v>9</v>
      </c>
      <c r="C7739">
        <v>99.11618</v>
      </c>
    </row>
    <row r="7740" spans="1:3" x14ac:dyDescent="0.25">
      <c r="A7740" s="2">
        <v>43102</v>
      </c>
      <c r="B7740" s="1" t="s">
        <v>9</v>
      </c>
      <c r="C7740">
        <v>98.33963</v>
      </c>
    </row>
    <row r="7741" spans="1:3" x14ac:dyDescent="0.25">
      <c r="A7741" s="2">
        <v>43103</v>
      </c>
      <c r="B7741" s="1" t="s">
        <v>9</v>
      </c>
      <c r="C7741">
        <v>99.397796999999997</v>
      </c>
    </row>
    <row r="7742" spans="1:3" x14ac:dyDescent="0.25">
      <c r="A7742" s="2">
        <v>43104</v>
      </c>
      <c r="B7742" s="1" t="s">
        <v>9</v>
      </c>
      <c r="C7742">
        <v>102.111435</v>
      </c>
    </row>
    <row r="7743" spans="1:3" x14ac:dyDescent="0.25">
      <c r="A7743" s="2">
        <v>43105</v>
      </c>
      <c r="B7743" s="1" t="s">
        <v>9</v>
      </c>
      <c r="C7743">
        <v>102.503967</v>
      </c>
    </row>
    <row r="7744" spans="1:3" x14ac:dyDescent="0.25">
      <c r="A7744" s="2">
        <v>43108</v>
      </c>
      <c r="B7744" s="1" t="s">
        <v>9</v>
      </c>
      <c r="C7744">
        <v>103.25490600000001</v>
      </c>
    </row>
    <row r="7745" spans="1:3" x14ac:dyDescent="0.25">
      <c r="A7745" s="2">
        <v>43109</v>
      </c>
      <c r="B7745" s="1" t="s">
        <v>9</v>
      </c>
      <c r="C7745">
        <v>103.766914</v>
      </c>
    </row>
    <row r="7746" spans="1:3" x14ac:dyDescent="0.25">
      <c r="A7746" s="2">
        <v>43110</v>
      </c>
      <c r="B7746" s="1" t="s">
        <v>9</v>
      </c>
      <c r="C7746">
        <v>102.742912</v>
      </c>
    </row>
    <row r="7747" spans="1:3" x14ac:dyDescent="0.25">
      <c r="A7747" s="2">
        <v>43111</v>
      </c>
      <c r="B7747" s="1" t="s">
        <v>9</v>
      </c>
      <c r="C7747">
        <v>102.93064099999999</v>
      </c>
    </row>
    <row r="7748" spans="1:3" x14ac:dyDescent="0.25">
      <c r="A7748" s="2">
        <v>43112</v>
      </c>
      <c r="B7748" s="1" t="s">
        <v>9</v>
      </c>
      <c r="C7748">
        <v>104.48374200000001</v>
      </c>
    </row>
    <row r="7749" spans="1:3" x14ac:dyDescent="0.25">
      <c r="A7749" s="2">
        <v>43115</v>
      </c>
      <c r="B7749" s="1" t="s">
        <v>9</v>
      </c>
      <c r="C7749">
        <v>104.19358800000001</v>
      </c>
    </row>
    <row r="7750" spans="1:3" x14ac:dyDescent="0.25">
      <c r="A7750" s="2">
        <v>43116</v>
      </c>
      <c r="B7750" s="1" t="s">
        <v>9</v>
      </c>
      <c r="C7750">
        <v>104.961601</v>
      </c>
    </row>
    <row r="7751" spans="1:3" x14ac:dyDescent="0.25">
      <c r="A7751" s="2">
        <v>43117</v>
      </c>
      <c r="B7751" s="1" t="s">
        <v>9</v>
      </c>
      <c r="C7751">
        <v>104.27892300000001</v>
      </c>
    </row>
    <row r="7752" spans="1:3" x14ac:dyDescent="0.25">
      <c r="A7752" s="2">
        <v>43118</v>
      </c>
      <c r="B7752" s="1" t="s">
        <v>9</v>
      </c>
      <c r="C7752">
        <v>104.961601</v>
      </c>
    </row>
    <row r="7753" spans="1:3" x14ac:dyDescent="0.25">
      <c r="A7753" s="2">
        <v>43119</v>
      </c>
      <c r="B7753" s="1" t="s">
        <v>9</v>
      </c>
      <c r="C7753">
        <v>105.55894499999999</v>
      </c>
    </row>
    <row r="7754" spans="1:3" x14ac:dyDescent="0.25">
      <c r="A7754" s="2">
        <v>43122</v>
      </c>
      <c r="B7754" s="1" t="s">
        <v>9</v>
      </c>
      <c r="C7754">
        <v>106.12215399999999</v>
      </c>
    </row>
    <row r="7755" spans="1:3" x14ac:dyDescent="0.25">
      <c r="A7755" s="2">
        <v>43123</v>
      </c>
      <c r="B7755" s="1" t="s">
        <v>9</v>
      </c>
      <c r="C7755">
        <v>106.787766</v>
      </c>
    </row>
    <row r="7756" spans="1:3" x14ac:dyDescent="0.25">
      <c r="A7756" s="2">
        <v>43124</v>
      </c>
      <c r="B7756" s="1" t="s">
        <v>9</v>
      </c>
      <c r="C7756">
        <v>104.978668</v>
      </c>
    </row>
    <row r="7757" spans="1:3" x14ac:dyDescent="0.25">
      <c r="A7757" s="2">
        <v>43125</v>
      </c>
      <c r="B7757" s="1" t="s">
        <v>9</v>
      </c>
      <c r="C7757">
        <v>104.159454</v>
      </c>
    </row>
    <row r="7758" spans="1:3" x14ac:dyDescent="0.25">
      <c r="A7758" s="2">
        <v>43126</v>
      </c>
      <c r="B7758" s="1" t="s">
        <v>9</v>
      </c>
      <c r="C7758">
        <v>103.30611399999999</v>
      </c>
    </row>
    <row r="7759" spans="1:3" x14ac:dyDescent="0.25">
      <c r="A7759" s="2">
        <v>43129</v>
      </c>
      <c r="B7759" s="1" t="s">
        <v>9</v>
      </c>
      <c r="C7759">
        <v>103.30611399999999</v>
      </c>
    </row>
    <row r="7760" spans="1:3" x14ac:dyDescent="0.25">
      <c r="A7760" s="2">
        <v>43130</v>
      </c>
      <c r="B7760" s="1" t="s">
        <v>9</v>
      </c>
      <c r="C7760">
        <v>103.408508</v>
      </c>
    </row>
    <row r="7761" spans="1:3" x14ac:dyDescent="0.25">
      <c r="A7761" s="2">
        <v>43131</v>
      </c>
      <c r="B7761" s="1" t="s">
        <v>9</v>
      </c>
      <c r="C7761">
        <v>104.244804</v>
      </c>
    </row>
    <row r="7762" spans="1:3" x14ac:dyDescent="0.25">
      <c r="A7762" s="2">
        <v>43132</v>
      </c>
      <c r="B7762" s="1" t="s">
        <v>9</v>
      </c>
      <c r="C7762">
        <v>102.695992</v>
      </c>
    </row>
    <row r="7763" spans="1:3" x14ac:dyDescent="0.25">
      <c r="A7763" s="2">
        <v>43133</v>
      </c>
      <c r="B7763" s="1" t="s">
        <v>9</v>
      </c>
      <c r="C7763">
        <v>101.094398</v>
      </c>
    </row>
    <row r="7764" spans="1:3" x14ac:dyDescent="0.25">
      <c r="A7764" s="2">
        <v>43136</v>
      </c>
      <c r="B7764" s="1" t="s">
        <v>9</v>
      </c>
      <c r="C7764">
        <v>99.791991999999993</v>
      </c>
    </row>
    <row r="7765" spans="1:3" x14ac:dyDescent="0.25">
      <c r="A7765" s="2">
        <v>43137</v>
      </c>
      <c r="B7765" s="1" t="s">
        <v>9</v>
      </c>
      <c r="C7765">
        <v>98.102401999999998</v>
      </c>
    </row>
    <row r="7766" spans="1:3" x14ac:dyDescent="0.25">
      <c r="A7766" s="2">
        <v>43138</v>
      </c>
      <c r="B7766" s="1" t="s">
        <v>9</v>
      </c>
      <c r="C7766">
        <v>98.823997000000006</v>
      </c>
    </row>
    <row r="7767" spans="1:3" x14ac:dyDescent="0.25">
      <c r="A7767" s="2">
        <v>43139</v>
      </c>
      <c r="B7767" s="1" t="s">
        <v>9</v>
      </c>
      <c r="C7767">
        <v>96.360000999999997</v>
      </c>
    </row>
    <row r="7768" spans="1:3" x14ac:dyDescent="0.25">
      <c r="A7768" s="2">
        <v>43140</v>
      </c>
      <c r="B7768" s="1" t="s">
        <v>9</v>
      </c>
      <c r="C7768">
        <v>94.177597000000006</v>
      </c>
    </row>
    <row r="7769" spans="1:3" x14ac:dyDescent="0.25">
      <c r="A7769" s="2">
        <v>43143</v>
      </c>
      <c r="B7769" s="1" t="s">
        <v>9</v>
      </c>
      <c r="C7769">
        <v>95.550399999999996</v>
      </c>
    </row>
    <row r="7770" spans="1:3" x14ac:dyDescent="0.25">
      <c r="A7770" s="2">
        <v>43144</v>
      </c>
      <c r="B7770" s="1" t="s">
        <v>9</v>
      </c>
      <c r="C7770">
        <v>95.004784000000001</v>
      </c>
    </row>
    <row r="7771" spans="1:3" x14ac:dyDescent="0.25">
      <c r="A7771" s="2">
        <v>43145</v>
      </c>
      <c r="B7771" s="1" t="s">
        <v>9</v>
      </c>
      <c r="C7771">
        <v>96.166397000000003</v>
      </c>
    </row>
    <row r="7772" spans="1:3" x14ac:dyDescent="0.25">
      <c r="A7772" s="2">
        <v>43146</v>
      </c>
      <c r="B7772" s="1" t="s">
        <v>9</v>
      </c>
      <c r="C7772">
        <v>96.888000000000005</v>
      </c>
    </row>
    <row r="7773" spans="1:3" x14ac:dyDescent="0.25">
      <c r="A7773" s="2">
        <v>43147</v>
      </c>
      <c r="B7773" s="1" t="s">
        <v>9</v>
      </c>
      <c r="C7773">
        <v>97.838393999999994</v>
      </c>
    </row>
    <row r="7774" spans="1:3" x14ac:dyDescent="0.25">
      <c r="A7774" s="2">
        <v>43150</v>
      </c>
      <c r="B7774" s="1" t="s">
        <v>9</v>
      </c>
      <c r="C7774">
        <v>97.556800999999993</v>
      </c>
    </row>
    <row r="7775" spans="1:3" x14ac:dyDescent="0.25">
      <c r="A7775" s="2">
        <v>43151</v>
      </c>
      <c r="B7775" s="1" t="s">
        <v>9</v>
      </c>
      <c r="C7775">
        <v>98.771193999999994</v>
      </c>
    </row>
    <row r="7776" spans="1:3" x14ac:dyDescent="0.25">
      <c r="A7776" s="2">
        <v>43152</v>
      </c>
      <c r="B7776" s="1" t="s">
        <v>9</v>
      </c>
      <c r="C7776">
        <v>97.785599000000005</v>
      </c>
    </row>
    <row r="7777" spans="1:3" x14ac:dyDescent="0.25">
      <c r="A7777" s="2">
        <v>43153</v>
      </c>
      <c r="B7777" s="1" t="s">
        <v>9</v>
      </c>
      <c r="C7777">
        <v>97.275192000000004</v>
      </c>
    </row>
    <row r="7778" spans="1:3" x14ac:dyDescent="0.25">
      <c r="A7778" s="2">
        <v>43154</v>
      </c>
      <c r="B7778" s="1" t="s">
        <v>9</v>
      </c>
      <c r="C7778">
        <v>97.433593999999999</v>
      </c>
    </row>
    <row r="7779" spans="1:3" x14ac:dyDescent="0.25">
      <c r="A7779" s="2">
        <v>43157</v>
      </c>
      <c r="B7779" s="1" t="s">
        <v>9</v>
      </c>
      <c r="C7779">
        <v>97.503997999999996</v>
      </c>
    </row>
    <row r="7780" spans="1:3" x14ac:dyDescent="0.25">
      <c r="A7780" s="2">
        <v>43158</v>
      </c>
      <c r="B7780" s="1" t="s">
        <v>9</v>
      </c>
      <c r="C7780">
        <v>96.360000999999997</v>
      </c>
    </row>
    <row r="7781" spans="1:3" x14ac:dyDescent="0.25">
      <c r="A7781" s="2">
        <v>43159</v>
      </c>
      <c r="B7781" s="1" t="s">
        <v>9</v>
      </c>
      <c r="C7781">
        <v>95.427193000000003</v>
      </c>
    </row>
    <row r="7782" spans="1:3" x14ac:dyDescent="0.25">
      <c r="A7782" s="2">
        <v>43160</v>
      </c>
      <c r="B7782" s="1" t="s">
        <v>9</v>
      </c>
      <c r="C7782">
        <v>93.772789000000003</v>
      </c>
    </row>
    <row r="7783" spans="1:3" x14ac:dyDescent="0.25">
      <c r="A7783" s="2">
        <v>43161</v>
      </c>
      <c r="B7783" s="1" t="s">
        <v>9</v>
      </c>
      <c r="C7783">
        <v>90.622398000000004</v>
      </c>
    </row>
    <row r="7784" spans="1:3" x14ac:dyDescent="0.25">
      <c r="A7784" s="2">
        <v>43164</v>
      </c>
      <c r="B7784" s="1" t="s">
        <v>9</v>
      </c>
      <c r="C7784">
        <v>91.519997000000004</v>
      </c>
    </row>
    <row r="7785" spans="1:3" x14ac:dyDescent="0.25">
      <c r="A7785" s="2">
        <v>43165</v>
      </c>
      <c r="B7785" s="1" t="s">
        <v>9</v>
      </c>
      <c r="C7785">
        <v>91.484795000000005</v>
      </c>
    </row>
    <row r="7786" spans="1:3" x14ac:dyDescent="0.25">
      <c r="A7786" s="2">
        <v>43166</v>
      </c>
      <c r="B7786" s="1" t="s">
        <v>9</v>
      </c>
      <c r="C7786">
        <v>91.907195999999999</v>
      </c>
    </row>
    <row r="7787" spans="1:3" x14ac:dyDescent="0.25">
      <c r="A7787" s="2">
        <v>43167</v>
      </c>
      <c r="B7787" s="1" t="s">
        <v>9</v>
      </c>
      <c r="C7787">
        <v>92.875191000000001</v>
      </c>
    </row>
    <row r="7788" spans="1:3" x14ac:dyDescent="0.25">
      <c r="A7788" s="2">
        <v>43168</v>
      </c>
      <c r="B7788" s="1" t="s">
        <v>9</v>
      </c>
      <c r="C7788">
        <v>93.015998999999994</v>
      </c>
    </row>
    <row r="7789" spans="1:3" x14ac:dyDescent="0.25">
      <c r="A7789" s="2">
        <v>43171</v>
      </c>
      <c r="B7789" s="1" t="s">
        <v>9</v>
      </c>
      <c r="C7789">
        <v>93.984001000000006</v>
      </c>
    </row>
    <row r="7790" spans="1:3" x14ac:dyDescent="0.25">
      <c r="A7790" s="2">
        <v>43172</v>
      </c>
      <c r="B7790" s="1" t="s">
        <v>9</v>
      </c>
      <c r="C7790">
        <v>92.487990999999994</v>
      </c>
    </row>
    <row r="7791" spans="1:3" x14ac:dyDescent="0.25">
      <c r="A7791" s="2">
        <v>43173</v>
      </c>
      <c r="B7791" s="1" t="s">
        <v>9</v>
      </c>
      <c r="C7791">
        <v>92.681586999999993</v>
      </c>
    </row>
    <row r="7792" spans="1:3" x14ac:dyDescent="0.25">
      <c r="A7792" s="2">
        <v>43174</v>
      </c>
      <c r="B7792" s="1" t="s">
        <v>9</v>
      </c>
      <c r="C7792">
        <v>93.455994000000004</v>
      </c>
    </row>
    <row r="7793" spans="1:3" x14ac:dyDescent="0.25">
      <c r="A7793" s="2">
        <v>43175</v>
      </c>
      <c r="B7793" s="1" t="s">
        <v>9</v>
      </c>
      <c r="C7793">
        <v>94.300788999999995</v>
      </c>
    </row>
    <row r="7794" spans="1:3" x14ac:dyDescent="0.25">
      <c r="A7794" s="2">
        <v>43178</v>
      </c>
      <c r="B7794" s="1" t="s">
        <v>9</v>
      </c>
      <c r="C7794">
        <v>92.716789000000006</v>
      </c>
    </row>
    <row r="7795" spans="1:3" x14ac:dyDescent="0.25">
      <c r="A7795" s="2">
        <v>43179</v>
      </c>
      <c r="B7795" s="1" t="s">
        <v>9</v>
      </c>
      <c r="C7795">
        <v>93.121589999999998</v>
      </c>
    </row>
    <row r="7796" spans="1:3" x14ac:dyDescent="0.25">
      <c r="A7796" s="2">
        <v>43180</v>
      </c>
      <c r="B7796" s="1" t="s">
        <v>9</v>
      </c>
      <c r="C7796">
        <v>93.385589999999993</v>
      </c>
    </row>
    <row r="7797" spans="1:3" x14ac:dyDescent="0.25">
      <c r="A7797" s="2">
        <v>43181</v>
      </c>
      <c r="B7797" s="1" t="s">
        <v>9</v>
      </c>
      <c r="C7797">
        <v>90.868797000000001</v>
      </c>
    </row>
    <row r="7798" spans="1:3" x14ac:dyDescent="0.25">
      <c r="A7798" s="2">
        <v>43182</v>
      </c>
      <c r="B7798" s="1" t="s">
        <v>9</v>
      </c>
      <c r="C7798">
        <v>89.267189000000002</v>
      </c>
    </row>
    <row r="7799" spans="1:3" x14ac:dyDescent="0.25">
      <c r="A7799" s="2">
        <v>43185</v>
      </c>
      <c r="B7799" s="1" t="s">
        <v>9</v>
      </c>
      <c r="C7799">
        <v>88.334389000000002</v>
      </c>
    </row>
    <row r="7800" spans="1:3" x14ac:dyDescent="0.25">
      <c r="A7800" s="2">
        <v>43186</v>
      </c>
      <c r="B7800" s="1" t="s">
        <v>9</v>
      </c>
      <c r="C7800">
        <v>89.584000000000003</v>
      </c>
    </row>
    <row r="7801" spans="1:3" x14ac:dyDescent="0.25">
      <c r="A7801" s="2">
        <v>43187</v>
      </c>
      <c r="B7801" s="1" t="s">
        <v>9</v>
      </c>
      <c r="C7801">
        <v>90.024001999999996</v>
      </c>
    </row>
    <row r="7802" spans="1:3" x14ac:dyDescent="0.25">
      <c r="A7802" s="2">
        <v>43188</v>
      </c>
      <c r="B7802" s="1" t="s">
        <v>9</v>
      </c>
      <c r="C7802">
        <v>91.097588000000002</v>
      </c>
    </row>
    <row r="7803" spans="1:3" x14ac:dyDescent="0.25">
      <c r="A7803" s="2">
        <v>43193</v>
      </c>
      <c r="B7803" s="1" t="s">
        <v>9</v>
      </c>
      <c r="C7803">
        <v>89.759995000000004</v>
      </c>
    </row>
    <row r="7804" spans="1:3" x14ac:dyDescent="0.25">
      <c r="A7804" s="2">
        <v>43194</v>
      </c>
      <c r="B7804" s="1" t="s">
        <v>9</v>
      </c>
      <c r="C7804">
        <v>89.003197</v>
      </c>
    </row>
    <row r="7805" spans="1:3" x14ac:dyDescent="0.25">
      <c r="A7805" s="2">
        <v>43195</v>
      </c>
      <c r="B7805" s="1" t="s">
        <v>9</v>
      </c>
      <c r="C7805">
        <v>92.135993999999997</v>
      </c>
    </row>
    <row r="7806" spans="1:3" x14ac:dyDescent="0.25">
      <c r="A7806" s="2">
        <v>43196</v>
      </c>
      <c r="B7806" s="1" t="s">
        <v>9</v>
      </c>
      <c r="C7806">
        <v>91.959998999999996</v>
      </c>
    </row>
    <row r="7807" spans="1:3" x14ac:dyDescent="0.25">
      <c r="A7807" s="2">
        <v>43199</v>
      </c>
      <c r="B7807" s="1" t="s">
        <v>9</v>
      </c>
      <c r="C7807">
        <v>92.399994000000007</v>
      </c>
    </row>
    <row r="7808" spans="1:3" x14ac:dyDescent="0.25">
      <c r="A7808" s="2">
        <v>43200</v>
      </c>
      <c r="B7808" s="1" t="s">
        <v>9</v>
      </c>
      <c r="C7808">
        <v>92.664000999999999</v>
      </c>
    </row>
    <row r="7809" spans="1:3" x14ac:dyDescent="0.25">
      <c r="A7809" s="2">
        <v>43201</v>
      </c>
      <c r="B7809" s="1" t="s">
        <v>9</v>
      </c>
      <c r="C7809">
        <v>91.414390999999995</v>
      </c>
    </row>
    <row r="7810" spans="1:3" x14ac:dyDescent="0.25">
      <c r="A7810" s="2">
        <v>43202</v>
      </c>
      <c r="B7810" s="1" t="s">
        <v>9</v>
      </c>
      <c r="C7810">
        <v>92.153587000000002</v>
      </c>
    </row>
    <row r="7811" spans="1:3" x14ac:dyDescent="0.25">
      <c r="A7811" s="2">
        <v>43203</v>
      </c>
      <c r="B7811" s="1" t="s">
        <v>9</v>
      </c>
      <c r="C7811">
        <v>92.276793999999995</v>
      </c>
    </row>
    <row r="7812" spans="1:3" x14ac:dyDescent="0.25">
      <c r="A7812" s="2">
        <v>43206</v>
      </c>
      <c r="B7812" s="1" t="s">
        <v>9</v>
      </c>
      <c r="C7812">
        <v>91.695992000000004</v>
      </c>
    </row>
    <row r="7813" spans="1:3" x14ac:dyDescent="0.25">
      <c r="A7813" s="2">
        <v>43207</v>
      </c>
      <c r="B7813" s="1" t="s">
        <v>9</v>
      </c>
      <c r="C7813">
        <v>92.980804000000006</v>
      </c>
    </row>
    <row r="7814" spans="1:3" x14ac:dyDescent="0.25">
      <c r="A7814" s="2">
        <v>43208</v>
      </c>
      <c r="B7814" s="1" t="s">
        <v>9</v>
      </c>
      <c r="C7814">
        <v>93.332794000000007</v>
      </c>
    </row>
    <row r="7815" spans="1:3" x14ac:dyDescent="0.25">
      <c r="A7815" s="2">
        <v>43209</v>
      </c>
      <c r="B7815" s="1" t="s">
        <v>9</v>
      </c>
      <c r="C7815">
        <v>94.705596999999997</v>
      </c>
    </row>
    <row r="7816" spans="1:3" x14ac:dyDescent="0.25">
      <c r="A7816" s="2">
        <v>43210</v>
      </c>
      <c r="B7816" s="1" t="s">
        <v>9</v>
      </c>
      <c r="C7816">
        <v>95.304001</v>
      </c>
    </row>
    <row r="7817" spans="1:3" x14ac:dyDescent="0.25">
      <c r="A7817" s="2">
        <v>43213</v>
      </c>
      <c r="B7817" s="1" t="s">
        <v>9</v>
      </c>
      <c r="C7817">
        <v>95.462395000000001</v>
      </c>
    </row>
    <row r="7818" spans="1:3" x14ac:dyDescent="0.25">
      <c r="A7818" s="2">
        <v>43214</v>
      </c>
      <c r="B7818" s="1" t="s">
        <v>9</v>
      </c>
      <c r="C7818">
        <v>93.526398</v>
      </c>
    </row>
    <row r="7819" spans="1:3" x14ac:dyDescent="0.25">
      <c r="A7819" s="2">
        <v>43215</v>
      </c>
      <c r="B7819" s="1" t="s">
        <v>9</v>
      </c>
      <c r="C7819">
        <v>92.241591999999997</v>
      </c>
    </row>
    <row r="7820" spans="1:3" x14ac:dyDescent="0.25">
      <c r="A7820" s="2">
        <v>43216</v>
      </c>
      <c r="B7820" s="1" t="s">
        <v>9</v>
      </c>
      <c r="C7820">
        <v>92.171188000000001</v>
      </c>
    </row>
    <row r="7821" spans="1:3" x14ac:dyDescent="0.25">
      <c r="A7821" s="2">
        <v>43217</v>
      </c>
      <c r="B7821" s="1" t="s">
        <v>9</v>
      </c>
      <c r="C7821">
        <v>92.822395</v>
      </c>
    </row>
    <row r="7822" spans="1:3" x14ac:dyDescent="0.25">
      <c r="A7822" s="2">
        <v>43220</v>
      </c>
      <c r="B7822" s="1" t="s">
        <v>9</v>
      </c>
      <c r="C7822">
        <v>92.963195999999996</v>
      </c>
    </row>
    <row r="7823" spans="1:3" x14ac:dyDescent="0.25">
      <c r="A7823" s="2">
        <v>43222</v>
      </c>
      <c r="B7823" s="1" t="s">
        <v>9</v>
      </c>
      <c r="C7823">
        <v>95.180801000000002</v>
      </c>
    </row>
    <row r="7824" spans="1:3" x14ac:dyDescent="0.25">
      <c r="A7824" s="2">
        <v>43223</v>
      </c>
      <c r="B7824" s="1" t="s">
        <v>9</v>
      </c>
      <c r="C7824">
        <v>94.670394999999999</v>
      </c>
    </row>
    <row r="7825" spans="1:3" x14ac:dyDescent="0.25">
      <c r="A7825" s="2">
        <v>43224</v>
      </c>
      <c r="B7825" s="1" t="s">
        <v>9</v>
      </c>
      <c r="C7825">
        <v>96.043189999999996</v>
      </c>
    </row>
    <row r="7826" spans="1:3" x14ac:dyDescent="0.25">
      <c r="A7826" s="2">
        <v>43227</v>
      </c>
      <c r="B7826" s="1" t="s">
        <v>9</v>
      </c>
      <c r="C7826">
        <v>96.535995</v>
      </c>
    </row>
    <row r="7827" spans="1:3" x14ac:dyDescent="0.25">
      <c r="A7827" s="2">
        <v>43228</v>
      </c>
      <c r="B7827" s="1" t="s">
        <v>9</v>
      </c>
      <c r="C7827">
        <v>97.063995000000006</v>
      </c>
    </row>
    <row r="7828" spans="1:3" x14ac:dyDescent="0.25">
      <c r="A7828" s="2">
        <v>43229</v>
      </c>
      <c r="B7828" s="1" t="s">
        <v>9</v>
      </c>
      <c r="C7828">
        <v>100.848</v>
      </c>
    </row>
    <row r="7829" spans="1:3" x14ac:dyDescent="0.25">
      <c r="A7829" s="2">
        <v>43230</v>
      </c>
      <c r="B7829" s="1" t="s">
        <v>9</v>
      </c>
      <c r="C7829">
        <v>101.991997</v>
      </c>
    </row>
    <row r="7830" spans="1:3" x14ac:dyDescent="0.25">
      <c r="A7830" s="2">
        <v>43231</v>
      </c>
      <c r="B7830" s="1" t="s">
        <v>9</v>
      </c>
      <c r="C7830">
        <v>101.639984</v>
      </c>
    </row>
    <row r="7831" spans="1:3" x14ac:dyDescent="0.25">
      <c r="A7831" s="2">
        <v>43234</v>
      </c>
      <c r="B7831" s="1" t="s">
        <v>9</v>
      </c>
      <c r="C7831">
        <v>101.622398</v>
      </c>
    </row>
    <row r="7832" spans="1:3" x14ac:dyDescent="0.25">
      <c r="A7832" s="2">
        <v>43235</v>
      </c>
      <c r="B7832" s="1" t="s">
        <v>9</v>
      </c>
      <c r="C7832">
        <v>102.23839599999999</v>
      </c>
    </row>
    <row r="7833" spans="1:3" x14ac:dyDescent="0.25">
      <c r="A7833" s="2">
        <v>43236</v>
      </c>
      <c r="B7833" s="1" t="s">
        <v>9</v>
      </c>
      <c r="C7833">
        <v>102.942398</v>
      </c>
    </row>
    <row r="7834" spans="1:3" x14ac:dyDescent="0.25">
      <c r="A7834" s="2">
        <v>43237</v>
      </c>
      <c r="B7834" s="1" t="s">
        <v>9</v>
      </c>
      <c r="C7834">
        <v>103.452789</v>
      </c>
    </row>
    <row r="7835" spans="1:3" x14ac:dyDescent="0.25">
      <c r="A7835" s="2">
        <v>43238</v>
      </c>
      <c r="B7835" s="1" t="s">
        <v>9</v>
      </c>
      <c r="C7835">
        <v>103.435196</v>
      </c>
    </row>
    <row r="7836" spans="1:3" x14ac:dyDescent="0.25">
      <c r="A7836" s="2">
        <v>43241</v>
      </c>
      <c r="B7836" s="1" t="s">
        <v>9</v>
      </c>
      <c r="C7836">
        <v>103.435196</v>
      </c>
    </row>
    <row r="7837" spans="1:3" x14ac:dyDescent="0.25">
      <c r="A7837" s="2">
        <v>43242</v>
      </c>
      <c r="B7837" s="1" t="s">
        <v>9</v>
      </c>
      <c r="C7837">
        <v>103.663994</v>
      </c>
    </row>
    <row r="7838" spans="1:3" x14ac:dyDescent="0.25">
      <c r="A7838" s="2">
        <v>43243</v>
      </c>
      <c r="B7838" s="1" t="s">
        <v>9</v>
      </c>
      <c r="C7838">
        <v>102.379189</v>
      </c>
    </row>
    <row r="7839" spans="1:3" x14ac:dyDescent="0.25">
      <c r="A7839" s="2">
        <v>43244</v>
      </c>
      <c r="B7839" s="1" t="s">
        <v>9</v>
      </c>
      <c r="C7839">
        <v>101.076797</v>
      </c>
    </row>
    <row r="7840" spans="1:3" x14ac:dyDescent="0.25">
      <c r="A7840" s="2">
        <v>43245</v>
      </c>
      <c r="B7840" s="1" t="s">
        <v>9</v>
      </c>
      <c r="C7840">
        <v>101.675194</v>
      </c>
    </row>
    <row r="7841" spans="1:3" x14ac:dyDescent="0.25">
      <c r="A7841" s="2">
        <v>43248</v>
      </c>
      <c r="B7841" s="1" t="s">
        <v>9</v>
      </c>
      <c r="C7841">
        <v>100.390404</v>
      </c>
    </row>
    <row r="7842" spans="1:3" x14ac:dyDescent="0.25">
      <c r="A7842" s="2">
        <v>43249</v>
      </c>
      <c r="B7842" s="1" t="s">
        <v>9</v>
      </c>
      <c r="C7842">
        <v>99.351990000000001</v>
      </c>
    </row>
    <row r="7843" spans="1:3" x14ac:dyDescent="0.25">
      <c r="A7843" s="2">
        <v>43250</v>
      </c>
      <c r="B7843" s="1" t="s">
        <v>9</v>
      </c>
      <c r="C7843">
        <v>99.651199000000005</v>
      </c>
    </row>
    <row r="7844" spans="1:3" x14ac:dyDescent="0.25">
      <c r="A7844" s="2">
        <v>43251</v>
      </c>
      <c r="B7844" s="1" t="s">
        <v>9</v>
      </c>
      <c r="C7844">
        <v>98.119995000000003</v>
      </c>
    </row>
    <row r="7845" spans="1:3" x14ac:dyDescent="0.25">
      <c r="A7845" s="2">
        <v>43252</v>
      </c>
      <c r="B7845" s="1" t="s">
        <v>9</v>
      </c>
      <c r="C7845">
        <v>99.440002000000007</v>
      </c>
    </row>
    <row r="7846" spans="1:3" x14ac:dyDescent="0.25">
      <c r="A7846" s="2">
        <v>43255</v>
      </c>
      <c r="B7846" s="1" t="s">
        <v>9</v>
      </c>
      <c r="C7846">
        <v>99.563186999999999</v>
      </c>
    </row>
    <row r="7847" spans="1:3" x14ac:dyDescent="0.25">
      <c r="A7847" s="2">
        <v>43256</v>
      </c>
      <c r="B7847" s="1" t="s">
        <v>9</v>
      </c>
      <c r="C7847">
        <v>99.615996999999993</v>
      </c>
    </row>
    <row r="7848" spans="1:3" x14ac:dyDescent="0.25">
      <c r="A7848" s="2">
        <v>43257</v>
      </c>
      <c r="B7848" s="1" t="s">
        <v>9</v>
      </c>
      <c r="C7848">
        <v>99.510399000000007</v>
      </c>
    </row>
    <row r="7849" spans="1:3" x14ac:dyDescent="0.25">
      <c r="A7849" s="2">
        <v>43258</v>
      </c>
      <c r="B7849" s="1" t="s">
        <v>9</v>
      </c>
      <c r="C7849">
        <v>99.879997000000003</v>
      </c>
    </row>
    <row r="7850" spans="1:3" x14ac:dyDescent="0.25">
      <c r="A7850" s="2">
        <v>43259</v>
      </c>
      <c r="B7850" s="1" t="s">
        <v>9</v>
      </c>
      <c r="C7850">
        <v>100.14400500000001</v>
      </c>
    </row>
    <row r="7851" spans="1:3" x14ac:dyDescent="0.25">
      <c r="A7851" s="2">
        <v>43262</v>
      </c>
      <c r="B7851" s="1" t="s">
        <v>9</v>
      </c>
      <c r="C7851">
        <v>101.798401</v>
      </c>
    </row>
    <row r="7852" spans="1:3" x14ac:dyDescent="0.25">
      <c r="A7852" s="2">
        <v>43263</v>
      </c>
      <c r="B7852" s="1" t="s">
        <v>9</v>
      </c>
      <c r="C7852">
        <v>101.974396</v>
      </c>
    </row>
    <row r="7853" spans="1:3" x14ac:dyDescent="0.25">
      <c r="A7853" s="2">
        <v>43264</v>
      </c>
      <c r="B7853" s="1" t="s">
        <v>9</v>
      </c>
      <c r="C7853">
        <v>104.420807</v>
      </c>
    </row>
    <row r="7854" spans="1:3" x14ac:dyDescent="0.25">
      <c r="A7854" s="2">
        <v>43265</v>
      </c>
      <c r="B7854" s="1" t="s">
        <v>9</v>
      </c>
      <c r="C7854">
        <v>106.215988</v>
      </c>
    </row>
    <row r="7855" spans="1:3" x14ac:dyDescent="0.25">
      <c r="A7855" s="2">
        <v>43266</v>
      </c>
      <c r="B7855" s="1" t="s">
        <v>9</v>
      </c>
      <c r="C7855">
        <v>105.26559399999999</v>
      </c>
    </row>
    <row r="7856" spans="1:3" x14ac:dyDescent="0.25">
      <c r="A7856" s="2">
        <v>43269</v>
      </c>
      <c r="B7856" s="1" t="s">
        <v>9</v>
      </c>
      <c r="C7856">
        <v>104.192001</v>
      </c>
    </row>
    <row r="7857" spans="1:3" x14ac:dyDescent="0.25">
      <c r="A7857" s="2">
        <v>43270</v>
      </c>
      <c r="B7857" s="1" t="s">
        <v>9</v>
      </c>
      <c r="C7857">
        <v>102.36159499999999</v>
      </c>
    </row>
    <row r="7858" spans="1:3" x14ac:dyDescent="0.25">
      <c r="A7858" s="2">
        <v>43271</v>
      </c>
      <c r="B7858" s="1" t="s">
        <v>9</v>
      </c>
      <c r="C7858">
        <v>102.555183</v>
      </c>
    </row>
    <row r="7859" spans="1:3" x14ac:dyDescent="0.25">
      <c r="A7859" s="2">
        <v>43272</v>
      </c>
      <c r="B7859" s="1" t="s">
        <v>9</v>
      </c>
      <c r="C7859">
        <v>101.006393</v>
      </c>
    </row>
    <row r="7860" spans="1:3" x14ac:dyDescent="0.25">
      <c r="A7860" s="2">
        <v>43273</v>
      </c>
      <c r="B7860" s="1" t="s">
        <v>9</v>
      </c>
      <c r="C7860">
        <v>102.343994</v>
      </c>
    </row>
    <row r="7861" spans="1:3" x14ac:dyDescent="0.25">
      <c r="A7861" s="2">
        <v>43276</v>
      </c>
      <c r="B7861" s="1" t="s">
        <v>9</v>
      </c>
      <c r="C7861">
        <v>99.545592999999997</v>
      </c>
    </row>
    <row r="7862" spans="1:3" x14ac:dyDescent="0.25">
      <c r="A7862" s="2">
        <v>43277</v>
      </c>
      <c r="B7862" s="1" t="s">
        <v>9</v>
      </c>
      <c r="C7862">
        <v>98.665595999999994</v>
      </c>
    </row>
    <row r="7863" spans="1:3" x14ac:dyDescent="0.25">
      <c r="A7863" s="2">
        <v>43278</v>
      </c>
      <c r="B7863" s="1" t="s">
        <v>9</v>
      </c>
      <c r="C7863">
        <v>100.495987</v>
      </c>
    </row>
    <row r="7864" spans="1:3" x14ac:dyDescent="0.25">
      <c r="A7864" s="2">
        <v>43279</v>
      </c>
      <c r="B7864" s="1" t="s">
        <v>9</v>
      </c>
      <c r="C7864">
        <v>98.841590999999994</v>
      </c>
    </row>
    <row r="7865" spans="1:3" x14ac:dyDescent="0.25">
      <c r="A7865" s="2">
        <v>43280</v>
      </c>
      <c r="B7865" s="1" t="s">
        <v>9</v>
      </c>
      <c r="C7865">
        <v>99.633598000000006</v>
      </c>
    </row>
    <row r="7866" spans="1:3" x14ac:dyDescent="0.25">
      <c r="A7866" s="2">
        <v>43283</v>
      </c>
      <c r="B7866" s="1" t="s">
        <v>9</v>
      </c>
      <c r="C7866">
        <v>99.070396000000002</v>
      </c>
    </row>
    <row r="7867" spans="1:3" x14ac:dyDescent="0.25">
      <c r="A7867" s="2">
        <v>43284</v>
      </c>
      <c r="B7867" s="1" t="s">
        <v>9</v>
      </c>
      <c r="C7867">
        <v>100.267189</v>
      </c>
    </row>
    <row r="7868" spans="1:3" x14ac:dyDescent="0.25">
      <c r="A7868" s="2">
        <v>43285</v>
      </c>
      <c r="B7868" s="1" t="s">
        <v>9</v>
      </c>
      <c r="C7868">
        <v>100.53119700000001</v>
      </c>
    </row>
    <row r="7869" spans="1:3" x14ac:dyDescent="0.25">
      <c r="A7869" s="2">
        <v>43286</v>
      </c>
      <c r="B7869" s="1" t="s">
        <v>9</v>
      </c>
      <c r="C7869">
        <v>100.93598900000001</v>
      </c>
    </row>
    <row r="7870" spans="1:3" x14ac:dyDescent="0.25">
      <c r="A7870" s="2">
        <v>43287</v>
      </c>
      <c r="B7870" s="1" t="s">
        <v>9</v>
      </c>
      <c r="C7870">
        <v>101.27040100000001</v>
      </c>
    </row>
    <row r="7871" spans="1:3" x14ac:dyDescent="0.25">
      <c r="A7871" s="2">
        <v>43290</v>
      </c>
      <c r="B7871" s="1" t="s">
        <v>9</v>
      </c>
      <c r="C7871">
        <v>101.9216</v>
      </c>
    </row>
    <row r="7872" spans="1:3" x14ac:dyDescent="0.25">
      <c r="A7872" s="2">
        <v>43291</v>
      </c>
      <c r="B7872" s="1" t="s">
        <v>9</v>
      </c>
      <c r="C7872">
        <v>103.31199599999999</v>
      </c>
    </row>
    <row r="7873" spans="1:3" x14ac:dyDescent="0.25">
      <c r="A7873" s="2">
        <v>43292</v>
      </c>
      <c r="B7873" s="1" t="s">
        <v>9</v>
      </c>
      <c r="C7873">
        <v>101.745598</v>
      </c>
    </row>
    <row r="7874" spans="1:3" x14ac:dyDescent="0.25">
      <c r="A7874" s="2">
        <v>43293</v>
      </c>
      <c r="B7874" s="1" t="s">
        <v>9</v>
      </c>
      <c r="C7874">
        <v>102.467201</v>
      </c>
    </row>
    <row r="7875" spans="1:3" x14ac:dyDescent="0.25">
      <c r="A7875" s="2">
        <v>43294</v>
      </c>
      <c r="B7875" s="1" t="s">
        <v>9</v>
      </c>
      <c r="C7875">
        <v>102.643196</v>
      </c>
    </row>
    <row r="7876" spans="1:3" x14ac:dyDescent="0.25">
      <c r="A7876" s="2">
        <v>43297</v>
      </c>
      <c r="B7876" s="1" t="s">
        <v>9</v>
      </c>
      <c r="C7876">
        <v>102.660805</v>
      </c>
    </row>
    <row r="7877" spans="1:3" x14ac:dyDescent="0.25">
      <c r="A7877" s="2">
        <v>43298</v>
      </c>
      <c r="B7877" s="1" t="s">
        <v>9</v>
      </c>
      <c r="C7877">
        <v>103.10080000000001</v>
      </c>
    </row>
    <row r="7878" spans="1:3" x14ac:dyDescent="0.25">
      <c r="A7878" s="2">
        <v>43299</v>
      </c>
      <c r="B7878" s="1" t="s">
        <v>9</v>
      </c>
      <c r="C7878">
        <v>104.156792</v>
      </c>
    </row>
    <row r="7879" spans="1:3" x14ac:dyDescent="0.25">
      <c r="A7879" s="2">
        <v>43300</v>
      </c>
      <c r="B7879" s="1" t="s">
        <v>9</v>
      </c>
      <c r="C7879">
        <v>103.822395</v>
      </c>
    </row>
    <row r="7880" spans="1:3" x14ac:dyDescent="0.25">
      <c r="A7880" s="2">
        <v>43301</v>
      </c>
      <c r="B7880" s="1" t="s">
        <v>9</v>
      </c>
      <c r="C7880">
        <v>102.78398900000001</v>
      </c>
    </row>
    <row r="7881" spans="1:3" x14ac:dyDescent="0.25">
      <c r="A7881" s="2">
        <v>43304</v>
      </c>
      <c r="B7881" s="1" t="s">
        <v>9</v>
      </c>
      <c r="C7881">
        <v>102.871994</v>
      </c>
    </row>
    <row r="7882" spans="1:3" x14ac:dyDescent="0.25">
      <c r="A7882" s="2">
        <v>43305</v>
      </c>
      <c r="B7882" s="1" t="s">
        <v>9</v>
      </c>
      <c r="C7882">
        <v>104.06880200000001</v>
      </c>
    </row>
    <row r="7883" spans="1:3" x14ac:dyDescent="0.25">
      <c r="A7883" s="2">
        <v>43306</v>
      </c>
      <c r="B7883" s="1" t="s">
        <v>9</v>
      </c>
      <c r="C7883">
        <v>103.5056</v>
      </c>
    </row>
    <row r="7884" spans="1:3" x14ac:dyDescent="0.25">
      <c r="A7884" s="2">
        <v>43307</v>
      </c>
      <c r="B7884" s="1" t="s">
        <v>9</v>
      </c>
      <c r="C7884">
        <v>105.934387</v>
      </c>
    </row>
    <row r="7885" spans="1:3" x14ac:dyDescent="0.25">
      <c r="A7885" s="2">
        <v>43308</v>
      </c>
      <c r="B7885" s="1" t="s">
        <v>9</v>
      </c>
      <c r="C7885">
        <v>106.2864</v>
      </c>
    </row>
    <row r="7886" spans="1:3" x14ac:dyDescent="0.25">
      <c r="A7886" s="2">
        <v>43311</v>
      </c>
      <c r="B7886" s="1" t="s">
        <v>9</v>
      </c>
      <c r="C7886">
        <v>105.863991</v>
      </c>
    </row>
    <row r="7887" spans="1:3" x14ac:dyDescent="0.25">
      <c r="A7887" s="2">
        <v>43312</v>
      </c>
      <c r="B7887" s="1" t="s">
        <v>9</v>
      </c>
      <c r="C7887">
        <v>106.268799</v>
      </c>
    </row>
    <row r="7888" spans="1:3" x14ac:dyDescent="0.25">
      <c r="A7888" s="2">
        <v>43313</v>
      </c>
      <c r="B7888" s="1" t="s">
        <v>9</v>
      </c>
      <c r="C7888">
        <v>105.44158899999999</v>
      </c>
    </row>
    <row r="7889" spans="1:3" x14ac:dyDescent="0.25">
      <c r="A7889" s="2">
        <v>43314</v>
      </c>
      <c r="B7889" s="1" t="s">
        <v>9</v>
      </c>
      <c r="C7889">
        <v>100.495987</v>
      </c>
    </row>
    <row r="7890" spans="1:3" x14ac:dyDescent="0.25">
      <c r="A7890" s="2">
        <v>43315</v>
      </c>
      <c r="B7890" s="1" t="s">
        <v>9</v>
      </c>
      <c r="C7890">
        <v>98.683197000000007</v>
      </c>
    </row>
    <row r="7891" spans="1:3" x14ac:dyDescent="0.25">
      <c r="A7891" s="2">
        <v>43318</v>
      </c>
      <c r="B7891" s="1" t="s">
        <v>9</v>
      </c>
      <c r="C7891">
        <v>98.295997999999997</v>
      </c>
    </row>
    <row r="7892" spans="1:3" x14ac:dyDescent="0.25">
      <c r="A7892" s="2">
        <v>43319</v>
      </c>
      <c r="B7892" s="1" t="s">
        <v>9</v>
      </c>
      <c r="C7892">
        <v>98.876793000000006</v>
      </c>
    </row>
    <row r="7893" spans="1:3" x14ac:dyDescent="0.25">
      <c r="A7893" s="2">
        <v>43320</v>
      </c>
      <c r="B7893" s="1" t="s">
        <v>9</v>
      </c>
      <c r="C7893">
        <v>98.559989999999999</v>
      </c>
    </row>
    <row r="7894" spans="1:3" x14ac:dyDescent="0.25">
      <c r="A7894" s="2">
        <v>43321</v>
      </c>
      <c r="B7894" s="1" t="s">
        <v>9</v>
      </c>
      <c r="C7894">
        <v>98.876793000000006</v>
      </c>
    </row>
    <row r="7895" spans="1:3" x14ac:dyDescent="0.25">
      <c r="A7895" s="2">
        <v>43322</v>
      </c>
      <c r="B7895" s="1" t="s">
        <v>9</v>
      </c>
      <c r="C7895">
        <v>97.275192000000004</v>
      </c>
    </row>
    <row r="7896" spans="1:3" x14ac:dyDescent="0.25">
      <c r="A7896" s="2">
        <v>43325</v>
      </c>
      <c r="B7896" s="1" t="s">
        <v>9</v>
      </c>
      <c r="C7896">
        <v>97.099189999999993</v>
      </c>
    </row>
    <row r="7897" spans="1:3" x14ac:dyDescent="0.25">
      <c r="A7897" s="2">
        <v>43326</v>
      </c>
      <c r="B7897" s="1" t="s">
        <v>9</v>
      </c>
      <c r="C7897">
        <v>97.415993</v>
      </c>
    </row>
    <row r="7898" spans="1:3" x14ac:dyDescent="0.25">
      <c r="A7898" s="2">
        <v>43327</v>
      </c>
      <c r="B7898" s="1" t="s">
        <v>9</v>
      </c>
      <c r="C7898">
        <v>96.588798999999995</v>
      </c>
    </row>
    <row r="7899" spans="1:3" x14ac:dyDescent="0.25">
      <c r="A7899" s="2">
        <v>43328</v>
      </c>
      <c r="B7899" s="1" t="s">
        <v>9</v>
      </c>
      <c r="C7899">
        <v>96.870399000000006</v>
      </c>
    </row>
    <row r="7900" spans="1:3" x14ac:dyDescent="0.25">
      <c r="A7900" s="2">
        <v>43329</v>
      </c>
      <c r="B7900" s="1" t="s">
        <v>9</v>
      </c>
      <c r="C7900">
        <v>96.799994999999996</v>
      </c>
    </row>
    <row r="7901" spans="1:3" x14ac:dyDescent="0.25">
      <c r="A7901" s="2">
        <v>43332</v>
      </c>
      <c r="B7901" s="1" t="s">
        <v>9</v>
      </c>
      <c r="C7901">
        <v>97.503997999999996</v>
      </c>
    </row>
    <row r="7902" spans="1:3" x14ac:dyDescent="0.25">
      <c r="A7902" s="2">
        <v>43333</v>
      </c>
      <c r="B7902" s="1" t="s">
        <v>9</v>
      </c>
      <c r="C7902">
        <v>97.380797999999999</v>
      </c>
    </row>
    <row r="7903" spans="1:3" x14ac:dyDescent="0.25">
      <c r="A7903" s="2">
        <v>43334</v>
      </c>
      <c r="B7903" s="1" t="s">
        <v>9</v>
      </c>
      <c r="C7903">
        <v>97.679992999999996</v>
      </c>
    </row>
    <row r="7904" spans="1:3" x14ac:dyDescent="0.25">
      <c r="A7904" s="2">
        <v>43335</v>
      </c>
      <c r="B7904" s="1" t="s">
        <v>9</v>
      </c>
      <c r="C7904">
        <v>98.419189000000003</v>
      </c>
    </row>
    <row r="7905" spans="1:3" x14ac:dyDescent="0.25">
      <c r="A7905" s="2">
        <v>43336</v>
      </c>
      <c r="B7905" s="1" t="s">
        <v>9</v>
      </c>
      <c r="C7905">
        <v>98.788794999999993</v>
      </c>
    </row>
    <row r="7906" spans="1:3" x14ac:dyDescent="0.25">
      <c r="A7906" s="2">
        <v>43339</v>
      </c>
      <c r="B7906" s="1" t="s">
        <v>9</v>
      </c>
      <c r="C7906">
        <v>99.598395999999994</v>
      </c>
    </row>
    <row r="7907" spans="1:3" x14ac:dyDescent="0.25">
      <c r="A7907" s="2">
        <v>43340</v>
      </c>
      <c r="B7907" s="1" t="s">
        <v>9</v>
      </c>
      <c r="C7907">
        <v>99.721587999999997</v>
      </c>
    </row>
    <row r="7908" spans="1:3" x14ac:dyDescent="0.25">
      <c r="A7908" s="2">
        <v>43341</v>
      </c>
      <c r="B7908" s="1" t="s">
        <v>9</v>
      </c>
      <c r="C7908">
        <v>100.091194</v>
      </c>
    </row>
    <row r="7909" spans="1:3" x14ac:dyDescent="0.25">
      <c r="A7909" s="2">
        <v>43342</v>
      </c>
      <c r="B7909" s="1" t="s">
        <v>9</v>
      </c>
      <c r="C7909">
        <v>99.633598000000006</v>
      </c>
    </row>
    <row r="7910" spans="1:3" x14ac:dyDescent="0.25">
      <c r="A7910" s="2">
        <v>43343</v>
      </c>
      <c r="B7910" s="1" t="s">
        <v>9</v>
      </c>
      <c r="C7910">
        <v>98.542396999999994</v>
      </c>
    </row>
    <row r="7911" spans="1:3" x14ac:dyDescent="0.25">
      <c r="A7911" s="2">
        <v>43346</v>
      </c>
      <c r="B7911" s="1" t="s">
        <v>9</v>
      </c>
      <c r="C7911">
        <v>98.031998000000002</v>
      </c>
    </row>
    <row r="7912" spans="1:3" x14ac:dyDescent="0.25">
      <c r="A7912" s="2">
        <v>43347</v>
      </c>
      <c r="B7912" s="1" t="s">
        <v>9</v>
      </c>
      <c r="C7912">
        <v>96.817588999999998</v>
      </c>
    </row>
    <row r="7913" spans="1:3" x14ac:dyDescent="0.25">
      <c r="A7913" s="2">
        <v>43348</v>
      </c>
      <c r="B7913" s="1" t="s">
        <v>9</v>
      </c>
      <c r="C7913">
        <v>95.585601999999994</v>
      </c>
    </row>
    <row r="7914" spans="1:3" x14ac:dyDescent="0.25">
      <c r="A7914" s="2">
        <v>43349</v>
      </c>
      <c r="B7914" s="1" t="s">
        <v>9</v>
      </c>
      <c r="C7914">
        <v>95.515197999999998</v>
      </c>
    </row>
    <row r="7915" spans="1:3" x14ac:dyDescent="0.25">
      <c r="A7915" s="2">
        <v>43350</v>
      </c>
      <c r="B7915" s="1" t="s">
        <v>9</v>
      </c>
      <c r="C7915">
        <v>95.215987999999996</v>
      </c>
    </row>
    <row r="7916" spans="1:3" x14ac:dyDescent="0.25">
      <c r="A7916" s="2">
        <v>43353</v>
      </c>
      <c r="B7916" s="1" t="s">
        <v>9</v>
      </c>
      <c r="C7916">
        <v>95.409592000000004</v>
      </c>
    </row>
    <row r="7917" spans="1:3" x14ac:dyDescent="0.25">
      <c r="A7917" s="2">
        <v>43354</v>
      </c>
      <c r="B7917" s="1" t="s">
        <v>9</v>
      </c>
      <c r="C7917">
        <v>95.638396999999998</v>
      </c>
    </row>
    <row r="7918" spans="1:3" x14ac:dyDescent="0.25">
      <c r="A7918" s="2">
        <v>43355</v>
      </c>
      <c r="B7918" s="1" t="s">
        <v>9</v>
      </c>
      <c r="C7918">
        <v>96.360000999999997</v>
      </c>
    </row>
    <row r="7919" spans="1:3" x14ac:dyDescent="0.25">
      <c r="A7919" s="2">
        <v>43356</v>
      </c>
      <c r="B7919" s="1" t="s">
        <v>9</v>
      </c>
      <c r="C7919">
        <v>96.184005999999997</v>
      </c>
    </row>
    <row r="7920" spans="1:3" x14ac:dyDescent="0.25">
      <c r="A7920" s="2">
        <v>43357</v>
      </c>
      <c r="B7920" s="1" t="s">
        <v>9</v>
      </c>
      <c r="C7920">
        <v>96.201590999999993</v>
      </c>
    </row>
    <row r="7921" spans="1:3" x14ac:dyDescent="0.25">
      <c r="A7921" s="2">
        <v>43360</v>
      </c>
      <c r="B7921" s="1" t="s">
        <v>9</v>
      </c>
      <c r="C7921">
        <v>95.919990999999996</v>
      </c>
    </row>
    <row r="7922" spans="1:3" x14ac:dyDescent="0.25">
      <c r="A7922" s="2">
        <v>43361</v>
      </c>
      <c r="B7922" s="1" t="s">
        <v>9</v>
      </c>
      <c r="C7922">
        <v>95.990402000000003</v>
      </c>
    </row>
    <row r="7923" spans="1:3" x14ac:dyDescent="0.25">
      <c r="A7923" s="2">
        <v>43362</v>
      </c>
      <c r="B7923" s="1" t="s">
        <v>9</v>
      </c>
      <c r="C7923">
        <v>96.113594000000006</v>
      </c>
    </row>
    <row r="7924" spans="1:3" x14ac:dyDescent="0.25">
      <c r="A7924" s="2">
        <v>43363</v>
      </c>
      <c r="B7924" s="1" t="s">
        <v>9</v>
      </c>
      <c r="C7924">
        <v>96.870399000000006</v>
      </c>
    </row>
    <row r="7925" spans="1:3" x14ac:dyDescent="0.25">
      <c r="A7925" s="2">
        <v>43364</v>
      </c>
      <c r="B7925" s="1" t="s">
        <v>9</v>
      </c>
      <c r="C7925">
        <v>97.011191999999994</v>
      </c>
    </row>
    <row r="7926" spans="1:3" x14ac:dyDescent="0.25">
      <c r="A7926" s="2">
        <v>43367</v>
      </c>
      <c r="B7926" s="1" t="s">
        <v>9</v>
      </c>
      <c r="C7926">
        <v>97.715194999999994</v>
      </c>
    </row>
    <row r="7927" spans="1:3" x14ac:dyDescent="0.25">
      <c r="A7927" s="2">
        <v>43368</v>
      </c>
      <c r="B7927" s="1" t="s">
        <v>9</v>
      </c>
      <c r="C7927">
        <v>98.190392000000003</v>
      </c>
    </row>
    <row r="7928" spans="1:3" x14ac:dyDescent="0.25">
      <c r="A7928" s="2">
        <v>43369</v>
      </c>
      <c r="B7928" s="1" t="s">
        <v>9</v>
      </c>
      <c r="C7928">
        <v>98.119995000000003</v>
      </c>
    </row>
    <row r="7929" spans="1:3" x14ac:dyDescent="0.25">
      <c r="A7929" s="2">
        <v>43370</v>
      </c>
      <c r="B7929" s="1" t="s">
        <v>9</v>
      </c>
      <c r="C7929">
        <v>98.119995000000003</v>
      </c>
    </row>
    <row r="7930" spans="1:3" x14ac:dyDescent="0.25">
      <c r="A7930" s="2">
        <v>43371</v>
      </c>
      <c r="B7930" s="1" t="s">
        <v>9</v>
      </c>
      <c r="C7930">
        <v>97.099189999999993</v>
      </c>
    </row>
    <row r="7931" spans="1:3" x14ac:dyDescent="0.25">
      <c r="A7931" s="2">
        <v>43374</v>
      </c>
      <c r="B7931" s="1" t="s">
        <v>9</v>
      </c>
      <c r="C7931">
        <v>97.099189999999993</v>
      </c>
    </row>
    <row r="7932" spans="1:3" x14ac:dyDescent="0.25">
      <c r="A7932" s="2">
        <v>43375</v>
      </c>
      <c r="B7932" s="1" t="s">
        <v>9</v>
      </c>
      <c r="C7932">
        <v>94.529587000000006</v>
      </c>
    </row>
    <row r="7933" spans="1:3" x14ac:dyDescent="0.25">
      <c r="A7933" s="2">
        <v>43377</v>
      </c>
      <c r="B7933" s="1" t="s">
        <v>9</v>
      </c>
      <c r="C7933">
        <v>94.142403000000002</v>
      </c>
    </row>
    <row r="7934" spans="1:3" x14ac:dyDescent="0.25">
      <c r="A7934" s="2">
        <v>43378</v>
      </c>
      <c r="B7934" s="1" t="s">
        <v>9</v>
      </c>
      <c r="C7934">
        <v>92.751998999999998</v>
      </c>
    </row>
    <row r="7935" spans="1:3" x14ac:dyDescent="0.25">
      <c r="A7935" s="2">
        <v>43381</v>
      </c>
      <c r="B7935" s="1" t="s">
        <v>9</v>
      </c>
      <c r="C7935">
        <v>92.206389999999999</v>
      </c>
    </row>
    <row r="7936" spans="1:3" x14ac:dyDescent="0.25">
      <c r="A7936" s="2">
        <v>43382</v>
      </c>
      <c r="B7936" s="1" t="s">
        <v>9</v>
      </c>
      <c r="C7936">
        <v>91.977585000000005</v>
      </c>
    </row>
    <row r="7937" spans="1:3" x14ac:dyDescent="0.25">
      <c r="A7937" s="2">
        <v>43383</v>
      </c>
      <c r="B7937" s="1" t="s">
        <v>9</v>
      </c>
      <c r="C7937">
        <v>90.199996999999996</v>
      </c>
    </row>
    <row r="7938" spans="1:3" x14ac:dyDescent="0.25">
      <c r="A7938" s="2">
        <v>43384</v>
      </c>
      <c r="B7938" s="1" t="s">
        <v>9</v>
      </c>
      <c r="C7938">
        <v>88.440002000000007</v>
      </c>
    </row>
    <row r="7939" spans="1:3" x14ac:dyDescent="0.25">
      <c r="A7939" s="2">
        <v>43385</v>
      </c>
      <c r="B7939" s="1" t="s">
        <v>9</v>
      </c>
      <c r="C7939">
        <v>87.788794999999993</v>
      </c>
    </row>
    <row r="7940" spans="1:3" x14ac:dyDescent="0.25">
      <c r="A7940" s="2">
        <v>43388</v>
      </c>
      <c r="B7940" s="1" t="s">
        <v>9</v>
      </c>
      <c r="C7940">
        <v>88.440002000000007</v>
      </c>
    </row>
    <row r="7941" spans="1:3" x14ac:dyDescent="0.25">
      <c r="A7941" s="2">
        <v>43389</v>
      </c>
      <c r="B7941" s="1" t="s">
        <v>9</v>
      </c>
      <c r="C7941">
        <v>89.566390999999996</v>
      </c>
    </row>
    <row r="7942" spans="1:3" x14ac:dyDescent="0.25">
      <c r="A7942" s="2">
        <v>43390</v>
      </c>
      <c r="B7942" s="1" t="s">
        <v>9</v>
      </c>
      <c r="C7942">
        <v>89.988792000000004</v>
      </c>
    </row>
    <row r="7943" spans="1:3" x14ac:dyDescent="0.25">
      <c r="A7943" s="2">
        <v>43391</v>
      </c>
      <c r="B7943" s="1" t="s">
        <v>9</v>
      </c>
      <c r="C7943">
        <v>89.196793</v>
      </c>
    </row>
    <row r="7944" spans="1:3" x14ac:dyDescent="0.25">
      <c r="A7944" s="2">
        <v>43392</v>
      </c>
      <c r="B7944" s="1" t="s">
        <v>9</v>
      </c>
      <c r="C7944">
        <v>88.087990000000005</v>
      </c>
    </row>
    <row r="7945" spans="1:3" x14ac:dyDescent="0.25">
      <c r="A7945" s="2">
        <v>43395</v>
      </c>
      <c r="B7945" s="1" t="s">
        <v>9</v>
      </c>
      <c r="C7945">
        <v>88.211196999999999</v>
      </c>
    </row>
    <row r="7946" spans="1:3" x14ac:dyDescent="0.25">
      <c r="A7946" s="2">
        <v>43396</v>
      </c>
      <c r="B7946" s="1" t="s">
        <v>9</v>
      </c>
      <c r="C7946">
        <v>87.507202000000007</v>
      </c>
    </row>
    <row r="7947" spans="1:3" x14ac:dyDescent="0.25">
      <c r="A7947" s="2">
        <v>43397</v>
      </c>
      <c r="B7947" s="1" t="s">
        <v>9</v>
      </c>
      <c r="C7947">
        <v>87.982399000000001</v>
      </c>
    </row>
    <row r="7948" spans="1:3" x14ac:dyDescent="0.25">
      <c r="A7948" s="2">
        <v>43398</v>
      </c>
      <c r="B7948" s="1" t="s">
        <v>9</v>
      </c>
      <c r="C7948">
        <v>89.108802999999995</v>
      </c>
    </row>
    <row r="7949" spans="1:3" x14ac:dyDescent="0.25">
      <c r="A7949" s="2">
        <v>43399</v>
      </c>
      <c r="B7949" s="1" t="s">
        <v>9</v>
      </c>
      <c r="C7949">
        <v>88.070403999999996</v>
      </c>
    </row>
    <row r="7950" spans="1:3" x14ac:dyDescent="0.25">
      <c r="A7950" s="2">
        <v>43402</v>
      </c>
      <c r="B7950" s="1" t="s">
        <v>9</v>
      </c>
      <c r="C7950">
        <v>89.390395999999996</v>
      </c>
    </row>
    <row r="7951" spans="1:3" x14ac:dyDescent="0.25">
      <c r="A7951" s="2">
        <v>43403</v>
      </c>
      <c r="B7951" s="1" t="s">
        <v>9</v>
      </c>
      <c r="C7951">
        <v>88.123183999999995</v>
      </c>
    </row>
    <row r="7952" spans="1:3" x14ac:dyDescent="0.25">
      <c r="A7952" s="2">
        <v>43404</v>
      </c>
      <c r="B7952" s="1" t="s">
        <v>9</v>
      </c>
      <c r="C7952">
        <v>89.513587999999999</v>
      </c>
    </row>
    <row r="7953" spans="1:3" x14ac:dyDescent="0.25">
      <c r="A7953" s="2">
        <v>43405</v>
      </c>
      <c r="B7953" s="1" t="s">
        <v>9</v>
      </c>
      <c r="C7953">
        <v>89.460800000000006</v>
      </c>
    </row>
    <row r="7954" spans="1:3" x14ac:dyDescent="0.25">
      <c r="A7954" s="2">
        <v>43406</v>
      </c>
      <c r="B7954" s="1" t="s">
        <v>9</v>
      </c>
      <c r="C7954">
        <v>90.358397999999994</v>
      </c>
    </row>
    <row r="7955" spans="1:3" x14ac:dyDescent="0.25">
      <c r="A7955" s="2">
        <v>43409</v>
      </c>
      <c r="B7955" s="1" t="s">
        <v>9</v>
      </c>
      <c r="C7955">
        <v>90.375991999999997</v>
      </c>
    </row>
    <row r="7956" spans="1:3" x14ac:dyDescent="0.25">
      <c r="A7956" s="2">
        <v>43410</v>
      </c>
      <c r="B7956" s="1" t="s">
        <v>9</v>
      </c>
      <c r="C7956">
        <v>89.584000000000003</v>
      </c>
    </row>
    <row r="7957" spans="1:3" x14ac:dyDescent="0.25">
      <c r="A7957" s="2">
        <v>43411</v>
      </c>
      <c r="B7957" s="1" t="s">
        <v>9</v>
      </c>
      <c r="C7957">
        <v>90.411193999999995</v>
      </c>
    </row>
    <row r="7958" spans="1:3" x14ac:dyDescent="0.25">
      <c r="A7958" s="2">
        <v>43412</v>
      </c>
      <c r="B7958" s="1" t="s">
        <v>9</v>
      </c>
      <c r="C7958">
        <v>91.097588000000002</v>
      </c>
    </row>
    <row r="7959" spans="1:3" x14ac:dyDescent="0.25">
      <c r="A7959" s="2">
        <v>43413</v>
      </c>
      <c r="B7959" s="1" t="s">
        <v>9</v>
      </c>
      <c r="C7959">
        <v>90.059189000000003</v>
      </c>
    </row>
    <row r="7960" spans="1:3" x14ac:dyDescent="0.25">
      <c r="A7960" s="2">
        <v>43416</v>
      </c>
      <c r="B7960" s="1" t="s">
        <v>9</v>
      </c>
      <c r="C7960">
        <v>88.140793000000002</v>
      </c>
    </row>
    <row r="7961" spans="1:3" x14ac:dyDescent="0.25">
      <c r="A7961" s="2">
        <v>43417</v>
      </c>
      <c r="B7961" s="1" t="s">
        <v>9</v>
      </c>
      <c r="C7961">
        <v>89.495994999999994</v>
      </c>
    </row>
    <row r="7962" spans="1:3" x14ac:dyDescent="0.25">
      <c r="A7962" s="2">
        <v>43418</v>
      </c>
      <c r="B7962" s="1" t="s">
        <v>9</v>
      </c>
      <c r="C7962">
        <v>88.475196999999994</v>
      </c>
    </row>
    <row r="7963" spans="1:3" x14ac:dyDescent="0.25">
      <c r="A7963" s="2">
        <v>43419</v>
      </c>
      <c r="B7963" s="1" t="s">
        <v>9</v>
      </c>
      <c r="C7963">
        <v>89.196793</v>
      </c>
    </row>
    <row r="7964" spans="1:3" x14ac:dyDescent="0.25">
      <c r="A7964" s="2">
        <v>43420</v>
      </c>
      <c r="B7964" s="1" t="s">
        <v>9</v>
      </c>
      <c r="C7964">
        <v>89.179192</v>
      </c>
    </row>
    <row r="7965" spans="1:3" x14ac:dyDescent="0.25">
      <c r="A7965" s="2">
        <v>43423</v>
      </c>
      <c r="B7965" s="1" t="s">
        <v>9</v>
      </c>
      <c r="C7965">
        <v>88.017593000000005</v>
      </c>
    </row>
    <row r="7966" spans="1:3" x14ac:dyDescent="0.25">
      <c r="A7966" s="2">
        <v>43424</v>
      </c>
      <c r="B7966" s="1" t="s">
        <v>9</v>
      </c>
      <c r="C7966">
        <v>87.049599000000001</v>
      </c>
    </row>
    <row r="7967" spans="1:3" x14ac:dyDescent="0.25">
      <c r="A7967" s="2">
        <v>43425</v>
      </c>
      <c r="B7967" s="1" t="s">
        <v>9</v>
      </c>
      <c r="C7967">
        <v>88.668800000000005</v>
      </c>
    </row>
    <row r="7968" spans="1:3" x14ac:dyDescent="0.25">
      <c r="A7968" s="2">
        <v>43426</v>
      </c>
      <c r="B7968" s="1" t="s">
        <v>9</v>
      </c>
      <c r="C7968">
        <v>88.087990000000005</v>
      </c>
    </row>
    <row r="7969" spans="1:3" x14ac:dyDescent="0.25">
      <c r="A7969" s="2">
        <v>43427</v>
      </c>
      <c r="B7969" s="1" t="s">
        <v>9</v>
      </c>
      <c r="C7969">
        <v>88.475196999999994</v>
      </c>
    </row>
    <row r="7970" spans="1:3" x14ac:dyDescent="0.25">
      <c r="A7970" s="2">
        <v>43430</v>
      </c>
      <c r="B7970" s="1" t="s">
        <v>9</v>
      </c>
      <c r="C7970">
        <v>90.164794999999998</v>
      </c>
    </row>
    <row r="7971" spans="1:3" x14ac:dyDescent="0.25">
      <c r="A7971" s="2">
        <v>43431</v>
      </c>
      <c r="B7971" s="1" t="s">
        <v>9</v>
      </c>
      <c r="C7971">
        <v>90.287993999999998</v>
      </c>
    </row>
    <row r="7972" spans="1:3" x14ac:dyDescent="0.25">
      <c r="A7972" s="2">
        <v>43432</v>
      </c>
      <c r="B7972" s="1" t="s">
        <v>9</v>
      </c>
      <c r="C7972">
        <v>90.129593</v>
      </c>
    </row>
    <row r="7973" spans="1:3" x14ac:dyDescent="0.25">
      <c r="A7973" s="2">
        <v>43433</v>
      </c>
      <c r="B7973" s="1" t="s">
        <v>9</v>
      </c>
      <c r="C7973">
        <v>90.024001999999996</v>
      </c>
    </row>
    <row r="7974" spans="1:3" x14ac:dyDescent="0.25">
      <c r="A7974" s="2">
        <v>43434</v>
      </c>
      <c r="B7974" s="1" t="s">
        <v>9</v>
      </c>
      <c r="C7974">
        <v>90.111999999999995</v>
      </c>
    </row>
    <row r="7975" spans="1:3" x14ac:dyDescent="0.25">
      <c r="A7975" s="2">
        <v>43437</v>
      </c>
      <c r="B7975" s="1" t="s">
        <v>9</v>
      </c>
      <c r="C7975">
        <v>91.555199000000002</v>
      </c>
    </row>
    <row r="7976" spans="1:3" x14ac:dyDescent="0.25">
      <c r="A7976" s="2">
        <v>43438</v>
      </c>
      <c r="B7976" s="1" t="s">
        <v>9</v>
      </c>
      <c r="C7976">
        <v>90.639992000000007</v>
      </c>
    </row>
    <row r="7977" spans="1:3" x14ac:dyDescent="0.25">
      <c r="A7977" s="2">
        <v>43439</v>
      </c>
      <c r="B7977" s="1" t="s">
        <v>9</v>
      </c>
      <c r="C7977">
        <v>88.879997000000003</v>
      </c>
    </row>
    <row r="7978" spans="1:3" x14ac:dyDescent="0.25">
      <c r="A7978" s="2">
        <v>43440</v>
      </c>
      <c r="B7978" s="1" t="s">
        <v>9</v>
      </c>
      <c r="C7978">
        <v>85.949592999999993</v>
      </c>
    </row>
    <row r="7979" spans="1:3" x14ac:dyDescent="0.25">
      <c r="A7979" s="2">
        <v>43441</v>
      </c>
      <c r="B7979" s="1" t="s">
        <v>9</v>
      </c>
      <c r="C7979">
        <v>85.967201000000003</v>
      </c>
    </row>
    <row r="7980" spans="1:3" x14ac:dyDescent="0.25">
      <c r="A7980" s="2">
        <v>43444</v>
      </c>
      <c r="B7980" s="1" t="s">
        <v>9</v>
      </c>
      <c r="C7980">
        <v>85.324791000000005</v>
      </c>
    </row>
    <row r="7981" spans="1:3" x14ac:dyDescent="0.25">
      <c r="A7981" s="2">
        <v>43445</v>
      </c>
      <c r="B7981" s="1" t="s">
        <v>9</v>
      </c>
      <c r="C7981">
        <v>86.152007999999995</v>
      </c>
    </row>
    <row r="7982" spans="1:3" x14ac:dyDescent="0.25">
      <c r="A7982" s="2">
        <v>43446</v>
      </c>
      <c r="B7982" s="1" t="s">
        <v>9</v>
      </c>
      <c r="C7982">
        <v>87.568793999999997</v>
      </c>
    </row>
    <row r="7983" spans="1:3" x14ac:dyDescent="0.25">
      <c r="A7983" s="2">
        <v>43447</v>
      </c>
      <c r="B7983" s="1" t="s">
        <v>9</v>
      </c>
      <c r="C7983">
        <v>88.387191999999999</v>
      </c>
    </row>
    <row r="7984" spans="1:3" x14ac:dyDescent="0.25">
      <c r="A7984" s="2">
        <v>43448</v>
      </c>
      <c r="B7984" s="1" t="s">
        <v>9</v>
      </c>
      <c r="C7984">
        <v>88.175995</v>
      </c>
    </row>
    <row r="7985" spans="1:3" x14ac:dyDescent="0.25">
      <c r="A7985" s="2">
        <v>43451</v>
      </c>
      <c r="B7985" s="1" t="s">
        <v>9</v>
      </c>
      <c r="C7985">
        <v>87.630393999999995</v>
      </c>
    </row>
    <row r="7986" spans="1:3" x14ac:dyDescent="0.25">
      <c r="A7986" s="2">
        <v>43452</v>
      </c>
      <c r="B7986" s="1" t="s">
        <v>9</v>
      </c>
      <c r="C7986">
        <v>88.281593000000001</v>
      </c>
    </row>
    <row r="7987" spans="1:3" x14ac:dyDescent="0.25">
      <c r="A7987" s="2">
        <v>43453</v>
      </c>
      <c r="B7987" s="1" t="s">
        <v>9</v>
      </c>
      <c r="C7987">
        <v>87.568793999999997</v>
      </c>
    </row>
    <row r="7988" spans="1:3" x14ac:dyDescent="0.25">
      <c r="A7988" s="2">
        <v>43454</v>
      </c>
      <c r="B7988" s="1" t="s">
        <v>9</v>
      </c>
      <c r="C7988">
        <v>86.583198999999993</v>
      </c>
    </row>
    <row r="7989" spans="1:3" x14ac:dyDescent="0.25">
      <c r="A7989" s="2">
        <v>43455</v>
      </c>
      <c r="B7989" s="1" t="s">
        <v>9</v>
      </c>
      <c r="C7989">
        <v>86.389595</v>
      </c>
    </row>
    <row r="7990" spans="1:3" x14ac:dyDescent="0.25">
      <c r="A7990" s="2">
        <v>43461</v>
      </c>
      <c r="B7990" s="1" t="s">
        <v>9</v>
      </c>
      <c r="C7990">
        <v>84.321594000000005</v>
      </c>
    </row>
    <row r="7991" spans="1:3" x14ac:dyDescent="0.25">
      <c r="A7991" s="2">
        <v>43462</v>
      </c>
      <c r="B7991" s="1" t="s">
        <v>9</v>
      </c>
      <c r="C7991">
        <v>85.694396999999995</v>
      </c>
    </row>
    <row r="7992" spans="1:3" x14ac:dyDescent="0.25">
      <c r="A7992" s="2">
        <v>43467</v>
      </c>
      <c r="B7992" s="1" t="s">
        <v>9</v>
      </c>
      <c r="C7992">
        <v>86.310394000000002</v>
      </c>
    </row>
    <row r="7993" spans="1:3" x14ac:dyDescent="0.25">
      <c r="A7993" s="2">
        <v>43468</v>
      </c>
      <c r="B7993" s="1" t="s">
        <v>9</v>
      </c>
      <c r="C7993">
        <v>83.995987</v>
      </c>
    </row>
    <row r="7994" spans="1:3" x14ac:dyDescent="0.25">
      <c r="A7994" s="2">
        <v>43469</v>
      </c>
      <c r="B7994" s="1" t="s">
        <v>9</v>
      </c>
      <c r="C7994">
        <v>87.287200999999996</v>
      </c>
    </row>
    <row r="7995" spans="1:3" x14ac:dyDescent="0.25">
      <c r="A7995" s="2">
        <v>43472</v>
      </c>
      <c r="B7995" s="1" t="s">
        <v>9</v>
      </c>
      <c r="C7995">
        <v>86.143196000000003</v>
      </c>
    </row>
    <row r="7996" spans="1:3" x14ac:dyDescent="0.25">
      <c r="A7996" s="2">
        <v>43473</v>
      </c>
      <c r="B7996" s="1" t="s">
        <v>9</v>
      </c>
      <c r="C7996">
        <v>86.486396999999997</v>
      </c>
    </row>
    <row r="7997" spans="1:3" x14ac:dyDescent="0.25">
      <c r="A7997" s="2">
        <v>43474</v>
      </c>
      <c r="B7997" s="1" t="s">
        <v>9</v>
      </c>
      <c r="C7997">
        <v>86.803200000000004</v>
      </c>
    </row>
    <row r="7998" spans="1:3" x14ac:dyDescent="0.25">
      <c r="A7998" s="2">
        <v>43475</v>
      </c>
      <c r="B7998" s="1" t="s">
        <v>9</v>
      </c>
      <c r="C7998">
        <v>86.908790999999994</v>
      </c>
    </row>
    <row r="7999" spans="1:3" x14ac:dyDescent="0.25">
      <c r="A7999" s="2">
        <v>43476</v>
      </c>
      <c r="B7999" s="1" t="s">
        <v>9</v>
      </c>
      <c r="C7999">
        <v>85.826392999999996</v>
      </c>
    </row>
    <row r="8000" spans="1:3" x14ac:dyDescent="0.25">
      <c r="A8000" s="2">
        <v>43479</v>
      </c>
      <c r="B8000" s="1" t="s">
        <v>9</v>
      </c>
      <c r="C8000">
        <v>85.667998999999995</v>
      </c>
    </row>
    <row r="8001" spans="1:3" x14ac:dyDescent="0.25">
      <c r="A8001" s="2">
        <v>43480</v>
      </c>
      <c r="B8001" s="1" t="s">
        <v>9</v>
      </c>
      <c r="C8001">
        <v>85.975989999999996</v>
      </c>
    </row>
    <row r="8002" spans="1:3" x14ac:dyDescent="0.25">
      <c r="A8002" s="2">
        <v>43481</v>
      </c>
      <c r="B8002" s="1" t="s">
        <v>9</v>
      </c>
      <c r="C8002">
        <v>85.879195999999993</v>
      </c>
    </row>
    <row r="8003" spans="1:3" x14ac:dyDescent="0.25">
      <c r="A8003" s="2">
        <v>43482</v>
      </c>
      <c r="B8003" s="1" t="s">
        <v>9</v>
      </c>
      <c r="C8003">
        <v>86.152007999999995</v>
      </c>
    </row>
    <row r="8004" spans="1:3" x14ac:dyDescent="0.25">
      <c r="A8004" s="2">
        <v>43483</v>
      </c>
      <c r="B8004" s="1" t="s">
        <v>9</v>
      </c>
      <c r="C8004">
        <v>88.492789999999999</v>
      </c>
    </row>
    <row r="8005" spans="1:3" x14ac:dyDescent="0.25">
      <c r="A8005" s="2">
        <v>43486</v>
      </c>
      <c r="B8005" s="1" t="s">
        <v>9</v>
      </c>
      <c r="C8005">
        <v>88.668800000000005</v>
      </c>
    </row>
    <row r="8006" spans="1:3" x14ac:dyDescent="0.25">
      <c r="A8006" s="2">
        <v>43487</v>
      </c>
      <c r="B8006" s="1" t="s">
        <v>9</v>
      </c>
      <c r="C8006">
        <v>87.498390000000001</v>
      </c>
    </row>
    <row r="8007" spans="1:3" x14ac:dyDescent="0.25">
      <c r="A8007" s="2">
        <v>43488</v>
      </c>
      <c r="B8007" s="1" t="s">
        <v>9</v>
      </c>
      <c r="C8007">
        <v>86.811995999999994</v>
      </c>
    </row>
    <row r="8008" spans="1:3" x14ac:dyDescent="0.25">
      <c r="A8008" s="2">
        <v>43489</v>
      </c>
      <c r="B8008" s="1" t="s">
        <v>9</v>
      </c>
      <c r="C8008">
        <v>87.119995000000003</v>
      </c>
    </row>
    <row r="8009" spans="1:3" x14ac:dyDescent="0.25">
      <c r="A8009" s="2">
        <v>43490</v>
      </c>
      <c r="B8009" s="1" t="s">
        <v>9</v>
      </c>
      <c r="C8009">
        <v>88.281593000000001</v>
      </c>
    </row>
    <row r="8010" spans="1:3" x14ac:dyDescent="0.25">
      <c r="A8010" s="2">
        <v>43493</v>
      </c>
      <c r="B8010" s="1" t="s">
        <v>9</v>
      </c>
      <c r="C8010">
        <v>88.017593000000005</v>
      </c>
    </row>
    <row r="8011" spans="1:3" x14ac:dyDescent="0.25">
      <c r="A8011" s="2">
        <v>43494</v>
      </c>
      <c r="B8011" s="1" t="s">
        <v>9</v>
      </c>
      <c r="C8011">
        <v>88.457595999999995</v>
      </c>
    </row>
    <row r="8012" spans="1:3" x14ac:dyDescent="0.25">
      <c r="A8012" s="2">
        <v>43495</v>
      </c>
      <c r="B8012" s="1" t="s">
        <v>9</v>
      </c>
      <c r="C8012">
        <v>87.806396000000007</v>
      </c>
    </row>
    <row r="8013" spans="1:3" x14ac:dyDescent="0.25">
      <c r="A8013" s="2">
        <v>43496</v>
      </c>
      <c r="B8013" s="1" t="s">
        <v>9</v>
      </c>
      <c r="C8013">
        <v>87.623428000000004</v>
      </c>
    </row>
    <row r="8014" spans="1:3" x14ac:dyDescent="0.25">
      <c r="A8014" s="2">
        <v>43497</v>
      </c>
      <c r="B8014" s="1" t="s">
        <v>9</v>
      </c>
      <c r="C8014">
        <v>87.477058</v>
      </c>
    </row>
    <row r="8015" spans="1:3" x14ac:dyDescent="0.25">
      <c r="A8015" s="2">
        <v>43500</v>
      </c>
      <c r="B8015" s="1" t="s">
        <v>9</v>
      </c>
      <c r="C8015">
        <v>86.909858999999997</v>
      </c>
    </row>
    <row r="8016" spans="1:3" x14ac:dyDescent="0.25">
      <c r="A8016" s="2">
        <v>43501</v>
      </c>
      <c r="B8016" s="1" t="s">
        <v>9</v>
      </c>
      <c r="C8016">
        <v>88.126594999999995</v>
      </c>
    </row>
    <row r="8017" spans="1:3" x14ac:dyDescent="0.25">
      <c r="A8017" s="2">
        <v>43502</v>
      </c>
      <c r="B8017" s="1" t="s">
        <v>9</v>
      </c>
      <c r="C8017">
        <v>87.284942999999998</v>
      </c>
    </row>
    <row r="8018" spans="1:3" x14ac:dyDescent="0.25">
      <c r="A8018" s="2">
        <v>43503</v>
      </c>
      <c r="B8018" s="1" t="s">
        <v>9</v>
      </c>
      <c r="C8018">
        <v>84.888053999999997</v>
      </c>
    </row>
    <row r="8019" spans="1:3" x14ac:dyDescent="0.25">
      <c r="A8019" s="2">
        <v>43504</v>
      </c>
      <c r="B8019" s="1" t="s">
        <v>9</v>
      </c>
      <c r="C8019">
        <v>83.726203999999996</v>
      </c>
    </row>
    <row r="8020" spans="1:3" x14ac:dyDescent="0.25">
      <c r="A8020" s="2">
        <v>43507</v>
      </c>
      <c r="B8020" s="1" t="s">
        <v>9</v>
      </c>
      <c r="C8020">
        <v>84.394042999999996</v>
      </c>
    </row>
    <row r="8021" spans="1:3" x14ac:dyDescent="0.25">
      <c r="A8021" s="2">
        <v>43508</v>
      </c>
      <c r="B8021" s="1" t="s">
        <v>9</v>
      </c>
      <c r="C8021">
        <v>84.375748000000002</v>
      </c>
    </row>
    <row r="8022" spans="1:3" x14ac:dyDescent="0.25">
      <c r="A8022" s="2">
        <v>43509</v>
      </c>
      <c r="B8022" s="1" t="s">
        <v>9</v>
      </c>
      <c r="C8022">
        <v>84.238517999999999</v>
      </c>
    </row>
    <row r="8023" spans="1:3" x14ac:dyDescent="0.25">
      <c r="A8023" s="2">
        <v>43510</v>
      </c>
      <c r="B8023" s="1" t="s">
        <v>9</v>
      </c>
      <c r="C8023">
        <v>84.394042999999996</v>
      </c>
    </row>
    <row r="8024" spans="1:3" x14ac:dyDescent="0.25">
      <c r="A8024" s="2">
        <v>43511</v>
      </c>
      <c r="B8024" s="1" t="s">
        <v>9</v>
      </c>
      <c r="C8024">
        <v>86.562218000000001</v>
      </c>
    </row>
    <row r="8025" spans="1:3" x14ac:dyDescent="0.25">
      <c r="A8025" s="2">
        <v>43514</v>
      </c>
      <c r="B8025" s="1" t="s">
        <v>9</v>
      </c>
      <c r="C8025">
        <v>85.903525999999999</v>
      </c>
    </row>
    <row r="8026" spans="1:3" x14ac:dyDescent="0.25">
      <c r="A8026" s="2">
        <v>43515</v>
      </c>
      <c r="B8026" s="1" t="s">
        <v>9</v>
      </c>
      <c r="C8026">
        <v>86.040756000000002</v>
      </c>
    </row>
    <row r="8027" spans="1:3" x14ac:dyDescent="0.25">
      <c r="A8027" s="2">
        <v>43516</v>
      </c>
      <c r="B8027" s="1" t="s">
        <v>9</v>
      </c>
      <c r="C8027">
        <v>86.543914999999998</v>
      </c>
    </row>
    <row r="8028" spans="1:3" x14ac:dyDescent="0.25">
      <c r="A8028" s="2">
        <v>43517</v>
      </c>
      <c r="B8028" s="1" t="s">
        <v>9</v>
      </c>
      <c r="C8028">
        <v>86.397544999999994</v>
      </c>
    </row>
    <row r="8029" spans="1:3" x14ac:dyDescent="0.25">
      <c r="A8029" s="2">
        <v>43518</v>
      </c>
      <c r="B8029" s="1" t="s">
        <v>9</v>
      </c>
      <c r="C8029">
        <v>87.678314</v>
      </c>
    </row>
    <row r="8030" spans="1:3" x14ac:dyDescent="0.25">
      <c r="A8030" s="2">
        <v>43521</v>
      </c>
      <c r="B8030" s="1" t="s">
        <v>9</v>
      </c>
      <c r="C8030">
        <v>88.346153000000001</v>
      </c>
    </row>
    <row r="8031" spans="1:3" x14ac:dyDescent="0.25">
      <c r="A8031" s="2">
        <v>43522</v>
      </c>
      <c r="B8031" s="1" t="s">
        <v>9</v>
      </c>
      <c r="C8031">
        <v>89.773300000000006</v>
      </c>
    </row>
    <row r="8032" spans="1:3" x14ac:dyDescent="0.25">
      <c r="A8032" s="2">
        <v>43523</v>
      </c>
      <c r="B8032" s="1" t="s">
        <v>9</v>
      </c>
      <c r="C8032">
        <v>88.446785000000006</v>
      </c>
    </row>
    <row r="8033" spans="1:3" x14ac:dyDescent="0.25">
      <c r="A8033" s="2">
        <v>43524</v>
      </c>
      <c r="B8033" s="1" t="s">
        <v>9</v>
      </c>
      <c r="C8033">
        <v>87.943618999999998</v>
      </c>
    </row>
    <row r="8034" spans="1:3" x14ac:dyDescent="0.25">
      <c r="A8034" s="2">
        <v>43525</v>
      </c>
      <c r="B8034" s="1" t="s">
        <v>9</v>
      </c>
      <c r="C8034">
        <v>88.684639000000004</v>
      </c>
    </row>
    <row r="8035" spans="1:3" x14ac:dyDescent="0.25">
      <c r="A8035" s="2">
        <v>43528</v>
      </c>
      <c r="B8035" s="1" t="s">
        <v>9</v>
      </c>
      <c r="C8035">
        <v>89.123763999999994</v>
      </c>
    </row>
    <row r="8036" spans="1:3" x14ac:dyDescent="0.25">
      <c r="A8036" s="2">
        <v>43529</v>
      </c>
      <c r="B8036" s="1" t="s">
        <v>9</v>
      </c>
      <c r="C8036">
        <v>88.940804</v>
      </c>
    </row>
    <row r="8037" spans="1:3" x14ac:dyDescent="0.25">
      <c r="A8037" s="2">
        <v>43530</v>
      </c>
      <c r="B8037" s="1" t="s">
        <v>9</v>
      </c>
      <c r="C8037">
        <v>88.940804</v>
      </c>
    </row>
    <row r="8038" spans="1:3" x14ac:dyDescent="0.25">
      <c r="A8038" s="2">
        <v>43531</v>
      </c>
      <c r="B8038" s="1" t="s">
        <v>9</v>
      </c>
      <c r="C8038">
        <v>88.236373999999998</v>
      </c>
    </row>
    <row r="8039" spans="1:3" x14ac:dyDescent="0.25">
      <c r="A8039" s="2">
        <v>43532</v>
      </c>
      <c r="B8039" s="1" t="s">
        <v>9</v>
      </c>
      <c r="C8039">
        <v>87.037925999999999</v>
      </c>
    </row>
    <row r="8040" spans="1:3" x14ac:dyDescent="0.25">
      <c r="A8040" s="2">
        <v>43535</v>
      </c>
      <c r="B8040" s="1" t="s">
        <v>9</v>
      </c>
      <c r="C8040">
        <v>87.623428000000004</v>
      </c>
    </row>
    <row r="8041" spans="1:3" x14ac:dyDescent="0.25">
      <c r="A8041" s="2">
        <v>43536</v>
      </c>
      <c r="B8041" s="1" t="s">
        <v>9</v>
      </c>
      <c r="C8041">
        <v>87.925323000000006</v>
      </c>
    </row>
    <row r="8042" spans="1:3" x14ac:dyDescent="0.25">
      <c r="A8042" s="2">
        <v>43537</v>
      </c>
      <c r="B8042" s="1" t="s">
        <v>9</v>
      </c>
      <c r="C8042">
        <v>87.971069</v>
      </c>
    </row>
    <row r="8043" spans="1:3" x14ac:dyDescent="0.25">
      <c r="A8043" s="2">
        <v>43538</v>
      </c>
      <c r="B8043" s="1" t="s">
        <v>9</v>
      </c>
      <c r="C8043">
        <v>88.593154999999996</v>
      </c>
    </row>
    <row r="8044" spans="1:3" x14ac:dyDescent="0.25">
      <c r="A8044" s="2">
        <v>43539</v>
      </c>
      <c r="B8044" s="1" t="s">
        <v>9</v>
      </c>
      <c r="C8044">
        <v>89.636077999999998</v>
      </c>
    </row>
    <row r="8045" spans="1:3" x14ac:dyDescent="0.25">
      <c r="A8045" s="2">
        <v>43542</v>
      </c>
      <c r="B8045" s="1" t="s">
        <v>9</v>
      </c>
      <c r="C8045">
        <v>89.636077999999998</v>
      </c>
    </row>
    <row r="8046" spans="1:3" x14ac:dyDescent="0.25">
      <c r="A8046" s="2">
        <v>43543</v>
      </c>
      <c r="B8046" s="1" t="s">
        <v>9</v>
      </c>
      <c r="C8046">
        <v>91.026641999999995</v>
      </c>
    </row>
    <row r="8047" spans="1:3" x14ac:dyDescent="0.25">
      <c r="A8047" s="2">
        <v>43544</v>
      </c>
      <c r="B8047" s="1" t="s">
        <v>9</v>
      </c>
      <c r="C8047">
        <v>89.059730999999999</v>
      </c>
    </row>
    <row r="8048" spans="1:3" x14ac:dyDescent="0.25">
      <c r="A8048" s="2">
        <v>43545</v>
      </c>
      <c r="B8048" s="1" t="s">
        <v>9</v>
      </c>
      <c r="C8048">
        <v>90.029456999999994</v>
      </c>
    </row>
    <row r="8049" spans="1:3" x14ac:dyDescent="0.25">
      <c r="A8049" s="2">
        <v>43546</v>
      </c>
      <c r="B8049" s="1" t="s">
        <v>9</v>
      </c>
      <c r="C8049">
        <v>87.166008000000005</v>
      </c>
    </row>
    <row r="8050" spans="1:3" x14ac:dyDescent="0.25">
      <c r="A8050" s="2">
        <v>43549</v>
      </c>
      <c r="B8050" s="1" t="s">
        <v>9</v>
      </c>
      <c r="C8050">
        <v>86.818375000000003</v>
      </c>
    </row>
    <row r="8051" spans="1:3" x14ac:dyDescent="0.25">
      <c r="A8051" s="2">
        <v>43550</v>
      </c>
      <c r="B8051" s="1" t="s">
        <v>9</v>
      </c>
      <c r="C8051">
        <v>86.708588000000006</v>
      </c>
    </row>
    <row r="8052" spans="1:3" x14ac:dyDescent="0.25">
      <c r="A8052" s="2">
        <v>43551</v>
      </c>
      <c r="B8052" s="1" t="s">
        <v>9</v>
      </c>
      <c r="C8052">
        <v>87.431313000000003</v>
      </c>
    </row>
    <row r="8053" spans="1:3" x14ac:dyDescent="0.25">
      <c r="A8053" s="2">
        <v>43552</v>
      </c>
      <c r="B8053" s="1" t="s">
        <v>9</v>
      </c>
      <c r="C8053">
        <v>86.909858999999997</v>
      </c>
    </row>
    <row r="8054" spans="1:3" x14ac:dyDescent="0.25">
      <c r="A8054" s="2">
        <v>43553</v>
      </c>
      <c r="B8054" s="1" t="s">
        <v>9</v>
      </c>
      <c r="C8054">
        <v>87.769797999999994</v>
      </c>
    </row>
    <row r="8055" spans="1:3" x14ac:dyDescent="0.25">
      <c r="A8055" s="2">
        <v>43556</v>
      </c>
      <c r="B8055" s="1" t="s">
        <v>9</v>
      </c>
      <c r="C8055">
        <v>89.608626999999998</v>
      </c>
    </row>
    <row r="8056" spans="1:3" x14ac:dyDescent="0.25">
      <c r="A8056" s="2">
        <v>43557</v>
      </c>
      <c r="B8056" s="1" t="s">
        <v>9</v>
      </c>
      <c r="C8056">
        <v>90.724731000000006</v>
      </c>
    </row>
    <row r="8057" spans="1:3" x14ac:dyDescent="0.25">
      <c r="A8057" s="2">
        <v>43558</v>
      </c>
      <c r="B8057" s="1" t="s">
        <v>9</v>
      </c>
      <c r="C8057">
        <v>92.124442999999999</v>
      </c>
    </row>
    <row r="8058" spans="1:3" x14ac:dyDescent="0.25">
      <c r="A8058" s="2">
        <v>43559</v>
      </c>
      <c r="B8058" s="1" t="s">
        <v>9</v>
      </c>
      <c r="C8058">
        <v>92.380600000000001</v>
      </c>
    </row>
    <row r="8059" spans="1:3" x14ac:dyDescent="0.25">
      <c r="A8059" s="2">
        <v>43560</v>
      </c>
      <c r="B8059" s="1" t="s">
        <v>9</v>
      </c>
      <c r="C8059">
        <v>93.441817999999998</v>
      </c>
    </row>
    <row r="8060" spans="1:3" x14ac:dyDescent="0.25">
      <c r="A8060" s="2">
        <v>43563</v>
      </c>
      <c r="B8060" s="1" t="s">
        <v>9</v>
      </c>
      <c r="C8060">
        <v>93.332031000000001</v>
      </c>
    </row>
    <row r="8061" spans="1:3" x14ac:dyDescent="0.25">
      <c r="A8061" s="2">
        <v>43564</v>
      </c>
      <c r="B8061" s="1" t="s">
        <v>9</v>
      </c>
      <c r="C8061">
        <v>92.124442999999999</v>
      </c>
    </row>
    <row r="8062" spans="1:3" x14ac:dyDescent="0.25">
      <c r="A8062" s="2">
        <v>43565</v>
      </c>
      <c r="B8062" s="1" t="s">
        <v>9</v>
      </c>
      <c r="C8062">
        <v>92.929503999999994</v>
      </c>
    </row>
    <row r="8063" spans="1:3" x14ac:dyDescent="0.25">
      <c r="A8063" s="2">
        <v>43566</v>
      </c>
      <c r="B8063" s="1" t="s">
        <v>9</v>
      </c>
      <c r="C8063">
        <v>93.716269999999994</v>
      </c>
    </row>
    <row r="8064" spans="1:3" x14ac:dyDescent="0.25">
      <c r="A8064" s="2">
        <v>43567</v>
      </c>
      <c r="B8064" s="1" t="s">
        <v>9</v>
      </c>
      <c r="C8064">
        <v>95.015334999999993</v>
      </c>
    </row>
    <row r="8065" spans="1:3" x14ac:dyDescent="0.25">
      <c r="A8065" s="2">
        <v>43570</v>
      </c>
      <c r="B8065" s="1" t="s">
        <v>9</v>
      </c>
      <c r="C8065">
        <v>94.905556000000004</v>
      </c>
    </row>
    <row r="8066" spans="1:3" x14ac:dyDescent="0.25">
      <c r="A8066" s="2">
        <v>43571</v>
      </c>
      <c r="B8066" s="1" t="s">
        <v>9</v>
      </c>
      <c r="C8066">
        <v>95.637435999999994</v>
      </c>
    </row>
    <row r="8067" spans="1:3" x14ac:dyDescent="0.25">
      <c r="A8067" s="2">
        <v>43572</v>
      </c>
      <c r="B8067" s="1" t="s">
        <v>9</v>
      </c>
      <c r="C8067">
        <v>96.826721000000006</v>
      </c>
    </row>
    <row r="8068" spans="1:3" x14ac:dyDescent="0.25">
      <c r="A8068" s="2">
        <v>43573</v>
      </c>
      <c r="B8068" s="1" t="s">
        <v>9</v>
      </c>
      <c r="C8068">
        <v>97.430510999999996</v>
      </c>
    </row>
    <row r="8069" spans="1:3" x14ac:dyDescent="0.25">
      <c r="A8069" s="2">
        <v>43578</v>
      </c>
      <c r="B8069" s="1" t="s">
        <v>9</v>
      </c>
      <c r="C8069">
        <v>96.680351000000002</v>
      </c>
    </row>
    <row r="8070" spans="1:3" x14ac:dyDescent="0.25">
      <c r="A8070" s="2">
        <v>43579</v>
      </c>
      <c r="B8070" s="1" t="s">
        <v>9</v>
      </c>
      <c r="C8070">
        <v>96.625465000000005</v>
      </c>
    </row>
    <row r="8071" spans="1:3" x14ac:dyDescent="0.25">
      <c r="A8071" s="2">
        <v>43580</v>
      </c>
      <c r="B8071" s="1" t="s">
        <v>9</v>
      </c>
      <c r="C8071">
        <v>96.643760999999998</v>
      </c>
    </row>
    <row r="8072" spans="1:3" x14ac:dyDescent="0.25">
      <c r="A8072" s="2">
        <v>43581</v>
      </c>
      <c r="B8072" s="1" t="s">
        <v>9</v>
      </c>
      <c r="C8072">
        <v>96.332710000000006</v>
      </c>
    </row>
    <row r="8073" spans="1:3" x14ac:dyDescent="0.25">
      <c r="A8073" s="2">
        <v>43584</v>
      </c>
      <c r="B8073" s="1" t="s">
        <v>9</v>
      </c>
      <c r="C8073">
        <v>96.845023999999995</v>
      </c>
    </row>
    <row r="8074" spans="1:3" x14ac:dyDescent="0.25">
      <c r="A8074" s="2">
        <v>43585</v>
      </c>
      <c r="B8074" s="1" t="s">
        <v>9</v>
      </c>
      <c r="C8074">
        <v>97.650069999999999</v>
      </c>
    </row>
    <row r="8075" spans="1:3" x14ac:dyDescent="0.25">
      <c r="A8075" s="2">
        <v>43587</v>
      </c>
      <c r="B8075" s="1" t="s">
        <v>9</v>
      </c>
      <c r="C8075">
        <v>96.369300999999993</v>
      </c>
    </row>
    <row r="8076" spans="1:3" x14ac:dyDescent="0.25">
      <c r="A8076" s="2">
        <v>43588</v>
      </c>
      <c r="B8076" s="1" t="s">
        <v>9</v>
      </c>
      <c r="C8076">
        <v>96.753540000000001</v>
      </c>
    </row>
    <row r="8077" spans="1:3" x14ac:dyDescent="0.25">
      <c r="A8077" s="2">
        <v>43591</v>
      </c>
      <c r="B8077" s="1" t="s">
        <v>9</v>
      </c>
      <c r="C8077">
        <v>95.692313999999996</v>
      </c>
    </row>
    <row r="8078" spans="1:3" x14ac:dyDescent="0.25">
      <c r="A8078" s="2">
        <v>43592</v>
      </c>
      <c r="B8078" s="1" t="s">
        <v>9</v>
      </c>
      <c r="C8078">
        <v>93.752869000000004</v>
      </c>
    </row>
    <row r="8079" spans="1:3" x14ac:dyDescent="0.25">
      <c r="A8079" s="2">
        <v>43593</v>
      </c>
      <c r="B8079" s="1" t="s">
        <v>9</v>
      </c>
      <c r="C8079">
        <v>98.034317000000001</v>
      </c>
    </row>
    <row r="8080" spans="1:3" x14ac:dyDescent="0.25">
      <c r="A8080" s="2">
        <v>43594</v>
      </c>
      <c r="B8080" s="1" t="s">
        <v>9</v>
      </c>
      <c r="C8080">
        <v>96.314414999999997</v>
      </c>
    </row>
    <row r="8081" spans="1:3" x14ac:dyDescent="0.25">
      <c r="A8081" s="2">
        <v>43595</v>
      </c>
      <c r="B8081" s="1" t="s">
        <v>9</v>
      </c>
      <c r="C8081">
        <v>97.906234999999995</v>
      </c>
    </row>
    <row r="8082" spans="1:3" x14ac:dyDescent="0.25">
      <c r="A8082" s="2">
        <v>43598</v>
      </c>
      <c r="B8082" s="1" t="s">
        <v>9</v>
      </c>
      <c r="C8082">
        <v>95.856994999999998</v>
      </c>
    </row>
    <row r="8083" spans="1:3" x14ac:dyDescent="0.25">
      <c r="A8083" s="2">
        <v>43599</v>
      </c>
      <c r="B8083" s="1" t="s">
        <v>9</v>
      </c>
      <c r="C8083">
        <v>97.009688999999995</v>
      </c>
    </row>
    <row r="8084" spans="1:3" x14ac:dyDescent="0.25">
      <c r="A8084" s="2">
        <v>43600</v>
      </c>
      <c r="B8084" s="1" t="s">
        <v>9</v>
      </c>
      <c r="C8084">
        <v>97.595191999999997</v>
      </c>
    </row>
    <row r="8085" spans="1:3" x14ac:dyDescent="0.25">
      <c r="A8085" s="2">
        <v>43601</v>
      </c>
      <c r="B8085" s="1" t="s">
        <v>9</v>
      </c>
      <c r="C8085">
        <v>99.406577999999996</v>
      </c>
    </row>
    <row r="8086" spans="1:3" x14ac:dyDescent="0.25">
      <c r="A8086" s="2">
        <v>43602</v>
      </c>
      <c r="B8086" s="1" t="s">
        <v>9</v>
      </c>
      <c r="C8086">
        <v>98.272171</v>
      </c>
    </row>
    <row r="8087" spans="1:3" x14ac:dyDescent="0.25">
      <c r="A8087" s="2">
        <v>43605</v>
      </c>
      <c r="B8087" s="1" t="s">
        <v>9</v>
      </c>
      <c r="C8087">
        <v>96.515677999999994</v>
      </c>
    </row>
    <row r="8088" spans="1:3" x14ac:dyDescent="0.25">
      <c r="A8088" s="2">
        <v>43606</v>
      </c>
      <c r="B8088" s="1" t="s">
        <v>9</v>
      </c>
      <c r="C8088">
        <v>98.089202999999998</v>
      </c>
    </row>
    <row r="8089" spans="1:3" x14ac:dyDescent="0.25">
      <c r="A8089" s="2">
        <v>43607</v>
      </c>
      <c r="B8089" s="1" t="s">
        <v>9</v>
      </c>
      <c r="C8089">
        <v>97.467110000000005</v>
      </c>
    </row>
    <row r="8090" spans="1:3" x14ac:dyDescent="0.25">
      <c r="A8090" s="2">
        <v>43608</v>
      </c>
      <c r="B8090" s="1" t="s">
        <v>9</v>
      </c>
      <c r="C8090">
        <v>94.868965000000003</v>
      </c>
    </row>
    <row r="8091" spans="1:3" x14ac:dyDescent="0.25">
      <c r="A8091" s="2">
        <v>43609</v>
      </c>
      <c r="B8091" s="1" t="s">
        <v>9</v>
      </c>
      <c r="C8091">
        <v>96.259529000000001</v>
      </c>
    </row>
    <row r="8092" spans="1:3" x14ac:dyDescent="0.25">
      <c r="A8092" s="2">
        <v>43612</v>
      </c>
      <c r="B8092" s="1" t="s">
        <v>9</v>
      </c>
      <c r="C8092">
        <v>96.332710000000006</v>
      </c>
    </row>
    <row r="8093" spans="1:3" x14ac:dyDescent="0.25">
      <c r="A8093" s="2">
        <v>43613</v>
      </c>
      <c r="B8093" s="1" t="s">
        <v>9</v>
      </c>
      <c r="C8093">
        <v>96.332710000000006</v>
      </c>
    </row>
    <row r="8094" spans="1:3" x14ac:dyDescent="0.25">
      <c r="A8094" s="2">
        <v>43614</v>
      </c>
      <c r="B8094" s="1" t="s">
        <v>9</v>
      </c>
      <c r="C8094">
        <v>94.082199000000003</v>
      </c>
    </row>
    <row r="8095" spans="1:3" x14ac:dyDescent="0.25">
      <c r="A8095" s="2">
        <v>43615</v>
      </c>
      <c r="B8095" s="1" t="s">
        <v>9</v>
      </c>
      <c r="C8095">
        <v>94.338356000000005</v>
      </c>
    </row>
    <row r="8096" spans="1:3" x14ac:dyDescent="0.25">
      <c r="A8096" s="2">
        <v>43616</v>
      </c>
      <c r="B8096" s="1" t="s">
        <v>9</v>
      </c>
      <c r="C8096">
        <v>92.801422000000002</v>
      </c>
    </row>
    <row r="8097" spans="1:3" x14ac:dyDescent="0.25">
      <c r="A8097" s="2">
        <v>43619</v>
      </c>
      <c r="B8097" s="1" t="s">
        <v>9</v>
      </c>
      <c r="C8097">
        <v>93.697968000000003</v>
      </c>
    </row>
    <row r="8098" spans="1:3" x14ac:dyDescent="0.25">
      <c r="A8098" s="2">
        <v>43620</v>
      </c>
      <c r="B8098" s="1" t="s">
        <v>9</v>
      </c>
      <c r="C8098">
        <v>95.399574000000001</v>
      </c>
    </row>
    <row r="8099" spans="1:3" x14ac:dyDescent="0.25">
      <c r="A8099" s="2">
        <v>43621</v>
      </c>
      <c r="B8099" s="1" t="s">
        <v>9</v>
      </c>
      <c r="C8099">
        <v>95.582542000000004</v>
      </c>
    </row>
    <row r="8100" spans="1:3" x14ac:dyDescent="0.25">
      <c r="A8100" s="2">
        <v>43622</v>
      </c>
      <c r="B8100" s="1" t="s">
        <v>9</v>
      </c>
      <c r="C8100">
        <v>94.759192999999996</v>
      </c>
    </row>
    <row r="8101" spans="1:3" x14ac:dyDescent="0.25">
      <c r="A8101" s="2">
        <v>43623</v>
      </c>
      <c r="B8101" s="1" t="s">
        <v>9</v>
      </c>
      <c r="C8101">
        <v>95.362976000000003</v>
      </c>
    </row>
    <row r="8102" spans="1:3" x14ac:dyDescent="0.25">
      <c r="A8102" s="2">
        <v>43627</v>
      </c>
      <c r="B8102" s="1" t="s">
        <v>9</v>
      </c>
      <c r="C8102">
        <v>96.570564000000005</v>
      </c>
    </row>
    <row r="8103" spans="1:3" x14ac:dyDescent="0.25">
      <c r="A8103" s="2">
        <v>43628</v>
      </c>
      <c r="B8103" s="1" t="s">
        <v>9</v>
      </c>
      <c r="C8103">
        <v>96.076553000000004</v>
      </c>
    </row>
    <row r="8104" spans="1:3" x14ac:dyDescent="0.25">
      <c r="A8104" s="2">
        <v>43629</v>
      </c>
      <c r="B8104" s="1" t="s">
        <v>9</v>
      </c>
      <c r="C8104">
        <v>96.222931000000003</v>
      </c>
    </row>
    <row r="8105" spans="1:3" x14ac:dyDescent="0.25">
      <c r="A8105" s="2">
        <v>43630</v>
      </c>
      <c r="B8105" s="1" t="s">
        <v>9</v>
      </c>
      <c r="C8105">
        <v>95.161713000000006</v>
      </c>
    </row>
    <row r="8106" spans="1:3" x14ac:dyDescent="0.25">
      <c r="A8106" s="2">
        <v>43633</v>
      </c>
      <c r="B8106" s="1" t="s">
        <v>9</v>
      </c>
      <c r="C8106">
        <v>94.612808000000001</v>
      </c>
    </row>
    <row r="8107" spans="1:3" x14ac:dyDescent="0.25">
      <c r="A8107" s="2">
        <v>43634</v>
      </c>
      <c r="B8107" s="1" t="s">
        <v>9</v>
      </c>
      <c r="C8107">
        <v>96.790131000000002</v>
      </c>
    </row>
    <row r="8108" spans="1:3" x14ac:dyDescent="0.25">
      <c r="A8108" s="2">
        <v>43635</v>
      </c>
      <c r="B8108" s="1" t="s">
        <v>9</v>
      </c>
      <c r="C8108">
        <v>97.229247999999998</v>
      </c>
    </row>
    <row r="8109" spans="1:3" x14ac:dyDescent="0.25">
      <c r="A8109" s="2">
        <v>43636</v>
      </c>
      <c r="B8109" s="1" t="s">
        <v>9</v>
      </c>
      <c r="C8109">
        <v>97.393929</v>
      </c>
    </row>
    <row r="8110" spans="1:3" x14ac:dyDescent="0.25">
      <c r="A8110" s="2">
        <v>43637</v>
      </c>
      <c r="B8110" s="1" t="s">
        <v>9</v>
      </c>
      <c r="C8110">
        <v>96.735236999999998</v>
      </c>
    </row>
    <row r="8111" spans="1:3" x14ac:dyDescent="0.25">
      <c r="A8111" s="2">
        <v>43640</v>
      </c>
      <c r="B8111" s="1" t="s">
        <v>9</v>
      </c>
      <c r="C8111">
        <v>97.027991999999998</v>
      </c>
    </row>
    <row r="8112" spans="1:3" x14ac:dyDescent="0.25">
      <c r="A8112" s="2">
        <v>43641</v>
      </c>
      <c r="B8112" s="1" t="s">
        <v>9</v>
      </c>
      <c r="C8112">
        <v>95.875290000000007</v>
      </c>
    </row>
    <row r="8113" spans="1:3" x14ac:dyDescent="0.25">
      <c r="A8113" s="2">
        <v>43642</v>
      </c>
      <c r="B8113" s="1" t="s">
        <v>9</v>
      </c>
      <c r="C8113">
        <v>94.905556000000004</v>
      </c>
    </row>
    <row r="8114" spans="1:3" x14ac:dyDescent="0.25">
      <c r="A8114" s="2">
        <v>43643</v>
      </c>
      <c r="B8114" s="1" t="s">
        <v>9</v>
      </c>
      <c r="C8114">
        <v>94.722588000000002</v>
      </c>
    </row>
    <row r="8115" spans="1:3" x14ac:dyDescent="0.25">
      <c r="A8115" s="2">
        <v>43644</v>
      </c>
      <c r="B8115" s="1" t="s">
        <v>9</v>
      </c>
      <c r="C8115">
        <v>95.692313999999996</v>
      </c>
    </row>
    <row r="8116" spans="1:3" x14ac:dyDescent="0.25">
      <c r="A8116" s="2">
        <v>43647</v>
      </c>
      <c r="B8116" s="1" t="s">
        <v>9</v>
      </c>
      <c r="C8116">
        <v>96.973099000000005</v>
      </c>
    </row>
    <row r="8117" spans="1:3" x14ac:dyDescent="0.25">
      <c r="A8117" s="2">
        <v>43648</v>
      </c>
      <c r="B8117" s="1" t="s">
        <v>9</v>
      </c>
      <c r="C8117">
        <v>96.058257999999995</v>
      </c>
    </row>
    <row r="8118" spans="1:3" x14ac:dyDescent="0.25">
      <c r="A8118" s="2">
        <v>43649</v>
      </c>
      <c r="B8118" s="1" t="s">
        <v>9</v>
      </c>
      <c r="C8118">
        <v>96.405899000000005</v>
      </c>
    </row>
    <row r="8119" spans="1:3" x14ac:dyDescent="0.25">
      <c r="A8119" s="2">
        <v>43650</v>
      </c>
      <c r="B8119" s="1" t="s">
        <v>9</v>
      </c>
      <c r="C8119">
        <v>96.552268999999995</v>
      </c>
    </row>
    <row r="8120" spans="1:3" x14ac:dyDescent="0.25">
      <c r="A8120" s="2">
        <v>43651</v>
      </c>
      <c r="B8120" s="1" t="s">
        <v>9</v>
      </c>
      <c r="C8120">
        <v>93.716269999999994</v>
      </c>
    </row>
    <row r="8121" spans="1:3" x14ac:dyDescent="0.25">
      <c r="A8121" s="2">
        <v>43654</v>
      </c>
      <c r="B8121" s="1" t="s">
        <v>9</v>
      </c>
      <c r="C8121">
        <v>92.83802</v>
      </c>
    </row>
    <row r="8122" spans="1:3" x14ac:dyDescent="0.25">
      <c r="A8122" s="2">
        <v>43655</v>
      </c>
      <c r="B8122" s="1" t="s">
        <v>9</v>
      </c>
      <c r="C8122">
        <v>92.673355000000001</v>
      </c>
    </row>
    <row r="8123" spans="1:3" x14ac:dyDescent="0.25">
      <c r="A8123" s="2">
        <v>43656</v>
      </c>
      <c r="B8123" s="1" t="s">
        <v>9</v>
      </c>
      <c r="C8123">
        <v>92.197631999999999</v>
      </c>
    </row>
    <row r="8124" spans="1:3" x14ac:dyDescent="0.25">
      <c r="A8124" s="2">
        <v>43657</v>
      </c>
      <c r="B8124" s="1" t="s">
        <v>9</v>
      </c>
      <c r="C8124">
        <v>91.200462000000002</v>
      </c>
    </row>
    <row r="8125" spans="1:3" x14ac:dyDescent="0.25">
      <c r="A8125" s="2">
        <v>43658</v>
      </c>
      <c r="B8125" s="1" t="s">
        <v>9</v>
      </c>
      <c r="C8125">
        <v>91.191306999999995</v>
      </c>
    </row>
    <row r="8126" spans="1:3" x14ac:dyDescent="0.25">
      <c r="A8126" s="2">
        <v>43661</v>
      </c>
      <c r="B8126" s="1" t="s">
        <v>9</v>
      </c>
      <c r="C8126">
        <v>91.255347999999998</v>
      </c>
    </row>
    <row r="8127" spans="1:3" x14ac:dyDescent="0.25">
      <c r="A8127" s="2">
        <v>43662</v>
      </c>
      <c r="B8127" s="1" t="s">
        <v>9</v>
      </c>
      <c r="C8127">
        <v>91.795105000000007</v>
      </c>
    </row>
    <row r="8128" spans="1:3" x14ac:dyDescent="0.25">
      <c r="A8128" s="2">
        <v>43663</v>
      </c>
      <c r="B8128" s="1" t="s">
        <v>9</v>
      </c>
      <c r="C8128">
        <v>91.191306999999995</v>
      </c>
    </row>
    <row r="8129" spans="1:3" x14ac:dyDescent="0.25">
      <c r="A8129" s="2">
        <v>43664</v>
      </c>
      <c r="B8129" s="1" t="s">
        <v>9</v>
      </c>
      <c r="C8129">
        <v>90.733879000000002</v>
      </c>
    </row>
    <row r="8130" spans="1:3" x14ac:dyDescent="0.25">
      <c r="A8130" s="2">
        <v>43665</v>
      </c>
      <c r="B8130" s="1" t="s">
        <v>9</v>
      </c>
      <c r="C8130">
        <v>91.063231999999999</v>
      </c>
    </row>
    <row r="8131" spans="1:3" x14ac:dyDescent="0.25">
      <c r="A8131" s="2">
        <v>43668</v>
      </c>
      <c r="B8131" s="1" t="s">
        <v>9</v>
      </c>
      <c r="C8131">
        <v>91.026641999999995</v>
      </c>
    </row>
    <row r="8132" spans="1:3" x14ac:dyDescent="0.25">
      <c r="A8132" s="2">
        <v>43669</v>
      </c>
      <c r="B8132" s="1" t="s">
        <v>9</v>
      </c>
      <c r="C8132">
        <v>92.801422000000002</v>
      </c>
    </row>
    <row r="8133" spans="1:3" x14ac:dyDescent="0.25">
      <c r="A8133" s="2">
        <v>43670</v>
      </c>
      <c r="B8133" s="1" t="s">
        <v>9</v>
      </c>
      <c r="C8133">
        <v>93.533294999999995</v>
      </c>
    </row>
    <row r="8134" spans="1:3" x14ac:dyDescent="0.25">
      <c r="A8134" s="2">
        <v>43671</v>
      </c>
      <c r="B8134" s="1" t="s">
        <v>9</v>
      </c>
      <c r="C8134">
        <v>92.362296999999998</v>
      </c>
    </row>
    <row r="8135" spans="1:3" x14ac:dyDescent="0.25">
      <c r="A8135" s="2">
        <v>43672</v>
      </c>
      <c r="B8135" s="1" t="s">
        <v>9</v>
      </c>
      <c r="C8135">
        <v>92.380600000000001</v>
      </c>
    </row>
    <row r="8136" spans="1:3" x14ac:dyDescent="0.25">
      <c r="A8136" s="2">
        <v>43675</v>
      </c>
      <c r="B8136" s="1" t="s">
        <v>9</v>
      </c>
      <c r="C8136">
        <v>92.581862999999998</v>
      </c>
    </row>
    <row r="8137" spans="1:3" x14ac:dyDescent="0.25">
      <c r="A8137" s="2">
        <v>43676</v>
      </c>
      <c r="B8137" s="1" t="s">
        <v>9</v>
      </c>
      <c r="C8137">
        <v>91.136420999999999</v>
      </c>
    </row>
    <row r="8138" spans="1:3" x14ac:dyDescent="0.25">
      <c r="A8138" s="2">
        <v>43677</v>
      </c>
      <c r="B8138" s="1" t="s">
        <v>9</v>
      </c>
      <c r="C8138">
        <v>90.560066000000006</v>
      </c>
    </row>
    <row r="8139" spans="1:3" x14ac:dyDescent="0.25">
      <c r="A8139" s="2">
        <v>43678</v>
      </c>
      <c r="B8139" s="1" t="s">
        <v>9</v>
      </c>
      <c r="C8139">
        <v>86.909858999999997</v>
      </c>
    </row>
    <row r="8140" spans="1:3" x14ac:dyDescent="0.25">
      <c r="A8140" s="2">
        <v>43679</v>
      </c>
      <c r="B8140" s="1" t="s">
        <v>9</v>
      </c>
      <c r="C8140">
        <v>84.302550999999994</v>
      </c>
    </row>
    <row r="8141" spans="1:3" x14ac:dyDescent="0.25">
      <c r="A8141" s="2">
        <v>43682</v>
      </c>
      <c r="B8141" s="1" t="s">
        <v>9</v>
      </c>
      <c r="C8141">
        <v>82.106933999999995</v>
      </c>
    </row>
    <row r="8142" spans="1:3" x14ac:dyDescent="0.25">
      <c r="A8142" s="2">
        <v>43683</v>
      </c>
      <c r="B8142" s="1" t="s">
        <v>9</v>
      </c>
      <c r="C8142">
        <v>82.006309999999999</v>
      </c>
    </row>
    <row r="8143" spans="1:3" x14ac:dyDescent="0.25">
      <c r="A8143" s="2">
        <v>43684</v>
      </c>
      <c r="B8143" s="1" t="s">
        <v>9</v>
      </c>
      <c r="C8143">
        <v>81.750152999999997</v>
      </c>
    </row>
    <row r="8144" spans="1:3" x14ac:dyDescent="0.25">
      <c r="A8144" s="2">
        <v>43685</v>
      </c>
      <c r="B8144" s="1" t="s">
        <v>9</v>
      </c>
      <c r="C8144">
        <v>82.774780000000007</v>
      </c>
    </row>
    <row r="8145" spans="1:3" x14ac:dyDescent="0.25">
      <c r="A8145" s="2">
        <v>43686</v>
      </c>
      <c r="B8145" s="1" t="s">
        <v>9</v>
      </c>
      <c r="C8145">
        <v>81.420806999999996</v>
      </c>
    </row>
    <row r="8146" spans="1:3" x14ac:dyDescent="0.25">
      <c r="A8146" s="2">
        <v>43689</v>
      </c>
      <c r="B8146" s="1" t="s">
        <v>9</v>
      </c>
      <c r="C8146">
        <v>81.073166000000001</v>
      </c>
    </row>
    <row r="8147" spans="1:3" x14ac:dyDescent="0.25">
      <c r="A8147" s="2">
        <v>43690</v>
      </c>
      <c r="B8147" s="1" t="s">
        <v>9</v>
      </c>
      <c r="C8147">
        <v>81.640366</v>
      </c>
    </row>
    <row r="8148" spans="1:3" x14ac:dyDescent="0.25">
      <c r="A8148" s="2">
        <v>43691</v>
      </c>
      <c r="B8148" s="1" t="s">
        <v>9</v>
      </c>
      <c r="C8148">
        <v>78.813514999999995</v>
      </c>
    </row>
    <row r="8149" spans="1:3" x14ac:dyDescent="0.25">
      <c r="A8149" s="2">
        <v>43692</v>
      </c>
      <c r="B8149" s="1" t="s">
        <v>9</v>
      </c>
      <c r="C8149">
        <v>77.761443999999997</v>
      </c>
    </row>
    <row r="8150" spans="1:3" x14ac:dyDescent="0.25">
      <c r="A8150" s="2">
        <v>43693</v>
      </c>
      <c r="B8150" s="1" t="s">
        <v>9</v>
      </c>
      <c r="C8150">
        <v>78.529906999999994</v>
      </c>
    </row>
    <row r="8151" spans="1:3" x14ac:dyDescent="0.25">
      <c r="A8151" s="2">
        <v>43696</v>
      </c>
      <c r="B8151" s="1" t="s">
        <v>9</v>
      </c>
      <c r="C8151">
        <v>79.801544000000007</v>
      </c>
    </row>
    <row r="8152" spans="1:3" x14ac:dyDescent="0.25">
      <c r="A8152" s="2">
        <v>43697</v>
      </c>
      <c r="B8152" s="1" t="s">
        <v>9</v>
      </c>
      <c r="C8152">
        <v>79.792389</v>
      </c>
    </row>
    <row r="8153" spans="1:3" x14ac:dyDescent="0.25">
      <c r="A8153" s="2">
        <v>43698</v>
      </c>
      <c r="B8153" s="1" t="s">
        <v>9</v>
      </c>
      <c r="C8153">
        <v>81.530586</v>
      </c>
    </row>
    <row r="8154" spans="1:3" x14ac:dyDescent="0.25">
      <c r="A8154" s="2">
        <v>43699</v>
      </c>
      <c r="B8154" s="1" t="s">
        <v>9</v>
      </c>
      <c r="C8154">
        <v>81.356773000000004</v>
      </c>
    </row>
    <row r="8155" spans="1:3" x14ac:dyDescent="0.25">
      <c r="A8155" s="2">
        <v>43700</v>
      </c>
      <c r="B8155" s="1" t="s">
        <v>9</v>
      </c>
      <c r="C8155">
        <v>80.679787000000005</v>
      </c>
    </row>
    <row r="8156" spans="1:3" x14ac:dyDescent="0.25">
      <c r="A8156" s="2">
        <v>43703</v>
      </c>
      <c r="B8156" s="1" t="s">
        <v>9</v>
      </c>
      <c r="C8156">
        <v>81.027420000000006</v>
      </c>
    </row>
    <row r="8157" spans="1:3" x14ac:dyDescent="0.25">
      <c r="A8157" s="2">
        <v>43704</v>
      </c>
      <c r="B8157" s="1" t="s">
        <v>9</v>
      </c>
      <c r="C8157">
        <v>81.420806999999996</v>
      </c>
    </row>
    <row r="8158" spans="1:3" x14ac:dyDescent="0.25">
      <c r="A8158" s="2">
        <v>43705</v>
      </c>
      <c r="B8158" s="1" t="s">
        <v>9</v>
      </c>
      <c r="C8158">
        <v>81.155501999999998</v>
      </c>
    </row>
    <row r="8159" spans="1:3" x14ac:dyDescent="0.25">
      <c r="A8159" s="2">
        <v>43706</v>
      </c>
      <c r="B8159" s="1" t="s">
        <v>9</v>
      </c>
      <c r="C8159">
        <v>82.335648000000006</v>
      </c>
    </row>
    <row r="8160" spans="1:3" x14ac:dyDescent="0.25">
      <c r="A8160" s="2">
        <v>43707</v>
      </c>
      <c r="B8160" s="1" t="s">
        <v>9</v>
      </c>
      <c r="C8160">
        <v>83.204741999999996</v>
      </c>
    </row>
    <row r="8161" spans="1:3" x14ac:dyDescent="0.25">
      <c r="A8161" s="2">
        <v>43710</v>
      </c>
      <c r="B8161" s="1" t="s">
        <v>9</v>
      </c>
      <c r="C8161">
        <v>82.802216000000001</v>
      </c>
    </row>
    <row r="8162" spans="1:3" x14ac:dyDescent="0.25">
      <c r="A8162" s="2">
        <v>43711</v>
      </c>
      <c r="B8162" s="1" t="s">
        <v>9</v>
      </c>
      <c r="C8162">
        <v>82.216721000000007</v>
      </c>
    </row>
    <row r="8163" spans="1:3" x14ac:dyDescent="0.25">
      <c r="A8163" s="2">
        <v>43712</v>
      </c>
      <c r="B8163" s="1" t="s">
        <v>9</v>
      </c>
      <c r="C8163">
        <v>83.433456000000007</v>
      </c>
    </row>
    <row r="8164" spans="1:3" x14ac:dyDescent="0.25">
      <c r="A8164" s="2">
        <v>43713</v>
      </c>
      <c r="B8164" s="1" t="s">
        <v>9</v>
      </c>
      <c r="C8164">
        <v>83.753653999999997</v>
      </c>
    </row>
    <row r="8165" spans="1:3" x14ac:dyDescent="0.25">
      <c r="A8165" s="2">
        <v>43714</v>
      </c>
      <c r="B8165" s="1" t="s">
        <v>9</v>
      </c>
      <c r="C8165">
        <v>84.668494999999993</v>
      </c>
    </row>
    <row r="8166" spans="1:3" x14ac:dyDescent="0.25">
      <c r="A8166" s="2">
        <v>43717</v>
      </c>
      <c r="B8166" s="1" t="s">
        <v>9</v>
      </c>
      <c r="C8166">
        <v>86.168830999999997</v>
      </c>
    </row>
    <row r="8167" spans="1:3" x14ac:dyDescent="0.25">
      <c r="A8167" s="2">
        <v>43718</v>
      </c>
      <c r="B8167" s="1" t="s">
        <v>9</v>
      </c>
      <c r="C8167">
        <v>87.824698999999995</v>
      </c>
    </row>
    <row r="8168" spans="1:3" x14ac:dyDescent="0.25">
      <c r="A8168" s="2">
        <v>43719</v>
      </c>
      <c r="B8168" s="1" t="s">
        <v>9</v>
      </c>
      <c r="C8168">
        <v>89.078025999999994</v>
      </c>
    </row>
    <row r="8169" spans="1:3" x14ac:dyDescent="0.25">
      <c r="A8169" s="2">
        <v>43720</v>
      </c>
      <c r="B8169" s="1" t="s">
        <v>9</v>
      </c>
      <c r="C8169">
        <v>88.474227999999997</v>
      </c>
    </row>
    <row r="8170" spans="1:3" x14ac:dyDescent="0.25">
      <c r="A8170" s="2">
        <v>43721</v>
      </c>
      <c r="B8170" s="1" t="s">
        <v>9</v>
      </c>
      <c r="C8170">
        <v>88.666343999999995</v>
      </c>
    </row>
    <row r="8171" spans="1:3" x14ac:dyDescent="0.25">
      <c r="A8171" s="2">
        <v>43724</v>
      </c>
      <c r="B8171" s="1" t="s">
        <v>9</v>
      </c>
      <c r="C8171">
        <v>88.46508</v>
      </c>
    </row>
    <row r="8172" spans="1:3" x14ac:dyDescent="0.25">
      <c r="A8172" s="2">
        <v>43725</v>
      </c>
      <c r="B8172" s="1" t="s">
        <v>9</v>
      </c>
      <c r="C8172">
        <v>88.748688000000001</v>
      </c>
    </row>
    <row r="8173" spans="1:3" x14ac:dyDescent="0.25">
      <c r="A8173" s="2">
        <v>43726</v>
      </c>
      <c r="B8173" s="1" t="s">
        <v>9</v>
      </c>
      <c r="C8173">
        <v>88.336997999999994</v>
      </c>
    </row>
    <row r="8174" spans="1:3" x14ac:dyDescent="0.25">
      <c r="A8174" s="2">
        <v>43727</v>
      </c>
      <c r="B8174" s="1" t="s">
        <v>9</v>
      </c>
      <c r="C8174">
        <v>89.169510000000002</v>
      </c>
    </row>
    <row r="8175" spans="1:3" x14ac:dyDescent="0.25">
      <c r="A8175" s="2">
        <v>43728</v>
      </c>
      <c r="B8175" s="1" t="s">
        <v>9</v>
      </c>
      <c r="C8175">
        <v>89.663527999999999</v>
      </c>
    </row>
    <row r="8176" spans="1:3" x14ac:dyDescent="0.25">
      <c r="A8176" s="2">
        <v>43731</v>
      </c>
      <c r="B8176" s="1" t="s">
        <v>9</v>
      </c>
      <c r="C8176">
        <v>88.401038999999997</v>
      </c>
    </row>
    <row r="8177" spans="1:3" x14ac:dyDescent="0.25">
      <c r="A8177" s="2">
        <v>43732</v>
      </c>
      <c r="B8177" s="1" t="s">
        <v>9</v>
      </c>
      <c r="C8177">
        <v>87.358124000000004</v>
      </c>
    </row>
    <row r="8178" spans="1:3" x14ac:dyDescent="0.25">
      <c r="A8178" s="2">
        <v>43733</v>
      </c>
      <c r="B8178" s="1" t="s">
        <v>9</v>
      </c>
      <c r="C8178">
        <v>87.760650999999996</v>
      </c>
    </row>
    <row r="8179" spans="1:3" x14ac:dyDescent="0.25">
      <c r="A8179" s="2">
        <v>43734</v>
      </c>
      <c r="B8179" s="1" t="s">
        <v>9</v>
      </c>
      <c r="C8179">
        <v>87.559394999999995</v>
      </c>
    </row>
    <row r="8180" spans="1:3" x14ac:dyDescent="0.25">
      <c r="A8180" s="2">
        <v>43735</v>
      </c>
      <c r="B8180" s="1" t="s">
        <v>9</v>
      </c>
      <c r="C8180">
        <v>89.068871000000001</v>
      </c>
    </row>
    <row r="8181" spans="1:3" x14ac:dyDescent="0.25">
      <c r="A8181" s="2">
        <v>43738</v>
      </c>
      <c r="B8181" s="1" t="s">
        <v>9</v>
      </c>
      <c r="C8181">
        <v>89.883087000000003</v>
      </c>
    </row>
    <row r="8182" spans="1:3" x14ac:dyDescent="0.25">
      <c r="A8182" s="2">
        <v>43739</v>
      </c>
      <c r="B8182" s="1" t="s">
        <v>9</v>
      </c>
      <c r="C8182">
        <v>88.574860000000001</v>
      </c>
    </row>
    <row r="8183" spans="1:3" x14ac:dyDescent="0.25">
      <c r="A8183" s="2">
        <v>43740</v>
      </c>
      <c r="B8183" s="1" t="s">
        <v>9</v>
      </c>
      <c r="C8183">
        <v>86.763465999999994</v>
      </c>
    </row>
    <row r="8184" spans="1:3" x14ac:dyDescent="0.25">
      <c r="A8184" s="2">
        <v>43742</v>
      </c>
      <c r="B8184" s="1" t="s">
        <v>9</v>
      </c>
      <c r="C8184">
        <v>87.184310999999994</v>
      </c>
    </row>
    <row r="8185" spans="1:3" x14ac:dyDescent="0.25">
      <c r="A8185" s="2">
        <v>43745</v>
      </c>
      <c r="B8185" s="1" t="s">
        <v>9</v>
      </c>
      <c r="C8185">
        <v>88.208922999999999</v>
      </c>
    </row>
    <row r="8186" spans="1:3" x14ac:dyDescent="0.25">
      <c r="A8186" s="2">
        <v>43746</v>
      </c>
      <c r="B8186" s="1" t="s">
        <v>9</v>
      </c>
      <c r="C8186">
        <v>86.836662000000004</v>
      </c>
    </row>
    <row r="8187" spans="1:3" x14ac:dyDescent="0.25">
      <c r="A8187" s="2">
        <v>43747</v>
      </c>
      <c r="B8187" s="1" t="s">
        <v>9</v>
      </c>
      <c r="C8187">
        <v>87.769797999999994</v>
      </c>
    </row>
    <row r="8188" spans="1:3" x14ac:dyDescent="0.25">
      <c r="A8188" s="2">
        <v>43748</v>
      </c>
      <c r="B8188" s="1" t="s">
        <v>9</v>
      </c>
      <c r="C8188">
        <v>88.272957000000005</v>
      </c>
    </row>
    <row r="8189" spans="1:3" x14ac:dyDescent="0.25">
      <c r="A8189" s="2">
        <v>43749</v>
      </c>
      <c r="B8189" s="1" t="s">
        <v>9</v>
      </c>
      <c r="C8189">
        <v>90.688132999999993</v>
      </c>
    </row>
    <row r="8190" spans="1:3" x14ac:dyDescent="0.25">
      <c r="A8190" s="2">
        <v>43752</v>
      </c>
      <c r="B8190" s="1" t="s">
        <v>9</v>
      </c>
      <c r="C8190">
        <v>90.733879000000002</v>
      </c>
    </row>
    <row r="8191" spans="1:3" x14ac:dyDescent="0.25">
      <c r="A8191" s="2">
        <v>43753</v>
      </c>
      <c r="B8191" s="1" t="s">
        <v>9</v>
      </c>
      <c r="C8191">
        <v>91.374274999999997</v>
      </c>
    </row>
    <row r="8192" spans="1:3" x14ac:dyDescent="0.25">
      <c r="A8192" s="2">
        <v>43754</v>
      </c>
      <c r="B8192" s="1" t="s">
        <v>9</v>
      </c>
      <c r="C8192">
        <v>92.142737999999994</v>
      </c>
    </row>
    <row r="8193" spans="1:3" x14ac:dyDescent="0.25">
      <c r="A8193" s="2">
        <v>43755</v>
      </c>
      <c r="B8193" s="1" t="s">
        <v>9</v>
      </c>
      <c r="C8193">
        <v>90.496016999999995</v>
      </c>
    </row>
    <row r="8194" spans="1:3" x14ac:dyDescent="0.25">
      <c r="A8194" s="2">
        <v>43756</v>
      </c>
      <c r="B8194" s="1" t="s">
        <v>9</v>
      </c>
      <c r="C8194">
        <v>91.273635999999996</v>
      </c>
    </row>
    <row r="8195" spans="1:3" x14ac:dyDescent="0.25">
      <c r="A8195" s="2">
        <v>43759</v>
      </c>
      <c r="B8195" s="1" t="s">
        <v>9</v>
      </c>
      <c r="C8195">
        <v>93.258849999999995</v>
      </c>
    </row>
    <row r="8196" spans="1:3" x14ac:dyDescent="0.25">
      <c r="A8196" s="2">
        <v>43760</v>
      </c>
      <c r="B8196" s="1" t="s">
        <v>9</v>
      </c>
      <c r="C8196">
        <v>94.411545000000004</v>
      </c>
    </row>
    <row r="8197" spans="1:3" x14ac:dyDescent="0.25">
      <c r="A8197" s="2">
        <v>43761</v>
      </c>
      <c r="B8197" s="1" t="s">
        <v>9</v>
      </c>
      <c r="C8197">
        <v>94.850669999999994</v>
      </c>
    </row>
    <row r="8198" spans="1:3" x14ac:dyDescent="0.25">
      <c r="A8198" s="2">
        <v>43762</v>
      </c>
      <c r="B8198" s="1" t="s">
        <v>9</v>
      </c>
      <c r="C8198">
        <v>94.942154000000002</v>
      </c>
    </row>
    <row r="8199" spans="1:3" x14ac:dyDescent="0.25">
      <c r="A8199" s="2">
        <v>43763</v>
      </c>
      <c r="B8199" s="1" t="s">
        <v>9</v>
      </c>
      <c r="C8199">
        <v>95.509354000000002</v>
      </c>
    </row>
    <row r="8200" spans="1:3" x14ac:dyDescent="0.25">
      <c r="A8200" s="2">
        <v>43766</v>
      </c>
      <c r="B8200" s="1" t="s">
        <v>9</v>
      </c>
      <c r="C8200">
        <v>96.168045000000006</v>
      </c>
    </row>
    <row r="8201" spans="1:3" x14ac:dyDescent="0.25">
      <c r="A8201" s="2">
        <v>43767</v>
      </c>
      <c r="B8201" s="1" t="s">
        <v>9</v>
      </c>
      <c r="C8201">
        <v>96.515677999999994</v>
      </c>
    </row>
    <row r="8202" spans="1:3" x14ac:dyDescent="0.25">
      <c r="A8202" s="2">
        <v>43768</v>
      </c>
      <c r="B8202" s="1" t="s">
        <v>9</v>
      </c>
      <c r="C8202">
        <v>95.747214999999997</v>
      </c>
    </row>
    <row r="8203" spans="1:3" x14ac:dyDescent="0.25">
      <c r="A8203" s="2">
        <v>43769</v>
      </c>
      <c r="B8203" s="1" t="s">
        <v>9</v>
      </c>
      <c r="C8203">
        <v>94.576210000000003</v>
      </c>
    </row>
    <row r="8204" spans="1:3" x14ac:dyDescent="0.25">
      <c r="A8204" s="2">
        <v>43770</v>
      </c>
      <c r="B8204" s="1" t="s">
        <v>9</v>
      </c>
      <c r="C8204">
        <v>96.003365000000002</v>
      </c>
    </row>
    <row r="8205" spans="1:3" x14ac:dyDescent="0.25">
      <c r="A8205" s="2">
        <v>43773</v>
      </c>
      <c r="B8205" s="1" t="s">
        <v>9</v>
      </c>
      <c r="C8205">
        <v>98.308762000000002</v>
      </c>
    </row>
    <row r="8206" spans="1:3" x14ac:dyDescent="0.25">
      <c r="A8206" s="2">
        <v>43774</v>
      </c>
      <c r="B8206" s="1" t="s">
        <v>9</v>
      </c>
      <c r="C8206">
        <v>99.150413999999998</v>
      </c>
    </row>
    <row r="8207" spans="1:3" x14ac:dyDescent="0.25">
      <c r="A8207" s="2">
        <v>43775</v>
      </c>
      <c r="B8207" s="1" t="s">
        <v>9</v>
      </c>
      <c r="C8207">
        <v>99.132126</v>
      </c>
    </row>
    <row r="8208" spans="1:3" x14ac:dyDescent="0.25">
      <c r="A8208" s="2">
        <v>43776</v>
      </c>
      <c r="B8208" s="1" t="s">
        <v>9</v>
      </c>
      <c r="C8208">
        <v>103.980782</v>
      </c>
    </row>
    <row r="8209" spans="1:3" x14ac:dyDescent="0.25">
      <c r="A8209" s="2">
        <v>43777</v>
      </c>
      <c r="B8209" s="1" t="s">
        <v>9</v>
      </c>
      <c r="C8209">
        <v>104.108864</v>
      </c>
    </row>
    <row r="8210" spans="1:3" x14ac:dyDescent="0.25">
      <c r="A8210" s="2">
        <v>43780</v>
      </c>
      <c r="B8210" s="1" t="s">
        <v>9</v>
      </c>
      <c r="C8210">
        <v>102.95616099999999</v>
      </c>
    </row>
    <row r="8211" spans="1:3" x14ac:dyDescent="0.25">
      <c r="A8211" s="2">
        <v>43781</v>
      </c>
      <c r="B8211" s="1" t="s">
        <v>9</v>
      </c>
      <c r="C8211">
        <v>104.730949</v>
      </c>
    </row>
    <row r="8212" spans="1:3" x14ac:dyDescent="0.25">
      <c r="A8212" s="2">
        <v>43782</v>
      </c>
      <c r="B8212" s="1" t="s">
        <v>9</v>
      </c>
      <c r="C8212">
        <v>104.822433</v>
      </c>
    </row>
    <row r="8213" spans="1:3" x14ac:dyDescent="0.25">
      <c r="A8213" s="2">
        <v>43783</v>
      </c>
      <c r="B8213" s="1" t="s">
        <v>9</v>
      </c>
      <c r="C8213">
        <v>104.987106</v>
      </c>
    </row>
    <row r="8214" spans="1:3" x14ac:dyDescent="0.25">
      <c r="A8214" s="2">
        <v>43784</v>
      </c>
      <c r="B8214" s="1" t="s">
        <v>9</v>
      </c>
      <c r="C8214">
        <v>105.206665</v>
      </c>
    </row>
    <row r="8215" spans="1:3" x14ac:dyDescent="0.25">
      <c r="A8215" s="2">
        <v>43787</v>
      </c>
      <c r="B8215" s="1" t="s">
        <v>9</v>
      </c>
      <c r="C8215">
        <v>104.65776099999999</v>
      </c>
    </row>
    <row r="8216" spans="1:3" x14ac:dyDescent="0.25">
      <c r="A8216" s="2">
        <v>43788</v>
      </c>
      <c r="B8216" s="1" t="s">
        <v>9</v>
      </c>
      <c r="C8216">
        <v>104.694351</v>
      </c>
    </row>
    <row r="8217" spans="1:3" x14ac:dyDescent="0.25">
      <c r="A8217" s="2">
        <v>43789</v>
      </c>
      <c r="B8217" s="1" t="s">
        <v>9</v>
      </c>
      <c r="C8217">
        <v>105.04199199999999</v>
      </c>
    </row>
    <row r="8218" spans="1:3" x14ac:dyDescent="0.25">
      <c r="A8218" s="2">
        <v>43790</v>
      </c>
      <c r="B8218" s="1" t="s">
        <v>9</v>
      </c>
      <c r="C8218">
        <v>105.060287</v>
      </c>
    </row>
    <row r="8219" spans="1:3" x14ac:dyDescent="0.25">
      <c r="A8219" s="2">
        <v>43791</v>
      </c>
      <c r="B8219" s="1" t="s">
        <v>9</v>
      </c>
      <c r="C8219">
        <v>105.005394</v>
      </c>
    </row>
    <row r="8220" spans="1:3" x14ac:dyDescent="0.25">
      <c r="A8220" s="2">
        <v>43794</v>
      </c>
      <c r="B8220" s="1" t="s">
        <v>9</v>
      </c>
      <c r="C8220">
        <v>106.505737</v>
      </c>
    </row>
    <row r="8221" spans="1:3" x14ac:dyDescent="0.25">
      <c r="A8221" s="2">
        <v>43795</v>
      </c>
      <c r="B8221" s="1" t="s">
        <v>9</v>
      </c>
      <c r="C8221">
        <v>107.676727</v>
      </c>
    </row>
    <row r="8222" spans="1:3" x14ac:dyDescent="0.25">
      <c r="A8222" s="2">
        <v>43796</v>
      </c>
      <c r="B8222" s="1" t="s">
        <v>9</v>
      </c>
      <c r="C8222">
        <v>107.512062</v>
      </c>
    </row>
    <row r="8223" spans="1:3" x14ac:dyDescent="0.25">
      <c r="A8223" s="2">
        <v>43797</v>
      </c>
      <c r="B8223" s="1" t="s">
        <v>9</v>
      </c>
      <c r="C8223">
        <v>107.347382</v>
      </c>
    </row>
    <row r="8224" spans="1:3" x14ac:dyDescent="0.25">
      <c r="A8224" s="2">
        <v>43798</v>
      </c>
      <c r="B8224" s="1" t="s">
        <v>9</v>
      </c>
      <c r="C8224">
        <v>107.14613300000001</v>
      </c>
    </row>
    <row r="8225" spans="1:3" x14ac:dyDescent="0.25">
      <c r="A8225" s="2">
        <v>43801</v>
      </c>
      <c r="B8225" s="1" t="s">
        <v>9</v>
      </c>
      <c r="C8225">
        <v>106.304474</v>
      </c>
    </row>
    <row r="8226" spans="1:3" x14ac:dyDescent="0.25">
      <c r="A8226" s="2">
        <v>43802</v>
      </c>
      <c r="B8226" s="1" t="s">
        <v>9</v>
      </c>
      <c r="C8226">
        <v>106.96315800000001</v>
      </c>
    </row>
    <row r="8227" spans="1:3" x14ac:dyDescent="0.25">
      <c r="A8227" s="2">
        <v>43803</v>
      </c>
      <c r="B8227" s="1" t="s">
        <v>9</v>
      </c>
      <c r="C8227">
        <v>107.896294</v>
      </c>
    </row>
    <row r="8228" spans="1:3" x14ac:dyDescent="0.25">
      <c r="A8228" s="2">
        <v>43804</v>
      </c>
      <c r="B8228" s="1" t="s">
        <v>9</v>
      </c>
      <c r="C8228">
        <v>106.24957999999999</v>
      </c>
    </row>
    <row r="8229" spans="1:3" x14ac:dyDescent="0.25">
      <c r="A8229" s="2">
        <v>43805</v>
      </c>
      <c r="B8229" s="1" t="s">
        <v>9</v>
      </c>
      <c r="C8229">
        <v>106.85337800000001</v>
      </c>
    </row>
    <row r="8230" spans="1:3" x14ac:dyDescent="0.25">
      <c r="A8230" s="2">
        <v>43808</v>
      </c>
      <c r="B8230" s="1" t="s">
        <v>9</v>
      </c>
      <c r="C8230">
        <v>106.13980100000001</v>
      </c>
    </row>
    <row r="8231" spans="1:3" x14ac:dyDescent="0.25">
      <c r="A8231" s="2">
        <v>43809</v>
      </c>
      <c r="B8231" s="1" t="s">
        <v>9</v>
      </c>
      <c r="C8231">
        <v>105.53600299999999</v>
      </c>
    </row>
    <row r="8232" spans="1:3" x14ac:dyDescent="0.25">
      <c r="A8232" s="2">
        <v>43810</v>
      </c>
      <c r="B8232" s="1" t="s">
        <v>9</v>
      </c>
      <c r="C8232">
        <v>107.219307</v>
      </c>
    </row>
    <row r="8233" spans="1:3" x14ac:dyDescent="0.25">
      <c r="A8233" s="2">
        <v>43811</v>
      </c>
      <c r="B8233" s="1" t="s">
        <v>9</v>
      </c>
      <c r="C8233">
        <v>107.841408</v>
      </c>
    </row>
    <row r="8234" spans="1:3" x14ac:dyDescent="0.25">
      <c r="A8234" s="2">
        <v>43812</v>
      </c>
      <c r="B8234" s="1" t="s">
        <v>9</v>
      </c>
      <c r="C8234">
        <v>107.749916</v>
      </c>
    </row>
    <row r="8235" spans="1:3" x14ac:dyDescent="0.25">
      <c r="A8235" s="2">
        <v>43815</v>
      </c>
      <c r="B8235" s="1" t="s">
        <v>9</v>
      </c>
      <c r="C8235">
        <v>109.689384</v>
      </c>
    </row>
    <row r="8236" spans="1:3" x14ac:dyDescent="0.25">
      <c r="A8236" s="2">
        <v>43816</v>
      </c>
      <c r="B8236" s="1" t="s">
        <v>9</v>
      </c>
      <c r="C8236">
        <v>108.17074599999999</v>
      </c>
    </row>
    <row r="8237" spans="1:3" x14ac:dyDescent="0.25">
      <c r="A8237" s="2">
        <v>43817</v>
      </c>
      <c r="B8237" s="1" t="s">
        <v>9</v>
      </c>
      <c r="C8237">
        <v>106.926559</v>
      </c>
    </row>
    <row r="8238" spans="1:3" x14ac:dyDescent="0.25">
      <c r="A8238" s="2">
        <v>43818</v>
      </c>
      <c r="B8238" s="1" t="s">
        <v>9</v>
      </c>
      <c r="C8238">
        <v>107.438873</v>
      </c>
    </row>
    <row r="8239" spans="1:3" x14ac:dyDescent="0.25">
      <c r="A8239" s="2">
        <v>43819</v>
      </c>
      <c r="B8239" s="1" t="s">
        <v>9</v>
      </c>
      <c r="C8239">
        <v>108.07925400000001</v>
      </c>
    </row>
    <row r="8240" spans="1:3" x14ac:dyDescent="0.25">
      <c r="A8240" s="2">
        <v>43822</v>
      </c>
      <c r="B8240" s="1" t="s">
        <v>9</v>
      </c>
      <c r="C8240">
        <v>107.512062</v>
      </c>
    </row>
    <row r="8241" spans="1:3" x14ac:dyDescent="0.25">
      <c r="A8241" s="2">
        <v>43826</v>
      </c>
      <c r="B8241" s="1" t="s">
        <v>9</v>
      </c>
      <c r="C8241">
        <v>108.17074599999999</v>
      </c>
    </row>
    <row r="8242" spans="1:3" x14ac:dyDescent="0.25">
      <c r="A8242" s="2">
        <v>43829</v>
      </c>
      <c r="B8242" s="1" t="s">
        <v>9</v>
      </c>
      <c r="C8242">
        <v>106.615517</v>
      </c>
    </row>
    <row r="8243" spans="1:3" x14ac:dyDescent="0.25">
      <c r="A8243" s="2">
        <v>43832</v>
      </c>
      <c r="B8243" s="1" t="s">
        <v>9</v>
      </c>
      <c r="C8243">
        <v>108.536682</v>
      </c>
    </row>
    <row r="8244" spans="1:3" x14ac:dyDescent="0.25">
      <c r="A8244" s="2">
        <v>43833</v>
      </c>
      <c r="B8244" s="1" t="s">
        <v>9</v>
      </c>
      <c r="C8244">
        <v>106.450844</v>
      </c>
    </row>
    <row r="8245" spans="1:3" x14ac:dyDescent="0.25">
      <c r="A8245" s="2">
        <v>43836</v>
      </c>
      <c r="B8245" s="1" t="s">
        <v>9</v>
      </c>
      <c r="C8245">
        <v>105.956841</v>
      </c>
    </row>
    <row r="8246" spans="1:3" x14ac:dyDescent="0.25">
      <c r="A8246" s="2">
        <v>43837</v>
      </c>
      <c r="B8246" s="1" t="s">
        <v>9</v>
      </c>
      <c r="C8246">
        <v>106.63381200000001</v>
      </c>
    </row>
    <row r="8247" spans="1:3" x14ac:dyDescent="0.25">
      <c r="A8247" s="2">
        <v>43838</v>
      </c>
      <c r="B8247" s="1" t="s">
        <v>9</v>
      </c>
      <c r="C8247">
        <v>107.072945</v>
      </c>
    </row>
    <row r="8248" spans="1:3" x14ac:dyDescent="0.25">
      <c r="A8248" s="2">
        <v>43839</v>
      </c>
      <c r="B8248" s="1" t="s">
        <v>9</v>
      </c>
      <c r="C8248">
        <v>108.317116</v>
      </c>
    </row>
    <row r="8249" spans="1:3" x14ac:dyDescent="0.25">
      <c r="A8249" s="2">
        <v>43840</v>
      </c>
      <c r="B8249" s="1" t="s">
        <v>9</v>
      </c>
      <c r="C8249">
        <v>106.121498</v>
      </c>
    </row>
    <row r="8250" spans="1:3" x14ac:dyDescent="0.25">
      <c r="A8250" s="2">
        <v>43843</v>
      </c>
      <c r="B8250" s="1" t="s">
        <v>9</v>
      </c>
      <c r="C8250">
        <v>105.901939</v>
      </c>
    </row>
    <row r="8251" spans="1:3" x14ac:dyDescent="0.25">
      <c r="A8251" s="2">
        <v>43844</v>
      </c>
      <c r="B8251" s="1" t="s">
        <v>9</v>
      </c>
      <c r="C8251">
        <v>106.487442</v>
      </c>
    </row>
    <row r="8252" spans="1:3" x14ac:dyDescent="0.25">
      <c r="A8252" s="2">
        <v>43845</v>
      </c>
      <c r="B8252" s="1" t="s">
        <v>9</v>
      </c>
      <c r="C8252">
        <v>105.883636</v>
      </c>
    </row>
    <row r="8253" spans="1:3" x14ac:dyDescent="0.25">
      <c r="A8253" s="2">
        <v>43846</v>
      </c>
      <c r="B8253" s="1" t="s">
        <v>9</v>
      </c>
      <c r="C8253">
        <v>106.17639200000001</v>
      </c>
    </row>
    <row r="8254" spans="1:3" x14ac:dyDescent="0.25">
      <c r="A8254" s="2">
        <v>43847</v>
      </c>
      <c r="B8254" s="1" t="s">
        <v>9</v>
      </c>
      <c r="C8254">
        <v>107.12782300000001</v>
      </c>
    </row>
    <row r="8255" spans="1:3" x14ac:dyDescent="0.25">
      <c r="A8255" s="2">
        <v>43850</v>
      </c>
      <c r="B8255" s="1" t="s">
        <v>9</v>
      </c>
      <c r="C8255">
        <v>106.871674</v>
      </c>
    </row>
    <row r="8256" spans="1:3" x14ac:dyDescent="0.25">
      <c r="A8256" s="2">
        <v>43851</v>
      </c>
      <c r="B8256" s="1" t="s">
        <v>9</v>
      </c>
      <c r="C8256">
        <v>107.219307</v>
      </c>
    </row>
    <row r="8257" spans="1:3" x14ac:dyDescent="0.25">
      <c r="A8257" s="2">
        <v>43852</v>
      </c>
      <c r="B8257" s="1" t="s">
        <v>9</v>
      </c>
      <c r="C8257">
        <v>106.13980100000001</v>
      </c>
    </row>
    <row r="8258" spans="1:3" x14ac:dyDescent="0.25">
      <c r="A8258" s="2">
        <v>43853</v>
      </c>
      <c r="B8258" s="1" t="s">
        <v>9</v>
      </c>
      <c r="C8258">
        <v>105.75556899999999</v>
      </c>
    </row>
    <row r="8259" spans="1:3" x14ac:dyDescent="0.25">
      <c r="A8259" s="2">
        <v>43854</v>
      </c>
      <c r="B8259" s="1" t="s">
        <v>9</v>
      </c>
      <c r="C8259">
        <v>107.87799800000001</v>
      </c>
    </row>
    <row r="8260" spans="1:3" x14ac:dyDescent="0.25">
      <c r="A8260" s="2">
        <v>43857</v>
      </c>
      <c r="B8260" s="1" t="s">
        <v>9</v>
      </c>
      <c r="C8260">
        <v>105.04199199999999</v>
      </c>
    </row>
    <row r="8261" spans="1:3" x14ac:dyDescent="0.25">
      <c r="A8261" s="2">
        <v>43858</v>
      </c>
      <c r="B8261" s="1" t="s">
        <v>9</v>
      </c>
      <c r="C8261">
        <v>105.53600299999999</v>
      </c>
    </row>
    <row r="8262" spans="1:3" x14ac:dyDescent="0.25">
      <c r="A8262" s="2">
        <v>43859</v>
      </c>
      <c r="B8262" s="1" t="s">
        <v>9</v>
      </c>
      <c r="C8262">
        <v>106.414261</v>
      </c>
    </row>
    <row r="8263" spans="1:3" x14ac:dyDescent="0.25">
      <c r="A8263" s="2">
        <v>43860</v>
      </c>
      <c r="B8263" s="1" t="s">
        <v>9</v>
      </c>
      <c r="C8263">
        <v>104.053963</v>
      </c>
    </row>
    <row r="8264" spans="1:3" x14ac:dyDescent="0.25">
      <c r="A8264" s="2">
        <v>43861</v>
      </c>
      <c r="B8264" s="1" t="s">
        <v>9</v>
      </c>
      <c r="C8264">
        <v>102.132805</v>
      </c>
    </row>
    <row r="8265" spans="1:3" x14ac:dyDescent="0.25">
      <c r="A8265" s="2">
        <v>43864</v>
      </c>
      <c r="B8265" s="1" t="s">
        <v>9</v>
      </c>
      <c r="C8265">
        <v>101.748566</v>
      </c>
    </row>
    <row r="8266" spans="1:3" x14ac:dyDescent="0.25">
      <c r="A8266" s="2">
        <v>43865</v>
      </c>
      <c r="B8266" s="1" t="s">
        <v>9</v>
      </c>
      <c r="C8266">
        <v>103.358688</v>
      </c>
    </row>
    <row r="8267" spans="1:3" x14ac:dyDescent="0.25">
      <c r="A8267" s="2">
        <v>43866</v>
      </c>
      <c r="B8267" s="1" t="s">
        <v>9</v>
      </c>
      <c r="C8267">
        <v>104.03565999999999</v>
      </c>
    </row>
    <row r="8268" spans="1:3" x14ac:dyDescent="0.25">
      <c r="A8268" s="2">
        <v>43867</v>
      </c>
      <c r="B8268" s="1" t="s">
        <v>9</v>
      </c>
      <c r="C8268">
        <v>102.95571099999999</v>
      </c>
    </row>
    <row r="8269" spans="1:3" x14ac:dyDescent="0.25">
      <c r="A8269" s="2">
        <v>43868</v>
      </c>
      <c r="B8269" s="1" t="s">
        <v>9</v>
      </c>
      <c r="C8269">
        <v>102.59573399999999</v>
      </c>
    </row>
    <row r="8270" spans="1:3" x14ac:dyDescent="0.25">
      <c r="A8270" s="2">
        <v>43871</v>
      </c>
      <c r="B8270" s="1" t="s">
        <v>9</v>
      </c>
      <c r="C8270">
        <v>102.59573399999999</v>
      </c>
    </row>
    <row r="8271" spans="1:3" x14ac:dyDescent="0.25">
      <c r="A8271" s="2">
        <v>43872</v>
      </c>
      <c r="B8271" s="1" t="s">
        <v>9</v>
      </c>
      <c r="C8271">
        <v>103.67568199999999</v>
      </c>
    </row>
    <row r="8272" spans="1:3" x14ac:dyDescent="0.25">
      <c r="A8272" s="2">
        <v>43873</v>
      </c>
      <c r="B8272" s="1" t="s">
        <v>9</v>
      </c>
      <c r="C8272">
        <v>103.808311</v>
      </c>
    </row>
    <row r="8273" spans="1:3" x14ac:dyDescent="0.25">
      <c r="A8273" s="2">
        <v>43874</v>
      </c>
      <c r="B8273" s="1" t="s">
        <v>9</v>
      </c>
      <c r="C8273">
        <v>101.515778</v>
      </c>
    </row>
    <row r="8274" spans="1:3" x14ac:dyDescent="0.25">
      <c r="A8274" s="2">
        <v>43875</v>
      </c>
      <c r="B8274" s="1" t="s">
        <v>9</v>
      </c>
      <c r="C8274">
        <v>101.042114</v>
      </c>
    </row>
    <row r="8275" spans="1:3" x14ac:dyDescent="0.25">
      <c r="A8275" s="2">
        <v>43878</v>
      </c>
      <c r="B8275" s="1" t="s">
        <v>9</v>
      </c>
      <c r="C8275">
        <v>102.197845</v>
      </c>
    </row>
    <row r="8276" spans="1:3" x14ac:dyDescent="0.25">
      <c r="A8276" s="2">
        <v>43879</v>
      </c>
      <c r="B8276" s="1" t="s">
        <v>9</v>
      </c>
      <c r="C8276">
        <v>101.21262400000001</v>
      </c>
    </row>
    <row r="8277" spans="1:3" x14ac:dyDescent="0.25">
      <c r="A8277" s="2">
        <v>43880</v>
      </c>
      <c r="B8277" s="1" t="s">
        <v>9</v>
      </c>
      <c r="C8277">
        <v>101.250519</v>
      </c>
    </row>
    <row r="8278" spans="1:3" x14ac:dyDescent="0.25">
      <c r="A8278" s="2">
        <v>43881</v>
      </c>
      <c r="B8278" s="1" t="s">
        <v>9</v>
      </c>
      <c r="C8278">
        <v>100.644226</v>
      </c>
    </row>
    <row r="8279" spans="1:3" x14ac:dyDescent="0.25">
      <c r="A8279" s="2">
        <v>43882</v>
      </c>
      <c r="B8279" s="1" t="s">
        <v>9</v>
      </c>
      <c r="C8279">
        <v>99.791634000000002</v>
      </c>
    </row>
    <row r="8280" spans="1:3" x14ac:dyDescent="0.25">
      <c r="A8280" s="2">
        <v>43885</v>
      </c>
      <c r="B8280" s="1" t="s">
        <v>9</v>
      </c>
      <c r="C8280">
        <v>95.585494999999995</v>
      </c>
    </row>
    <row r="8281" spans="1:3" x14ac:dyDescent="0.25">
      <c r="A8281" s="2">
        <v>43886</v>
      </c>
      <c r="B8281" s="1" t="s">
        <v>9</v>
      </c>
      <c r="C8281">
        <v>94.031875999999997</v>
      </c>
    </row>
    <row r="8282" spans="1:3" x14ac:dyDescent="0.25">
      <c r="A8282" s="2">
        <v>43887</v>
      </c>
      <c r="B8282" s="1" t="s">
        <v>9</v>
      </c>
      <c r="C8282">
        <v>93.311904999999996</v>
      </c>
    </row>
    <row r="8283" spans="1:3" x14ac:dyDescent="0.25">
      <c r="A8283" s="2">
        <v>43888</v>
      </c>
      <c r="B8283" s="1" t="s">
        <v>9</v>
      </c>
      <c r="C8283">
        <v>91.606712000000002</v>
      </c>
    </row>
    <row r="8284" spans="1:3" x14ac:dyDescent="0.25">
      <c r="A8284" s="2">
        <v>43889</v>
      </c>
      <c r="B8284" s="1" t="s">
        <v>9</v>
      </c>
      <c r="C8284">
        <v>88.291054000000003</v>
      </c>
    </row>
    <row r="8285" spans="1:3" x14ac:dyDescent="0.25">
      <c r="A8285" s="2">
        <v>43892</v>
      </c>
      <c r="B8285" s="1" t="s">
        <v>9</v>
      </c>
      <c r="C8285">
        <v>86.813225000000003</v>
      </c>
    </row>
    <row r="8286" spans="1:3" x14ac:dyDescent="0.25">
      <c r="A8286" s="2">
        <v>43893</v>
      </c>
      <c r="B8286" s="1" t="s">
        <v>9</v>
      </c>
      <c r="C8286">
        <v>87.144790999999998</v>
      </c>
    </row>
    <row r="8287" spans="1:3" x14ac:dyDescent="0.25">
      <c r="A8287" s="2">
        <v>43894</v>
      </c>
      <c r="B8287" s="1" t="s">
        <v>9</v>
      </c>
      <c r="C8287">
        <v>87.116371000000001</v>
      </c>
    </row>
    <row r="8288" spans="1:3" x14ac:dyDescent="0.25">
      <c r="A8288" s="2">
        <v>43895</v>
      </c>
      <c r="B8288" s="1" t="s">
        <v>9</v>
      </c>
      <c r="C8288">
        <v>85.335396000000003</v>
      </c>
    </row>
    <row r="8289" spans="1:3" x14ac:dyDescent="0.25">
      <c r="A8289" s="2">
        <v>43896</v>
      </c>
      <c r="B8289" s="1" t="s">
        <v>9</v>
      </c>
      <c r="C8289">
        <v>82.569198999999998</v>
      </c>
    </row>
    <row r="8290" spans="1:3" x14ac:dyDescent="0.25">
      <c r="A8290" s="2">
        <v>43899</v>
      </c>
      <c r="B8290" s="1" t="s">
        <v>9</v>
      </c>
      <c r="C8290">
        <v>76.250504000000006</v>
      </c>
    </row>
    <row r="8291" spans="1:3" x14ac:dyDescent="0.25">
      <c r="A8291" s="2">
        <v>43900</v>
      </c>
      <c r="B8291" s="1" t="s">
        <v>9</v>
      </c>
      <c r="C8291">
        <v>75.767380000000003</v>
      </c>
    </row>
    <row r="8292" spans="1:3" x14ac:dyDescent="0.25">
      <c r="A8292" s="2">
        <v>43901</v>
      </c>
      <c r="B8292" s="1" t="s">
        <v>9</v>
      </c>
      <c r="C8292">
        <v>75.511596999999995</v>
      </c>
    </row>
    <row r="8293" spans="1:3" x14ac:dyDescent="0.25">
      <c r="A8293" s="2">
        <v>43902</v>
      </c>
      <c r="B8293" s="1" t="s">
        <v>9</v>
      </c>
      <c r="C8293">
        <v>65.924621999999999</v>
      </c>
    </row>
    <row r="8294" spans="1:3" x14ac:dyDescent="0.25">
      <c r="A8294" s="2">
        <v>43903</v>
      </c>
      <c r="B8294" s="1" t="s">
        <v>9</v>
      </c>
      <c r="C8294">
        <v>65.924621999999999</v>
      </c>
    </row>
    <row r="8295" spans="1:3" x14ac:dyDescent="0.25">
      <c r="A8295" s="2">
        <v>43906</v>
      </c>
      <c r="B8295" s="1" t="s">
        <v>9</v>
      </c>
      <c r="C8295">
        <v>62.447926000000002</v>
      </c>
    </row>
    <row r="8296" spans="1:3" x14ac:dyDescent="0.25">
      <c r="A8296" s="2">
        <v>43907</v>
      </c>
      <c r="B8296" s="1" t="s">
        <v>9</v>
      </c>
      <c r="C8296">
        <v>64.086806999999993</v>
      </c>
    </row>
    <row r="8297" spans="1:3" x14ac:dyDescent="0.25">
      <c r="A8297" s="2">
        <v>43908</v>
      </c>
      <c r="B8297" s="1" t="s">
        <v>9</v>
      </c>
      <c r="C8297">
        <v>57.673389</v>
      </c>
    </row>
    <row r="8298" spans="1:3" x14ac:dyDescent="0.25">
      <c r="A8298" s="2">
        <v>43909</v>
      </c>
      <c r="B8298" s="1" t="s">
        <v>9</v>
      </c>
      <c r="C8298">
        <v>57.682861000000003</v>
      </c>
    </row>
    <row r="8299" spans="1:3" x14ac:dyDescent="0.25">
      <c r="A8299" s="2">
        <v>43910</v>
      </c>
      <c r="B8299" s="1" t="s">
        <v>9</v>
      </c>
      <c r="C8299">
        <v>63.461562999999998</v>
      </c>
    </row>
    <row r="8300" spans="1:3" x14ac:dyDescent="0.25">
      <c r="A8300" s="2">
        <v>43913</v>
      </c>
      <c r="B8300" s="1" t="s">
        <v>9</v>
      </c>
      <c r="C8300">
        <v>64.333122000000003</v>
      </c>
    </row>
    <row r="8301" spans="1:3" x14ac:dyDescent="0.25">
      <c r="A8301" s="2">
        <v>43914</v>
      </c>
      <c r="B8301" s="1" t="s">
        <v>9</v>
      </c>
      <c r="C8301">
        <v>71.769645999999995</v>
      </c>
    </row>
    <row r="8302" spans="1:3" x14ac:dyDescent="0.25">
      <c r="A8302" s="2">
        <v>43915</v>
      </c>
      <c r="B8302" s="1" t="s">
        <v>9</v>
      </c>
      <c r="C8302">
        <v>72.423302000000007</v>
      </c>
    </row>
    <row r="8303" spans="1:3" x14ac:dyDescent="0.25">
      <c r="A8303" s="2">
        <v>43916</v>
      </c>
      <c r="B8303" s="1" t="s">
        <v>9</v>
      </c>
      <c r="C8303">
        <v>72.688559999999995</v>
      </c>
    </row>
    <row r="8304" spans="1:3" x14ac:dyDescent="0.25">
      <c r="A8304" s="2">
        <v>43917</v>
      </c>
      <c r="B8304" s="1" t="s">
        <v>9</v>
      </c>
      <c r="C8304">
        <v>69.107651000000004</v>
      </c>
    </row>
    <row r="8305" spans="1:3" x14ac:dyDescent="0.25">
      <c r="A8305" s="2">
        <v>43920</v>
      </c>
      <c r="B8305" s="1" t="s">
        <v>9</v>
      </c>
      <c r="C8305">
        <v>71.295981999999995</v>
      </c>
    </row>
    <row r="8306" spans="1:3" x14ac:dyDescent="0.25">
      <c r="A8306" s="2">
        <v>43921</v>
      </c>
      <c r="B8306" s="1" t="s">
        <v>9</v>
      </c>
      <c r="C8306">
        <v>73.389579999999995</v>
      </c>
    </row>
    <row r="8307" spans="1:3" x14ac:dyDescent="0.25">
      <c r="A8307" s="2">
        <v>43922</v>
      </c>
      <c r="B8307" s="1" t="s">
        <v>9</v>
      </c>
      <c r="C8307">
        <v>70.121284000000003</v>
      </c>
    </row>
    <row r="8308" spans="1:3" x14ac:dyDescent="0.25">
      <c r="A8308" s="2">
        <v>43923</v>
      </c>
      <c r="B8308" s="1" t="s">
        <v>9</v>
      </c>
      <c r="C8308">
        <v>72.375938000000005</v>
      </c>
    </row>
    <row r="8309" spans="1:3" x14ac:dyDescent="0.25">
      <c r="A8309" s="2">
        <v>43924</v>
      </c>
      <c r="B8309" s="1" t="s">
        <v>9</v>
      </c>
      <c r="C8309">
        <v>72.309623999999999</v>
      </c>
    </row>
    <row r="8310" spans="1:3" x14ac:dyDescent="0.25">
      <c r="A8310" s="2">
        <v>43927</v>
      </c>
      <c r="B8310" s="1" t="s">
        <v>9</v>
      </c>
      <c r="C8310">
        <v>77.680976999999999</v>
      </c>
    </row>
    <row r="8311" spans="1:3" x14ac:dyDescent="0.25">
      <c r="A8311" s="2">
        <v>43928</v>
      </c>
      <c r="B8311" s="1" t="s">
        <v>9</v>
      </c>
      <c r="C8311">
        <v>80.030356999999995</v>
      </c>
    </row>
    <row r="8312" spans="1:3" x14ac:dyDescent="0.25">
      <c r="A8312" s="2">
        <v>43929</v>
      </c>
      <c r="B8312" s="1" t="s">
        <v>9</v>
      </c>
      <c r="C8312">
        <v>77.567290999999997</v>
      </c>
    </row>
    <row r="8313" spans="1:3" x14ac:dyDescent="0.25">
      <c r="A8313" s="2">
        <v>43930</v>
      </c>
      <c r="B8313" s="1" t="s">
        <v>9</v>
      </c>
      <c r="C8313">
        <v>77.055733000000004</v>
      </c>
    </row>
    <row r="8314" spans="1:3" x14ac:dyDescent="0.25">
      <c r="A8314" s="2">
        <v>43935</v>
      </c>
      <c r="B8314" s="1" t="s">
        <v>9</v>
      </c>
      <c r="C8314">
        <v>78.429366999999999</v>
      </c>
    </row>
    <row r="8315" spans="1:3" x14ac:dyDescent="0.25">
      <c r="A8315" s="2">
        <v>43936</v>
      </c>
      <c r="B8315" s="1" t="s">
        <v>9</v>
      </c>
      <c r="C8315">
        <v>74.422156999999999</v>
      </c>
    </row>
    <row r="8316" spans="1:3" x14ac:dyDescent="0.25">
      <c r="A8316" s="2">
        <v>43937</v>
      </c>
      <c r="B8316" s="1" t="s">
        <v>9</v>
      </c>
      <c r="C8316">
        <v>73.692725999999993</v>
      </c>
    </row>
    <row r="8317" spans="1:3" x14ac:dyDescent="0.25">
      <c r="A8317" s="2">
        <v>43938</v>
      </c>
      <c r="B8317" s="1" t="s">
        <v>9</v>
      </c>
      <c r="C8317">
        <v>76.269463000000002</v>
      </c>
    </row>
    <row r="8318" spans="1:3" x14ac:dyDescent="0.25">
      <c r="A8318" s="2">
        <v>43941</v>
      </c>
      <c r="B8318" s="1" t="s">
        <v>9</v>
      </c>
      <c r="C8318">
        <v>76.676811000000001</v>
      </c>
    </row>
    <row r="8319" spans="1:3" x14ac:dyDescent="0.25">
      <c r="A8319" s="2">
        <v>43942</v>
      </c>
      <c r="B8319" s="1" t="s">
        <v>9</v>
      </c>
      <c r="C8319">
        <v>73.455894000000001</v>
      </c>
    </row>
    <row r="8320" spans="1:3" x14ac:dyDescent="0.25">
      <c r="A8320" s="2">
        <v>43943</v>
      </c>
      <c r="B8320" s="1" t="s">
        <v>9</v>
      </c>
      <c r="C8320">
        <v>74.848465000000004</v>
      </c>
    </row>
    <row r="8321" spans="1:3" x14ac:dyDescent="0.25">
      <c r="A8321" s="2">
        <v>43944</v>
      </c>
      <c r="B8321" s="1" t="s">
        <v>9</v>
      </c>
      <c r="C8321">
        <v>75.947365000000005</v>
      </c>
    </row>
    <row r="8322" spans="1:3" x14ac:dyDescent="0.25">
      <c r="A8322" s="2">
        <v>43945</v>
      </c>
      <c r="B8322" s="1" t="s">
        <v>9</v>
      </c>
      <c r="C8322">
        <v>74.308487</v>
      </c>
    </row>
    <row r="8323" spans="1:3" x14ac:dyDescent="0.25">
      <c r="A8323" s="2">
        <v>43948</v>
      </c>
      <c r="B8323" s="1" t="s">
        <v>9</v>
      </c>
      <c r="C8323">
        <v>77.444145000000006</v>
      </c>
    </row>
    <row r="8324" spans="1:3" x14ac:dyDescent="0.25">
      <c r="A8324" s="2">
        <v>43949</v>
      </c>
      <c r="B8324" s="1" t="s">
        <v>9</v>
      </c>
      <c r="C8324">
        <v>80.409278999999998</v>
      </c>
    </row>
    <row r="8325" spans="1:3" x14ac:dyDescent="0.25">
      <c r="A8325" s="2">
        <v>43950</v>
      </c>
      <c r="B8325" s="1" t="s">
        <v>9</v>
      </c>
      <c r="C8325">
        <v>83.232322999999994</v>
      </c>
    </row>
    <row r="8326" spans="1:3" x14ac:dyDescent="0.25">
      <c r="A8326" s="2">
        <v>43951</v>
      </c>
      <c r="B8326" s="1" t="s">
        <v>9</v>
      </c>
      <c r="C8326">
        <v>80.219818000000004</v>
      </c>
    </row>
    <row r="8327" spans="1:3" x14ac:dyDescent="0.25">
      <c r="A8327" s="2">
        <v>43955</v>
      </c>
      <c r="B8327" s="1" t="s">
        <v>9</v>
      </c>
      <c r="C8327">
        <v>76.544182000000006</v>
      </c>
    </row>
    <row r="8328" spans="1:3" x14ac:dyDescent="0.25">
      <c r="A8328" s="2">
        <v>43956</v>
      </c>
      <c r="B8328" s="1" t="s">
        <v>9</v>
      </c>
      <c r="C8328">
        <v>79.101973999999998</v>
      </c>
    </row>
    <row r="8329" spans="1:3" x14ac:dyDescent="0.25">
      <c r="A8329" s="2">
        <v>43957</v>
      </c>
      <c r="B8329" s="1" t="s">
        <v>9</v>
      </c>
      <c r="C8329">
        <v>78.126221000000001</v>
      </c>
    </row>
    <row r="8330" spans="1:3" x14ac:dyDescent="0.25">
      <c r="A8330" s="2">
        <v>43958</v>
      </c>
      <c r="B8330" s="1" t="s">
        <v>9</v>
      </c>
      <c r="C8330">
        <v>79.869308000000004</v>
      </c>
    </row>
    <row r="8331" spans="1:3" x14ac:dyDescent="0.25">
      <c r="A8331" s="2">
        <v>43959</v>
      </c>
      <c r="B8331" s="1" t="s">
        <v>9</v>
      </c>
      <c r="C8331">
        <v>83.677574000000007</v>
      </c>
    </row>
    <row r="8332" spans="1:3" x14ac:dyDescent="0.25">
      <c r="A8332" s="2">
        <v>43962</v>
      </c>
      <c r="B8332" s="1" t="s">
        <v>9</v>
      </c>
      <c r="C8332">
        <v>83.488106000000002</v>
      </c>
    </row>
    <row r="8333" spans="1:3" x14ac:dyDescent="0.25">
      <c r="A8333" s="2">
        <v>43963</v>
      </c>
      <c r="B8333" s="1" t="s">
        <v>9</v>
      </c>
      <c r="C8333">
        <v>83.232322999999994</v>
      </c>
    </row>
    <row r="8334" spans="1:3" x14ac:dyDescent="0.25">
      <c r="A8334" s="2">
        <v>43964</v>
      </c>
      <c r="B8334" s="1" t="s">
        <v>9</v>
      </c>
      <c r="C8334">
        <v>81.565025000000006</v>
      </c>
    </row>
    <row r="8335" spans="1:3" x14ac:dyDescent="0.25">
      <c r="A8335" s="2">
        <v>43965</v>
      </c>
      <c r="B8335" s="1" t="s">
        <v>9</v>
      </c>
      <c r="C8335">
        <v>79.717735000000005</v>
      </c>
    </row>
    <row r="8336" spans="1:3" x14ac:dyDescent="0.25">
      <c r="A8336" s="2">
        <v>43966</v>
      </c>
      <c r="B8336" s="1" t="s">
        <v>9</v>
      </c>
      <c r="C8336">
        <v>81.602920999999995</v>
      </c>
    </row>
    <row r="8337" spans="1:3" x14ac:dyDescent="0.25">
      <c r="A8337" s="2">
        <v>43969</v>
      </c>
      <c r="B8337" s="1" t="s">
        <v>9</v>
      </c>
      <c r="C8337">
        <v>86.557456999999999</v>
      </c>
    </row>
    <row r="8338" spans="1:3" x14ac:dyDescent="0.25">
      <c r="A8338" s="2">
        <v>43970</v>
      </c>
      <c r="B8338" s="1" t="s">
        <v>9</v>
      </c>
      <c r="C8338">
        <v>87.950019999999995</v>
      </c>
    </row>
    <row r="8339" spans="1:3" x14ac:dyDescent="0.25">
      <c r="A8339" s="2">
        <v>43971</v>
      </c>
      <c r="B8339" s="1" t="s">
        <v>9</v>
      </c>
      <c r="C8339">
        <v>89.361542</v>
      </c>
    </row>
    <row r="8340" spans="1:3" x14ac:dyDescent="0.25">
      <c r="A8340" s="2">
        <v>43972</v>
      </c>
      <c r="B8340" s="1" t="s">
        <v>9</v>
      </c>
      <c r="C8340">
        <v>88.755257</v>
      </c>
    </row>
    <row r="8341" spans="1:3" x14ac:dyDescent="0.25">
      <c r="A8341" s="2">
        <v>43973</v>
      </c>
      <c r="B8341" s="1" t="s">
        <v>9</v>
      </c>
      <c r="C8341">
        <v>88.669990999999996</v>
      </c>
    </row>
    <row r="8342" spans="1:3" x14ac:dyDescent="0.25">
      <c r="A8342" s="2">
        <v>43976</v>
      </c>
      <c r="B8342" s="1" t="s">
        <v>9</v>
      </c>
      <c r="C8342">
        <v>90.924637000000004</v>
      </c>
    </row>
    <row r="8343" spans="1:3" x14ac:dyDescent="0.25">
      <c r="A8343" s="2">
        <v>43977</v>
      </c>
      <c r="B8343" s="1" t="s">
        <v>9</v>
      </c>
      <c r="C8343">
        <v>93.217178000000004</v>
      </c>
    </row>
    <row r="8344" spans="1:3" x14ac:dyDescent="0.25">
      <c r="A8344" s="2">
        <v>43978</v>
      </c>
      <c r="B8344" s="1" t="s">
        <v>9</v>
      </c>
      <c r="C8344">
        <v>93.766623999999993</v>
      </c>
    </row>
    <row r="8345" spans="1:3" x14ac:dyDescent="0.25">
      <c r="A8345" s="2">
        <v>43979</v>
      </c>
      <c r="B8345" s="1" t="s">
        <v>9</v>
      </c>
      <c r="C8345">
        <v>93.870827000000006</v>
      </c>
    </row>
    <row r="8346" spans="1:3" x14ac:dyDescent="0.25">
      <c r="A8346" s="2">
        <v>43980</v>
      </c>
      <c r="B8346" s="1" t="s">
        <v>9</v>
      </c>
      <c r="C8346">
        <v>93.340323999999995</v>
      </c>
    </row>
    <row r="8347" spans="1:3" x14ac:dyDescent="0.25">
      <c r="A8347" s="2">
        <v>43984</v>
      </c>
      <c r="B8347" s="1" t="s">
        <v>9</v>
      </c>
      <c r="C8347">
        <v>96.646500000000003</v>
      </c>
    </row>
    <row r="8348" spans="1:3" x14ac:dyDescent="0.25">
      <c r="A8348" s="2">
        <v>43985</v>
      </c>
      <c r="B8348" s="1" t="s">
        <v>9</v>
      </c>
      <c r="C8348">
        <v>99.450599999999994</v>
      </c>
    </row>
    <row r="8349" spans="1:3" x14ac:dyDescent="0.25">
      <c r="A8349" s="2">
        <v>43986</v>
      </c>
      <c r="B8349" s="1" t="s">
        <v>9</v>
      </c>
      <c r="C8349">
        <v>99.128501999999997</v>
      </c>
    </row>
    <row r="8350" spans="1:3" x14ac:dyDescent="0.25">
      <c r="A8350" s="2">
        <v>43987</v>
      </c>
      <c r="B8350" s="1" t="s">
        <v>9</v>
      </c>
      <c r="C8350">
        <v>102.82308999999999</v>
      </c>
    </row>
    <row r="8351" spans="1:3" x14ac:dyDescent="0.25">
      <c r="A8351" s="2">
        <v>43990</v>
      </c>
      <c r="B8351" s="1" t="s">
        <v>9</v>
      </c>
      <c r="C8351">
        <v>102.425217</v>
      </c>
    </row>
    <row r="8352" spans="1:3" x14ac:dyDescent="0.25">
      <c r="A8352" s="2">
        <v>43991</v>
      </c>
      <c r="B8352" s="1" t="s">
        <v>9</v>
      </c>
      <c r="C8352">
        <v>101.307365</v>
      </c>
    </row>
    <row r="8353" spans="1:3" x14ac:dyDescent="0.25">
      <c r="A8353" s="2">
        <v>43992</v>
      </c>
      <c r="B8353" s="1" t="s">
        <v>9</v>
      </c>
      <c r="C8353">
        <v>99.791634000000002</v>
      </c>
    </row>
    <row r="8354" spans="1:3" x14ac:dyDescent="0.25">
      <c r="A8354" s="2">
        <v>43993</v>
      </c>
      <c r="B8354" s="1" t="s">
        <v>9</v>
      </c>
      <c r="C8354">
        <v>93.889778000000007</v>
      </c>
    </row>
    <row r="8355" spans="1:3" x14ac:dyDescent="0.25">
      <c r="A8355" s="2">
        <v>43994</v>
      </c>
      <c r="B8355" s="1" t="s">
        <v>9</v>
      </c>
      <c r="C8355">
        <v>93.368744000000007</v>
      </c>
    </row>
    <row r="8356" spans="1:3" x14ac:dyDescent="0.25">
      <c r="A8356" s="2">
        <v>43997</v>
      </c>
      <c r="B8356" s="1" t="s">
        <v>9</v>
      </c>
      <c r="C8356">
        <v>92.317206999999996</v>
      </c>
    </row>
    <row r="8357" spans="1:3" x14ac:dyDescent="0.25">
      <c r="A8357" s="2">
        <v>43998</v>
      </c>
      <c r="B8357" s="1" t="s">
        <v>9</v>
      </c>
      <c r="C8357">
        <v>96.002319</v>
      </c>
    </row>
    <row r="8358" spans="1:3" x14ac:dyDescent="0.25">
      <c r="A8358" s="2">
        <v>43999</v>
      </c>
      <c r="B8358" s="1" t="s">
        <v>9</v>
      </c>
      <c r="C8358">
        <v>96.987540999999993</v>
      </c>
    </row>
    <row r="8359" spans="1:3" x14ac:dyDescent="0.25">
      <c r="A8359" s="2">
        <v>44000</v>
      </c>
      <c r="B8359" s="1" t="s">
        <v>9</v>
      </c>
      <c r="C8359">
        <v>97.252791999999999</v>
      </c>
    </row>
    <row r="8360" spans="1:3" x14ac:dyDescent="0.25">
      <c r="A8360" s="2">
        <v>44001</v>
      </c>
      <c r="B8360" s="1" t="s">
        <v>9</v>
      </c>
      <c r="C8360">
        <v>98.351699999999994</v>
      </c>
    </row>
    <row r="8361" spans="1:3" x14ac:dyDescent="0.25">
      <c r="A8361" s="2">
        <v>44004</v>
      </c>
      <c r="B8361" s="1" t="s">
        <v>9</v>
      </c>
      <c r="C8361">
        <v>97.195953000000003</v>
      </c>
    </row>
    <row r="8362" spans="1:3" x14ac:dyDescent="0.25">
      <c r="A8362" s="2">
        <v>44005</v>
      </c>
      <c r="B8362" s="1" t="s">
        <v>9</v>
      </c>
      <c r="C8362">
        <v>98.522216999999998</v>
      </c>
    </row>
    <row r="8363" spans="1:3" x14ac:dyDescent="0.25">
      <c r="A8363" s="2">
        <v>44006</v>
      </c>
      <c r="B8363" s="1" t="s">
        <v>9</v>
      </c>
      <c r="C8363">
        <v>95.926536999999996</v>
      </c>
    </row>
    <row r="8364" spans="1:3" x14ac:dyDescent="0.25">
      <c r="A8364" s="2">
        <v>44007</v>
      </c>
      <c r="B8364" s="1" t="s">
        <v>9</v>
      </c>
      <c r="C8364">
        <v>96.741234000000006</v>
      </c>
    </row>
    <row r="8365" spans="1:3" x14ac:dyDescent="0.25">
      <c r="A8365" s="2">
        <v>44008</v>
      </c>
      <c r="B8365" s="1" t="s">
        <v>9</v>
      </c>
      <c r="C8365">
        <v>96.475982999999999</v>
      </c>
    </row>
    <row r="8366" spans="1:3" x14ac:dyDescent="0.25">
      <c r="A8366" s="2">
        <v>44011</v>
      </c>
      <c r="B8366" s="1" t="s">
        <v>9</v>
      </c>
      <c r="C8366">
        <v>98.238014000000007</v>
      </c>
    </row>
    <row r="8367" spans="1:3" x14ac:dyDescent="0.25">
      <c r="A8367" s="2">
        <v>44012</v>
      </c>
      <c r="B8367" s="1" t="s">
        <v>9</v>
      </c>
      <c r="C8367">
        <v>99.242187999999999</v>
      </c>
    </row>
    <row r="8368" spans="1:3" x14ac:dyDescent="0.25">
      <c r="A8368" s="2">
        <v>44013</v>
      </c>
      <c r="B8368" s="1" t="s">
        <v>9</v>
      </c>
      <c r="C8368">
        <v>98.522216999999998</v>
      </c>
    </row>
    <row r="8369" spans="1:3" x14ac:dyDescent="0.25">
      <c r="A8369" s="2">
        <v>44014</v>
      </c>
      <c r="B8369" s="1" t="s">
        <v>9</v>
      </c>
      <c r="C8369">
        <v>100.94738</v>
      </c>
    </row>
    <row r="8370" spans="1:3" x14ac:dyDescent="0.25">
      <c r="A8370" s="2">
        <v>44015</v>
      </c>
      <c r="B8370" s="1" t="s">
        <v>9</v>
      </c>
      <c r="C8370">
        <v>100.45476499999999</v>
      </c>
    </row>
    <row r="8371" spans="1:3" x14ac:dyDescent="0.25">
      <c r="A8371" s="2">
        <v>44018</v>
      </c>
      <c r="B8371" s="1" t="s">
        <v>9</v>
      </c>
      <c r="C8371">
        <v>102.25469200000001</v>
      </c>
    </row>
    <row r="8372" spans="1:3" x14ac:dyDescent="0.25">
      <c r="A8372" s="2">
        <v>44019</v>
      </c>
      <c r="B8372" s="1" t="s">
        <v>9</v>
      </c>
      <c r="C8372">
        <v>102.425217</v>
      </c>
    </row>
    <row r="8373" spans="1:3" x14ac:dyDescent="0.25">
      <c r="A8373" s="2">
        <v>44020</v>
      </c>
      <c r="B8373" s="1" t="s">
        <v>9</v>
      </c>
      <c r="C8373">
        <v>100.22740899999999</v>
      </c>
    </row>
    <row r="8374" spans="1:3" x14ac:dyDescent="0.25">
      <c r="A8374" s="2">
        <v>44021</v>
      </c>
      <c r="B8374" s="1" t="s">
        <v>9</v>
      </c>
      <c r="C8374">
        <v>100.151627</v>
      </c>
    </row>
    <row r="8375" spans="1:3" x14ac:dyDescent="0.25">
      <c r="A8375" s="2">
        <v>44022</v>
      </c>
      <c r="B8375" s="1" t="s">
        <v>9</v>
      </c>
      <c r="C8375">
        <v>102.311531</v>
      </c>
    </row>
    <row r="8376" spans="1:3" x14ac:dyDescent="0.25">
      <c r="A8376" s="2">
        <v>44025</v>
      </c>
      <c r="B8376" s="1" t="s">
        <v>9</v>
      </c>
      <c r="C8376">
        <v>103.44832599999999</v>
      </c>
    </row>
    <row r="8377" spans="1:3" x14ac:dyDescent="0.25">
      <c r="A8377" s="2">
        <v>44026</v>
      </c>
      <c r="B8377" s="1" t="s">
        <v>9</v>
      </c>
      <c r="C8377">
        <v>104.035667</v>
      </c>
    </row>
    <row r="8378" spans="1:3" x14ac:dyDescent="0.25">
      <c r="A8378" s="2">
        <v>44027</v>
      </c>
      <c r="B8378" s="1" t="s">
        <v>9</v>
      </c>
      <c r="C8378">
        <v>106.10084500000001</v>
      </c>
    </row>
    <row r="8379" spans="1:3" x14ac:dyDescent="0.25">
      <c r="A8379" s="2">
        <v>44028</v>
      </c>
      <c r="B8379" s="1" t="s">
        <v>9</v>
      </c>
      <c r="C8379">
        <v>106.34715300000001</v>
      </c>
    </row>
    <row r="8380" spans="1:3" x14ac:dyDescent="0.25">
      <c r="A8380" s="2">
        <v>44029</v>
      </c>
      <c r="B8380" s="1" t="s">
        <v>9</v>
      </c>
      <c r="C8380">
        <v>106.233475</v>
      </c>
    </row>
    <row r="8381" spans="1:3" x14ac:dyDescent="0.25">
      <c r="A8381" s="2">
        <v>44032</v>
      </c>
      <c r="B8381" s="1" t="s">
        <v>9</v>
      </c>
      <c r="C8381">
        <v>107.957611</v>
      </c>
    </row>
    <row r="8382" spans="1:3" x14ac:dyDescent="0.25">
      <c r="A8382" s="2">
        <v>44033</v>
      </c>
      <c r="B8382" s="1" t="s">
        <v>9</v>
      </c>
      <c r="C8382">
        <v>109.454391</v>
      </c>
    </row>
    <row r="8383" spans="1:3" x14ac:dyDescent="0.25">
      <c r="A8383" s="2">
        <v>44034</v>
      </c>
      <c r="B8383" s="1" t="s">
        <v>9</v>
      </c>
      <c r="C8383">
        <v>108.94283299999999</v>
      </c>
    </row>
    <row r="8384" spans="1:3" x14ac:dyDescent="0.25">
      <c r="A8384" s="2">
        <v>44035</v>
      </c>
      <c r="B8384" s="1" t="s">
        <v>9</v>
      </c>
      <c r="C8384">
        <v>108.848099</v>
      </c>
    </row>
    <row r="8385" spans="1:3" x14ac:dyDescent="0.25">
      <c r="A8385" s="2">
        <v>44036</v>
      </c>
      <c r="B8385" s="1" t="s">
        <v>9</v>
      </c>
      <c r="C8385">
        <v>106.83976699999999</v>
      </c>
    </row>
    <row r="8386" spans="1:3" x14ac:dyDescent="0.25">
      <c r="A8386" s="2">
        <v>44039</v>
      </c>
      <c r="B8386" s="1" t="s">
        <v>9</v>
      </c>
      <c r="C8386">
        <v>107.332375</v>
      </c>
    </row>
    <row r="8387" spans="1:3" x14ac:dyDescent="0.25">
      <c r="A8387" s="2">
        <v>44040</v>
      </c>
      <c r="B8387" s="1" t="s">
        <v>9</v>
      </c>
      <c r="C8387">
        <v>108.033401</v>
      </c>
    </row>
    <row r="8388" spans="1:3" x14ac:dyDescent="0.25">
      <c r="A8388" s="2">
        <v>44041</v>
      </c>
      <c r="B8388" s="1" t="s">
        <v>9</v>
      </c>
      <c r="C8388">
        <v>108.526009</v>
      </c>
    </row>
    <row r="8389" spans="1:3" x14ac:dyDescent="0.25">
      <c r="A8389" s="2">
        <v>44042</v>
      </c>
      <c r="B8389" s="1" t="s">
        <v>9</v>
      </c>
      <c r="C8389">
        <v>104.054619</v>
      </c>
    </row>
    <row r="8390" spans="1:3" x14ac:dyDescent="0.25">
      <c r="A8390" s="2">
        <v>44043</v>
      </c>
      <c r="B8390" s="1" t="s">
        <v>9</v>
      </c>
      <c r="C8390">
        <v>102.614677</v>
      </c>
    </row>
    <row r="8391" spans="1:3" x14ac:dyDescent="0.25">
      <c r="A8391" s="2">
        <v>44046</v>
      </c>
      <c r="B8391" s="1" t="s">
        <v>9</v>
      </c>
      <c r="C8391">
        <v>106.10084500000001</v>
      </c>
    </row>
    <row r="8392" spans="1:3" x14ac:dyDescent="0.25">
      <c r="A8392" s="2">
        <v>44047</v>
      </c>
      <c r="B8392" s="1" t="s">
        <v>9</v>
      </c>
      <c r="C8392">
        <v>104.736694</v>
      </c>
    </row>
    <row r="8393" spans="1:3" x14ac:dyDescent="0.25">
      <c r="A8393" s="2">
        <v>44048</v>
      </c>
      <c r="B8393" s="1" t="s">
        <v>9</v>
      </c>
      <c r="C8393">
        <v>106.157684</v>
      </c>
    </row>
    <row r="8394" spans="1:3" x14ac:dyDescent="0.25">
      <c r="A8394" s="2">
        <v>44049</v>
      </c>
      <c r="B8394" s="1" t="s">
        <v>9</v>
      </c>
      <c r="C8394">
        <v>107.881828</v>
      </c>
    </row>
    <row r="8395" spans="1:3" x14ac:dyDescent="0.25">
      <c r="A8395" s="2">
        <v>44050</v>
      </c>
      <c r="B8395" s="1" t="s">
        <v>9</v>
      </c>
      <c r="C8395">
        <v>109.83332799999999</v>
      </c>
    </row>
    <row r="8396" spans="1:3" x14ac:dyDescent="0.25">
      <c r="A8396" s="2">
        <v>44053</v>
      </c>
      <c r="B8396" s="1" t="s">
        <v>9</v>
      </c>
      <c r="C8396">
        <v>109.643852</v>
      </c>
    </row>
    <row r="8397" spans="1:3" x14ac:dyDescent="0.25">
      <c r="A8397" s="2">
        <v>44054</v>
      </c>
      <c r="B8397" s="1" t="s">
        <v>9</v>
      </c>
      <c r="C8397">
        <v>111.254318</v>
      </c>
    </row>
    <row r="8398" spans="1:3" x14ac:dyDescent="0.25">
      <c r="A8398" s="2">
        <v>44055</v>
      </c>
      <c r="B8398" s="1" t="s">
        <v>9</v>
      </c>
      <c r="C8398">
        <v>112.144806</v>
      </c>
    </row>
    <row r="8399" spans="1:3" x14ac:dyDescent="0.25">
      <c r="A8399" s="2">
        <v>44056</v>
      </c>
      <c r="B8399" s="1" t="s">
        <v>9</v>
      </c>
      <c r="C8399">
        <v>111.254318</v>
      </c>
    </row>
    <row r="8400" spans="1:3" x14ac:dyDescent="0.25">
      <c r="A8400" s="2">
        <v>44057</v>
      </c>
      <c r="B8400" s="1" t="s">
        <v>9</v>
      </c>
      <c r="C8400">
        <v>110.098579</v>
      </c>
    </row>
    <row r="8401" spans="1:3" x14ac:dyDescent="0.25">
      <c r="A8401" s="2">
        <v>44060</v>
      </c>
      <c r="B8401" s="1" t="s">
        <v>9</v>
      </c>
      <c r="C8401">
        <v>110.28804</v>
      </c>
    </row>
    <row r="8402" spans="1:3" x14ac:dyDescent="0.25">
      <c r="A8402" s="2">
        <v>44061</v>
      </c>
      <c r="B8402" s="1" t="s">
        <v>9</v>
      </c>
      <c r="C8402">
        <v>110.515404</v>
      </c>
    </row>
    <row r="8403" spans="1:3" x14ac:dyDescent="0.25">
      <c r="A8403" s="2">
        <v>44062</v>
      </c>
      <c r="B8403" s="1" t="s">
        <v>9</v>
      </c>
      <c r="C8403">
        <v>111.803764</v>
      </c>
    </row>
    <row r="8404" spans="1:3" x14ac:dyDescent="0.25">
      <c r="A8404" s="2">
        <v>44063</v>
      </c>
      <c r="B8404" s="1" t="s">
        <v>9</v>
      </c>
      <c r="C8404">
        <v>110.231201</v>
      </c>
    </row>
    <row r="8405" spans="1:3" x14ac:dyDescent="0.25">
      <c r="A8405" s="2">
        <v>44064</v>
      </c>
      <c r="B8405" s="1" t="s">
        <v>9</v>
      </c>
      <c r="C8405">
        <v>109.83332799999999</v>
      </c>
    </row>
    <row r="8406" spans="1:3" x14ac:dyDescent="0.25">
      <c r="A8406" s="2">
        <v>44067</v>
      </c>
      <c r="B8406" s="1" t="s">
        <v>9</v>
      </c>
      <c r="C8406">
        <v>112.997398</v>
      </c>
    </row>
    <row r="8407" spans="1:3" x14ac:dyDescent="0.25">
      <c r="A8407" s="2">
        <v>44068</v>
      </c>
      <c r="B8407" s="1" t="s">
        <v>9</v>
      </c>
      <c r="C8407">
        <v>112.391113</v>
      </c>
    </row>
    <row r="8408" spans="1:3" x14ac:dyDescent="0.25">
      <c r="A8408" s="2">
        <v>44069</v>
      </c>
      <c r="B8408" s="1" t="s">
        <v>9</v>
      </c>
      <c r="C8408">
        <v>113.774216</v>
      </c>
    </row>
    <row r="8409" spans="1:3" x14ac:dyDescent="0.25">
      <c r="A8409" s="2">
        <v>44070</v>
      </c>
      <c r="B8409" s="1" t="s">
        <v>9</v>
      </c>
      <c r="C8409">
        <v>112.92160800000001</v>
      </c>
    </row>
    <row r="8410" spans="1:3" x14ac:dyDescent="0.25">
      <c r="A8410" s="2">
        <v>44071</v>
      </c>
      <c r="B8410" s="1" t="s">
        <v>9</v>
      </c>
      <c r="C8410">
        <v>111.993233</v>
      </c>
    </row>
    <row r="8411" spans="1:3" x14ac:dyDescent="0.25">
      <c r="A8411" s="2">
        <v>44074</v>
      </c>
      <c r="B8411" s="1" t="s">
        <v>9</v>
      </c>
      <c r="C8411">
        <v>109.56806899999999</v>
      </c>
    </row>
    <row r="8412" spans="1:3" x14ac:dyDescent="0.25">
      <c r="A8412" s="2">
        <v>44075</v>
      </c>
      <c r="B8412" s="1" t="s">
        <v>9</v>
      </c>
      <c r="C8412">
        <v>110.704865</v>
      </c>
    </row>
    <row r="8413" spans="1:3" x14ac:dyDescent="0.25">
      <c r="A8413" s="2">
        <v>44076</v>
      </c>
      <c r="B8413" s="1" t="s">
        <v>9</v>
      </c>
      <c r="C8413">
        <v>112.845833</v>
      </c>
    </row>
    <row r="8414" spans="1:3" x14ac:dyDescent="0.25">
      <c r="A8414" s="2">
        <v>44077</v>
      </c>
      <c r="B8414" s="1" t="s">
        <v>9</v>
      </c>
      <c r="C8414">
        <v>110.685913</v>
      </c>
    </row>
    <row r="8415" spans="1:3" x14ac:dyDescent="0.25">
      <c r="A8415" s="2">
        <v>44078</v>
      </c>
      <c r="B8415" s="1" t="s">
        <v>9</v>
      </c>
      <c r="C8415">
        <v>109.605957</v>
      </c>
    </row>
    <row r="8416" spans="1:3" x14ac:dyDescent="0.25">
      <c r="A8416" s="2">
        <v>44081</v>
      </c>
      <c r="B8416" s="1" t="s">
        <v>9</v>
      </c>
      <c r="C8416">
        <v>111.083794</v>
      </c>
    </row>
    <row r="8417" spans="1:3" x14ac:dyDescent="0.25">
      <c r="A8417" s="2">
        <v>44082</v>
      </c>
      <c r="B8417" s="1" t="s">
        <v>9</v>
      </c>
      <c r="C8417">
        <v>109.35966500000001</v>
      </c>
    </row>
    <row r="8418" spans="1:3" x14ac:dyDescent="0.25">
      <c r="A8418" s="2">
        <v>44083</v>
      </c>
      <c r="B8418" s="1" t="s">
        <v>9</v>
      </c>
      <c r="C8418">
        <v>111.91744199999999</v>
      </c>
    </row>
    <row r="8419" spans="1:3" x14ac:dyDescent="0.25">
      <c r="A8419" s="2">
        <v>44084</v>
      </c>
      <c r="B8419" s="1" t="s">
        <v>9</v>
      </c>
      <c r="C8419">
        <v>111.424843</v>
      </c>
    </row>
    <row r="8420" spans="1:3" x14ac:dyDescent="0.25">
      <c r="A8420" s="2">
        <v>44085</v>
      </c>
      <c r="B8420" s="1" t="s">
        <v>9</v>
      </c>
      <c r="C8420">
        <v>110.98906700000001</v>
      </c>
    </row>
    <row r="8421" spans="1:3" x14ac:dyDescent="0.25">
      <c r="A8421" s="2">
        <v>44088</v>
      </c>
      <c r="B8421" s="1" t="s">
        <v>9</v>
      </c>
      <c r="C8421">
        <v>110.685913</v>
      </c>
    </row>
    <row r="8422" spans="1:3" x14ac:dyDescent="0.25">
      <c r="A8422" s="2">
        <v>44089</v>
      </c>
      <c r="B8422" s="1" t="s">
        <v>9</v>
      </c>
      <c r="C8422">
        <v>110.74276</v>
      </c>
    </row>
    <row r="8423" spans="1:3" x14ac:dyDescent="0.25">
      <c r="A8423" s="2">
        <v>44090</v>
      </c>
      <c r="B8423" s="1" t="s">
        <v>9</v>
      </c>
      <c r="C8423">
        <v>112.429008</v>
      </c>
    </row>
    <row r="8424" spans="1:3" x14ac:dyDescent="0.25">
      <c r="A8424" s="2">
        <v>44091</v>
      </c>
      <c r="B8424" s="1" t="s">
        <v>9</v>
      </c>
      <c r="C8424">
        <v>112.770042</v>
      </c>
    </row>
    <row r="8425" spans="1:3" x14ac:dyDescent="0.25">
      <c r="A8425" s="2">
        <v>44092</v>
      </c>
      <c r="B8425" s="1" t="s">
        <v>9</v>
      </c>
      <c r="C8425">
        <v>111.44377900000001</v>
      </c>
    </row>
    <row r="8426" spans="1:3" x14ac:dyDescent="0.25">
      <c r="A8426" s="2">
        <v>44095</v>
      </c>
      <c r="B8426" s="1" t="s">
        <v>9</v>
      </c>
      <c r="C8426">
        <v>106.252426</v>
      </c>
    </row>
    <row r="8427" spans="1:3" x14ac:dyDescent="0.25">
      <c r="A8427" s="2">
        <v>44096</v>
      </c>
      <c r="B8427" s="1" t="s">
        <v>9</v>
      </c>
      <c r="C8427">
        <v>107.067116</v>
      </c>
    </row>
    <row r="8428" spans="1:3" x14ac:dyDescent="0.25">
      <c r="A8428" s="2">
        <v>44097</v>
      </c>
      <c r="B8428" s="1" t="s">
        <v>9</v>
      </c>
      <c r="C8428">
        <v>106.422935</v>
      </c>
    </row>
    <row r="8429" spans="1:3" x14ac:dyDescent="0.25">
      <c r="A8429" s="2">
        <v>44098</v>
      </c>
      <c r="B8429" s="1" t="s">
        <v>9</v>
      </c>
      <c r="C8429">
        <v>107.521843</v>
      </c>
    </row>
    <row r="8430" spans="1:3" x14ac:dyDescent="0.25">
      <c r="A8430" s="2">
        <v>44099</v>
      </c>
      <c r="B8430" s="1" t="s">
        <v>9</v>
      </c>
      <c r="C8430">
        <v>105.79769899999999</v>
      </c>
    </row>
    <row r="8431" spans="1:3" x14ac:dyDescent="0.25">
      <c r="A8431" s="2">
        <v>44102</v>
      </c>
      <c r="B8431" s="1" t="s">
        <v>9</v>
      </c>
      <c r="C8431">
        <v>104.168297</v>
      </c>
    </row>
    <row r="8432" spans="1:3" x14ac:dyDescent="0.25">
      <c r="A8432" s="2">
        <v>44103</v>
      </c>
      <c r="B8432" s="1" t="s">
        <v>9</v>
      </c>
      <c r="C8432">
        <v>102.917816</v>
      </c>
    </row>
    <row r="8433" spans="1:3" x14ac:dyDescent="0.25">
      <c r="A8433" s="2">
        <v>44104</v>
      </c>
      <c r="B8433" s="1" t="s">
        <v>9</v>
      </c>
      <c r="C8433">
        <v>102.197845</v>
      </c>
    </row>
    <row r="8434" spans="1:3" x14ac:dyDescent="0.25">
      <c r="A8434" s="2">
        <v>44105</v>
      </c>
      <c r="B8434" s="1" t="s">
        <v>9</v>
      </c>
      <c r="C8434">
        <v>101.042114</v>
      </c>
    </row>
    <row r="8435" spans="1:3" x14ac:dyDescent="0.25">
      <c r="A8435" s="2">
        <v>44106</v>
      </c>
      <c r="B8435" s="1" t="s">
        <v>9</v>
      </c>
      <c r="C8435">
        <v>100.303192</v>
      </c>
    </row>
    <row r="8436" spans="1:3" x14ac:dyDescent="0.25">
      <c r="A8436" s="2">
        <v>44109</v>
      </c>
      <c r="B8436" s="1" t="s">
        <v>9</v>
      </c>
      <c r="C8436">
        <v>101.667351</v>
      </c>
    </row>
    <row r="8437" spans="1:3" x14ac:dyDescent="0.25">
      <c r="A8437" s="2">
        <v>44110</v>
      </c>
      <c r="B8437" s="1" t="s">
        <v>9</v>
      </c>
      <c r="C8437">
        <v>103.183075</v>
      </c>
    </row>
    <row r="8438" spans="1:3" x14ac:dyDescent="0.25">
      <c r="A8438" s="2">
        <v>44111</v>
      </c>
      <c r="B8438" s="1" t="s">
        <v>9</v>
      </c>
      <c r="C8438">
        <v>103.486214</v>
      </c>
    </row>
    <row r="8439" spans="1:3" x14ac:dyDescent="0.25">
      <c r="A8439" s="2">
        <v>44112</v>
      </c>
      <c r="B8439" s="1" t="s">
        <v>9</v>
      </c>
      <c r="C8439">
        <v>105.00194500000001</v>
      </c>
    </row>
    <row r="8440" spans="1:3" x14ac:dyDescent="0.25">
      <c r="A8440" s="2">
        <v>44113</v>
      </c>
      <c r="B8440" s="1" t="s">
        <v>9</v>
      </c>
      <c r="C8440">
        <v>105.684021</v>
      </c>
    </row>
    <row r="8441" spans="1:3" x14ac:dyDescent="0.25">
      <c r="A8441" s="2">
        <v>44116</v>
      </c>
      <c r="B8441" s="1" t="s">
        <v>9</v>
      </c>
      <c r="C8441">
        <v>106.51767700000001</v>
      </c>
    </row>
    <row r="8442" spans="1:3" x14ac:dyDescent="0.25">
      <c r="A8442" s="2">
        <v>44117</v>
      </c>
      <c r="B8442" s="1" t="s">
        <v>9</v>
      </c>
      <c r="C8442">
        <v>105.380875</v>
      </c>
    </row>
    <row r="8443" spans="1:3" x14ac:dyDescent="0.25">
      <c r="A8443" s="2">
        <v>44118</v>
      </c>
      <c r="B8443" s="1" t="s">
        <v>9</v>
      </c>
      <c r="C8443">
        <v>106.479782</v>
      </c>
    </row>
    <row r="8444" spans="1:3" x14ac:dyDescent="0.25">
      <c r="A8444" s="2">
        <v>44119</v>
      </c>
      <c r="B8444" s="1" t="s">
        <v>9</v>
      </c>
      <c r="C8444">
        <v>103.58094800000001</v>
      </c>
    </row>
    <row r="8445" spans="1:3" x14ac:dyDescent="0.25">
      <c r="A8445" s="2">
        <v>44120</v>
      </c>
      <c r="B8445" s="1" t="s">
        <v>9</v>
      </c>
      <c r="C8445">
        <v>105.115623</v>
      </c>
    </row>
    <row r="8446" spans="1:3" x14ac:dyDescent="0.25">
      <c r="A8446" s="2">
        <v>44123</v>
      </c>
      <c r="B8446" s="1" t="s">
        <v>9</v>
      </c>
      <c r="C8446">
        <v>104.64196</v>
      </c>
    </row>
    <row r="8447" spans="1:3" x14ac:dyDescent="0.25">
      <c r="A8447" s="2">
        <v>44124</v>
      </c>
      <c r="B8447" s="1" t="s">
        <v>9</v>
      </c>
      <c r="C8447">
        <v>104.907211</v>
      </c>
    </row>
    <row r="8448" spans="1:3" x14ac:dyDescent="0.25">
      <c r="A8448" s="2">
        <v>44125</v>
      </c>
      <c r="B8448" s="1" t="s">
        <v>9</v>
      </c>
      <c r="C8448">
        <v>102.95571099999999</v>
      </c>
    </row>
    <row r="8449" spans="1:3" x14ac:dyDescent="0.25">
      <c r="A8449" s="2">
        <v>44126</v>
      </c>
      <c r="B8449" s="1" t="s">
        <v>9</v>
      </c>
      <c r="C8449">
        <v>103.27780199999999</v>
      </c>
    </row>
    <row r="8450" spans="1:3" x14ac:dyDescent="0.25">
      <c r="A8450" s="2">
        <v>44127</v>
      </c>
      <c r="B8450" s="1" t="s">
        <v>9</v>
      </c>
      <c r="C8450">
        <v>103.884102</v>
      </c>
    </row>
    <row r="8451" spans="1:3" x14ac:dyDescent="0.25">
      <c r="A8451" s="2">
        <v>44130</v>
      </c>
      <c r="B8451" s="1" t="s">
        <v>9</v>
      </c>
      <c r="C8451">
        <v>101.85681200000001</v>
      </c>
    </row>
    <row r="8452" spans="1:3" x14ac:dyDescent="0.25">
      <c r="A8452" s="2">
        <v>44131</v>
      </c>
      <c r="B8452" s="1" t="s">
        <v>9</v>
      </c>
      <c r="C8452">
        <v>100.909485</v>
      </c>
    </row>
    <row r="8453" spans="1:3" x14ac:dyDescent="0.25">
      <c r="A8453" s="2">
        <v>44132</v>
      </c>
      <c r="B8453" s="1" t="s">
        <v>9</v>
      </c>
      <c r="C8453">
        <v>94.827629000000002</v>
      </c>
    </row>
    <row r="8454" spans="1:3" x14ac:dyDescent="0.25">
      <c r="A8454" s="2">
        <v>44133</v>
      </c>
      <c r="B8454" s="1" t="s">
        <v>9</v>
      </c>
      <c r="C8454">
        <v>95.339187999999993</v>
      </c>
    </row>
    <row r="8455" spans="1:3" x14ac:dyDescent="0.25">
      <c r="A8455" s="2">
        <v>44134</v>
      </c>
      <c r="B8455" s="1" t="s">
        <v>9</v>
      </c>
      <c r="C8455">
        <v>95.396027000000004</v>
      </c>
    </row>
    <row r="8456" spans="1:3" x14ac:dyDescent="0.25">
      <c r="A8456" s="2">
        <v>44137</v>
      </c>
      <c r="B8456" s="1" t="s">
        <v>9</v>
      </c>
      <c r="C8456">
        <v>97.953818999999996</v>
      </c>
    </row>
    <row r="8457" spans="1:3" x14ac:dyDescent="0.25">
      <c r="A8457" s="2">
        <v>44138</v>
      </c>
      <c r="B8457" s="1" t="s">
        <v>9</v>
      </c>
      <c r="C8457">
        <v>100.682121</v>
      </c>
    </row>
    <row r="8458" spans="1:3" x14ac:dyDescent="0.25">
      <c r="A8458" s="2">
        <v>44139</v>
      </c>
      <c r="B8458" s="1" t="s">
        <v>9</v>
      </c>
      <c r="C8458">
        <v>101.79997299999999</v>
      </c>
    </row>
    <row r="8459" spans="1:3" x14ac:dyDescent="0.25">
      <c r="A8459" s="2">
        <v>44140</v>
      </c>
      <c r="B8459" s="1" t="s">
        <v>9</v>
      </c>
      <c r="C8459">
        <v>104.281975</v>
      </c>
    </row>
    <row r="8460" spans="1:3" x14ac:dyDescent="0.25">
      <c r="A8460" s="2">
        <v>44141</v>
      </c>
      <c r="B8460" s="1" t="s">
        <v>9</v>
      </c>
      <c r="C8460">
        <v>102.917816</v>
      </c>
    </row>
    <row r="8461" spans="1:3" x14ac:dyDescent="0.25">
      <c r="A8461" s="2">
        <v>44144</v>
      </c>
      <c r="B8461" s="1" t="s">
        <v>9</v>
      </c>
      <c r="C8461">
        <v>110.344887</v>
      </c>
    </row>
    <row r="8462" spans="1:3" x14ac:dyDescent="0.25">
      <c r="A8462" s="2">
        <v>44145</v>
      </c>
      <c r="B8462" s="1" t="s">
        <v>9</v>
      </c>
      <c r="C8462">
        <v>112.16374999999999</v>
      </c>
    </row>
    <row r="8463" spans="1:3" x14ac:dyDescent="0.25">
      <c r="A8463" s="2">
        <v>44146</v>
      </c>
      <c r="B8463" s="1" t="s">
        <v>9</v>
      </c>
      <c r="C8463">
        <v>111.330101</v>
      </c>
    </row>
    <row r="8464" spans="1:3" x14ac:dyDescent="0.25">
      <c r="A8464" s="2">
        <v>44147</v>
      </c>
      <c r="B8464" s="1" t="s">
        <v>9</v>
      </c>
      <c r="C8464">
        <v>107.73024700000001</v>
      </c>
    </row>
    <row r="8465" spans="1:3" x14ac:dyDescent="0.25">
      <c r="A8465" s="2">
        <v>44148</v>
      </c>
      <c r="B8465" s="1" t="s">
        <v>9</v>
      </c>
      <c r="C8465">
        <v>107.08607499999999</v>
      </c>
    </row>
    <row r="8466" spans="1:3" x14ac:dyDescent="0.25">
      <c r="A8466" s="2">
        <v>44151</v>
      </c>
      <c r="B8466" s="1" t="s">
        <v>9</v>
      </c>
      <c r="C8466">
        <v>106.385048</v>
      </c>
    </row>
    <row r="8467" spans="1:3" x14ac:dyDescent="0.25">
      <c r="A8467" s="2">
        <v>44152</v>
      </c>
      <c r="B8467" s="1" t="s">
        <v>9</v>
      </c>
      <c r="C8467">
        <v>105.72191599999999</v>
      </c>
    </row>
    <row r="8468" spans="1:3" x14ac:dyDescent="0.25">
      <c r="A8468" s="2">
        <v>44153</v>
      </c>
      <c r="B8468" s="1" t="s">
        <v>9</v>
      </c>
      <c r="C8468">
        <v>105.267197</v>
      </c>
    </row>
    <row r="8469" spans="1:3" x14ac:dyDescent="0.25">
      <c r="A8469" s="2">
        <v>44154</v>
      </c>
      <c r="B8469" s="1" t="s">
        <v>9</v>
      </c>
      <c r="C8469">
        <v>104.01673099999999</v>
      </c>
    </row>
    <row r="8470" spans="1:3" x14ac:dyDescent="0.25">
      <c r="A8470" s="2">
        <v>44155</v>
      </c>
      <c r="B8470" s="1" t="s">
        <v>9</v>
      </c>
      <c r="C8470">
        <v>103.808311</v>
      </c>
    </row>
    <row r="8471" spans="1:3" x14ac:dyDescent="0.25">
      <c r="A8471" s="2">
        <v>44158</v>
      </c>
      <c r="B8471" s="1" t="s">
        <v>9</v>
      </c>
      <c r="C8471">
        <v>105.79769899999999</v>
      </c>
    </row>
    <row r="8472" spans="1:3" x14ac:dyDescent="0.25">
      <c r="A8472" s="2">
        <v>44159</v>
      </c>
      <c r="B8472" s="1" t="s">
        <v>9</v>
      </c>
      <c r="C8472">
        <v>106.460831</v>
      </c>
    </row>
    <row r="8473" spans="1:3" x14ac:dyDescent="0.25">
      <c r="A8473" s="2">
        <v>44160</v>
      </c>
      <c r="B8473" s="1" t="s">
        <v>9</v>
      </c>
      <c r="C8473">
        <v>106.44188699999999</v>
      </c>
    </row>
    <row r="8474" spans="1:3" x14ac:dyDescent="0.25">
      <c r="A8474" s="2">
        <v>44161</v>
      </c>
      <c r="B8474" s="1" t="s">
        <v>9</v>
      </c>
      <c r="C8474">
        <v>105.49456000000001</v>
      </c>
    </row>
    <row r="8475" spans="1:3" x14ac:dyDescent="0.25">
      <c r="A8475" s="2">
        <v>44162</v>
      </c>
      <c r="B8475" s="1" t="s">
        <v>9</v>
      </c>
      <c r="C8475">
        <v>106.74503300000001</v>
      </c>
    </row>
    <row r="8476" spans="1:3" x14ac:dyDescent="0.25">
      <c r="A8476" s="2">
        <v>44165</v>
      </c>
      <c r="B8476" s="1" t="s">
        <v>9</v>
      </c>
      <c r="C8476">
        <v>106.10084500000001</v>
      </c>
    </row>
    <row r="8477" spans="1:3" x14ac:dyDescent="0.25">
      <c r="A8477" s="2">
        <v>44166</v>
      </c>
      <c r="B8477" s="1" t="s">
        <v>9</v>
      </c>
      <c r="C8477">
        <v>106.99134100000001</v>
      </c>
    </row>
    <row r="8478" spans="1:3" x14ac:dyDescent="0.25">
      <c r="A8478" s="2">
        <v>44167</v>
      </c>
      <c r="B8478" s="1" t="s">
        <v>9</v>
      </c>
      <c r="C8478">
        <v>106.97238900000001</v>
      </c>
    </row>
    <row r="8479" spans="1:3" x14ac:dyDescent="0.25">
      <c r="A8479" s="2">
        <v>44168</v>
      </c>
      <c r="B8479" s="1" t="s">
        <v>9</v>
      </c>
      <c r="C8479">
        <v>106.02505499999999</v>
      </c>
    </row>
    <row r="8480" spans="1:3" x14ac:dyDescent="0.25">
      <c r="A8480" s="2">
        <v>44169</v>
      </c>
      <c r="B8480" s="1" t="s">
        <v>9</v>
      </c>
      <c r="C8480">
        <v>107.332375</v>
      </c>
    </row>
    <row r="8481" spans="1:3" x14ac:dyDescent="0.25">
      <c r="A8481" s="2">
        <v>44172</v>
      </c>
      <c r="B8481" s="1" t="s">
        <v>9</v>
      </c>
      <c r="C8481">
        <v>106.498718</v>
      </c>
    </row>
    <row r="8482" spans="1:3" x14ac:dyDescent="0.25">
      <c r="A8482" s="2">
        <v>44173</v>
      </c>
      <c r="B8482" s="1" t="s">
        <v>9</v>
      </c>
      <c r="C8482">
        <v>108.37443500000001</v>
      </c>
    </row>
    <row r="8483" spans="1:3" x14ac:dyDescent="0.25">
      <c r="A8483" s="2">
        <v>44174</v>
      </c>
      <c r="B8483" s="1" t="s">
        <v>9</v>
      </c>
      <c r="C8483">
        <v>107.900772</v>
      </c>
    </row>
    <row r="8484" spans="1:3" x14ac:dyDescent="0.25">
      <c r="A8484" s="2">
        <v>44175</v>
      </c>
      <c r="B8484" s="1" t="s">
        <v>9</v>
      </c>
      <c r="C8484">
        <v>107.540779</v>
      </c>
    </row>
    <row r="8485" spans="1:3" x14ac:dyDescent="0.25">
      <c r="A8485" s="2">
        <v>44176</v>
      </c>
      <c r="B8485" s="1" t="s">
        <v>9</v>
      </c>
      <c r="C8485">
        <v>106.74503300000001</v>
      </c>
    </row>
    <row r="8486" spans="1:3" x14ac:dyDescent="0.25">
      <c r="A8486" s="2">
        <v>44179</v>
      </c>
      <c r="B8486" s="1" t="s">
        <v>9</v>
      </c>
      <c r="C8486">
        <v>106.763977</v>
      </c>
    </row>
    <row r="8487" spans="1:3" x14ac:dyDescent="0.25">
      <c r="A8487" s="2">
        <v>44180</v>
      </c>
      <c r="B8487" s="1" t="s">
        <v>9</v>
      </c>
      <c r="C8487">
        <v>108.63969400000001</v>
      </c>
    </row>
    <row r="8488" spans="1:3" x14ac:dyDescent="0.25">
      <c r="A8488" s="2">
        <v>44181</v>
      </c>
      <c r="B8488" s="1" t="s">
        <v>9</v>
      </c>
      <c r="C8488">
        <v>109.56806899999999</v>
      </c>
    </row>
    <row r="8489" spans="1:3" x14ac:dyDescent="0.25">
      <c r="A8489" s="2">
        <v>44182</v>
      </c>
      <c r="B8489" s="1" t="s">
        <v>9</v>
      </c>
      <c r="C8489">
        <v>110.458557</v>
      </c>
    </row>
    <row r="8490" spans="1:3" x14ac:dyDescent="0.25">
      <c r="A8490" s="2">
        <v>44183</v>
      </c>
      <c r="B8490" s="1" t="s">
        <v>9</v>
      </c>
      <c r="C8490">
        <v>111.614304</v>
      </c>
    </row>
    <row r="8491" spans="1:3" x14ac:dyDescent="0.25">
      <c r="A8491" s="2">
        <v>44186</v>
      </c>
      <c r="B8491" s="1" t="s">
        <v>9</v>
      </c>
      <c r="C8491">
        <v>107.673416</v>
      </c>
    </row>
    <row r="8492" spans="1:3" x14ac:dyDescent="0.25">
      <c r="A8492" s="2">
        <v>44187</v>
      </c>
      <c r="B8492" s="1" t="s">
        <v>9</v>
      </c>
      <c r="C8492">
        <v>108.31759599999999</v>
      </c>
    </row>
    <row r="8493" spans="1:3" x14ac:dyDescent="0.25">
      <c r="A8493" s="2">
        <v>44188</v>
      </c>
      <c r="B8493" s="1" t="s">
        <v>9</v>
      </c>
      <c r="C8493">
        <v>110.83749400000001</v>
      </c>
    </row>
    <row r="8494" spans="1:3" x14ac:dyDescent="0.25">
      <c r="A8494" s="2">
        <v>44193</v>
      </c>
      <c r="B8494" s="1" t="s">
        <v>9</v>
      </c>
      <c r="C8494">
        <v>113.01635</v>
      </c>
    </row>
    <row r="8495" spans="1:3" x14ac:dyDescent="0.25">
      <c r="A8495" s="2">
        <v>44194</v>
      </c>
      <c r="B8495" s="1" t="s">
        <v>9</v>
      </c>
      <c r="C8495">
        <v>111.21642300000001</v>
      </c>
    </row>
    <row r="8496" spans="1:3" x14ac:dyDescent="0.25">
      <c r="A8496" s="2">
        <v>44195</v>
      </c>
      <c r="B8496" s="1" t="s">
        <v>9</v>
      </c>
      <c r="C8496">
        <v>111.330101</v>
      </c>
    </row>
    <row r="8497" spans="1:3" x14ac:dyDescent="0.25">
      <c r="A8497" s="2">
        <v>44200</v>
      </c>
      <c r="B8497" s="1" t="s">
        <v>9</v>
      </c>
      <c r="C8497">
        <v>111.424843</v>
      </c>
    </row>
    <row r="8498" spans="1:3" x14ac:dyDescent="0.25">
      <c r="A8498" s="2">
        <v>44201</v>
      </c>
      <c r="B8498" s="1" t="s">
        <v>9</v>
      </c>
      <c r="C8498">
        <v>111.197472</v>
      </c>
    </row>
    <row r="8499" spans="1:3" x14ac:dyDescent="0.25">
      <c r="A8499" s="2">
        <v>44202</v>
      </c>
      <c r="B8499" s="1" t="s">
        <v>9</v>
      </c>
      <c r="C8499">
        <v>115.46045700000001</v>
      </c>
    </row>
    <row r="8500" spans="1:3" x14ac:dyDescent="0.25">
      <c r="A8500" s="2">
        <v>44203</v>
      </c>
      <c r="B8500" s="1" t="s">
        <v>9</v>
      </c>
      <c r="C8500">
        <v>117.75299800000001</v>
      </c>
    </row>
    <row r="8501" spans="1:3" x14ac:dyDescent="0.25">
      <c r="A8501" s="2">
        <v>44204</v>
      </c>
      <c r="B8501" s="1" t="s">
        <v>9</v>
      </c>
      <c r="C8501">
        <v>117.468796</v>
      </c>
    </row>
    <row r="8502" spans="1:3" x14ac:dyDescent="0.25">
      <c r="A8502" s="2">
        <v>44207</v>
      </c>
      <c r="B8502" s="1" t="s">
        <v>9</v>
      </c>
      <c r="C8502">
        <v>117.44985200000001</v>
      </c>
    </row>
    <row r="8503" spans="1:3" x14ac:dyDescent="0.25">
      <c r="A8503" s="2">
        <v>44208</v>
      </c>
      <c r="B8503" s="1" t="s">
        <v>9</v>
      </c>
      <c r="C8503">
        <v>117.506691</v>
      </c>
    </row>
    <row r="8504" spans="1:3" x14ac:dyDescent="0.25">
      <c r="A8504" s="2">
        <v>44209</v>
      </c>
      <c r="B8504" s="1" t="s">
        <v>9</v>
      </c>
      <c r="C8504">
        <v>116.350945</v>
      </c>
    </row>
    <row r="8505" spans="1:3" x14ac:dyDescent="0.25">
      <c r="A8505" s="2">
        <v>44210</v>
      </c>
      <c r="B8505" s="1" t="s">
        <v>9</v>
      </c>
      <c r="C8505">
        <v>115.896225</v>
      </c>
    </row>
    <row r="8506" spans="1:3" x14ac:dyDescent="0.25">
      <c r="A8506" s="2">
        <v>44211</v>
      </c>
      <c r="B8506" s="1" t="s">
        <v>9</v>
      </c>
      <c r="C8506">
        <v>113.471062</v>
      </c>
    </row>
    <row r="8507" spans="1:3" x14ac:dyDescent="0.25">
      <c r="A8507" s="2">
        <v>44214</v>
      </c>
      <c r="B8507" s="1" t="s">
        <v>9</v>
      </c>
      <c r="C8507">
        <v>113.527901</v>
      </c>
    </row>
    <row r="8508" spans="1:3" x14ac:dyDescent="0.25">
      <c r="A8508" s="2">
        <v>44215</v>
      </c>
      <c r="B8508" s="1" t="s">
        <v>9</v>
      </c>
      <c r="C8508">
        <v>114.83522000000001</v>
      </c>
    </row>
    <row r="8509" spans="1:3" x14ac:dyDescent="0.25">
      <c r="A8509" s="2">
        <v>44216</v>
      </c>
      <c r="B8509" s="1" t="s">
        <v>9</v>
      </c>
      <c r="C8509">
        <v>115.915176</v>
      </c>
    </row>
    <row r="8510" spans="1:3" x14ac:dyDescent="0.25">
      <c r="A8510" s="2">
        <v>44217</v>
      </c>
      <c r="B8510" s="1" t="s">
        <v>9</v>
      </c>
      <c r="C8510">
        <v>117.279335</v>
      </c>
    </row>
    <row r="8511" spans="1:3" x14ac:dyDescent="0.25">
      <c r="A8511" s="2">
        <v>44218</v>
      </c>
      <c r="B8511" s="1" t="s">
        <v>9</v>
      </c>
      <c r="C8511">
        <v>125.80529</v>
      </c>
    </row>
    <row r="8512" spans="1:3" x14ac:dyDescent="0.25">
      <c r="A8512" s="2">
        <v>44221</v>
      </c>
      <c r="B8512" s="1" t="s">
        <v>9</v>
      </c>
      <c r="C8512">
        <v>121.599144</v>
      </c>
    </row>
    <row r="8513" spans="1:3" x14ac:dyDescent="0.25">
      <c r="A8513" s="2">
        <v>44222</v>
      </c>
      <c r="B8513" s="1" t="s">
        <v>9</v>
      </c>
      <c r="C8513">
        <v>123.778015</v>
      </c>
    </row>
    <row r="8514" spans="1:3" x14ac:dyDescent="0.25">
      <c r="A8514" s="2">
        <v>44223</v>
      </c>
      <c r="B8514" s="1" t="s">
        <v>9</v>
      </c>
      <c r="C8514">
        <v>122.52752700000001</v>
      </c>
    </row>
    <row r="8515" spans="1:3" x14ac:dyDescent="0.25">
      <c r="A8515" s="2">
        <v>44224</v>
      </c>
      <c r="B8515" s="1" t="s">
        <v>9</v>
      </c>
      <c r="C8515">
        <v>122.88751999999999</v>
      </c>
    </row>
    <row r="8516" spans="1:3" x14ac:dyDescent="0.25">
      <c r="A8516" s="2">
        <v>44225</v>
      </c>
      <c r="B8516" s="1" t="s">
        <v>9</v>
      </c>
      <c r="C8516">
        <v>121.20127100000001</v>
      </c>
    </row>
    <row r="8517" spans="1:3" x14ac:dyDescent="0.25">
      <c r="A8517" s="2">
        <v>44228</v>
      </c>
      <c r="B8517" s="1" t="s">
        <v>9</v>
      </c>
      <c r="C8517">
        <v>123.664322</v>
      </c>
    </row>
    <row r="8518" spans="1:3" x14ac:dyDescent="0.25">
      <c r="A8518" s="2">
        <v>44229</v>
      </c>
      <c r="B8518" s="1" t="s">
        <v>9</v>
      </c>
      <c r="C8518">
        <v>126.54420500000001</v>
      </c>
    </row>
    <row r="8519" spans="1:3" x14ac:dyDescent="0.25">
      <c r="A8519" s="2">
        <v>44230</v>
      </c>
      <c r="B8519" s="1" t="s">
        <v>9</v>
      </c>
      <c r="C8519">
        <v>128.83673099999999</v>
      </c>
    </row>
    <row r="8520" spans="1:3" x14ac:dyDescent="0.25">
      <c r="A8520" s="2">
        <v>44231</v>
      </c>
      <c r="B8520" s="1" t="s">
        <v>9</v>
      </c>
      <c r="C8520">
        <v>132.395554</v>
      </c>
    </row>
    <row r="8521" spans="1:3" x14ac:dyDescent="0.25">
      <c r="A8521" s="2">
        <v>44232</v>
      </c>
      <c r="B8521" s="1" t="s">
        <v>9</v>
      </c>
      <c r="C8521">
        <v>129.61462399999999</v>
      </c>
    </row>
    <row r="8522" spans="1:3" x14ac:dyDescent="0.25">
      <c r="A8522" s="2">
        <v>44235</v>
      </c>
      <c r="B8522" s="1" t="s">
        <v>9</v>
      </c>
      <c r="C8522">
        <v>128.75895700000001</v>
      </c>
    </row>
    <row r="8523" spans="1:3" x14ac:dyDescent="0.25">
      <c r="A8523" s="2">
        <v>44236</v>
      </c>
      <c r="B8523" s="1" t="s">
        <v>9</v>
      </c>
      <c r="C8523">
        <v>127.55323</v>
      </c>
    </row>
    <row r="8524" spans="1:3" x14ac:dyDescent="0.25">
      <c r="A8524" s="2">
        <v>44237</v>
      </c>
      <c r="B8524" s="1" t="s">
        <v>9</v>
      </c>
      <c r="C8524">
        <v>129.71185299999999</v>
      </c>
    </row>
    <row r="8525" spans="1:3" x14ac:dyDescent="0.25">
      <c r="A8525" s="2">
        <v>44238</v>
      </c>
      <c r="B8525" s="1" t="s">
        <v>9</v>
      </c>
      <c r="C8525">
        <v>128.62283300000001</v>
      </c>
    </row>
    <row r="8526" spans="1:3" x14ac:dyDescent="0.25">
      <c r="A8526" s="2">
        <v>44239</v>
      </c>
      <c r="B8526" s="1" t="s">
        <v>9</v>
      </c>
      <c r="C8526">
        <v>130.314728</v>
      </c>
    </row>
    <row r="8527" spans="1:3" x14ac:dyDescent="0.25">
      <c r="A8527" s="2">
        <v>44242</v>
      </c>
      <c r="B8527" s="1" t="s">
        <v>9</v>
      </c>
      <c r="C8527">
        <v>128.27278100000001</v>
      </c>
    </row>
    <row r="8528" spans="1:3" x14ac:dyDescent="0.25">
      <c r="A8528" s="2">
        <v>44243</v>
      </c>
      <c r="B8528" s="1" t="s">
        <v>9</v>
      </c>
      <c r="C8528">
        <v>126.75591300000001</v>
      </c>
    </row>
    <row r="8529" spans="1:3" x14ac:dyDescent="0.25">
      <c r="A8529" s="2">
        <v>44244</v>
      </c>
      <c r="B8529" s="1" t="s">
        <v>9</v>
      </c>
      <c r="C8529">
        <v>127.164299</v>
      </c>
    </row>
    <row r="8530" spans="1:3" x14ac:dyDescent="0.25">
      <c r="A8530" s="2">
        <v>44245</v>
      </c>
      <c r="B8530" s="1" t="s">
        <v>9</v>
      </c>
      <c r="C8530">
        <v>125.978027</v>
      </c>
    </row>
    <row r="8531" spans="1:3" x14ac:dyDescent="0.25">
      <c r="A8531" s="2">
        <v>44246</v>
      </c>
      <c r="B8531" s="1" t="s">
        <v>9</v>
      </c>
      <c r="C8531">
        <v>128.81729100000001</v>
      </c>
    </row>
    <row r="8532" spans="1:3" x14ac:dyDescent="0.25">
      <c r="A8532" s="2">
        <v>44249</v>
      </c>
      <c r="B8532" s="1" t="s">
        <v>9</v>
      </c>
      <c r="C8532">
        <v>127.864395</v>
      </c>
    </row>
    <row r="8533" spans="1:3" x14ac:dyDescent="0.25">
      <c r="A8533" s="2">
        <v>44250</v>
      </c>
      <c r="B8533" s="1" t="s">
        <v>9</v>
      </c>
      <c r="C8533">
        <v>126.03636899999999</v>
      </c>
    </row>
    <row r="8534" spans="1:3" x14ac:dyDescent="0.25">
      <c r="A8534" s="2">
        <v>44251</v>
      </c>
      <c r="B8534" s="1" t="s">
        <v>9</v>
      </c>
      <c r="C8534">
        <v>127.30043000000001</v>
      </c>
    </row>
    <row r="8535" spans="1:3" x14ac:dyDescent="0.25">
      <c r="A8535" s="2">
        <v>44252</v>
      </c>
      <c r="B8535" s="1" t="s">
        <v>9</v>
      </c>
      <c r="C8535">
        <v>126.580879</v>
      </c>
    </row>
    <row r="8536" spans="1:3" x14ac:dyDescent="0.25">
      <c r="A8536" s="2">
        <v>44253</v>
      </c>
      <c r="B8536" s="1" t="s">
        <v>9</v>
      </c>
      <c r="C8536">
        <v>124.441711</v>
      </c>
    </row>
    <row r="8537" spans="1:3" x14ac:dyDescent="0.25">
      <c r="A8537" s="2">
        <v>44256</v>
      </c>
      <c r="B8537" s="1" t="s">
        <v>9</v>
      </c>
      <c r="C8537">
        <v>127.261543</v>
      </c>
    </row>
    <row r="8538" spans="1:3" x14ac:dyDescent="0.25">
      <c r="A8538" s="2">
        <v>44257</v>
      </c>
      <c r="B8538" s="1" t="s">
        <v>9</v>
      </c>
      <c r="C8538">
        <v>126.289185</v>
      </c>
    </row>
    <row r="8539" spans="1:3" x14ac:dyDescent="0.25">
      <c r="A8539" s="2">
        <v>44258</v>
      </c>
      <c r="B8539" s="1" t="s">
        <v>9</v>
      </c>
      <c r="C8539">
        <v>129.439606</v>
      </c>
    </row>
    <row r="8540" spans="1:3" x14ac:dyDescent="0.25">
      <c r="A8540" s="2">
        <v>44259</v>
      </c>
      <c r="B8540" s="1" t="s">
        <v>9</v>
      </c>
      <c r="C8540">
        <v>127.864395</v>
      </c>
    </row>
    <row r="8541" spans="1:3" x14ac:dyDescent="0.25">
      <c r="A8541" s="2">
        <v>44260</v>
      </c>
      <c r="B8541" s="1" t="s">
        <v>9</v>
      </c>
      <c r="C8541">
        <v>125.550186</v>
      </c>
    </row>
    <row r="8542" spans="1:3" x14ac:dyDescent="0.25">
      <c r="A8542" s="2">
        <v>44263</v>
      </c>
      <c r="B8542" s="1" t="s">
        <v>9</v>
      </c>
      <c r="C8542">
        <v>130.80090300000001</v>
      </c>
    </row>
    <row r="8543" spans="1:3" x14ac:dyDescent="0.25">
      <c r="A8543" s="2">
        <v>44264</v>
      </c>
      <c r="B8543" s="1" t="s">
        <v>9</v>
      </c>
      <c r="C8543">
        <v>131.364868</v>
      </c>
    </row>
    <row r="8544" spans="1:3" x14ac:dyDescent="0.25">
      <c r="A8544" s="2">
        <v>44265</v>
      </c>
      <c r="B8544" s="1" t="s">
        <v>9</v>
      </c>
      <c r="C8544">
        <v>131.61767599999999</v>
      </c>
    </row>
    <row r="8545" spans="1:3" x14ac:dyDescent="0.25">
      <c r="A8545" s="2">
        <v>44266</v>
      </c>
      <c r="B8545" s="1" t="s">
        <v>9</v>
      </c>
      <c r="C8545">
        <v>132.920624</v>
      </c>
    </row>
    <row r="8546" spans="1:3" x14ac:dyDescent="0.25">
      <c r="A8546" s="2">
        <v>44267</v>
      </c>
      <c r="B8546" s="1" t="s">
        <v>9</v>
      </c>
      <c r="C8546">
        <v>131.63713100000001</v>
      </c>
    </row>
    <row r="8547" spans="1:3" x14ac:dyDescent="0.25">
      <c r="A8547" s="2">
        <v>44270</v>
      </c>
      <c r="B8547" s="1" t="s">
        <v>9</v>
      </c>
      <c r="C8547">
        <v>131.07316599999999</v>
      </c>
    </row>
    <row r="8548" spans="1:3" x14ac:dyDescent="0.25">
      <c r="A8548" s="2">
        <v>44271</v>
      </c>
      <c r="B8548" s="1" t="s">
        <v>9</v>
      </c>
      <c r="C8548">
        <v>131.67600999999999</v>
      </c>
    </row>
    <row r="8549" spans="1:3" x14ac:dyDescent="0.25">
      <c r="A8549" s="2">
        <v>44272</v>
      </c>
      <c r="B8549" s="1" t="s">
        <v>9</v>
      </c>
      <c r="C8549">
        <v>132.22053500000001</v>
      </c>
    </row>
    <row r="8550" spans="1:3" x14ac:dyDescent="0.25">
      <c r="A8550" s="2">
        <v>44273</v>
      </c>
      <c r="B8550" s="1" t="s">
        <v>9</v>
      </c>
      <c r="C8550">
        <v>137.082291</v>
      </c>
    </row>
    <row r="8551" spans="1:3" x14ac:dyDescent="0.25">
      <c r="A8551" s="2">
        <v>44274</v>
      </c>
      <c r="B8551" s="1" t="s">
        <v>9</v>
      </c>
      <c r="C8551">
        <v>133.95130900000001</v>
      </c>
    </row>
    <row r="8552" spans="1:3" x14ac:dyDescent="0.25">
      <c r="A8552" s="2">
        <v>44277</v>
      </c>
      <c r="B8552" s="1" t="s">
        <v>9</v>
      </c>
      <c r="C8552">
        <v>132.006607</v>
      </c>
    </row>
    <row r="8553" spans="1:3" x14ac:dyDescent="0.25">
      <c r="A8553" s="2">
        <v>44278</v>
      </c>
      <c r="B8553" s="1" t="s">
        <v>9</v>
      </c>
      <c r="C8553">
        <v>132.22053500000001</v>
      </c>
    </row>
    <row r="8554" spans="1:3" x14ac:dyDescent="0.25">
      <c r="A8554" s="2">
        <v>44279</v>
      </c>
      <c r="B8554" s="1" t="s">
        <v>9</v>
      </c>
      <c r="C8554">
        <v>131.81214900000001</v>
      </c>
    </row>
    <row r="8555" spans="1:3" x14ac:dyDescent="0.25">
      <c r="A8555" s="2">
        <v>44280</v>
      </c>
      <c r="B8555" s="1" t="s">
        <v>9</v>
      </c>
      <c r="C8555">
        <v>131.71492000000001</v>
      </c>
    </row>
    <row r="8556" spans="1:3" x14ac:dyDescent="0.25">
      <c r="A8556" s="2">
        <v>44281</v>
      </c>
      <c r="B8556" s="1" t="s">
        <v>9</v>
      </c>
      <c r="C8556">
        <v>133.58183299999999</v>
      </c>
    </row>
    <row r="8557" spans="1:3" x14ac:dyDescent="0.25">
      <c r="A8557" s="2">
        <v>44284</v>
      </c>
      <c r="B8557" s="1" t="s">
        <v>9</v>
      </c>
      <c r="C8557">
        <v>134.02911399999999</v>
      </c>
    </row>
    <row r="8558" spans="1:3" x14ac:dyDescent="0.25">
      <c r="A8558" s="2">
        <v>44285</v>
      </c>
      <c r="B8558" s="1" t="s">
        <v>9</v>
      </c>
      <c r="C8558">
        <v>137.17953499999999</v>
      </c>
    </row>
    <row r="8559" spans="1:3" x14ac:dyDescent="0.25">
      <c r="A8559" s="2">
        <v>44286</v>
      </c>
      <c r="B8559" s="1" t="s">
        <v>9</v>
      </c>
      <c r="C8559">
        <v>136.12939499999999</v>
      </c>
    </row>
    <row r="8560" spans="1:3" x14ac:dyDescent="0.25">
      <c r="A8560" s="2">
        <v>44287</v>
      </c>
      <c r="B8560" s="1" t="s">
        <v>9</v>
      </c>
      <c r="C8560">
        <v>136.90727200000001</v>
      </c>
    </row>
    <row r="8561" spans="1:3" x14ac:dyDescent="0.25">
      <c r="A8561" s="2">
        <v>44292</v>
      </c>
      <c r="B8561" s="1" t="s">
        <v>9</v>
      </c>
      <c r="C8561">
        <v>137.335114</v>
      </c>
    </row>
    <row r="8562" spans="1:3" x14ac:dyDescent="0.25">
      <c r="A8562" s="2">
        <v>44293</v>
      </c>
      <c r="B8562" s="1" t="s">
        <v>9</v>
      </c>
      <c r="C8562">
        <v>136.168274</v>
      </c>
    </row>
    <row r="8563" spans="1:3" x14ac:dyDescent="0.25">
      <c r="A8563" s="2">
        <v>44294</v>
      </c>
      <c r="B8563" s="1" t="s">
        <v>9</v>
      </c>
      <c r="C8563">
        <v>136.55723599999999</v>
      </c>
    </row>
    <row r="8564" spans="1:3" x14ac:dyDescent="0.25">
      <c r="A8564" s="2">
        <v>44295</v>
      </c>
      <c r="B8564" s="1" t="s">
        <v>9</v>
      </c>
      <c r="C8564">
        <v>136.518326</v>
      </c>
    </row>
    <row r="8565" spans="1:3" x14ac:dyDescent="0.25">
      <c r="A8565" s="2">
        <v>44298</v>
      </c>
      <c r="B8565" s="1" t="s">
        <v>9</v>
      </c>
      <c r="C8565">
        <v>135.42929100000001</v>
      </c>
    </row>
    <row r="8566" spans="1:3" x14ac:dyDescent="0.25">
      <c r="A8566" s="2">
        <v>44299</v>
      </c>
      <c r="B8566" s="1" t="s">
        <v>9</v>
      </c>
      <c r="C8566">
        <v>135.545975</v>
      </c>
    </row>
    <row r="8567" spans="1:3" x14ac:dyDescent="0.25">
      <c r="A8567" s="2">
        <v>44300</v>
      </c>
      <c r="B8567" s="1" t="s">
        <v>9</v>
      </c>
      <c r="C8567">
        <v>134.923676</v>
      </c>
    </row>
    <row r="8568" spans="1:3" x14ac:dyDescent="0.25">
      <c r="A8568" s="2">
        <v>44301</v>
      </c>
      <c r="B8568" s="1" t="s">
        <v>9</v>
      </c>
      <c r="C8568">
        <v>136.12939499999999</v>
      </c>
    </row>
    <row r="8569" spans="1:3" x14ac:dyDescent="0.25">
      <c r="A8569" s="2">
        <v>44302</v>
      </c>
      <c r="B8569" s="1" t="s">
        <v>9</v>
      </c>
      <c r="C8569">
        <v>141.924622</v>
      </c>
    </row>
    <row r="8570" spans="1:3" x14ac:dyDescent="0.25">
      <c r="A8570" s="2">
        <v>44305</v>
      </c>
      <c r="B8570" s="1" t="s">
        <v>9</v>
      </c>
      <c r="C8570">
        <v>139.824341</v>
      </c>
    </row>
    <row r="8571" spans="1:3" x14ac:dyDescent="0.25">
      <c r="A8571" s="2">
        <v>44306</v>
      </c>
      <c r="B8571" s="1" t="s">
        <v>9</v>
      </c>
      <c r="C8571">
        <v>136.401657</v>
      </c>
    </row>
    <row r="8572" spans="1:3" x14ac:dyDescent="0.25">
      <c r="A8572" s="2">
        <v>44307</v>
      </c>
      <c r="B8572" s="1" t="s">
        <v>9</v>
      </c>
      <c r="C8572">
        <v>137.29621900000001</v>
      </c>
    </row>
    <row r="8573" spans="1:3" x14ac:dyDescent="0.25">
      <c r="A8573" s="2">
        <v>44308</v>
      </c>
      <c r="B8573" s="1" t="s">
        <v>9</v>
      </c>
      <c r="C8573">
        <v>138.52139299999999</v>
      </c>
    </row>
    <row r="8574" spans="1:3" x14ac:dyDescent="0.25">
      <c r="A8574" s="2">
        <v>44309</v>
      </c>
      <c r="B8574" s="1" t="s">
        <v>9</v>
      </c>
      <c r="C8574">
        <v>138.988113</v>
      </c>
    </row>
    <row r="8575" spans="1:3" x14ac:dyDescent="0.25">
      <c r="A8575" s="2">
        <v>44312</v>
      </c>
      <c r="B8575" s="1" t="s">
        <v>9</v>
      </c>
      <c r="C8575">
        <v>138.540817</v>
      </c>
    </row>
    <row r="8576" spans="1:3" x14ac:dyDescent="0.25">
      <c r="A8576" s="2">
        <v>44313</v>
      </c>
      <c r="B8576" s="1" t="s">
        <v>9</v>
      </c>
      <c r="C8576">
        <v>138.22967499999999</v>
      </c>
    </row>
    <row r="8577" spans="1:3" x14ac:dyDescent="0.25">
      <c r="A8577" s="2">
        <v>44314</v>
      </c>
      <c r="B8577" s="1" t="s">
        <v>9</v>
      </c>
      <c r="C8577">
        <v>137.451797</v>
      </c>
    </row>
    <row r="8578" spans="1:3" x14ac:dyDescent="0.25">
      <c r="A8578" s="2">
        <v>44315</v>
      </c>
      <c r="B8578" s="1" t="s">
        <v>9</v>
      </c>
      <c r="C8578">
        <v>135.545975</v>
      </c>
    </row>
    <row r="8579" spans="1:3" x14ac:dyDescent="0.25">
      <c r="A8579" s="2">
        <v>44316</v>
      </c>
      <c r="B8579" s="1" t="s">
        <v>9</v>
      </c>
      <c r="C8579">
        <v>134.98202499999999</v>
      </c>
    </row>
    <row r="8580" spans="1:3" x14ac:dyDescent="0.25">
      <c r="A8580" s="2">
        <v>44319</v>
      </c>
      <c r="B8580" s="1" t="s">
        <v>9</v>
      </c>
      <c r="C8580">
        <v>136.946167</v>
      </c>
    </row>
    <row r="8581" spans="1:3" x14ac:dyDescent="0.25">
      <c r="A8581" s="2">
        <v>44320</v>
      </c>
      <c r="B8581" s="1" t="s">
        <v>9</v>
      </c>
      <c r="C8581">
        <v>132.337219</v>
      </c>
    </row>
    <row r="8582" spans="1:3" x14ac:dyDescent="0.25">
      <c r="A8582" s="2">
        <v>44321</v>
      </c>
      <c r="B8582" s="1" t="s">
        <v>9</v>
      </c>
      <c r="C8582">
        <v>136.12939499999999</v>
      </c>
    </row>
    <row r="8583" spans="1:3" x14ac:dyDescent="0.25">
      <c r="A8583" s="2">
        <v>44322</v>
      </c>
      <c r="B8583" s="1" t="s">
        <v>9</v>
      </c>
      <c r="C8583">
        <v>136.26551799999999</v>
      </c>
    </row>
    <row r="8584" spans="1:3" x14ac:dyDescent="0.25">
      <c r="A8584" s="2">
        <v>44323</v>
      </c>
      <c r="B8584" s="1" t="s">
        <v>9</v>
      </c>
      <c r="C8584">
        <v>140.29106100000001</v>
      </c>
    </row>
    <row r="8585" spans="1:3" x14ac:dyDescent="0.25">
      <c r="A8585" s="2">
        <v>44326</v>
      </c>
      <c r="B8585" s="1" t="s">
        <v>9</v>
      </c>
      <c r="C8585">
        <v>139.824341</v>
      </c>
    </row>
    <row r="8586" spans="1:3" x14ac:dyDescent="0.25">
      <c r="A8586" s="2">
        <v>44327</v>
      </c>
      <c r="B8586" s="1" t="s">
        <v>9</v>
      </c>
      <c r="C8586">
        <v>135.876587</v>
      </c>
    </row>
    <row r="8587" spans="1:3" x14ac:dyDescent="0.25">
      <c r="A8587" s="2">
        <v>44328</v>
      </c>
      <c r="B8587" s="1" t="s">
        <v>9</v>
      </c>
      <c r="C8587">
        <v>135.409851</v>
      </c>
    </row>
    <row r="8588" spans="1:3" x14ac:dyDescent="0.25">
      <c r="A8588" s="2">
        <v>44329</v>
      </c>
      <c r="B8588" s="1" t="s">
        <v>9</v>
      </c>
      <c r="C8588">
        <v>136.440552</v>
      </c>
    </row>
    <row r="8589" spans="1:3" x14ac:dyDescent="0.25">
      <c r="A8589" s="2">
        <v>44330</v>
      </c>
      <c r="B8589" s="1" t="s">
        <v>9</v>
      </c>
      <c r="C8589">
        <v>140.485535</v>
      </c>
    </row>
    <row r="8590" spans="1:3" x14ac:dyDescent="0.25">
      <c r="A8590" s="2">
        <v>44333</v>
      </c>
      <c r="B8590" s="1" t="s">
        <v>9</v>
      </c>
      <c r="C8590">
        <v>137.510132</v>
      </c>
    </row>
    <row r="8591" spans="1:3" x14ac:dyDescent="0.25">
      <c r="A8591" s="2">
        <v>44334</v>
      </c>
      <c r="B8591" s="1" t="s">
        <v>9</v>
      </c>
      <c r="C8591">
        <v>135.17649800000001</v>
      </c>
    </row>
    <row r="8592" spans="1:3" x14ac:dyDescent="0.25">
      <c r="A8592" s="2">
        <v>44335</v>
      </c>
      <c r="B8592" s="1" t="s">
        <v>9</v>
      </c>
      <c r="C8592">
        <v>129.984116</v>
      </c>
    </row>
    <row r="8593" spans="1:3" x14ac:dyDescent="0.25">
      <c r="A8593" s="2">
        <v>44336</v>
      </c>
      <c r="B8593" s="1" t="s">
        <v>9</v>
      </c>
      <c r="C8593">
        <v>131.13149999999999</v>
      </c>
    </row>
    <row r="8594" spans="1:3" x14ac:dyDescent="0.25">
      <c r="A8594" s="2">
        <v>44337</v>
      </c>
      <c r="B8594" s="1" t="s">
        <v>9</v>
      </c>
      <c r="C8594">
        <v>132.10385099999999</v>
      </c>
    </row>
    <row r="8595" spans="1:3" x14ac:dyDescent="0.25">
      <c r="A8595" s="2">
        <v>44341</v>
      </c>
      <c r="B8595" s="1" t="s">
        <v>9</v>
      </c>
      <c r="C8595">
        <v>131.63713100000001</v>
      </c>
    </row>
    <row r="8596" spans="1:3" x14ac:dyDescent="0.25">
      <c r="A8596" s="2">
        <v>44342</v>
      </c>
      <c r="B8596" s="1" t="s">
        <v>9</v>
      </c>
      <c r="C8596">
        <v>130.975922</v>
      </c>
    </row>
    <row r="8597" spans="1:3" x14ac:dyDescent="0.25">
      <c r="A8597" s="2">
        <v>44343</v>
      </c>
      <c r="B8597" s="1" t="s">
        <v>9</v>
      </c>
      <c r="C8597">
        <v>126.425316</v>
      </c>
    </row>
    <row r="8598" spans="1:3" x14ac:dyDescent="0.25">
      <c r="A8598" s="2">
        <v>44344</v>
      </c>
      <c r="B8598" s="1" t="s">
        <v>9</v>
      </c>
      <c r="C8598">
        <v>131.17037999999999</v>
      </c>
    </row>
    <row r="8599" spans="1:3" x14ac:dyDescent="0.25">
      <c r="A8599" s="2">
        <v>44347</v>
      </c>
      <c r="B8599" s="1" t="s">
        <v>9</v>
      </c>
      <c r="C8599">
        <v>128.97287</v>
      </c>
    </row>
    <row r="8600" spans="1:3" x14ac:dyDescent="0.25">
      <c r="A8600" s="2">
        <v>44348</v>
      </c>
      <c r="B8600" s="1" t="s">
        <v>9</v>
      </c>
      <c r="C8600">
        <v>131.30651900000001</v>
      </c>
    </row>
    <row r="8601" spans="1:3" x14ac:dyDescent="0.25">
      <c r="A8601" s="2">
        <v>44349</v>
      </c>
      <c r="B8601" s="1" t="s">
        <v>9</v>
      </c>
      <c r="C8601">
        <v>132.60948200000001</v>
      </c>
    </row>
    <row r="8602" spans="1:3" x14ac:dyDescent="0.25">
      <c r="A8602" s="2">
        <v>44350</v>
      </c>
      <c r="B8602" s="1" t="s">
        <v>9</v>
      </c>
      <c r="C8602">
        <v>132.006607</v>
      </c>
    </row>
    <row r="8603" spans="1:3" x14ac:dyDescent="0.25">
      <c r="A8603" s="2">
        <v>44351</v>
      </c>
      <c r="B8603" s="1" t="s">
        <v>9</v>
      </c>
      <c r="C8603">
        <v>132.23997499999999</v>
      </c>
    </row>
    <row r="8604" spans="1:3" x14ac:dyDescent="0.25">
      <c r="A8604" s="2">
        <v>44354</v>
      </c>
      <c r="B8604" s="1" t="s">
        <v>9</v>
      </c>
      <c r="C8604">
        <v>132.27887000000001</v>
      </c>
    </row>
    <row r="8605" spans="1:3" x14ac:dyDescent="0.25">
      <c r="A8605" s="2">
        <v>44355</v>
      </c>
      <c r="B8605" s="1" t="s">
        <v>9</v>
      </c>
      <c r="C8605">
        <v>132.18164100000001</v>
      </c>
    </row>
    <row r="8606" spans="1:3" x14ac:dyDescent="0.25">
      <c r="A8606" s="2">
        <v>44356</v>
      </c>
      <c r="B8606" s="1" t="s">
        <v>9</v>
      </c>
      <c r="C8606">
        <v>132.23997499999999</v>
      </c>
    </row>
    <row r="8607" spans="1:3" x14ac:dyDescent="0.25">
      <c r="A8607" s="2">
        <v>44357</v>
      </c>
      <c r="B8607" s="1" t="s">
        <v>9</v>
      </c>
      <c r="C8607">
        <v>131.364868</v>
      </c>
    </row>
    <row r="8608" spans="1:3" x14ac:dyDescent="0.25">
      <c r="A8608" s="2">
        <v>44358</v>
      </c>
      <c r="B8608" s="1" t="s">
        <v>9</v>
      </c>
      <c r="C8608">
        <v>132.940079</v>
      </c>
    </row>
    <row r="8609" spans="1:3" x14ac:dyDescent="0.25">
      <c r="A8609" s="2">
        <v>44361</v>
      </c>
      <c r="B8609" s="1" t="s">
        <v>9</v>
      </c>
      <c r="C8609">
        <v>131.987167</v>
      </c>
    </row>
    <row r="8610" spans="1:3" x14ac:dyDescent="0.25">
      <c r="A8610" s="2">
        <v>44362</v>
      </c>
      <c r="B8610" s="1" t="s">
        <v>9</v>
      </c>
      <c r="C8610">
        <v>134.76809700000001</v>
      </c>
    </row>
    <row r="8611" spans="1:3" x14ac:dyDescent="0.25">
      <c r="A8611" s="2">
        <v>44363</v>
      </c>
      <c r="B8611" s="1" t="s">
        <v>9</v>
      </c>
      <c r="C8611">
        <v>132.998413</v>
      </c>
    </row>
    <row r="8612" spans="1:3" x14ac:dyDescent="0.25">
      <c r="A8612" s="2">
        <v>44364</v>
      </c>
      <c r="B8612" s="1" t="s">
        <v>9</v>
      </c>
      <c r="C8612">
        <v>133.60127299999999</v>
      </c>
    </row>
    <row r="8613" spans="1:3" x14ac:dyDescent="0.25">
      <c r="A8613" s="2">
        <v>44365</v>
      </c>
      <c r="B8613" s="1" t="s">
        <v>9</v>
      </c>
      <c r="C8613">
        <v>130.00357099999999</v>
      </c>
    </row>
    <row r="8614" spans="1:3" x14ac:dyDescent="0.25">
      <c r="A8614" s="2">
        <v>44368</v>
      </c>
      <c r="B8614" s="1" t="s">
        <v>9</v>
      </c>
      <c r="C8614">
        <v>132.72615099999999</v>
      </c>
    </row>
    <row r="8615" spans="1:3" x14ac:dyDescent="0.25">
      <c r="A8615" s="2">
        <v>44369</v>
      </c>
      <c r="B8615" s="1" t="s">
        <v>9</v>
      </c>
      <c r="C8615">
        <v>132.920624</v>
      </c>
    </row>
    <row r="8616" spans="1:3" x14ac:dyDescent="0.25">
      <c r="A8616" s="2">
        <v>44370</v>
      </c>
      <c r="B8616" s="1" t="s">
        <v>9</v>
      </c>
      <c r="C8616">
        <v>133.07620199999999</v>
      </c>
    </row>
    <row r="8617" spans="1:3" x14ac:dyDescent="0.25">
      <c r="A8617" s="2">
        <v>44371</v>
      </c>
      <c r="B8617" s="1" t="s">
        <v>9</v>
      </c>
      <c r="C8617">
        <v>131.500992</v>
      </c>
    </row>
    <row r="8618" spans="1:3" x14ac:dyDescent="0.25">
      <c r="A8618" s="2">
        <v>44372</v>
      </c>
      <c r="B8618" s="1" t="s">
        <v>9</v>
      </c>
      <c r="C8618">
        <v>133.13453699999999</v>
      </c>
    </row>
    <row r="8619" spans="1:3" x14ac:dyDescent="0.25">
      <c r="A8619" s="2">
        <v>44375</v>
      </c>
      <c r="B8619" s="1" t="s">
        <v>9</v>
      </c>
      <c r="C8619">
        <v>130.489746</v>
      </c>
    </row>
    <row r="8620" spans="1:3" x14ac:dyDescent="0.25">
      <c r="A8620" s="2">
        <v>44376</v>
      </c>
      <c r="B8620" s="1" t="s">
        <v>9</v>
      </c>
      <c r="C8620">
        <v>130.878693</v>
      </c>
    </row>
    <row r="8621" spans="1:3" x14ac:dyDescent="0.25">
      <c r="A8621" s="2">
        <v>44377</v>
      </c>
      <c r="B8621" s="1" t="s">
        <v>9</v>
      </c>
      <c r="C8621">
        <v>129.925781</v>
      </c>
    </row>
    <row r="8622" spans="1:3" x14ac:dyDescent="0.25">
      <c r="A8622" s="2">
        <v>44378</v>
      </c>
      <c r="B8622" s="1" t="s">
        <v>9</v>
      </c>
      <c r="C8622">
        <v>130.43141199999999</v>
      </c>
    </row>
    <row r="8623" spans="1:3" x14ac:dyDescent="0.25">
      <c r="A8623" s="2">
        <v>44379</v>
      </c>
      <c r="B8623" s="1" t="s">
        <v>9</v>
      </c>
      <c r="C8623">
        <v>130.15914900000001</v>
      </c>
    </row>
    <row r="8624" spans="1:3" x14ac:dyDescent="0.25">
      <c r="A8624" s="2">
        <v>44382</v>
      </c>
      <c r="B8624" s="1" t="s">
        <v>9</v>
      </c>
      <c r="C8624">
        <v>130.00357099999999</v>
      </c>
    </row>
    <row r="8625" spans="1:3" x14ac:dyDescent="0.25">
      <c r="A8625" s="2">
        <v>44383</v>
      </c>
      <c r="B8625" s="1" t="s">
        <v>9</v>
      </c>
      <c r="C8625">
        <v>128.56448399999999</v>
      </c>
    </row>
    <row r="8626" spans="1:3" x14ac:dyDescent="0.25">
      <c r="A8626" s="2">
        <v>44384</v>
      </c>
      <c r="B8626" s="1" t="s">
        <v>9</v>
      </c>
      <c r="C8626">
        <v>130.27581799999999</v>
      </c>
    </row>
    <row r="8627" spans="1:3" x14ac:dyDescent="0.25">
      <c r="A8627" s="2">
        <v>44385</v>
      </c>
      <c r="B8627" s="1" t="s">
        <v>9</v>
      </c>
      <c r="C8627">
        <v>127.397667</v>
      </c>
    </row>
    <row r="8628" spans="1:3" x14ac:dyDescent="0.25">
      <c r="A8628" s="2">
        <v>44386</v>
      </c>
      <c r="B8628" s="1" t="s">
        <v>9</v>
      </c>
      <c r="C8628">
        <v>129.16734299999999</v>
      </c>
    </row>
    <row r="8629" spans="1:3" x14ac:dyDescent="0.25">
      <c r="A8629" s="2">
        <v>44389</v>
      </c>
      <c r="B8629" s="1" t="s">
        <v>9</v>
      </c>
      <c r="C8629">
        <v>129.847992</v>
      </c>
    </row>
    <row r="8630" spans="1:3" x14ac:dyDescent="0.25">
      <c r="A8630" s="2">
        <v>44390</v>
      </c>
      <c r="B8630" s="1" t="s">
        <v>9</v>
      </c>
      <c r="C8630">
        <v>130.975922</v>
      </c>
    </row>
    <row r="8631" spans="1:3" x14ac:dyDescent="0.25">
      <c r="A8631" s="2">
        <v>44391</v>
      </c>
      <c r="B8631" s="1" t="s">
        <v>9</v>
      </c>
      <c r="C8631">
        <v>129.86743200000001</v>
      </c>
    </row>
    <row r="8632" spans="1:3" x14ac:dyDescent="0.25">
      <c r="A8632" s="2">
        <v>44392</v>
      </c>
      <c r="B8632" s="1" t="s">
        <v>9</v>
      </c>
      <c r="C8632">
        <v>126.639236</v>
      </c>
    </row>
    <row r="8633" spans="1:3" x14ac:dyDescent="0.25">
      <c r="A8633" s="2">
        <v>44393</v>
      </c>
      <c r="B8633" s="1" t="s">
        <v>9</v>
      </c>
      <c r="C8633">
        <v>125.82244900000001</v>
      </c>
    </row>
    <row r="8634" spans="1:3" x14ac:dyDescent="0.25">
      <c r="A8634" s="2">
        <v>44396</v>
      </c>
      <c r="B8634" s="1" t="s">
        <v>9</v>
      </c>
      <c r="C8634">
        <v>122.594246</v>
      </c>
    </row>
    <row r="8635" spans="1:3" x14ac:dyDescent="0.25">
      <c r="A8635" s="2">
        <v>44397</v>
      </c>
      <c r="B8635" s="1" t="s">
        <v>9</v>
      </c>
      <c r="C8635">
        <v>123.52770200000001</v>
      </c>
    </row>
    <row r="8636" spans="1:3" x14ac:dyDescent="0.25">
      <c r="A8636" s="2">
        <v>44398</v>
      </c>
      <c r="B8636" s="1" t="s">
        <v>9</v>
      </c>
      <c r="C8636">
        <v>126.697571</v>
      </c>
    </row>
    <row r="8637" spans="1:3" x14ac:dyDescent="0.25">
      <c r="A8637" s="2">
        <v>44399</v>
      </c>
      <c r="B8637" s="1" t="s">
        <v>9</v>
      </c>
      <c r="C8637">
        <v>130.29527300000001</v>
      </c>
    </row>
    <row r="8638" spans="1:3" x14ac:dyDescent="0.25">
      <c r="A8638" s="2">
        <v>44400</v>
      </c>
      <c r="B8638" s="1" t="s">
        <v>9</v>
      </c>
      <c r="C8638">
        <v>130.839798</v>
      </c>
    </row>
    <row r="8639" spans="1:3" x14ac:dyDescent="0.25">
      <c r="A8639" s="2">
        <v>44403</v>
      </c>
      <c r="B8639" s="1" t="s">
        <v>9</v>
      </c>
      <c r="C8639">
        <v>130.70365899999999</v>
      </c>
    </row>
    <row r="8640" spans="1:3" x14ac:dyDescent="0.25">
      <c r="A8640" s="2">
        <v>44404</v>
      </c>
      <c r="B8640" s="1" t="s">
        <v>9</v>
      </c>
      <c r="C8640">
        <v>129.536835</v>
      </c>
    </row>
    <row r="8641" spans="1:3" x14ac:dyDescent="0.25">
      <c r="A8641" s="2">
        <v>44405</v>
      </c>
      <c r="B8641" s="1" t="s">
        <v>9</v>
      </c>
      <c r="C8641">
        <v>129.55628999999999</v>
      </c>
    </row>
    <row r="8642" spans="1:3" x14ac:dyDescent="0.25">
      <c r="A8642" s="2">
        <v>44406</v>
      </c>
      <c r="B8642" s="1" t="s">
        <v>9</v>
      </c>
      <c r="C8642">
        <v>129.49794</v>
      </c>
    </row>
    <row r="8643" spans="1:3" x14ac:dyDescent="0.25">
      <c r="A8643" s="2">
        <v>44407</v>
      </c>
      <c r="B8643" s="1" t="s">
        <v>9</v>
      </c>
      <c r="C8643">
        <v>127.942184</v>
      </c>
    </row>
    <row r="8644" spans="1:3" x14ac:dyDescent="0.25">
      <c r="A8644" s="2">
        <v>44410</v>
      </c>
      <c r="B8644" s="1" t="s">
        <v>9</v>
      </c>
      <c r="C8644">
        <v>131.364868</v>
      </c>
    </row>
    <row r="8645" spans="1:3" x14ac:dyDescent="0.25">
      <c r="A8645" s="2">
        <v>44411</v>
      </c>
      <c r="B8645" s="1" t="s">
        <v>9</v>
      </c>
      <c r="C8645">
        <v>131.13149999999999</v>
      </c>
    </row>
    <row r="8646" spans="1:3" x14ac:dyDescent="0.25">
      <c r="A8646" s="2">
        <v>44412</v>
      </c>
      <c r="B8646" s="1" t="s">
        <v>9</v>
      </c>
      <c r="C8646">
        <v>133.990219</v>
      </c>
    </row>
    <row r="8647" spans="1:3" x14ac:dyDescent="0.25">
      <c r="A8647" s="2">
        <v>44413</v>
      </c>
      <c r="B8647" s="1" t="s">
        <v>9</v>
      </c>
      <c r="C8647">
        <v>137.471237</v>
      </c>
    </row>
    <row r="8648" spans="1:3" x14ac:dyDescent="0.25">
      <c r="A8648" s="2">
        <v>44414</v>
      </c>
      <c r="B8648" s="1" t="s">
        <v>9</v>
      </c>
      <c r="C8648">
        <v>136.421097</v>
      </c>
    </row>
    <row r="8649" spans="1:3" x14ac:dyDescent="0.25">
      <c r="A8649" s="2">
        <v>44417</v>
      </c>
      <c r="B8649" s="1" t="s">
        <v>9</v>
      </c>
      <c r="C8649">
        <v>134.78753699999999</v>
      </c>
    </row>
    <row r="8650" spans="1:3" x14ac:dyDescent="0.25">
      <c r="A8650" s="2">
        <v>44418</v>
      </c>
      <c r="B8650" s="1" t="s">
        <v>9</v>
      </c>
      <c r="C8650">
        <v>135.35150100000001</v>
      </c>
    </row>
    <row r="8651" spans="1:3" x14ac:dyDescent="0.25">
      <c r="A8651" s="2">
        <v>44419</v>
      </c>
      <c r="B8651" s="1" t="s">
        <v>9</v>
      </c>
      <c r="C8651">
        <v>137.74350000000001</v>
      </c>
    </row>
    <row r="8652" spans="1:3" x14ac:dyDescent="0.25">
      <c r="A8652" s="2">
        <v>44420</v>
      </c>
      <c r="B8652" s="1" t="s">
        <v>9</v>
      </c>
      <c r="C8652">
        <v>138.65751599999999</v>
      </c>
    </row>
    <row r="8653" spans="1:3" x14ac:dyDescent="0.25">
      <c r="A8653" s="2">
        <v>44421</v>
      </c>
      <c r="B8653" s="1" t="s">
        <v>9</v>
      </c>
      <c r="C8653">
        <v>138.19078099999999</v>
      </c>
    </row>
    <row r="8654" spans="1:3" x14ac:dyDescent="0.25">
      <c r="A8654" s="2">
        <v>44424</v>
      </c>
      <c r="B8654" s="1" t="s">
        <v>9</v>
      </c>
      <c r="C8654">
        <v>137.80183400000001</v>
      </c>
    </row>
    <row r="8655" spans="1:3" x14ac:dyDescent="0.25">
      <c r="A8655" s="2">
        <v>44425</v>
      </c>
      <c r="B8655" s="1" t="s">
        <v>9</v>
      </c>
      <c r="C8655">
        <v>138.65751599999999</v>
      </c>
    </row>
    <row r="8656" spans="1:3" x14ac:dyDescent="0.25">
      <c r="A8656" s="2">
        <v>44426</v>
      </c>
      <c r="B8656" s="1" t="s">
        <v>9</v>
      </c>
      <c r="C8656">
        <v>138.618607</v>
      </c>
    </row>
    <row r="8657" spans="1:3" x14ac:dyDescent="0.25">
      <c r="A8657" s="2">
        <v>44427</v>
      </c>
      <c r="B8657" s="1" t="s">
        <v>9</v>
      </c>
      <c r="C8657">
        <v>134.86532600000001</v>
      </c>
    </row>
    <row r="8658" spans="1:3" x14ac:dyDescent="0.25">
      <c r="A8658" s="2">
        <v>44428</v>
      </c>
      <c r="B8658" s="1" t="s">
        <v>9</v>
      </c>
      <c r="C8658">
        <v>134.74865700000001</v>
      </c>
    </row>
    <row r="8659" spans="1:3" x14ac:dyDescent="0.25">
      <c r="A8659" s="2">
        <v>44431</v>
      </c>
      <c r="B8659" s="1" t="s">
        <v>9</v>
      </c>
      <c r="C8659">
        <v>135.72100800000001</v>
      </c>
    </row>
    <row r="8660" spans="1:3" x14ac:dyDescent="0.25">
      <c r="A8660" s="2">
        <v>44432</v>
      </c>
      <c r="B8660" s="1" t="s">
        <v>9</v>
      </c>
      <c r="C8660">
        <v>136.26551799999999</v>
      </c>
    </row>
    <row r="8661" spans="1:3" x14ac:dyDescent="0.25">
      <c r="A8661" s="2">
        <v>44433</v>
      </c>
      <c r="B8661" s="1" t="s">
        <v>9</v>
      </c>
      <c r="C8661">
        <v>135.09869399999999</v>
      </c>
    </row>
    <row r="8662" spans="1:3" x14ac:dyDescent="0.25">
      <c r="A8662" s="2">
        <v>44434</v>
      </c>
      <c r="B8662" s="1" t="s">
        <v>9</v>
      </c>
      <c r="C8662">
        <v>135.21537799999999</v>
      </c>
    </row>
    <row r="8663" spans="1:3" x14ac:dyDescent="0.25">
      <c r="A8663" s="2">
        <v>44435</v>
      </c>
      <c r="B8663" s="1" t="s">
        <v>9</v>
      </c>
      <c r="C8663">
        <v>136.79058800000001</v>
      </c>
    </row>
    <row r="8664" spans="1:3" x14ac:dyDescent="0.25">
      <c r="A8664" s="2">
        <v>44438</v>
      </c>
      <c r="B8664" s="1" t="s">
        <v>9</v>
      </c>
      <c r="C8664">
        <v>137.510132</v>
      </c>
    </row>
    <row r="8665" spans="1:3" x14ac:dyDescent="0.25">
      <c r="A8665" s="2">
        <v>44439</v>
      </c>
      <c r="B8665" s="1" t="s">
        <v>9</v>
      </c>
      <c r="C8665">
        <v>136.946167</v>
      </c>
    </row>
    <row r="8666" spans="1:3" x14ac:dyDescent="0.25">
      <c r="A8666" s="2">
        <v>44440</v>
      </c>
      <c r="B8666" s="1" t="s">
        <v>9</v>
      </c>
      <c r="C8666">
        <v>135.390411</v>
      </c>
    </row>
    <row r="8667" spans="1:3" x14ac:dyDescent="0.25">
      <c r="A8667" s="2">
        <v>44441</v>
      </c>
      <c r="B8667" s="1" t="s">
        <v>9</v>
      </c>
      <c r="C8667">
        <v>137.80183400000001</v>
      </c>
    </row>
    <row r="8668" spans="1:3" x14ac:dyDescent="0.25">
      <c r="A8668" s="2">
        <v>44442</v>
      </c>
      <c r="B8668" s="1" t="s">
        <v>9</v>
      </c>
      <c r="C8668">
        <v>138.63806199999999</v>
      </c>
    </row>
    <row r="8669" spans="1:3" x14ac:dyDescent="0.25">
      <c r="A8669" s="2">
        <v>44445</v>
      </c>
      <c r="B8669" s="1" t="s">
        <v>9</v>
      </c>
      <c r="C8669">
        <v>142.74139400000001</v>
      </c>
    </row>
    <row r="8670" spans="1:3" x14ac:dyDescent="0.25">
      <c r="A8670" s="2">
        <v>44446</v>
      </c>
      <c r="B8670" s="1" t="s">
        <v>9</v>
      </c>
      <c r="C8670">
        <v>142.04130599999999</v>
      </c>
    </row>
    <row r="8671" spans="1:3" x14ac:dyDescent="0.25">
      <c r="A8671" s="2">
        <v>44447</v>
      </c>
      <c r="B8671" s="1" t="s">
        <v>9</v>
      </c>
      <c r="C8671">
        <v>137.06285099999999</v>
      </c>
    </row>
    <row r="8672" spans="1:3" x14ac:dyDescent="0.25">
      <c r="A8672" s="2">
        <v>44448</v>
      </c>
      <c r="B8672" s="1" t="s">
        <v>9</v>
      </c>
      <c r="C8672">
        <v>139.37704500000001</v>
      </c>
    </row>
    <row r="8673" spans="1:3" x14ac:dyDescent="0.25">
      <c r="A8673" s="2">
        <v>44449</v>
      </c>
      <c r="B8673" s="1" t="s">
        <v>9</v>
      </c>
      <c r="C8673">
        <v>142.04130599999999</v>
      </c>
    </row>
    <row r="8674" spans="1:3" x14ac:dyDescent="0.25">
      <c r="A8674" s="2">
        <v>44452</v>
      </c>
      <c r="B8674" s="1" t="s">
        <v>9</v>
      </c>
      <c r="C8674">
        <v>142.48857100000001</v>
      </c>
    </row>
    <row r="8675" spans="1:3" x14ac:dyDescent="0.25">
      <c r="A8675" s="2">
        <v>44453</v>
      </c>
      <c r="B8675" s="1" t="s">
        <v>9</v>
      </c>
      <c r="C8675">
        <v>143.75264000000001</v>
      </c>
    </row>
    <row r="8676" spans="1:3" x14ac:dyDescent="0.25">
      <c r="A8676" s="2">
        <v>44454</v>
      </c>
      <c r="B8676" s="1" t="s">
        <v>9</v>
      </c>
      <c r="C8676">
        <v>142.66360499999999</v>
      </c>
    </row>
    <row r="8677" spans="1:3" x14ac:dyDescent="0.25">
      <c r="A8677" s="2">
        <v>44455</v>
      </c>
      <c r="B8677" s="1" t="s">
        <v>9</v>
      </c>
      <c r="C8677">
        <v>145.63900799999999</v>
      </c>
    </row>
    <row r="8678" spans="1:3" x14ac:dyDescent="0.25">
      <c r="A8678" s="2">
        <v>44456</v>
      </c>
      <c r="B8678" s="1" t="s">
        <v>9</v>
      </c>
      <c r="C8678">
        <v>145.3862</v>
      </c>
    </row>
    <row r="8679" spans="1:3" x14ac:dyDescent="0.25">
      <c r="A8679" s="2">
        <v>44459</v>
      </c>
      <c r="B8679" s="1" t="s">
        <v>9</v>
      </c>
      <c r="C8679">
        <v>138.054642</v>
      </c>
    </row>
    <row r="8680" spans="1:3" x14ac:dyDescent="0.25">
      <c r="A8680" s="2">
        <v>44460</v>
      </c>
      <c r="B8680" s="1" t="s">
        <v>9</v>
      </c>
      <c r="C8680">
        <v>141.982956</v>
      </c>
    </row>
    <row r="8681" spans="1:3" x14ac:dyDescent="0.25">
      <c r="A8681" s="2">
        <v>44461</v>
      </c>
      <c r="B8681" s="1" t="s">
        <v>9</v>
      </c>
      <c r="C8681">
        <v>145.463989</v>
      </c>
    </row>
    <row r="8682" spans="1:3" x14ac:dyDescent="0.25">
      <c r="A8682" s="2">
        <v>44462</v>
      </c>
      <c r="B8682" s="1" t="s">
        <v>9</v>
      </c>
      <c r="C8682">
        <v>146.105728</v>
      </c>
    </row>
    <row r="8683" spans="1:3" x14ac:dyDescent="0.25">
      <c r="A8683" s="2">
        <v>44463</v>
      </c>
      <c r="B8683" s="1" t="s">
        <v>9</v>
      </c>
      <c r="C8683">
        <v>143.86932400000001</v>
      </c>
    </row>
    <row r="8684" spans="1:3" x14ac:dyDescent="0.25">
      <c r="A8684" s="2">
        <v>44466</v>
      </c>
      <c r="B8684" s="1" t="s">
        <v>9</v>
      </c>
      <c r="C8684">
        <v>143.20811499999999</v>
      </c>
    </row>
    <row r="8685" spans="1:3" x14ac:dyDescent="0.25">
      <c r="A8685" s="2">
        <v>44467</v>
      </c>
      <c r="B8685" s="1" t="s">
        <v>9</v>
      </c>
      <c r="C8685">
        <v>139.18258700000001</v>
      </c>
    </row>
    <row r="8686" spans="1:3" x14ac:dyDescent="0.25">
      <c r="A8686" s="2">
        <v>44468</v>
      </c>
      <c r="B8686" s="1" t="s">
        <v>9</v>
      </c>
      <c r="C8686">
        <v>139.45483400000001</v>
      </c>
    </row>
    <row r="8687" spans="1:3" x14ac:dyDescent="0.25">
      <c r="A8687" s="2">
        <v>44469</v>
      </c>
      <c r="B8687" s="1" t="s">
        <v>9</v>
      </c>
      <c r="C8687">
        <v>137.996307</v>
      </c>
    </row>
    <row r="8688" spans="1:3" x14ac:dyDescent="0.25">
      <c r="A8688" s="2">
        <v>44470</v>
      </c>
      <c r="B8688" s="1" t="s">
        <v>9</v>
      </c>
      <c r="C8688">
        <v>133.89297500000001</v>
      </c>
    </row>
    <row r="8689" spans="1:3" x14ac:dyDescent="0.25">
      <c r="A8689" s="2">
        <v>44473</v>
      </c>
      <c r="B8689" s="1" t="s">
        <v>9</v>
      </c>
      <c r="C8689">
        <v>132.10385099999999</v>
      </c>
    </row>
    <row r="8690" spans="1:3" x14ac:dyDescent="0.25">
      <c r="A8690" s="2">
        <v>44474</v>
      </c>
      <c r="B8690" s="1" t="s">
        <v>9</v>
      </c>
      <c r="C8690">
        <v>134.048553</v>
      </c>
    </row>
    <row r="8691" spans="1:3" x14ac:dyDescent="0.25">
      <c r="A8691" s="2">
        <v>44475</v>
      </c>
      <c r="B8691" s="1" t="s">
        <v>9</v>
      </c>
      <c r="C8691">
        <v>131.44264200000001</v>
      </c>
    </row>
    <row r="8692" spans="1:3" x14ac:dyDescent="0.25">
      <c r="A8692" s="2">
        <v>44476</v>
      </c>
      <c r="B8692" s="1" t="s">
        <v>9</v>
      </c>
      <c r="C8692">
        <v>133.95130900000001</v>
      </c>
    </row>
    <row r="8693" spans="1:3" x14ac:dyDescent="0.25">
      <c r="A8693" s="2">
        <v>44477</v>
      </c>
      <c r="B8693" s="1" t="s">
        <v>9</v>
      </c>
      <c r="C8693">
        <v>133.854095</v>
      </c>
    </row>
    <row r="8694" spans="1:3" x14ac:dyDescent="0.25">
      <c r="A8694" s="2">
        <v>44480</v>
      </c>
      <c r="B8694" s="1" t="s">
        <v>9</v>
      </c>
      <c r="C8694">
        <v>132.60948200000001</v>
      </c>
    </row>
    <row r="8695" spans="1:3" x14ac:dyDescent="0.25">
      <c r="A8695" s="2">
        <v>44481</v>
      </c>
      <c r="B8695" s="1" t="s">
        <v>9</v>
      </c>
      <c r="C8695">
        <v>132.376114</v>
      </c>
    </row>
    <row r="8696" spans="1:3" x14ac:dyDescent="0.25">
      <c r="A8696" s="2">
        <v>44482</v>
      </c>
      <c r="B8696" s="1" t="s">
        <v>9</v>
      </c>
      <c r="C8696">
        <v>133.09565699999999</v>
      </c>
    </row>
    <row r="8697" spans="1:3" x14ac:dyDescent="0.25">
      <c r="A8697" s="2">
        <v>44483</v>
      </c>
      <c r="B8697" s="1" t="s">
        <v>9</v>
      </c>
      <c r="C8697">
        <v>137.16007999999999</v>
      </c>
    </row>
    <row r="8698" spans="1:3" x14ac:dyDescent="0.25">
      <c r="A8698" s="2">
        <v>44484</v>
      </c>
      <c r="B8698" s="1" t="s">
        <v>9</v>
      </c>
      <c r="C8698">
        <v>137.35455300000001</v>
      </c>
    </row>
    <row r="8699" spans="1:3" x14ac:dyDescent="0.25">
      <c r="A8699" s="2">
        <v>44487</v>
      </c>
      <c r="B8699" s="1" t="s">
        <v>9</v>
      </c>
      <c r="C8699">
        <v>135.99327099999999</v>
      </c>
    </row>
    <row r="8700" spans="1:3" x14ac:dyDescent="0.25">
      <c r="A8700" s="2">
        <v>44488</v>
      </c>
      <c r="B8700" s="1" t="s">
        <v>9</v>
      </c>
      <c r="C8700">
        <v>136.75169399999999</v>
      </c>
    </row>
    <row r="8701" spans="1:3" x14ac:dyDescent="0.25">
      <c r="A8701" s="2">
        <v>44489</v>
      </c>
      <c r="B8701" s="1" t="s">
        <v>9</v>
      </c>
      <c r="C8701">
        <v>138.17134100000001</v>
      </c>
    </row>
    <row r="8702" spans="1:3" x14ac:dyDescent="0.25">
      <c r="A8702" s="2">
        <v>44490</v>
      </c>
      <c r="B8702" s="1" t="s">
        <v>9</v>
      </c>
      <c r="C8702">
        <v>134.74865700000001</v>
      </c>
    </row>
    <row r="8703" spans="1:3" x14ac:dyDescent="0.25">
      <c r="A8703" s="2">
        <v>44491</v>
      </c>
      <c r="B8703" s="1" t="s">
        <v>9</v>
      </c>
      <c r="C8703">
        <v>135.70155299999999</v>
      </c>
    </row>
    <row r="8704" spans="1:3" x14ac:dyDescent="0.25">
      <c r="A8704" s="2">
        <v>44494</v>
      </c>
      <c r="B8704" s="1" t="s">
        <v>9</v>
      </c>
      <c r="C8704">
        <v>135.17649800000001</v>
      </c>
    </row>
    <row r="8705" spans="1:3" x14ac:dyDescent="0.25">
      <c r="A8705" s="2">
        <v>44495</v>
      </c>
      <c r="B8705" s="1" t="s">
        <v>9</v>
      </c>
      <c r="C8705">
        <v>137.451797</v>
      </c>
    </row>
    <row r="8706" spans="1:3" x14ac:dyDescent="0.25">
      <c r="A8706" s="2">
        <v>44496</v>
      </c>
      <c r="B8706" s="1" t="s">
        <v>9</v>
      </c>
      <c r="C8706">
        <v>136.81004300000001</v>
      </c>
    </row>
    <row r="8707" spans="1:3" x14ac:dyDescent="0.25">
      <c r="A8707" s="2">
        <v>44497</v>
      </c>
      <c r="B8707" s="1" t="s">
        <v>9</v>
      </c>
      <c r="C8707">
        <v>135.973816</v>
      </c>
    </row>
    <row r="8708" spans="1:3" x14ac:dyDescent="0.25">
      <c r="A8708" s="2">
        <v>44498</v>
      </c>
      <c r="B8708" s="1" t="s">
        <v>9</v>
      </c>
      <c r="C8708">
        <v>136.401657</v>
      </c>
    </row>
    <row r="8709" spans="1:3" x14ac:dyDescent="0.25">
      <c r="A8709" s="2">
        <v>44501</v>
      </c>
      <c r="B8709" s="1" t="s">
        <v>9</v>
      </c>
      <c r="C8709">
        <v>136.848938</v>
      </c>
    </row>
    <row r="8710" spans="1:3" x14ac:dyDescent="0.25">
      <c r="A8710" s="2">
        <v>44502</v>
      </c>
      <c r="B8710" s="1" t="s">
        <v>9</v>
      </c>
      <c r="C8710">
        <v>140.99115</v>
      </c>
    </row>
    <row r="8711" spans="1:3" x14ac:dyDescent="0.25">
      <c r="A8711" s="2">
        <v>44503</v>
      </c>
      <c r="B8711" s="1" t="s">
        <v>9</v>
      </c>
      <c r="C8711">
        <v>140.193817</v>
      </c>
    </row>
    <row r="8712" spans="1:3" x14ac:dyDescent="0.25">
      <c r="A8712" s="2">
        <v>44504</v>
      </c>
      <c r="B8712" s="1" t="s">
        <v>9</v>
      </c>
      <c r="C8712">
        <v>141.90516700000001</v>
      </c>
    </row>
    <row r="8713" spans="1:3" x14ac:dyDescent="0.25">
      <c r="A8713" s="2">
        <v>44505</v>
      </c>
      <c r="B8713" s="1" t="s">
        <v>9</v>
      </c>
      <c r="C8713">
        <v>141.55512999999999</v>
      </c>
    </row>
    <row r="8714" spans="1:3" x14ac:dyDescent="0.25">
      <c r="A8714" s="2">
        <v>44508</v>
      </c>
      <c r="B8714" s="1" t="s">
        <v>9</v>
      </c>
      <c r="C8714">
        <v>142.11909499999999</v>
      </c>
    </row>
    <row r="8715" spans="1:3" x14ac:dyDescent="0.25">
      <c r="A8715" s="2">
        <v>44509</v>
      </c>
      <c r="B8715" s="1" t="s">
        <v>9</v>
      </c>
      <c r="C8715">
        <v>141.67179899999999</v>
      </c>
    </row>
    <row r="8716" spans="1:3" x14ac:dyDescent="0.25">
      <c r="A8716" s="2">
        <v>44510</v>
      </c>
      <c r="B8716" s="1" t="s">
        <v>9</v>
      </c>
      <c r="C8716">
        <v>142.896973</v>
      </c>
    </row>
    <row r="8717" spans="1:3" x14ac:dyDescent="0.25">
      <c r="A8717" s="2">
        <v>44511</v>
      </c>
      <c r="B8717" s="1" t="s">
        <v>9</v>
      </c>
      <c r="C8717">
        <v>146.98085</v>
      </c>
    </row>
    <row r="8718" spans="1:3" x14ac:dyDescent="0.25">
      <c r="A8718" s="2">
        <v>44512</v>
      </c>
      <c r="B8718" s="1" t="s">
        <v>9</v>
      </c>
      <c r="C8718">
        <v>144.29714999999999</v>
      </c>
    </row>
    <row r="8719" spans="1:3" x14ac:dyDescent="0.25">
      <c r="A8719" s="2">
        <v>44515</v>
      </c>
      <c r="B8719" s="1" t="s">
        <v>9</v>
      </c>
      <c r="C8719">
        <v>145.91125500000001</v>
      </c>
    </row>
    <row r="8720" spans="1:3" x14ac:dyDescent="0.25">
      <c r="A8720" s="2">
        <v>44516</v>
      </c>
      <c r="B8720" s="1" t="s">
        <v>9</v>
      </c>
      <c r="C8720">
        <v>149.35339400000001</v>
      </c>
    </row>
    <row r="8721" spans="1:3" x14ac:dyDescent="0.25">
      <c r="A8721" s="2">
        <v>44517</v>
      </c>
      <c r="B8721" s="1" t="s">
        <v>9</v>
      </c>
      <c r="C8721">
        <v>150.461884</v>
      </c>
    </row>
    <row r="8722" spans="1:3" x14ac:dyDescent="0.25">
      <c r="A8722" s="2">
        <v>44518</v>
      </c>
      <c r="B8722" s="1" t="s">
        <v>9</v>
      </c>
      <c r="C8722">
        <v>150.55909700000001</v>
      </c>
    </row>
    <row r="8723" spans="1:3" x14ac:dyDescent="0.25">
      <c r="A8723" s="2">
        <v>44519</v>
      </c>
      <c r="B8723" s="1" t="s">
        <v>9</v>
      </c>
      <c r="C8723">
        <v>150.90914900000001</v>
      </c>
    </row>
    <row r="8724" spans="1:3" x14ac:dyDescent="0.25">
      <c r="A8724" s="2">
        <v>44522</v>
      </c>
      <c r="B8724" s="1" t="s">
        <v>9</v>
      </c>
      <c r="C8724">
        <v>151.609253</v>
      </c>
    </row>
    <row r="8725" spans="1:3" x14ac:dyDescent="0.25">
      <c r="A8725" s="2">
        <v>44523</v>
      </c>
      <c r="B8725" s="1" t="s">
        <v>9</v>
      </c>
      <c r="C8725">
        <v>149.100571</v>
      </c>
    </row>
    <row r="8726" spans="1:3" x14ac:dyDescent="0.25">
      <c r="A8726" s="2">
        <v>44524</v>
      </c>
      <c r="B8726" s="1" t="s">
        <v>9</v>
      </c>
      <c r="C8726">
        <v>147.73928799999999</v>
      </c>
    </row>
    <row r="8727" spans="1:3" x14ac:dyDescent="0.25">
      <c r="A8727" s="2">
        <v>44525</v>
      </c>
      <c r="B8727" s="1" t="s">
        <v>9</v>
      </c>
      <c r="C8727">
        <v>149.33393899999999</v>
      </c>
    </row>
    <row r="8728" spans="1:3" x14ac:dyDescent="0.25">
      <c r="A8728" s="2">
        <v>44526</v>
      </c>
      <c r="B8728" s="1" t="s">
        <v>9</v>
      </c>
      <c r="C8728">
        <v>141.22453300000001</v>
      </c>
    </row>
    <row r="8729" spans="1:3" x14ac:dyDescent="0.25">
      <c r="A8729" s="2">
        <v>44529</v>
      </c>
      <c r="B8729" s="1" t="s">
        <v>9</v>
      </c>
      <c r="C8729">
        <v>140.56332399999999</v>
      </c>
    </row>
    <row r="8730" spans="1:3" x14ac:dyDescent="0.25">
      <c r="A8730" s="2">
        <v>44530</v>
      </c>
      <c r="B8730" s="1" t="s">
        <v>9</v>
      </c>
      <c r="C8730">
        <v>137.374008</v>
      </c>
    </row>
    <row r="8731" spans="1:3" x14ac:dyDescent="0.25">
      <c r="A8731" s="2">
        <v>44531</v>
      </c>
      <c r="B8731" s="1" t="s">
        <v>9</v>
      </c>
      <c r="C8731">
        <v>143.927673</v>
      </c>
    </row>
    <row r="8732" spans="1:3" x14ac:dyDescent="0.25">
      <c r="A8732" s="2">
        <v>44532</v>
      </c>
      <c r="B8732" s="1" t="s">
        <v>9</v>
      </c>
      <c r="C8732">
        <v>143.71374499999999</v>
      </c>
    </row>
    <row r="8733" spans="1:3" x14ac:dyDescent="0.25">
      <c r="A8733" s="2">
        <v>44533</v>
      </c>
      <c r="B8733" s="1" t="s">
        <v>9</v>
      </c>
      <c r="C8733">
        <v>142.48857100000001</v>
      </c>
    </row>
    <row r="8734" spans="1:3" x14ac:dyDescent="0.25">
      <c r="A8734" s="2">
        <v>44536</v>
      </c>
      <c r="B8734" s="1" t="s">
        <v>9</v>
      </c>
      <c r="C8734">
        <v>145.21116599999999</v>
      </c>
    </row>
    <row r="8735" spans="1:3" x14ac:dyDescent="0.25">
      <c r="A8735" s="2">
        <v>44537</v>
      </c>
      <c r="B8735" s="1" t="s">
        <v>9</v>
      </c>
      <c r="C8735">
        <v>145.21116599999999</v>
      </c>
    </row>
    <row r="8736" spans="1:3" x14ac:dyDescent="0.25">
      <c r="A8736" s="2">
        <v>44538</v>
      </c>
      <c r="B8736" s="1" t="s">
        <v>9</v>
      </c>
      <c r="C8736">
        <v>147.408691</v>
      </c>
    </row>
    <row r="8737" spans="1:3" x14ac:dyDescent="0.25">
      <c r="A8737" s="2">
        <v>44539</v>
      </c>
      <c r="B8737" s="1" t="s">
        <v>9</v>
      </c>
      <c r="C8737">
        <v>146.84472700000001</v>
      </c>
    </row>
    <row r="8738" spans="1:3" x14ac:dyDescent="0.25">
      <c r="A8738" s="2">
        <v>44540</v>
      </c>
      <c r="B8738" s="1" t="s">
        <v>9</v>
      </c>
      <c r="C8738">
        <v>146.86416600000001</v>
      </c>
    </row>
    <row r="8739" spans="1:3" x14ac:dyDescent="0.25">
      <c r="A8739" s="2">
        <v>44543</v>
      </c>
      <c r="B8739" s="1" t="s">
        <v>9</v>
      </c>
      <c r="C8739">
        <v>146.39743000000001</v>
      </c>
    </row>
    <row r="8740" spans="1:3" x14ac:dyDescent="0.25">
      <c r="A8740" s="2">
        <v>44544</v>
      </c>
      <c r="B8740" s="1" t="s">
        <v>9</v>
      </c>
      <c r="C8740">
        <v>143.24702500000001</v>
      </c>
    </row>
    <row r="8741" spans="1:3" x14ac:dyDescent="0.25">
      <c r="A8741" s="2">
        <v>44545</v>
      </c>
      <c r="B8741" s="1" t="s">
        <v>9</v>
      </c>
      <c r="C8741">
        <v>144.45272800000001</v>
      </c>
    </row>
    <row r="8742" spans="1:3" x14ac:dyDescent="0.25">
      <c r="A8742" s="2">
        <v>44546</v>
      </c>
      <c r="B8742" s="1" t="s">
        <v>9</v>
      </c>
      <c r="C8742">
        <v>145.85292100000001</v>
      </c>
    </row>
    <row r="8743" spans="1:3" x14ac:dyDescent="0.25">
      <c r="A8743" s="2">
        <v>44547</v>
      </c>
      <c r="B8743" s="1" t="s">
        <v>9</v>
      </c>
      <c r="C8743">
        <v>143.81097399999999</v>
      </c>
    </row>
    <row r="8744" spans="1:3" x14ac:dyDescent="0.25">
      <c r="A8744" s="2">
        <v>44550</v>
      </c>
      <c r="B8744" s="1" t="s">
        <v>9</v>
      </c>
      <c r="C8744">
        <v>140.679993</v>
      </c>
    </row>
    <row r="8745" spans="1:3" x14ac:dyDescent="0.25">
      <c r="A8745" s="2">
        <v>44551</v>
      </c>
      <c r="B8745" s="1" t="s">
        <v>9</v>
      </c>
      <c r="C8745">
        <v>142.52748099999999</v>
      </c>
    </row>
    <row r="8746" spans="1:3" x14ac:dyDescent="0.25">
      <c r="A8746" s="2">
        <v>44552</v>
      </c>
      <c r="B8746" s="1" t="s">
        <v>9</v>
      </c>
      <c r="C8746">
        <v>143.558167</v>
      </c>
    </row>
    <row r="8747" spans="1:3" x14ac:dyDescent="0.25">
      <c r="A8747" s="2">
        <v>44553</v>
      </c>
      <c r="B8747" s="1" t="s">
        <v>9</v>
      </c>
      <c r="C8747">
        <v>146.066833</v>
      </c>
    </row>
    <row r="8748" spans="1:3" x14ac:dyDescent="0.25">
      <c r="A8748" s="2">
        <v>44557</v>
      </c>
      <c r="B8748" s="1" t="s">
        <v>9</v>
      </c>
      <c r="C8748">
        <v>146.630798</v>
      </c>
    </row>
    <row r="8749" spans="1:3" x14ac:dyDescent="0.25">
      <c r="A8749" s="2">
        <v>44558</v>
      </c>
      <c r="B8749" s="1" t="s">
        <v>9</v>
      </c>
      <c r="C8749">
        <v>148.594955</v>
      </c>
    </row>
    <row r="8750" spans="1:3" x14ac:dyDescent="0.25">
      <c r="A8750" s="2">
        <v>44559</v>
      </c>
      <c r="B8750" s="1" t="s">
        <v>9</v>
      </c>
      <c r="C8750">
        <v>147.58371</v>
      </c>
    </row>
    <row r="8751" spans="1:3" x14ac:dyDescent="0.25">
      <c r="A8751" s="2">
        <v>44560</v>
      </c>
      <c r="B8751" s="1" t="s">
        <v>9</v>
      </c>
      <c r="C8751">
        <v>148.45881700000001</v>
      </c>
    </row>
    <row r="8752" spans="1:3" x14ac:dyDescent="0.25">
      <c r="A8752" s="2">
        <v>44564</v>
      </c>
      <c r="B8752" s="1" t="s">
        <v>9</v>
      </c>
      <c r="C8752">
        <v>149.470078</v>
      </c>
    </row>
    <row r="8753" spans="1:3" x14ac:dyDescent="0.25">
      <c r="A8753" s="2">
        <v>44565</v>
      </c>
      <c r="B8753" s="1" t="s">
        <v>9</v>
      </c>
      <c r="C8753">
        <v>151.12307699999999</v>
      </c>
    </row>
    <row r="8754" spans="1:3" x14ac:dyDescent="0.25">
      <c r="A8754" s="2">
        <v>44566</v>
      </c>
      <c r="B8754" s="1" t="s">
        <v>9</v>
      </c>
      <c r="C8754">
        <v>153.59285</v>
      </c>
    </row>
    <row r="8755" spans="1:3" x14ac:dyDescent="0.25">
      <c r="A8755" s="2">
        <v>44567</v>
      </c>
      <c r="B8755" s="1" t="s">
        <v>9</v>
      </c>
      <c r="C8755">
        <v>149.897919</v>
      </c>
    </row>
    <row r="8756" spans="1:3" x14ac:dyDescent="0.25">
      <c r="A8756" s="2">
        <v>44568</v>
      </c>
      <c r="B8756" s="1" t="s">
        <v>9</v>
      </c>
      <c r="C8756">
        <v>147.95320100000001</v>
      </c>
    </row>
    <row r="8757" spans="1:3" x14ac:dyDescent="0.25">
      <c r="A8757" s="2">
        <v>44571</v>
      </c>
      <c r="B8757" s="1" t="s">
        <v>9</v>
      </c>
      <c r="C8757">
        <v>143.79153400000001</v>
      </c>
    </row>
    <row r="8758" spans="1:3" x14ac:dyDescent="0.25">
      <c r="A8758" s="2">
        <v>44572</v>
      </c>
      <c r="B8758" s="1" t="s">
        <v>9</v>
      </c>
      <c r="C8758">
        <v>146.144623</v>
      </c>
    </row>
    <row r="8759" spans="1:3" x14ac:dyDescent="0.25">
      <c r="A8759" s="2">
        <v>44573</v>
      </c>
      <c r="B8759" s="1" t="s">
        <v>9</v>
      </c>
      <c r="C8759">
        <v>148.011551</v>
      </c>
    </row>
    <row r="8760" spans="1:3" x14ac:dyDescent="0.25">
      <c r="A8760" s="2">
        <v>44574</v>
      </c>
      <c r="B8760" s="1" t="s">
        <v>9</v>
      </c>
      <c r="C8760">
        <v>147.31144699999999</v>
      </c>
    </row>
    <row r="8761" spans="1:3" x14ac:dyDescent="0.25">
      <c r="A8761" s="2">
        <v>44575</v>
      </c>
      <c r="B8761" s="1" t="s">
        <v>9</v>
      </c>
      <c r="C8761">
        <v>141.82737700000001</v>
      </c>
    </row>
    <row r="8762" spans="1:3" x14ac:dyDescent="0.25">
      <c r="A8762" s="2">
        <v>44578</v>
      </c>
      <c r="B8762" s="1" t="s">
        <v>9</v>
      </c>
      <c r="C8762">
        <v>141.963516</v>
      </c>
    </row>
    <row r="8763" spans="1:3" x14ac:dyDescent="0.25">
      <c r="A8763" s="2">
        <v>44579</v>
      </c>
      <c r="B8763" s="1" t="s">
        <v>9</v>
      </c>
      <c r="C8763">
        <v>138.65751599999999</v>
      </c>
    </row>
    <row r="8764" spans="1:3" x14ac:dyDescent="0.25">
      <c r="A8764" s="2">
        <v>44580</v>
      </c>
      <c r="B8764" s="1" t="s">
        <v>9</v>
      </c>
      <c r="C8764">
        <v>140.34939600000001</v>
      </c>
    </row>
    <row r="8765" spans="1:3" x14ac:dyDescent="0.25">
      <c r="A8765" s="2">
        <v>44581</v>
      </c>
      <c r="B8765" s="1" t="s">
        <v>9</v>
      </c>
      <c r="C8765">
        <v>142.83862300000001</v>
      </c>
    </row>
    <row r="8766" spans="1:3" x14ac:dyDescent="0.25">
      <c r="A8766" s="2">
        <v>44582</v>
      </c>
      <c r="B8766" s="1" t="s">
        <v>9</v>
      </c>
      <c r="C8766">
        <v>140.524429</v>
      </c>
    </row>
    <row r="8767" spans="1:3" x14ac:dyDescent="0.25">
      <c r="A8767" s="2">
        <v>44585</v>
      </c>
      <c r="B8767" s="1" t="s">
        <v>9</v>
      </c>
      <c r="C8767">
        <v>133.64016699999999</v>
      </c>
    </row>
    <row r="8768" spans="1:3" x14ac:dyDescent="0.25">
      <c r="A8768" s="2">
        <v>44586</v>
      </c>
      <c r="B8768" s="1" t="s">
        <v>9</v>
      </c>
      <c r="C8768">
        <v>134.69030799999999</v>
      </c>
    </row>
    <row r="8769" spans="1:3" x14ac:dyDescent="0.25">
      <c r="A8769" s="2">
        <v>44587</v>
      </c>
      <c r="B8769" s="1" t="s">
        <v>9</v>
      </c>
      <c r="C8769">
        <v>137.335114</v>
      </c>
    </row>
    <row r="8770" spans="1:3" x14ac:dyDescent="0.25">
      <c r="A8770" s="2">
        <v>44588</v>
      </c>
      <c r="B8770" s="1" t="s">
        <v>9</v>
      </c>
      <c r="C8770">
        <v>136.61556999999999</v>
      </c>
    </row>
    <row r="8771" spans="1:3" x14ac:dyDescent="0.25">
      <c r="A8771" s="2">
        <v>44589</v>
      </c>
      <c r="B8771" s="1" t="s">
        <v>9</v>
      </c>
      <c r="C8771">
        <v>134.515289</v>
      </c>
    </row>
    <row r="8772" spans="1:3" x14ac:dyDescent="0.25">
      <c r="A8772" s="2">
        <v>44592</v>
      </c>
      <c r="B8772" s="1" t="s">
        <v>9</v>
      </c>
      <c r="C8772">
        <v>136.012711</v>
      </c>
    </row>
    <row r="8773" spans="1:3" x14ac:dyDescent="0.25">
      <c r="A8773" s="2">
        <v>44593</v>
      </c>
      <c r="B8773" s="1" t="s">
        <v>9</v>
      </c>
      <c r="C8773">
        <v>137.04341099999999</v>
      </c>
    </row>
    <row r="8774" spans="1:3" x14ac:dyDescent="0.25">
      <c r="A8774" s="2">
        <v>44594</v>
      </c>
      <c r="B8774" s="1" t="s">
        <v>9</v>
      </c>
      <c r="C8774">
        <v>136.63502500000001</v>
      </c>
    </row>
    <row r="8775" spans="1:3" x14ac:dyDescent="0.25">
      <c r="A8775" s="2">
        <v>44595</v>
      </c>
      <c r="B8775" s="1" t="s">
        <v>9</v>
      </c>
      <c r="C8775">
        <v>133.03732299999999</v>
      </c>
    </row>
    <row r="8776" spans="1:3" x14ac:dyDescent="0.25">
      <c r="A8776" s="2">
        <v>44596</v>
      </c>
      <c r="B8776" s="1" t="s">
        <v>9</v>
      </c>
      <c r="C8776">
        <v>129.16734299999999</v>
      </c>
    </row>
    <row r="8777" spans="1:3" x14ac:dyDescent="0.25">
      <c r="A8777" s="2">
        <v>44599</v>
      </c>
      <c r="B8777" s="1" t="s">
        <v>9</v>
      </c>
      <c r="C8777">
        <v>131.851044</v>
      </c>
    </row>
    <row r="8778" spans="1:3" x14ac:dyDescent="0.25">
      <c r="A8778" s="2">
        <v>44600</v>
      </c>
      <c r="B8778" s="1" t="s">
        <v>9</v>
      </c>
      <c r="C8778">
        <v>132.823395</v>
      </c>
    </row>
    <row r="8779" spans="1:3" x14ac:dyDescent="0.25">
      <c r="A8779" s="2">
        <v>44601</v>
      </c>
      <c r="B8779" s="1" t="s">
        <v>9</v>
      </c>
      <c r="C8779">
        <v>134.340271</v>
      </c>
    </row>
    <row r="8780" spans="1:3" x14ac:dyDescent="0.25">
      <c r="A8780" s="2">
        <v>44602</v>
      </c>
      <c r="B8780" s="1" t="s">
        <v>9</v>
      </c>
      <c r="C8780">
        <v>140.679993</v>
      </c>
    </row>
    <row r="8781" spans="1:3" x14ac:dyDescent="0.25">
      <c r="A8781" s="2">
        <v>44603</v>
      </c>
      <c r="B8781" s="1" t="s">
        <v>9</v>
      </c>
      <c r="C8781">
        <v>141.44000199999999</v>
      </c>
    </row>
    <row r="8782" spans="1:3" x14ac:dyDescent="0.25">
      <c r="A8782" s="2">
        <v>44606</v>
      </c>
      <c r="B8782" s="1" t="s">
        <v>9</v>
      </c>
      <c r="C8782">
        <v>139.5</v>
      </c>
    </row>
    <row r="8783" spans="1:3" x14ac:dyDescent="0.25">
      <c r="A8783" s="2">
        <v>44607</v>
      </c>
      <c r="B8783" s="1" t="s">
        <v>9</v>
      </c>
      <c r="C8783">
        <v>143.39999399999999</v>
      </c>
    </row>
    <row r="8784" spans="1:3" x14ac:dyDescent="0.25">
      <c r="A8784" s="2">
        <v>44608</v>
      </c>
      <c r="B8784" s="1" t="s">
        <v>9</v>
      </c>
      <c r="C8784">
        <v>142.53999300000001</v>
      </c>
    </row>
    <row r="8785" spans="1:3" x14ac:dyDescent="0.25">
      <c r="A8785" s="2">
        <v>44609</v>
      </c>
      <c r="B8785" s="1" t="s">
        <v>9</v>
      </c>
      <c r="C8785">
        <v>139.5</v>
      </c>
    </row>
    <row r="8786" spans="1:3" x14ac:dyDescent="0.25">
      <c r="A8786" s="2">
        <v>44610</v>
      </c>
      <c r="B8786" s="1" t="s">
        <v>9</v>
      </c>
      <c r="C8786">
        <v>136.33999600000001</v>
      </c>
    </row>
    <row r="8787" spans="1:3" x14ac:dyDescent="0.25">
      <c r="A8787" s="2">
        <v>44613</v>
      </c>
      <c r="B8787" s="1" t="s">
        <v>9</v>
      </c>
      <c r="C8787">
        <v>133.58000200000001</v>
      </c>
    </row>
    <row r="8788" spans="1:3" x14ac:dyDescent="0.25">
      <c r="A8788" s="2">
        <v>44614</v>
      </c>
      <c r="B8788" s="1" t="s">
        <v>9</v>
      </c>
      <c r="C8788">
        <v>132.03999300000001</v>
      </c>
    </row>
    <row r="8789" spans="1:3" x14ac:dyDescent="0.25">
      <c r="A8789" s="2">
        <v>44615</v>
      </c>
      <c r="B8789" s="1" t="s">
        <v>9</v>
      </c>
      <c r="C8789">
        <v>131.53999300000001</v>
      </c>
    </row>
    <row r="8790" spans="1:3" x14ac:dyDescent="0.25">
      <c r="A8790" s="2">
        <v>44616</v>
      </c>
      <c r="B8790" s="1" t="s">
        <v>9</v>
      </c>
      <c r="C8790">
        <v>124.18</v>
      </c>
    </row>
    <row r="8791" spans="1:3" x14ac:dyDescent="0.25">
      <c r="A8791" s="2">
        <v>44617</v>
      </c>
      <c r="B8791" s="1" t="s">
        <v>9</v>
      </c>
      <c r="C8791">
        <v>129.720001</v>
      </c>
    </row>
    <row r="8792" spans="1:3" x14ac:dyDescent="0.25">
      <c r="A8792" s="2">
        <v>44620</v>
      </c>
      <c r="B8792" s="1" t="s">
        <v>9</v>
      </c>
      <c r="C8792">
        <v>126.660004</v>
      </c>
    </row>
    <row r="8793" spans="1:3" x14ac:dyDescent="0.25">
      <c r="A8793" s="2">
        <v>44621</v>
      </c>
      <c r="B8793" s="1" t="s">
        <v>9</v>
      </c>
      <c r="C8793">
        <v>120.459999</v>
      </c>
    </row>
    <row r="8794" spans="1:3" x14ac:dyDescent="0.25">
      <c r="A8794" s="2">
        <v>44622</v>
      </c>
      <c r="B8794" s="1" t="s">
        <v>9</v>
      </c>
      <c r="C8794">
        <v>123.800003</v>
      </c>
    </row>
    <row r="8795" spans="1:3" x14ac:dyDescent="0.25">
      <c r="A8795" s="2">
        <v>44623</v>
      </c>
      <c r="B8795" s="1" t="s">
        <v>9</v>
      </c>
      <c r="C8795">
        <v>121.620003</v>
      </c>
    </row>
    <row r="8796" spans="1:3" x14ac:dyDescent="0.25">
      <c r="A8796" s="2">
        <v>44624</v>
      </c>
      <c r="B8796" s="1" t="s">
        <v>9</v>
      </c>
      <c r="C8796">
        <v>113.220001</v>
      </c>
    </row>
    <row r="8797" spans="1:3" x14ac:dyDescent="0.25">
      <c r="A8797" s="2">
        <v>44627</v>
      </c>
      <c r="B8797" s="1" t="s">
        <v>9</v>
      </c>
      <c r="C8797">
        <v>113.779999</v>
      </c>
    </row>
    <row r="8798" spans="1:3" x14ac:dyDescent="0.25">
      <c r="A8798" s="2">
        <v>44628</v>
      </c>
      <c r="B8798" s="1" t="s">
        <v>9</v>
      </c>
      <c r="C8798">
        <v>115.5</v>
      </c>
    </row>
    <row r="8799" spans="1:3" x14ac:dyDescent="0.25">
      <c r="A8799" s="2">
        <v>44629</v>
      </c>
      <c r="B8799" s="1" t="s">
        <v>9</v>
      </c>
      <c r="C8799">
        <v>127.720001</v>
      </c>
    </row>
    <row r="8800" spans="1:3" x14ac:dyDescent="0.25">
      <c r="A8800" s="2">
        <v>44630</v>
      </c>
      <c r="B8800" s="1" t="s">
        <v>9</v>
      </c>
      <c r="C8800">
        <v>123.08000199999999</v>
      </c>
    </row>
    <row r="8801" spans="1:3" x14ac:dyDescent="0.25">
      <c r="A8801" s="2">
        <v>44631</v>
      </c>
      <c r="B8801" s="1" t="s">
        <v>9</v>
      </c>
      <c r="C8801">
        <v>127.279999</v>
      </c>
    </row>
    <row r="8802" spans="1:3" x14ac:dyDescent="0.25">
      <c r="A8802" s="2">
        <v>44634</v>
      </c>
      <c r="B8802" s="1" t="s">
        <v>9</v>
      </c>
      <c r="C8802">
        <v>129.16000399999999</v>
      </c>
    </row>
    <row r="8803" spans="1:3" x14ac:dyDescent="0.25">
      <c r="A8803" s="2">
        <v>44635</v>
      </c>
      <c r="B8803" s="1" t="s">
        <v>9</v>
      </c>
      <c r="C8803">
        <v>128.36000100000001</v>
      </c>
    </row>
    <row r="8804" spans="1:3" x14ac:dyDescent="0.25">
      <c r="A8804" s="2">
        <v>44636</v>
      </c>
      <c r="B8804" s="1" t="s">
        <v>9</v>
      </c>
      <c r="C8804">
        <v>136.240005</v>
      </c>
    </row>
    <row r="8805" spans="1:3" x14ac:dyDescent="0.25">
      <c r="A8805" s="2">
        <v>44637</v>
      </c>
      <c r="B8805" s="1" t="s">
        <v>9</v>
      </c>
      <c r="C8805">
        <v>134.53999300000001</v>
      </c>
    </row>
    <row r="8806" spans="1:3" x14ac:dyDescent="0.25">
      <c r="A8806" s="2">
        <v>44638</v>
      </c>
      <c r="B8806" s="1" t="s">
        <v>9</v>
      </c>
      <c r="C8806">
        <v>136.03999300000001</v>
      </c>
    </row>
    <row r="8807" spans="1:3" x14ac:dyDescent="0.25">
      <c r="A8807" s="2">
        <v>44641</v>
      </c>
      <c r="B8807" s="1" t="s">
        <v>9</v>
      </c>
      <c r="C8807">
        <v>133.08000200000001</v>
      </c>
    </row>
    <row r="8808" spans="1:3" x14ac:dyDescent="0.25">
      <c r="A8808" s="2">
        <v>44642</v>
      </c>
      <c r="B8808" s="1" t="s">
        <v>9</v>
      </c>
      <c r="C8808">
        <v>133.199997</v>
      </c>
    </row>
    <row r="8809" spans="1:3" x14ac:dyDescent="0.25">
      <c r="A8809" s="2">
        <v>44643</v>
      </c>
      <c r="B8809" s="1" t="s">
        <v>9</v>
      </c>
      <c r="C8809">
        <v>131</v>
      </c>
    </row>
    <row r="8810" spans="1:3" x14ac:dyDescent="0.25">
      <c r="A8810" s="2">
        <v>44644</v>
      </c>
      <c r="B8810" s="1" t="s">
        <v>9</v>
      </c>
      <c r="C8810">
        <v>130.11999499999999</v>
      </c>
    </row>
    <row r="8811" spans="1:3" x14ac:dyDescent="0.25">
      <c r="A8811" s="2">
        <v>44645</v>
      </c>
      <c r="B8811" s="1" t="s">
        <v>9</v>
      </c>
      <c r="C8811">
        <v>128.38000500000001</v>
      </c>
    </row>
    <row r="8812" spans="1:3" x14ac:dyDescent="0.25">
      <c r="A8812" s="2">
        <v>44648</v>
      </c>
      <c r="B8812" s="1" t="s">
        <v>9</v>
      </c>
      <c r="C8812">
        <v>129.199997</v>
      </c>
    </row>
    <row r="8813" spans="1:3" x14ac:dyDescent="0.25">
      <c r="A8813" s="2">
        <v>44649</v>
      </c>
      <c r="B8813" s="1" t="s">
        <v>9</v>
      </c>
      <c r="C8813">
        <v>134.46000699999999</v>
      </c>
    </row>
    <row r="8814" spans="1:3" x14ac:dyDescent="0.25">
      <c r="A8814" s="2">
        <v>44650</v>
      </c>
      <c r="B8814" s="1" t="s">
        <v>9</v>
      </c>
      <c r="C8814">
        <v>130.020004</v>
      </c>
    </row>
    <row r="8815" spans="1:3" x14ac:dyDescent="0.25">
      <c r="A8815" s="2">
        <v>44651</v>
      </c>
      <c r="B8815" s="1" t="s">
        <v>9</v>
      </c>
      <c r="C8815">
        <v>125.660004</v>
      </c>
    </row>
    <row r="8816" spans="1:3" x14ac:dyDescent="0.25">
      <c r="A8816" s="2">
        <v>44652</v>
      </c>
      <c r="B8816" s="1" t="s">
        <v>9</v>
      </c>
      <c r="C8816">
        <v>126.699997</v>
      </c>
    </row>
    <row r="8817" spans="1:3" x14ac:dyDescent="0.25">
      <c r="A8817" s="2">
        <v>44655</v>
      </c>
      <c r="B8817" s="1" t="s">
        <v>9</v>
      </c>
      <c r="C8817">
        <v>125.720001</v>
      </c>
    </row>
    <row r="8818" spans="1:3" x14ac:dyDescent="0.25">
      <c r="A8818" s="2">
        <v>44656</v>
      </c>
      <c r="B8818" s="1" t="s">
        <v>9</v>
      </c>
      <c r="C8818">
        <v>122</v>
      </c>
    </row>
    <row r="8819" spans="1:3" x14ac:dyDescent="0.25">
      <c r="A8819" s="2">
        <v>44657</v>
      </c>
      <c r="B8819" s="1" t="s">
        <v>9</v>
      </c>
      <c r="C8819">
        <v>118</v>
      </c>
    </row>
    <row r="8820" spans="1:3" x14ac:dyDescent="0.25">
      <c r="A8820" s="2">
        <v>44658</v>
      </c>
      <c r="B8820" s="1" t="s">
        <v>9</v>
      </c>
      <c r="C8820">
        <v>115.959999</v>
      </c>
    </row>
    <row r="8821" spans="1:3" x14ac:dyDescent="0.25">
      <c r="A8821" s="2">
        <v>44659</v>
      </c>
      <c r="B8821" s="1" t="s">
        <v>9</v>
      </c>
      <c r="C8821">
        <v>118.099998</v>
      </c>
    </row>
    <row r="8822" spans="1:3" x14ac:dyDescent="0.25">
      <c r="A8822" s="2">
        <v>44662</v>
      </c>
      <c r="B8822" s="1" t="s">
        <v>9</v>
      </c>
      <c r="C8822">
        <v>116.199997</v>
      </c>
    </row>
    <row r="8823" spans="1:3" x14ac:dyDescent="0.25">
      <c r="A8823" s="2">
        <v>44663</v>
      </c>
      <c r="B8823" s="1" t="s">
        <v>9</v>
      </c>
      <c r="C8823">
        <v>116.639999</v>
      </c>
    </row>
    <row r="8824" spans="1:3" x14ac:dyDescent="0.25">
      <c r="A8824" s="2">
        <v>44664</v>
      </c>
      <c r="B8824" s="1" t="s">
        <v>9</v>
      </c>
      <c r="C8824">
        <v>116.279999</v>
      </c>
    </row>
    <row r="8825" spans="1:3" x14ac:dyDescent="0.25">
      <c r="A8825" s="2">
        <v>44665</v>
      </c>
      <c r="B8825" s="1" t="s">
        <v>9</v>
      </c>
      <c r="C8825">
        <v>117</v>
      </c>
    </row>
    <row r="8826" spans="1:3" x14ac:dyDescent="0.25">
      <c r="A8826" s="2">
        <v>44670</v>
      </c>
      <c r="B8826" s="1" t="s">
        <v>9</v>
      </c>
      <c r="C8826">
        <v>117.120003</v>
      </c>
    </row>
    <row r="8827" spans="1:3" x14ac:dyDescent="0.25">
      <c r="A8827" s="2">
        <v>44671</v>
      </c>
      <c r="B8827" s="1" t="s">
        <v>9</v>
      </c>
      <c r="C8827">
        <v>119.760002</v>
      </c>
    </row>
    <row r="8828" spans="1:3" x14ac:dyDescent="0.25">
      <c r="A8828" s="2">
        <v>44672</v>
      </c>
      <c r="B8828" s="1" t="s">
        <v>9</v>
      </c>
      <c r="C8828">
        <v>119.760002</v>
      </c>
    </row>
    <row r="8829" spans="1:3" x14ac:dyDescent="0.25">
      <c r="A8829" s="2">
        <v>44673</v>
      </c>
      <c r="B8829" s="1" t="s">
        <v>9</v>
      </c>
      <c r="C8829">
        <v>118.239998</v>
      </c>
    </row>
    <row r="8830" spans="1:3" x14ac:dyDescent="0.25">
      <c r="A8830" s="2">
        <v>44676</v>
      </c>
      <c r="B8830" s="1" t="s">
        <v>9</v>
      </c>
      <c r="C8830">
        <v>115.980003</v>
      </c>
    </row>
    <row r="8831" spans="1:3" x14ac:dyDescent="0.25">
      <c r="A8831" s="2">
        <v>44677</v>
      </c>
      <c r="B8831" s="1" t="s">
        <v>9</v>
      </c>
      <c r="C8831">
        <v>113.019997</v>
      </c>
    </row>
    <row r="8832" spans="1:3" x14ac:dyDescent="0.25">
      <c r="A8832" s="2">
        <v>44678</v>
      </c>
      <c r="B8832" s="1" t="s">
        <v>9</v>
      </c>
      <c r="C8832">
        <v>113.019997</v>
      </c>
    </row>
    <row r="8833" spans="1:3" x14ac:dyDescent="0.25">
      <c r="A8833" s="2">
        <v>44679</v>
      </c>
      <c r="B8833" s="1" t="s">
        <v>9</v>
      </c>
      <c r="C8833">
        <v>116.260002</v>
      </c>
    </row>
    <row r="8834" spans="1:3" x14ac:dyDescent="0.25">
      <c r="A8834" s="2">
        <v>44680</v>
      </c>
      <c r="B8834" s="1" t="s">
        <v>9</v>
      </c>
      <c r="C8834">
        <v>117.779999</v>
      </c>
    </row>
    <row r="8835" spans="1:3" x14ac:dyDescent="0.25">
      <c r="A8835" s="2">
        <v>44683</v>
      </c>
      <c r="B8835" s="1" t="s">
        <v>9</v>
      </c>
      <c r="C8835">
        <v>115.120003</v>
      </c>
    </row>
    <row r="8836" spans="1:3" x14ac:dyDescent="0.25">
      <c r="A8836" s="2">
        <v>44684</v>
      </c>
      <c r="B8836" s="1" t="s">
        <v>9</v>
      </c>
      <c r="C8836">
        <v>114.55999799999999</v>
      </c>
    </row>
    <row r="8837" spans="1:3" x14ac:dyDescent="0.25">
      <c r="A8837" s="2">
        <v>44685</v>
      </c>
      <c r="B8837" s="1" t="s">
        <v>9</v>
      </c>
      <c r="C8837">
        <v>115.779999</v>
      </c>
    </row>
    <row r="8838" spans="1:3" x14ac:dyDescent="0.25">
      <c r="A8838" s="2">
        <v>44686</v>
      </c>
      <c r="B8838" s="1" t="s">
        <v>9</v>
      </c>
      <c r="C8838">
        <v>116.58000199999999</v>
      </c>
    </row>
    <row r="8839" spans="1:3" x14ac:dyDescent="0.25">
      <c r="A8839" s="2">
        <v>44687</v>
      </c>
      <c r="B8839" s="1" t="s">
        <v>9</v>
      </c>
      <c r="C8839">
        <v>116.58000199999999</v>
      </c>
    </row>
    <row r="8840" spans="1:3" x14ac:dyDescent="0.25">
      <c r="A8840" s="2">
        <v>44690</v>
      </c>
      <c r="B8840" s="1" t="s">
        <v>9</v>
      </c>
      <c r="C8840">
        <v>111.699997</v>
      </c>
    </row>
    <row r="8841" spans="1:3" x14ac:dyDescent="0.25">
      <c r="A8841" s="2">
        <v>44691</v>
      </c>
      <c r="B8841" s="1" t="s">
        <v>9</v>
      </c>
      <c r="C8841">
        <v>114.720001</v>
      </c>
    </row>
    <row r="8842" spans="1:3" x14ac:dyDescent="0.25">
      <c r="A8842" s="2">
        <v>44692</v>
      </c>
      <c r="B8842" s="1" t="s">
        <v>9</v>
      </c>
      <c r="C8842">
        <v>116.800003</v>
      </c>
    </row>
    <row r="8843" spans="1:3" x14ac:dyDescent="0.25">
      <c r="A8843" s="2">
        <v>44693</v>
      </c>
      <c r="B8843" s="1" t="s">
        <v>9</v>
      </c>
      <c r="C8843">
        <v>113.900002</v>
      </c>
    </row>
    <row r="8844" spans="1:3" x14ac:dyDescent="0.25">
      <c r="A8844" s="2">
        <v>44694</v>
      </c>
      <c r="B8844" s="1" t="s">
        <v>9</v>
      </c>
      <c r="C8844">
        <v>113.900002</v>
      </c>
    </row>
    <row r="8845" spans="1:3" x14ac:dyDescent="0.25">
      <c r="A8845" s="2">
        <v>44697</v>
      </c>
      <c r="B8845" s="1" t="s">
        <v>9</v>
      </c>
      <c r="C8845">
        <v>113.599998</v>
      </c>
    </row>
    <row r="8846" spans="1:3" x14ac:dyDescent="0.25">
      <c r="A8846" s="2">
        <v>44698</v>
      </c>
      <c r="B8846" s="1" t="s">
        <v>9</v>
      </c>
      <c r="C8846">
        <v>116.5</v>
      </c>
    </row>
    <row r="8847" spans="1:3" x14ac:dyDescent="0.25">
      <c r="A8847" s="2">
        <v>44699</v>
      </c>
      <c r="B8847" s="1" t="s">
        <v>9</v>
      </c>
      <c r="C8847">
        <v>113.620003</v>
      </c>
    </row>
    <row r="8848" spans="1:3" x14ac:dyDescent="0.25">
      <c r="A8848" s="2">
        <v>44700</v>
      </c>
      <c r="B8848" s="1" t="s">
        <v>9</v>
      </c>
      <c r="C8848">
        <v>112.459999</v>
      </c>
    </row>
    <row r="8849" spans="1:3" x14ac:dyDescent="0.25">
      <c r="A8849" s="2">
        <v>44701</v>
      </c>
      <c r="B8849" s="1" t="s">
        <v>9</v>
      </c>
      <c r="C8849">
        <v>115.08000199999999</v>
      </c>
    </row>
    <row r="8850" spans="1:3" x14ac:dyDescent="0.25">
      <c r="A8850" s="2">
        <v>44704</v>
      </c>
      <c r="B8850" s="1" t="s">
        <v>9</v>
      </c>
      <c r="C8850">
        <v>116.699997</v>
      </c>
    </row>
    <row r="8851" spans="1:3" x14ac:dyDescent="0.25">
      <c r="A8851" s="2">
        <v>44705</v>
      </c>
      <c r="B8851" s="1" t="s">
        <v>9</v>
      </c>
      <c r="C8851">
        <v>114.199997</v>
      </c>
    </row>
    <row r="8852" spans="1:3" x14ac:dyDescent="0.25">
      <c r="A8852" s="2">
        <v>44706</v>
      </c>
      <c r="B8852" s="1" t="s">
        <v>9</v>
      </c>
      <c r="C8852">
        <v>114.199997</v>
      </c>
    </row>
    <row r="8853" spans="1:3" x14ac:dyDescent="0.25">
      <c r="A8853" s="2">
        <v>44707</v>
      </c>
      <c r="B8853" s="1" t="s">
        <v>9</v>
      </c>
      <c r="C8853">
        <v>118.519997</v>
      </c>
    </row>
    <row r="8854" spans="1:3" x14ac:dyDescent="0.25">
      <c r="A8854" s="2">
        <v>44708</v>
      </c>
      <c r="B8854" s="1" t="s">
        <v>9</v>
      </c>
      <c r="C8854">
        <v>118.519997</v>
      </c>
    </row>
    <row r="8855" spans="1:3" x14ac:dyDescent="0.25">
      <c r="A8855" s="2">
        <v>44711</v>
      </c>
      <c r="B8855" s="1" t="s">
        <v>9</v>
      </c>
      <c r="C8855">
        <v>118.519997</v>
      </c>
    </row>
    <row r="8856" spans="1:3" x14ac:dyDescent="0.25">
      <c r="A8856" s="2">
        <v>44712</v>
      </c>
      <c r="B8856" s="1" t="s">
        <v>9</v>
      </c>
      <c r="C8856">
        <v>122.44000200000001</v>
      </c>
    </row>
    <row r="8857" spans="1:3" x14ac:dyDescent="0.25">
      <c r="A8857" s="2">
        <v>44713</v>
      </c>
      <c r="B8857" s="1" t="s">
        <v>9</v>
      </c>
      <c r="C8857">
        <v>122.58000199999999</v>
      </c>
    </row>
    <row r="8858" spans="1:3" x14ac:dyDescent="0.25">
      <c r="A8858" s="2">
        <v>44714</v>
      </c>
      <c r="B8858" s="1" t="s">
        <v>9</v>
      </c>
      <c r="C8858">
        <v>122.58000199999999</v>
      </c>
    </row>
    <row r="8859" spans="1:3" x14ac:dyDescent="0.25">
      <c r="A8859" s="2">
        <v>44715</v>
      </c>
      <c r="B8859" s="1" t="s">
        <v>9</v>
      </c>
      <c r="C8859">
        <v>124.019997</v>
      </c>
    </row>
    <row r="8860" spans="1:3" x14ac:dyDescent="0.25">
      <c r="A8860" s="2">
        <v>44718</v>
      </c>
      <c r="B8860" s="1" t="s">
        <v>9</v>
      </c>
      <c r="C8860">
        <v>125.839996</v>
      </c>
    </row>
    <row r="8861" spans="1:3" x14ac:dyDescent="0.25">
      <c r="A8861" s="2">
        <v>44719</v>
      </c>
      <c r="B8861" s="1" t="s">
        <v>9</v>
      </c>
      <c r="C8861">
        <v>125</v>
      </c>
    </row>
    <row r="8862" spans="1:3" x14ac:dyDescent="0.25">
      <c r="A8862" s="2">
        <v>44720</v>
      </c>
      <c r="B8862" s="1" t="s">
        <v>9</v>
      </c>
      <c r="C8862">
        <v>124.160004</v>
      </c>
    </row>
    <row r="8863" spans="1:3" x14ac:dyDescent="0.25">
      <c r="A8863" s="2">
        <v>44721</v>
      </c>
      <c r="B8863" s="1" t="s">
        <v>9</v>
      </c>
      <c r="C8863">
        <v>121.68</v>
      </c>
    </row>
    <row r="8864" spans="1:3" x14ac:dyDescent="0.25">
      <c r="A8864" s="2">
        <v>44722</v>
      </c>
      <c r="B8864" s="1" t="s">
        <v>9</v>
      </c>
      <c r="C8864">
        <v>115.099998</v>
      </c>
    </row>
    <row r="8865" spans="1:3" x14ac:dyDescent="0.25">
      <c r="A8865" s="2">
        <v>44725</v>
      </c>
      <c r="B8865" s="1" t="s">
        <v>9</v>
      </c>
      <c r="C8865">
        <v>111.599998</v>
      </c>
    </row>
    <row r="8866" spans="1:3" x14ac:dyDescent="0.25">
      <c r="A8866" s="2">
        <v>44726</v>
      </c>
      <c r="B8866" s="1" t="s">
        <v>9</v>
      </c>
      <c r="C8866">
        <v>109.220001</v>
      </c>
    </row>
    <row r="8867" spans="1:3" x14ac:dyDescent="0.25">
      <c r="A8867" s="2">
        <v>44727</v>
      </c>
      <c r="B8867" s="1" t="s">
        <v>9</v>
      </c>
      <c r="C8867">
        <v>108.980003</v>
      </c>
    </row>
    <row r="8868" spans="1:3" x14ac:dyDescent="0.25">
      <c r="A8868" s="2">
        <v>44728</v>
      </c>
      <c r="B8868" s="1" t="s">
        <v>9</v>
      </c>
      <c r="C8868">
        <v>102.300003</v>
      </c>
    </row>
    <row r="8869" spans="1:3" x14ac:dyDescent="0.25">
      <c r="A8869" s="2">
        <v>44729</v>
      </c>
      <c r="B8869" s="1" t="s">
        <v>9</v>
      </c>
      <c r="C8869">
        <v>103.620003</v>
      </c>
    </row>
    <row r="8870" spans="1:3" x14ac:dyDescent="0.25">
      <c r="A8870" s="2">
        <v>44732</v>
      </c>
      <c r="B8870" s="1" t="s">
        <v>9</v>
      </c>
      <c r="C8870">
        <v>103.540001</v>
      </c>
    </row>
    <row r="8871" spans="1:3" x14ac:dyDescent="0.25">
      <c r="A8871" s="2">
        <v>42907</v>
      </c>
      <c r="B8871" s="1" t="s">
        <v>10</v>
      </c>
      <c r="C8871">
        <v>42.595001000000003</v>
      </c>
    </row>
    <row r="8872" spans="1:3" x14ac:dyDescent="0.25">
      <c r="A8872" s="2">
        <v>42908</v>
      </c>
      <c r="B8872" s="1" t="s">
        <v>10</v>
      </c>
      <c r="C8872">
        <v>42.57</v>
      </c>
    </row>
    <row r="8873" spans="1:3" x14ac:dyDescent="0.25">
      <c r="A8873" s="2">
        <v>42909</v>
      </c>
      <c r="B8873" s="1" t="s">
        <v>10</v>
      </c>
      <c r="C8873">
        <v>41.02</v>
      </c>
    </row>
    <row r="8874" spans="1:3" x14ac:dyDescent="0.25">
      <c r="A8874" s="2">
        <v>42912</v>
      </c>
      <c r="B8874" s="1" t="s">
        <v>10</v>
      </c>
      <c r="C8874">
        <v>40.685001</v>
      </c>
    </row>
    <row r="8875" spans="1:3" x14ac:dyDescent="0.25">
      <c r="A8875" s="2">
        <v>42913</v>
      </c>
      <c r="B8875" s="1" t="s">
        <v>10</v>
      </c>
      <c r="C8875">
        <v>40.404998999999997</v>
      </c>
    </row>
    <row r="8876" spans="1:3" x14ac:dyDescent="0.25">
      <c r="A8876" s="2">
        <v>42914</v>
      </c>
      <c r="B8876" s="1" t="s">
        <v>10</v>
      </c>
      <c r="C8876">
        <v>40.889999000000003</v>
      </c>
    </row>
    <row r="8877" spans="1:3" x14ac:dyDescent="0.25">
      <c r="A8877" s="2">
        <v>42915</v>
      </c>
      <c r="B8877" s="1" t="s">
        <v>10</v>
      </c>
      <c r="C8877">
        <v>39.654998999999997</v>
      </c>
    </row>
    <row r="8878" spans="1:3" x14ac:dyDescent="0.25">
      <c r="A8878" s="2">
        <v>42916</v>
      </c>
      <c r="B8878" s="1" t="s">
        <v>10</v>
      </c>
      <c r="C8878">
        <v>40.009998000000003</v>
      </c>
    </row>
    <row r="8879" spans="1:3" x14ac:dyDescent="0.25">
      <c r="A8879" s="2">
        <v>42919</v>
      </c>
      <c r="B8879" s="1" t="s">
        <v>10</v>
      </c>
      <c r="C8879">
        <v>40.235000999999997</v>
      </c>
    </row>
    <row r="8880" spans="1:3" x14ac:dyDescent="0.25">
      <c r="A8880" s="2">
        <v>42920</v>
      </c>
      <c r="B8880" s="1" t="s">
        <v>10</v>
      </c>
      <c r="C8880">
        <v>40.209999000000003</v>
      </c>
    </row>
    <row r="8881" spans="1:3" x14ac:dyDescent="0.25">
      <c r="A8881" s="2">
        <v>42921</v>
      </c>
      <c r="B8881" s="1" t="s">
        <v>10</v>
      </c>
      <c r="C8881">
        <v>40.395000000000003</v>
      </c>
    </row>
    <row r="8882" spans="1:3" x14ac:dyDescent="0.25">
      <c r="A8882" s="2">
        <v>42922</v>
      </c>
      <c r="B8882" s="1" t="s">
        <v>10</v>
      </c>
      <c r="C8882">
        <v>39.540000999999997</v>
      </c>
    </row>
    <row r="8883" spans="1:3" x14ac:dyDescent="0.25">
      <c r="A8883" s="2">
        <v>42923</v>
      </c>
      <c r="B8883" s="1" t="s">
        <v>10</v>
      </c>
      <c r="C8883">
        <v>39.669998</v>
      </c>
    </row>
    <row r="8884" spans="1:3" x14ac:dyDescent="0.25">
      <c r="A8884" s="2">
        <v>42926</v>
      </c>
      <c r="B8884" s="1" t="s">
        <v>10</v>
      </c>
      <c r="C8884">
        <v>39.5</v>
      </c>
    </row>
    <row r="8885" spans="1:3" x14ac:dyDescent="0.25">
      <c r="A8885" s="2">
        <v>42927</v>
      </c>
      <c r="B8885" s="1" t="s">
        <v>10</v>
      </c>
      <c r="C8885">
        <v>39.099997999999999</v>
      </c>
    </row>
    <row r="8886" spans="1:3" x14ac:dyDescent="0.25">
      <c r="A8886" s="2">
        <v>42928</v>
      </c>
      <c r="B8886" s="1" t="s">
        <v>10</v>
      </c>
      <c r="C8886">
        <v>40.689999</v>
      </c>
    </row>
    <row r="8887" spans="1:3" x14ac:dyDescent="0.25">
      <c r="A8887" s="2">
        <v>42929</v>
      </c>
      <c r="B8887" s="1" t="s">
        <v>10</v>
      </c>
      <c r="C8887">
        <v>41.439999</v>
      </c>
    </row>
    <row r="8888" spans="1:3" x14ac:dyDescent="0.25">
      <c r="A8888" s="2">
        <v>42930</v>
      </c>
      <c r="B8888" s="1" t="s">
        <v>10</v>
      </c>
      <c r="C8888">
        <v>41.68</v>
      </c>
    </row>
    <row r="8889" spans="1:3" x14ac:dyDescent="0.25">
      <c r="A8889" s="2">
        <v>42933</v>
      </c>
      <c r="B8889" s="1" t="s">
        <v>10</v>
      </c>
      <c r="C8889">
        <v>42.744999</v>
      </c>
    </row>
    <row r="8890" spans="1:3" x14ac:dyDescent="0.25">
      <c r="A8890" s="2">
        <v>42934</v>
      </c>
      <c r="B8890" s="1" t="s">
        <v>10</v>
      </c>
      <c r="C8890">
        <v>39.209999000000003</v>
      </c>
    </row>
    <row r="8891" spans="1:3" x14ac:dyDescent="0.25">
      <c r="A8891" s="2">
        <v>42935</v>
      </c>
      <c r="B8891" s="1" t="s">
        <v>10</v>
      </c>
      <c r="C8891">
        <v>37.830002</v>
      </c>
    </row>
    <row r="8892" spans="1:3" x14ac:dyDescent="0.25">
      <c r="A8892" s="2">
        <v>42936</v>
      </c>
      <c r="B8892" s="1" t="s">
        <v>10</v>
      </c>
      <c r="C8892">
        <v>38.869999</v>
      </c>
    </row>
    <row r="8893" spans="1:3" x14ac:dyDescent="0.25">
      <c r="A8893" s="2">
        <v>42937</v>
      </c>
      <c r="B8893" s="1" t="s">
        <v>10</v>
      </c>
      <c r="C8893">
        <v>37.599997999999999</v>
      </c>
    </row>
    <row r="8894" spans="1:3" x14ac:dyDescent="0.25">
      <c r="A8894" s="2">
        <v>42940</v>
      </c>
      <c r="B8894" s="1" t="s">
        <v>10</v>
      </c>
      <c r="C8894">
        <v>36.990001999999997</v>
      </c>
    </row>
    <row r="8895" spans="1:3" x14ac:dyDescent="0.25">
      <c r="A8895" s="2">
        <v>42941</v>
      </c>
      <c r="B8895" s="1" t="s">
        <v>10</v>
      </c>
      <c r="C8895">
        <v>37.084999000000003</v>
      </c>
    </row>
    <row r="8896" spans="1:3" x14ac:dyDescent="0.25">
      <c r="A8896" s="2">
        <v>42942</v>
      </c>
      <c r="B8896" s="1" t="s">
        <v>10</v>
      </c>
      <c r="C8896">
        <v>37.435001</v>
      </c>
    </row>
    <row r="8897" spans="1:3" x14ac:dyDescent="0.25">
      <c r="A8897" s="2">
        <v>42943</v>
      </c>
      <c r="B8897" s="1" t="s">
        <v>10</v>
      </c>
      <c r="C8897">
        <v>37.645000000000003</v>
      </c>
    </row>
    <row r="8898" spans="1:3" x14ac:dyDescent="0.25">
      <c r="A8898" s="2">
        <v>42944</v>
      </c>
      <c r="B8898" s="1" t="s">
        <v>10</v>
      </c>
      <c r="C8898">
        <v>37.724997999999999</v>
      </c>
    </row>
    <row r="8899" spans="1:3" x14ac:dyDescent="0.25">
      <c r="A8899" s="2">
        <v>42947</v>
      </c>
      <c r="B8899" s="1" t="s">
        <v>10</v>
      </c>
      <c r="C8899">
        <v>37.814999</v>
      </c>
    </row>
    <row r="8900" spans="1:3" x14ac:dyDescent="0.25">
      <c r="A8900" s="2">
        <v>42948</v>
      </c>
      <c r="B8900" s="1" t="s">
        <v>10</v>
      </c>
      <c r="C8900">
        <v>38.544998</v>
      </c>
    </row>
    <row r="8901" spans="1:3" x14ac:dyDescent="0.25">
      <c r="A8901" s="2">
        <v>42949</v>
      </c>
      <c r="B8901" s="1" t="s">
        <v>10</v>
      </c>
      <c r="C8901">
        <v>38.659999999999997</v>
      </c>
    </row>
    <row r="8902" spans="1:3" x14ac:dyDescent="0.25">
      <c r="A8902" s="2">
        <v>42950</v>
      </c>
      <c r="B8902" s="1" t="s">
        <v>10</v>
      </c>
      <c r="C8902">
        <v>39.18</v>
      </c>
    </row>
    <row r="8903" spans="1:3" x14ac:dyDescent="0.25">
      <c r="A8903" s="2">
        <v>42951</v>
      </c>
      <c r="B8903" s="1" t="s">
        <v>10</v>
      </c>
      <c r="C8903">
        <v>39.599997999999999</v>
      </c>
    </row>
    <row r="8904" spans="1:3" x14ac:dyDescent="0.25">
      <c r="A8904" s="2">
        <v>42954</v>
      </c>
      <c r="B8904" s="1" t="s">
        <v>10</v>
      </c>
      <c r="C8904">
        <v>39.445</v>
      </c>
    </row>
    <row r="8905" spans="1:3" x14ac:dyDescent="0.25">
      <c r="A8905" s="2">
        <v>42955</v>
      </c>
      <c r="B8905" s="1" t="s">
        <v>10</v>
      </c>
      <c r="C8905">
        <v>39.529998999999997</v>
      </c>
    </row>
    <row r="8906" spans="1:3" x14ac:dyDescent="0.25">
      <c r="A8906" s="2">
        <v>42956</v>
      </c>
      <c r="B8906" s="1" t="s">
        <v>10</v>
      </c>
      <c r="C8906">
        <v>39.439999</v>
      </c>
    </row>
    <row r="8907" spans="1:3" x14ac:dyDescent="0.25">
      <c r="A8907" s="2">
        <v>42957</v>
      </c>
      <c r="B8907" s="1" t="s">
        <v>10</v>
      </c>
      <c r="C8907">
        <v>39.709999000000003</v>
      </c>
    </row>
    <row r="8908" spans="1:3" x14ac:dyDescent="0.25">
      <c r="A8908" s="2">
        <v>42958</v>
      </c>
      <c r="B8908" s="1" t="s">
        <v>10</v>
      </c>
      <c r="C8908">
        <v>39.875</v>
      </c>
    </row>
    <row r="8909" spans="1:3" x14ac:dyDescent="0.25">
      <c r="A8909" s="2">
        <v>42961</v>
      </c>
      <c r="B8909" s="1" t="s">
        <v>10</v>
      </c>
      <c r="C8909">
        <v>39.959999000000003</v>
      </c>
    </row>
    <row r="8910" spans="1:3" x14ac:dyDescent="0.25">
      <c r="A8910" s="2">
        <v>42962</v>
      </c>
      <c r="B8910" s="1" t="s">
        <v>10</v>
      </c>
      <c r="C8910">
        <v>40.049999</v>
      </c>
    </row>
    <row r="8911" spans="1:3" x14ac:dyDescent="0.25">
      <c r="A8911" s="2">
        <v>42963</v>
      </c>
      <c r="B8911" s="1" t="s">
        <v>10</v>
      </c>
      <c r="C8911">
        <v>40.5</v>
      </c>
    </row>
    <row r="8912" spans="1:3" x14ac:dyDescent="0.25">
      <c r="A8912" s="2">
        <v>42964</v>
      </c>
      <c r="B8912" s="1" t="s">
        <v>10</v>
      </c>
      <c r="C8912">
        <v>40.814999</v>
      </c>
    </row>
    <row r="8913" spans="1:3" x14ac:dyDescent="0.25">
      <c r="A8913" s="2">
        <v>42965</v>
      </c>
      <c r="B8913" s="1" t="s">
        <v>10</v>
      </c>
      <c r="C8913">
        <v>40.5</v>
      </c>
    </row>
    <row r="8914" spans="1:3" x14ac:dyDescent="0.25">
      <c r="A8914" s="2">
        <v>42968</v>
      </c>
      <c r="B8914" s="1" t="s">
        <v>10</v>
      </c>
      <c r="C8914">
        <v>40.005001</v>
      </c>
    </row>
    <row r="8915" spans="1:3" x14ac:dyDescent="0.25">
      <c r="A8915" s="2">
        <v>42969</v>
      </c>
      <c r="B8915" s="1" t="s">
        <v>10</v>
      </c>
      <c r="C8915">
        <v>40.159999999999997</v>
      </c>
    </row>
    <row r="8916" spans="1:3" x14ac:dyDescent="0.25">
      <c r="A8916" s="2">
        <v>42970</v>
      </c>
      <c r="B8916" s="1" t="s">
        <v>10</v>
      </c>
      <c r="C8916">
        <v>39.884998000000003</v>
      </c>
    </row>
    <row r="8917" spans="1:3" x14ac:dyDescent="0.25">
      <c r="A8917" s="2">
        <v>42971</v>
      </c>
      <c r="B8917" s="1" t="s">
        <v>10</v>
      </c>
      <c r="C8917">
        <v>39.994999</v>
      </c>
    </row>
    <row r="8918" spans="1:3" x14ac:dyDescent="0.25">
      <c r="A8918" s="2">
        <v>42972</v>
      </c>
      <c r="B8918" s="1" t="s">
        <v>10</v>
      </c>
      <c r="C8918">
        <v>40.294998</v>
      </c>
    </row>
    <row r="8919" spans="1:3" x14ac:dyDescent="0.25">
      <c r="A8919" s="2">
        <v>42975</v>
      </c>
      <c r="B8919" s="1" t="s">
        <v>10</v>
      </c>
      <c r="C8919">
        <v>40.060001</v>
      </c>
    </row>
    <row r="8920" spans="1:3" x14ac:dyDescent="0.25">
      <c r="A8920" s="2">
        <v>42976</v>
      </c>
      <c r="B8920" s="1" t="s">
        <v>10</v>
      </c>
      <c r="C8920">
        <v>39.915000999999997</v>
      </c>
    </row>
    <row r="8921" spans="1:3" x14ac:dyDescent="0.25">
      <c r="A8921" s="2">
        <v>42977</v>
      </c>
      <c r="B8921" s="1" t="s">
        <v>10</v>
      </c>
      <c r="C8921">
        <v>39.889999000000003</v>
      </c>
    </row>
    <row r="8922" spans="1:3" x14ac:dyDescent="0.25">
      <c r="A8922" s="2">
        <v>42978</v>
      </c>
      <c r="B8922" s="1" t="s">
        <v>10</v>
      </c>
      <c r="C8922">
        <v>39.784999999999997</v>
      </c>
    </row>
    <row r="8923" spans="1:3" x14ac:dyDescent="0.25">
      <c r="A8923" s="2">
        <v>42979</v>
      </c>
      <c r="B8923" s="1" t="s">
        <v>10</v>
      </c>
      <c r="C8923">
        <v>40</v>
      </c>
    </row>
    <row r="8924" spans="1:3" x14ac:dyDescent="0.25">
      <c r="A8924" s="2">
        <v>42982</v>
      </c>
      <c r="B8924" s="1" t="s">
        <v>10</v>
      </c>
      <c r="C8924">
        <v>39.939999</v>
      </c>
    </row>
    <row r="8925" spans="1:3" x14ac:dyDescent="0.25">
      <c r="A8925" s="2">
        <v>42983</v>
      </c>
      <c r="B8925" s="1" t="s">
        <v>10</v>
      </c>
      <c r="C8925">
        <v>40.229999999999997</v>
      </c>
    </row>
    <row r="8926" spans="1:3" x14ac:dyDescent="0.25">
      <c r="A8926" s="2">
        <v>42984</v>
      </c>
      <c r="B8926" s="1" t="s">
        <v>10</v>
      </c>
      <c r="C8926">
        <v>40.099997999999999</v>
      </c>
    </row>
    <row r="8927" spans="1:3" x14ac:dyDescent="0.25">
      <c r="A8927" s="2">
        <v>42985</v>
      </c>
      <c r="B8927" s="1" t="s">
        <v>10</v>
      </c>
      <c r="C8927">
        <v>40.040000999999997</v>
      </c>
    </row>
    <row r="8928" spans="1:3" x14ac:dyDescent="0.25">
      <c r="A8928" s="2">
        <v>42986</v>
      </c>
      <c r="B8928" s="1" t="s">
        <v>10</v>
      </c>
      <c r="C8928">
        <v>40.330002</v>
      </c>
    </row>
    <row r="8929" spans="1:3" x14ac:dyDescent="0.25">
      <c r="A8929" s="2">
        <v>42989</v>
      </c>
      <c r="B8929" s="1" t="s">
        <v>10</v>
      </c>
      <c r="C8929">
        <v>41.494999</v>
      </c>
    </row>
    <row r="8930" spans="1:3" x14ac:dyDescent="0.25">
      <c r="A8930" s="2">
        <v>42990</v>
      </c>
      <c r="B8930" s="1" t="s">
        <v>10</v>
      </c>
      <c r="C8930">
        <v>41.404998999999997</v>
      </c>
    </row>
    <row r="8931" spans="1:3" x14ac:dyDescent="0.25">
      <c r="A8931" s="2">
        <v>42991</v>
      </c>
      <c r="B8931" s="1" t="s">
        <v>10</v>
      </c>
      <c r="C8931">
        <v>41.790000999999997</v>
      </c>
    </row>
    <row r="8932" spans="1:3" x14ac:dyDescent="0.25">
      <c r="A8932" s="2">
        <v>42992</v>
      </c>
      <c r="B8932" s="1" t="s">
        <v>10</v>
      </c>
      <c r="C8932">
        <v>41.865001999999997</v>
      </c>
    </row>
    <row r="8933" spans="1:3" x14ac:dyDescent="0.25">
      <c r="A8933" s="2">
        <v>42993</v>
      </c>
      <c r="B8933" s="1" t="s">
        <v>10</v>
      </c>
      <c r="C8933">
        <v>40.990001999999997</v>
      </c>
    </row>
    <row r="8934" spans="1:3" x14ac:dyDescent="0.25">
      <c r="A8934" s="2">
        <v>42996</v>
      </c>
      <c r="B8934" s="1" t="s">
        <v>10</v>
      </c>
      <c r="C8934">
        <v>41.215000000000003</v>
      </c>
    </row>
    <row r="8935" spans="1:3" x14ac:dyDescent="0.25">
      <c r="A8935" s="2">
        <v>42997</v>
      </c>
      <c r="B8935" s="1" t="s">
        <v>10</v>
      </c>
      <c r="C8935">
        <v>41.544998</v>
      </c>
    </row>
    <row r="8936" spans="1:3" x14ac:dyDescent="0.25">
      <c r="A8936" s="2">
        <v>42998</v>
      </c>
      <c r="B8936" s="1" t="s">
        <v>10</v>
      </c>
      <c r="C8936">
        <v>41.334999000000003</v>
      </c>
    </row>
    <row r="8937" spans="1:3" x14ac:dyDescent="0.25">
      <c r="A8937" s="2">
        <v>42999</v>
      </c>
      <c r="B8937" s="1" t="s">
        <v>10</v>
      </c>
      <c r="C8937">
        <v>41.354999999999997</v>
      </c>
    </row>
    <row r="8938" spans="1:3" x14ac:dyDescent="0.25">
      <c r="A8938" s="2">
        <v>43000</v>
      </c>
      <c r="B8938" s="1" t="s">
        <v>10</v>
      </c>
      <c r="C8938">
        <v>41.549999</v>
      </c>
    </row>
    <row r="8939" spans="1:3" x14ac:dyDescent="0.25">
      <c r="A8939" s="2">
        <v>43003</v>
      </c>
      <c r="B8939" s="1" t="s">
        <v>10</v>
      </c>
      <c r="C8939">
        <v>41.945</v>
      </c>
    </row>
    <row r="8940" spans="1:3" x14ac:dyDescent="0.25">
      <c r="A8940" s="2">
        <v>43004</v>
      </c>
      <c r="B8940" s="1" t="s">
        <v>10</v>
      </c>
      <c r="C8940">
        <v>41.125</v>
      </c>
    </row>
    <row r="8941" spans="1:3" x14ac:dyDescent="0.25">
      <c r="A8941" s="2">
        <v>43005</v>
      </c>
      <c r="B8941" s="1" t="s">
        <v>10</v>
      </c>
      <c r="C8941">
        <v>41.400002000000001</v>
      </c>
    </row>
    <row r="8942" spans="1:3" x14ac:dyDescent="0.25">
      <c r="A8942" s="2">
        <v>43006</v>
      </c>
      <c r="B8942" s="1" t="s">
        <v>10</v>
      </c>
      <c r="C8942">
        <v>41.884998000000003</v>
      </c>
    </row>
    <row r="8943" spans="1:3" x14ac:dyDescent="0.25">
      <c r="A8943" s="2">
        <v>43007</v>
      </c>
      <c r="B8943" s="1" t="s">
        <v>10</v>
      </c>
      <c r="C8943">
        <v>42.400002000000001</v>
      </c>
    </row>
    <row r="8944" spans="1:3" x14ac:dyDescent="0.25">
      <c r="A8944" s="2">
        <v>43010</v>
      </c>
      <c r="B8944" s="1" t="s">
        <v>10</v>
      </c>
      <c r="C8944">
        <v>42.505001</v>
      </c>
    </row>
    <row r="8945" spans="1:3" x14ac:dyDescent="0.25">
      <c r="A8945" s="2">
        <v>43011</v>
      </c>
      <c r="B8945" s="1" t="s">
        <v>10</v>
      </c>
      <c r="C8945">
        <v>42.505001</v>
      </c>
    </row>
    <row r="8946" spans="1:3" x14ac:dyDescent="0.25">
      <c r="A8946" s="2">
        <v>43012</v>
      </c>
      <c r="B8946" s="1" t="s">
        <v>10</v>
      </c>
      <c r="C8946">
        <v>42.919998</v>
      </c>
    </row>
    <row r="8947" spans="1:3" x14ac:dyDescent="0.25">
      <c r="A8947" s="2">
        <v>43013</v>
      </c>
      <c r="B8947" s="1" t="s">
        <v>10</v>
      </c>
      <c r="C8947">
        <v>44.259998000000003</v>
      </c>
    </row>
    <row r="8948" spans="1:3" x14ac:dyDescent="0.25">
      <c r="A8948" s="2">
        <v>43014</v>
      </c>
      <c r="B8948" s="1" t="s">
        <v>10</v>
      </c>
      <c r="C8948">
        <v>43.669998</v>
      </c>
    </row>
    <row r="8949" spans="1:3" x14ac:dyDescent="0.25">
      <c r="A8949" s="2">
        <v>43017</v>
      </c>
      <c r="B8949" s="1" t="s">
        <v>10</v>
      </c>
      <c r="C8949">
        <v>44.125</v>
      </c>
    </row>
    <row r="8950" spans="1:3" x14ac:dyDescent="0.25">
      <c r="A8950" s="2">
        <v>43018</v>
      </c>
      <c r="B8950" s="1" t="s">
        <v>10</v>
      </c>
      <c r="C8950">
        <v>44.244999</v>
      </c>
    </row>
    <row r="8951" spans="1:3" x14ac:dyDescent="0.25">
      <c r="A8951" s="2">
        <v>43019</v>
      </c>
      <c r="B8951" s="1" t="s">
        <v>10</v>
      </c>
      <c r="C8951">
        <v>44.549999</v>
      </c>
    </row>
    <row r="8952" spans="1:3" x14ac:dyDescent="0.25">
      <c r="A8952" s="2">
        <v>43020</v>
      </c>
      <c r="B8952" s="1" t="s">
        <v>10</v>
      </c>
      <c r="C8952">
        <v>44.924999</v>
      </c>
    </row>
    <row r="8953" spans="1:3" x14ac:dyDescent="0.25">
      <c r="A8953" s="2">
        <v>43021</v>
      </c>
      <c r="B8953" s="1" t="s">
        <v>10</v>
      </c>
      <c r="C8953">
        <v>44.514999000000003</v>
      </c>
    </row>
    <row r="8954" spans="1:3" x14ac:dyDescent="0.25">
      <c r="A8954" s="2">
        <v>43024</v>
      </c>
      <c r="B8954" s="1" t="s">
        <v>10</v>
      </c>
      <c r="C8954">
        <v>44.59</v>
      </c>
    </row>
    <row r="8955" spans="1:3" x14ac:dyDescent="0.25">
      <c r="A8955" s="2">
        <v>43025</v>
      </c>
      <c r="B8955" s="1" t="s">
        <v>10</v>
      </c>
      <c r="C8955">
        <v>44.215000000000003</v>
      </c>
    </row>
    <row r="8956" spans="1:3" x14ac:dyDescent="0.25">
      <c r="A8956" s="2">
        <v>43026</v>
      </c>
      <c r="B8956" s="1" t="s">
        <v>10</v>
      </c>
      <c r="C8956">
        <v>42.549999</v>
      </c>
    </row>
    <row r="8957" spans="1:3" x14ac:dyDescent="0.25">
      <c r="A8957" s="2">
        <v>43027</v>
      </c>
      <c r="B8957" s="1" t="s">
        <v>10</v>
      </c>
      <c r="C8957">
        <v>41.669998</v>
      </c>
    </row>
    <row r="8958" spans="1:3" x14ac:dyDescent="0.25">
      <c r="A8958" s="2">
        <v>43028</v>
      </c>
      <c r="B8958" s="1" t="s">
        <v>10</v>
      </c>
      <c r="C8958">
        <v>41.650002000000001</v>
      </c>
    </row>
    <row r="8959" spans="1:3" x14ac:dyDescent="0.25">
      <c r="A8959" s="2">
        <v>43031</v>
      </c>
      <c r="B8959" s="1" t="s">
        <v>10</v>
      </c>
      <c r="C8959">
        <v>41.404998999999997</v>
      </c>
    </row>
    <row r="8960" spans="1:3" x14ac:dyDescent="0.25">
      <c r="A8960" s="2">
        <v>43032</v>
      </c>
      <c r="B8960" s="1" t="s">
        <v>10</v>
      </c>
      <c r="C8960">
        <v>41.485000999999997</v>
      </c>
    </row>
    <row r="8961" spans="1:3" x14ac:dyDescent="0.25">
      <c r="A8961" s="2">
        <v>43033</v>
      </c>
      <c r="B8961" s="1" t="s">
        <v>10</v>
      </c>
      <c r="C8961">
        <v>41.220001000000003</v>
      </c>
    </row>
    <row r="8962" spans="1:3" x14ac:dyDescent="0.25">
      <c r="A8962" s="2">
        <v>43034</v>
      </c>
      <c r="B8962" s="1" t="s">
        <v>10</v>
      </c>
      <c r="C8962">
        <v>41.945</v>
      </c>
    </row>
    <row r="8963" spans="1:3" x14ac:dyDescent="0.25">
      <c r="A8963" s="2">
        <v>43035</v>
      </c>
      <c r="B8963" s="1" t="s">
        <v>10</v>
      </c>
      <c r="C8963">
        <v>42.205002</v>
      </c>
    </row>
    <row r="8964" spans="1:3" x14ac:dyDescent="0.25">
      <c r="A8964" s="2">
        <v>43038</v>
      </c>
      <c r="B8964" s="1" t="s">
        <v>10</v>
      </c>
      <c r="C8964">
        <v>42.955002</v>
      </c>
    </row>
    <row r="8965" spans="1:3" x14ac:dyDescent="0.25">
      <c r="A8965" s="2">
        <v>43039</v>
      </c>
      <c r="B8965" s="1" t="s">
        <v>10</v>
      </c>
      <c r="C8965">
        <v>42.955002</v>
      </c>
    </row>
    <row r="8966" spans="1:3" x14ac:dyDescent="0.25">
      <c r="A8966" s="2">
        <v>43040</v>
      </c>
      <c r="B8966" s="1" t="s">
        <v>10</v>
      </c>
      <c r="C8966">
        <v>42.325001</v>
      </c>
    </row>
    <row r="8967" spans="1:3" x14ac:dyDescent="0.25">
      <c r="A8967" s="2">
        <v>43041</v>
      </c>
      <c r="B8967" s="1" t="s">
        <v>10</v>
      </c>
      <c r="C8967">
        <v>43.18</v>
      </c>
    </row>
    <row r="8968" spans="1:3" x14ac:dyDescent="0.25">
      <c r="A8968" s="2">
        <v>43042</v>
      </c>
      <c r="B8968" s="1" t="s">
        <v>10</v>
      </c>
      <c r="C8968">
        <v>43.735000999999997</v>
      </c>
    </row>
    <row r="8969" spans="1:3" x14ac:dyDescent="0.25">
      <c r="A8969" s="2">
        <v>43045</v>
      </c>
      <c r="B8969" s="1" t="s">
        <v>10</v>
      </c>
      <c r="C8969">
        <v>43.419998</v>
      </c>
    </row>
    <row r="8970" spans="1:3" x14ac:dyDescent="0.25">
      <c r="A8970" s="2">
        <v>43046</v>
      </c>
      <c r="B8970" s="1" t="s">
        <v>10</v>
      </c>
      <c r="C8970">
        <v>40.959999000000003</v>
      </c>
    </row>
    <row r="8971" spans="1:3" x14ac:dyDescent="0.25">
      <c r="A8971" s="2">
        <v>43047</v>
      </c>
      <c r="B8971" s="1" t="s">
        <v>10</v>
      </c>
      <c r="C8971">
        <v>41.005001</v>
      </c>
    </row>
    <row r="8972" spans="1:3" x14ac:dyDescent="0.25">
      <c r="A8972" s="2">
        <v>43048</v>
      </c>
      <c r="B8972" s="1" t="s">
        <v>10</v>
      </c>
      <c r="C8972">
        <v>41.115001999999997</v>
      </c>
    </row>
    <row r="8973" spans="1:3" x14ac:dyDescent="0.25">
      <c r="A8973" s="2">
        <v>43049</v>
      </c>
      <c r="B8973" s="1" t="s">
        <v>10</v>
      </c>
      <c r="C8973">
        <v>40.080002</v>
      </c>
    </row>
    <row r="8974" spans="1:3" x14ac:dyDescent="0.25">
      <c r="A8974" s="2">
        <v>43052</v>
      </c>
      <c r="B8974" s="1" t="s">
        <v>10</v>
      </c>
      <c r="C8974">
        <v>39.455002</v>
      </c>
    </row>
    <row r="8975" spans="1:3" x14ac:dyDescent="0.25">
      <c r="A8975" s="2">
        <v>43053</v>
      </c>
      <c r="B8975" s="1" t="s">
        <v>10</v>
      </c>
      <c r="C8975">
        <v>39.915000999999997</v>
      </c>
    </row>
    <row r="8976" spans="1:3" x14ac:dyDescent="0.25">
      <c r="A8976" s="2">
        <v>43054</v>
      </c>
      <c r="B8976" s="1" t="s">
        <v>10</v>
      </c>
      <c r="C8976">
        <v>39.689999</v>
      </c>
    </row>
    <row r="8977" spans="1:3" x14ac:dyDescent="0.25">
      <c r="A8977" s="2">
        <v>43055</v>
      </c>
      <c r="B8977" s="1" t="s">
        <v>10</v>
      </c>
      <c r="C8977">
        <v>41.185001</v>
      </c>
    </row>
    <row r="8978" spans="1:3" x14ac:dyDescent="0.25">
      <c r="A8978" s="2">
        <v>43056</v>
      </c>
      <c r="B8978" s="1" t="s">
        <v>10</v>
      </c>
      <c r="C8978">
        <v>41.445</v>
      </c>
    </row>
    <row r="8979" spans="1:3" x14ac:dyDescent="0.25">
      <c r="A8979" s="2">
        <v>43059</v>
      </c>
      <c r="B8979" s="1" t="s">
        <v>10</v>
      </c>
      <c r="C8979">
        <v>41.744999</v>
      </c>
    </row>
    <row r="8980" spans="1:3" x14ac:dyDescent="0.25">
      <c r="A8980" s="2">
        <v>43060</v>
      </c>
      <c r="B8980" s="1" t="s">
        <v>10</v>
      </c>
      <c r="C8980">
        <v>42.369999</v>
      </c>
    </row>
    <row r="8981" spans="1:3" x14ac:dyDescent="0.25">
      <c r="A8981" s="2">
        <v>43061</v>
      </c>
      <c r="B8981" s="1" t="s">
        <v>10</v>
      </c>
      <c r="C8981">
        <v>42.599997999999999</v>
      </c>
    </row>
    <row r="8982" spans="1:3" x14ac:dyDescent="0.25">
      <c r="A8982" s="2">
        <v>43062</v>
      </c>
      <c r="B8982" s="1" t="s">
        <v>10</v>
      </c>
      <c r="C8982">
        <v>42.290000999999997</v>
      </c>
    </row>
    <row r="8983" spans="1:3" x14ac:dyDescent="0.25">
      <c r="A8983" s="2">
        <v>43063</v>
      </c>
      <c r="B8983" s="1" t="s">
        <v>10</v>
      </c>
      <c r="C8983">
        <v>42.854999999999997</v>
      </c>
    </row>
    <row r="8984" spans="1:3" x14ac:dyDescent="0.25">
      <c r="A8984" s="2">
        <v>43066</v>
      </c>
      <c r="B8984" s="1" t="s">
        <v>10</v>
      </c>
      <c r="C8984">
        <v>43.325001</v>
      </c>
    </row>
    <row r="8985" spans="1:3" x14ac:dyDescent="0.25">
      <c r="A8985" s="2">
        <v>43067</v>
      </c>
      <c r="B8985" s="1" t="s">
        <v>10</v>
      </c>
      <c r="C8985">
        <v>43.044998</v>
      </c>
    </row>
    <row r="8986" spans="1:3" x14ac:dyDescent="0.25">
      <c r="A8986" s="2">
        <v>43068</v>
      </c>
      <c r="B8986" s="1" t="s">
        <v>10</v>
      </c>
      <c r="C8986">
        <v>43</v>
      </c>
    </row>
    <row r="8987" spans="1:3" x14ac:dyDescent="0.25">
      <c r="A8987" s="2">
        <v>43069</v>
      </c>
      <c r="B8987" s="1" t="s">
        <v>10</v>
      </c>
      <c r="C8987">
        <v>42.965000000000003</v>
      </c>
    </row>
    <row r="8988" spans="1:3" x14ac:dyDescent="0.25">
      <c r="A8988" s="2">
        <v>43070</v>
      </c>
      <c r="B8988" s="1" t="s">
        <v>10</v>
      </c>
      <c r="C8988">
        <v>42.82</v>
      </c>
    </row>
    <row r="8989" spans="1:3" x14ac:dyDescent="0.25">
      <c r="A8989" s="2">
        <v>43073</v>
      </c>
      <c r="B8989" s="1" t="s">
        <v>10</v>
      </c>
      <c r="C8989">
        <v>43.380001</v>
      </c>
    </row>
    <row r="8990" spans="1:3" x14ac:dyDescent="0.25">
      <c r="A8990" s="2">
        <v>43074</v>
      </c>
      <c r="B8990" s="1" t="s">
        <v>10</v>
      </c>
      <c r="C8990">
        <v>43.494999</v>
      </c>
    </row>
    <row r="8991" spans="1:3" x14ac:dyDescent="0.25">
      <c r="A8991" s="2">
        <v>43075</v>
      </c>
      <c r="B8991" s="1" t="s">
        <v>10</v>
      </c>
      <c r="C8991">
        <v>43.849997999999999</v>
      </c>
    </row>
    <row r="8992" spans="1:3" x14ac:dyDescent="0.25">
      <c r="A8992" s="2">
        <v>43076</v>
      </c>
      <c r="B8992" s="1" t="s">
        <v>10</v>
      </c>
      <c r="C8992">
        <v>44.025002000000001</v>
      </c>
    </row>
    <row r="8993" spans="1:3" x14ac:dyDescent="0.25">
      <c r="A8993" s="2">
        <v>43077</v>
      </c>
      <c r="B8993" s="1" t="s">
        <v>10</v>
      </c>
      <c r="C8993">
        <v>45.415000999999997</v>
      </c>
    </row>
    <row r="8994" spans="1:3" x14ac:dyDescent="0.25">
      <c r="A8994" s="2">
        <v>43080</v>
      </c>
      <c r="B8994" s="1" t="s">
        <v>10</v>
      </c>
      <c r="C8994">
        <v>45.845001000000003</v>
      </c>
    </row>
    <row r="8995" spans="1:3" x14ac:dyDescent="0.25">
      <c r="A8995" s="2">
        <v>43081</v>
      </c>
      <c r="B8995" s="1" t="s">
        <v>10</v>
      </c>
      <c r="C8995">
        <v>45.775002000000001</v>
      </c>
    </row>
    <row r="8996" spans="1:3" x14ac:dyDescent="0.25">
      <c r="A8996" s="2">
        <v>43082</v>
      </c>
      <c r="B8996" s="1" t="s">
        <v>10</v>
      </c>
      <c r="C8996">
        <v>46.264999000000003</v>
      </c>
    </row>
    <row r="8997" spans="1:3" x14ac:dyDescent="0.25">
      <c r="A8997" s="2">
        <v>43083</v>
      </c>
      <c r="B8997" s="1" t="s">
        <v>10</v>
      </c>
      <c r="C8997">
        <v>46</v>
      </c>
    </row>
    <row r="8998" spans="1:3" x14ac:dyDescent="0.25">
      <c r="A8998" s="2">
        <v>43084</v>
      </c>
      <c r="B8998" s="1" t="s">
        <v>10</v>
      </c>
      <c r="C8998">
        <v>45.43</v>
      </c>
    </row>
    <row r="8999" spans="1:3" x14ac:dyDescent="0.25">
      <c r="A8999" s="2">
        <v>43087</v>
      </c>
      <c r="B8999" s="1" t="s">
        <v>10</v>
      </c>
      <c r="C8999">
        <v>43.889999000000003</v>
      </c>
    </row>
    <row r="9000" spans="1:3" x14ac:dyDescent="0.25">
      <c r="A9000" s="2">
        <v>43088</v>
      </c>
      <c r="B9000" s="1" t="s">
        <v>10</v>
      </c>
      <c r="C9000">
        <v>43.544998</v>
      </c>
    </row>
    <row r="9001" spans="1:3" x14ac:dyDescent="0.25">
      <c r="A9001" s="2">
        <v>43089</v>
      </c>
      <c r="B9001" s="1" t="s">
        <v>10</v>
      </c>
      <c r="C9001">
        <v>43.994999</v>
      </c>
    </row>
    <row r="9002" spans="1:3" x14ac:dyDescent="0.25">
      <c r="A9002" s="2">
        <v>43090</v>
      </c>
      <c r="B9002" s="1" t="s">
        <v>10</v>
      </c>
      <c r="C9002">
        <v>43.959999000000003</v>
      </c>
    </row>
    <row r="9003" spans="1:3" x14ac:dyDescent="0.25">
      <c r="A9003" s="2">
        <v>43091</v>
      </c>
      <c r="B9003" s="1" t="s">
        <v>10</v>
      </c>
      <c r="C9003">
        <v>43.900002000000001</v>
      </c>
    </row>
    <row r="9004" spans="1:3" x14ac:dyDescent="0.25">
      <c r="A9004" s="2">
        <v>43096</v>
      </c>
      <c r="B9004" s="1" t="s">
        <v>10</v>
      </c>
      <c r="C9004">
        <v>44.240001999999997</v>
      </c>
    </row>
    <row r="9005" spans="1:3" x14ac:dyDescent="0.25">
      <c r="A9005" s="2">
        <v>43097</v>
      </c>
      <c r="B9005" s="1" t="s">
        <v>10</v>
      </c>
      <c r="C9005">
        <v>44.205002</v>
      </c>
    </row>
    <row r="9006" spans="1:3" x14ac:dyDescent="0.25">
      <c r="A9006" s="2">
        <v>43098</v>
      </c>
      <c r="B9006" s="1" t="s">
        <v>10</v>
      </c>
      <c r="C9006">
        <v>44.115001999999997</v>
      </c>
    </row>
    <row r="9007" spans="1:3" x14ac:dyDescent="0.25">
      <c r="A9007" s="2">
        <v>43102</v>
      </c>
      <c r="B9007" s="1" t="s">
        <v>10</v>
      </c>
      <c r="C9007">
        <v>43.950001</v>
      </c>
    </row>
    <row r="9008" spans="1:3" x14ac:dyDescent="0.25">
      <c r="A9008" s="2">
        <v>43103</v>
      </c>
      <c r="B9008" s="1" t="s">
        <v>10</v>
      </c>
      <c r="C9008">
        <v>45.189999</v>
      </c>
    </row>
    <row r="9009" spans="1:3" x14ac:dyDescent="0.25">
      <c r="A9009" s="2">
        <v>43104</v>
      </c>
      <c r="B9009" s="1" t="s">
        <v>10</v>
      </c>
      <c r="C9009">
        <v>45.099997999999999</v>
      </c>
    </row>
    <row r="9010" spans="1:3" x14ac:dyDescent="0.25">
      <c r="A9010" s="2">
        <v>43105</v>
      </c>
      <c r="B9010" s="1" t="s">
        <v>10</v>
      </c>
      <c r="C9010">
        <v>45.139999000000003</v>
      </c>
    </row>
    <row r="9011" spans="1:3" x14ac:dyDescent="0.25">
      <c r="A9011" s="2">
        <v>43108</v>
      </c>
      <c r="B9011" s="1" t="s">
        <v>10</v>
      </c>
      <c r="C9011">
        <v>45.310001</v>
      </c>
    </row>
    <row r="9012" spans="1:3" x14ac:dyDescent="0.25">
      <c r="A9012" s="2">
        <v>43109</v>
      </c>
      <c r="B9012" s="1" t="s">
        <v>10</v>
      </c>
      <c r="C9012">
        <v>44.509998000000003</v>
      </c>
    </row>
    <row r="9013" spans="1:3" x14ac:dyDescent="0.25">
      <c r="A9013" s="2">
        <v>43110</v>
      </c>
      <c r="B9013" s="1" t="s">
        <v>10</v>
      </c>
      <c r="C9013">
        <v>43.900002000000001</v>
      </c>
    </row>
    <row r="9014" spans="1:3" x14ac:dyDescent="0.25">
      <c r="A9014" s="2">
        <v>43111</v>
      </c>
      <c r="B9014" s="1" t="s">
        <v>10</v>
      </c>
      <c r="C9014">
        <v>44.5</v>
      </c>
    </row>
    <row r="9015" spans="1:3" x14ac:dyDescent="0.25">
      <c r="A9015" s="2">
        <v>43112</v>
      </c>
      <c r="B9015" s="1" t="s">
        <v>10</v>
      </c>
      <c r="C9015">
        <v>45.029998999999997</v>
      </c>
    </row>
    <row r="9016" spans="1:3" x14ac:dyDescent="0.25">
      <c r="A9016" s="2">
        <v>43115</v>
      </c>
      <c r="B9016" s="1" t="s">
        <v>10</v>
      </c>
      <c r="C9016">
        <v>44.580002</v>
      </c>
    </row>
    <row r="9017" spans="1:3" x14ac:dyDescent="0.25">
      <c r="A9017" s="2">
        <v>43116</v>
      </c>
      <c r="B9017" s="1" t="s">
        <v>10</v>
      </c>
      <c r="C9017">
        <v>44.59</v>
      </c>
    </row>
    <row r="9018" spans="1:3" x14ac:dyDescent="0.25">
      <c r="A9018" s="2">
        <v>43117</v>
      </c>
      <c r="B9018" s="1" t="s">
        <v>10</v>
      </c>
      <c r="C9018">
        <v>46.689999</v>
      </c>
    </row>
    <row r="9019" spans="1:3" x14ac:dyDescent="0.25">
      <c r="A9019" s="2">
        <v>43118</v>
      </c>
      <c r="B9019" s="1" t="s">
        <v>10</v>
      </c>
      <c r="C9019">
        <v>47.32</v>
      </c>
    </row>
    <row r="9020" spans="1:3" x14ac:dyDescent="0.25">
      <c r="A9020" s="2">
        <v>43119</v>
      </c>
      <c r="B9020" s="1" t="s">
        <v>10</v>
      </c>
      <c r="C9020">
        <v>47.919998</v>
      </c>
    </row>
    <row r="9021" spans="1:3" x14ac:dyDescent="0.25">
      <c r="A9021" s="2">
        <v>43122</v>
      </c>
      <c r="B9021" s="1" t="s">
        <v>10</v>
      </c>
      <c r="C9021">
        <v>49.060001</v>
      </c>
    </row>
    <row r="9022" spans="1:3" x14ac:dyDescent="0.25">
      <c r="A9022" s="2">
        <v>43123</v>
      </c>
      <c r="B9022" s="1" t="s">
        <v>10</v>
      </c>
      <c r="C9022">
        <v>48.709999000000003</v>
      </c>
    </row>
    <row r="9023" spans="1:3" x14ac:dyDescent="0.25">
      <c r="A9023" s="2">
        <v>43124</v>
      </c>
      <c r="B9023" s="1" t="s">
        <v>10</v>
      </c>
      <c r="C9023">
        <v>47.59</v>
      </c>
    </row>
    <row r="9024" spans="1:3" x14ac:dyDescent="0.25">
      <c r="A9024" s="2">
        <v>43125</v>
      </c>
      <c r="B9024" s="1" t="s">
        <v>10</v>
      </c>
      <c r="C9024">
        <v>46.869999</v>
      </c>
    </row>
    <row r="9025" spans="1:3" x14ac:dyDescent="0.25">
      <c r="A9025" s="2">
        <v>43126</v>
      </c>
      <c r="B9025" s="1" t="s">
        <v>10</v>
      </c>
      <c r="C9025">
        <v>47.25</v>
      </c>
    </row>
    <row r="9026" spans="1:3" x14ac:dyDescent="0.25">
      <c r="A9026" s="2">
        <v>43129</v>
      </c>
      <c r="B9026" s="1" t="s">
        <v>10</v>
      </c>
      <c r="C9026">
        <v>46.639999000000003</v>
      </c>
    </row>
    <row r="9027" spans="1:3" x14ac:dyDescent="0.25">
      <c r="A9027" s="2">
        <v>43130</v>
      </c>
      <c r="B9027" s="1" t="s">
        <v>10</v>
      </c>
      <c r="C9027">
        <v>46.41</v>
      </c>
    </row>
    <row r="9028" spans="1:3" x14ac:dyDescent="0.25">
      <c r="A9028" s="2">
        <v>43131</v>
      </c>
      <c r="B9028" s="1" t="s">
        <v>10</v>
      </c>
      <c r="C9028">
        <v>47.18</v>
      </c>
    </row>
    <row r="9029" spans="1:3" x14ac:dyDescent="0.25">
      <c r="A9029" s="2">
        <v>43132</v>
      </c>
      <c r="B9029" s="1" t="s">
        <v>10</v>
      </c>
      <c r="C9029">
        <v>47.240001999999997</v>
      </c>
    </row>
    <row r="9030" spans="1:3" x14ac:dyDescent="0.25">
      <c r="A9030" s="2">
        <v>43133</v>
      </c>
      <c r="B9030" s="1" t="s">
        <v>10</v>
      </c>
      <c r="C9030">
        <v>46.27</v>
      </c>
    </row>
    <row r="9031" spans="1:3" x14ac:dyDescent="0.25">
      <c r="A9031" s="2">
        <v>43136</v>
      </c>
      <c r="B9031" s="1" t="s">
        <v>10</v>
      </c>
      <c r="C9031">
        <v>45.349997999999999</v>
      </c>
    </row>
    <row r="9032" spans="1:3" x14ac:dyDescent="0.25">
      <c r="A9032" s="2">
        <v>43137</v>
      </c>
      <c r="B9032" s="1" t="s">
        <v>10</v>
      </c>
      <c r="C9032">
        <v>44.689999</v>
      </c>
    </row>
    <row r="9033" spans="1:3" x14ac:dyDescent="0.25">
      <c r="A9033" s="2">
        <v>43138</v>
      </c>
      <c r="B9033" s="1" t="s">
        <v>10</v>
      </c>
      <c r="C9033">
        <v>45.18</v>
      </c>
    </row>
    <row r="9034" spans="1:3" x14ac:dyDescent="0.25">
      <c r="A9034" s="2">
        <v>43139</v>
      </c>
      <c r="B9034" s="1" t="s">
        <v>10</v>
      </c>
      <c r="C9034">
        <v>44.599997999999999</v>
      </c>
    </row>
    <row r="9035" spans="1:3" x14ac:dyDescent="0.25">
      <c r="A9035" s="2">
        <v>43140</v>
      </c>
      <c r="B9035" s="1" t="s">
        <v>10</v>
      </c>
      <c r="C9035">
        <v>44.16</v>
      </c>
    </row>
    <row r="9036" spans="1:3" x14ac:dyDescent="0.25">
      <c r="A9036" s="2">
        <v>43143</v>
      </c>
      <c r="B9036" s="1" t="s">
        <v>10</v>
      </c>
      <c r="C9036">
        <v>45.02</v>
      </c>
    </row>
    <row r="9037" spans="1:3" x14ac:dyDescent="0.25">
      <c r="A9037" s="2">
        <v>43144</v>
      </c>
      <c r="B9037" s="1" t="s">
        <v>10</v>
      </c>
      <c r="C9037">
        <v>45.740001999999997</v>
      </c>
    </row>
    <row r="9038" spans="1:3" x14ac:dyDescent="0.25">
      <c r="A9038" s="2">
        <v>43145</v>
      </c>
      <c r="B9038" s="1" t="s">
        <v>10</v>
      </c>
      <c r="C9038">
        <v>46.48</v>
      </c>
    </row>
    <row r="9039" spans="1:3" x14ac:dyDescent="0.25">
      <c r="A9039" s="2">
        <v>43146</v>
      </c>
      <c r="B9039" s="1" t="s">
        <v>10</v>
      </c>
      <c r="C9039">
        <v>46.860000999999997</v>
      </c>
    </row>
    <row r="9040" spans="1:3" x14ac:dyDescent="0.25">
      <c r="A9040" s="2">
        <v>43147</v>
      </c>
      <c r="B9040" s="1" t="s">
        <v>10</v>
      </c>
      <c r="C9040">
        <v>47.84</v>
      </c>
    </row>
    <row r="9041" spans="1:3" x14ac:dyDescent="0.25">
      <c r="A9041" s="2">
        <v>43150</v>
      </c>
      <c r="B9041" s="1" t="s">
        <v>10</v>
      </c>
      <c r="C9041">
        <v>47.419998</v>
      </c>
    </row>
    <row r="9042" spans="1:3" x14ac:dyDescent="0.25">
      <c r="A9042" s="2">
        <v>43151</v>
      </c>
      <c r="B9042" s="1" t="s">
        <v>10</v>
      </c>
      <c r="C9042">
        <v>47.52</v>
      </c>
    </row>
    <row r="9043" spans="1:3" x14ac:dyDescent="0.25">
      <c r="A9043" s="2">
        <v>43152</v>
      </c>
      <c r="B9043" s="1" t="s">
        <v>10</v>
      </c>
      <c r="C9043">
        <v>47.880001</v>
      </c>
    </row>
    <row r="9044" spans="1:3" x14ac:dyDescent="0.25">
      <c r="A9044" s="2">
        <v>43153</v>
      </c>
      <c r="B9044" s="1" t="s">
        <v>10</v>
      </c>
      <c r="C9044">
        <v>47.880001</v>
      </c>
    </row>
    <row r="9045" spans="1:3" x14ac:dyDescent="0.25">
      <c r="A9045" s="2">
        <v>43154</v>
      </c>
      <c r="B9045" s="1" t="s">
        <v>10</v>
      </c>
      <c r="C9045">
        <v>47.82</v>
      </c>
    </row>
    <row r="9046" spans="1:3" x14ac:dyDescent="0.25">
      <c r="A9046" s="2">
        <v>43157</v>
      </c>
      <c r="B9046" s="1" t="s">
        <v>10</v>
      </c>
      <c r="C9046">
        <v>47.209999000000003</v>
      </c>
    </row>
    <row r="9047" spans="1:3" x14ac:dyDescent="0.25">
      <c r="A9047" s="2">
        <v>43158</v>
      </c>
      <c r="B9047" s="1" t="s">
        <v>10</v>
      </c>
      <c r="C9047">
        <v>46.779998999999997</v>
      </c>
    </row>
    <row r="9048" spans="1:3" x14ac:dyDescent="0.25">
      <c r="A9048" s="2">
        <v>43159</v>
      </c>
      <c r="B9048" s="1" t="s">
        <v>10</v>
      </c>
      <c r="C9048">
        <v>46.900002000000001</v>
      </c>
    </row>
    <row r="9049" spans="1:3" x14ac:dyDescent="0.25">
      <c r="A9049" s="2">
        <v>43160</v>
      </c>
      <c r="B9049" s="1" t="s">
        <v>10</v>
      </c>
      <c r="C9049">
        <v>44.049999</v>
      </c>
    </row>
    <row r="9050" spans="1:3" x14ac:dyDescent="0.25">
      <c r="A9050" s="2">
        <v>43161</v>
      </c>
      <c r="B9050" s="1" t="s">
        <v>10</v>
      </c>
      <c r="C9050">
        <v>42.580002</v>
      </c>
    </row>
    <row r="9051" spans="1:3" x14ac:dyDescent="0.25">
      <c r="A9051" s="2">
        <v>43164</v>
      </c>
      <c r="B9051" s="1" t="s">
        <v>10</v>
      </c>
      <c r="C9051">
        <v>43.709999000000003</v>
      </c>
    </row>
    <row r="9052" spans="1:3" x14ac:dyDescent="0.25">
      <c r="A9052" s="2">
        <v>43165</v>
      </c>
      <c r="B9052" s="1" t="s">
        <v>10</v>
      </c>
      <c r="C9052">
        <v>44.450001</v>
      </c>
    </row>
    <row r="9053" spans="1:3" x14ac:dyDescent="0.25">
      <c r="A9053" s="2">
        <v>43166</v>
      </c>
      <c r="B9053" s="1" t="s">
        <v>10</v>
      </c>
      <c r="C9053">
        <v>45.900002000000001</v>
      </c>
    </row>
    <row r="9054" spans="1:3" x14ac:dyDescent="0.25">
      <c r="A9054" s="2">
        <v>43167</v>
      </c>
      <c r="B9054" s="1" t="s">
        <v>10</v>
      </c>
      <c r="C9054">
        <v>46.529998999999997</v>
      </c>
    </row>
    <row r="9055" spans="1:3" x14ac:dyDescent="0.25">
      <c r="A9055" s="2">
        <v>43168</v>
      </c>
      <c r="B9055" s="1" t="s">
        <v>10</v>
      </c>
      <c r="C9055">
        <v>46.889999000000003</v>
      </c>
    </row>
    <row r="9056" spans="1:3" x14ac:dyDescent="0.25">
      <c r="A9056" s="2">
        <v>43171</v>
      </c>
      <c r="B9056" s="1" t="s">
        <v>10</v>
      </c>
      <c r="C9056">
        <v>47.330002</v>
      </c>
    </row>
    <row r="9057" spans="1:3" x14ac:dyDescent="0.25">
      <c r="A9057" s="2">
        <v>43172</v>
      </c>
      <c r="B9057" s="1" t="s">
        <v>10</v>
      </c>
      <c r="C9057">
        <v>46.5</v>
      </c>
    </row>
    <row r="9058" spans="1:3" x14ac:dyDescent="0.25">
      <c r="A9058" s="2">
        <v>43173</v>
      </c>
      <c r="B9058" s="1" t="s">
        <v>10</v>
      </c>
      <c r="C9058">
        <v>46.439999</v>
      </c>
    </row>
    <row r="9059" spans="1:3" x14ac:dyDescent="0.25">
      <c r="A9059" s="2">
        <v>43174</v>
      </c>
      <c r="B9059" s="1" t="s">
        <v>10</v>
      </c>
      <c r="C9059">
        <v>47.240001999999997</v>
      </c>
    </row>
    <row r="9060" spans="1:3" x14ac:dyDescent="0.25">
      <c r="A9060" s="2">
        <v>43175</v>
      </c>
      <c r="B9060" s="1" t="s">
        <v>10</v>
      </c>
      <c r="C9060">
        <v>47.009998000000003</v>
      </c>
    </row>
    <row r="9061" spans="1:3" x14ac:dyDescent="0.25">
      <c r="A9061" s="2">
        <v>43178</v>
      </c>
      <c r="B9061" s="1" t="s">
        <v>10</v>
      </c>
      <c r="C9061">
        <v>47.16</v>
      </c>
    </row>
    <row r="9062" spans="1:3" x14ac:dyDescent="0.25">
      <c r="A9062" s="2">
        <v>43179</v>
      </c>
      <c r="B9062" s="1" t="s">
        <v>10</v>
      </c>
      <c r="C9062">
        <v>47.68</v>
      </c>
    </row>
    <row r="9063" spans="1:3" x14ac:dyDescent="0.25">
      <c r="A9063" s="2">
        <v>43180</v>
      </c>
      <c r="B9063" s="1" t="s">
        <v>10</v>
      </c>
      <c r="C9063">
        <v>46.950001</v>
      </c>
    </row>
    <row r="9064" spans="1:3" x14ac:dyDescent="0.25">
      <c r="A9064" s="2">
        <v>43181</v>
      </c>
      <c r="B9064" s="1" t="s">
        <v>10</v>
      </c>
      <c r="C9064">
        <v>44.860000999999997</v>
      </c>
    </row>
    <row r="9065" spans="1:3" x14ac:dyDescent="0.25">
      <c r="A9065" s="2">
        <v>43182</v>
      </c>
      <c r="B9065" s="1" t="s">
        <v>10</v>
      </c>
      <c r="C9065">
        <v>44.799999</v>
      </c>
    </row>
    <row r="9066" spans="1:3" x14ac:dyDescent="0.25">
      <c r="A9066" s="2">
        <v>43185</v>
      </c>
      <c r="B9066" s="1" t="s">
        <v>10</v>
      </c>
      <c r="C9066">
        <v>44</v>
      </c>
    </row>
    <row r="9067" spans="1:3" x14ac:dyDescent="0.25">
      <c r="A9067" s="2">
        <v>43186</v>
      </c>
      <c r="B9067" s="1" t="s">
        <v>10</v>
      </c>
      <c r="C9067">
        <v>44.650002000000001</v>
      </c>
    </row>
    <row r="9068" spans="1:3" x14ac:dyDescent="0.25">
      <c r="A9068" s="2">
        <v>43187</v>
      </c>
      <c r="B9068" s="1" t="s">
        <v>10</v>
      </c>
      <c r="C9068">
        <v>43.580002</v>
      </c>
    </row>
    <row r="9069" spans="1:3" x14ac:dyDescent="0.25">
      <c r="A9069" s="2">
        <v>43188</v>
      </c>
      <c r="B9069" s="1" t="s">
        <v>10</v>
      </c>
      <c r="C9069">
        <v>44.279998999999997</v>
      </c>
    </row>
    <row r="9070" spans="1:3" x14ac:dyDescent="0.25">
      <c r="A9070" s="2">
        <v>43193</v>
      </c>
      <c r="B9070" s="1" t="s">
        <v>10</v>
      </c>
      <c r="C9070">
        <v>43.990001999999997</v>
      </c>
    </row>
    <row r="9071" spans="1:3" x14ac:dyDescent="0.25">
      <c r="A9071" s="2">
        <v>43194</v>
      </c>
      <c r="B9071" s="1" t="s">
        <v>10</v>
      </c>
      <c r="C9071">
        <v>43.16</v>
      </c>
    </row>
    <row r="9072" spans="1:3" x14ac:dyDescent="0.25">
      <c r="A9072" s="2">
        <v>43195</v>
      </c>
      <c r="B9072" s="1" t="s">
        <v>10</v>
      </c>
      <c r="C9072">
        <v>44.52</v>
      </c>
    </row>
    <row r="9073" spans="1:3" x14ac:dyDescent="0.25">
      <c r="A9073" s="2">
        <v>43196</v>
      </c>
      <c r="B9073" s="1" t="s">
        <v>10</v>
      </c>
      <c r="C9073">
        <v>44.32</v>
      </c>
    </row>
    <row r="9074" spans="1:3" x14ac:dyDescent="0.25">
      <c r="A9074" s="2">
        <v>43199</v>
      </c>
      <c r="B9074" s="1" t="s">
        <v>10</v>
      </c>
      <c r="C9074">
        <v>44.470001000000003</v>
      </c>
    </row>
    <row r="9075" spans="1:3" x14ac:dyDescent="0.25">
      <c r="A9075" s="2">
        <v>43200</v>
      </c>
      <c r="B9075" s="1" t="s">
        <v>10</v>
      </c>
      <c r="C9075">
        <v>44.279998999999997</v>
      </c>
    </row>
    <row r="9076" spans="1:3" x14ac:dyDescent="0.25">
      <c r="A9076" s="2">
        <v>43201</v>
      </c>
      <c r="B9076" s="1" t="s">
        <v>10</v>
      </c>
      <c r="C9076">
        <v>44.189999</v>
      </c>
    </row>
    <row r="9077" spans="1:3" x14ac:dyDescent="0.25">
      <c r="A9077" s="2">
        <v>43202</v>
      </c>
      <c r="B9077" s="1" t="s">
        <v>10</v>
      </c>
      <c r="C9077">
        <v>44.66</v>
      </c>
    </row>
    <row r="9078" spans="1:3" x14ac:dyDescent="0.25">
      <c r="A9078" s="2">
        <v>43203</v>
      </c>
      <c r="B9078" s="1" t="s">
        <v>10</v>
      </c>
      <c r="C9078">
        <v>44.029998999999997</v>
      </c>
    </row>
    <row r="9079" spans="1:3" x14ac:dyDescent="0.25">
      <c r="A9079" s="2">
        <v>43206</v>
      </c>
      <c r="B9079" s="1" t="s">
        <v>10</v>
      </c>
      <c r="C9079">
        <v>43.209999000000003</v>
      </c>
    </row>
    <row r="9080" spans="1:3" x14ac:dyDescent="0.25">
      <c r="A9080" s="2">
        <v>43207</v>
      </c>
      <c r="B9080" s="1" t="s">
        <v>10</v>
      </c>
      <c r="C9080">
        <v>44.200001</v>
      </c>
    </row>
    <row r="9081" spans="1:3" x14ac:dyDescent="0.25">
      <c r="A9081" s="2">
        <v>43208</v>
      </c>
      <c r="B9081" s="1" t="s">
        <v>10</v>
      </c>
      <c r="C9081">
        <v>43.549999</v>
      </c>
    </row>
    <row r="9082" spans="1:3" x14ac:dyDescent="0.25">
      <c r="A9082" s="2">
        <v>43209</v>
      </c>
      <c r="B9082" s="1" t="s">
        <v>10</v>
      </c>
      <c r="C9082">
        <v>42.919998</v>
      </c>
    </row>
    <row r="9083" spans="1:3" x14ac:dyDescent="0.25">
      <c r="A9083" s="2">
        <v>43210</v>
      </c>
      <c r="B9083" s="1" t="s">
        <v>10</v>
      </c>
      <c r="C9083">
        <v>43.439999</v>
      </c>
    </row>
    <row r="9084" spans="1:3" x14ac:dyDescent="0.25">
      <c r="A9084" s="2">
        <v>43213</v>
      </c>
      <c r="B9084" s="1" t="s">
        <v>10</v>
      </c>
      <c r="C9084">
        <v>43.669998</v>
      </c>
    </row>
    <row r="9085" spans="1:3" x14ac:dyDescent="0.25">
      <c r="A9085" s="2">
        <v>43214</v>
      </c>
      <c r="B9085" s="1" t="s">
        <v>10</v>
      </c>
      <c r="C9085">
        <v>43.599997999999999</v>
      </c>
    </row>
    <row r="9086" spans="1:3" x14ac:dyDescent="0.25">
      <c r="A9086" s="2">
        <v>43215</v>
      </c>
      <c r="B9086" s="1" t="s">
        <v>10</v>
      </c>
      <c r="C9086">
        <v>42.490001999999997</v>
      </c>
    </row>
    <row r="9087" spans="1:3" x14ac:dyDescent="0.25">
      <c r="A9087" s="2">
        <v>43216</v>
      </c>
      <c r="B9087" s="1" t="s">
        <v>10</v>
      </c>
      <c r="C9087">
        <v>42.580002</v>
      </c>
    </row>
    <row r="9088" spans="1:3" x14ac:dyDescent="0.25">
      <c r="A9088" s="2">
        <v>43217</v>
      </c>
      <c r="B9088" s="1" t="s">
        <v>10</v>
      </c>
      <c r="C9088">
        <v>42.75</v>
      </c>
    </row>
    <row r="9089" spans="1:3" x14ac:dyDescent="0.25">
      <c r="A9089" s="2">
        <v>43220</v>
      </c>
      <c r="B9089" s="1" t="s">
        <v>10</v>
      </c>
      <c r="C9089">
        <v>42.75</v>
      </c>
    </row>
    <row r="9090" spans="1:3" x14ac:dyDescent="0.25">
      <c r="A9090" s="2">
        <v>43222</v>
      </c>
      <c r="B9090" s="1" t="s">
        <v>10</v>
      </c>
      <c r="C9090">
        <v>43.349997999999999</v>
      </c>
    </row>
    <row r="9091" spans="1:3" x14ac:dyDescent="0.25">
      <c r="A9091" s="2">
        <v>43223</v>
      </c>
      <c r="B9091" s="1" t="s">
        <v>10</v>
      </c>
      <c r="C9091">
        <v>43.349997999999999</v>
      </c>
    </row>
    <row r="9092" spans="1:3" x14ac:dyDescent="0.25">
      <c r="A9092" s="2">
        <v>43224</v>
      </c>
      <c r="B9092" s="1" t="s">
        <v>10</v>
      </c>
      <c r="C9092">
        <v>44.09</v>
      </c>
    </row>
    <row r="9093" spans="1:3" x14ac:dyDescent="0.25">
      <c r="A9093" s="2">
        <v>43227</v>
      </c>
      <c r="B9093" s="1" t="s">
        <v>10</v>
      </c>
      <c r="C9093">
        <v>43.650002000000001</v>
      </c>
    </row>
    <row r="9094" spans="1:3" x14ac:dyDescent="0.25">
      <c r="A9094" s="2">
        <v>43228</v>
      </c>
      <c r="B9094" s="1" t="s">
        <v>10</v>
      </c>
      <c r="C9094">
        <v>45.07</v>
      </c>
    </row>
    <row r="9095" spans="1:3" x14ac:dyDescent="0.25">
      <c r="A9095" s="2">
        <v>43229</v>
      </c>
      <c r="B9095" s="1" t="s">
        <v>10</v>
      </c>
      <c r="C9095">
        <v>43.810001</v>
      </c>
    </row>
    <row r="9096" spans="1:3" x14ac:dyDescent="0.25">
      <c r="A9096" s="2">
        <v>43230</v>
      </c>
      <c r="B9096" s="1" t="s">
        <v>10</v>
      </c>
      <c r="C9096">
        <v>43.419998</v>
      </c>
    </row>
    <row r="9097" spans="1:3" x14ac:dyDescent="0.25">
      <c r="A9097" s="2">
        <v>43231</v>
      </c>
      <c r="B9097" s="1" t="s">
        <v>10</v>
      </c>
      <c r="C9097">
        <v>43.580002</v>
      </c>
    </row>
    <row r="9098" spans="1:3" x14ac:dyDescent="0.25">
      <c r="A9098" s="2">
        <v>43234</v>
      </c>
      <c r="B9098" s="1" t="s">
        <v>10</v>
      </c>
      <c r="C9098">
        <v>44.119999</v>
      </c>
    </row>
    <row r="9099" spans="1:3" x14ac:dyDescent="0.25">
      <c r="A9099" s="2">
        <v>43235</v>
      </c>
      <c r="B9099" s="1" t="s">
        <v>10</v>
      </c>
      <c r="C9099">
        <v>43.240001999999997</v>
      </c>
    </row>
    <row r="9100" spans="1:3" x14ac:dyDescent="0.25">
      <c r="A9100" s="2">
        <v>43236</v>
      </c>
      <c r="B9100" s="1" t="s">
        <v>10</v>
      </c>
      <c r="C9100">
        <v>43.810001</v>
      </c>
    </row>
    <row r="9101" spans="1:3" x14ac:dyDescent="0.25">
      <c r="A9101" s="2">
        <v>43237</v>
      </c>
      <c r="B9101" s="1" t="s">
        <v>10</v>
      </c>
      <c r="C9101">
        <v>45.25</v>
      </c>
    </row>
    <row r="9102" spans="1:3" x14ac:dyDescent="0.25">
      <c r="A9102" s="2">
        <v>43238</v>
      </c>
      <c r="B9102" s="1" t="s">
        <v>10</v>
      </c>
      <c r="C9102">
        <v>45.470001000000003</v>
      </c>
    </row>
    <row r="9103" spans="1:3" x14ac:dyDescent="0.25">
      <c r="A9103" s="2">
        <v>43241</v>
      </c>
      <c r="B9103" s="1" t="s">
        <v>10</v>
      </c>
      <c r="C9103">
        <v>45.470001000000003</v>
      </c>
    </row>
    <row r="9104" spans="1:3" x14ac:dyDescent="0.25">
      <c r="A9104" s="2">
        <v>43242</v>
      </c>
      <c r="B9104" s="1" t="s">
        <v>10</v>
      </c>
      <c r="C9104">
        <v>45.98</v>
      </c>
    </row>
    <row r="9105" spans="1:3" x14ac:dyDescent="0.25">
      <c r="A9105" s="2">
        <v>43243</v>
      </c>
      <c r="B9105" s="1" t="s">
        <v>10</v>
      </c>
      <c r="C9105">
        <v>45.48</v>
      </c>
    </row>
    <row r="9106" spans="1:3" x14ac:dyDescent="0.25">
      <c r="A9106" s="2">
        <v>43244</v>
      </c>
      <c r="B9106" s="1" t="s">
        <v>10</v>
      </c>
      <c r="C9106">
        <v>44.919998</v>
      </c>
    </row>
    <row r="9107" spans="1:3" x14ac:dyDescent="0.25">
      <c r="A9107" s="2">
        <v>43245</v>
      </c>
      <c r="B9107" s="1" t="s">
        <v>10</v>
      </c>
      <c r="C9107">
        <v>45</v>
      </c>
    </row>
    <row r="9108" spans="1:3" x14ac:dyDescent="0.25">
      <c r="A9108" s="2">
        <v>43248</v>
      </c>
      <c r="B9108" s="1" t="s">
        <v>10</v>
      </c>
      <c r="C9108">
        <v>45.07</v>
      </c>
    </row>
    <row r="9109" spans="1:3" x14ac:dyDescent="0.25">
      <c r="A9109" s="2">
        <v>43249</v>
      </c>
      <c r="B9109" s="1" t="s">
        <v>10</v>
      </c>
      <c r="C9109">
        <v>44.639999000000003</v>
      </c>
    </row>
    <row r="9110" spans="1:3" x14ac:dyDescent="0.25">
      <c r="A9110" s="2">
        <v>43250</v>
      </c>
      <c r="B9110" s="1" t="s">
        <v>10</v>
      </c>
      <c r="C9110">
        <v>44.939999</v>
      </c>
    </row>
    <row r="9111" spans="1:3" x14ac:dyDescent="0.25">
      <c r="A9111" s="2">
        <v>43251</v>
      </c>
      <c r="B9111" s="1" t="s">
        <v>10</v>
      </c>
      <c r="C9111">
        <v>45.549999</v>
      </c>
    </row>
    <row r="9112" spans="1:3" x14ac:dyDescent="0.25">
      <c r="A9112" s="2">
        <v>43252</v>
      </c>
      <c r="B9112" s="1" t="s">
        <v>10</v>
      </c>
      <c r="C9112">
        <v>45.389999000000003</v>
      </c>
    </row>
    <row r="9113" spans="1:3" x14ac:dyDescent="0.25">
      <c r="A9113" s="2">
        <v>43255</v>
      </c>
      <c r="B9113" s="1" t="s">
        <v>10</v>
      </c>
      <c r="C9113">
        <v>45.52</v>
      </c>
    </row>
    <row r="9114" spans="1:3" x14ac:dyDescent="0.25">
      <c r="A9114" s="2">
        <v>43256</v>
      </c>
      <c r="B9114" s="1" t="s">
        <v>10</v>
      </c>
      <c r="C9114">
        <v>45.939999</v>
      </c>
    </row>
    <row r="9115" spans="1:3" x14ac:dyDescent="0.25">
      <c r="A9115" s="2">
        <v>43257</v>
      </c>
      <c r="B9115" s="1" t="s">
        <v>10</v>
      </c>
      <c r="C9115">
        <v>46.43</v>
      </c>
    </row>
    <row r="9116" spans="1:3" x14ac:dyDescent="0.25">
      <c r="A9116" s="2">
        <v>43258</v>
      </c>
      <c r="B9116" s="1" t="s">
        <v>10</v>
      </c>
      <c r="C9116">
        <v>46.150002000000001</v>
      </c>
    </row>
    <row r="9117" spans="1:3" x14ac:dyDescent="0.25">
      <c r="A9117" s="2">
        <v>43259</v>
      </c>
      <c r="B9117" s="1" t="s">
        <v>10</v>
      </c>
      <c r="C9117">
        <v>46.029998999999997</v>
      </c>
    </row>
    <row r="9118" spans="1:3" x14ac:dyDescent="0.25">
      <c r="A9118" s="2">
        <v>43262</v>
      </c>
      <c r="B9118" s="1" t="s">
        <v>10</v>
      </c>
      <c r="C9118">
        <v>46.290000999999997</v>
      </c>
    </row>
    <row r="9119" spans="1:3" x14ac:dyDescent="0.25">
      <c r="A9119" s="2">
        <v>43263</v>
      </c>
      <c r="B9119" s="1" t="s">
        <v>10</v>
      </c>
      <c r="C9119">
        <v>47.029998999999997</v>
      </c>
    </row>
    <row r="9120" spans="1:3" x14ac:dyDescent="0.25">
      <c r="A9120" s="2">
        <v>43264</v>
      </c>
      <c r="B9120" s="1" t="s">
        <v>10</v>
      </c>
      <c r="C9120">
        <v>47.200001</v>
      </c>
    </row>
    <row r="9121" spans="1:3" x14ac:dyDescent="0.25">
      <c r="A9121" s="2">
        <v>43265</v>
      </c>
      <c r="B9121" s="1" t="s">
        <v>10</v>
      </c>
      <c r="C9121">
        <v>47.619999</v>
      </c>
    </row>
    <row r="9122" spans="1:3" x14ac:dyDescent="0.25">
      <c r="A9122" s="2">
        <v>43266</v>
      </c>
      <c r="B9122" s="1" t="s">
        <v>10</v>
      </c>
      <c r="C9122">
        <v>47.470001000000003</v>
      </c>
    </row>
    <row r="9123" spans="1:3" x14ac:dyDescent="0.25">
      <c r="A9123" s="2">
        <v>43269</v>
      </c>
      <c r="B9123" s="1" t="s">
        <v>10</v>
      </c>
      <c r="C9123">
        <v>46.68</v>
      </c>
    </row>
    <row r="9124" spans="1:3" x14ac:dyDescent="0.25">
      <c r="A9124" s="2">
        <v>43270</v>
      </c>
      <c r="B9124" s="1" t="s">
        <v>10</v>
      </c>
      <c r="C9124">
        <v>46.040000999999997</v>
      </c>
    </row>
    <row r="9125" spans="1:3" x14ac:dyDescent="0.25">
      <c r="A9125" s="2">
        <v>43271</v>
      </c>
      <c r="B9125" s="1" t="s">
        <v>10</v>
      </c>
      <c r="C9125">
        <v>46.419998</v>
      </c>
    </row>
    <row r="9126" spans="1:3" x14ac:dyDescent="0.25">
      <c r="A9126" s="2">
        <v>43272</v>
      </c>
      <c r="B9126" s="1" t="s">
        <v>10</v>
      </c>
      <c r="C9126">
        <v>46.41</v>
      </c>
    </row>
    <row r="9127" spans="1:3" x14ac:dyDescent="0.25">
      <c r="A9127" s="2">
        <v>43273</v>
      </c>
      <c r="B9127" s="1" t="s">
        <v>10</v>
      </c>
      <c r="C9127">
        <v>47.290000999999997</v>
      </c>
    </row>
    <row r="9128" spans="1:3" x14ac:dyDescent="0.25">
      <c r="A9128" s="2">
        <v>43276</v>
      </c>
      <c r="B9128" s="1" t="s">
        <v>10</v>
      </c>
      <c r="C9128">
        <v>46.779998999999997</v>
      </c>
    </row>
    <row r="9129" spans="1:3" x14ac:dyDescent="0.25">
      <c r="A9129" s="2">
        <v>43277</v>
      </c>
      <c r="B9129" s="1" t="s">
        <v>10</v>
      </c>
      <c r="C9129">
        <v>47.16</v>
      </c>
    </row>
    <row r="9130" spans="1:3" x14ac:dyDescent="0.25">
      <c r="A9130" s="2">
        <v>43278</v>
      </c>
      <c r="B9130" s="1" t="s">
        <v>10</v>
      </c>
      <c r="C9130">
        <v>47.799999</v>
      </c>
    </row>
    <row r="9131" spans="1:3" x14ac:dyDescent="0.25">
      <c r="A9131" s="2">
        <v>43279</v>
      </c>
      <c r="B9131" s="1" t="s">
        <v>10</v>
      </c>
      <c r="C9131">
        <v>47.209999000000003</v>
      </c>
    </row>
    <row r="9132" spans="1:3" x14ac:dyDescent="0.25">
      <c r="A9132" s="2">
        <v>43280</v>
      </c>
      <c r="B9132" s="1" t="s">
        <v>10</v>
      </c>
      <c r="C9132">
        <v>47.869999</v>
      </c>
    </row>
    <row r="9133" spans="1:3" x14ac:dyDescent="0.25">
      <c r="A9133" s="2">
        <v>43283</v>
      </c>
      <c r="B9133" s="1" t="s">
        <v>10</v>
      </c>
      <c r="C9133">
        <v>47.720001000000003</v>
      </c>
    </row>
    <row r="9134" spans="1:3" x14ac:dyDescent="0.25">
      <c r="A9134" s="2">
        <v>43284</v>
      </c>
      <c r="B9134" s="1" t="s">
        <v>10</v>
      </c>
      <c r="C9134">
        <v>48.09</v>
      </c>
    </row>
    <row r="9135" spans="1:3" x14ac:dyDescent="0.25">
      <c r="A9135" s="2">
        <v>43285</v>
      </c>
      <c r="B9135" s="1" t="s">
        <v>10</v>
      </c>
      <c r="C9135">
        <v>47.48</v>
      </c>
    </row>
    <row r="9136" spans="1:3" x14ac:dyDescent="0.25">
      <c r="A9136" s="2">
        <v>43286</v>
      </c>
      <c r="B9136" s="1" t="s">
        <v>10</v>
      </c>
      <c r="C9136">
        <v>47.619999</v>
      </c>
    </row>
    <row r="9137" spans="1:3" x14ac:dyDescent="0.25">
      <c r="A9137" s="2">
        <v>43287</v>
      </c>
      <c r="B9137" s="1" t="s">
        <v>10</v>
      </c>
      <c r="C9137">
        <v>47.830002</v>
      </c>
    </row>
    <row r="9138" spans="1:3" x14ac:dyDescent="0.25">
      <c r="A9138" s="2">
        <v>43290</v>
      </c>
      <c r="B9138" s="1" t="s">
        <v>10</v>
      </c>
      <c r="C9138">
        <v>48.490001999999997</v>
      </c>
    </row>
    <row r="9139" spans="1:3" x14ac:dyDescent="0.25">
      <c r="A9139" s="2">
        <v>43291</v>
      </c>
      <c r="B9139" s="1" t="s">
        <v>10</v>
      </c>
      <c r="C9139">
        <v>49.869999</v>
      </c>
    </row>
    <row r="9140" spans="1:3" x14ac:dyDescent="0.25">
      <c r="A9140" s="2">
        <v>43292</v>
      </c>
      <c r="B9140" s="1" t="s">
        <v>10</v>
      </c>
      <c r="C9140">
        <v>49.830002</v>
      </c>
    </row>
    <row r="9141" spans="1:3" x14ac:dyDescent="0.25">
      <c r="A9141" s="2">
        <v>43293</v>
      </c>
      <c r="B9141" s="1" t="s">
        <v>10</v>
      </c>
      <c r="C9141">
        <v>48.75</v>
      </c>
    </row>
    <row r="9142" spans="1:3" x14ac:dyDescent="0.25">
      <c r="A9142" s="2">
        <v>43294</v>
      </c>
      <c r="B9142" s="1" t="s">
        <v>10</v>
      </c>
      <c r="C9142">
        <v>47.369999</v>
      </c>
    </row>
    <row r="9143" spans="1:3" x14ac:dyDescent="0.25">
      <c r="A9143" s="2">
        <v>43297</v>
      </c>
      <c r="B9143" s="1" t="s">
        <v>10</v>
      </c>
      <c r="C9143">
        <v>47.52</v>
      </c>
    </row>
    <row r="9144" spans="1:3" x14ac:dyDescent="0.25">
      <c r="A9144" s="2">
        <v>43298</v>
      </c>
      <c r="B9144" s="1" t="s">
        <v>10</v>
      </c>
      <c r="C9144">
        <v>48.130001</v>
      </c>
    </row>
    <row r="9145" spans="1:3" x14ac:dyDescent="0.25">
      <c r="A9145" s="2">
        <v>43299</v>
      </c>
      <c r="B9145" s="1" t="s">
        <v>10</v>
      </c>
      <c r="C9145">
        <v>48.150002000000001</v>
      </c>
    </row>
    <row r="9146" spans="1:3" x14ac:dyDescent="0.25">
      <c r="A9146" s="2">
        <v>43300</v>
      </c>
      <c r="B9146" s="1" t="s">
        <v>10</v>
      </c>
      <c r="C9146">
        <v>47.939999</v>
      </c>
    </row>
    <row r="9147" spans="1:3" x14ac:dyDescent="0.25">
      <c r="A9147" s="2">
        <v>43301</v>
      </c>
      <c r="B9147" s="1" t="s">
        <v>10</v>
      </c>
      <c r="C9147">
        <v>47.740001999999997</v>
      </c>
    </row>
    <row r="9148" spans="1:3" x14ac:dyDescent="0.25">
      <c r="A9148" s="2">
        <v>43304</v>
      </c>
      <c r="B9148" s="1" t="s">
        <v>10</v>
      </c>
      <c r="C9148">
        <v>48.610000999999997</v>
      </c>
    </row>
    <row r="9149" spans="1:3" x14ac:dyDescent="0.25">
      <c r="A9149" s="2">
        <v>43305</v>
      </c>
      <c r="B9149" s="1" t="s">
        <v>10</v>
      </c>
      <c r="C9149">
        <v>48.610000999999997</v>
      </c>
    </row>
    <row r="9150" spans="1:3" x14ac:dyDescent="0.25">
      <c r="A9150" s="2">
        <v>43306</v>
      </c>
      <c r="B9150" s="1" t="s">
        <v>10</v>
      </c>
      <c r="C9150">
        <v>48.849997999999999</v>
      </c>
    </row>
    <row r="9151" spans="1:3" x14ac:dyDescent="0.25">
      <c r="A9151" s="2">
        <v>43307</v>
      </c>
      <c r="B9151" s="1" t="s">
        <v>10</v>
      </c>
      <c r="C9151">
        <v>49.27</v>
      </c>
    </row>
    <row r="9152" spans="1:3" x14ac:dyDescent="0.25">
      <c r="A9152" s="2">
        <v>43308</v>
      </c>
      <c r="B9152" s="1" t="s">
        <v>10</v>
      </c>
      <c r="C9152">
        <v>49.740001999999997</v>
      </c>
    </row>
    <row r="9153" spans="1:3" x14ac:dyDescent="0.25">
      <c r="A9153" s="2">
        <v>43311</v>
      </c>
      <c r="B9153" s="1" t="s">
        <v>10</v>
      </c>
      <c r="C9153">
        <v>49.389999000000003</v>
      </c>
    </row>
    <row r="9154" spans="1:3" x14ac:dyDescent="0.25">
      <c r="A9154" s="2">
        <v>43312</v>
      </c>
      <c r="B9154" s="1" t="s">
        <v>10</v>
      </c>
      <c r="C9154">
        <v>49.060001</v>
      </c>
    </row>
    <row r="9155" spans="1:3" x14ac:dyDescent="0.25">
      <c r="A9155" s="2">
        <v>43313</v>
      </c>
      <c r="B9155" s="1" t="s">
        <v>10</v>
      </c>
      <c r="C9155">
        <v>49.09</v>
      </c>
    </row>
    <row r="9156" spans="1:3" x14ac:dyDescent="0.25">
      <c r="A9156" s="2">
        <v>43314</v>
      </c>
      <c r="B9156" s="1" t="s">
        <v>10</v>
      </c>
      <c r="C9156">
        <v>48.82</v>
      </c>
    </row>
    <row r="9157" spans="1:3" x14ac:dyDescent="0.25">
      <c r="A9157" s="2">
        <v>43315</v>
      </c>
      <c r="B9157" s="1" t="s">
        <v>10</v>
      </c>
      <c r="C9157">
        <v>48.799999</v>
      </c>
    </row>
    <row r="9158" spans="1:3" x14ac:dyDescent="0.25">
      <c r="A9158" s="2">
        <v>43318</v>
      </c>
      <c r="B9158" s="1" t="s">
        <v>10</v>
      </c>
      <c r="C9158">
        <v>48.009998000000003</v>
      </c>
    </row>
    <row r="9159" spans="1:3" x14ac:dyDescent="0.25">
      <c r="A9159" s="2">
        <v>43319</v>
      </c>
      <c r="B9159" s="1" t="s">
        <v>10</v>
      </c>
      <c r="C9159">
        <v>45.34</v>
      </c>
    </row>
    <row r="9160" spans="1:3" x14ac:dyDescent="0.25">
      <c r="A9160" s="2">
        <v>43320</v>
      </c>
      <c r="B9160" s="1" t="s">
        <v>10</v>
      </c>
      <c r="C9160">
        <v>43.169998</v>
      </c>
    </row>
    <row r="9161" spans="1:3" x14ac:dyDescent="0.25">
      <c r="A9161" s="2">
        <v>43321</v>
      </c>
      <c r="B9161" s="1" t="s">
        <v>10</v>
      </c>
      <c r="C9161">
        <v>45.18</v>
      </c>
    </row>
    <row r="9162" spans="1:3" x14ac:dyDescent="0.25">
      <c r="A9162" s="2">
        <v>43322</v>
      </c>
      <c r="B9162" s="1" t="s">
        <v>10</v>
      </c>
      <c r="C9162">
        <v>45.080002</v>
      </c>
    </row>
    <row r="9163" spans="1:3" x14ac:dyDescent="0.25">
      <c r="A9163" s="2">
        <v>43325</v>
      </c>
      <c r="B9163" s="1" t="s">
        <v>10</v>
      </c>
      <c r="C9163">
        <v>44.880001</v>
      </c>
    </row>
    <row r="9164" spans="1:3" x14ac:dyDescent="0.25">
      <c r="A9164" s="2">
        <v>43326</v>
      </c>
      <c r="B9164" s="1" t="s">
        <v>10</v>
      </c>
      <c r="C9164">
        <v>44.799999</v>
      </c>
    </row>
    <row r="9165" spans="1:3" x14ac:dyDescent="0.25">
      <c r="A9165" s="2">
        <v>43327</v>
      </c>
      <c r="B9165" s="1" t="s">
        <v>10</v>
      </c>
      <c r="C9165">
        <v>44.419998</v>
      </c>
    </row>
    <row r="9166" spans="1:3" x14ac:dyDescent="0.25">
      <c r="A9166" s="2">
        <v>43328</v>
      </c>
      <c r="B9166" s="1" t="s">
        <v>10</v>
      </c>
      <c r="C9166">
        <v>44.91</v>
      </c>
    </row>
    <row r="9167" spans="1:3" x14ac:dyDescent="0.25">
      <c r="A9167" s="2">
        <v>43329</v>
      </c>
      <c r="B9167" s="1" t="s">
        <v>10</v>
      </c>
      <c r="C9167">
        <v>44.419998</v>
      </c>
    </row>
    <row r="9168" spans="1:3" x14ac:dyDescent="0.25">
      <c r="A9168" s="2">
        <v>43332</v>
      </c>
      <c r="B9168" s="1" t="s">
        <v>10</v>
      </c>
      <c r="C9168">
        <v>44.549999</v>
      </c>
    </row>
    <row r="9169" spans="1:3" x14ac:dyDescent="0.25">
      <c r="A9169" s="2">
        <v>43333</v>
      </c>
      <c r="B9169" s="1" t="s">
        <v>10</v>
      </c>
      <c r="C9169">
        <v>44.93</v>
      </c>
    </row>
    <row r="9170" spans="1:3" x14ac:dyDescent="0.25">
      <c r="A9170" s="2">
        <v>43334</v>
      </c>
      <c r="B9170" s="1" t="s">
        <v>10</v>
      </c>
      <c r="C9170">
        <v>45.41</v>
      </c>
    </row>
    <row r="9171" spans="1:3" x14ac:dyDescent="0.25">
      <c r="A9171" s="2">
        <v>43335</v>
      </c>
      <c r="B9171" s="1" t="s">
        <v>10</v>
      </c>
      <c r="C9171">
        <v>46</v>
      </c>
    </row>
    <row r="9172" spans="1:3" x14ac:dyDescent="0.25">
      <c r="A9172" s="2">
        <v>43336</v>
      </c>
      <c r="B9172" s="1" t="s">
        <v>10</v>
      </c>
      <c r="C9172">
        <v>45.939999</v>
      </c>
    </row>
    <row r="9173" spans="1:3" x14ac:dyDescent="0.25">
      <c r="A9173" s="2">
        <v>43339</v>
      </c>
      <c r="B9173" s="1" t="s">
        <v>10</v>
      </c>
      <c r="C9173">
        <v>46.02</v>
      </c>
    </row>
    <row r="9174" spans="1:3" x14ac:dyDescent="0.25">
      <c r="A9174" s="2">
        <v>43340</v>
      </c>
      <c r="B9174" s="1" t="s">
        <v>10</v>
      </c>
      <c r="C9174">
        <v>45.970001000000003</v>
      </c>
    </row>
    <row r="9175" spans="1:3" x14ac:dyDescent="0.25">
      <c r="A9175" s="2">
        <v>43341</v>
      </c>
      <c r="B9175" s="1" t="s">
        <v>10</v>
      </c>
      <c r="C9175">
        <v>45.950001</v>
      </c>
    </row>
    <row r="9176" spans="1:3" x14ac:dyDescent="0.25">
      <c r="A9176" s="2">
        <v>43342</v>
      </c>
      <c r="B9176" s="1" t="s">
        <v>10</v>
      </c>
      <c r="C9176">
        <v>45.689999</v>
      </c>
    </row>
    <row r="9177" spans="1:3" x14ac:dyDescent="0.25">
      <c r="A9177" s="2">
        <v>43343</v>
      </c>
      <c r="B9177" s="1" t="s">
        <v>10</v>
      </c>
      <c r="C9177">
        <v>45.32</v>
      </c>
    </row>
    <row r="9178" spans="1:3" x14ac:dyDescent="0.25">
      <c r="A9178" s="2">
        <v>43346</v>
      </c>
      <c r="B9178" s="1" t="s">
        <v>10</v>
      </c>
      <c r="C9178">
        <v>44.630001</v>
      </c>
    </row>
    <row r="9179" spans="1:3" x14ac:dyDescent="0.25">
      <c r="A9179" s="2">
        <v>43347</v>
      </c>
      <c r="B9179" s="1" t="s">
        <v>10</v>
      </c>
      <c r="C9179">
        <v>43.939999</v>
      </c>
    </row>
    <row r="9180" spans="1:3" x14ac:dyDescent="0.25">
      <c r="A9180" s="2">
        <v>43348</v>
      </c>
      <c r="B9180" s="1" t="s">
        <v>10</v>
      </c>
      <c r="C9180">
        <v>42.450001</v>
      </c>
    </row>
    <row r="9181" spans="1:3" x14ac:dyDescent="0.25">
      <c r="A9181" s="2">
        <v>43349</v>
      </c>
      <c r="B9181" s="1" t="s">
        <v>10</v>
      </c>
      <c r="C9181">
        <v>40.919998</v>
      </c>
    </row>
    <row r="9182" spans="1:3" x14ac:dyDescent="0.25">
      <c r="A9182" s="2">
        <v>43350</v>
      </c>
      <c r="B9182" s="1" t="s">
        <v>10</v>
      </c>
      <c r="C9182">
        <v>40.779998999999997</v>
      </c>
    </row>
    <row r="9183" spans="1:3" x14ac:dyDescent="0.25">
      <c r="A9183" s="2">
        <v>43353</v>
      </c>
      <c r="B9183" s="1" t="s">
        <v>10</v>
      </c>
      <c r="C9183">
        <v>42.189999</v>
      </c>
    </row>
    <row r="9184" spans="1:3" x14ac:dyDescent="0.25">
      <c r="A9184" s="2">
        <v>43354</v>
      </c>
      <c r="B9184" s="1" t="s">
        <v>10</v>
      </c>
      <c r="C9184">
        <v>42.290000999999997</v>
      </c>
    </row>
    <row r="9185" spans="1:3" x14ac:dyDescent="0.25">
      <c r="A9185" s="2">
        <v>43355</v>
      </c>
      <c r="B9185" s="1" t="s">
        <v>10</v>
      </c>
      <c r="C9185">
        <v>42.5</v>
      </c>
    </row>
    <row r="9186" spans="1:3" x14ac:dyDescent="0.25">
      <c r="A9186" s="2">
        <v>43356</v>
      </c>
      <c r="B9186" s="1" t="s">
        <v>10</v>
      </c>
      <c r="C9186">
        <v>42.049999</v>
      </c>
    </row>
    <row r="9187" spans="1:3" x14ac:dyDescent="0.25">
      <c r="A9187" s="2">
        <v>43357</v>
      </c>
      <c r="B9187" s="1" t="s">
        <v>10</v>
      </c>
      <c r="C9187">
        <v>42</v>
      </c>
    </row>
    <row r="9188" spans="1:3" x14ac:dyDescent="0.25">
      <c r="A9188" s="2">
        <v>43360</v>
      </c>
      <c r="B9188" s="1" t="s">
        <v>10</v>
      </c>
      <c r="C9188">
        <v>41.900002000000001</v>
      </c>
    </row>
    <row r="9189" spans="1:3" x14ac:dyDescent="0.25">
      <c r="A9189" s="2">
        <v>43361</v>
      </c>
      <c r="B9189" s="1" t="s">
        <v>10</v>
      </c>
      <c r="C9189">
        <v>36.369999</v>
      </c>
    </row>
    <row r="9190" spans="1:3" x14ac:dyDescent="0.25">
      <c r="A9190" s="2">
        <v>43362</v>
      </c>
      <c r="B9190" s="1" t="s">
        <v>10</v>
      </c>
      <c r="C9190">
        <v>36.68</v>
      </c>
    </row>
    <row r="9191" spans="1:3" x14ac:dyDescent="0.25">
      <c r="A9191" s="2">
        <v>43363</v>
      </c>
      <c r="B9191" s="1" t="s">
        <v>10</v>
      </c>
      <c r="C9191">
        <v>35.560001</v>
      </c>
    </row>
    <row r="9192" spans="1:3" x14ac:dyDescent="0.25">
      <c r="A9192" s="2">
        <v>43364</v>
      </c>
      <c r="B9192" s="1" t="s">
        <v>10</v>
      </c>
      <c r="C9192">
        <v>35</v>
      </c>
    </row>
    <row r="9193" spans="1:3" x14ac:dyDescent="0.25">
      <c r="A9193" s="2">
        <v>43367</v>
      </c>
      <c r="B9193" s="1" t="s">
        <v>10</v>
      </c>
      <c r="C9193">
        <v>35</v>
      </c>
    </row>
    <row r="9194" spans="1:3" x14ac:dyDescent="0.25">
      <c r="A9194" s="2">
        <v>43368</v>
      </c>
      <c r="B9194" s="1" t="s">
        <v>10</v>
      </c>
      <c r="C9194">
        <v>34.770000000000003</v>
      </c>
    </row>
    <row r="9195" spans="1:3" x14ac:dyDescent="0.25">
      <c r="A9195" s="2">
        <v>43369</v>
      </c>
      <c r="B9195" s="1" t="s">
        <v>10</v>
      </c>
      <c r="C9195">
        <v>34.229999999999997</v>
      </c>
    </row>
    <row r="9196" spans="1:3" x14ac:dyDescent="0.25">
      <c r="A9196" s="2">
        <v>43370</v>
      </c>
      <c r="B9196" s="1" t="s">
        <v>10</v>
      </c>
      <c r="C9196">
        <v>33.799999</v>
      </c>
    </row>
    <row r="9197" spans="1:3" x14ac:dyDescent="0.25">
      <c r="A9197" s="2">
        <v>43371</v>
      </c>
      <c r="B9197" s="1" t="s">
        <v>10</v>
      </c>
      <c r="C9197">
        <v>33.509998000000003</v>
      </c>
    </row>
    <row r="9198" spans="1:3" x14ac:dyDescent="0.25">
      <c r="A9198" s="2">
        <v>43374</v>
      </c>
      <c r="B9198" s="1" t="s">
        <v>10</v>
      </c>
      <c r="C9198">
        <v>34.5</v>
      </c>
    </row>
    <row r="9199" spans="1:3" x14ac:dyDescent="0.25">
      <c r="A9199" s="2">
        <v>43375</v>
      </c>
      <c r="B9199" s="1" t="s">
        <v>10</v>
      </c>
      <c r="C9199">
        <v>34.389999000000003</v>
      </c>
    </row>
    <row r="9200" spans="1:3" x14ac:dyDescent="0.25">
      <c r="A9200" s="2">
        <v>43377</v>
      </c>
      <c r="B9200" s="1" t="s">
        <v>10</v>
      </c>
      <c r="C9200">
        <v>34.07</v>
      </c>
    </row>
    <row r="9201" spans="1:3" x14ac:dyDescent="0.25">
      <c r="A9201" s="2">
        <v>43378</v>
      </c>
      <c r="B9201" s="1" t="s">
        <v>10</v>
      </c>
      <c r="C9201">
        <v>33.82</v>
      </c>
    </row>
    <row r="9202" spans="1:3" x14ac:dyDescent="0.25">
      <c r="A9202" s="2">
        <v>43381</v>
      </c>
      <c r="B9202" s="1" t="s">
        <v>10</v>
      </c>
      <c r="C9202">
        <v>32.700001</v>
      </c>
    </row>
    <row r="9203" spans="1:3" x14ac:dyDescent="0.25">
      <c r="A9203" s="2">
        <v>43382</v>
      </c>
      <c r="B9203" s="1" t="s">
        <v>10</v>
      </c>
      <c r="C9203">
        <v>32.290000999999997</v>
      </c>
    </row>
    <row r="9204" spans="1:3" x14ac:dyDescent="0.25">
      <c r="A9204" s="2">
        <v>43383</v>
      </c>
      <c r="B9204" s="1" t="s">
        <v>10</v>
      </c>
      <c r="C9204">
        <v>31.51</v>
      </c>
    </row>
    <row r="9205" spans="1:3" x14ac:dyDescent="0.25">
      <c r="A9205" s="2">
        <v>43384</v>
      </c>
      <c r="B9205" s="1" t="s">
        <v>10</v>
      </c>
      <c r="C9205">
        <v>31.969999000000001</v>
      </c>
    </row>
    <row r="9206" spans="1:3" x14ac:dyDescent="0.25">
      <c r="A9206" s="2">
        <v>43385</v>
      </c>
      <c r="B9206" s="1" t="s">
        <v>10</v>
      </c>
      <c r="C9206">
        <v>32.82</v>
      </c>
    </row>
    <row r="9207" spans="1:3" x14ac:dyDescent="0.25">
      <c r="A9207" s="2">
        <v>43388</v>
      </c>
      <c r="B9207" s="1" t="s">
        <v>10</v>
      </c>
      <c r="C9207">
        <v>32.57</v>
      </c>
    </row>
    <row r="9208" spans="1:3" x14ac:dyDescent="0.25">
      <c r="A9208" s="2">
        <v>43389</v>
      </c>
      <c r="B9208" s="1" t="s">
        <v>10</v>
      </c>
      <c r="C9208">
        <v>33.68</v>
      </c>
    </row>
    <row r="9209" spans="1:3" x14ac:dyDescent="0.25">
      <c r="A9209" s="2">
        <v>43390</v>
      </c>
      <c r="B9209" s="1" t="s">
        <v>10</v>
      </c>
      <c r="C9209">
        <v>34.189999</v>
      </c>
    </row>
    <row r="9210" spans="1:3" x14ac:dyDescent="0.25">
      <c r="A9210" s="2">
        <v>43391</v>
      </c>
      <c r="B9210" s="1" t="s">
        <v>10</v>
      </c>
      <c r="C9210">
        <v>34.169998</v>
      </c>
    </row>
    <row r="9211" spans="1:3" x14ac:dyDescent="0.25">
      <c r="A9211" s="2">
        <v>43392</v>
      </c>
      <c r="B9211" s="1" t="s">
        <v>10</v>
      </c>
      <c r="C9211">
        <v>34.330002</v>
      </c>
    </row>
    <row r="9212" spans="1:3" x14ac:dyDescent="0.25">
      <c r="A9212" s="2">
        <v>43395</v>
      </c>
      <c r="B9212" s="1" t="s">
        <v>10</v>
      </c>
      <c r="C9212">
        <v>33.939999</v>
      </c>
    </row>
    <row r="9213" spans="1:3" x14ac:dyDescent="0.25">
      <c r="A9213" s="2">
        <v>43396</v>
      </c>
      <c r="B9213" s="1" t="s">
        <v>10</v>
      </c>
      <c r="C9213">
        <v>32.770000000000003</v>
      </c>
    </row>
    <row r="9214" spans="1:3" x14ac:dyDescent="0.25">
      <c r="A9214" s="2">
        <v>43397</v>
      </c>
      <c r="B9214" s="1" t="s">
        <v>10</v>
      </c>
      <c r="C9214">
        <v>32.740001999999997</v>
      </c>
    </row>
    <row r="9215" spans="1:3" x14ac:dyDescent="0.25">
      <c r="A9215" s="2">
        <v>43398</v>
      </c>
      <c r="B9215" s="1" t="s">
        <v>10</v>
      </c>
      <c r="C9215">
        <v>33.869999</v>
      </c>
    </row>
    <row r="9216" spans="1:3" x14ac:dyDescent="0.25">
      <c r="A9216" s="2">
        <v>43399</v>
      </c>
      <c r="B9216" s="1" t="s">
        <v>10</v>
      </c>
      <c r="C9216">
        <v>33.290000999999997</v>
      </c>
    </row>
    <row r="9217" spans="1:3" x14ac:dyDescent="0.25">
      <c r="A9217" s="2">
        <v>43402</v>
      </c>
      <c r="B9217" s="1" t="s">
        <v>10</v>
      </c>
      <c r="C9217">
        <v>33.490001999999997</v>
      </c>
    </row>
    <row r="9218" spans="1:3" x14ac:dyDescent="0.25">
      <c r="A9218" s="2">
        <v>43403</v>
      </c>
      <c r="B9218" s="1" t="s">
        <v>10</v>
      </c>
      <c r="C9218">
        <v>33.799999</v>
      </c>
    </row>
    <row r="9219" spans="1:3" x14ac:dyDescent="0.25">
      <c r="A9219" s="2">
        <v>43404</v>
      </c>
      <c r="B9219" s="1" t="s">
        <v>10</v>
      </c>
      <c r="C9219">
        <v>34.200001</v>
      </c>
    </row>
    <row r="9220" spans="1:3" x14ac:dyDescent="0.25">
      <c r="A9220" s="2">
        <v>43405</v>
      </c>
      <c r="B9220" s="1" t="s">
        <v>10</v>
      </c>
      <c r="C9220">
        <v>34.659999999999997</v>
      </c>
    </row>
    <row r="9221" spans="1:3" x14ac:dyDescent="0.25">
      <c r="A9221" s="2">
        <v>43406</v>
      </c>
      <c r="B9221" s="1" t="s">
        <v>10</v>
      </c>
      <c r="C9221">
        <v>35.349997999999999</v>
      </c>
    </row>
    <row r="9222" spans="1:3" x14ac:dyDescent="0.25">
      <c r="A9222" s="2">
        <v>43409</v>
      </c>
      <c r="B9222" s="1" t="s">
        <v>10</v>
      </c>
      <c r="C9222">
        <v>34.389999000000003</v>
      </c>
    </row>
    <row r="9223" spans="1:3" x14ac:dyDescent="0.25">
      <c r="A9223" s="2">
        <v>43410</v>
      </c>
      <c r="B9223" s="1" t="s">
        <v>10</v>
      </c>
      <c r="C9223">
        <v>31.459999</v>
      </c>
    </row>
    <row r="9224" spans="1:3" x14ac:dyDescent="0.25">
      <c r="A9224" s="2">
        <v>43411</v>
      </c>
      <c r="B9224" s="1" t="s">
        <v>10</v>
      </c>
      <c r="C9224">
        <v>31.24</v>
      </c>
    </row>
    <row r="9225" spans="1:3" x14ac:dyDescent="0.25">
      <c r="A9225" s="2">
        <v>43412</v>
      </c>
      <c r="B9225" s="1" t="s">
        <v>10</v>
      </c>
      <c r="C9225">
        <v>32.220001000000003</v>
      </c>
    </row>
    <row r="9226" spans="1:3" x14ac:dyDescent="0.25">
      <c r="A9226" s="2">
        <v>43413</v>
      </c>
      <c r="B9226" s="1" t="s">
        <v>10</v>
      </c>
      <c r="C9226">
        <v>31.4</v>
      </c>
    </row>
    <row r="9227" spans="1:3" x14ac:dyDescent="0.25">
      <c r="A9227" s="2">
        <v>43416</v>
      </c>
      <c r="B9227" s="1" t="s">
        <v>10</v>
      </c>
      <c r="C9227">
        <v>30.360001</v>
      </c>
    </row>
    <row r="9228" spans="1:3" x14ac:dyDescent="0.25">
      <c r="A9228" s="2">
        <v>43417</v>
      </c>
      <c r="B9228" s="1" t="s">
        <v>10</v>
      </c>
      <c r="C9228">
        <v>30.559999000000001</v>
      </c>
    </row>
    <row r="9229" spans="1:3" x14ac:dyDescent="0.25">
      <c r="A9229" s="2">
        <v>43418</v>
      </c>
      <c r="B9229" s="1" t="s">
        <v>10</v>
      </c>
      <c r="C9229">
        <v>30.969999000000001</v>
      </c>
    </row>
    <row r="9230" spans="1:3" x14ac:dyDescent="0.25">
      <c r="A9230" s="2">
        <v>43419</v>
      </c>
      <c r="B9230" s="1" t="s">
        <v>10</v>
      </c>
      <c r="C9230">
        <v>30.1</v>
      </c>
    </row>
    <row r="9231" spans="1:3" x14ac:dyDescent="0.25">
      <c r="A9231" s="2">
        <v>43420</v>
      </c>
      <c r="B9231" s="1" t="s">
        <v>10</v>
      </c>
      <c r="C9231">
        <v>28.84</v>
      </c>
    </row>
    <row r="9232" spans="1:3" x14ac:dyDescent="0.25">
      <c r="A9232" s="2">
        <v>43423</v>
      </c>
      <c r="B9232" s="1" t="s">
        <v>10</v>
      </c>
      <c r="C9232">
        <v>27.23</v>
      </c>
    </row>
    <row r="9233" spans="1:3" x14ac:dyDescent="0.25">
      <c r="A9233" s="2">
        <v>43424</v>
      </c>
      <c r="B9233" s="1" t="s">
        <v>10</v>
      </c>
      <c r="C9233">
        <v>27.48</v>
      </c>
    </row>
    <row r="9234" spans="1:3" x14ac:dyDescent="0.25">
      <c r="A9234" s="2">
        <v>43425</v>
      </c>
      <c r="B9234" s="1" t="s">
        <v>10</v>
      </c>
      <c r="C9234">
        <v>27.91</v>
      </c>
    </row>
    <row r="9235" spans="1:3" x14ac:dyDescent="0.25">
      <c r="A9235" s="2">
        <v>43426</v>
      </c>
      <c r="B9235" s="1" t="s">
        <v>10</v>
      </c>
      <c r="C9235">
        <v>27.75</v>
      </c>
    </row>
    <row r="9236" spans="1:3" x14ac:dyDescent="0.25">
      <c r="A9236" s="2">
        <v>43427</v>
      </c>
      <c r="B9236" s="1" t="s">
        <v>10</v>
      </c>
      <c r="C9236">
        <v>28.23</v>
      </c>
    </row>
    <row r="9237" spans="1:3" x14ac:dyDescent="0.25">
      <c r="A9237" s="2">
        <v>43430</v>
      </c>
      <c r="B9237" s="1" t="s">
        <v>10</v>
      </c>
      <c r="C9237">
        <v>28.799999</v>
      </c>
    </row>
    <row r="9238" spans="1:3" x14ac:dyDescent="0.25">
      <c r="A9238" s="2">
        <v>43431</v>
      </c>
      <c r="B9238" s="1" t="s">
        <v>10</v>
      </c>
      <c r="C9238">
        <v>28.709999</v>
      </c>
    </row>
    <row r="9239" spans="1:3" x14ac:dyDescent="0.25">
      <c r="A9239" s="2">
        <v>43432</v>
      </c>
      <c r="B9239" s="1" t="s">
        <v>10</v>
      </c>
      <c r="C9239">
        <v>29.07</v>
      </c>
    </row>
    <row r="9240" spans="1:3" x14ac:dyDescent="0.25">
      <c r="A9240" s="2">
        <v>43433</v>
      </c>
      <c r="B9240" s="1" t="s">
        <v>10</v>
      </c>
      <c r="C9240">
        <v>28.68</v>
      </c>
    </row>
    <row r="9241" spans="1:3" x14ac:dyDescent="0.25">
      <c r="A9241" s="2">
        <v>43434</v>
      </c>
      <c r="B9241" s="1" t="s">
        <v>10</v>
      </c>
      <c r="C9241">
        <v>27.4</v>
      </c>
    </row>
    <row r="9242" spans="1:3" x14ac:dyDescent="0.25">
      <c r="A9242" s="2">
        <v>43437</v>
      </c>
      <c r="B9242" s="1" t="s">
        <v>10</v>
      </c>
      <c r="C9242">
        <v>27.74</v>
      </c>
    </row>
    <row r="9243" spans="1:3" x14ac:dyDescent="0.25">
      <c r="A9243" s="2">
        <v>43438</v>
      </c>
      <c r="B9243" s="1" t="s">
        <v>10</v>
      </c>
      <c r="C9243">
        <v>26.950001</v>
      </c>
    </row>
    <row r="9244" spans="1:3" x14ac:dyDescent="0.25">
      <c r="A9244" s="2">
        <v>43439</v>
      </c>
      <c r="B9244" s="1" t="s">
        <v>10</v>
      </c>
      <c r="C9244">
        <v>26.35</v>
      </c>
    </row>
    <row r="9245" spans="1:3" x14ac:dyDescent="0.25">
      <c r="A9245" s="2">
        <v>43440</v>
      </c>
      <c r="B9245" s="1" t="s">
        <v>10</v>
      </c>
      <c r="C9245">
        <v>25.450001</v>
      </c>
    </row>
    <row r="9246" spans="1:3" x14ac:dyDescent="0.25">
      <c r="A9246" s="2">
        <v>43441</v>
      </c>
      <c r="B9246" s="1" t="s">
        <v>10</v>
      </c>
      <c r="C9246">
        <v>25.51</v>
      </c>
    </row>
    <row r="9247" spans="1:3" x14ac:dyDescent="0.25">
      <c r="A9247" s="2">
        <v>43444</v>
      </c>
      <c r="B9247" s="1" t="s">
        <v>10</v>
      </c>
      <c r="C9247">
        <v>25.440000999999999</v>
      </c>
    </row>
    <row r="9248" spans="1:3" x14ac:dyDescent="0.25">
      <c r="A9248" s="2">
        <v>43445</v>
      </c>
      <c r="B9248" s="1" t="s">
        <v>10</v>
      </c>
      <c r="C9248">
        <v>26.120000999999998</v>
      </c>
    </row>
    <row r="9249" spans="1:3" x14ac:dyDescent="0.25">
      <c r="A9249" s="2">
        <v>43446</v>
      </c>
      <c r="B9249" s="1" t="s">
        <v>10</v>
      </c>
      <c r="C9249">
        <v>25.450001</v>
      </c>
    </row>
    <row r="9250" spans="1:3" x14ac:dyDescent="0.25">
      <c r="A9250" s="2">
        <v>43447</v>
      </c>
      <c r="B9250" s="1" t="s">
        <v>10</v>
      </c>
      <c r="C9250">
        <v>25.469999000000001</v>
      </c>
    </row>
    <row r="9251" spans="1:3" x14ac:dyDescent="0.25">
      <c r="A9251" s="2">
        <v>43448</v>
      </c>
      <c r="B9251" s="1" t="s">
        <v>10</v>
      </c>
      <c r="C9251">
        <v>25.530000999999999</v>
      </c>
    </row>
    <row r="9252" spans="1:3" x14ac:dyDescent="0.25">
      <c r="A9252" s="2">
        <v>43451</v>
      </c>
      <c r="B9252" s="1" t="s">
        <v>10</v>
      </c>
      <c r="C9252">
        <v>22.559999000000001</v>
      </c>
    </row>
    <row r="9253" spans="1:3" x14ac:dyDescent="0.25">
      <c r="A9253" s="2">
        <v>43452</v>
      </c>
      <c r="B9253" s="1" t="s">
        <v>10</v>
      </c>
      <c r="C9253">
        <v>23.809999000000001</v>
      </c>
    </row>
    <row r="9254" spans="1:3" x14ac:dyDescent="0.25">
      <c r="A9254" s="2">
        <v>43453</v>
      </c>
      <c r="B9254" s="1" t="s">
        <v>10</v>
      </c>
      <c r="C9254">
        <v>24.389999</v>
      </c>
    </row>
    <row r="9255" spans="1:3" x14ac:dyDescent="0.25">
      <c r="A9255" s="2">
        <v>43454</v>
      </c>
      <c r="B9255" s="1" t="s">
        <v>10</v>
      </c>
      <c r="C9255">
        <v>22.5</v>
      </c>
    </row>
    <row r="9256" spans="1:3" x14ac:dyDescent="0.25">
      <c r="A9256" s="2">
        <v>43455</v>
      </c>
      <c r="B9256" s="1" t="s">
        <v>10</v>
      </c>
      <c r="C9256">
        <v>22.530000999999999</v>
      </c>
    </row>
    <row r="9257" spans="1:3" x14ac:dyDescent="0.25">
      <c r="A9257" s="2">
        <v>43461</v>
      </c>
      <c r="B9257" s="1" t="s">
        <v>10</v>
      </c>
      <c r="C9257">
        <v>22.93</v>
      </c>
    </row>
    <row r="9258" spans="1:3" x14ac:dyDescent="0.25">
      <c r="A9258" s="2">
        <v>43462</v>
      </c>
      <c r="B9258" s="1" t="s">
        <v>10</v>
      </c>
      <c r="C9258">
        <v>22.440000999999999</v>
      </c>
    </row>
    <row r="9259" spans="1:3" x14ac:dyDescent="0.25">
      <c r="A9259" s="2">
        <v>43467</v>
      </c>
      <c r="B9259" s="1" t="s">
        <v>10</v>
      </c>
      <c r="C9259">
        <v>22.959999</v>
      </c>
    </row>
    <row r="9260" spans="1:3" x14ac:dyDescent="0.25">
      <c r="A9260" s="2">
        <v>43468</v>
      </c>
      <c r="B9260" s="1" t="s">
        <v>10</v>
      </c>
      <c r="C9260">
        <v>23.969999000000001</v>
      </c>
    </row>
    <row r="9261" spans="1:3" x14ac:dyDescent="0.25">
      <c r="A9261" s="2">
        <v>43469</v>
      </c>
      <c r="B9261" s="1" t="s">
        <v>10</v>
      </c>
      <c r="C9261">
        <v>24.76</v>
      </c>
    </row>
    <row r="9262" spans="1:3" x14ac:dyDescent="0.25">
      <c r="A9262" s="2">
        <v>43472</v>
      </c>
      <c r="B9262" s="1" t="s">
        <v>10</v>
      </c>
      <c r="C9262">
        <v>26.200001</v>
      </c>
    </row>
    <row r="9263" spans="1:3" x14ac:dyDescent="0.25">
      <c r="A9263" s="2">
        <v>43473</v>
      </c>
      <c r="B9263" s="1" t="s">
        <v>10</v>
      </c>
      <c r="C9263">
        <v>26.59</v>
      </c>
    </row>
    <row r="9264" spans="1:3" x14ac:dyDescent="0.25">
      <c r="A9264" s="2">
        <v>43474</v>
      </c>
      <c r="B9264" s="1" t="s">
        <v>10</v>
      </c>
      <c r="C9264">
        <v>27.18</v>
      </c>
    </row>
    <row r="9265" spans="1:3" x14ac:dyDescent="0.25">
      <c r="A9265" s="2">
        <v>43475</v>
      </c>
      <c r="B9265" s="1" t="s">
        <v>10</v>
      </c>
      <c r="C9265">
        <v>27.5</v>
      </c>
    </row>
    <row r="9266" spans="1:3" x14ac:dyDescent="0.25">
      <c r="A9266" s="2">
        <v>43476</v>
      </c>
      <c r="B9266" s="1" t="s">
        <v>10</v>
      </c>
      <c r="C9266">
        <v>26.93</v>
      </c>
    </row>
    <row r="9267" spans="1:3" x14ac:dyDescent="0.25">
      <c r="A9267" s="2">
        <v>43479</v>
      </c>
      <c r="B9267" s="1" t="s">
        <v>10</v>
      </c>
      <c r="C9267">
        <v>26.5</v>
      </c>
    </row>
    <row r="9268" spans="1:3" x14ac:dyDescent="0.25">
      <c r="A9268" s="2">
        <v>43480</v>
      </c>
      <c r="B9268" s="1" t="s">
        <v>10</v>
      </c>
      <c r="C9268">
        <v>26.26</v>
      </c>
    </row>
    <row r="9269" spans="1:3" x14ac:dyDescent="0.25">
      <c r="A9269" s="2">
        <v>43481</v>
      </c>
      <c r="B9269" s="1" t="s">
        <v>10</v>
      </c>
      <c r="C9269">
        <v>26.1</v>
      </c>
    </row>
    <row r="9270" spans="1:3" x14ac:dyDescent="0.25">
      <c r="A9270" s="2">
        <v>43482</v>
      </c>
      <c r="B9270" s="1" t="s">
        <v>10</v>
      </c>
      <c r="C9270">
        <v>26.290001</v>
      </c>
    </row>
    <row r="9271" spans="1:3" x14ac:dyDescent="0.25">
      <c r="A9271" s="2">
        <v>43483</v>
      </c>
      <c r="B9271" s="1" t="s">
        <v>10</v>
      </c>
      <c r="C9271">
        <v>26.610001</v>
      </c>
    </row>
    <row r="9272" spans="1:3" x14ac:dyDescent="0.25">
      <c r="A9272" s="2">
        <v>43486</v>
      </c>
      <c r="B9272" s="1" t="s">
        <v>10</v>
      </c>
      <c r="C9272">
        <v>27.09</v>
      </c>
    </row>
    <row r="9273" spans="1:3" x14ac:dyDescent="0.25">
      <c r="A9273" s="2">
        <v>43487</v>
      </c>
      <c r="B9273" s="1" t="s">
        <v>10</v>
      </c>
      <c r="C9273">
        <v>27.98</v>
      </c>
    </row>
    <row r="9274" spans="1:3" x14ac:dyDescent="0.25">
      <c r="A9274" s="2">
        <v>43488</v>
      </c>
      <c r="B9274" s="1" t="s">
        <v>10</v>
      </c>
      <c r="C9274">
        <v>28.49</v>
      </c>
    </row>
    <row r="9275" spans="1:3" x14ac:dyDescent="0.25">
      <c r="A9275" s="2">
        <v>43489</v>
      </c>
      <c r="B9275" s="1" t="s">
        <v>10</v>
      </c>
      <c r="C9275">
        <v>29.030000999999999</v>
      </c>
    </row>
    <row r="9276" spans="1:3" x14ac:dyDescent="0.25">
      <c r="A9276" s="2">
        <v>43490</v>
      </c>
      <c r="B9276" s="1" t="s">
        <v>10</v>
      </c>
      <c r="C9276">
        <v>29.93</v>
      </c>
    </row>
    <row r="9277" spans="1:3" x14ac:dyDescent="0.25">
      <c r="A9277" s="2">
        <v>43493</v>
      </c>
      <c r="B9277" s="1" t="s">
        <v>10</v>
      </c>
      <c r="C9277">
        <v>28.719999000000001</v>
      </c>
    </row>
    <row r="9278" spans="1:3" x14ac:dyDescent="0.25">
      <c r="A9278" s="2">
        <v>43494</v>
      </c>
      <c r="B9278" s="1" t="s">
        <v>10</v>
      </c>
      <c r="C9278">
        <v>26.389999</v>
      </c>
    </row>
    <row r="9279" spans="1:3" x14ac:dyDescent="0.25">
      <c r="A9279" s="2">
        <v>43495</v>
      </c>
      <c r="B9279" s="1" t="s">
        <v>10</v>
      </c>
      <c r="C9279">
        <v>26.09</v>
      </c>
    </row>
    <row r="9280" spans="1:3" x14ac:dyDescent="0.25">
      <c r="A9280" s="2">
        <v>43496</v>
      </c>
      <c r="B9280" s="1" t="s">
        <v>10</v>
      </c>
      <c r="C9280">
        <v>26.65</v>
      </c>
    </row>
    <row r="9281" spans="1:3" x14ac:dyDescent="0.25">
      <c r="A9281" s="2">
        <v>43497</v>
      </c>
      <c r="B9281" s="1" t="s">
        <v>10</v>
      </c>
      <c r="C9281">
        <v>27.280000999999999</v>
      </c>
    </row>
    <row r="9282" spans="1:3" x14ac:dyDescent="0.25">
      <c r="A9282" s="2">
        <v>43500</v>
      </c>
      <c r="B9282" s="1" t="s">
        <v>10</v>
      </c>
      <c r="C9282">
        <v>27.09</v>
      </c>
    </row>
    <row r="9283" spans="1:3" x14ac:dyDescent="0.25">
      <c r="A9283" s="2">
        <v>43501</v>
      </c>
      <c r="B9283" s="1" t="s">
        <v>10</v>
      </c>
      <c r="C9283">
        <v>27.76</v>
      </c>
    </row>
    <row r="9284" spans="1:3" x14ac:dyDescent="0.25">
      <c r="A9284" s="2">
        <v>43502</v>
      </c>
      <c r="B9284" s="1" t="s">
        <v>10</v>
      </c>
      <c r="C9284">
        <v>27.15</v>
      </c>
    </row>
    <row r="9285" spans="1:3" x14ac:dyDescent="0.25">
      <c r="A9285" s="2">
        <v>43503</v>
      </c>
      <c r="B9285" s="1" t="s">
        <v>10</v>
      </c>
      <c r="C9285">
        <v>25.610001</v>
      </c>
    </row>
    <row r="9286" spans="1:3" x14ac:dyDescent="0.25">
      <c r="A9286" s="2">
        <v>43504</v>
      </c>
      <c r="B9286" s="1" t="s">
        <v>10</v>
      </c>
      <c r="C9286">
        <v>25.190000999999999</v>
      </c>
    </row>
    <row r="9287" spans="1:3" x14ac:dyDescent="0.25">
      <c r="A9287" s="2">
        <v>43507</v>
      </c>
      <c r="B9287" s="1" t="s">
        <v>10</v>
      </c>
      <c r="C9287">
        <v>26.09</v>
      </c>
    </row>
    <row r="9288" spans="1:3" x14ac:dyDescent="0.25">
      <c r="A9288" s="2">
        <v>43508</v>
      </c>
      <c r="B9288" s="1" t="s">
        <v>10</v>
      </c>
      <c r="C9288">
        <v>26.940000999999999</v>
      </c>
    </row>
    <row r="9289" spans="1:3" x14ac:dyDescent="0.25">
      <c r="A9289" s="2">
        <v>43509</v>
      </c>
      <c r="B9289" s="1" t="s">
        <v>10</v>
      </c>
      <c r="C9289">
        <v>25.68</v>
      </c>
    </row>
    <row r="9290" spans="1:3" x14ac:dyDescent="0.25">
      <c r="A9290" s="2">
        <v>43510</v>
      </c>
      <c r="B9290" s="1" t="s">
        <v>10</v>
      </c>
      <c r="C9290">
        <v>25.73</v>
      </c>
    </row>
    <row r="9291" spans="1:3" x14ac:dyDescent="0.25">
      <c r="A9291" s="2">
        <v>43511</v>
      </c>
      <c r="B9291" s="1" t="s">
        <v>10</v>
      </c>
      <c r="C9291">
        <v>26.139999</v>
      </c>
    </row>
    <row r="9292" spans="1:3" x14ac:dyDescent="0.25">
      <c r="A9292" s="2">
        <v>43514</v>
      </c>
      <c r="B9292" s="1" t="s">
        <v>10</v>
      </c>
      <c r="C9292">
        <v>26.98</v>
      </c>
    </row>
    <row r="9293" spans="1:3" x14ac:dyDescent="0.25">
      <c r="A9293" s="2">
        <v>43515</v>
      </c>
      <c r="B9293" s="1" t="s">
        <v>10</v>
      </c>
      <c r="C9293">
        <v>26.67</v>
      </c>
    </row>
    <row r="9294" spans="1:3" x14ac:dyDescent="0.25">
      <c r="A9294" s="2">
        <v>43516</v>
      </c>
      <c r="B9294" s="1" t="s">
        <v>10</v>
      </c>
      <c r="C9294">
        <v>26.889999</v>
      </c>
    </row>
    <row r="9295" spans="1:3" x14ac:dyDescent="0.25">
      <c r="A9295" s="2">
        <v>43517</v>
      </c>
      <c r="B9295" s="1" t="s">
        <v>10</v>
      </c>
      <c r="C9295">
        <v>26.5</v>
      </c>
    </row>
    <row r="9296" spans="1:3" x14ac:dyDescent="0.25">
      <c r="A9296" s="2">
        <v>43518</v>
      </c>
      <c r="B9296" s="1" t="s">
        <v>10</v>
      </c>
      <c r="C9296">
        <v>26.18</v>
      </c>
    </row>
    <row r="9297" spans="1:3" x14ac:dyDescent="0.25">
      <c r="A9297" s="2">
        <v>43521</v>
      </c>
      <c r="B9297" s="1" t="s">
        <v>10</v>
      </c>
      <c r="C9297">
        <v>27.26</v>
      </c>
    </row>
    <row r="9298" spans="1:3" x14ac:dyDescent="0.25">
      <c r="A9298" s="2">
        <v>43522</v>
      </c>
      <c r="B9298" s="1" t="s">
        <v>10</v>
      </c>
      <c r="C9298">
        <v>26.950001</v>
      </c>
    </row>
    <row r="9299" spans="1:3" x14ac:dyDescent="0.25">
      <c r="A9299" s="2">
        <v>43523</v>
      </c>
      <c r="B9299" s="1" t="s">
        <v>10</v>
      </c>
      <c r="C9299">
        <v>26.18</v>
      </c>
    </row>
    <row r="9300" spans="1:3" x14ac:dyDescent="0.25">
      <c r="A9300" s="2">
        <v>43524</v>
      </c>
      <c r="B9300" s="1" t="s">
        <v>10</v>
      </c>
      <c r="C9300">
        <v>32.400002000000001</v>
      </c>
    </row>
    <row r="9301" spans="1:3" x14ac:dyDescent="0.25">
      <c r="A9301" s="2">
        <v>43525</v>
      </c>
      <c r="B9301" s="1" t="s">
        <v>10</v>
      </c>
      <c r="C9301">
        <v>32.75</v>
      </c>
    </row>
    <row r="9302" spans="1:3" x14ac:dyDescent="0.25">
      <c r="A9302" s="2">
        <v>43528</v>
      </c>
      <c r="B9302" s="1" t="s">
        <v>10</v>
      </c>
      <c r="C9302">
        <v>32.110000999999997</v>
      </c>
    </row>
    <row r="9303" spans="1:3" x14ac:dyDescent="0.25">
      <c r="A9303" s="2">
        <v>43529</v>
      </c>
      <c r="B9303" s="1" t="s">
        <v>10</v>
      </c>
      <c r="C9303">
        <v>32.729999999999997</v>
      </c>
    </row>
    <row r="9304" spans="1:3" x14ac:dyDescent="0.25">
      <c r="A9304" s="2">
        <v>43530</v>
      </c>
      <c r="B9304" s="1" t="s">
        <v>10</v>
      </c>
      <c r="C9304">
        <v>34.130001</v>
      </c>
    </row>
    <row r="9305" spans="1:3" x14ac:dyDescent="0.25">
      <c r="A9305" s="2">
        <v>43531</v>
      </c>
      <c r="B9305" s="1" t="s">
        <v>10</v>
      </c>
      <c r="C9305">
        <v>33.82</v>
      </c>
    </row>
    <row r="9306" spans="1:3" x14ac:dyDescent="0.25">
      <c r="A9306" s="2">
        <v>43532</v>
      </c>
      <c r="B9306" s="1" t="s">
        <v>10</v>
      </c>
      <c r="C9306">
        <v>32.810001</v>
      </c>
    </row>
    <row r="9307" spans="1:3" x14ac:dyDescent="0.25">
      <c r="A9307" s="2">
        <v>43535</v>
      </c>
      <c r="B9307" s="1" t="s">
        <v>10</v>
      </c>
      <c r="C9307">
        <v>33.299999</v>
      </c>
    </row>
    <row r="9308" spans="1:3" x14ac:dyDescent="0.25">
      <c r="A9308" s="2">
        <v>43536</v>
      </c>
      <c r="B9308" s="1" t="s">
        <v>10</v>
      </c>
      <c r="C9308">
        <v>33.279998999999997</v>
      </c>
    </row>
    <row r="9309" spans="1:3" x14ac:dyDescent="0.25">
      <c r="A9309" s="2">
        <v>43537</v>
      </c>
      <c r="B9309" s="1" t="s">
        <v>10</v>
      </c>
      <c r="C9309">
        <v>33.849997999999999</v>
      </c>
    </row>
    <row r="9310" spans="1:3" x14ac:dyDescent="0.25">
      <c r="A9310" s="2">
        <v>43538</v>
      </c>
      <c r="B9310" s="1" t="s">
        <v>10</v>
      </c>
      <c r="C9310">
        <v>34.779998999999997</v>
      </c>
    </row>
    <row r="9311" spans="1:3" x14ac:dyDescent="0.25">
      <c r="A9311" s="2">
        <v>43539</v>
      </c>
      <c r="B9311" s="1" t="s">
        <v>10</v>
      </c>
      <c r="C9311">
        <v>35</v>
      </c>
    </row>
    <row r="9312" spans="1:3" x14ac:dyDescent="0.25">
      <c r="A9312" s="2">
        <v>43542</v>
      </c>
      <c r="B9312" s="1" t="s">
        <v>10</v>
      </c>
      <c r="C9312">
        <v>35.270000000000003</v>
      </c>
    </row>
    <row r="9313" spans="1:3" x14ac:dyDescent="0.25">
      <c r="A9313" s="2">
        <v>43543</v>
      </c>
      <c r="B9313" s="1" t="s">
        <v>10</v>
      </c>
      <c r="C9313">
        <v>35.240001999999997</v>
      </c>
    </row>
    <row r="9314" spans="1:3" x14ac:dyDescent="0.25">
      <c r="A9314" s="2">
        <v>43544</v>
      </c>
      <c r="B9314" s="1" t="s">
        <v>10</v>
      </c>
      <c r="C9314">
        <v>34.700001</v>
      </c>
    </row>
    <row r="9315" spans="1:3" x14ac:dyDescent="0.25">
      <c r="A9315" s="2">
        <v>43545</v>
      </c>
      <c r="B9315" s="1" t="s">
        <v>10</v>
      </c>
      <c r="C9315">
        <v>35.099997999999999</v>
      </c>
    </row>
    <row r="9316" spans="1:3" x14ac:dyDescent="0.25">
      <c r="A9316" s="2">
        <v>43546</v>
      </c>
      <c r="B9316" s="1" t="s">
        <v>10</v>
      </c>
      <c r="C9316">
        <v>34.209999000000003</v>
      </c>
    </row>
    <row r="9317" spans="1:3" x14ac:dyDescent="0.25">
      <c r="A9317" s="2">
        <v>43549</v>
      </c>
      <c r="B9317" s="1" t="s">
        <v>10</v>
      </c>
      <c r="C9317">
        <v>34.189999</v>
      </c>
    </row>
    <row r="9318" spans="1:3" x14ac:dyDescent="0.25">
      <c r="A9318" s="2">
        <v>43550</v>
      </c>
      <c r="B9318" s="1" t="s">
        <v>10</v>
      </c>
      <c r="C9318">
        <v>35.040000999999997</v>
      </c>
    </row>
    <row r="9319" spans="1:3" x14ac:dyDescent="0.25">
      <c r="A9319" s="2">
        <v>43551</v>
      </c>
      <c r="B9319" s="1" t="s">
        <v>10</v>
      </c>
      <c r="C9319">
        <v>34.869999</v>
      </c>
    </row>
    <row r="9320" spans="1:3" x14ac:dyDescent="0.25">
      <c r="A9320" s="2">
        <v>43552</v>
      </c>
      <c r="B9320" s="1" t="s">
        <v>10</v>
      </c>
      <c r="C9320">
        <v>34.799999</v>
      </c>
    </row>
    <row r="9321" spans="1:3" x14ac:dyDescent="0.25">
      <c r="A9321" s="2">
        <v>43553</v>
      </c>
      <c r="B9321" s="1" t="s">
        <v>10</v>
      </c>
      <c r="C9321">
        <v>34.75</v>
      </c>
    </row>
    <row r="9322" spans="1:3" x14ac:dyDescent="0.25">
      <c r="A9322" s="2">
        <v>43556</v>
      </c>
      <c r="B9322" s="1" t="s">
        <v>10</v>
      </c>
      <c r="C9322">
        <v>35.07</v>
      </c>
    </row>
    <row r="9323" spans="1:3" x14ac:dyDescent="0.25">
      <c r="A9323" s="2">
        <v>43557</v>
      </c>
      <c r="B9323" s="1" t="s">
        <v>10</v>
      </c>
      <c r="C9323">
        <v>35.979999999999997</v>
      </c>
    </row>
    <row r="9324" spans="1:3" x14ac:dyDescent="0.25">
      <c r="A9324" s="2">
        <v>43558</v>
      </c>
      <c r="B9324" s="1" t="s">
        <v>10</v>
      </c>
      <c r="C9324">
        <v>37</v>
      </c>
    </row>
    <row r="9325" spans="1:3" x14ac:dyDescent="0.25">
      <c r="A9325" s="2">
        <v>43559</v>
      </c>
      <c r="B9325" s="1" t="s">
        <v>10</v>
      </c>
      <c r="C9325">
        <v>36.209999000000003</v>
      </c>
    </row>
    <row r="9326" spans="1:3" x14ac:dyDescent="0.25">
      <c r="A9326" s="2">
        <v>43560</v>
      </c>
      <c r="B9326" s="1" t="s">
        <v>10</v>
      </c>
      <c r="C9326">
        <v>36.18</v>
      </c>
    </row>
    <row r="9327" spans="1:3" x14ac:dyDescent="0.25">
      <c r="A9327" s="2">
        <v>43563</v>
      </c>
      <c r="B9327" s="1" t="s">
        <v>10</v>
      </c>
      <c r="C9327">
        <v>35.909999999999997</v>
      </c>
    </row>
    <row r="9328" spans="1:3" x14ac:dyDescent="0.25">
      <c r="A9328" s="2">
        <v>43564</v>
      </c>
      <c r="B9328" s="1" t="s">
        <v>10</v>
      </c>
      <c r="C9328">
        <v>35.340000000000003</v>
      </c>
    </row>
    <row r="9329" spans="1:3" x14ac:dyDescent="0.25">
      <c r="A9329" s="2">
        <v>43565</v>
      </c>
      <c r="B9329" s="1" t="s">
        <v>10</v>
      </c>
      <c r="C9329">
        <v>36.310001</v>
      </c>
    </row>
    <row r="9330" spans="1:3" x14ac:dyDescent="0.25">
      <c r="A9330" s="2">
        <v>43566</v>
      </c>
      <c r="B9330" s="1" t="s">
        <v>10</v>
      </c>
      <c r="C9330">
        <v>36.849997999999999</v>
      </c>
    </row>
    <row r="9331" spans="1:3" x14ac:dyDescent="0.25">
      <c r="A9331" s="2">
        <v>43567</v>
      </c>
      <c r="B9331" s="1" t="s">
        <v>10</v>
      </c>
      <c r="C9331">
        <v>37.720001000000003</v>
      </c>
    </row>
    <row r="9332" spans="1:3" x14ac:dyDescent="0.25">
      <c r="A9332" s="2">
        <v>43570</v>
      </c>
      <c r="B9332" s="1" t="s">
        <v>10</v>
      </c>
      <c r="C9332">
        <v>37.580002</v>
      </c>
    </row>
    <row r="9333" spans="1:3" x14ac:dyDescent="0.25">
      <c r="A9333" s="2">
        <v>43571</v>
      </c>
      <c r="B9333" s="1" t="s">
        <v>10</v>
      </c>
      <c r="C9333">
        <v>41.560001</v>
      </c>
    </row>
    <row r="9334" spans="1:3" x14ac:dyDescent="0.25">
      <c r="A9334" s="2">
        <v>43572</v>
      </c>
      <c r="B9334" s="1" t="s">
        <v>10</v>
      </c>
      <c r="C9334">
        <v>41.619999</v>
      </c>
    </row>
    <row r="9335" spans="1:3" x14ac:dyDescent="0.25">
      <c r="A9335" s="2">
        <v>43573</v>
      </c>
      <c r="B9335" s="1" t="s">
        <v>10</v>
      </c>
      <c r="C9335">
        <v>41.639999000000003</v>
      </c>
    </row>
    <row r="9336" spans="1:3" x14ac:dyDescent="0.25">
      <c r="A9336" s="2">
        <v>43578</v>
      </c>
      <c r="B9336" s="1" t="s">
        <v>10</v>
      </c>
      <c r="C9336">
        <v>41.419998</v>
      </c>
    </row>
    <row r="9337" spans="1:3" x14ac:dyDescent="0.25">
      <c r="A9337" s="2">
        <v>43579</v>
      </c>
      <c r="B9337" s="1" t="s">
        <v>10</v>
      </c>
      <c r="C9337">
        <v>42.099997999999999</v>
      </c>
    </row>
    <row r="9338" spans="1:3" x14ac:dyDescent="0.25">
      <c r="A9338" s="2">
        <v>43580</v>
      </c>
      <c r="B9338" s="1" t="s">
        <v>10</v>
      </c>
      <c r="C9338">
        <v>42.07</v>
      </c>
    </row>
    <row r="9339" spans="1:3" x14ac:dyDescent="0.25">
      <c r="A9339" s="2">
        <v>43581</v>
      </c>
      <c r="B9339" s="1" t="s">
        <v>10</v>
      </c>
      <c r="C9339">
        <v>42.34</v>
      </c>
    </row>
    <row r="9340" spans="1:3" x14ac:dyDescent="0.25">
      <c r="A9340" s="2">
        <v>43584</v>
      </c>
      <c r="B9340" s="1" t="s">
        <v>10</v>
      </c>
      <c r="C9340">
        <v>42.610000999999997</v>
      </c>
    </row>
    <row r="9341" spans="1:3" x14ac:dyDescent="0.25">
      <c r="A9341" s="2">
        <v>43585</v>
      </c>
      <c r="B9341" s="1" t="s">
        <v>10</v>
      </c>
      <c r="C9341">
        <v>41.939999</v>
      </c>
    </row>
    <row r="9342" spans="1:3" x14ac:dyDescent="0.25">
      <c r="A9342" s="2">
        <v>43587</v>
      </c>
      <c r="B9342" s="1" t="s">
        <v>10</v>
      </c>
      <c r="C9342">
        <v>40.549999</v>
      </c>
    </row>
    <row r="9343" spans="1:3" x14ac:dyDescent="0.25">
      <c r="A9343" s="2">
        <v>43588</v>
      </c>
      <c r="B9343" s="1" t="s">
        <v>10</v>
      </c>
      <c r="C9343">
        <v>41.27</v>
      </c>
    </row>
    <row r="9344" spans="1:3" x14ac:dyDescent="0.25">
      <c r="A9344" s="2">
        <v>43591</v>
      </c>
      <c r="B9344" s="1" t="s">
        <v>10</v>
      </c>
      <c r="C9344">
        <v>41.200001</v>
      </c>
    </row>
    <row r="9345" spans="1:3" x14ac:dyDescent="0.25">
      <c r="A9345" s="2">
        <v>43592</v>
      </c>
      <c r="B9345" s="1" t="s">
        <v>10</v>
      </c>
      <c r="C9345">
        <v>40.049999</v>
      </c>
    </row>
    <row r="9346" spans="1:3" x14ac:dyDescent="0.25">
      <c r="A9346" s="2">
        <v>43593</v>
      </c>
      <c r="B9346" s="1" t="s">
        <v>10</v>
      </c>
      <c r="C9346">
        <v>40.5</v>
      </c>
    </row>
    <row r="9347" spans="1:3" x14ac:dyDescent="0.25">
      <c r="A9347" s="2">
        <v>43594</v>
      </c>
      <c r="B9347" s="1" t="s">
        <v>10</v>
      </c>
      <c r="C9347">
        <v>39.119999</v>
      </c>
    </row>
    <row r="9348" spans="1:3" x14ac:dyDescent="0.25">
      <c r="A9348" s="2">
        <v>43595</v>
      </c>
      <c r="B9348" s="1" t="s">
        <v>10</v>
      </c>
      <c r="C9348">
        <v>38.869999</v>
      </c>
    </row>
    <row r="9349" spans="1:3" x14ac:dyDescent="0.25">
      <c r="A9349" s="2">
        <v>43598</v>
      </c>
      <c r="B9349" s="1" t="s">
        <v>10</v>
      </c>
      <c r="C9349">
        <v>37.75</v>
      </c>
    </row>
    <row r="9350" spans="1:3" x14ac:dyDescent="0.25">
      <c r="A9350" s="2">
        <v>43599</v>
      </c>
      <c r="B9350" s="1" t="s">
        <v>10</v>
      </c>
      <c r="C9350">
        <v>38.790000999999997</v>
      </c>
    </row>
    <row r="9351" spans="1:3" x14ac:dyDescent="0.25">
      <c r="A9351" s="2">
        <v>43600</v>
      </c>
      <c r="B9351" s="1" t="s">
        <v>10</v>
      </c>
      <c r="C9351">
        <v>38.68</v>
      </c>
    </row>
    <row r="9352" spans="1:3" x14ac:dyDescent="0.25">
      <c r="A9352" s="2">
        <v>43601</v>
      </c>
      <c r="B9352" s="1" t="s">
        <v>10</v>
      </c>
      <c r="C9352">
        <v>39.659999999999997</v>
      </c>
    </row>
    <row r="9353" spans="1:3" x14ac:dyDescent="0.25">
      <c r="A9353" s="2">
        <v>43602</v>
      </c>
      <c r="B9353" s="1" t="s">
        <v>10</v>
      </c>
      <c r="C9353">
        <v>37.650002000000001</v>
      </c>
    </row>
    <row r="9354" spans="1:3" x14ac:dyDescent="0.25">
      <c r="A9354" s="2">
        <v>43605</v>
      </c>
      <c r="B9354" s="1" t="s">
        <v>10</v>
      </c>
      <c r="C9354">
        <v>37.310001</v>
      </c>
    </row>
    <row r="9355" spans="1:3" x14ac:dyDescent="0.25">
      <c r="A9355" s="2">
        <v>43606</v>
      </c>
      <c r="B9355" s="1" t="s">
        <v>10</v>
      </c>
      <c r="C9355">
        <v>37.279998999999997</v>
      </c>
    </row>
    <row r="9356" spans="1:3" x14ac:dyDescent="0.25">
      <c r="A9356" s="2">
        <v>43607</v>
      </c>
      <c r="B9356" s="1" t="s">
        <v>10</v>
      </c>
      <c r="C9356">
        <v>37.57</v>
      </c>
    </row>
    <row r="9357" spans="1:3" x14ac:dyDescent="0.25">
      <c r="A9357" s="2">
        <v>43608</v>
      </c>
      <c r="B9357" s="1" t="s">
        <v>10</v>
      </c>
      <c r="C9357">
        <v>36.240001999999997</v>
      </c>
    </row>
    <row r="9358" spans="1:3" x14ac:dyDescent="0.25">
      <c r="A9358" s="2">
        <v>43609</v>
      </c>
      <c r="B9358" s="1" t="s">
        <v>10</v>
      </c>
      <c r="C9358">
        <v>36.860000999999997</v>
      </c>
    </row>
    <row r="9359" spans="1:3" x14ac:dyDescent="0.25">
      <c r="A9359" s="2">
        <v>43612</v>
      </c>
      <c r="B9359" s="1" t="s">
        <v>10</v>
      </c>
      <c r="C9359">
        <v>37.290000999999997</v>
      </c>
    </row>
    <row r="9360" spans="1:3" x14ac:dyDescent="0.25">
      <c r="A9360" s="2">
        <v>43613</v>
      </c>
      <c r="B9360" s="1" t="s">
        <v>10</v>
      </c>
      <c r="C9360">
        <v>37.240001999999997</v>
      </c>
    </row>
    <row r="9361" spans="1:3" x14ac:dyDescent="0.25">
      <c r="A9361" s="2">
        <v>43614</v>
      </c>
      <c r="B9361" s="1" t="s">
        <v>10</v>
      </c>
      <c r="C9361">
        <v>35.229999999999997</v>
      </c>
    </row>
    <row r="9362" spans="1:3" x14ac:dyDescent="0.25">
      <c r="A9362" s="2">
        <v>43615</v>
      </c>
      <c r="B9362" s="1" t="s">
        <v>10</v>
      </c>
      <c r="C9362">
        <v>35.580002</v>
      </c>
    </row>
    <row r="9363" spans="1:3" x14ac:dyDescent="0.25">
      <c r="A9363" s="2">
        <v>43616</v>
      </c>
      <c r="B9363" s="1" t="s">
        <v>10</v>
      </c>
      <c r="C9363">
        <v>35.540000999999997</v>
      </c>
    </row>
    <row r="9364" spans="1:3" x14ac:dyDescent="0.25">
      <c r="A9364" s="2">
        <v>43619</v>
      </c>
      <c r="B9364" s="1" t="s">
        <v>10</v>
      </c>
      <c r="C9364">
        <v>35.580002</v>
      </c>
    </row>
    <row r="9365" spans="1:3" x14ac:dyDescent="0.25">
      <c r="A9365" s="2">
        <v>43620</v>
      </c>
      <c r="B9365" s="1" t="s">
        <v>10</v>
      </c>
      <c r="C9365">
        <v>35.279998999999997</v>
      </c>
    </row>
    <row r="9366" spans="1:3" x14ac:dyDescent="0.25">
      <c r="A9366" s="2">
        <v>43621</v>
      </c>
      <c r="B9366" s="1" t="s">
        <v>10</v>
      </c>
      <c r="C9366">
        <v>36.07</v>
      </c>
    </row>
    <row r="9367" spans="1:3" x14ac:dyDescent="0.25">
      <c r="A9367" s="2">
        <v>43622</v>
      </c>
      <c r="B9367" s="1" t="s">
        <v>10</v>
      </c>
      <c r="C9367">
        <v>35.470001000000003</v>
      </c>
    </row>
    <row r="9368" spans="1:3" x14ac:dyDescent="0.25">
      <c r="A9368" s="2">
        <v>43623</v>
      </c>
      <c r="B9368" s="1" t="s">
        <v>10</v>
      </c>
      <c r="C9368">
        <v>36.159999999999997</v>
      </c>
    </row>
    <row r="9369" spans="1:3" x14ac:dyDescent="0.25">
      <c r="A9369" s="2">
        <v>43627</v>
      </c>
      <c r="B9369" s="1" t="s">
        <v>10</v>
      </c>
      <c r="C9369">
        <v>37.610000999999997</v>
      </c>
    </row>
    <row r="9370" spans="1:3" x14ac:dyDescent="0.25">
      <c r="A9370" s="2">
        <v>43628</v>
      </c>
      <c r="B9370" s="1" t="s">
        <v>10</v>
      </c>
      <c r="C9370">
        <v>37.400002000000001</v>
      </c>
    </row>
    <row r="9371" spans="1:3" x14ac:dyDescent="0.25">
      <c r="A9371" s="2">
        <v>43629</v>
      </c>
      <c r="B9371" s="1" t="s">
        <v>10</v>
      </c>
      <c r="C9371">
        <v>37</v>
      </c>
    </row>
    <row r="9372" spans="1:3" x14ac:dyDescent="0.25">
      <c r="A9372" s="2">
        <v>43630</v>
      </c>
      <c r="B9372" s="1" t="s">
        <v>10</v>
      </c>
      <c r="C9372">
        <v>37.790000999999997</v>
      </c>
    </row>
    <row r="9373" spans="1:3" x14ac:dyDescent="0.25">
      <c r="A9373" s="2">
        <v>43633</v>
      </c>
      <c r="B9373" s="1" t="s">
        <v>10</v>
      </c>
      <c r="C9373">
        <v>38.290000999999997</v>
      </c>
    </row>
    <row r="9374" spans="1:3" x14ac:dyDescent="0.25">
      <c r="A9374" s="2">
        <v>43634</v>
      </c>
      <c r="B9374" s="1" t="s">
        <v>10</v>
      </c>
      <c r="C9374">
        <v>39.25</v>
      </c>
    </row>
    <row r="9375" spans="1:3" x14ac:dyDescent="0.25">
      <c r="A9375" s="2">
        <v>43635</v>
      </c>
      <c r="B9375" s="1" t="s">
        <v>10</v>
      </c>
      <c r="C9375">
        <v>39.340000000000003</v>
      </c>
    </row>
    <row r="9376" spans="1:3" x14ac:dyDescent="0.25">
      <c r="A9376" s="2">
        <v>43636</v>
      </c>
      <c r="B9376" s="1" t="s">
        <v>10</v>
      </c>
      <c r="C9376">
        <v>39.299999</v>
      </c>
    </row>
    <row r="9377" spans="1:3" x14ac:dyDescent="0.25">
      <c r="A9377" s="2">
        <v>43637</v>
      </c>
      <c r="B9377" s="1" t="s">
        <v>10</v>
      </c>
      <c r="C9377">
        <v>38.549999</v>
      </c>
    </row>
    <row r="9378" spans="1:3" x14ac:dyDescent="0.25">
      <c r="A9378" s="2">
        <v>43640</v>
      </c>
      <c r="B9378" s="1" t="s">
        <v>10</v>
      </c>
      <c r="C9378">
        <v>38.139999000000003</v>
      </c>
    </row>
    <row r="9379" spans="1:3" x14ac:dyDescent="0.25">
      <c r="A9379" s="2">
        <v>43641</v>
      </c>
      <c r="B9379" s="1" t="s">
        <v>10</v>
      </c>
      <c r="C9379">
        <v>38.029998999999997</v>
      </c>
    </row>
    <row r="9380" spans="1:3" x14ac:dyDescent="0.25">
      <c r="A9380" s="2">
        <v>43642</v>
      </c>
      <c r="B9380" s="1" t="s">
        <v>10</v>
      </c>
      <c r="C9380">
        <v>37.599997999999999</v>
      </c>
    </row>
    <row r="9381" spans="1:3" x14ac:dyDescent="0.25">
      <c r="A9381" s="2">
        <v>43643</v>
      </c>
      <c r="B9381" s="1" t="s">
        <v>10</v>
      </c>
      <c r="C9381">
        <v>38.919998</v>
      </c>
    </row>
    <row r="9382" spans="1:3" x14ac:dyDescent="0.25">
      <c r="A9382" s="2">
        <v>43644</v>
      </c>
      <c r="B9382" s="1" t="s">
        <v>10</v>
      </c>
      <c r="C9382">
        <v>39.020000000000003</v>
      </c>
    </row>
    <row r="9383" spans="1:3" x14ac:dyDescent="0.25">
      <c r="A9383" s="2">
        <v>43647</v>
      </c>
      <c r="B9383" s="1" t="s">
        <v>10</v>
      </c>
      <c r="C9383">
        <v>38.82</v>
      </c>
    </row>
    <row r="9384" spans="1:3" x14ac:dyDescent="0.25">
      <c r="A9384" s="2">
        <v>43648</v>
      </c>
      <c r="B9384" s="1" t="s">
        <v>10</v>
      </c>
      <c r="C9384">
        <v>38</v>
      </c>
    </row>
    <row r="9385" spans="1:3" x14ac:dyDescent="0.25">
      <c r="A9385" s="2">
        <v>43649</v>
      </c>
      <c r="B9385" s="1" t="s">
        <v>10</v>
      </c>
      <c r="C9385">
        <v>38.099997999999999</v>
      </c>
    </row>
    <row r="9386" spans="1:3" x14ac:dyDescent="0.25">
      <c r="A9386" s="2">
        <v>43650</v>
      </c>
      <c r="B9386" s="1" t="s">
        <v>10</v>
      </c>
      <c r="C9386">
        <v>38.150002000000001</v>
      </c>
    </row>
    <row r="9387" spans="1:3" x14ac:dyDescent="0.25">
      <c r="A9387" s="2">
        <v>43651</v>
      </c>
      <c r="B9387" s="1" t="s">
        <v>10</v>
      </c>
      <c r="C9387">
        <v>40.509998000000003</v>
      </c>
    </row>
    <row r="9388" spans="1:3" x14ac:dyDescent="0.25">
      <c r="A9388" s="2">
        <v>43654</v>
      </c>
      <c r="B9388" s="1" t="s">
        <v>10</v>
      </c>
      <c r="C9388">
        <v>41.200001</v>
      </c>
    </row>
    <row r="9389" spans="1:3" x14ac:dyDescent="0.25">
      <c r="A9389" s="2">
        <v>43655</v>
      </c>
      <c r="B9389" s="1" t="s">
        <v>10</v>
      </c>
      <c r="C9389">
        <v>41.200001</v>
      </c>
    </row>
    <row r="9390" spans="1:3" x14ac:dyDescent="0.25">
      <c r="A9390" s="2">
        <v>43656</v>
      </c>
      <c r="B9390" s="1" t="s">
        <v>10</v>
      </c>
      <c r="C9390">
        <v>41.130001</v>
      </c>
    </row>
    <row r="9391" spans="1:3" x14ac:dyDescent="0.25">
      <c r="A9391" s="2">
        <v>43657</v>
      </c>
      <c r="B9391" s="1" t="s">
        <v>10</v>
      </c>
      <c r="C9391">
        <v>41.830002</v>
      </c>
    </row>
    <row r="9392" spans="1:3" x14ac:dyDescent="0.25">
      <c r="A9392" s="2">
        <v>43658</v>
      </c>
      <c r="B9392" s="1" t="s">
        <v>10</v>
      </c>
      <c r="C9392">
        <v>41.849997999999999</v>
      </c>
    </row>
    <row r="9393" spans="1:3" x14ac:dyDescent="0.25">
      <c r="A9393" s="2">
        <v>43661</v>
      </c>
      <c r="B9393" s="1" t="s">
        <v>10</v>
      </c>
      <c r="C9393">
        <v>41.939999</v>
      </c>
    </row>
    <row r="9394" spans="1:3" x14ac:dyDescent="0.25">
      <c r="A9394" s="2">
        <v>43662</v>
      </c>
      <c r="B9394" s="1" t="s">
        <v>10</v>
      </c>
      <c r="C9394">
        <v>42.139999000000003</v>
      </c>
    </row>
    <row r="9395" spans="1:3" x14ac:dyDescent="0.25">
      <c r="A9395" s="2">
        <v>43663</v>
      </c>
      <c r="B9395" s="1" t="s">
        <v>10</v>
      </c>
      <c r="C9395">
        <v>41.389999000000003</v>
      </c>
    </row>
    <row r="9396" spans="1:3" x14ac:dyDescent="0.25">
      <c r="A9396" s="2">
        <v>43664</v>
      </c>
      <c r="B9396" s="1" t="s">
        <v>10</v>
      </c>
      <c r="C9396">
        <v>40.520000000000003</v>
      </c>
    </row>
    <row r="9397" spans="1:3" x14ac:dyDescent="0.25">
      <c r="A9397" s="2">
        <v>43665</v>
      </c>
      <c r="B9397" s="1" t="s">
        <v>10</v>
      </c>
      <c r="C9397">
        <v>40.869999</v>
      </c>
    </row>
    <row r="9398" spans="1:3" x14ac:dyDescent="0.25">
      <c r="A9398" s="2">
        <v>43668</v>
      </c>
      <c r="B9398" s="1" t="s">
        <v>10</v>
      </c>
      <c r="C9398">
        <v>40.770000000000003</v>
      </c>
    </row>
    <row r="9399" spans="1:3" x14ac:dyDescent="0.25">
      <c r="A9399" s="2">
        <v>43669</v>
      </c>
      <c r="B9399" s="1" t="s">
        <v>10</v>
      </c>
      <c r="C9399">
        <v>41.439999</v>
      </c>
    </row>
    <row r="9400" spans="1:3" x14ac:dyDescent="0.25">
      <c r="A9400" s="2">
        <v>43670</v>
      </c>
      <c r="B9400" s="1" t="s">
        <v>10</v>
      </c>
      <c r="C9400">
        <v>42.290000999999997</v>
      </c>
    </row>
    <row r="9401" spans="1:3" x14ac:dyDescent="0.25">
      <c r="A9401" s="2">
        <v>43671</v>
      </c>
      <c r="B9401" s="1" t="s">
        <v>10</v>
      </c>
      <c r="C9401">
        <v>42.5</v>
      </c>
    </row>
    <row r="9402" spans="1:3" x14ac:dyDescent="0.25">
      <c r="A9402" s="2">
        <v>43672</v>
      </c>
      <c r="B9402" s="1" t="s">
        <v>10</v>
      </c>
      <c r="C9402">
        <v>42</v>
      </c>
    </row>
    <row r="9403" spans="1:3" x14ac:dyDescent="0.25">
      <c r="A9403" s="2">
        <v>43675</v>
      </c>
      <c r="B9403" s="1" t="s">
        <v>10</v>
      </c>
      <c r="C9403">
        <v>41.5</v>
      </c>
    </row>
    <row r="9404" spans="1:3" x14ac:dyDescent="0.25">
      <c r="A9404" s="2">
        <v>43676</v>
      </c>
      <c r="B9404" s="1" t="s">
        <v>10</v>
      </c>
      <c r="C9404">
        <v>41.040000999999997</v>
      </c>
    </row>
    <row r="9405" spans="1:3" x14ac:dyDescent="0.25">
      <c r="A9405" s="2">
        <v>43677</v>
      </c>
      <c r="B9405" s="1" t="s">
        <v>10</v>
      </c>
      <c r="C9405">
        <v>41.68</v>
      </c>
    </row>
    <row r="9406" spans="1:3" x14ac:dyDescent="0.25">
      <c r="A9406" s="2">
        <v>43678</v>
      </c>
      <c r="B9406" s="1" t="s">
        <v>10</v>
      </c>
      <c r="C9406">
        <v>47.23</v>
      </c>
    </row>
    <row r="9407" spans="1:3" x14ac:dyDescent="0.25">
      <c r="A9407" s="2">
        <v>43679</v>
      </c>
      <c r="B9407" s="1" t="s">
        <v>10</v>
      </c>
      <c r="C9407">
        <v>43.450001</v>
      </c>
    </row>
    <row r="9408" spans="1:3" x14ac:dyDescent="0.25">
      <c r="A9408" s="2">
        <v>43682</v>
      </c>
      <c r="B9408" s="1" t="s">
        <v>10</v>
      </c>
      <c r="C9408">
        <v>42.849997999999999</v>
      </c>
    </row>
    <row r="9409" spans="1:3" x14ac:dyDescent="0.25">
      <c r="A9409" s="2">
        <v>43683</v>
      </c>
      <c r="B9409" s="1" t="s">
        <v>10</v>
      </c>
      <c r="C9409">
        <v>42.889999000000003</v>
      </c>
    </row>
    <row r="9410" spans="1:3" x14ac:dyDescent="0.25">
      <c r="A9410" s="2">
        <v>43684</v>
      </c>
      <c r="B9410" s="1" t="s">
        <v>10</v>
      </c>
      <c r="C9410">
        <v>43.07</v>
      </c>
    </row>
    <row r="9411" spans="1:3" x14ac:dyDescent="0.25">
      <c r="A9411" s="2">
        <v>43685</v>
      </c>
      <c r="B9411" s="1" t="s">
        <v>10</v>
      </c>
      <c r="C9411">
        <v>43.110000999999997</v>
      </c>
    </row>
    <row r="9412" spans="1:3" x14ac:dyDescent="0.25">
      <c r="A9412" s="2">
        <v>43686</v>
      </c>
      <c r="B9412" s="1" t="s">
        <v>10</v>
      </c>
      <c r="C9412">
        <v>42.279998999999997</v>
      </c>
    </row>
    <row r="9413" spans="1:3" x14ac:dyDescent="0.25">
      <c r="A9413" s="2">
        <v>43689</v>
      </c>
      <c r="B9413" s="1" t="s">
        <v>10</v>
      </c>
      <c r="C9413">
        <v>42.09</v>
      </c>
    </row>
    <row r="9414" spans="1:3" x14ac:dyDescent="0.25">
      <c r="A9414" s="2">
        <v>43690</v>
      </c>
      <c r="B9414" s="1" t="s">
        <v>10</v>
      </c>
      <c r="C9414">
        <v>42.75</v>
      </c>
    </row>
    <row r="9415" spans="1:3" x14ac:dyDescent="0.25">
      <c r="A9415" s="2">
        <v>43691</v>
      </c>
      <c r="B9415" s="1" t="s">
        <v>10</v>
      </c>
      <c r="C9415">
        <v>40.959999000000003</v>
      </c>
    </row>
    <row r="9416" spans="1:3" x14ac:dyDescent="0.25">
      <c r="A9416" s="2">
        <v>43692</v>
      </c>
      <c r="B9416" s="1" t="s">
        <v>10</v>
      </c>
      <c r="C9416">
        <v>39</v>
      </c>
    </row>
    <row r="9417" spans="1:3" x14ac:dyDescent="0.25">
      <c r="A9417" s="2">
        <v>43693</v>
      </c>
      <c r="B9417" s="1" t="s">
        <v>10</v>
      </c>
      <c r="C9417">
        <v>40</v>
      </c>
    </row>
    <row r="9418" spans="1:3" x14ac:dyDescent="0.25">
      <c r="A9418" s="2">
        <v>43696</v>
      </c>
      <c r="B9418" s="1" t="s">
        <v>10</v>
      </c>
      <c r="C9418">
        <v>41.119999</v>
      </c>
    </row>
    <row r="9419" spans="1:3" x14ac:dyDescent="0.25">
      <c r="A9419" s="2">
        <v>43697</v>
      </c>
      <c r="B9419" s="1" t="s">
        <v>10</v>
      </c>
      <c r="C9419">
        <v>41.099997999999999</v>
      </c>
    </row>
    <row r="9420" spans="1:3" x14ac:dyDescent="0.25">
      <c r="A9420" s="2">
        <v>43698</v>
      </c>
      <c r="B9420" s="1" t="s">
        <v>10</v>
      </c>
      <c r="C9420">
        <v>42.939999</v>
      </c>
    </row>
    <row r="9421" spans="1:3" x14ac:dyDescent="0.25">
      <c r="A9421" s="2">
        <v>43699</v>
      </c>
      <c r="B9421" s="1" t="s">
        <v>10</v>
      </c>
      <c r="C9421">
        <v>42.810001</v>
      </c>
    </row>
    <row r="9422" spans="1:3" x14ac:dyDescent="0.25">
      <c r="A9422" s="2">
        <v>43700</v>
      </c>
      <c r="B9422" s="1" t="s">
        <v>10</v>
      </c>
      <c r="C9422">
        <v>43.040000999999997</v>
      </c>
    </row>
    <row r="9423" spans="1:3" x14ac:dyDescent="0.25">
      <c r="A9423" s="2">
        <v>43703</v>
      </c>
      <c r="B9423" s="1" t="s">
        <v>10</v>
      </c>
      <c r="C9423">
        <v>43.099997999999999</v>
      </c>
    </row>
    <row r="9424" spans="1:3" x14ac:dyDescent="0.25">
      <c r="A9424" s="2">
        <v>43704</v>
      </c>
      <c r="B9424" s="1" t="s">
        <v>10</v>
      </c>
      <c r="C9424">
        <v>43.93</v>
      </c>
    </row>
    <row r="9425" spans="1:3" x14ac:dyDescent="0.25">
      <c r="A9425" s="2">
        <v>43705</v>
      </c>
      <c r="B9425" s="1" t="s">
        <v>10</v>
      </c>
      <c r="C9425">
        <v>43.639999000000003</v>
      </c>
    </row>
    <row r="9426" spans="1:3" x14ac:dyDescent="0.25">
      <c r="A9426" s="2">
        <v>43706</v>
      </c>
      <c r="B9426" s="1" t="s">
        <v>10</v>
      </c>
      <c r="C9426">
        <v>44.189999</v>
      </c>
    </row>
    <row r="9427" spans="1:3" x14ac:dyDescent="0.25">
      <c r="A9427" s="2">
        <v>43707</v>
      </c>
      <c r="B9427" s="1" t="s">
        <v>10</v>
      </c>
      <c r="C9427">
        <v>45</v>
      </c>
    </row>
    <row r="9428" spans="1:3" x14ac:dyDescent="0.25">
      <c r="A9428" s="2">
        <v>43710</v>
      </c>
      <c r="B9428" s="1" t="s">
        <v>10</v>
      </c>
      <c r="C9428">
        <v>44.98</v>
      </c>
    </row>
    <row r="9429" spans="1:3" x14ac:dyDescent="0.25">
      <c r="A9429" s="2">
        <v>43711</v>
      </c>
      <c r="B9429" s="1" t="s">
        <v>10</v>
      </c>
      <c r="C9429">
        <v>44.5</v>
      </c>
    </row>
    <row r="9430" spans="1:3" x14ac:dyDescent="0.25">
      <c r="A9430" s="2">
        <v>43712</v>
      </c>
      <c r="B9430" s="1" t="s">
        <v>10</v>
      </c>
      <c r="C9430">
        <v>44.939999</v>
      </c>
    </row>
    <row r="9431" spans="1:3" x14ac:dyDescent="0.25">
      <c r="A9431" s="2">
        <v>43713</v>
      </c>
      <c r="B9431" s="1" t="s">
        <v>10</v>
      </c>
      <c r="C9431">
        <v>46.439999</v>
      </c>
    </row>
    <row r="9432" spans="1:3" x14ac:dyDescent="0.25">
      <c r="A9432" s="2">
        <v>43714</v>
      </c>
      <c r="B9432" s="1" t="s">
        <v>10</v>
      </c>
      <c r="C9432">
        <v>46.93</v>
      </c>
    </row>
    <row r="9433" spans="1:3" x14ac:dyDescent="0.25">
      <c r="A9433" s="2">
        <v>43717</v>
      </c>
      <c r="B9433" s="1" t="s">
        <v>10</v>
      </c>
      <c r="C9433">
        <v>46.860000999999997</v>
      </c>
    </row>
    <row r="9434" spans="1:3" x14ac:dyDescent="0.25">
      <c r="A9434" s="2">
        <v>43718</v>
      </c>
      <c r="B9434" s="1" t="s">
        <v>10</v>
      </c>
      <c r="C9434">
        <v>46</v>
      </c>
    </row>
    <row r="9435" spans="1:3" x14ac:dyDescent="0.25">
      <c r="A9435" s="2">
        <v>43719</v>
      </c>
      <c r="B9435" s="1" t="s">
        <v>10</v>
      </c>
      <c r="C9435">
        <v>45.5</v>
      </c>
    </row>
    <row r="9436" spans="1:3" x14ac:dyDescent="0.25">
      <c r="A9436" s="2">
        <v>43720</v>
      </c>
      <c r="B9436" s="1" t="s">
        <v>10</v>
      </c>
      <c r="C9436">
        <v>45.5</v>
      </c>
    </row>
    <row r="9437" spans="1:3" x14ac:dyDescent="0.25">
      <c r="A9437" s="2">
        <v>43721</v>
      </c>
      <c r="B9437" s="1" t="s">
        <v>10</v>
      </c>
      <c r="C9437">
        <v>45.700001</v>
      </c>
    </row>
    <row r="9438" spans="1:3" x14ac:dyDescent="0.25">
      <c r="A9438" s="2">
        <v>43724</v>
      </c>
      <c r="B9438" s="1" t="s">
        <v>10</v>
      </c>
      <c r="C9438">
        <v>45.470001000000003</v>
      </c>
    </row>
    <row r="9439" spans="1:3" x14ac:dyDescent="0.25">
      <c r="A9439" s="2">
        <v>43725</v>
      </c>
      <c r="B9439" s="1" t="s">
        <v>10</v>
      </c>
      <c r="C9439">
        <v>41</v>
      </c>
    </row>
    <row r="9440" spans="1:3" x14ac:dyDescent="0.25">
      <c r="A9440" s="2">
        <v>43726</v>
      </c>
      <c r="B9440" s="1" t="s">
        <v>10</v>
      </c>
      <c r="C9440">
        <v>40.770000000000003</v>
      </c>
    </row>
    <row r="9441" spans="1:3" x14ac:dyDescent="0.25">
      <c r="A9441" s="2">
        <v>43727</v>
      </c>
      <c r="B9441" s="1" t="s">
        <v>10</v>
      </c>
      <c r="C9441">
        <v>40.479999999999997</v>
      </c>
    </row>
    <row r="9442" spans="1:3" x14ac:dyDescent="0.25">
      <c r="A9442" s="2">
        <v>43728</v>
      </c>
      <c r="B9442" s="1" t="s">
        <v>10</v>
      </c>
      <c r="C9442">
        <v>39.75</v>
      </c>
    </row>
    <row r="9443" spans="1:3" x14ac:dyDescent="0.25">
      <c r="A9443" s="2">
        <v>43731</v>
      </c>
      <c r="B9443" s="1" t="s">
        <v>10</v>
      </c>
      <c r="C9443">
        <v>39.599997999999999</v>
      </c>
    </row>
    <row r="9444" spans="1:3" x14ac:dyDescent="0.25">
      <c r="A9444" s="2">
        <v>43732</v>
      </c>
      <c r="B9444" s="1" t="s">
        <v>10</v>
      </c>
      <c r="C9444">
        <v>40.650002000000001</v>
      </c>
    </row>
    <row r="9445" spans="1:3" x14ac:dyDescent="0.25">
      <c r="A9445" s="2">
        <v>43733</v>
      </c>
      <c r="B9445" s="1" t="s">
        <v>10</v>
      </c>
      <c r="C9445">
        <v>40.849997999999999</v>
      </c>
    </row>
    <row r="9446" spans="1:3" x14ac:dyDescent="0.25">
      <c r="A9446" s="2">
        <v>43734</v>
      </c>
      <c r="B9446" s="1" t="s">
        <v>10</v>
      </c>
      <c r="C9446">
        <v>40.900002000000001</v>
      </c>
    </row>
    <row r="9447" spans="1:3" x14ac:dyDescent="0.25">
      <c r="A9447" s="2">
        <v>43735</v>
      </c>
      <c r="B9447" s="1" t="s">
        <v>10</v>
      </c>
      <c r="C9447">
        <v>41.220001000000003</v>
      </c>
    </row>
    <row r="9448" spans="1:3" x14ac:dyDescent="0.25">
      <c r="A9448" s="2">
        <v>43738</v>
      </c>
      <c r="B9448" s="1" t="s">
        <v>10</v>
      </c>
      <c r="C9448">
        <v>41.880001</v>
      </c>
    </row>
    <row r="9449" spans="1:3" x14ac:dyDescent="0.25">
      <c r="A9449" s="2">
        <v>43739</v>
      </c>
      <c r="B9449" s="1" t="s">
        <v>10</v>
      </c>
      <c r="C9449">
        <v>41.830002</v>
      </c>
    </row>
    <row r="9450" spans="1:3" x14ac:dyDescent="0.25">
      <c r="A9450" s="2">
        <v>43740</v>
      </c>
      <c r="B9450" s="1" t="s">
        <v>10</v>
      </c>
      <c r="C9450">
        <v>40.619999</v>
      </c>
    </row>
    <row r="9451" spans="1:3" x14ac:dyDescent="0.25">
      <c r="A9451" s="2">
        <v>43742</v>
      </c>
      <c r="B9451" s="1" t="s">
        <v>10</v>
      </c>
      <c r="C9451">
        <v>41.299999</v>
      </c>
    </row>
    <row r="9452" spans="1:3" x14ac:dyDescent="0.25">
      <c r="A9452" s="2">
        <v>43745</v>
      </c>
      <c r="B9452" s="1" t="s">
        <v>10</v>
      </c>
      <c r="C9452">
        <v>41.48</v>
      </c>
    </row>
    <row r="9453" spans="1:3" x14ac:dyDescent="0.25">
      <c r="A9453" s="2">
        <v>43746</v>
      </c>
      <c r="B9453" s="1" t="s">
        <v>10</v>
      </c>
      <c r="C9453">
        <v>41.080002</v>
      </c>
    </row>
    <row r="9454" spans="1:3" x14ac:dyDescent="0.25">
      <c r="A9454" s="2">
        <v>43747</v>
      </c>
      <c r="B9454" s="1" t="s">
        <v>10</v>
      </c>
      <c r="C9454">
        <v>41.34</v>
      </c>
    </row>
    <row r="9455" spans="1:3" x14ac:dyDescent="0.25">
      <c r="A9455" s="2">
        <v>43748</v>
      </c>
      <c r="B9455" s="1" t="s">
        <v>10</v>
      </c>
      <c r="C9455">
        <v>40.98</v>
      </c>
    </row>
    <row r="9456" spans="1:3" x14ac:dyDescent="0.25">
      <c r="A9456" s="2">
        <v>43749</v>
      </c>
      <c r="B9456" s="1" t="s">
        <v>10</v>
      </c>
      <c r="C9456">
        <v>41.639999000000003</v>
      </c>
    </row>
    <row r="9457" spans="1:3" x14ac:dyDescent="0.25">
      <c r="A9457" s="2">
        <v>43752</v>
      </c>
      <c r="B9457" s="1" t="s">
        <v>10</v>
      </c>
      <c r="C9457">
        <v>41.52</v>
      </c>
    </row>
    <row r="9458" spans="1:3" x14ac:dyDescent="0.25">
      <c r="A9458" s="2">
        <v>43753</v>
      </c>
      <c r="B9458" s="1" t="s">
        <v>10</v>
      </c>
      <c r="C9458">
        <v>42.169998</v>
      </c>
    </row>
    <row r="9459" spans="1:3" x14ac:dyDescent="0.25">
      <c r="A9459" s="2">
        <v>43754</v>
      </c>
      <c r="B9459" s="1" t="s">
        <v>10</v>
      </c>
      <c r="C9459">
        <v>42.299999</v>
      </c>
    </row>
    <row r="9460" spans="1:3" x14ac:dyDescent="0.25">
      <c r="A9460" s="2">
        <v>43755</v>
      </c>
      <c r="B9460" s="1" t="s">
        <v>10</v>
      </c>
      <c r="C9460">
        <v>42.580002</v>
      </c>
    </row>
    <row r="9461" spans="1:3" x14ac:dyDescent="0.25">
      <c r="A9461" s="2">
        <v>43756</v>
      </c>
      <c r="B9461" s="1" t="s">
        <v>10</v>
      </c>
      <c r="C9461">
        <v>41.529998999999997</v>
      </c>
    </row>
    <row r="9462" spans="1:3" x14ac:dyDescent="0.25">
      <c r="A9462" s="2">
        <v>43759</v>
      </c>
      <c r="B9462" s="1" t="s">
        <v>10</v>
      </c>
      <c r="C9462">
        <v>41.689999</v>
      </c>
    </row>
    <row r="9463" spans="1:3" x14ac:dyDescent="0.25">
      <c r="A9463" s="2">
        <v>43760</v>
      </c>
      <c r="B9463" s="1" t="s">
        <v>10</v>
      </c>
      <c r="C9463">
        <v>42.220001000000003</v>
      </c>
    </row>
    <row r="9464" spans="1:3" x14ac:dyDescent="0.25">
      <c r="A9464" s="2">
        <v>43761</v>
      </c>
      <c r="B9464" s="1" t="s">
        <v>10</v>
      </c>
      <c r="C9464">
        <v>41.23</v>
      </c>
    </row>
    <row r="9465" spans="1:3" x14ac:dyDescent="0.25">
      <c r="A9465" s="2">
        <v>43762</v>
      </c>
      <c r="B9465" s="1" t="s">
        <v>10</v>
      </c>
      <c r="C9465">
        <v>41.779998999999997</v>
      </c>
    </row>
    <row r="9466" spans="1:3" x14ac:dyDescent="0.25">
      <c r="A9466" s="2">
        <v>43763</v>
      </c>
      <c r="B9466" s="1" t="s">
        <v>10</v>
      </c>
      <c r="C9466">
        <v>41.68</v>
      </c>
    </row>
    <row r="9467" spans="1:3" x14ac:dyDescent="0.25">
      <c r="A9467" s="2">
        <v>43766</v>
      </c>
      <c r="B9467" s="1" t="s">
        <v>10</v>
      </c>
      <c r="C9467">
        <v>42.279998999999997</v>
      </c>
    </row>
    <row r="9468" spans="1:3" x14ac:dyDescent="0.25">
      <c r="A9468" s="2">
        <v>43767</v>
      </c>
      <c r="B9468" s="1" t="s">
        <v>10</v>
      </c>
      <c r="C9468">
        <v>41.259998000000003</v>
      </c>
    </row>
    <row r="9469" spans="1:3" x14ac:dyDescent="0.25">
      <c r="A9469" s="2">
        <v>43768</v>
      </c>
      <c r="B9469" s="1" t="s">
        <v>10</v>
      </c>
      <c r="C9469">
        <v>41.720001000000003</v>
      </c>
    </row>
    <row r="9470" spans="1:3" x14ac:dyDescent="0.25">
      <c r="A9470" s="2">
        <v>43769</v>
      </c>
      <c r="B9470" s="1" t="s">
        <v>10</v>
      </c>
      <c r="C9470">
        <v>38.849997999999999</v>
      </c>
    </row>
    <row r="9471" spans="1:3" x14ac:dyDescent="0.25">
      <c r="A9471" s="2">
        <v>43770</v>
      </c>
      <c r="B9471" s="1" t="s">
        <v>10</v>
      </c>
      <c r="C9471">
        <v>39.349997999999999</v>
      </c>
    </row>
    <row r="9472" spans="1:3" x14ac:dyDescent="0.25">
      <c r="A9472" s="2">
        <v>43773</v>
      </c>
      <c r="B9472" s="1" t="s">
        <v>10</v>
      </c>
      <c r="C9472">
        <v>39.900002000000001</v>
      </c>
    </row>
    <row r="9473" spans="1:3" x14ac:dyDescent="0.25">
      <c r="A9473" s="2">
        <v>43774</v>
      </c>
      <c r="B9473" s="1" t="s">
        <v>10</v>
      </c>
      <c r="C9473">
        <v>39.049999</v>
      </c>
    </row>
    <row r="9474" spans="1:3" x14ac:dyDescent="0.25">
      <c r="A9474" s="2">
        <v>43775</v>
      </c>
      <c r="B9474" s="1" t="s">
        <v>10</v>
      </c>
      <c r="C9474">
        <v>38.509998000000003</v>
      </c>
    </row>
    <row r="9475" spans="1:3" x14ac:dyDescent="0.25">
      <c r="A9475" s="2">
        <v>43776</v>
      </c>
      <c r="B9475" s="1" t="s">
        <v>10</v>
      </c>
      <c r="C9475">
        <v>38.220001000000003</v>
      </c>
    </row>
    <row r="9476" spans="1:3" x14ac:dyDescent="0.25">
      <c r="A9476" s="2">
        <v>43777</v>
      </c>
      <c r="B9476" s="1" t="s">
        <v>10</v>
      </c>
      <c r="C9476">
        <v>37.389999000000003</v>
      </c>
    </row>
    <row r="9477" spans="1:3" x14ac:dyDescent="0.25">
      <c r="A9477" s="2">
        <v>43780</v>
      </c>
      <c r="B9477" s="1" t="s">
        <v>10</v>
      </c>
      <c r="C9477">
        <v>37.209999000000003</v>
      </c>
    </row>
    <row r="9478" spans="1:3" x14ac:dyDescent="0.25">
      <c r="A9478" s="2">
        <v>43781</v>
      </c>
      <c r="B9478" s="1" t="s">
        <v>10</v>
      </c>
      <c r="C9478">
        <v>36.939999</v>
      </c>
    </row>
    <row r="9479" spans="1:3" x14ac:dyDescent="0.25">
      <c r="A9479" s="2">
        <v>43782</v>
      </c>
      <c r="B9479" s="1" t="s">
        <v>10</v>
      </c>
      <c r="C9479">
        <v>37.299999</v>
      </c>
    </row>
    <row r="9480" spans="1:3" x14ac:dyDescent="0.25">
      <c r="A9480" s="2">
        <v>43783</v>
      </c>
      <c r="B9480" s="1" t="s">
        <v>10</v>
      </c>
      <c r="C9480">
        <v>38.119999</v>
      </c>
    </row>
    <row r="9481" spans="1:3" x14ac:dyDescent="0.25">
      <c r="A9481" s="2">
        <v>43784</v>
      </c>
      <c r="B9481" s="1" t="s">
        <v>10</v>
      </c>
      <c r="C9481">
        <v>38.849997999999999</v>
      </c>
    </row>
    <row r="9482" spans="1:3" x14ac:dyDescent="0.25">
      <c r="A9482" s="2">
        <v>43787</v>
      </c>
      <c r="B9482" s="1" t="s">
        <v>10</v>
      </c>
      <c r="C9482">
        <v>38.529998999999997</v>
      </c>
    </row>
    <row r="9483" spans="1:3" x14ac:dyDescent="0.25">
      <c r="A9483" s="2">
        <v>43788</v>
      </c>
      <c r="B9483" s="1" t="s">
        <v>10</v>
      </c>
      <c r="C9483">
        <v>38.549999</v>
      </c>
    </row>
    <row r="9484" spans="1:3" x14ac:dyDescent="0.25">
      <c r="A9484" s="2">
        <v>43789</v>
      </c>
      <c r="B9484" s="1" t="s">
        <v>10</v>
      </c>
      <c r="C9484">
        <v>38.380001</v>
      </c>
    </row>
    <row r="9485" spans="1:3" x14ac:dyDescent="0.25">
      <c r="A9485" s="2">
        <v>43790</v>
      </c>
      <c r="B9485" s="1" t="s">
        <v>10</v>
      </c>
      <c r="C9485">
        <v>38.340000000000003</v>
      </c>
    </row>
    <row r="9486" spans="1:3" x14ac:dyDescent="0.25">
      <c r="A9486" s="2">
        <v>43791</v>
      </c>
      <c r="B9486" s="1" t="s">
        <v>10</v>
      </c>
      <c r="C9486">
        <v>38.299999</v>
      </c>
    </row>
    <row r="9487" spans="1:3" x14ac:dyDescent="0.25">
      <c r="A9487" s="2">
        <v>43794</v>
      </c>
      <c r="B9487" s="1" t="s">
        <v>10</v>
      </c>
      <c r="C9487">
        <v>38.659999999999997</v>
      </c>
    </row>
    <row r="9488" spans="1:3" x14ac:dyDescent="0.25">
      <c r="A9488" s="2">
        <v>43795</v>
      </c>
      <c r="B9488" s="1" t="s">
        <v>10</v>
      </c>
      <c r="C9488">
        <v>39.310001</v>
      </c>
    </row>
    <row r="9489" spans="1:3" x14ac:dyDescent="0.25">
      <c r="A9489" s="2">
        <v>43796</v>
      </c>
      <c r="B9489" s="1" t="s">
        <v>10</v>
      </c>
      <c r="C9489">
        <v>39.549999</v>
      </c>
    </row>
    <row r="9490" spans="1:3" x14ac:dyDescent="0.25">
      <c r="A9490" s="2">
        <v>43797</v>
      </c>
      <c r="B9490" s="1" t="s">
        <v>10</v>
      </c>
      <c r="C9490">
        <v>39.5</v>
      </c>
    </row>
    <row r="9491" spans="1:3" x14ac:dyDescent="0.25">
      <c r="A9491" s="2">
        <v>43798</v>
      </c>
      <c r="B9491" s="1" t="s">
        <v>10</v>
      </c>
      <c r="C9491">
        <v>39.099997999999999</v>
      </c>
    </row>
    <row r="9492" spans="1:3" x14ac:dyDescent="0.25">
      <c r="A9492" s="2">
        <v>43801</v>
      </c>
      <c r="B9492" s="1" t="s">
        <v>10</v>
      </c>
      <c r="C9492">
        <v>39.240001999999997</v>
      </c>
    </row>
    <row r="9493" spans="1:3" x14ac:dyDescent="0.25">
      <c r="A9493" s="2">
        <v>43802</v>
      </c>
      <c r="B9493" s="1" t="s">
        <v>10</v>
      </c>
      <c r="C9493">
        <v>40.380001</v>
      </c>
    </row>
    <row r="9494" spans="1:3" x14ac:dyDescent="0.25">
      <c r="A9494" s="2">
        <v>43803</v>
      </c>
      <c r="B9494" s="1" t="s">
        <v>10</v>
      </c>
      <c r="C9494">
        <v>42.049999</v>
      </c>
    </row>
    <row r="9495" spans="1:3" x14ac:dyDescent="0.25">
      <c r="A9495" s="2">
        <v>43804</v>
      </c>
      <c r="B9495" s="1" t="s">
        <v>10</v>
      </c>
      <c r="C9495">
        <v>41.93</v>
      </c>
    </row>
    <row r="9496" spans="1:3" x14ac:dyDescent="0.25">
      <c r="A9496" s="2">
        <v>43805</v>
      </c>
      <c r="B9496" s="1" t="s">
        <v>10</v>
      </c>
      <c r="C9496">
        <v>41.470001000000003</v>
      </c>
    </row>
    <row r="9497" spans="1:3" x14ac:dyDescent="0.25">
      <c r="A9497" s="2">
        <v>43808</v>
      </c>
      <c r="B9497" s="1" t="s">
        <v>10</v>
      </c>
      <c r="C9497">
        <v>41.119999</v>
      </c>
    </row>
    <row r="9498" spans="1:3" x14ac:dyDescent="0.25">
      <c r="A9498" s="2">
        <v>43809</v>
      </c>
      <c r="B9498" s="1" t="s">
        <v>10</v>
      </c>
      <c r="C9498">
        <v>40.950001</v>
      </c>
    </row>
    <row r="9499" spans="1:3" x14ac:dyDescent="0.25">
      <c r="A9499" s="2">
        <v>43810</v>
      </c>
      <c r="B9499" s="1" t="s">
        <v>10</v>
      </c>
      <c r="C9499">
        <v>41.41</v>
      </c>
    </row>
    <row r="9500" spans="1:3" x14ac:dyDescent="0.25">
      <c r="A9500" s="2">
        <v>43811</v>
      </c>
      <c r="B9500" s="1" t="s">
        <v>10</v>
      </c>
      <c r="C9500">
        <v>41.73</v>
      </c>
    </row>
    <row r="9501" spans="1:3" x14ac:dyDescent="0.25">
      <c r="A9501" s="2">
        <v>43812</v>
      </c>
      <c r="B9501" s="1" t="s">
        <v>10</v>
      </c>
      <c r="C9501">
        <v>42.689999</v>
      </c>
    </row>
    <row r="9502" spans="1:3" x14ac:dyDescent="0.25">
      <c r="A9502" s="2">
        <v>43815</v>
      </c>
      <c r="B9502" s="1" t="s">
        <v>10</v>
      </c>
      <c r="C9502">
        <v>43.790000999999997</v>
      </c>
    </row>
    <row r="9503" spans="1:3" x14ac:dyDescent="0.25">
      <c r="A9503" s="2">
        <v>43816</v>
      </c>
      <c r="B9503" s="1" t="s">
        <v>10</v>
      </c>
      <c r="C9503">
        <v>43.720001000000003</v>
      </c>
    </row>
    <row r="9504" spans="1:3" x14ac:dyDescent="0.25">
      <c r="A9504" s="2">
        <v>43817</v>
      </c>
      <c r="B9504" s="1" t="s">
        <v>10</v>
      </c>
      <c r="C9504">
        <v>44.02</v>
      </c>
    </row>
    <row r="9505" spans="1:3" x14ac:dyDescent="0.25">
      <c r="A9505" s="2">
        <v>43818</v>
      </c>
      <c r="B9505" s="1" t="s">
        <v>10</v>
      </c>
      <c r="C9505">
        <v>44.580002</v>
      </c>
    </row>
    <row r="9506" spans="1:3" x14ac:dyDescent="0.25">
      <c r="A9506" s="2">
        <v>43819</v>
      </c>
      <c r="B9506" s="1" t="s">
        <v>10</v>
      </c>
      <c r="C9506">
        <v>44.790000999999997</v>
      </c>
    </row>
    <row r="9507" spans="1:3" x14ac:dyDescent="0.25">
      <c r="A9507" s="2">
        <v>43822</v>
      </c>
      <c r="B9507" s="1" t="s">
        <v>10</v>
      </c>
      <c r="C9507">
        <v>45.060001</v>
      </c>
    </row>
    <row r="9508" spans="1:3" x14ac:dyDescent="0.25">
      <c r="A9508" s="2">
        <v>43826</v>
      </c>
      <c r="B9508" s="1" t="s">
        <v>10</v>
      </c>
      <c r="C9508">
        <v>45.470001000000003</v>
      </c>
    </row>
    <row r="9509" spans="1:3" x14ac:dyDescent="0.25">
      <c r="A9509" s="2">
        <v>43829</v>
      </c>
      <c r="B9509" s="1" t="s">
        <v>10</v>
      </c>
      <c r="C9509">
        <v>45.18</v>
      </c>
    </row>
    <row r="9510" spans="1:3" x14ac:dyDescent="0.25">
      <c r="A9510" s="2">
        <v>43832</v>
      </c>
      <c r="B9510" s="1" t="s">
        <v>10</v>
      </c>
      <c r="C9510">
        <v>45.779998999999997</v>
      </c>
    </row>
    <row r="9511" spans="1:3" x14ac:dyDescent="0.25">
      <c r="A9511" s="2">
        <v>43833</v>
      </c>
      <c r="B9511" s="1" t="s">
        <v>10</v>
      </c>
      <c r="C9511">
        <v>45.27</v>
      </c>
    </row>
    <row r="9512" spans="1:3" x14ac:dyDescent="0.25">
      <c r="A9512" s="2">
        <v>43836</v>
      </c>
      <c r="B9512" s="1" t="s">
        <v>10</v>
      </c>
      <c r="C9512">
        <v>44.91</v>
      </c>
    </row>
    <row r="9513" spans="1:3" x14ac:dyDescent="0.25">
      <c r="A9513" s="2">
        <v>43837</v>
      </c>
      <c r="B9513" s="1" t="s">
        <v>10</v>
      </c>
      <c r="C9513">
        <v>45.529998999999997</v>
      </c>
    </row>
    <row r="9514" spans="1:3" x14ac:dyDescent="0.25">
      <c r="A9514" s="2">
        <v>43838</v>
      </c>
      <c r="B9514" s="1" t="s">
        <v>10</v>
      </c>
      <c r="C9514">
        <v>46.189999</v>
      </c>
    </row>
    <row r="9515" spans="1:3" x14ac:dyDescent="0.25">
      <c r="A9515" s="2">
        <v>43839</v>
      </c>
      <c r="B9515" s="1" t="s">
        <v>10</v>
      </c>
      <c r="C9515">
        <v>46.650002000000001</v>
      </c>
    </row>
    <row r="9516" spans="1:3" x14ac:dyDescent="0.25">
      <c r="A9516" s="2">
        <v>43840</v>
      </c>
      <c r="B9516" s="1" t="s">
        <v>10</v>
      </c>
      <c r="C9516">
        <v>45.5</v>
      </c>
    </row>
    <row r="9517" spans="1:3" x14ac:dyDescent="0.25">
      <c r="A9517" s="2">
        <v>43843</v>
      </c>
      <c r="B9517" s="1" t="s">
        <v>10</v>
      </c>
      <c r="C9517">
        <v>44.939999</v>
      </c>
    </row>
    <row r="9518" spans="1:3" x14ac:dyDescent="0.25">
      <c r="A9518" s="2">
        <v>43844</v>
      </c>
      <c r="B9518" s="1" t="s">
        <v>10</v>
      </c>
      <c r="C9518">
        <v>45.639999000000003</v>
      </c>
    </row>
    <row r="9519" spans="1:3" x14ac:dyDescent="0.25">
      <c r="A9519" s="2">
        <v>43845</v>
      </c>
      <c r="B9519" s="1" t="s">
        <v>10</v>
      </c>
      <c r="C9519">
        <v>46.439999</v>
      </c>
    </row>
    <row r="9520" spans="1:3" x14ac:dyDescent="0.25">
      <c r="A9520" s="2">
        <v>43846</v>
      </c>
      <c r="B9520" s="1" t="s">
        <v>10</v>
      </c>
      <c r="C9520">
        <v>46.59</v>
      </c>
    </row>
    <row r="9521" spans="1:3" x14ac:dyDescent="0.25">
      <c r="A9521" s="2">
        <v>43847</v>
      </c>
      <c r="B9521" s="1" t="s">
        <v>10</v>
      </c>
      <c r="C9521">
        <v>47.110000999999997</v>
      </c>
    </row>
    <row r="9522" spans="1:3" x14ac:dyDescent="0.25">
      <c r="A9522" s="2">
        <v>43850</v>
      </c>
      <c r="B9522" s="1" t="s">
        <v>10</v>
      </c>
      <c r="C9522">
        <v>46.259998000000003</v>
      </c>
    </row>
    <row r="9523" spans="1:3" x14ac:dyDescent="0.25">
      <c r="A9523" s="2">
        <v>43851</v>
      </c>
      <c r="B9523" s="1" t="s">
        <v>10</v>
      </c>
      <c r="C9523">
        <v>46.93</v>
      </c>
    </row>
    <row r="9524" spans="1:3" x14ac:dyDescent="0.25">
      <c r="A9524" s="2">
        <v>43852</v>
      </c>
      <c r="B9524" s="1" t="s">
        <v>10</v>
      </c>
      <c r="C9524">
        <v>46.950001</v>
      </c>
    </row>
    <row r="9525" spans="1:3" x14ac:dyDescent="0.25">
      <c r="A9525" s="2">
        <v>43853</v>
      </c>
      <c r="B9525" s="1" t="s">
        <v>10</v>
      </c>
      <c r="C9525">
        <v>45.509998000000003</v>
      </c>
    </row>
    <row r="9526" spans="1:3" x14ac:dyDescent="0.25">
      <c r="A9526" s="2">
        <v>43854</v>
      </c>
      <c r="B9526" s="1" t="s">
        <v>10</v>
      </c>
      <c r="C9526">
        <v>46.02</v>
      </c>
    </row>
    <row r="9527" spans="1:3" x14ac:dyDescent="0.25">
      <c r="A9527" s="2">
        <v>43857</v>
      </c>
      <c r="B9527" s="1" t="s">
        <v>10</v>
      </c>
      <c r="C9527">
        <v>44.380001</v>
      </c>
    </row>
    <row r="9528" spans="1:3" x14ac:dyDescent="0.25">
      <c r="A9528" s="2">
        <v>43858</v>
      </c>
      <c r="B9528" s="1" t="s">
        <v>10</v>
      </c>
      <c r="C9528">
        <v>44.330002</v>
      </c>
    </row>
    <row r="9529" spans="1:3" x14ac:dyDescent="0.25">
      <c r="A9529" s="2">
        <v>43859</v>
      </c>
      <c r="B9529" s="1" t="s">
        <v>10</v>
      </c>
      <c r="C9529">
        <v>44.099997999999999</v>
      </c>
    </row>
    <row r="9530" spans="1:3" x14ac:dyDescent="0.25">
      <c r="A9530" s="2">
        <v>43860</v>
      </c>
      <c r="B9530" s="1" t="s">
        <v>10</v>
      </c>
      <c r="C9530">
        <v>43.66</v>
      </c>
    </row>
    <row r="9531" spans="1:3" x14ac:dyDescent="0.25">
      <c r="A9531" s="2">
        <v>43861</v>
      </c>
      <c r="B9531" s="1" t="s">
        <v>10</v>
      </c>
      <c r="C9531">
        <v>43.43</v>
      </c>
    </row>
    <row r="9532" spans="1:3" x14ac:dyDescent="0.25">
      <c r="A9532" s="2">
        <v>43864</v>
      </c>
      <c r="B9532" s="1" t="s">
        <v>10</v>
      </c>
      <c r="C9532">
        <v>44</v>
      </c>
    </row>
    <row r="9533" spans="1:3" x14ac:dyDescent="0.25">
      <c r="A9533" s="2">
        <v>43865</v>
      </c>
      <c r="B9533" s="1" t="s">
        <v>10</v>
      </c>
      <c r="C9533">
        <v>44.700001</v>
      </c>
    </row>
    <row r="9534" spans="1:3" x14ac:dyDescent="0.25">
      <c r="A9534" s="2">
        <v>43866</v>
      </c>
      <c r="B9534" s="1" t="s">
        <v>10</v>
      </c>
      <c r="C9534">
        <v>44.82</v>
      </c>
    </row>
    <row r="9535" spans="1:3" x14ac:dyDescent="0.25">
      <c r="A9535" s="2">
        <v>43867</v>
      </c>
      <c r="B9535" s="1" t="s">
        <v>10</v>
      </c>
      <c r="C9535">
        <v>45.130001</v>
      </c>
    </row>
    <row r="9536" spans="1:3" x14ac:dyDescent="0.25">
      <c r="A9536" s="2">
        <v>43868</v>
      </c>
      <c r="B9536" s="1" t="s">
        <v>10</v>
      </c>
      <c r="C9536">
        <v>44.799999</v>
      </c>
    </row>
    <row r="9537" spans="1:3" x14ac:dyDescent="0.25">
      <c r="A9537" s="2">
        <v>43871</v>
      </c>
      <c r="B9537" s="1" t="s">
        <v>10</v>
      </c>
      <c r="C9537">
        <v>45.560001</v>
      </c>
    </row>
    <row r="9538" spans="1:3" x14ac:dyDescent="0.25">
      <c r="A9538" s="2">
        <v>43872</v>
      </c>
      <c r="B9538" s="1" t="s">
        <v>10</v>
      </c>
      <c r="C9538">
        <v>47.060001</v>
      </c>
    </row>
    <row r="9539" spans="1:3" x14ac:dyDescent="0.25">
      <c r="A9539" s="2">
        <v>43873</v>
      </c>
      <c r="B9539" s="1" t="s">
        <v>10</v>
      </c>
      <c r="C9539">
        <v>47.709999000000003</v>
      </c>
    </row>
    <row r="9540" spans="1:3" x14ac:dyDescent="0.25">
      <c r="A9540" s="2">
        <v>43874</v>
      </c>
      <c r="B9540" s="1" t="s">
        <v>10</v>
      </c>
      <c r="C9540">
        <v>47.880001</v>
      </c>
    </row>
    <row r="9541" spans="1:3" x14ac:dyDescent="0.25">
      <c r="A9541" s="2">
        <v>43875</v>
      </c>
      <c r="B9541" s="1" t="s">
        <v>10</v>
      </c>
      <c r="C9541">
        <v>47.470001000000003</v>
      </c>
    </row>
    <row r="9542" spans="1:3" x14ac:dyDescent="0.25">
      <c r="A9542" s="2">
        <v>43878</v>
      </c>
      <c r="B9542" s="1" t="s">
        <v>10</v>
      </c>
      <c r="C9542">
        <v>48.41</v>
      </c>
    </row>
    <row r="9543" spans="1:3" x14ac:dyDescent="0.25">
      <c r="A9543" s="2">
        <v>43879</v>
      </c>
      <c r="B9543" s="1" t="s">
        <v>10</v>
      </c>
      <c r="C9543">
        <v>47.630001</v>
      </c>
    </row>
    <row r="9544" spans="1:3" x14ac:dyDescent="0.25">
      <c r="A9544" s="2">
        <v>43880</v>
      </c>
      <c r="B9544" s="1" t="s">
        <v>10</v>
      </c>
      <c r="C9544">
        <v>48.900002000000001</v>
      </c>
    </row>
    <row r="9545" spans="1:3" x14ac:dyDescent="0.25">
      <c r="A9545" s="2">
        <v>43881</v>
      </c>
      <c r="B9545" s="1" t="s">
        <v>10</v>
      </c>
      <c r="C9545">
        <v>47.509998000000003</v>
      </c>
    </row>
    <row r="9546" spans="1:3" x14ac:dyDescent="0.25">
      <c r="A9546" s="2">
        <v>43882</v>
      </c>
      <c r="B9546" s="1" t="s">
        <v>10</v>
      </c>
      <c r="C9546">
        <v>47.32</v>
      </c>
    </row>
    <row r="9547" spans="1:3" x14ac:dyDescent="0.25">
      <c r="A9547" s="2">
        <v>43885</v>
      </c>
      <c r="B9547" s="1" t="s">
        <v>10</v>
      </c>
      <c r="C9547">
        <v>45.139999000000003</v>
      </c>
    </row>
    <row r="9548" spans="1:3" x14ac:dyDescent="0.25">
      <c r="A9548" s="2">
        <v>43886</v>
      </c>
      <c r="B9548" s="1" t="s">
        <v>10</v>
      </c>
      <c r="C9548">
        <v>44.139999000000003</v>
      </c>
    </row>
    <row r="9549" spans="1:3" x14ac:dyDescent="0.25">
      <c r="A9549" s="2">
        <v>43887</v>
      </c>
      <c r="B9549" s="1" t="s">
        <v>10</v>
      </c>
      <c r="C9549">
        <v>44.869999</v>
      </c>
    </row>
    <row r="9550" spans="1:3" x14ac:dyDescent="0.25">
      <c r="A9550" s="2">
        <v>43888</v>
      </c>
      <c r="B9550" s="1" t="s">
        <v>10</v>
      </c>
      <c r="C9550">
        <v>40.93</v>
      </c>
    </row>
    <row r="9551" spans="1:3" x14ac:dyDescent="0.25">
      <c r="A9551" s="2">
        <v>43889</v>
      </c>
      <c r="B9551" s="1" t="s">
        <v>10</v>
      </c>
      <c r="C9551">
        <v>39.529998999999997</v>
      </c>
    </row>
    <row r="9552" spans="1:3" x14ac:dyDescent="0.25">
      <c r="A9552" s="2">
        <v>43892</v>
      </c>
      <c r="B9552" s="1" t="s">
        <v>10</v>
      </c>
      <c r="C9552">
        <v>39.540000999999997</v>
      </c>
    </row>
    <row r="9553" spans="1:3" x14ac:dyDescent="0.25">
      <c r="A9553" s="2">
        <v>43893</v>
      </c>
      <c r="B9553" s="1" t="s">
        <v>10</v>
      </c>
      <c r="C9553">
        <v>39.209999000000003</v>
      </c>
    </row>
    <row r="9554" spans="1:3" x14ac:dyDescent="0.25">
      <c r="A9554" s="2">
        <v>43894</v>
      </c>
      <c r="B9554" s="1" t="s">
        <v>10</v>
      </c>
      <c r="C9554">
        <v>39.529998999999997</v>
      </c>
    </row>
    <row r="9555" spans="1:3" x14ac:dyDescent="0.25">
      <c r="A9555" s="2">
        <v>43895</v>
      </c>
      <c r="B9555" s="1" t="s">
        <v>10</v>
      </c>
      <c r="C9555">
        <v>38.599997999999999</v>
      </c>
    </row>
    <row r="9556" spans="1:3" x14ac:dyDescent="0.25">
      <c r="A9556" s="2">
        <v>43896</v>
      </c>
      <c r="B9556" s="1" t="s">
        <v>10</v>
      </c>
      <c r="C9556">
        <v>37.700001</v>
      </c>
    </row>
    <row r="9557" spans="1:3" x14ac:dyDescent="0.25">
      <c r="A9557" s="2">
        <v>43899</v>
      </c>
      <c r="B9557" s="1" t="s">
        <v>10</v>
      </c>
      <c r="C9557">
        <v>36.869999</v>
      </c>
    </row>
    <row r="9558" spans="1:3" x14ac:dyDescent="0.25">
      <c r="A9558" s="2">
        <v>43900</v>
      </c>
      <c r="B9558" s="1" t="s">
        <v>10</v>
      </c>
      <c r="C9558">
        <v>36.860000999999997</v>
      </c>
    </row>
    <row r="9559" spans="1:3" x14ac:dyDescent="0.25">
      <c r="A9559" s="2">
        <v>43901</v>
      </c>
      <c r="B9559" s="1" t="s">
        <v>10</v>
      </c>
      <c r="C9559">
        <v>35.049999</v>
      </c>
    </row>
    <row r="9560" spans="1:3" x14ac:dyDescent="0.25">
      <c r="A9560" s="2">
        <v>43902</v>
      </c>
      <c r="B9560" s="1" t="s">
        <v>10</v>
      </c>
      <c r="C9560">
        <v>31.85</v>
      </c>
    </row>
    <row r="9561" spans="1:3" x14ac:dyDescent="0.25">
      <c r="A9561" s="2">
        <v>43903</v>
      </c>
      <c r="B9561" s="1" t="s">
        <v>10</v>
      </c>
      <c r="C9561">
        <v>32.090000000000003</v>
      </c>
    </row>
    <row r="9562" spans="1:3" x14ac:dyDescent="0.25">
      <c r="A9562" s="2">
        <v>43906</v>
      </c>
      <c r="B9562" s="1" t="s">
        <v>10</v>
      </c>
      <c r="C9562">
        <v>31.57</v>
      </c>
    </row>
    <row r="9563" spans="1:3" x14ac:dyDescent="0.25">
      <c r="A9563" s="2">
        <v>43907</v>
      </c>
      <c r="B9563" s="1" t="s">
        <v>10</v>
      </c>
      <c r="C9563">
        <v>32.650002000000001</v>
      </c>
    </row>
    <row r="9564" spans="1:3" x14ac:dyDescent="0.25">
      <c r="A9564" s="2">
        <v>43908</v>
      </c>
      <c r="B9564" s="1" t="s">
        <v>10</v>
      </c>
      <c r="C9564">
        <v>30.219999000000001</v>
      </c>
    </row>
    <row r="9565" spans="1:3" x14ac:dyDescent="0.25">
      <c r="A9565" s="2">
        <v>43909</v>
      </c>
      <c r="B9565" s="1" t="s">
        <v>10</v>
      </c>
      <c r="C9565">
        <v>30.360001</v>
      </c>
    </row>
    <row r="9566" spans="1:3" x14ac:dyDescent="0.25">
      <c r="A9566" s="2">
        <v>43910</v>
      </c>
      <c r="B9566" s="1" t="s">
        <v>10</v>
      </c>
      <c r="C9566">
        <v>31.1</v>
      </c>
    </row>
    <row r="9567" spans="1:3" x14ac:dyDescent="0.25">
      <c r="A9567" s="2">
        <v>43913</v>
      </c>
      <c r="B9567" s="1" t="s">
        <v>10</v>
      </c>
      <c r="C9567">
        <v>29.5</v>
      </c>
    </row>
    <row r="9568" spans="1:3" x14ac:dyDescent="0.25">
      <c r="A9568" s="2">
        <v>43914</v>
      </c>
      <c r="B9568" s="1" t="s">
        <v>10</v>
      </c>
      <c r="C9568">
        <v>33.169998</v>
      </c>
    </row>
    <row r="9569" spans="1:3" x14ac:dyDescent="0.25">
      <c r="A9569" s="2">
        <v>43915</v>
      </c>
      <c r="B9569" s="1" t="s">
        <v>10</v>
      </c>
      <c r="C9569">
        <v>35.669998</v>
      </c>
    </row>
    <row r="9570" spans="1:3" x14ac:dyDescent="0.25">
      <c r="A9570" s="2">
        <v>43916</v>
      </c>
      <c r="B9570" s="1" t="s">
        <v>10</v>
      </c>
      <c r="C9570">
        <v>36.240001999999997</v>
      </c>
    </row>
    <row r="9571" spans="1:3" x14ac:dyDescent="0.25">
      <c r="A9571" s="2">
        <v>43917</v>
      </c>
      <c r="B9571" s="1" t="s">
        <v>10</v>
      </c>
      <c r="C9571">
        <v>33.82</v>
      </c>
    </row>
    <row r="9572" spans="1:3" x14ac:dyDescent="0.25">
      <c r="A9572" s="2">
        <v>43920</v>
      </c>
      <c r="B9572" s="1" t="s">
        <v>10</v>
      </c>
      <c r="C9572">
        <v>33.020000000000003</v>
      </c>
    </row>
    <row r="9573" spans="1:3" x14ac:dyDescent="0.25">
      <c r="A9573" s="2">
        <v>43921</v>
      </c>
      <c r="B9573" s="1" t="s">
        <v>10</v>
      </c>
      <c r="C9573">
        <v>34.990001999999997</v>
      </c>
    </row>
    <row r="9574" spans="1:3" x14ac:dyDescent="0.25">
      <c r="A9574" s="2">
        <v>43922</v>
      </c>
      <c r="B9574" s="1" t="s">
        <v>10</v>
      </c>
      <c r="C9574">
        <v>34.159999999999997</v>
      </c>
    </row>
    <row r="9575" spans="1:3" x14ac:dyDescent="0.25">
      <c r="A9575" s="2">
        <v>43923</v>
      </c>
      <c r="B9575" s="1" t="s">
        <v>10</v>
      </c>
      <c r="C9575">
        <v>34.310001</v>
      </c>
    </row>
    <row r="9576" spans="1:3" x14ac:dyDescent="0.25">
      <c r="A9576" s="2">
        <v>43924</v>
      </c>
      <c r="B9576" s="1" t="s">
        <v>10</v>
      </c>
      <c r="C9576">
        <v>34.07</v>
      </c>
    </row>
    <row r="9577" spans="1:3" x14ac:dyDescent="0.25">
      <c r="A9577" s="2">
        <v>43927</v>
      </c>
      <c r="B9577" s="1" t="s">
        <v>10</v>
      </c>
      <c r="C9577">
        <v>37.659999999999997</v>
      </c>
    </row>
    <row r="9578" spans="1:3" x14ac:dyDescent="0.25">
      <c r="A9578" s="2">
        <v>43928</v>
      </c>
      <c r="B9578" s="1" t="s">
        <v>10</v>
      </c>
      <c r="C9578">
        <v>38.229999999999997</v>
      </c>
    </row>
    <row r="9579" spans="1:3" x14ac:dyDescent="0.25">
      <c r="A9579" s="2">
        <v>43929</v>
      </c>
      <c r="B9579" s="1" t="s">
        <v>10</v>
      </c>
      <c r="C9579">
        <v>38.479999999999997</v>
      </c>
    </row>
    <row r="9580" spans="1:3" x14ac:dyDescent="0.25">
      <c r="A9580" s="2">
        <v>43930</v>
      </c>
      <c r="B9580" s="1" t="s">
        <v>10</v>
      </c>
      <c r="C9580">
        <v>39.909999999999997</v>
      </c>
    </row>
    <row r="9581" spans="1:3" x14ac:dyDescent="0.25">
      <c r="A9581" s="2">
        <v>43935</v>
      </c>
      <c r="B9581" s="1" t="s">
        <v>10</v>
      </c>
      <c r="C9581">
        <v>41.619999</v>
      </c>
    </row>
    <row r="9582" spans="1:3" x14ac:dyDescent="0.25">
      <c r="A9582" s="2">
        <v>43936</v>
      </c>
      <c r="B9582" s="1" t="s">
        <v>10</v>
      </c>
      <c r="C9582">
        <v>40.299999</v>
      </c>
    </row>
    <row r="9583" spans="1:3" x14ac:dyDescent="0.25">
      <c r="A9583" s="2">
        <v>43937</v>
      </c>
      <c r="B9583" s="1" t="s">
        <v>10</v>
      </c>
      <c r="C9583">
        <v>42.799999</v>
      </c>
    </row>
    <row r="9584" spans="1:3" x14ac:dyDescent="0.25">
      <c r="A9584" s="2">
        <v>43938</v>
      </c>
      <c r="B9584" s="1" t="s">
        <v>10</v>
      </c>
      <c r="C9584">
        <v>43.700001</v>
      </c>
    </row>
    <row r="9585" spans="1:3" x14ac:dyDescent="0.25">
      <c r="A9585" s="2">
        <v>43941</v>
      </c>
      <c r="B9585" s="1" t="s">
        <v>10</v>
      </c>
      <c r="C9585">
        <v>42.400002000000001</v>
      </c>
    </row>
    <row r="9586" spans="1:3" x14ac:dyDescent="0.25">
      <c r="A9586" s="2">
        <v>43942</v>
      </c>
      <c r="B9586" s="1" t="s">
        <v>10</v>
      </c>
      <c r="C9586">
        <v>42</v>
      </c>
    </row>
    <row r="9587" spans="1:3" x14ac:dyDescent="0.25">
      <c r="A9587" s="2">
        <v>43943</v>
      </c>
      <c r="B9587" s="1" t="s">
        <v>10</v>
      </c>
      <c r="C9587">
        <v>42</v>
      </c>
    </row>
    <row r="9588" spans="1:3" x14ac:dyDescent="0.25">
      <c r="A9588" s="2">
        <v>43944</v>
      </c>
      <c r="B9588" s="1" t="s">
        <v>10</v>
      </c>
      <c r="C9588">
        <v>41.889999000000003</v>
      </c>
    </row>
    <row r="9589" spans="1:3" x14ac:dyDescent="0.25">
      <c r="A9589" s="2">
        <v>43945</v>
      </c>
      <c r="B9589" s="1" t="s">
        <v>10</v>
      </c>
      <c r="C9589">
        <v>42.41</v>
      </c>
    </row>
    <row r="9590" spans="1:3" x14ac:dyDescent="0.25">
      <c r="A9590" s="2">
        <v>43948</v>
      </c>
      <c r="B9590" s="1" t="s">
        <v>10</v>
      </c>
      <c r="C9590">
        <v>43</v>
      </c>
    </row>
    <row r="9591" spans="1:3" x14ac:dyDescent="0.25">
      <c r="A9591" s="2">
        <v>43949</v>
      </c>
      <c r="B9591" s="1" t="s">
        <v>10</v>
      </c>
      <c r="C9591">
        <v>43.799999</v>
      </c>
    </row>
    <row r="9592" spans="1:3" x14ac:dyDescent="0.25">
      <c r="A9592" s="2">
        <v>43950</v>
      </c>
      <c r="B9592" s="1" t="s">
        <v>10</v>
      </c>
      <c r="C9592">
        <v>44.799999</v>
      </c>
    </row>
    <row r="9593" spans="1:3" x14ac:dyDescent="0.25">
      <c r="A9593" s="2">
        <v>43951</v>
      </c>
      <c r="B9593" s="1" t="s">
        <v>10</v>
      </c>
      <c r="C9593">
        <v>44.490001999999997</v>
      </c>
    </row>
    <row r="9594" spans="1:3" x14ac:dyDescent="0.25">
      <c r="A9594" s="2">
        <v>43955</v>
      </c>
      <c r="B9594" s="1" t="s">
        <v>10</v>
      </c>
      <c r="C9594">
        <v>44.950001</v>
      </c>
    </row>
    <row r="9595" spans="1:3" x14ac:dyDescent="0.25">
      <c r="A9595" s="2">
        <v>43956</v>
      </c>
      <c r="B9595" s="1" t="s">
        <v>10</v>
      </c>
      <c r="C9595">
        <v>45.919998</v>
      </c>
    </row>
    <row r="9596" spans="1:3" x14ac:dyDescent="0.25">
      <c r="A9596" s="2">
        <v>43957</v>
      </c>
      <c r="B9596" s="1" t="s">
        <v>10</v>
      </c>
      <c r="C9596">
        <v>48</v>
      </c>
    </row>
    <row r="9597" spans="1:3" x14ac:dyDescent="0.25">
      <c r="A9597" s="2">
        <v>43958</v>
      </c>
      <c r="B9597" s="1" t="s">
        <v>10</v>
      </c>
      <c r="C9597">
        <v>53.5</v>
      </c>
    </row>
    <row r="9598" spans="1:3" x14ac:dyDescent="0.25">
      <c r="A9598" s="2">
        <v>43959</v>
      </c>
      <c r="B9598" s="1" t="s">
        <v>10</v>
      </c>
      <c r="C9598">
        <v>53.400002000000001</v>
      </c>
    </row>
    <row r="9599" spans="1:3" x14ac:dyDescent="0.25">
      <c r="A9599" s="2">
        <v>43962</v>
      </c>
      <c r="B9599" s="1" t="s">
        <v>10</v>
      </c>
      <c r="C9599">
        <v>54.459999000000003</v>
      </c>
    </row>
    <row r="9600" spans="1:3" x14ac:dyDescent="0.25">
      <c r="A9600" s="2">
        <v>43963</v>
      </c>
      <c r="B9600" s="1" t="s">
        <v>10</v>
      </c>
      <c r="C9600">
        <v>54.099997999999999</v>
      </c>
    </row>
    <row r="9601" spans="1:3" x14ac:dyDescent="0.25">
      <c r="A9601" s="2">
        <v>43964</v>
      </c>
      <c r="B9601" s="1" t="s">
        <v>10</v>
      </c>
      <c r="C9601">
        <v>54.02</v>
      </c>
    </row>
    <row r="9602" spans="1:3" x14ac:dyDescent="0.25">
      <c r="A9602" s="2">
        <v>43965</v>
      </c>
      <c r="B9602" s="1" t="s">
        <v>10</v>
      </c>
      <c r="C9602">
        <v>52.759998000000003</v>
      </c>
    </row>
    <row r="9603" spans="1:3" x14ac:dyDescent="0.25">
      <c r="A9603" s="2">
        <v>43966</v>
      </c>
      <c r="B9603" s="1" t="s">
        <v>10</v>
      </c>
      <c r="C9603">
        <v>52.419998</v>
      </c>
    </row>
    <row r="9604" spans="1:3" x14ac:dyDescent="0.25">
      <c r="A9604" s="2">
        <v>43969</v>
      </c>
      <c r="B9604" s="1" t="s">
        <v>10</v>
      </c>
      <c r="C9604">
        <v>53.099997999999999</v>
      </c>
    </row>
    <row r="9605" spans="1:3" x14ac:dyDescent="0.25">
      <c r="A9605" s="2">
        <v>43970</v>
      </c>
      <c r="B9605" s="1" t="s">
        <v>10</v>
      </c>
      <c r="C9605">
        <v>53.619999</v>
      </c>
    </row>
    <row r="9606" spans="1:3" x14ac:dyDescent="0.25">
      <c r="A9606" s="2">
        <v>43971</v>
      </c>
      <c r="B9606" s="1" t="s">
        <v>10</v>
      </c>
      <c r="C9606">
        <v>54.419998</v>
      </c>
    </row>
    <row r="9607" spans="1:3" x14ac:dyDescent="0.25">
      <c r="A9607" s="2">
        <v>43972</v>
      </c>
      <c r="B9607" s="1" t="s">
        <v>10</v>
      </c>
      <c r="C9607">
        <v>54.919998</v>
      </c>
    </row>
    <row r="9608" spans="1:3" x14ac:dyDescent="0.25">
      <c r="A9608" s="2">
        <v>43973</v>
      </c>
      <c r="B9608" s="1" t="s">
        <v>10</v>
      </c>
      <c r="C9608">
        <v>56.939999</v>
      </c>
    </row>
    <row r="9609" spans="1:3" x14ac:dyDescent="0.25">
      <c r="A9609" s="2">
        <v>43976</v>
      </c>
      <c r="B9609" s="1" t="s">
        <v>10</v>
      </c>
      <c r="C9609">
        <v>58.84</v>
      </c>
    </row>
    <row r="9610" spans="1:3" x14ac:dyDescent="0.25">
      <c r="A9610" s="2">
        <v>43977</v>
      </c>
      <c r="B9610" s="1" t="s">
        <v>10</v>
      </c>
      <c r="C9610">
        <v>59.459999000000003</v>
      </c>
    </row>
    <row r="9611" spans="1:3" x14ac:dyDescent="0.25">
      <c r="A9611" s="2">
        <v>43978</v>
      </c>
      <c r="B9611" s="1" t="s">
        <v>10</v>
      </c>
      <c r="C9611">
        <v>58.599997999999999</v>
      </c>
    </row>
    <row r="9612" spans="1:3" x14ac:dyDescent="0.25">
      <c r="A9612" s="2">
        <v>43979</v>
      </c>
      <c r="B9612" s="1" t="s">
        <v>10</v>
      </c>
      <c r="C9612">
        <v>60.48</v>
      </c>
    </row>
    <row r="9613" spans="1:3" x14ac:dyDescent="0.25">
      <c r="A9613" s="2">
        <v>43980</v>
      </c>
      <c r="B9613" s="1" t="s">
        <v>10</v>
      </c>
      <c r="C9613">
        <v>60.84</v>
      </c>
    </row>
    <row r="9614" spans="1:3" x14ac:dyDescent="0.25">
      <c r="A9614" s="2">
        <v>43984</v>
      </c>
      <c r="B9614" s="1" t="s">
        <v>10</v>
      </c>
      <c r="C9614">
        <v>61.099997999999999</v>
      </c>
    </row>
    <row r="9615" spans="1:3" x14ac:dyDescent="0.25">
      <c r="A9615" s="2">
        <v>43985</v>
      </c>
      <c r="B9615" s="1" t="s">
        <v>10</v>
      </c>
      <c r="C9615">
        <v>62.360000999999997</v>
      </c>
    </row>
    <row r="9616" spans="1:3" x14ac:dyDescent="0.25">
      <c r="A9616" s="2">
        <v>43986</v>
      </c>
      <c r="B9616" s="1" t="s">
        <v>10</v>
      </c>
      <c r="C9616">
        <v>62.5</v>
      </c>
    </row>
    <row r="9617" spans="1:3" x14ac:dyDescent="0.25">
      <c r="A9617" s="2">
        <v>43987</v>
      </c>
      <c r="B9617" s="1" t="s">
        <v>10</v>
      </c>
      <c r="C9617">
        <v>64.139999000000003</v>
      </c>
    </row>
    <row r="9618" spans="1:3" x14ac:dyDescent="0.25">
      <c r="A9618" s="2">
        <v>43990</v>
      </c>
      <c r="B9618" s="1" t="s">
        <v>10</v>
      </c>
      <c r="C9618">
        <v>62.900002000000001</v>
      </c>
    </row>
    <row r="9619" spans="1:3" x14ac:dyDescent="0.25">
      <c r="A9619" s="2">
        <v>43991</v>
      </c>
      <c r="B9619" s="1" t="s">
        <v>10</v>
      </c>
      <c r="C9619">
        <v>64.839995999999999</v>
      </c>
    </row>
    <row r="9620" spans="1:3" x14ac:dyDescent="0.25">
      <c r="A9620" s="2">
        <v>43992</v>
      </c>
      <c r="B9620" s="1" t="s">
        <v>10</v>
      </c>
      <c r="C9620">
        <v>64.080001999999993</v>
      </c>
    </row>
    <row r="9621" spans="1:3" x14ac:dyDescent="0.25">
      <c r="A9621" s="2">
        <v>43993</v>
      </c>
      <c r="B9621" s="1" t="s">
        <v>10</v>
      </c>
      <c r="C9621">
        <v>63.02</v>
      </c>
    </row>
    <row r="9622" spans="1:3" x14ac:dyDescent="0.25">
      <c r="A9622" s="2">
        <v>43994</v>
      </c>
      <c r="B9622" s="1" t="s">
        <v>10</v>
      </c>
      <c r="C9622">
        <v>61.799999</v>
      </c>
    </row>
    <row r="9623" spans="1:3" x14ac:dyDescent="0.25">
      <c r="A9623" s="2">
        <v>43997</v>
      </c>
      <c r="B9623" s="1" t="s">
        <v>10</v>
      </c>
      <c r="C9623">
        <v>61.299999</v>
      </c>
    </row>
    <row r="9624" spans="1:3" x14ac:dyDescent="0.25">
      <c r="A9624" s="2">
        <v>43998</v>
      </c>
      <c r="B9624" s="1" t="s">
        <v>10</v>
      </c>
      <c r="C9624">
        <v>58.740001999999997</v>
      </c>
    </row>
    <row r="9625" spans="1:3" x14ac:dyDescent="0.25">
      <c r="A9625" s="2">
        <v>43999</v>
      </c>
      <c r="B9625" s="1" t="s">
        <v>10</v>
      </c>
      <c r="C9625">
        <v>60.200001</v>
      </c>
    </row>
    <row r="9626" spans="1:3" x14ac:dyDescent="0.25">
      <c r="A9626" s="2">
        <v>44000</v>
      </c>
      <c r="B9626" s="1" t="s">
        <v>10</v>
      </c>
      <c r="C9626">
        <v>64.5</v>
      </c>
    </row>
    <row r="9627" spans="1:3" x14ac:dyDescent="0.25">
      <c r="A9627" s="2">
        <v>44001</v>
      </c>
      <c r="B9627" s="1" t="s">
        <v>10</v>
      </c>
      <c r="C9627">
        <v>64.379997000000003</v>
      </c>
    </row>
    <row r="9628" spans="1:3" x14ac:dyDescent="0.25">
      <c r="A9628" s="2">
        <v>44004</v>
      </c>
      <c r="B9628" s="1" t="s">
        <v>10</v>
      </c>
      <c r="C9628">
        <v>62.040000999999997</v>
      </c>
    </row>
    <row r="9629" spans="1:3" x14ac:dyDescent="0.25">
      <c r="A9629" s="2">
        <v>44005</v>
      </c>
      <c r="B9629" s="1" t="s">
        <v>10</v>
      </c>
      <c r="C9629">
        <v>63.259998000000003</v>
      </c>
    </row>
    <row r="9630" spans="1:3" x14ac:dyDescent="0.25">
      <c r="A9630" s="2">
        <v>44006</v>
      </c>
      <c r="B9630" s="1" t="s">
        <v>10</v>
      </c>
      <c r="C9630">
        <v>62.98</v>
      </c>
    </row>
    <row r="9631" spans="1:3" x14ac:dyDescent="0.25">
      <c r="A9631" s="2">
        <v>44007</v>
      </c>
      <c r="B9631" s="1" t="s">
        <v>10</v>
      </c>
      <c r="C9631">
        <v>62.880001</v>
      </c>
    </row>
    <row r="9632" spans="1:3" x14ac:dyDescent="0.25">
      <c r="A9632" s="2">
        <v>44008</v>
      </c>
      <c r="B9632" s="1" t="s">
        <v>10</v>
      </c>
      <c r="C9632">
        <v>63.220001000000003</v>
      </c>
    </row>
    <row r="9633" spans="1:3" x14ac:dyDescent="0.25">
      <c r="A9633" s="2">
        <v>44011</v>
      </c>
      <c r="B9633" s="1" t="s">
        <v>10</v>
      </c>
      <c r="C9633">
        <v>62.66</v>
      </c>
    </row>
    <row r="9634" spans="1:3" x14ac:dyDescent="0.25">
      <c r="A9634" s="2">
        <v>44012</v>
      </c>
      <c r="B9634" s="1" t="s">
        <v>10</v>
      </c>
      <c r="C9634">
        <v>62.779998999999997</v>
      </c>
    </row>
    <row r="9635" spans="1:3" x14ac:dyDescent="0.25">
      <c r="A9635" s="2">
        <v>44013</v>
      </c>
      <c r="B9635" s="1" t="s">
        <v>10</v>
      </c>
      <c r="C9635">
        <v>63.080002</v>
      </c>
    </row>
    <row r="9636" spans="1:3" x14ac:dyDescent="0.25">
      <c r="A9636" s="2">
        <v>44014</v>
      </c>
      <c r="B9636" s="1" t="s">
        <v>10</v>
      </c>
      <c r="C9636">
        <v>65.900002000000001</v>
      </c>
    </row>
    <row r="9637" spans="1:3" x14ac:dyDescent="0.25">
      <c r="A9637" s="2">
        <v>44015</v>
      </c>
      <c r="B9637" s="1" t="s">
        <v>10</v>
      </c>
      <c r="C9637">
        <v>64.580001999999993</v>
      </c>
    </row>
    <row r="9638" spans="1:3" x14ac:dyDescent="0.25">
      <c r="A9638" s="2">
        <v>44018</v>
      </c>
      <c r="B9638" s="1" t="s">
        <v>10</v>
      </c>
      <c r="C9638">
        <v>66.660004000000001</v>
      </c>
    </row>
    <row r="9639" spans="1:3" x14ac:dyDescent="0.25">
      <c r="A9639" s="2">
        <v>44019</v>
      </c>
      <c r="B9639" s="1" t="s">
        <v>10</v>
      </c>
      <c r="C9639">
        <v>65.279999000000004</v>
      </c>
    </row>
    <row r="9640" spans="1:3" x14ac:dyDescent="0.25">
      <c r="A9640" s="2">
        <v>44020</v>
      </c>
      <c r="B9640" s="1" t="s">
        <v>10</v>
      </c>
      <c r="C9640">
        <v>66.279999000000004</v>
      </c>
    </row>
    <row r="9641" spans="1:3" x14ac:dyDescent="0.25">
      <c r="A9641" s="2">
        <v>44021</v>
      </c>
      <c r="B9641" s="1" t="s">
        <v>10</v>
      </c>
      <c r="C9641">
        <v>65.900002000000001</v>
      </c>
    </row>
    <row r="9642" spans="1:3" x14ac:dyDescent="0.25">
      <c r="A9642" s="2">
        <v>44022</v>
      </c>
      <c r="B9642" s="1" t="s">
        <v>10</v>
      </c>
      <c r="C9642">
        <v>65.160004000000001</v>
      </c>
    </row>
    <row r="9643" spans="1:3" x14ac:dyDescent="0.25">
      <c r="A9643" s="2">
        <v>44025</v>
      </c>
      <c r="B9643" s="1" t="s">
        <v>10</v>
      </c>
      <c r="C9643">
        <v>66.580001999999993</v>
      </c>
    </row>
    <row r="9644" spans="1:3" x14ac:dyDescent="0.25">
      <c r="A9644" s="2">
        <v>44026</v>
      </c>
      <c r="B9644" s="1" t="s">
        <v>10</v>
      </c>
      <c r="C9644">
        <v>66</v>
      </c>
    </row>
    <row r="9645" spans="1:3" x14ac:dyDescent="0.25">
      <c r="A9645" s="2">
        <v>44027</v>
      </c>
      <c r="B9645" s="1" t="s">
        <v>10</v>
      </c>
      <c r="C9645">
        <v>64.680000000000007</v>
      </c>
    </row>
    <row r="9646" spans="1:3" x14ac:dyDescent="0.25">
      <c r="A9646" s="2">
        <v>44028</v>
      </c>
      <c r="B9646" s="1" t="s">
        <v>10</v>
      </c>
      <c r="C9646">
        <v>66.059997999999993</v>
      </c>
    </row>
    <row r="9647" spans="1:3" x14ac:dyDescent="0.25">
      <c r="A9647" s="2">
        <v>44029</v>
      </c>
      <c r="B9647" s="1" t="s">
        <v>10</v>
      </c>
      <c r="C9647">
        <v>65.339995999999999</v>
      </c>
    </row>
    <row r="9648" spans="1:3" x14ac:dyDescent="0.25">
      <c r="A9648" s="2">
        <v>44032</v>
      </c>
      <c r="B9648" s="1" t="s">
        <v>10</v>
      </c>
      <c r="C9648">
        <v>65.120002999999997</v>
      </c>
    </row>
    <row r="9649" spans="1:3" x14ac:dyDescent="0.25">
      <c r="A9649" s="2">
        <v>44033</v>
      </c>
      <c r="B9649" s="1" t="s">
        <v>10</v>
      </c>
      <c r="C9649">
        <v>65</v>
      </c>
    </row>
    <row r="9650" spans="1:3" x14ac:dyDescent="0.25">
      <c r="A9650" s="2">
        <v>44034</v>
      </c>
      <c r="B9650" s="1" t="s">
        <v>10</v>
      </c>
      <c r="C9650">
        <v>65.059997999999993</v>
      </c>
    </row>
    <row r="9651" spans="1:3" x14ac:dyDescent="0.25">
      <c r="A9651" s="2">
        <v>44035</v>
      </c>
      <c r="B9651" s="1" t="s">
        <v>10</v>
      </c>
      <c r="C9651">
        <v>65.959998999999996</v>
      </c>
    </row>
    <row r="9652" spans="1:3" x14ac:dyDescent="0.25">
      <c r="A9652" s="2">
        <v>44036</v>
      </c>
      <c r="B9652" s="1" t="s">
        <v>10</v>
      </c>
      <c r="C9652">
        <v>63.52</v>
      </c>
    </row>
    <row r="9653" spans="1:3" x14ac:dyDescent="0.25">
      <c r="A9653" s="2">
        <v>44039</v>
      </c>
      <c r="B9653" s="1" t="s">
        <v>10</v>
      </c>
      <c r="C9653">
        <v>64.160004000000001</v>
      </c>
    </row>
    <row r="9654" spans="1:3" x14ac:dyDescent="0.25">
      <c r="A9654" s="2">
        <v>44040</v>
      </c>
      <c r="B9654" s="1" t="s">
        <v>10</v>
      </c>
      <c r="C9654">
        <v>64.800003000000004</v>
      </c>
    </row>
    <row r="9655" spans="1:3" x14ac:dyDescent="0.25">
      <c r="A9655" s="2">
        <v>44041</v>
      </c>
      <c r="B9655" s="1" t="s">
        <v>10</v>
      </c>
      <c r="C9655">
        <v>64</v>
      </c>
    </row>
    <row r="9656" spans="1:3" x14ac:dyDescent="0.25">
      <c r="A9656" s="2">
        <v>44042</v>
      </c>
      <c r="B9656" s="1" t="s">
        <v>10</v>
      </c>
      <c r="C9656">
        <v>61.439999</v>
      </c>
    </row>
    <row r="9657" spans="1:3" x14ac:dyDescent="0.25">
      <c r="A9657" s="2">
        <v>44043</v>
      </c>
      <c r="B9657" s="1" t="s">
        <v>10</v>
      </c>
      <c r="C9657">
        <v>61.240001999999997</v>
      </c>
    </row>
    <row r="9658" spans="1:3" x14ac:dyDescent="0.25">
      <c r="A9658" s="2">
        <v>44046</v>
      </c>
      <c r="B9658" s="1" t="s">
        <v>10</v>
      </c>
      <c r="C9658">
        <v>64.040001000000004</v>
      </c>
    </row>
    <row r="9659" spans="1:3" x14ac:dyDescent="0.25">
      <c r="A9659" s="2">
        <v>44047</v>
      </c>
      <c r="B9659" s="1" t="s">
        <v>10</v>
      </c>
      <c r="C9659">
        <v>63.419998</v>
      </c>
    </row>
    <row r="9660" spans="1:3" x14ac:dyDescent="0.25">
      <c r="A9660" s="2">
        <v>44048</v>
      </c>
      <c r="B9660" s="1" t="s">
        <v>10</v>
      </c>
      <c r="C9660">
        <v>64.839995999999999</v>
      </c>
    </row>
    <row r="9661" spans="1:3" x14ac:dyDescent="0.25">
      <c r="A9661" s="2">
        <v>44049</v>
      </c>
      <c r="B9661" s="1" t="s">
        <v>10</v>
      </c>
      <c r="C9661">
        <v>65.860000999999997</v>
      </c>
    </row>
    <row r="9662" spans="1:3" x14ac:dyDescent="0.25">
      <c r="A9662" s="2">
        <v>44050</v>
      </c>
      <c r="B9662" s="1" t="s">
        <v>10</v>
      </c>
      <c r="C9662">
        <v>66.760002</v>
      </c>
    </row>
    <row r="9663" spans="1:3" x14ac:dyDescent="0.25">
      <c r="A9663" s="2">
        <v>44053</v>
      </c>
      <c r="B9663" s="1" t="s">
        <v>10</v>
      </c>
      <c r="C9663">
        <v>65.680000000000007</v>
      </c>
    </row>
    <row r="9664" spans="1:3" x14ac:dyDescent="0.25">
      <c r="A9664" s="2">
        <v>44054</v>
      </c>
      <c r="B9664" s="1" t="s">
        <v>10</v>
      </c>
      <c r="C9664">
        <v>66.900002000000001</v>
      </c>
    </row>
    <row r="9665" spans="1:3" x14ac:dyDescent="0.25">
      <c r="A9665" s="2">
        <v>44055</v>
      </c>
      <c r="B9665" s="1" t="s">
        <v>10</v>
      </c>
      <c r="C9665">
        <v>67.620002999999997</v>
      </c>
    </row>
    <row r="9666" spans="1:3" x14ac:dyDescent="0.25">
      <c r="A9666" s="2">
        <v>44056</v>
      </c>
      <c r="B9666" s="1" t="s">
        <v>10</v>
      </c>
      <c r="C9666">
        <v>67.360000999999997</v>
      </c>
    </row>
    <row r="9667" spans="1:3" x14ac:dyDescent="0.25">
      <c r="A9667" s="2">
        <v>44057</v>
      </c>
      <c r="B9667" s="1" t="s">
        <v>10</v>
      </c>
      <c r="C9667">
        <v>66.239998</v>
      </c>
    </row>
    <row r="9668" spans="1:3" x14ac:dyDescent="0.25">
      <c r="A9668" s="2">
        <v>44060</v>
      </c>
      <c r="B9668" s="1" t="s">
        <v>10</v>
      </c>
      <c r="C9668">
        <v>67.559997999999993</v>
      </c>
    </row>
    <row r="9669" spans="1:3" x14ac:dyDescent="0.25">
      <c r="A9669" s="2">
        <v>44061</v>
      </c>
      <c r="B9669" s="1" t="s">
        <v>10</v>
      </c>
      <c r="C9669">
        <v>67.839995999999999</v>
      </c>
    </row>
    <row r="9670" spans="1:3" x14ac:dyDescent="0.25">
      <c r="A9670" s="2">
        <v>44062</v>
      </c>
      <c r="B9670" s="1" t="s">
        <v>10</v>
      </c>
      <c r="C9670">
        <v>68.660004000000001</v>
      </c>
    </row>
    <row r="9671" spans="1:3" x14ac:dyDescent="0.25">
      <c r="A9671" s="2">
        <v>44063</v>
      </c>
      <c r="B9671" s="1" t="s">
        <v>10</v>
      </c>
      <c r="C9671">
        <v>68.220000999999996</v>
      </c>
    </row>
    <row r="9672" spans="1:3" x14ac:dyDescent="0.25">
      <c r="A9672" s="2">
        <v>44064</v>
      </c>
      <c r="B9672" s="1" t="s">
        <v>10</v>
      </c>
      <c r="C9672">
        <v>69.599997999999999</v>
      </c>
    </row>
    <row r="9673" spans="1:3" x14ac:dyDescent="0.25">
      <c r="A9673" s="2">
        <v>44067</v>
      </c>
      <c r="B9673" s="1" t="s">
        <v>10</v>
      </c>
      <c r="C9673">
        <v>70.860000999999997</v>
      </c>
    </row>
    <row r="9674" spans="1:3" x14ac:dyDescent="0.25">
      <c r="A9674" s="2">
        <v>44068</v>
      </c>
      <c r="B9674" s="1" t="s">
        <v>10</v>
      </c>
      <c r="C9674">
        <v>72.919998000000007</v>
      </c>
    </row>
    <row r="9675" spans="1:3" x14ac:dyDescent="0.25">
      <c r="A9675" s="2">
        <v>44069</v>
      </c>
      <c r="B9675" s="1" t="s">
        <v>10</v>
      </c>
      <c r="C9675">
        <v>74.779999000000004</v>
      </c>
    </row>
    <row r="9676" spans="1:3" x14ac:dyDescent="0.25">
      <c r="A9676" s="2">
        <v>44070</v>
      </c>
      <c r="B9676" s="1" t="s">
        <v>10</v>
      </c>
      <c r="C9676">
        <v>73.800003000000004</v>
      </c>
    </row>
    <row r="9677" spans="1:3" x14ac:dyDescent="0.25">
      <c r="A9677" s="2">
        <v>44071</v>
      </c>
      <c r="B9677" s="1" t="s">
        <v>10</v>
      </c>
      <c r="C9677">
        <v>73.940002000000007</v>
      </c>
    </row>
    <row r="9678" spans="1:3" x14ac:dyDescent="0.25">
      <c r="A9678" s="2">
        <v>44074</v>
      </c>
      <c r="B9678" s="1" t="s">
        <v>10</v>
      </c>
      <c r="C9678">
        <v>73.139999000000003</v>
      </c>
    </row>
    <row r="9679" spans="1:3" x14ac:dyDescent="0.25">
      <c r="A9679" s="2">
        <v>44075</v>
      </c>
      <c r="B9679" s="1" t="s">
        <v>10</v>
      </c>
      <c r="C9679">
        <v>77</v>
      </c>
    </row>
    <row r="9680" spans="1:3" x14ac:dyDescent="0.25">
      <c r="A9680" s="2">
        <v>44076</v>
      </c>
      <c r="B9680" s="1" t="s">
        <v>10</v>
      </c>
      <c r="C9680">
        <v>77</v>
      </c>
    </row>
    <row r="9681" spans="1:3" x14ac:dyDescent="0.25">
      <c r="A9681" s="2">
        <v>44077</v>
      </c>
      <c r="B9681" s="1" t="s">
        <v>10</v>
      </c>
      <c r="C9681">
        <v>75.080001999999993</v>
      </c>
    </row>
    <row r="9682" spans="1:3" x14ac:dyDescent="0.25">
      <c r="A9682" s="2">
        <v>44078</v>
      </c>
      <c r="B9682" s="1" t="s">
        <v>10</v>
      </c>
      <c r="C9682">
        <v>71.739998</v>
      </c>
    </row>
    <row r="9683" spans="1:3" x14ac:dyDescent="0.25">
      <c r="A9683" s="2">
        <v>44081</v>
      </c>
      <c r="B9683" s="1" t="s">
        <v>10</v>
      </c>
      <c r="C9683">
        <v>74</v>
      </c>
    </row>
    <row r="9684" spans="1:3" x14ac:dyDescent="0.25">
      <c r="A9684" s="2">
        <v>44082</v>
      </c>
      <c r="B9684" s="1" t="s">
        <v>10</v>
      </c>
      <c r="C9684">
        <v>73.440002000000007</v>
      </c>
    </row>
    <row r="9685" spans="1:3" x14ac:dyDescent="0.25">
      <c r="A9685" s="2">
        <v>44083</v>
      </c>
      <c r="B9685" s="1" t="s">
        <v>10</v>
      </c>
      <c r="C9685">
        <v>72.720000999999996</v>
      </c>
    </row>
    <row r="9686" spans="1:3" x14ac:dyDescent="0.25">
      <c r="A9686" s="2">
        <v>44084</v>
      </c>
      <c r="B9686" s="1" t="s">
        <v>10</v>
      </c>
      <c r="C9686">
        <v>72.540001000000004</v>
      </c>
    </row>
    <row r="9687" spans="1:3" x14ac:dyDescent="0.25">
      <c r="A9687" s="2">
        <v>44085</v>
      </c>
      <c r="B9687" s="1" t="s">
        <v>10</v>
      </c>
      <c r="C9687">
        <v>72.279999000000004</v>
      </c>
    </row>
    <row r="9688" spans="1:3" x14ac:dyDescent="0.25">
      <c r="A9688" s="2">
        <v>44088</v>
      </c>
      <c r="B9688" s="1" t="s">
        <v>10</v>
      </c>
      <c r="C9688">
        <v>73.419998000000007</v>
      </c>
    </row>
    <row r="9689" spans="1:3" x14ac:dyDescent="0.25">
      <c r="A9689" s="2">
        <v>44089</v>
      </c>
      <c r="B9689" s="1" t="s">
        <v>10</v>
      </c>
      <c r="C9689">
        <v>74.480002999999996</v>
      </c>
    </row>
    <row r="9690" spans="1:3" x14ac:dyDescent="0.25">
      <c r="A9690" s="2">
        <v>44090</v>
      </c>
      <c r="B9690" s="1" t="s">
        <v>10</v>
      </c>
      <c r="C9690">
        <v>75.540001000000004</v>
      </c>
    </row>
    <row r="9691" spans="1:3" x14ac:dyDescent="0.25">
      <c r="A9691" s="2">
        <v>44091</v>
      </c>
      <c r="B9691" s="1" t="s">
        <v>10</v>
      </c>
      <c r="C9691">
        <v>75.360000999999997</v>
      </c>
    </row>
    <row r="9692" spans="1:3" x14ac:dyDescent="0.25">
      <c r="A9692" s="2">
        <v>44092</v>
      </c>
      <c r="B9692" s="1" t="s">
        <v>10</v>
      </c>
      <c r="C9692">
        <v>77.459998999999996</v>
      </c>
    </row>
    <row r="9693" spans="1:3" x14ac:dyDescent="0.25">
      <c r="A9693" s="2">
        <v>44095</v>
      </c>
      <c r="B9693" s="1" t="s">
        <v>10</v>
      </c>
      <c r="C9693">
        <v>75.339995999999999</v>
      </c>
    </row>
    <row r="9694" spans="1:3" x14ac:dyDescent="0.25">
      <c r="A9694" s="2">
        <v>44096</v>
      </c>
      <c r="B9694" s="1" t="s">
        <v>10</v>
      </c>
      <c r="C9694">
        <v>76</v>
      </c>
    </row>
    <row r="9695" spans="1:3" x14ac:dyDescent="0.25">
      <c r="A9695" s="2">
        <v>44097</v>
      </c>
      <c r="B9695" s="1" t="s">
        <v>10</v>
      </c>
      <c r="C9695">
        <v>78.059997999999993</v>
      </c>
    </row>
    <row r="9696" spans="1:3" x14ac:dyDescent="0.25">
      <c r="A9696" s="2">
        <v>44098</v>
      </c>
      <c r="B9696" s="1" t="s">
        <v>10</v>
      </c>
      <c r="C9696">
        <v>75.180000000000007</v>
      </c>
    </row>
    <row r="9697" spans="1:3" x14ac:dyDescent="0.25">
      <c r="A9697" s="2">
        <v>44099</v>
      </c>
      <c r="B9697" s="1" t="s">
        <v>10</v>
      </c>
      <c r="C9697">
        <v>76.239998</v>
      </c>
    </row>
    <row r="9698" spans="1:3" x14ac:dyDescent="0.25">
      <c r="A9698" s="2">
        <v>44102</v>
      </c>
      <c r="B9698" s="1" t="s">
        <v>10</v>
      </c>
      <c r="C9698">
        <v>77.459998999999996</v>
      </c>
    </row>
    <row r="9699" spans="1:3" x14ac:dyDescent="0.25">
      <c r="A9699" s="2">
        <v>44103</v>
      </c>
      <c r="B9699" s="1" t="s">
        <v>10</v>
      </c>
      <c r="C9699">
        <v>78.120002999999997</v>
      </c>
    </row>
    <row r="9700" spans="1:3" x14ac:dyDescent="0.25">
      <c r="A9700" s="2">
        <v>44104</v>
      </c>
      <c r="B9700" s="1" t="s">
        <v>10</v>
      </c>
      <c r="C9700">
        <v>79.900002000000001</v>
      </c>
    </row>
    <row r="9701" spans="1:3" x14ac:dyDescent="0.25">
      <c r="A9701" s="2">
        <v>44105</v>
      </c>
      <c r="B9701" s="1" t="s">
        <v>10</v>
      </c>
      <c r="C9701">
        <v>82.580001999999993</v>
      </c>
    </row>
    <row r="9702" spans="1:3" x14ac:dyDescent="0.25">
      <c r="A9702" s="2">
        <v>44106</v>
      </c>
      <c r="B9702" s="1" t="s">
        <v>10</v>
      </c>
      <c r="C9702">
        <v>80.279999000000004</v>
      </c>
    </row>
    <row r="9703" spans="1:3" x14ac:dyDescent="0.25">
      <c r="A9703" s="2">
        <v>44109</v>
      </c>
      <c r="B9703" s="1" t="s">
        <v>10</v>
      </c>
      <c r="C9703">
        <v>82.5</v>
      </c>
    </row>
    <row r="9704" spans="1:3" x14ac:dyDescent="0.25">
      <c r="A9704" s="2">
        <v>44110</v>
      </c>
      <c r="B9704" s="1" t="s">
        <v>10</v>
      </c>
      <c r="C9704">
        <v>79.900002000000001</v>
      </c>
    </row>
    <row r="9705" spans="1:3" x14ac:dyDescent="0.25">
      <c r="A9705" s="2">
        <v>44111</v>
      </c>
      <c r="B9705" s="1" t="s">
        <v>10</v>
      </c>
      <c r="C9705">
        <v>80.879997000000003</v>
      </c>
    </row>
    <row r="9706" spans="1:3" x14ac:dyDescent="0.25">
      <c r="A9706" s="2">
        <v>44112</v>
      </c>
      <c r="B9706" s="1" t="s">
        <v>10</v>
      </c>
      <c r="C9706">
        <v>83</v>
      </c>
    </row>
    <row r="9707" spans="1:3" x14ac:dyDescent="0.25">
      <c r="A9707" s="2">
        <v>44113</v>
      </c>
      <c r="B9707" s="1" t="s">
        <v>10</v>
      </c>
      <c r="C9707">
        <v>85.639999000000003</v>
      </c>
    </row>
    <row r="9708" spans="1:3" x14ac:dyDescent="0.25">
      <c r="A9708" s="2">
        <v>44116</v>
      </c>
      <c r="B9708" s="1" t="s">
        <v>10</v>
      </c>
      <c r="C9708">
        <v>84.879997000000003</v>
      </c>
    </row>
    <row r="9709" spans="1:3" x14ac:dyDescent="0.25">
      <c r="A9709" s="2">
        <v>44117</v>
      </c>
      <c r="B9709" s="1" t="s">
        <v>10</v>
      </c>
      <c r="C9709">
        <v>85.82</v>
      </c>
    </row>
    <row r="9710" spans="1:3" x14ac:dyDescent="0.25">
      <c r="A9710" s="2">
        <v>44118</v>
      </c>
      <c r="B9710" s="1" t="s">
        <v>10</v>
      </c>
      <c r="C9710">
        <v>84.980002999999996</v>
      </c>
    </row>
    <row r="9711" spans="1:3" x14ac:dyDescent="0.25">
      <c r="A9711" s="2">
        <v>44119</v>
      </c>
      <c r="B9711" s="1" t="s">
        <v>10</v>
      </c>
      <c r="C9711">
        <v>84.419998000000007</v>
      </c>
    </row>
    <row r="9712" spans="1:3" x14ac:dyDescent="0.25">
      <c r="A9712" s="2">
        <v>44120</v>
      </c>
      <c r="B9712" s="1" t="s">
        <v>10</v>
      </c>
      <c r="C9712">
        <v>84.800003000000004</v>
      </c>
    </row>
    <row r="9713" spans="1:3" x14ac:dyDescent="0.25">
      <c r="A9713" s="2">
        <v>44123</v>
      </c>
      <c r="B9713" s="1" t="s">
        <v>10</v>
      </c>
      <c r="C9713">
        <v>85</v>
      </c>
    </row>
    <row r="9714" spans="1:3" x14ac:dyDescent="0.25">
      <c r="A9714" s="2">
        <v>44124</v>
      </c>
      <c r="B9714" s="1" t="s">
        <v>10</v>
      </c>
      <c r="C9714">
        <v>84.980002999999996</v>
      </c>
    </row>
    <row r="9715" spans="1:3" x14ac:dyDescent="0.25">
      <c r="A9715" s="2">
        <v>44125</v>
      </c>
      <c r="B9715" s="1" t="s">
        <v>10</v>
      </c>
      <c r="C9715">
        <v>83.139999000000003</v>
      </c>
    </row>
    <row r="9716" spans="1:3" x14ac:dyDescent="0.25">
      <c r="A9716" s="2">
        <v>44126</v>
      </c>
      <c r="B9716" s="1" t="s">
        <v>10</v>
      </c>
      <c r="C9716">
        <v>83.839995999999999</v>
      </c>
    </row>
    <row r="9717" spans="1:3" x14ac:dyDescent="0.25">
      <c r="A9717" s="2">
        <v>44127</v>
      </c>
      <c r="B9717" s="1" t="s">
        <v>10</v>
      </c>
      <c r="C9717">
        <v>82.559997999999993</v>
      </c>
    </row>
    <row r="9718" spans="1:3" x14ac:dyDescent="0.25">
      <c r="A9718" s="2">
        <v>44130</v>
      </c>
      <c r="B9718" s="1" t="s">
        <v>10</v>
      </c>
      <c r="C9718">
        <v>82.379997000000003</v>
      </c>
    </row>
    <row r="9719" spans="1:3" x14ac:dyDescent="0.25">
      <c r="A9719" s="2">
        <v>44131</v>
      </c>
      <c r="B9719" s="1" t="s">
        <v>10</v>
      </c>
      <c r="C9719">
        <v>81.180000000000007</v>
      </c>
    </row>
    <row r="9720" spans="1:3" x14ac:dyDescent="0.25">
      <c r="A9720" s="2">
        <v>44132</v>
      </c>
      <c r="B9720" s="1" t="s">
        <v>10</v>
      </c>
      <c r="C9720">
        <v>80.860000999999997</v>
      </c>
    </row>
    <row r="9721" spans="1:3" x14ac:dyDescent="0.25">
      <c r="A9721" s="2">
        <v>44133</v>
      </c>
      <c r="B9721" s="1" t="s">
        <v>10</v>
      </c>
      <c r="C9721">
        <v>82.199996999999996</v>
      </c>
    </row>
    <row r="9722" spans="1:3" x14ac:dyDescent="0.25">
      <c r="A9722" s="2">
        <v>44134</v>
      </c>
      <c r="B9722" s="1" t="s">
        <v>10</v>
      </c>
      <c r="C9722">
        <v>80.180000000000007</v>
      </c>
    </row>
    <row r="9723" spans="1:3" x14ac:dyDescent="0.25">
      <c r="A9723" s="2">
        <v>44137</v>
      </c>
      <c r="B9723" s="1" t="s">
        <v>10</v>
      </c>
      <c r="C9723">
        <v>82.760002</v>
      </c>
    </row>
    <row r="9724" spans="1:3" x14ac:dyDescent="0.25">
      <c r="A9724" s="2">
        <v>44138</v>
      </c>
      <c r="B9724" s="1" t="s">
        <v>10</v>
      </c>
      <c r="C9724">
        <v>84.860000999999997</v>
      </c>
    </row>
    <row r="9725" spans="1:3" x14ac:dyDescent="0.25">
      <c r="A9725" s="2">
        <v>44139</v>
      </c>
      <c r="B9725" s="1" t="s">
        <v>10</v>
      </c>
      <c r="C9725">
        <v>88.220000999999996</v>
      </c>
    </row>
    <row r="9726" spans="1:3" x14ac:dyDescent="0.25">
      <c r="A9726" s="2">
        <v>44140</v>
      </c>
      <c r="B9726" s="1" t="s">
        <v>10</v>
      </c>
      <c r="C9726">
        <v>87.5</v>
      </c>
    </row>
    <row r="9727" spans="1:3" x14ac:dyDescent="0.25">
      <c r="A9727" s="2">
        <v>44141</v>
      </c>
      <c r="B9727" s="1" t="s">
        <v>10</v>
      </c>
      <c r="C9727">
        <v>87.779999000000004</v>
      </c>
    </row>
    <row r="9728" spans="1:3" x14ac:dyDescent="0.25">
      <c r="A9728" s="2">
        <v>44144</v>
      </c>
      <c r="B9728" s="1" t="s">
        <v>10</v>
      </c>
      <c r="C9728">
        <v>79.379997000000003</v>
      </c>
    </row>
    <row r="9729" spans="1:3" x14ac:dyDescent="0.25">
      <c r="A9729" s="2">
        <v>44145</v>
      </c>
      <c r="B9729" s="1" t="s">
        <v>10</v>
      </c>
      <c r="C9729">
        <v>76.419998000000007</v>
      </c>
    </row>
    <row r="9730" spans="1:3" x14ac:dyDescent="0.25">
      <c r="A9730" s="2">
        <v>44146</v>
      </c>
      <c r="B9730" s="1" t="s">
        <v>10</v>
      </c>
      <c r="C9730">
        <v>81.379997000000003</v>
      </c>
    </row>
    <row r="9731" spans="1:3" x14ac:dyDescent="0.25">
      <c r="A9731" s="2">
        <v>44147</v>
      </c>
      <c r="B9731" s="1" t="s">
        <v>10</v>
      </c>
      <c r="C9731">
        <v>82.68</v>
      </c>
    </row>
    <row r="9732" spans="1:3" x14ac:dyDescent="0.25">
      <c r="A9732" s="2">
        <v>44148</v>
      </c>
      <c r="B9732" s="1" t="s">
        <v>10</v>
      </c>
      <c r="C9732">
        <v>82.400002000000001</v>
      </c>
    </row>
    <row r="9733" spans="1:3" x14ac:dyDescent="0.25">
      <c r="A9733" s="2">
        <v>44151</v>
      </c>
      <c r="B9733" s="1" t="s">
        <v>10</v>
      </c>
      <c r="C9733">
        <v>79.180000000000007</v>
      </c>
    </row>
    <row r="9734" spans="1:3" x14ac:dyDescent="0.25">
      <c r="A9734" s="2">
        <v>44152</v>
      </c>
      <c r="B9734" s="1" t="s">
        <v>10</v>
      </c>
      <c r="C9734">
        <v>79.120002999999997</v>
      </c>
    </row>
    <row r="9735" spans="1:3" x14ac:dyDescent="0.25">
      <c r="A9735" s="2">
        <v>44153</v>
      </c>
      <c r="B9735" s="1" t="s">
        <v>10</v>
      </c>
      <c r="C9735">
        <v>79.220000999999996</v>
      </c>
    </row>
    <row r="9736" spans="1:3" x14ac:dyDescent="0.25">
      <c r="A9736" s="2">
        <v>44154</v>
      </c>
      <c r="B9736" s="1" t="s">
        <v>10</v>
      </c>
      <c r="C9736">
        <v>79.180000000000007</v>
      </c>
    </row>
    <row r="9737" spans="1:3" x14ac:dyDescent="0.25">
      <c r="A9737" s="2">
        <v>44155</v>
      </c>
      <c r="B9737" s="1" t="s">
        <v>10</v>
      </c>
      <c r="C9737">
        <v>80.040001000000004</v>
      </c>
    </row>
    <row r="9738" spans="1:3" x14ac:dyDescent="0.25">
      <c r="A9738" s="2">
        <v>44158</v>
      </c>
      <c r="B9738" s="1" t="s">
        <v>10</v>
      </c>
      <c r="C9738">
        <v>79.760002</v>
      </c>
    </row>
    <row r="9739" spans="1:3" x14ac:dyDescent="0.25">
      <c r="A9739" s="2">
        <v>44159</v>
      </c>
      <c r="B9739" s="1" t="s">
        <v>10</v>
      </c>
      <c r="C9739">
        <v>76.480002999999996</v>
      </c>
    </row>
    <row r="9740" spans="1:3" x14ac:dyDescent="0.25">
      <c r="A9740" s="2">
        <v>44160</v>
      </c>
      <c r="B9740" s="1" t="s">
        <v>10</v>
      </c>
      <c r="C9740">
        <v>76.379997000000003</v>
      </c>
    </row>
    <row r="9741" spans="1:3" x14ac:dyDescent="0.25">
      <c r="A9741" s="2">
        <v>44161</v>
      </c>
      <c r="B9741" s="1" t="s">
        <v>10</v>
      </c>
      <c r="C9741">
        <v>79.300003000000004</v>
      </c>
    </row>
    <row r="9742" spans="1:3" x14ac:dyDescent="0.25">
      <c r="A9742" s="2">
        <v>44162</v>
      </c>
      <c r="B9742" s="1" t="s">
        <v>10</v>
      </c>
      <c r="C9742">
        <v>80.459998999999996</v>
      </c>
    </row>
    <row r="9743" spans="1:3" x14ac:dyDescent="0.25">
      <c r="A9743" s="2">
        <v>44165</v>
      </c>
      <c r="B9743" s="1" t="s">
        <v>10</v>
      </c>
      <c r="C9743">
        <v>84.800003000000004</v>
      </c>
    </row>
    <row r="9744" spans="1:3" x14ac:dyDescent="0.25">
      <c r="A9744" s="2">
        <v>44166</v>
      </c>
      <c r="B9744" s="1" t="s">
        <v>10</v>
      </c>
      <c r="C9744">
        <v>82.300003000000004</v>
      </c>
    </row>
    <row r="9745" spans="1:3" x14ac:dyDescent="0.25">
      <c r="A9745" s="2">
        <v>44167</v>
      </c>
      <c r="B9745" s="1" t="s">
        <v>10</v>
      </c>
      <c r="C9745">
        <v>81.220000999999996</v>
      </c>
    </row>
    <row r="9746" spans="1:3" x14ac:dyDescent="0.25">
      <c r="A9746" s="2">
        <v>44168</v>
      </c>
      <c r="B9746" s="1" t="s">
        <v>10</v>
      </c>
      <c r="C9746">
        <v>80.059997999999993</v>
      </c>
    </row>
    <row r="9747" spans="1:3" x14ac:dyDescent="0.25">
      <c r="A9747" s="2">
        <v>44169</v>
      </c>
      <c r="B9747" s="1" t="s">
        <v>10</v>
      </c>
      <c r="C9747">
        <v>78.779999000000004</v>
      </c>
    </row>
    <row r="9748" spans="1:3" x14ac:dyDescent="0.25">
      <c r="A9748" s="2">
        <v>44172</v>
      </c>
      <c r="B9748" s="1" t="s">
        <v>10</v>
      </c>
      <c r="C9748">
        <v>79.040001000000004</v>
      </c>
    </row>
    <row r="9749" spans="1:3" x14ac:dyDescent="0.25">
      <c r="A9749" s="2">
        <v>44173</v>
      </c>
      <c r="B9749" s="1" t="s">
        <v>10</v>
      </c>
      <c r="C9749">
        <v>78.739998</v>
      </c>
    </row>
    <row r="9750" spans="1:3" x14ac:dyDescent="0.25">
      <c r="A9750" s="2">
        <v>44174</v>
      </c>
      <c r="B9750" s="1" t="s">
        <v>10</v>
      </c>
      <c r="C9750">
        <v>79.459998999999996</v>
      </c>
    </row>
    <row r="9751" spans="1:3" x14ac:dyDescent="0.25">
      <c r="A9751" s="2">
        <v>44175</v>
      </c>
      <c r="B9751" s="1" t="s">
        <v>10</v>
      </c>
      <c r="C9751">
        <v>78.879997000000003</v>
      </c>
    </row>
    <row r="9752" spans="1:3" x14ac:dyDescent="0.25">
      <c r="A9752" s="2">
        <v>44176</v>
      </c>
      <c r="B9752" s="1" t="s">
        <v>10</v>
      </c>
      <c r="C9752">
        <v>79.239998</v>
      </c>
    </row>
    <row r="9753" spans="1:3" x14ac:dyDescent="0.25">
      <c r="A9753" s="2">
        <v>44179</v>
      </c>
      <c r="B9753" s="1" t="s">
        <v>10</v>
      </c>
      <c r="C9753">
        <v>84.519997000000004</v>
      </c>
    </row>
    <row r="9754" spans="1:3" x14ac:dyDescent="0.25">
      <c r="A9754" s="2">
        <v>44180</v>
      </c>
      <c r="B9754" s="1" t="s">
        <v>10</v>
      </c>
      <c r="C9754">
        <v>82.519997000000004</v>
      </c>
    </row>
    <row r="9755" spans="1:3" x14ac:dyDescent="0.25">
      <c r="A9755" s="2">
        <v>44181</v>
      </c>
      <c r="B9755" s="1" t="s">
        <v>10</v>
      </c>
      <c r="C9755">
        <v>85.059997999999993</v>
      </c>
    </row>
    <row r="9756" spans="1:3" x14ac:dyDescent="0.25">
      <c r="A9756" s="2">
        <v>44182</v>
      </c>
      <c r="B9756" s="1" t="s">
        <v>10</v>
      </c>
      <c r="C9756">
        <v>89.68</v>
      </c>
    </row>
    <row r="9757" spans="1:3" x14ac:dyDescent="0.25">
      <c r="A9757" s="2">
        <v>44183</v>
      </c>
      <c r="B9757" s="1" t="s">
        <v>10</v>
      </c>
      <c r="C9757">
        <v>91.099997999999999</v>
      </c>
    </row>
    <row r="9758" spans="1:3" x14ac:dyDescent="0.25">
      <c r="A9758" s="2">
        <v>44186</v>
      </c>
      <c r="B9758" s="1" t="s">
        <v>10</v>
      </c>
      <c r="C9758">
        <v>89.400002000000001</v>
      </c>
    </row>
    <row r="9759" spans="1:3" x14ac:dyDescent="0.25">
      <c r="A9759" s="2">
        <v>44187</v>
      </c>
      <c r="B9759" s="1" t="s">
        <v>10</v>
      </c>
      <c r="C9759">
        <v>90.599997999999999</v>
      </c>
    </row>
    <row r="9760" spans="1:3" x14ac:dyDescent="0.25">
      <c r="A9760" s="2">
        <v>44188</v>
      </c>
      <c r="B9760" s="1" t="s">
        <v>10</v>
      </c>
      <c r="C9760">
        <v>89.199996999999996</v>
      </c>
    </row>
    <row r="9761" spans="1:3" x14ac:dyDescent="0.25">
      <c r="A9761" s="2">
        <v>44193</v>
      </c>
      <c r="B9761" s="1" t="s">
        <v>10</v>
      </c>
      <c r="C9761">
        <v>88.400002000000001</v>
      </c>
    </row>
    <row r="9762" spans="1:3" x14ac:dyDescent="0.25">
      <c r="A9762" s="2">
        <v>44194</v>
      </c>
      <c r="B9762" s="1" t="s">
        <v>10</v>
      </c>
      <c r="C9762">
        <v>91.400002000000001</v>
      </c>
    </row>
    <row r="9763" spans="1:3" x14ac:dyDescent="0.25">
      <c r="A9763" s="2">
        <v>44195</v>
      </c>
      <c r="B9763" s="1" t="s">
        <v>10</v>
      </c>
      <c r="C9763">
        <v>91.059997999999993</v>
      </c>
    </row>
    <row r="9764" spans="1:3" x14ac:dyDescent="0.25">
      <c r="A9764" s="2">
        <v>44200</v>
      </c>
      <c r="B9764" s="1" t="s">
        <v>10</v>
      </c>
      <c r="C9764">
        <v>94.080001999999993</v>
      </c>
    </row>
    <row r="9765" spans="1:3" x14ac:dyDescent="0.25">
      <c r="A9765" s="2">
        <v>44201</v>
      </c>
      <c r="B9765" s="1" t="s">
        <v>10</v>
      </c>
      <c r="C9765">
        <v>96.599997999999999</v>
      </c>
    </row>
    <row r="9766" spans="1:3" x14ac:dyDescent="0.25">
      <c r="A9766" s="2">
        <v>44202</v>
      </c>
      <c r="B9766" s="1" t="s">
        <v>10</v>
      </c>
      <c r="C9766">
        <v>96.099997999999999</v>
      </c>
    </row>
    <row r="9767" spans="1:3" x14ac:dyDescent="0.25">
      <c r="A9767" s="2">
        <v>44203</v>
      </c>
      <c r="B9767" s="1" t="s">
        <v>10</v>
      </c>
      <c r="C9767">
        <v>96.540001000000004</v>
      </c>
    </row>
    <row r="9768" spans="1:3" x14ac:dyDescent="0.25">
      <c r="A9768" s="2">
        <v>44204</v>
      </c>
      <c r="B9768" s="1" t="s">
        <v>10</v>
      </c>
      <c r="C9768">
        <v>97.580001999999993</v>
      </c>
    </row>
    <row r="9769" spans="1:3" x14ac:dyDescent="0.25">
      <c r="A9769" s="2">
        <v>44207</v>
      </c>
      <c r="B9769" s="1" t="s">
        <v>10</v>
      </c>
      <c r="C9769">
        <v>95</v>
      </c>
    </row>
    <row r="9770" spans="1:3" x14ac:dyDescent="0.25">
      <c r="A9770" s="2">
        <v>44208</v>
      </c>
      <c r="B9770" s="1" t="s">
        <v>10</v>
      </c>
      <c r="C9770">
        <v>96.379997000000003</v>
      </c>
    </row>
    <row r="9771" spans="1:3" x14ac:dyDescent="0.25">
      <c r="A9771" s="2">
        <v>44209</v>
      </c>
      <c r="B9771" s="1" t="s">
        <v>10</v>
      </c>
      <c r="C9771">
        <v>97.199996999999996</v>
      </c>
    </row>
    <row r="9772" spans="1:3" x14ac:dyDescent="0.25">
      <c r="A9772" s="2">
        <v>44210</v>
      </c>
      <c r="B9772" s="1" t="s">
        <v>10</v>
      </c>
      <c r="C9772">
        <v>97.18</v>
      </c>
    </row>
    <row r="9773" spans="1:3" x14ac:dyDescent="0.25">
      <c r="A9773" s="2">
        <v>44211</v>
      </c>
      <c r="B9773" s="1" t="s">
        <v>10</v>
      </c>
      <c r="C9773">
        <v>93.239998</v>
      </c>
    </row>
    <row r="9774" spans="1:3" x14ac:dyDescent="0.25">
      <c r="A9774" s="2">
        <v>44214</v>
      </c>
      <c r="B9774" s="1" t="s">
        <v>10</v>
      </c>
      <c r="C9774">
        <v>94.980002999999996</v>
      </c>
    </row>
    <row r="9775" spans="1:3" x14ac:dyDescent="0.25">
      <c r="A9775" s="2">
        <v>44215</v>
      </c>
      <c r="B9775" s="1" t="s">
        <v>10</v>
      </c>
      <c r="C9775">
        <v>93.699996999999996</v>
      </c>
    </row>
    <row r="9776" spans="1:3" x14ac:dyDescent="0.25">
      <c r="A9776" s="2">
        <v>44216</v>
      </c>
      <c r="B9776" s="1" t="s">
        <v>10</v>
      </c>
      <c r="C9776">
        <v>95.199996999999996</v>
      </c>
    </row>
    <row r="9777" spans="1:3" x14ac:dyDescent="0.25">
      <c r="A9777" s="2">
        <v>44217</v>
      </c>
      <c r="B9777" s="1" t="s">
        <v>10</v>
      </c>
      <c r="C9777">
        <v>98.459998999999996</v>
      </c>
    </row>
    <row r="9778" spans="1:3" x14ac:dyDescent="0.25">
      <c r="A9778" s="2">
        <v>44218</v>
      </c>
      <c r="B9778" s="1" t="s">
        <v>10</v>
      </c>
      <c r="C9778">
        <v>98.480002999999996</v>
      </c>
    </row>
    <row r="9779" spans="1:3" x14ac:dyDescent="0.25">
      <c r="A9779" s="2">
        <v>44221</v>
      </c>
      <c r="B9779" s="1" t="s">
        <v>10</v>
      </c>
      <c r="C9779">
        <v>100.25</v>
      </c>
    </row>
    <row r="9780" spans="1:3" x14ac:dyDescent="0.25">
      <c r="A9780" s="2">
        <v>44222</v>
      </c>
      <c r="B9780" s="1" t="s">
        <v>10</v>
      </c>
      <c r="C9780">
        <v>100</v>
      </c>
    </row>
    <row r="9781" spans="1:3" x14ac:dyDescent="0.25">
      <c r="A9781" s="2">
        <v>44223</v>
      </c>
      <c r="B9781" s="1" t="s">
        <v>10</v>
      </c>
      <c r="C9781">
        <v>97.040001000000004</v>
      </c>
    </row>
    <row r="9782" spans="1:3" x14ac:dyDescent="0.25">
      <c r="A9782" s="2">
        <v>44224</v>
      </c>
      <c r="B9782" s="1" t="s">
        <v>10</v>
      </c>
      <c r="C9782">
        <v>96.080001999999993</v>
      </c>
    </row>
    <row r="9783" spans="1:3" x14ac:dyDescent="0.25">
      <c r="A9783" s="2">
        <v>44225</v>
      </c>
      <c r="B9783" s="1" t="s">
        <v>10</v>
      </c>
      <c r="C9783">
        <v>94.720000999999996</v>
      </c>
    </row>
    <row r="9784" spans="1:3" x14ac:dyDescent="0.25">
      <c r="A9784" s="2">
        <v>44228</v>
      </c>
      <c r="B9784" s="1" t="s">
        <v>10</v>
      </c>
      <c r="C9784">
        <v>95.940002000000007</v>
      </c>
    </row>
    <row r="9785" spans="1:3" x14ac:dyDescent="0.25">
      <c r="A9785" s="2">
        <v>44229</v>
      </c>
      <c r="B9785" s="1" t="s">
        <v>10</v>
      </c>
      <c r="C9785">
        <v>95.379997000000003</v>
      </c>
    </row>
    <row r="9786" spans="1:3" x14ac:dyDescent="0.25">
      <c r="A9786" s="2">
        <v>44230</v>
      </c>
      <c r="B9786" s="1" t="s">
        <v>10</v>
      </c>
      <c r="C9786">
        <v>97.82</v>
      </c>
    </row>
    <row r="9787" spans="1:3" x14ac:dyDescent="0.25">
      <c r="A9787" s="2">
        <v>44231</v>
      </c>
      <c r="B9787" s="1" t="s">
        <v>10</v>
      </c>
      <c r="C9787">
        <v>97.239998</v>
      </c>
    </row>
    <row r="9788" spans="1:3" x14ac:dyDescent="0.25">
      <c r="A9788" s="2">
        <v>44232</v>
      </c>
      <c r="B9788" s="1" t="s">
        <v>10</v>
      </c>
      <c r="C9788">
        <v>98.5</v>
      </c>
    </row>
    <row r="9789" spans="1:3" x14ac:dyDescent="0.25">
      <c r="A9789" s="2">
        <v>44235</v>
      </c>
      <c r="B9789" s="1" t="s">
        <v>10</v>
      </c>
      <c r="C9789">
        <v>98</v>
      </c>
    </row>
    <row r="9790" spans="1:3" x14ac:dyDescent="0.25">
      <c r="A9790" s="2">
        <v>44236</v>
      </c>
      <c r="B9790" s="1" t="s">
        <v>10</v>
      </c>
      <c r="C9790">
        <v>98.400002000000001</v>
      </c>
    </row>
    <row r="9791" spans="1:3" x14ac:dyDescent="0.25">
      <c r="A9791" s="2">
        <v>44237</v>
      </c>
      <c r="B9791" s="1" t="s">
        <v>10</v>
      </c>
      <c r="C9791">
        <v>97.940002000000007</v>
      </c>
    </row>
    <row r="9792" spans="1:3" x14ac:dyDescent="0.25">
      <c r="A9792" s="2">
        <v>44238</v>
      </c>
      <c r="B9792" s="1" t="s">
        <v>10</v>
      </c>
      <c r="C9792">
        <v>101</v>
      </c>
    </row>
    <row r="9793" spans="1:3" x14ac:dyDescent="0.25">
      <c r="A9793" s="2">
        <v>44239</v>
      </c>
      <c r="B9793" s="1" t="s">
        <v>10</v>
      </c>
      <c r="C9793">
        <v>99.860000999999997</v>
      </c>
    </row>
    <row r="9794" spans="1:3" x14ac:dyDescent="0.25">
      <c r="A9794" s="2">
        <v>44242</v>
      </c>
      <c r="B9794" s="1" t="s">
        <v>10</v>
      </c>
      <c r="C9794">
        <v>101.599998</v>
      </c>
    </row>
    <row r="9795" spans="1:3" x14ac:dyDescent="0.25">
      <c r="A9795" s="2">
        <v>44243</v>
      </c>
      <c r="B9795" s="1" t="s">
        <v>10</v>
      </c>
      <c r="C9795">
        <v>102.349998</v>
      </c>
    </row>
    <row r="9796" spans="1:3" x14ac:dyDescent="0.25">
      <c r="A9796" s="2">
        <v>44244</v>
      </c>
      <c r="B9796" s="1" t="s">
        <v>10</v>
      </c>
      <c r="C9796">
        <v>95.720000999999996</v>
      </c>
    </row>
    <row r="9797" spans="1:3" x14ac:dyDescent="0.25">
      <c r="A9797" s="2">
        <v>44245</v>
      </c>
      <c r="B9797" s="1" t="s">
        <v>10</v>
      </c>
      <c r="C9797">
        <v>97.900002000000001</v>
      </c>
    </row>
    <row r="9798" spans="1:3" x14ac:dyDescent="0.25">
      <c r="A9798" s="2">
        <v>44246</v>
      </c>
      <c r="B9798" s="1" t="s">
        <v>10</v>
      </c>
      <c r="C9798">
        <v>97.360000999999997</v>
      </c>
    </row>
    <row r="9799" spans="1:3" x14ac:dyDescent="0.25">
      <c r="A9799" s="2">
        <v>44249</v>
      </c>
      <c r="B9799" s="1" t="s">
        <v>10</v>
      </c>
      <c r="C9799">
        <v>90.860000999999997</v>
      </c>
    </row>
    <row r="9800" spans="1:3" x14ac:dyDescent="0.25">
      <c r="A9800" s="2">
        <v>44250</v>
      </c>
      <c r="B9800" s="1" t="s">
        <v>10</v>
      </c>
      <c r="C9800">
        <v>89.480002999999996</v>
      </c>
    </row>
    <row r="9801" spans="1:3" x14ac:dyDescent="0.25">
      <c r="A9801" s="2">
        <v>44251</v>
      </c>
      <c r="B9801" s="1" t="s">
        <v>10</v>
      </c>
      <c r="C9801">
        <v>86.800003000000004</v>
      </c>
    </row>
    <row r="9802" spans="1:3" x14ac:dyDescent="0.25">
      <c r="A9802" s="2">
        <v>44252</v>
      </c>
      <c r="B9802" s="1" t="s">
        <v>10</v>
      </c>
      <c r="C9802">
        <v>85.919998000000007</v>
      </c>
    </row>
    <row r="9803" spans="1:3" x14ac:dyDescent="0.25">
      <c r="A9803" s="2">
        <v>44253</v>
      </c>
      <c r="B9803" s="1" t="s">
        <v>10</v>
      </c>
      <c r="C9803">
        <v>85.019997000000004</v>
      </c>
    </row>
    <row r="9804" spans="1:3" x14ac:dyDescent="0.25">
      <c r="A9804" s="2">
        <v>44256</v>
      </c>
      <c r="B9804" s="1" t="s">
        <v>10</v>
      </c>
      <c r="C9804">
        <v>85.599997999999999</v>
      </c>
    </row>
    <row r="9805" spans="1:3" x14ac:dyDescent="0.25">
      <c r="A9805" s="2">
        <v>44257</v>
      </c>
      <c r="B9805" s="1" t="s">
        <v>10</v>
      </c>
      <c r="C9805">
        <v>85.559997999999993</v>
      </c>
    </row>
    <row r="9806" spans="1:3" x14ac:dyDescent="0.25">
      <c r="A9806" s="2">
        <v>44258</v>
      </c>
      <c r="B9806" s="1" t="s">
        <v>10</v>
      </c>
      <c r="C9806">
        <v>83.440002000000007</v>
      </c>
    </row>
    <row r="9807" spans="1:3" x14ac:dyDescent="0.25">
      <c r="A9807" s="2">
        <v>44259</v>
      </c>
      <c r="B9807" s="1" t="s">
        <v>10</v>
      </c>
      <c r="C9807">
        <v>82.040001000000004</v>
      </c>
    </row>
    <row r="9808" spans="1:3" x14ac:dyDescent="0.25">
      <c r="A9808" s="2">
        <v>44260</v>
      </c>
      <c r="B9808" s="1" t="s">
        <v>10</v>
      </c>
      <c r="C9808">
        <v>80.300003000000004</v>
      </c>
    </row>
    <row r="9809" spans="1:3" x14ac:dyDescent="0.25">
      <c r="A9809" s="2">
        <v>44263</v>
      </c>
      <c r="B9809" s="1" t="s">
        <v>10</v>
      </c>
      <c r="C9809">
        <v>80.339995999999999</v>
      </c>
    </row>
    <row r="9810" spans="1:3" x14ac:dyDescent="0.25">
      <c r="A9810" s="2">
        <v>44264</v>
      </c>
      <c r="B9810" s="1" t="s">
        <v>10</v>
      </c>
      <c r="C9810">
        <v>83.260002</v>
      </c>
    </row>
    <row r="9811" spans="1:3" x14ac:dyDescent="0.25">
      <c r="A9811" s="2">
        <v>44265</v>
      </c>
      <c r="B9811" s="1" t="s">
        <v>10</v>
      </c>
      <c r="C9811">
        <v>83.139999000000003</v>
      </c>
    </row>
    <row r="9812" spans="1:3" x14ac:dyDescent="0.25">
      <c r="A9812" s="2">
        <v>44266</v>
      </c>
      <c r="B9812" s="1" t="s">
        <v>10</v>
      </c>
      <c r="C9812">
        <v>86.120002999999997</v>
      </c>
    </row>
    <row r="9813" spans="1:3" x14ac:dyDescent="0.25">
      <c r="A9813" s="2">
        <v>44267</v>
      </c>
      <c r="B9813" s="1" t="s">
        <v>10</v>
      </c>
      <c r="C9813">
        <v>85.400002000000001</v>
      </c>
    </row>
    <row r="9814" spans="1:3" x14ac:dyDescent="0.25">
      <c r="A9814" s="2">
        <v>44270</v>
      </c>
      <c r="B9814" s="1" t="s">
        <v>10</v>
      </c>
      <c r="C9814">
        <v>86.339995999999999</v>
      </c>
    </row>
    <row r="9815" spans="1:3" x14ac:dyDescent="0.25">
      <c r="A9815" s="2">
        <v>44271</v>
      </c>
      <c r="B9815" s="1" t="s">
        <v>10</v>
      </c>
      <c r="C9815">
        <v>90.68</v>
      </c>
    </row>
    <row r="9816" spans="1:3" x14ac:dyDescent="0.25">
      <c r="A9816" s="2">
        <v>44272</v>
      </c>
      <c r="B9816" s="1" t="s">
        <v>10</v>
      </c>
      <c r="C9816">
        <v>88.400002000000001</v>
      </c>
    </row>
    <row r="9817" spans="1:3" x14ac:dyDescent="0.25">
      <c r="A9817" s="2">
        <v>44273</v>
      </c>
      <c r="B9817" s="1" t="s">
        <v>10</v>
      </c>
      <c r="C9817">
        <v>86.559997999999993</v>
      </c>
    </row>
    <row r="9818" spans="1:3" x14ac:dyDescent="0.25">
      <c r="A9818" s="2">
        <v>44274</v>
      </c>
      <c r="B9818" s="1" t="s">
        <v>10</v>
      </c>
      <c r="C9818">
        <v>84.419998000000007</v>
      </c>
    </row>
    <row r="9819" spans="1:3" x14ac:dyDescent="0.25">
      <c r="A9819" s="2">
        <v>44277</v>
      </c>
      <c r="B9819" s="1" t="s">
        <v>10</v>
      </c>
      <c r="C9819">
        <v>86.839995999999999</v>
      </c>
    </row>
    <row r="9820" spans="1:3" x14ac:dyDescent="0.25">
      <c r="A9820" s="2">
        <v>44278</v>
      </c>
      <c r="B9820" s="1" t="s">
        <v>10</v>
      </c>
      <c r="C9820">
        <v>89</v>
      </c>
    </row>
    <row r="9821" spans="1:3" x14ac:dyDescent="0.25">
      <c r="A9821" s="2">
        <v>44279</v>
      </c>
      <c r="B9821" s="1" t="s">
        <v>10</v>
      </c>
      <c r="C9821">
        <v>86.480002999999996</v>
      </c>
    </row>
    <row r="9822" spans="1:3" x14ac:dyDescent="0.25">
      <c r="A9822" s="2">
        <v>44280</v>
      </c>
      <c r="B9822" s="1" t="s">
        <v>10</v>
      </c>
      <c r="C9822">
        <v>85.019997000000004</v>
      </c>
    </row>
    <row r="9823" spans="1:3" x14ac:dyDescent="0.25">
      <c r="A9823" s="2">
        <v>44281</v>
      </c>
      <c r="B9823" s="1" t="s">
        <v>10</v>
      </c>
      <c r="C9823">
        <v>85.800003000000004</v>
      </c>
    </row>
    <row r="9824" spans="1:3" x14ac:dyDescent="0.25">
      <c r="A9824" s="2">
        <v>44284</v>
      </c>
      <c r="B9824" s="1" t="s">
        <v>10</v>
      </c>
      <c r="C9824">
        <v>83.419998000000007</v>
      </c>
    </row>
    <row r="9825" spans="1:3" x14ac:dyDescent="0.25">
      <c r="A9825" s="2">
        <v>44285</v>
      </c>
      <c r="B9825" s="1" t="s">
        <v>10</v>
      </c>
      <c r="C9825">
        <v>82.699996999999996</v>
      </c>
    </row>
    <row r="9826" spans="1:3" x14ac:dyDescent="0.25">
      <c r="A9826" s="2">
        <v>44286</v>
      </c>
      <c r="B9826" s="1" t="s">
        <v>10</v>
      </c>
      <c r="C9826">
        <v>83.639999000000003</v>
      </c>
    </row>
    <row r="9827" spans="1:3" x14ac:dyDescent="0.25">
      <c r="A9827" s="2">
        <v>44287</v>
      </c>
      <c r="B9827" s="1" t="s">
        <v>10</v>
      </c>
      <c r="C9827">
        <v>85.5</v>
      </c>
    </row>
    <row r="9828" spans="1:3" x14ac:dyDescent="0.25">
      <c r="A9828" s="2">
        <v>44292</v>
      </c>
      <c r="B9828" s="1" t="s">
        <v>10</v>
      </c>
      <c r="C9828">
        <v>86.800003000000004</v>
      </c>
    </row>
    <row r="9829" spans="1:3" x14ac:dyDescent="0.25">
      <c r="A9829" s="2">
        <v>44293</v>
      </c>
      <c r="B9829" s="1" t="s">
        <v>10</v>
      </c>
      <c r="C9829">
        <v>87</v>
      </c>
    </row>
    <row r="9830" spans="1:3" x14ac:dyDescent="0.25">
      <c r="A9830" s="2">
        <v>44294</v>
      </c>
      <c r="B9830" s="1" t="s">
        <v>10</v>
      </c>
      <c r="C9830">
        <v>87.220000999999996</v>
      </c>
    </row>
    <row r="9831" spans="1:3" x14ac:dyDescent="0.25">
      <c r="A9831" s="2">
        <v>44295</v>
      </c>
      <c r="B9831" s="1" t="s">
        <v>10</v>
      </c>
      <c r="C9831">
        <v>87.540001000000004</v>
      </c>
    </row>
    <row r="9832" spans="1:3" x14ac:dyDescent="0.25">
      <c r="A9832" s="2">
        <v>44298</v>
      </c>
      <c r="B9832" s="1" t="s">
        <v>10</v>
      </c>
      <c r="C9832">
        <v>85.160004000000001</v>
      </c>
    </row>
    <row r="9833" spans="1:3" x14ac:dyDescent="0.25">
      <c r="A9833" s="2">
        <v>44299</v>
      </c>
      <c r="B9833" s="1" t="s">
        <v>10</v>
      </c>
      <c r="C9833">
        <v>87.260002</v>
      </c>
    </row>
    <row r="9834" spans="1:3" x14ac:dyDescent="0.25">
      <c r="A9834" s="2">
        <v>44300</v>
      </c>
      <c r="B9834" s="1" t="s">
        <v>10</v>
      </c>
      <c r="C9834">
        <v>87.18</v>
      </c>
    </row>
    <row r="9835" spans="1:3" x14ac:dyDescent="0.25">
      <c r="A9835" s="2">
        <v>44301</v>
      </c>
      <c r="B9835" s="1" t="s">
        <v>10</v>
      </c>
      <c r="C9835">
        <v>88.720000999999996</v>
      </c>
    </row>
    <row r="9836" spans="1:3" x14ac:dyDescent="0.25">
      <c r="A9836" s="2">
        <v>44302</v>
      </c>
      <c r="B9836" s="1" t="s">
        <v>10</v>
      </c>
      <c r="C9836">
        <v>91.559997999999993</v>
      </c>
    </row>
    <row r="9837" spans="1:3" x14ac:dyDescent="0.25">
      <c r="A9837" s="2">
        <v>44305</v>
      </c>
      <c r="B9837" s="1" t="s">
        <v>10</v>
      </c>
      <c r="C9837">
        <v>90.68</v>
      </c>
    </row>
    <row r="9838" spans="1:3" x14ac:dyDescent="0.25">
      <c r="A9838" s="2">
        <v>44306</v>
      </c>
      <c r="B9838" s="1" t="s">
        <v>10</v>
      </c>
      <c r="C9838">
        <v>88.32</v>
      </c>
    </row>
    <row r="9839" spans="1:3" x14ac:dyDescent="0.25">
      <c r="A9839" s="2">
        <v>44307</v>
      </c>
      <c r="B9839" s="1" t="s">
        <v>10</v>
      </c>
      <c r="C9839">
        <v>88.639999000000003</v>
      </c>
    </row>
    <row r="9840" spans="1:3" x14ac:dyDescent="0.25">
      <c r="A9840" s="2">
        <v>44308</v>
      </c>
      <c r="B9840" s="1" t="s">
        <v>10</v>
      </c>
      <c r="C9840">
        <v>90.540001000000004</v>
      </c>
    </row>
    <row r="9841" spans="1:3" x14ac:dyDescent="0.25">
      <c r="A9841" s="2">
        <v>44309</v>
      </c>
      <c r="B9841" s="1" t="s">
        <v>10</v>
      </c>
      <c r="C9841">
        <v>90.5</v>
      </c>
    </row>
    <row r="9842" spans="1:3" x14ac:dyDescent="0.25">
      <c r="A9842" s="2">
        <v>44312</v>
      </c>
      <c r="B9842" s="1" t="s">
        <v>10</v>
      </c>
      <c r="C9842">
        <v>90.080001999999993</v>
      </c>
    </row>
    <row r="9843" spans="1:3" x14ac:dyDescent="0.25">
      <c r="A9843" s="2">
        <v>44313</v>
      </c>
      <c r="B9843" s="1" t="s">
        <v>10</v>
      </c>
      <c r="C9843">
        <v>89.519997000000004</v>
      </c>
    </row>
    <row r="9844" spans="1:3" x14ac:dyDescent="0.25">
      <c r="A9844" s="2">
        <v>44314</v>
      </c>
      <c r="B9844" s="1" t="s">
        <v>10</v>
      </c>
      <c r="C9844">
        <v>88.879997000000003</v>
      </c>
    </row>
    <row r="9845" spans="1:3" x14ac:dyDescent="0.25">
      <c r="A9845" s="2">
        <v>44315</v>
      </c>
      <c r="B9845" s="1" t="s">
        <v>10</v>
      </c>
      <c r="C9845">
        <v>88.919998000000007</v>
      </c>
    </row>
    <row r="9846" spans="1:3" x14ac:dyDescent="0.25">
      <c r="A9846" s="2">
        <v>44316</v>
      </c>
      <c r="B9846" s="1" t="s">
        <v>10</v>
      </c>
      <c r="C9846">
        <v>86.540001000000004</v>
      </c>
    </row>
    <row r="9847" spans="1:3" x14ac:dyDescent="0.25">
      <c r="A9847" s="2">
        <v>44319</v>
      </c>
      <c r="B9847" s="1" t="s">
        <v>10</v>
      </c>
      <c r="C9847">
        <v>86.419998000000007</v>
      </c>
    </row>
    <row r="9848" spans="1:3" x14ac:dyDescent="0.25">
      <c r="A9848" s="2">
        <v>44320</v>
      </c>
      <c r="B9848" s="1" t="s">
        <v>10</v>
      </c>
      <c r="C9848">
        <v>83.599997999999999</v>
      </c>
    </row>
    <row r="9849" spans="1:3" x14ac:dyDescent="0.25">
      <c r="A9849" s="2">
        <v>44321</v>
      </c>
      <c r="B9849" s="1" t="s">
        <v>10</v>
      </c>
      <c r="C9849">
        <v>85.32</v>
      </c>
    </row>
    <row r="9850" spans="1:3" x14ac:dyDescent="0.25">
      <c r="A9850" s="2">
        <v>44322</v>
      </c>
      <c r="B9850" s="1" t="s">
        <v>10</v>
      </c>
      <c r="C9850">
        <v>85</v>
      </c>
    </row>
    <row r="9851" spans="1:3" x14ac:dyDescent="0.25">
      <c r="A9851" s="2">
        <v>44323</v>
      </c>
      <c r="B9851" s="1" t="s">
        <v>10</v>
      </c>
      <c r="C9851">
        <v>86.68</v>
      </c>
    </row>
    <row r="9852" spans="1:3" x14ac:dyDescent="0.25">
      <c r="A9852" s="2">
        <v>44326</v>
      </c>
      <c r="B9852" s="1" t="s">
        <v>10</v>
      </c>
      <c r="C9852">
        <v>83.779999000000004</v>
      </c>
    </row>
    <row r="9853" spans="1:3" x14ac:dyDescent="0.25">
      <c r="A9853" s="2">
        <v>44327</v>
      </c>
      <c r="B9853" s="1" t="s">
        <v>10</v>
      </c>
      <c r="C9853">
        <v>83.459998999999996</v>
      </c>
    </row>
    <row r="9854" spans="1:3" x14ac:dyDescent="0.25">
      <c r="A9854" s="2">
        <v>44328</v>
      </c>
      <c r="B9854" s="1" t="s">
        <v>10</v>
      </c>
      <c r="C9854">
        <v>83</v>
      </c>
    </row>
    <row r="9855" spans="1:3" x14ac:dyDescent="0.25">
      <c r="A9855" s="2">
        <v>44329</v>
      </c>
      <c r="B9855" s="1" t="s">
        <v>10</v>
      </c>
      <c r="C9855">
        <v>83.68</v>
      </c>
    </row>
    <row r="9856" spans="1:3" x14ac:dyDescent="0.25">
      <c r="A9856" s="2">
        <v>44330</v>
      </c>
      <c r="B9856" s="1" t="s">
        <v>10</v>
      </c>
      <c r="C9856">
        <v>84.080001999999993</v>
      </c>
    </row>
    <row r="9857" spans="1:3" x14ac:dyDescent="0.25">
      <c r="A9857" s="2">
        <v>44333</v>
      </c>
      <c r="B9857" s="1" t="s">
        <v>10</v>
      </c>
      <c r="C9857">
        <v>85.400002000000001</v>
      </c>
    </row>
    <row r="9858" spans="1:3" x14ac:dyDescent="0.25">
      <c r="A9858" s="2">
        <v>44334</v>
      </c>
      <c r="B9858" s="1" t="s">
        <v>10</v>
      </c>
      <c r="C9858">
        <v>87.099997999999999</v>
      </c>
    </row>
    <row r="9859" spans="1:3" x14ac:dyDescent="0.25">
      <c r="A9859" s="2">
        <v>44335</v>
      </c>
      <c r="B9859" s="1" t="s">
        <v>10</v>
      </c>
      <c r="C9859">
        <v>84.639999000000003</v>
      </c>
    </row>
    <row r="9860" spans="1:3" x14ac:dyDescent="0.25">
      <c r="A9860" s="2">
        <v>44336</v>
      </c>
      <c r="B9860" s="1" t="s">
        <v>10</v>
      </c>
      <c r="C9860">
        <v>87.120002999999997</v>
      </c>
    </row>
    <row r="9861" spans="1:3" x14ac:dyDescent="0.25">
      <c r="A9861" s="2">
        <v>44337</v>
      </c>
      <c r="B9861" s="1" t="s">
        <v>10</v>
      </c>
      <c r="C9861">
        <v>86.339995999999999</v>
      </c>
    </row>
    <row r="9862" spans="1:3" x14ac:dyDescent="0.25">
      <c r="A9862" s="2">
        <v>44341</v>
      </c>
      <c r="B9862" s="1" t="s">
        <v>10</v>
      </c>
      <c r="C9862">
        <v>89.139999000000003</v>
      </c>
    </row>
    <row r="9863" spans="1:3" x14ac:dyDescent="0.25">
      <c r="A9863" s="2">
        <v>44342</v>
      </c>
      <c r="B9863" s="1" t="s">
        <v>10</v>
      </c>
      <c r="C9863">
        <v>88.980002999999996</v>
      </c>
    </row>
    <row r="9864" spans="1:3" x14ac:dyDescent="0.25">
      <c r="A9864" s="2">
        <v>44343</v>
      </c>
      <c r="B9864" s="1" t="s">
        <v>10</v>
      </c>
      <c r="C9864">
        <v>88.260002</v>
      </c>
    </row>
    <row r="9865" spans="1:3" x14ac:dyDescent="0.25">
      <c r="A9865" s="2">
        <v>44344</v>
      </c>
      <c r="B9865" s="1" t="s">
        <v>10</v>
      </c>
      <c r="C9865">
        <v>87.739998</v>
      </c>
    </row>
    <row r="9866" spans="1:3" x14ac:dyDescent="0.25">
      <c r="A9866" s="2">
        <v>44347</v>
      </c>
      <c r="B9866" s="1" t="s">
        <v>10</v>
      </c>
      <c r="C9866">
        <v>87.419998000000007</v>
      </c>
    </row>
    <row r="9867" spans="1:3" x14ac:dyDescent="0.25">
      <c r="A9867" s="2">
        <v>44348</v>
      </c>
      <c r="B9867" s="1" t="s">
        <v>10</v>
      </c>
      <c r="C9867">
        <v>91.220000999999996</v>
      </c>
    </row>
    <row r="9868" spans="1:3" x14ac:dyDescent="0.25">
      <c r="A9868" s="2">
        <v>44349</v>
      </c>
      <c r="B9868" s="1" t="s">
        <v>10</v>
      </c>
      <c r="C9868">
        <v>92.18</v>
      </c>
    </row>
    <row r="9869" spans="1:3" x14ac:dyDescent="0.25">
      <c r="A9869" s="2">
        <v>44350</v>
      </c>
      <c r="B9869" s="1" t="s">
        <v>10</v>
      </c>
      <c r="C9869">
        <v>93.599997999999999</v>
      </c>
    </row>
    <row r="9870" spans="1:3" x14ac:dyDescent="0.25">
      <c r="A9870" s="2">
        <v>44351</v>
      </c>
      <c r="B9870" s="1" t="s">
        <v>10</v>
      </c>
      <c r="C9870">
        <v>95.5</v>
      </c>
    </row>
    <row r="9871" spans="1:3" x14ac:dyDescent="0.25">
      <c r="A9871" s="2">
        <v>44354</v>
      </c>
      <c r="B9871" s="1" t="s">
        <v>10</v>
      </c>
      <c r="C9871">
        <v>97.839995999999999</v>
      </c>
    </row>
    <row r="9872" spans="1:3" x14ac:dyDescent="0.25">
      <c r="A9872" s="2">
        <v>44355</v>
      </c>
      <c r="B9872" s="1" t="s">
        <v>10</v>
      </c>
      <c r="C9872">
        <v>98.080001999999993</v>
      </c>
    </row>
    <row r="9873" spans="1:3" x14ac:dyDescent="0.25">
      <c r="A9873" s="2">
        <v>44356</v>
      </c>
      <c r="B9873" s="1" t="s">
        <v>10</v>
      </c>
      <c r="C9873">
        <v>93.800003000000004</v>
      </c>
    </row>
    <row r="9874" spans="1:3" x14ac:dyDescent="0.25">
      <c r="A9874" s="2">
        <v>44357</v>
      </c>
      <c r="B9874" s="1" t="s">
        <v>10</v>
      </c>
      <c r="C9874">
        <v>93.18</v>
      </c>
    </row>
    <row r="9875" spans="1:3" x14ac:dyDescent="0.25">
      <c r="A9875" s="2">
        <v>44358</v>
      </c>
      <c r="B9875" s="1" t="s">
        <v>10</v>
      </c>
      <c r="C9875">
        <v>93.559997999999993</v>
      </c>
    </row>
    <row r="9876" spans="1:3" x14ac:dyDescent="0.25">
      <c r="A9876" s="2">
        <v>44361</v>
      </c>
      <c r="B9876" s="1" t="s">
        <v>10</v>
      </c>
      <c r="C9876">
        <v>95.459998999999996</v>
      </c>
    </row>
    <row r="9877" spans="1:3" x14ac:dyDescent="0.25">
      <c r="A9877" s="2">
        <v>44362</v>
      </c>
      <c r="B9877" s="1" t="s">
        <v>10</v>
      </c>
      <c r="C9877">
        <v>94.68</v>
      </c>
    </row>
    <row r="9878" spans="1:3" x14ac:dyDescent="0.25">
      <c r="A9878" s="2">
        <v>44363</v>
      </c>
      <c r="B9878" s="1" t="s">
        <v>10</v>
      </c>
      <c r="C9878">
        <v>95.82</v>
      </c>
    </row>
    <row r="9879" spans="1:3" x14ac:dyDescent="0.25">
      <c r="A9879" s="2">
        <v>44364</v>
      </c>
      <c r="B9879" s="1" t="s">
        <v>10</v>
      </c>
      <c r="C9879">
        <v>98.559997999999993</v>
      </c>
    </row>
    <row r="9880" spans="1:3" x14ac:dyDescent="0.25">
      <c r="A9880" s="2">
        <v>44365</v>
      </c>
      <c r="B9880" s="1" t="s">
        <v>10</v>
      </c>
      <c r="C9880">
        <v>99.260002</v>
      </c>
    </row>
    <row r="9881" spans="1:3" x14ac:dyDescent="0.25">
      <c r="A9881" s="2">
        <v>44368</v>
      </c>
      <c r="B9881" s="1" t="s">
        <v>10</v>
      </c>
      <c r="C9881">
        <v>99.980002999999996</v>
      </c>
    </row>
    <row r="9882" spans="1:3" x14ac:dyDescent="0.25">
      <c r="A9882" s="2">
        <v>44369</v>
      </c>
      <c r="B9882" s="1" t="s">
        <v>10</v>
      </c>
      <c r="C9882">
        <v>100.349998</v>
      </c>
    </row>
    <row r="9883" spans="1:3" x14ac:dyDescent="0.25">
      <c r="A9883" s="2">
        <v>44370</v>
      </c>
      <c r="B9883" s="1" t="s">
        <v>10</v>
      </c>
      <c r="C9883">
        <v>98.779999000000004</v>
      </c>
    </row>
    <row r="9884" spans="1:3" x14ac:dyDescent="0.25">
      <c r="A9884" s="2">
        <v>44371</v>
      </c>
      <c r="B9884" s="1" t="s">
        <v>10</v>
      </c>
      <c r="C9884">
        <v>101.949997</v>
      </c>
    </row>
    <row r="9885" spans="1:3" x14ac:dyDescent="0.25">
      <c r="A9885" s="2">
        <v>44372</v>
      </c>
      <c r="B9885" s="1" t="s">
        <v>10</v>
      </c>
      <c r="C9885">
        <v>101.849998</v>
      </c>
    </row>
    <row r="9886" spans="1:3" x14ac:dyDescent="0.25">
      <c r="A9886" s="2">
        <v>44375</v>
      </c>
      <c r="B9886" s="1" t="s">
        <v>10</v>
      </c>
      <c r="C9886">
        <v>100.849998</v>
      </c>
    </row>
    <row r="9887" spans="1:3" x14ac:dyDescent="0.25">
      <c r="A9887" s="2">
        <v>44376</v>
      </c>
      <c r="B9887" s="1" t="s">
        <v>10</v>
      </c>
      <c r="C9887">
        <v>102.449997</v>
      </c>
    </row>
    <row r="9888" spans="1:3" x14ac:dyDescent="0.25">
      <c r="A9888" s="2">
        <v>44377</v>
      </c>
      <c r="B9888" s="1" t="s">
        <v>10</v>
      </c>
      <c r="C9888">
        <v>101.949997</v>
      </c>
    </row>
    <row r="9889" spans="1:3" x14ac:dyDescent="0.25">
      <c r="A9889" s="2">
        <v>44378</v>
      </c>
      <c r="B9889" s="1" t="s">
        <v>10</v>
      </c>
      <c r="C9889">
        <v>101.25</v>
      </c>
    </row>
    <row r="9890" spans="1:3" x14ac:dyDescent="0.25">
      <c r="A9890" s="2">
        <v>44379</v>
      </c>
      <c r="B9890" s="1" t="s">
        <v>10</v>
      </c>
      <c r="C9890">
        <v>102.949997</v>
      </c>
    </row>
    <row r="9891" spans="1:3" x14ac:dyDescent="0.25">
      <c r="A9891" s="2">
        <v>44382</v>
      </c>
      <c r="B9891" s="1" t="s">
        <v>10</v>
      </c>
      <c r="C9891">
        <v>102.650002</v>
      </c>
    </row>
    <row r="9892" spans="1:3" x14ac:dyDescent="0.25">
      <c r="A9892" s="2">
        <v>44383</v>
      </c>
      <c r="B9892" s="1" t="s">
        <v>10</v>
      </c>
      <c r="C9892">
        <v>103.199997</v>
      </c>
    </row>
    <row r="9893" spans="1:3" x14ac:dyDescent="0.25">
      <c r="A9893" s="2">
        <v>44384</v>
      </c>
      <c r="B9893" s="1" t="s">
        <v>10</v>
      </c>
      <c r="C9893">
        <v>104.650002</v>
      </c>
    </row>
    <row r="9894" spans="1:3" x14ac:dyDescent="0.25">
      <c r="A9894" s="2">
        <v>44385</v>
      </c>
      <c r="B9894" s="1" t="s">
        <v>10</v>
      </c>
      <c r="C9894">
        <v>101.150002</v>
      </c>
    </row>
    <row r="9895" spans="1:3" x14ac:dyDescent="0.25">
      <c r="A9895" s="2">
        <v>44386</v>
      </c>
      <c r="B9895" s="1" t="s">
        <v>10</v>
      </c>
      <c r="C9895">
        <v>101.5</v>
      </c>
    </row>
    <row r="9896" spans="1:3" x14ac:dyDescent="0.25">
      <c r="A9896" s="2">
        <v>44389</v>
      </c>
      <c r="B9896" s="1" t="s">
        <v>10</v>
      </c>
      <c r="C9896">
        <v>101.650002</v>
      </c>
    </row>
    <row r="9897" spans="1:3" x14ac:dyDescent="0.25">
      <c r="A9897" s="2">
        <v>44390</v>
      </c>
      <c r="B9897" s="1" t="s">
        <v>10</v>
      </c>
      <c r="C9897">
        <v>102.550003</v>
      </c>
    </row>
    <row r="9898" spans="1:3" x14ac:dyDescent="0.25">
      <c r="A9898" s="2">
        <v>44391</v>
      </c>
      <c r="B9898" s="1" t="s">
        <v>10</v>
      </c>
      <c r="C9898">
        <v>101.900002</v>
      </c>
    </row>
    <row r="9899" spans="1:3" x14ac:dyDescent="0.25">
      <c r="A9899" s="2">
        <v>44392</v>
      </c>
      <c r="B9899" s="1" t="s">
        <v>10</v>
      </c>
      <c r="C9899">
        <v>98.900002000000001</v>
      </c>
    </row>
    <row r="9900" spans="1:3" x14ac:dyDescent="0.25">
      <c r="A9900" s="2">
        <v>44393</v>
      </c>
      <c r="B9900" s="1" t="s">
        <v>10</v>
      </c>
      <c r="C9900">
        <v>96.699996999999996</v>
      </c>
    </row>
    <row r="9901" spans="1:3" x14ac:dyDescent="0.25">
      <c r="A9901" s="2">
        <v>44396</v>
      </c>
      <c r="B9901" s="1" t="s">
        <v>10</v>
      </c>
      <c r="C9901">
        <v>97.139999000000003</v>
      </c>
    </row>
    <row r="9902" spans="1:3" x14ac:dyDescent="0.25">
      <c r="A9902" s="2">
        <v>44397</v>
      </c>
      <c r="B9902" s="1" t="s">
        <v>10</v>
      </c>
      <c r="C9902">
        <v>94.440002000000007</v>
      </c>
    </row>
    <row r="9903" spans="1:3" x14ac:dyDescent="0.25">
      <c r="A9903" s="2">
        <v>44398</v>
      </c>
      <c r="B9903" s="1" t="s">
        <v>10</v>
      </c>
      <c r="C9903">
        <v>98.099997999999999</v>
      </c>
    </row>
    <row r="9904" spans="1:3" x14ac:dyDescent="0.25">
      <c r="A9904" s="2">
        <v>44399</v>
      </c>
      <c r="B9904" s="1" t="s">
        <v>10</v>
      </c>
      <c r="C9904">
        <v>100.150002</v>
      </c>
    </row>
    <row r="9905" spans="1:3" x14ac:dyDescent="0.25">
      <c r="A9905" s="2">
        <v>44400</v>
      </c>
      <c r="B9905" s="1" t="s">
        <v>10</v>
      </c>
      <c r="C9905">
        <v>100.849998</v>
      </c>
    </row>
    <row r="9906" spans="1:3" x14ac:dyDescent="0.25">
      <c r="A9906" s="2">
        <v>44403</v>
      </c>
      <c r="B9906" s="1" t="s">
        <v>10</v>
      </c>
      <c r="C9906">
        <v>100.099998</v>
      </c>
    </row>
    <row r="9907" spans="1:3" x14ac:dyDescent="0.25">
      <c r="A9907" s="2">
        <v>44404</v>
      </c>
      <c r="B9907" s="1" t="s">
        <v>10</v>
      </c>
      <c r="C9907">
        <v>97.580001999999993</v>
      </c>
    </row>
    <row r="9908" spans="1:3" x14ac:dyDescent="0.25">
      <c r="A9908" s="2">
        <v>44405</v>
      </c>
      <c r="B9908" s="1" t="s">
        <v>10</v>
      </c>
      <c r="C9908">
        <v>97.900002000000001</v>
      </c>
    </row>
    <row r="9909" spans="1:3" x14ac:dyDescent="0.25">
      <c r="A9909" s="2">
        <v>44406</v>
      </c>
      <c r="B9909" s="1" t="s">
        <v>10</v>
      </c>
      <c r="C9909">
        <v>97.300003000000004</v>
      </c>
    </row>
    <row r="9910" spans="1:3" x14ac:dyDescent="0.25">
      <c r="A9910" s="2">
        <v>44407</v>
      </c>
      <c r="B9910" s="1" t="s">
        <v>10</v>
      </c>
      <c r="C9910">
        <v>93.760002</v>
      </c>
    </row>
    <row r="9911" spans="1:3" x14ac:dyDescent="0.25">
      <c r="A9911" s="2">
        <v>44410</v>
      </c>
      <c r="B9911" s="1" t="s">
        <v>10</v>
      </c>
      <c r="C9911">
        <v>95.419998000000007</v>
      </c>
    </row>
    <row r="9912" spans="1:3" x14ac:dyDescent="0.25">
      <c r="A9912" s="2">
        <v>44411</v>
      </c>
      <c r="B9912" s="1" t="s">
        <v>10</v>
      </c>
      <c r="C9912">
        <v>95.839995999999999</v>
      </c>
    </row>
    <row r="9913" spans="1:3" x14ac:dyDescent="0.25">
      <c r="A9913" s="2">
        <v>44412</v>
      </c>
      <c r="B9913" s="1" t="s">
        <v>10</v>
      </c>
      <c r="C9913">
        <v>97.379997000000003</v>
      </c>
    </row>
    <row r="9914" spans="1:3" x14ac:dyDescent="0.25">
      <c r="A9914" s="2">
        <v>44413</v>
      </c>
      <c r="B9914" s="1" t="s">
        <v>10</v>
      </c>
      <c r="C9914">
        <v>92.68</v>
      </c>
    </row>
    <row r="9915" spans="1:3" x14ac:dyDescent="0.25">
      <c r="A9915" s="2">
        <v>44414</v>
      </c>
      <c r="B9915" s="1" t="s">
        <v>10</v>
      </c>
      <c r="C9915">
        <v>92.5</v>
      </c>
    </row>
    <row r="9916" spans="1:3" x14ac:dyDescent="0.25">
      <c r="A9916" s="2">
        <v>44417</v>
      </c>
      <c r="B9916" s="1" t="s">
        <v>10</v>
      </c>
      <c r="C9916">
        <v>90.959998999999996</v>
      </c>
    </row>
    <row r="9917" spans="1:3" x14ac:dyDescent="0.25">
      <c r="A9917" s="2">
        <v>44418</v>
      </c>
      <c r="B9917" s="1" t="s">
        <v>10</v>
      </c>
      <c r="C9917">
        <v>90.879997000000003</v>
      </c>
    </row>
    <row r="9918" spans="1:3" x14ac:dyDescent="0.25">
      <c r="A9918" s="2">
        <v>44419</v>
      </c>
      <c r="B9918" s="1" t="s">
        <v>10</v>
      </c>
      <c r="C9918">
        <v>90</v>
      </c>
    </row>
    <row r="9919" spans="1:3" x14ac:dyDescent="0.25">
      <c r="A9919" s="2">
        <v>44420</v>
      </c>
      <c r="B9919" s="1" t="s">
        <v>10</v>
      </c>
      <c r="C9919">
        <v>92</v>
      </c>
    </row>
    <row r="9920" spans="1:3" x14ac:dyDescent="0.25">
      <c r="A9920" s="2">
        <v>44421</v>
      </c>
      <c r="B9920" s="1" t="s">
        <v>10</v>
      </c>
      <c r="C9920">
        <v>93.980002999999996</v>
      </c>
    </row>
    <row r="9921" spans="1:3" x14ac:dyDescent="0.25">
      <c r="A9921" s="2">
        <v>44424</v>
      </c>
      <c r="B9921" s="1" t="s">
        <v>10</v>
      </c>
      <c r="C9921">
        <v>92.699996999999996</v>
      </c>
    </row>
    <row r="9922" spans="1:3" x14ac:dyDescent="0.25">
      <c r="A9922" s="2">
        <v>44425</v>
      </c>
      <c r="B9922" s="1" t="s">
        <v>10</v>
      </c>
      <c r="C9922">
        <v>92.599997999999999</v>
      </c>
    </row>
    <row r="9923" spans="1:3" x14ac:dyDescent="0.25">
      <c r="A9923" s="2">
        <v>44426</v>
      </c>
      <c r="B9923" s="1" t="s">
        <v>10</v>
      </c>
      <c r="C9923">
        <v>94.400002000000001</v>
      </c>
    </row>
    <row r="9924" spans="1:3" x14ac:dyDescent="0.25">
      <c r="A9924" s="2">
        <v>44427</v>
      </c>
      <c r="B9924" s="1" t="s">
        <v>10</v>
      </c>
      <c r="C9924">
        <v>92.480002999999996</v>
      </c>
    </row>
    <row r="9925" spans="1:3" x14ac:dyDescent="0.25">
      <c r="A9925" s="2">
        <v>44428</v>
      </c>
      <c r="B9925" s="1" t="s">
        <v>10</v>
      </c>
      <c r="C9925">
        <v>93</v>
      </c>
    </row>
    <row r="9926" spans="1:3" x14ac:dyDescent="0.25">
      <c r="A9926" s="2">
        <v>44431</v>
      </c>
      <c r="B9926" s="1" t="s">
        <v>10</v>
      </c>
      <c r="C9926">
        <v>94.68</v>
      </c>
    </row>
    <row r="9927" spans="1:3" x14ac:dyDescent="0.25">
      <c r="A9927" s="2">
        <v>44432</v>
      </c>
      <c r="B9927" s="1" t="s">
        <v>10</v>
      </c>
      <c r="C9927">
        <v>94.800003000000004</v>
      </c>
    </row>
    <row r="9928" spans="1:3" x14ac:dyDescent="0.25">
      <c r="A9928" s="2">
        <v>44433</v>
      </c>
      <c r="B9928" s="1" t="s">
        <v>10</v>
      </c>
      <c r="C9928">
        <v>95.559997999999993</v>
      </c>
    </row>
    <row r="9929" spans="1:3" x14ac:dyDescent="0.25">
      <c r="A9929" s="2">
        <v>44434</v>
      </c>
      <c r="B9929" s="1" t="s">
        <v>10</v>
      </c>
      <c r="C9929">
        <v>94.360000999999997</v>
      </c>
    </row>
    <row r="9930" spans="1:3" x14ac:dyDescent="0.25">
      <c r="A9930" s="2">
        <v>44435</v>
      </c>
      <c r="B9930" s="1" t="s">
        <v>10</v>
      </c>
      <c r="C9930">
        <v>94.120002999999997</v>
      </c>
    </row>
    <row r="9931" spans="1:3" x14ac:dyDescent="0.25">
      <c r="A9931" s="2">
        <v>44438</v>
      </c>
      <c r="B9931" s="1" t="s">
        <v>10</v>
      </c>
      <c r="C9931">
        <v>95.32</v>
      </c>
    </row>
    <row r="9932" spans="1:3" x14ac:dyDescent="0.25">
      <c r="A9932" s="2">
        <v>44439</v>
      </c>
      <c r="B9932" s="1" t="s">
        <v>10</v>
      </c>
      <c r="C9932">
        <v>93.800003000000004</v>
      </c>
    </row>
    <row r="9933" spans="1:3" x14ac:dyDescent="0.25">
      <c r="A9933" s="2">
        <v>44440</v>
      </c>
      <c r="B9933" s="1" t="s">
        <v>10</v>
      </c>
      <c r="C9933">
        <v>94.18</v>
      </c>
    </row>
    <row r="9934" spans="1:3" x14ac:dyDescent="0.25">
      <c r="A9934" s="2">
        <v>44441</v>
      </c>
      <c r="B9934" s="1" t="s">
        <v>10</v>
      </c>
      <c r="C9934">
        <v>95.400002000000001</v>
      </c>
    </row>
    <row r="9935" spans="1:3" x14ac:dyDescent="0.25">
      <c r="A9935" s="2">
        <v>44442</v>
      </c>
      <c r="B9935" s="1" t="s">
        <v>10</v>
      </c>
      <c r="C9935">
        <v>94.699996999999996</v>
      </c>
    </row>
    <row r="9936" spans="1:3" x14ac:dyDescent="0.25">
      <c r="A9936" s="2">
        <v>44445</v>
      </c>
      <c r="B9936" s="1" t="s">
        <v>10</v>
      </c>
      <c r="C9936">
        <v>95.739998</v>
      </c>
    </row>
    <row r="9937" spans="1:3" x14ac:dyDescent="0.25">
      <c r="A9937" s="2">
        <v>44446</v>
      </c>
      <c r="B9937" s="1" t="s">
        <v>10</v>
      </c>
      <c r="C9937">
        <v>96.980002999999996</v>
      </c>
    </row>
    <row r="9938" spans="1:3" x14ac:dyDescent="0.25">
      <c r="A9938" s="2">
        <v>44447</v>
      </c>
      <c r="B9938" s="1" t="s">
        <v>10</v>
      </c>
      <c r="C9938">
        <v>96.919998000000007</v>
      </c>
    </row>
    <row r="9939" spans="1:3" x14ac:dyDescent="0.25">
      <c r="A9939" s="2">
        <v>44448</v>
      </c>
      <c r="B9939" s="1" t="s">
        <v>10</v>
      </c>
      <c r="C9939">
        <v>97.480002999999996</v>
      </c>
    </row>
    <row r="9940" spans="1:3" x14ac:dyDescent="0.25">
      <c r="A9940" s="2">
        <v>44449</v>
      </c>
      <c r="B9940" s="1" t="s">
        <v>10</v>
      </c>
      <c r="C9940">
        <v>97.82</v>
      </c>
    </row>
    <row r="9941" spans="1:3" x14ac:dyDescent="0.25">
      <c r="A9941" s="2">
        <v>44452</v>
      </c>
      <c r="B9941" s="1" t="s">
        <v>10</v>
      </c>
      <c r="C9941">
        <v>94.980002999999996</v>
      </c>
    </row>
    <row r="9942" spans="1:3" x14ac:dyDescent="0.25">
      <c r="A9942" s="2">
        <v>44453</v>
      </c>
      <c r="B9942" s="1" t="s">
        <v>10</v>
      </c>
      <c r="C9942">
        <v>95</v>
      </c>
    </row>
    <row r="9943" spans="1:3" x14ac:dyDescent="0.25">
      <c r="A9943" s="2">
        <v>44454</v>
      </c>
      <c r="B9943" s="1" t="s">
        <v>10</v>
      </c>
      <c r="C9943">
        <v>94.239998</v>
      </c>
    </row>
    <row r="9944" spans="1:3" x14ac:dyDescent="0.25">
      <c r="A9944" s="2">
        <v>44455</v>
      </c>
      <c r="B9944" s="1" t="s">
        <v>10</v>
      </c>
      <c r="C9944">
        <v>94</v>
      </c>
    </row>
    <row r="9945" spans="1:3" x14ac:dyDescent="0.25">
      <c r="A9945" s="2">
        <v>44456</v>
      </c>
      <c r="B9945" s="1" t="s">
        <v>10</v>
      </c>
      <c r="C9945">
        <v>95.580001999999993</v>
      </c>
    </row>
    <row r="9946" spans="1:3" x14ac:dyDescent="0.25">
      <c r="A9946" s="2">
        <v>44459</v>
      </c>
      <c r="B9946" s="1" t="s">
        <v>10</v>
      </c>
      <c r="C9946">
        <v>90.720000999999996</v>
      </c>
    </row>
    <row r="9947" spans="1:3" x14ac:dyDescent="0.25">
      <c r="A9947" s="2">
        <v>44460</v>
      </c>
      <c r="B9947" s="1" t="s">
        <v>10</v>
      </c>
      <c r="C9947">
        <v>87.980002999999996</v>
      </c>
    </row>
    <row r="9948" spans="1:3" x14ac:dyDescent="0.25">
      <c r="A9948" s="2">
        <v>44461</v>
      </c>
      <c r="B9948" s="1" t="s">
        <v>10</v>
      </c>
      <c r="C9948">
        <v>86.019997000000004</v>
      </c>
    </row>
    <row r="9949" spans="1:3" x14ac:dyDescent="0.25">
      <c r="A9949" s="2">
        <v>44462</v>
      </c>
      <c r="B9949" s="1" t="s">
        <v>10</v>
      </c>
      <c r="C9949">
        <v>87.800003000000004</v>
      </c>
    </row>
    <row r="9950" spans="1:3" x14ac:dyDescent="0.25">
      <c r="A9950" s="2">
        <v>44463</v>
      </c>
      <c r="B9950" s="1" t="s">
        <v>10</v>
      </c>
      <c r="C9950">
        <v>85</v>
      </c>
    </row>
    <row r="9951" spans="1:3" x14ac:dyDescent="0.25">
      <c r="A9951" s="2">
        <v>44466</v>
      </c>
      <c r="B9951" s="1" t="s">
        <v>10</v>
      </c>
      <c r="C9951">
        <v>82.599997999999999</v>
      </c>
    </row>
    <row r="9952" spans="1:3" x14ac:dyDescent="0.25">
      <c r="A9952" s="2">
        <v>44467</v>
      </c>
      <c r="B9952" s="1" t="s">
        <v>10</v>
      </c>
      <c r="C9952">
        <v>80.819999999999993</v>
      </c>
    </row>
    <row r="9953" spans="1:3" x14ac:dyDescent="0.25">
      <c r="A9953" s="2">
        <v>44468</v>
      </c>
      <c r="B9953" s="1" t="s">
        <v>10</v>
      </c>
      <c r="C9953">
        <v>80.160004000000001</v>
      </c>
    </row>
    <row r="9954" spans="1:3" x14ac:dyDescent="0.25">
      <c r="A9954" s="2">
        <v>44469</v>
      </c>
      <c r="B9954" s="1" t="s">
        <v>10</v>
      </c>
      <c r="C9954">
        <v>79.319999999999993</v>
      </c>
    </row>
    <row r="9955" spans="1:3" x14ac:dyDescent="0.25">
      <c r="A9955" s="2">
        <v>44470</v>
      </c>
      <c r="B9955" s="1" t="s">
        <v>10</v>
      </c>
      <c r="C9955">
        <v>77.239998</v>
      </c>
    </row>
    <row r="9956" spans="1:3" x14ac:dyDescent="0.25">
      <c r="A9956" s="2">
        <v>44473</v>
      </c>
      <c r="B9956" s="1" t="s">
        <v>10</v>
      </c>
      <c r="C9956">
        <v>77.180000000000007</v>
      </c>
    </row>
    <row r="9957" spans="1:3" x14ac:dyDescent="0.25">
      <c r="A9957" s="2">
        <v>44474</v>
      </c>
      <c r="B9957" s="1" t="s">
        <v>10</v>
      </c>
      <c r="C9957">
        <v>78.419998000000007</v>
      </c>
    </row>
    <row r="9958" spans="1:3" x14ac:dyDescent="0.25">
      <c r="A9958" s="2">
        <v>44475</v>
      </c>
      <c r="B9958" s="1" t="s">
        <v>10</v>
      </c>
      <c r="C9958">
        <v>76.919998000000007</v>
      </c>
    </row>
    <row r="9959" spans="1:3" x14ac:dyDescent="0.25">
      <c r="A9959" s="2">
        <v>44476</v>
      </c>
      <c r="B9959" s="1" t="s">
        <v>10</v>
      </c>
      <c r="C9959">
        <v>77.660004000000001</v>
      </c>
    </row>
    <row r="9960" spans="1:3" x14ac:dyDescent="0.25">
      <c r="A9960" s="2">
        <v>44477</v>
      </c>
      <c r="B9960" s="1" t="s">
        <v>10</v>
      </c>
      <c r="C9960">
        <v>77.279999000000004</v>
      </c>
    </row>
    <row r="9961" spans="1:3" x14ac:dyDescent="0.25">
      <c r="A9961" s="2">
        <v>44480</v>
      </c>
      <c r="B9961" s="1" t="s">
        <v>10</v>
      </c>
      <c r="C9961">
        <v>75.279999000000004</v>
      </c>
    </row>
    <row r="9962" spans="1:3" x14ac:dyDescent="0.25">
      <c r="A9962" s="2">
        <v>44481</v>
      </c>
      <c r="B9962" s="1" t="s">
        <v>10</v>
      </c>
      <c r="C9962">
        <v>73.980002999999996</v>
      </c>
    </row>
    <row r="9963" spans="1:3" x14ac:dyDescent="0.25">
      <c r="A9963" s="2">
        <v>44482</v>
      </c>
      <c r="B9963" s="1" t="s">
        <v>10</v>
      </c>
      <c r="C9963">
        <v>76.559997999999993</v>
      </c>
    </row>
    <row r="9964" spans="1:3" x14ac:dyDescent="0.25">
      <c r="A9964" s="2">
        <v>44483</v>
      </c>
      <c r="B9964" s="1" t="s">
        <v>10</v>
      </c>
      <c r="C9964">
        <v>78.019997000000004</v>
      </c>
    </row>
    <row r="9965" spans="1:3" x14ac:dyDescent="0.25">
      <c r="A9965" s="2">
        <v>44484</v>
      </c>
      <c r="B9965" s="1" t="s">
        <v>10</v>
      </c>
      <c r="C9965">
        <v>79.360000999999997</v>
      </c>
    </row>
    <row r="9966" spans="1:3" x14ac:dyDescent="0.25">
      <c r="A9966" s="2">
        <v>44487</v>
      </c>
      <c r="B9966" s="1" t="s">
        <v>10</v>
      </c>
      <c r="C9966">
        <v>79.540001000000004</v>
      </c>
    </row>
    <row r="9967" spans="1:3" x14ac:dyDescent="0.25">
      <c r="A9967" s="2">
        <v>44488</v>
      </c>
      <c r="B9967" s="1" t="s">
        <v>10</v>
      </c>
      <c r="C9967">
        <v>79.720000999999996</v>
      </c>
    </row>
    <row r="9968" spans="1:3" x14ac:dyDescent="0.25">
      <c r="A9968" s="2">
        <v>44489</v>
      </c>
      <c r="B9968" s="1" t="s">
        <v>10</v>
      </c>
      <c r="C9968">
        <v>80.360000999999997</v>
      </c>
    </row>
    <row r="9969" spans="1:3" x14ac:dyDescent="0.25">
      <c r="A9969" s="2">
        <v>44490</v>
      </c>
      <c r="B9969" s="1" t="s">
        <v>10</v>
      </c>
      <c r="C9969">
        <v>81.339995999999999</v>
      </c>
    </row>
    <row r="9970" spans="1:3" x14ac:dyDescent="0.25">
      <c r="A9970" s="2">
        <v>44491</v>
      </c>
      <c r="B9970" s="1" t="s">
        <v>10</v>
      </c>
      <c r="C9970">
        <v>80.139999000000003</v>
      </c>
    </row>
    <row r="9971" spans="1:3" x14ac:dyDescent="0.25">
      <c r="A9971" s="2">
        <v>44494</v>
      </c>
      <c r="B9971" s="1" t="s">
        <v>10</v>
      </c>
      <c r="C9971">
        <v>80</v>
      </c>
    </row>
    <row r="9972" spans="1:3" x14ac:dyDescent="0.25">
      <c r="A9972" s="2">
        <v>44495</v>
      </c>
      <c r="B9972" s="1" t="s">
        <v>10</v>
      </c>
      <c r="C9972">
        <v>81.040001000000004</v>
      </c>
    </row>
    <row r="9973" spans="1:3" x14ac:dyDescent="0.25">
      <c r="A9973" s="2">
        <v>44496</v>
      </c>
      <c r="B9973" s="1" t="s">
        <v>10</v>
      </c>
      <c r="C9973">
        <v>80.379997000000003</v>
      </c>
    </row>
    <row r="9974" spans="1:3" x14ac:dyDescent="0.25">
      <c r="A9974" s="2">
        <v>44497</v>
      </c>
      <c r="B9974" s="1" t="s">
        <v>10</v>
      </c>
      <c r="C9974">
        <v>80.739998</v>
      </c>
    </row>
    <row r="9975" spans="1:3" x14ac:dyDescent="0.25">
      <c r="A9975" s="2">
        <v>44498</v>
      </c>
      <c r="B9975" s="1" t="s">
        <v>10</v>
      </c>
      <c r="C9975">
        <v>81.580001999999993</v>
      </c>
    </row>
    <row r="9976" spans="1:3" x14ac:dyDescent="0.25">
      <c r="A9976" s="2">
        <v>44501</v>
      </c>
      <c r="B9976" s="1" t="s">
        <v>10</v>
      </c>
      <c r="C9976">
        <v>82.220000999999996</v>
      </c>
    </row>
    <row r="9977" spans="1:3" x14ac:dyDescent="0.25">
      <c r="A9977" s="2">
        <v>44502</v>
      </c>
      <c r="B9977" s="1" t="s">
        <v>10</v>
      </c>
      <c r="C9977">
        <v>83.220000999999996</v>
      </c>
    </row>
    <row r="9978" spans="1:3" x14ac:dyDescent="0.25">
      <c r="A9978" s="2">
        <v>44503</v>
      </c>
      <c r="B9978" s="1" t="s">
        <v>10</v>
      </c>
      <c r="C9978">
        <v>75.339995999999999</v>
      </c>
    </row>
    <row r="9979" spans="1:3" x14ac:dyDescent="0.25">
      <c r="A9979" s="2">
        <v>44504</v>
      </c>
      <c r="B9979" s="1" t="s">
        <v>10</v>
      </c>
      <c r="C9979">
        <v>78.739998</v>
      </c>
    </row>
    <row r="9980" spans="1:3" x14ac:dyDescent="0.25">
      <c r="A9980" s="2">
        <v>44505</v>
      </c>
      <c r="B9980" s="1" t="s">
        <v>10</v>
      </c>
      <c r="C9980">
        <v>75.959998999999996</v>
      </c>
    </row>
    <row r="9981" spans="1:3" x14ac:dyDescent="0.25">
      <c r="A9981" s="2">
        <v>44508</v>
      </c>
      <c r="B9981" s="1" t="s">
        <v>10</v>
      </c>
      <c r="C9981">
        <v>75.839995999999999</v>
      </c>
    </row>
    <row r="9982" spans="1:3" x14ac:dyDescent="0.25">
      <c r="A9982" s="2">
        <v>44509</v>
      </c>
      <c r="B9982" s="1" t="s">
        <v>10</v>
      </c>
      <c r="C9982">
        <v>76.440002000000007</v>
      </c>
    </row>
    <row r="9983" spans="1:3" x14ac:dyDescent="0.25">
      <c r="A9983" s="2">
        <v>44510</v>
      </c>
      <c r="B9983" s="1" t="s">
        <v>10</v>
      </c>
      <c r="C9983">
        <v>75.180000000000007</v>
      </c>
    </row>
    <row r="9984" spans="1:3" x14ac:dyDescent="0.25">
      <c r="A9984" s="2">
        <v>44511</v>
      </c>
      <c r="B9984" s="1" t="s">
        <v>10</v>
      </c>
      <c r="C9984">
        <v>75.599997999999999</v>
      </c>
    </row>
    <row r="9985" spans="1:3" x14ac:dyDescent="0.25">
      <c r="A9985" s="2">
        <v>44512</v>
      </c>
      <c r="B9985" s="1" t="s">
        <v>10</v>
      </c>
      <c r="C9985">
        <v>77.379997000000003</v>
      </c>
    </row>
    <row r="9986" spans="1:3" x14ac:dyDescent="0.25">
      <c r="A9986" s="2">
        <v>44515</v>
      </c>
      <c r="B9986" s="1" t="s">
        <v>10</v>
      </c>
      <c r="C9986">
        <v>80.699996999999996</v>
      </c>
    </row>
    <row r="9987" spans="1:3" x14ac:dyDescent="0.25">
      <c r="A9987" s="2">
        <v>44516</v>
      </c>
      <c r="B9987" s="1" t="s">
        <v>10</v>
      </c>
      <c r="C9987">
        <v>80.580001999999993</v>
      </c>
    </row>
    <row r="9988" spans="1:3" x14ac:dyDescent="0.25">
      <c r="A9988" s="2">
        <v>44517</v>
      </c>
      <c r="B9988" s="1" t="s">
        <v>10</v>
      </c>
      <c r="C9988">
        <v>82</v>
      </c>
    </row>
    <row r="9989" spans="1:3" x14ac:dyDescent="0.25">
      <c r="A9989" s="2">
        <v>44518</v>
      </c>
      <c r="B9989" s="1" t="s">
        <v>10</v>
      </c>
      <c r="C9989">
        <v>82.239998</v>
      </c>
    </row>
    <row r="9990" spans="1:3" x14ac:dyDescent="0.25">
      <c r="A9990" s="2">
        <v>44519</v>
      </c>
      <c r="B9990" s="1" t="s">
        <v>10</v>
      </c>
      <c r="C9990">
        <v>85.580001999999993</v>
      </c>
    </row>
    <row r="9991" spans="1:3" x14ac:dyDescent="0.25">
      <c r="A9991" s="2">
        <v>44522</v>
      </c>
      <c r="B9991" s="1" t="s">
        <v>10</v>
      </c>
      <c r="C9991">
        <v>81.919998000000007</v>
      </c>
    </row>
    <row r="9992" spans="1:3" x14ac:dyDescent="0.25">
      <c r="A9992" s="2">
        <v>44523</v>
      </c>
      <c r="B9992" s="1" t="s">
        <v>10</v>
      </c>
      <c r="C9992">
        <v>78.879997000000003</v>
      </c>
    </row>
    <row r="9993" spans="1:3" x14ac:dyDescent="0.25">
      <c r="A9993" s="2">
        <v>44524</v>
      </c>
      <c r="B9993" s="1" t="s">
        <v>10</v>
      </c>
      <c r="C9993">
        <v>80.040001000000004</v>
      </c>
    </row>
    <row r="9994" spans="1:3" x14ac:dyDescent="0.25">
      <c r="A9994" s="2">
        <v>44525</v>
      </c>
      <c r="B9994" s="1" t="s">
        <v>10</v>
      </c>
      <c r="C9994">
        <v>78.279999000000004</v>
      </c>
    </row>
    <row r="9995" spans="1:3" x14ac:dyDescent="0.25">
      <c r="A9995" s="2">
        <v>44526</v>
      </c>
      <c r="B9995" s="1" t="s">
        <v>10</v>
      </c>
      <c r="C9995">
        <v>82.599997999999999</v>
      </c>
    </row>
    <row r="9996" spans="1:3" x14ac:dyDescent="0.25">
      <c r="A9996" s="2">
        <v>44529</v>
      </c>
      <c r="B9996" s="1" t="s">
        <v>10</v>
      </c>
      <c r="C9996">
        <v>81.5</v>
      </c>
    </row>
    <row r="9997" spans="1:3" x14ac:dyDescent="0.25">
      <c r="A9997" s="2">
        <v>44530</v>
      </c>
      <c r="B9997" s="1" t="s">
        <v>10</v>
      </c>
      <c r="C9997">
        <v>80.260002</v>
      </c>
    </row>
    <row r="9998" spans="1:3" x14ac:dyDescent="0.25">
      <c r="A9998" s="2">
        <v>44531</v>
      </c>
      <c r="B9998" s="1" t="s">
        <v>10</v>
      </c>
      <c r="C9998">
        <v>79.559997999999993</v>
      </c>
    </row>
    <row r="9999" spans="1:3" x14ac:dyDescent="0.25">
      <c r="A9999" s="2">
        <v>44532</v>
      </c>
      <c r="B9999" s="1" t="s">
        <v>10</v>
      </c>
      <c r="C9999">
        <v>75.599997999999999</v>
      </c>
    </row>
    <row r="10000" spans="1:3" x14ac:dyDescent="0.25">
      <c r="A10000" s="2">
        <v>44533</v>
      </c>
      <c r="B10000" s="1" t="s">
        <v>10</v>
      </c>
      <c r="C10000">
        <v>74.839995999999999</v>
      </c>
    </row>
    <row r="10001" spans="1:3" x14ac:dyDescent="0.25">
      <c r="A10001" s="2">
        <v>44536</v>
      </c>
      <c r="B10001" s="1" t="s">
        <v>10</v>
      </c>
      <c r="C10001">
        <v>73.639999000000003</v>
      </c>
    </row>
    <row r="10002" spans="1:3" x14ac:dyDescent="0.25">
      <c r="A10002" s="2">
        <v>44537</v>
      </c>
      <c r="B10002" s="1" t="s">
        <v>10</v>
      </c>
      <c r="C10002">
        <v>73.639999000000003</v>
      </c>
    </row>
    <row r="10003" spans="1:3" x14ac:dyDescent="0.25">
      <c r="A10003" s="2">
        <v>44538</v>
      </c>
      <c r="B10003" s="1" t="s">
        <v>10</v>
      </c>
      <c r="C10003">
        <v>77.680000000000007</v>
      </c>
    </row>
    <row r="10004" spans="1:3" x14ac:dyDescent="0.25">
      <c r="A10004" s="2">
        <v>44539</v>
      </c>
      <c r="B10004" s="1" t="s">
        <v>10</v>
      </c>
      <c r="C10004">
        <v>77.699996999999996</v>
      </c>
    </row>
    <row r="10005" spans="1:3" x14ac:dyDescent="0.25">
      <c r="A10005" s="2">
        <v>44540</v>
      </c>
      <c r="B10005" s="1" t="s">
        <v>10</v>
      </c>
      <c r="C10005">
        <v>74.319999999999993</v>
      </c>
    </row>
    <row r="10006" spans="1:3" x14ac:dyDescent="0.25">
      <c r="A10006" s="2">
        <v>44543</v>
      </c>
      <c r="B10006" s="1" t="s">
        <v>10</v>
      </c>
      <c r="C10006">
        <v>73.120002999999997</v>
      </c>
    </row>
    <row r="10007" spans="1:3" x14ac:dyDescent="0.25">
      <c r="A10007" s="2">
        <v>44544</v>
      </c>
      <c r="B10007" s="1" t="s">
        <v>10</v>
      </c>
      <c r="C10007">
        <v>71.099997999999999</v>
      </c>
    </row>
    <row r="10008" spans="1:3" x14ac:dyDescent="0.25">
      <c r="A10008" s="2">
        <v>44545</v>
      </c>
      <c r="B10008" s="1" t="s">
        <v>10</v>
      </c>
      <c r="C10008">
        <v>69.139999000000003</v>
      </c>
    </row>
    <row r="10009" spans="1:3" x14ac:dyDescent="0.25">
      <c r="A10009" s="2">
        <v>44546</v>
      </c>
      <c r="B10009" s="1" t="s">
        <v>10</v>
      </c>
      <c r="C10009">
        <v>69.540001000000004</v>
      </c>
    </row>
    <row r="10010" spans="1:3" x14ac:dyDescent="0.25">
      <c r="A10010" s="2">
        <v>44547</v>
      </c>
      <c r="B10010" s="1" t="s">
        <v>10</v>
      </c>
      <c r="C10010">
        <v>69.800003000000004</v>
      </c>
    </row>
    <row r="10011" spans="1:3" x14ac:dyDescent="0.25">
      <c r="A10011" s="2">
        <v>44550</v>
      </c>
      <c r="B10011" s="1" t="s">
        <v>10</v>
      </c>
      <c r="C10011">
        <v>68.419998000000007</v>
      </c>
    </row>
    <row r="10012" spans="1:3" x14ac:dyDescent="0.25">
      <c r="A10012" s="2">
        <v>44551</v>
      </c>
      <c r="B10012" s="1" t="s">
        <v>10</v>
      </c>
      <c r="C10012">
        <v>68.900002000000001</v>
      </c>
    </row>
    <row r="10013" spans="1:3" x14ac:dyDescent="0.25">
      <c r="A10013" s="2">
        <v>44552</v>
      </c>
      <c r="B10013" s="1" t="s">
        <v>10</v>
      </c>
      <c r="C10013">
        <v>69.959998999999996</v>
      </c>
    </row>
    <row r="10014" spans="1:3" x14ac:dyDescent="0.25">
      <c r="A10014" s="2">
        <v>44553</v>
      </c>
      <c r="B10014" s="1" t="s">
        <v>10</v>
      </c>
      <c r="C10014">
        <v>70.519997000000004</v>
      </c>
    </row>
    <row r="10015" spans="1:3" x14ac:dyDescent="0.25">
      <c r="A10015" s="2">
        <v>44557</v>
      </c>
      <c r="B10015" s="1" t="s">
        <v>10</v>
      </c>
      <c r="C10015">
        <v>70.459998999999996</v>
      </c>
    </row>
    <row r="10016" spans="1:3" x14ac:dyDescent="0.25">
      <c r="A10016" s="2">
        <v>44558</v>
      </c>
      <c r="B10016" s="1" t="s">
        <v>10</v>
      </c>
      <c r="C10016">
        <v>70.800003000000004</v>
      </c>
    </row>
    <row r="10017" spans="1:3" x14ac:dyDescent="0.25">
      <c r="A10017" s="2">
        <v>44559</v>
      </c>
      <c r="B10017" s="1" t="s">
        <v>10</v>
      </c>
      <c r="C10017">
        <v>70.699996999999996</v>
      </c>
    </row>
    <row r="10018" spans="1:3" x14ac:dyDescent="0.25">
      <c r="A10018" s="2">
        <v>44560</v>
      </c>
      <c r="B10018" s="1" t="s">
        <v>10</v>
      </c>
      <c r="C10018">
        <v>71.139999000000003</v>
      </c>
    </row>
    <row r="10019" spans="1:3" x14ac:dyDescent="0.25">
      <c r="A10019" s="2">
        <v>44564</v>
      </c>
      <c r="B10019" s="1" t="s">
        <v>10</v>
      </c>
      <c r="C10019">
        <v>73.019997000000004</v>
      </c>
    </row>
    <row r="10020" spans="1:3" x14ac:dyDescent="0.25">
      <c r="A10020" s="2">
        <v>44565</v>
      </c>
      <c r="B10020" s="1" t="s">
        <v>10</v>
      </c>
      <c r="C10020">
        <v>69.959998999999996</v>
      </c>
    </row>
    <row r="10021" spans="1:3" x14ac:dyDescent="0.25">
      <c r="A10021" s="2">
        <v>44566</v>
      </c>
      <c r="B10021" s="1" t="s">
        <v>10</v>
      </c>
      <c r="C10021">
        <v>70.139999000000003</v>
      </c>
    </row>
    <row r="10022" spans="1:3" x14ac:dyDescent="0.25">
      <c r="A10022" s="2">
        <v>44567</v>
      </c>
      <c r="B10022" s="1" t="s">
        <v>10</v>
      </c>
      <c r="C10022">
        <v>67.180000000000007</v>
      </c>
    </row>
    <row r="10023" spans="1:3" x14ac:dyDescent="0.25">
      <c r="A10023" s="2">
        <v>44568</v>
      </c>
      <c r="B10023" s="1" t="s">
        <v>10</v>
      </c>
      <c r="C10023">
        <v>66.959998999999996</v>
      </c>
    </row>
    <row r="10024" spans="1:3" x14ac:dyDescent="0.25">
      <c r="A10024" s="2">
        <v>44571</v>
      </c>
      <c r="B10024" s="1" t="s">
        <v>10</v>
      </c>
      <c r="C10024">
        <v>64.5</v>
      </c>
    </row>
    <row r="10025" spans="1:3" x14ac:dyDescent="0.25">
      <c r="A10025" s="2">
        <v>44572</v>
      </c>
      <c r="B10025" s="1" t="s">
        <v>10</v>
      </c>
      <c r="C10025">
        <v>66.120002999999997</v>
      </c>
    </row>
    <row r="10026" spans="1:3" x14ac:dyDescent="0.25">
      <c r="A10026" s="2">
        <v>44573</v>
      </c>
      <c r="B10026" s="1" t="s">
        <v>10</v>
      </c>
      <c r="C10026">
        <v>65.620002999999997</v>
      </c>
    </row>
    <row r="10027" spans="1:3" x14ac:dyDescent="0.25">
      <c r="A10027" s="2">
        <v>44574</v>
      </c>
      <c r="B10027" s="1" t="s">
        <v>10</v>
      </c>
      <c r="C10027">
        <v>67.239998</v>
      </c>
    </row>
    <row r="10028" spans="1:3" x14ac:dyDescent="0.25">
      <c r="A10028" s="2">
        <v>44575</v>
      </c>
      <c r="B10028" s="1" t="s">
        <v>10</v>
      </c>
      <c r="C10028">
        <v>65.559997999999993</v>
      </c>
    </row>
    <row r="10029" spans="1:3" x14ac:dyDescent="0.25">
      <c r="A10029" s="2">
        <v>44578</v>
      </c>
      <c r="B10029" s="1" t="s">
        <v>10</v>
      </c>
      <c r="C10029">
        <v>66.080001999999993</v>
      </c>
    </row>
    <row r="10030" spans="1:3" x14ac:dyDescent="0.25">
      <c r="A10030" s="2">
        <v>44579</v>
      </c>
      <c r="B10030" s="1" t="s">
        <v>10</v>
      </c>
      <c r="C10030">
        <v>66.220000999999996</v>
      </c>
    </row>
    <row r="10031" spans="1:3" x14ac:dyDescent="0.25">
      <c r="A10031" s="2">
        <v>44580</v>
      </c>
      <c r="B10031" s="1" t="s">
        <v>10</v>
      </c>
      <c r="C10031">
        <v>68.440002000000007</v>
      </c>
    </row>
    <row r="10032" spans="1:3" x14ac:dyDescent="0.25">
      <c r="A10032" s="2">
        <v>44581</v>
      </c>
      <c r="B10032" s="1" t="s">
        <v>10</v>
      </c>
      <c r="C10032">
        <v>68.540001000000004</v>
      </c>
    </row>
    <row r="10033" spans="1:3" x14ac:dyDescent="0.25">
      <c r="A10033" s="2">
        <v>44582</v>
      </c>
      <c r="B10033" s="1" t="s">
        <v>10</v>
      </c>
      <c r="C10033">
        <v>67.160004000000001</v>
      </c>
    </row>
    <row r="10034" spans="1:3" x14ac:dyDescent="0.25">
      <c r="A10034" s="2">
        <v>44585</v>
      </c>
      <c r="B10034" s="1" t="s">
        <v>10</v>
      </c>
      <c r="C10034">
        <v>64.580001999999993</v>
      </c>
    </row>
    <row r="10035" spans="1:3" x14ac:dyDescent="0.25">
      <c r="A10035" s="2">
        <v>44586</v>
      </c>
      <c r="B10035" s="1" t="s">
        <v>10</v>
      </c>
      <c r="C10035">
        <v>64.139999000000003</v>
      </c>
    </row>
    <row r="10036" spans="1:3" x14ac:dyDescent="0.25">
      <c r="A10036" s="2">
        <v>44587</v>
      </c>
      <c r="B10036" s="1" t="s">
        <v>10</v>
      </c>
      <c r="C10036">
        <v>66.5</v>
      </c>
    </row>
    <row r="10037" spans="1:3" x14ac:dyDescent="0.25">
      <c r="A10037" s="2">
        <v>44588</v>
      </c>
      <c r="B10037" s="1" t="s">
        <v>10</v>
      </c>
      <c r="C10037">
        <v>65.239998</v>
      </c>
    </row>
    <row r="10038" spans="1:3" x14ac:dyDescent="0.25">
      <c r="A10038" s="2">
        <v>44589</v>
      </c>
      <c r="B10038" s="1" t="s">
        <v>10</v>
      </c>
      <c r="C10038">
        <v>66.519997000000004</v>
      </c>
    </row>
    <row r="10039" spans="1:3" x14ac:dyDescent="0.25">
      <c r="A10039" s="2">
        <v>44592</v>
      </c>
      <c r="B10039" s="1" t="s">
        <v>10</v>
      </c>
      <c r="C10039">
        <v>69.980002999999996</v>
      </c>
    </row>
    <row r="10040" spans="1:3" x14ac:dyDescent="0.25">
      <c r="A10040" s="2">
        <v>44593</v>
      </c>
      <c r="B10040" s="1" t="s">
        <v>10</v>
      </c>
      <c r="C10040">
        <v>70.839995999999999</v>
      </c>
    </row>
    <row r="10041" spans="1:3" x14ac:dyDescent="0.25">
      <c r="A10041" s="2">
        <v>44594</v>
      </c>
      <c r="B10041" s="1" t="s">
        <v>10</v>
      </c>
      <c r="C10041">
        <v>69.940002000000007</v>
      </c>
    </row>
    <row r="10042" spans="1:3" x14ac:dyDescent="0.25">
      <c r="A10042" s="2">
        <v>44595</v>
      </c>
      <c r="B10042" s="1" t="s">
        <v>10</v>
      </c>
      <c r="C10042">
        <v>66.639999000000003</v>
      </c>
    </row>
    <row r="10043" spans="1:3" x14ac:dyDescent="0.25">
      <c r="A10043" s="2">
        <v>44596</v>
      </c>
      <c r="B10043" s="1" t="s">
        <v>10</v>
      </c>
      <c r="C10043">
        <v>65.980002999999996</v>
      </c>
    </row>
    <row r="10044" spans="1:3" x14ac:dyDescent="0.25">
      <c r="A10044" s="2">
        <v>44599</v>
      </c>
      <c r="B10044" s="1" t="s">
        <v>10</v>
      </c>
      <c r="C10044">
        <v>66.120002999999997</v>
      </c>
    </row>
    <row r="10045" spans="1:3" x14ac:dyDescent="0.25">
      <c r="A10045" s="2">
        <v>44600</v>
      </c>
      <c r="B10045" s="1" t="s">
        <v>10</v>
      </c>
      <c r="C10045">
        <v>64.239998</v>
      </c>
    </row>
    <row r="10046" spans="1:3" x14ac:dyDescent="0.25">
      <c r="A10046" s="2">
        <v>44601</v>
      </c>
      <c r="B10046" s="1" t="s">
        <v>10</v>
      </c>
      <c r="C10046">
        <v>66</v>
      </c>
    </row>
    <row r="10047" spans="1:3" x14ac:dyDescent="0.25">
      <c r="A10047" s="2">
        <v>44602</v>
      </c>
      <c r="B10047" s="1" t="s">
        <v>10</v>
      </c>
      <c r="C10047">
        <v>65.080001999999993</v>
      </c>
    </row>
    <row r="10048" spans="1:3" x14ac:dyDescent="0.25">
      <c r="A10048" s="2">
        <v>44603</v>
      </c>
      <c r="B10048" s="1" t="s">
        <v>10</v>
      </c>
      <c r="C10048">
        <v>62.439999</v>
      </c>
    </row>
    <row r="10049" spans="1:3" x14ac:dyDescent="0.25">
      <c r="A10049" s="2">
        <v>44606</v>
      </c>
      <c r="B10049" s="1" t="s">
        <v>10</v>
      </c>
      <c r="C10049">
        <v>61.720001000000003</v>
      </c>
    </row>
    <row r="10050" spans="1:3" x14ac:dyDescent="0.25">
      <c r="A10050" s="2">
        <v>44607</v>
      </c>
      <c r="B10050" s="1" t="s">
        <v>10</v>
      </c>
      <c r="C10050">
        <v>63.720001000000003</v>
      </c>
    </row>
    <row r="10051" spans="1:3" x14ac:dyDescent="0.25">
      <c r="A10051" s="2">
        <v>44608</v>
      </c>
      <c r="B10051" s="1" t="s">
        <v>10</v>
      </c>
      <c r="C10051">
        <v>63.02</v>
      </c>
    </row>
    <row r="10052" spans="1:3" x14ac:dyDescent="0.25">
      <c r="A10052" s="2">
        <v>44609</v>
      </c>
      <c r="B10052" s="1" t="s">
        <v>10</v>
      </c>
      <c r="C10052">
        <v>62.5</v>
      </c>
    </row>
    <row r="10053" spans="1:3" x14ac:dyDescent="0.25">
      <c r="A10053" s="2">
        <v>44610</v>
      </c>
      <c r="B10053" s="1" t="s">
        <v>10</v>
      </c>
      <c r="C10053">
        <v>59.48</v>
      </c>
    </row>
    <row r="10054" spans="1:3" x14ac:dyDescent="0.25">
      <c r="A10054" s="2">
        <v>44613</v>
      </c>
      <c r="B10054" s="1" t="s">
        <v>10</v>
      </c>
      <c r="C10054">
        <v>58.5</v>
      </c>
    </row>
    <row r="10055" spans="1:3" x14ac:dyDescent="0.25">
      <c r="A10055" s="2">
        <v>44614</v>
      </c>
      <c r="B10055" s="1" t="s">
        <v>10</v>
      </c>
      <c r="C10055">
        <v>57.939999</v>
      </c>
    </row>
    <row r="10056" spans="1:3" x14ac:dyDescent="0.25">
      <c r="A10056" s="2">
        <v>44615</v>
      </c>
      <c r="B10056" s="1" t="s">
        <v>10</v>
      </c>
      <c r="C10056">
        <v>56</v>
      </c>
    </row>
    <row r="10057" spans="1:3" x14ac:dyDescent="0.25">
      <c r="A10057" s="2">
        <v>44616</v>
      </c>
      <c r="B10057" s="1" t="s">
        <v>10</v>
      </c>
      <c r="C10057">
        <v>55.5</v>
      </c>
    </row>
    <row r="10058" spans="1:3" x14ac:dyDescent="0.25">
      <c r="A10058" s="2">
        <v>44617</v>
      </c>
      <c r="B10058" s="1" t="s">
        <v>10</v>
      </c>
      <c r="C10058">
        <v>55.959999000000003</v>
      </c>
    </row>
    <row r="10059" spans="1:3" x14ac:dyDescent="0.25">
      <c r="A10059" s="2">
        <v>44620</v>
      </c>
      <c r="B10059" s="1" t="s">
        <v>10</v>
      </c>
      <c r="C10059">
        <v>59.580002</v>
      </c>
    </row>
    <row r="10060" spans="1:3" x14ac:dyDescent="0.25">
      <c r="A10060" s="2">
        <v>44621</v>
      </c>
      <c r="B10060" s="1" t="s">
        <v>10</v>
      </c>
      <c r="C10060">
        <v>53.84</v>
      </c>
    </row>
    <row r="10061" spans="1:3" x14ac:dyDescent="0.25">
      <c r="A10061" s="2">
        <v>44622</v>
      </c>
      <c r="B10061" s="1" t="s">
        <v>10</v>
      </c>
      <c r="C10061">
        <v>51.82</v>
      </c>
    </row>
    <row r="10062" spans="1:3" x14ac:dyDescent="0.25">
      <c r="A10062" s="2">
        <v>44623</v>
      </c>
      <c r="B10062" s="1" t="s">
        <v>10</v>
      </c>
      <c r="C10062">
        <v>49.740001999999997</v>
      </c>
    </row>
    <row r="10063" spans="1:3" x14ac:dyDescent="0.25">
      <c r="A10063" s="2">
        <v>44624</v>
      </c>
      <c r="B10063" s="1" t="s">
        <v>10</v>
      </c>
      <c r="C10063">
        <v>45.610000999999997</v>
      </c>
    </row>
    <row r="10064" spans="1:3" x14ac:dyDescent="0.25">
      <c r="A10064" s="2">
        <v>44627</v>
      </c>
      <c r="B10064" s="1" t="s">
        <v>10</v>
      </c>
      <c r="C10064">
        <v>44.75</v>
      </c>
    </row>
    <row r="10065" spans="1:3" x14ac:dyDescent="0.25">
      <c r="A10065" s="2">
        <v>44628</v>
      </c>
      <c r="B10065" s="1" t="s">
        <v>10</v>
      </c>
      <c r="C10065">
        <v>45.040000999999997</v>
      </c>
    </row>
    <row r="10066" spans="1:3" x14ac:dyDescent="0.25">
      <c r="A10066" s="2">
        <v>44629</v>
      </c>
      <c r="B10066" s="1" t="s">
        <v>10</v>
      </c>
      <c r="C10066">
        <v>49.48</v>
      </c>
    </row>
    <row r="10067" spans="1:3" x14ac:dyDescent="0.25">
      <c r="A10067" s="2">
        <v>44630</v>
      </c>
      <c r="B10067" s="1" t="s">
        <v>10</v>
      </c>
      <c r="C10067">
        <v>47.25</v>
      </c>
    </row>
    <row r="10068" spans="1:3" x14ac:dyDescent="0.25">
      <c r="A10068" s="2">
        <v>44631</v>
      </c>
      <c r="B10068" s="1" t="s">
        <v>10</v>
      </c>
      <c r="C10068">
        <v>47.360000999999997</v>
      </c>
    </row>
    <row r="10069" spans="1:3" x14ac:dyDescent="0.25">
      <c r="A10069" s="2">
        <v>44634</v>
      </c>
      <c r="B10069" s="1" t="s">
        <v>10</v>
      </c>
      <c r="C10069">
        <v>47.919998</v>
      </c>
    </row>
    <row r="10070" spans="1:3" x14ac:dyDescent="0.25">
      <c r="A10070" s="2">
        <v>44635</v>
      </c>
      <c r="B10070" s="1" t="s">
        <v>10</v>
      </c>
      <c r="C10070">
        <v>46.720001000000003</v>
      </c>
    </row>
    <row r="10071" spans="1:3" x14ac:dyDescent="0.25">
      <c r="A10071" s="2">
        <v>44636</v>
      </c>
      <c r="B10071" s="1" t="s">
        <v>10</v>
      </c>
      <c r="C10071">
        <v>50.220001000000003</v>
      </c>
    </row>
    <row r="10072" spans="1:3" x14ac:dyDescent="0.25">
      <c r="A10072" s="2">
        <v>44637</v>
      </c>
      <c r="B10072" s="1" t="s">
        <v>10</v>
      </c>
      <c r="C10072">
        <v>49.029998999999997</v>
      </c>
    </row>
    <row r="10073" spans="1:3" x14ac:dyDescent="0.25">
      <c r="A10073" s="2">
        <v>44638</v>
      </c>
      <c r="B10073" s="1" t="s">
        <v>10</v>
      </c>
      <c r="C10073">
        <v>51.299999</v>
      </c>
    </row>
    <row r="10074" spans="1:3" x14ac:dyDescent="0.25">
      <c r="A10074" s="2">
        <v>44641</v>
      </c>
      <c r="B10074" s="1" t="s">
        <v>10</v>
      </c>
      <c r="C10074">
        <v>49.450001</v>
      </c>
    </row>
    <row r="10075" spans="1:3" x14ac:dyDescent="0.25">
      <c r="A10075" s="2">
        <v>44642</v>
      </c>
      <c r="B10075" s="1" t="s">
        <v>10</v>
      </c>
      <c r="C10075">
        <v>50.419998</v>
      </c>
    </row>
    <row r="10076" spans="1:3" x14ac:dyDescent="0.25">
      <c r="A10076" s="2">
        <v>44643</v>
      </c>
      <c r="B10076" s="1" t="s">
        <v>10</v>
      </c>
      <c r="C10076">
        <v>48.990001999999997</v>
      </c>
    </row>
    <row r="10077" spans="1:3" x14ac:dyDescent="0.25">
      <c r="A10077" s="2">
        <v>44644</v>
      </c>
      <c r="B10077" s="1" t="s">
        <v>10</v>
      </c>
      <c r="C10077">
        <v>47.880001</v>
      </c>
    </row>
    <row r="10078" spans="1:3" x14ac:dyDescent="0.25">
      <c r="A10078" s="2">
        <v>44645</v>
      </c>
      <c r="B10078" s="1" t="s">
        <v>10</v>
      </c>
      <c r="C10078">
        <v>47.130001</v>
      </c>
    </row>
    <row r="10079" spans="1:3" x14ac:dyDescent="0.25">
      <c r="A10079" s="2">
        <v>44648</v>
      </c>
      <c r="B10079" s="1" t="s">
        <v>10</v>
      </c>
      <c r="C10079">
        <v>47.860000999999997</v>
      </c>
    </row>
    <row r="10080" spans="1:3" x14ac:dyDescent="0.25">
      <c r="A10080" s="2">
        <v>44649</v>
      </c>
      <c r="B10080" s="1" t="s">
        <v>10</v>
      </c>
      <c r="C10080">
        <v>50.200001</v>
      </c>
    </row>
    <row r="10081" spans="1:3" x14ac:dyDescent="0.25">
      <c r="A10081" s="2">
        <v>44650</v>
      </c>
      <c r="B10081" s="1" t="s">
        <v>10</v>
      </c>
      <c r="C10081">
        <v>49.25</v>
      </c>
    </row>
    <row r="10082" spans="1:3" x14ac:dyDescent="0.25">
      <c r="A10082" s="2">
        <v>44651</v>
      </c>
      <c r="B10082" s="1" t="s">
        <v>10</v>
      </c>
      <c r="C10082">
        <v>46</v>
      </c>
    </row>
    <row r="10083" spans="1:3" x14ac:dyDescent="0.25">
      <c r="A10083" s="2">
        <v>44652</v>
      </c>
      <c r="B10083" s="1" t="s">
        <v>10</v>
      </c>
      <c r="C10083">
        <v>47.360000999999997</v>
      </c>
    </row>
    <row r="10084" spans="1:3" x14ac:dyDescent="0.25">
      <c r="A10084" s="2">
        <v>44655</v>
      </c>
      <c r="B10084" s="1" t="s">
        <v>10</v>
      </c>
      <c r="C10084">
        <v>50.540000999999997</v>
      </c>
    </row>
    <row r="10085" spans="1:3" x14ac:dyDescent="0.25">
      <c r="A10085" s="2">
        <v>44656</v>
      </c>
      <c r="B10085" s="1" t="s">
        <v>10</v>
      </c>
      <c r="C10085">
        <v>50.560001</v>
      </c>
    </row>
    <row r="10086" spans="1:3" x14ac:dyDescent="0.25">
      <c r="A10086" s="2">
        <v>44657</v>
      </c>
      <c r="B10086" s="1" t="s">
        <v>10</v>
      </c>
      <c r="C10086">
        <v>47.060001</v>
      </c>
    </row>
    <row r="10087" spans="1:3" x14ac:dyDescent="0.25">
      <c r="A10087" s="2">
        <v>44658</v>
      </c>
      <c r="B10087" s="1" t="s">
        <v>10</v>
      </c>
      <c r="C10087">
        <v>46.130001</v>
      </c>
    </row>
    <row r="10088" spans="1:3" x14ac:dyDescent="0.25">
      <c r="A10088" s="2">
        <v>44659</v>
      </c>
      <c r="B10088" s="1" t="s">
        <v>10</v>
      </c>
      <c r="C10088">
        <v>45.950001</v>
      </c>
    </row>
    <row r="10089" spans="1:3" x14ac:dyDescent="0.25">
      <c r="A10089" s="2">
        <v>44662</v>
      </c>
      <c r="B10089" s="1" t="s">
        <v>10</v>
      </c>
      <c r="C10089">
        <v>43.5</v>
      </c>
    </row>
    <row r="10090" spans="1:3" x14ac:dyDescent="0.25">
      <c r="A10090" s="2">
        <v>44663</v>
      </c>
      <c r="B10090" s="1" t="s">
        <v>10</v>
      </c>
      <c r="C10090">
        <v>44.560001</v>
      </c>
    </row>
    <row r="10091" spans="1:3" x14ac:dyDescent="0.25">
      <c r="A10091" s="2">
        <v>44664</v>
      </c>
      <c r="B10091" s="1" t="s">
        <v>10</v>
      </c>
      <c r="C10091">
        <v>44.139999000000003</v>
      </c>
    </row>
    <row r="10092" spans="1:3" x14ac:dyDescent="0.25">
      <c r="A10092" s="2">
        <v>44665</v>
      </c>
      <c r="B10092" s="1" t="s">
        <v>10</v>
      </c>
      <c r="C10092">
        <v>43.59</v>
      </c>
    </row>
    <row r="10093" spans="1:3" x14ac:dyDescent="0.25">
      <c r="A10093" s="2">
        <v>44670</v>
      </c>
      <c r="B10093" s="1" t="s">
        <v>10</v>
      </c>
      <c r="C10093">
        <v>43.439999</v>
      </c>
    </row>
    <row r="10094" spans="1:3" x14ac:dyDescent="0.25">
      <c r="A10094" s="2">
        <v>44671</v>
      </c>
      <c r="B10094" s="1" t="s">
        <v>10</v>
      </c>
      <c r="C10094">
        <v>43.439999</v>
      </c>
    </row>
    <row r="10095" spans="1:3" x14ac:dyDescent="0.25">
      <c r="A10095" s="2">
        <v>44672</v>
      </c>
      <c r="B10095" s="1" t="s">
        <v>10</v>
      </c>
      <c r="C10095">
        <v>43.439999</v>
      </c>
    </row>
    <row r="10096" spans="1:3" x14ac:dyDescent="0.25">
      <c r="A10096" s="2">
        <v>44673</v>
      </c>
      <c r="B10096" s="1" t="s">
        <v>10</v>
      </c>
      <c r="C10096">
        <v>43.439999</v>
      </c>
    </row>
    <row r="10097" spans="1:3" x14ac:dyDescent="0.25">
      <c r="A10097" s="2">
        <v>44676</v>
      </c>
      <c r="B10097" s="1" t="s">
        <v>10</v>
      </c>
      <c r="C10097">
        <v>39.5</v>
      </c>
    </row>
    <row r="10098" spans="1:3" x14ac:dyDescent="0.25">
      <c r="A10098" s="2">
        <v>44677</v>
      </c>
      <c r="B10098" s="1" t="s">
        <v>10</v>
      </c>
      <c r="C10098">
        <v>39.5</v>
      </c>
    </row>
    <row r="10099" spans="1:3" x14ac:dyDescent="0.25">
      <c r="A10099" s="2">
        <v>44678</v>
      </c>
      <c r="B10099" s="1" t="s">
        <v>10</v>
      </c>
      <c r="C10099">
        <v>39.5</v>
      </c>
    </row>
    <row r="10100" spans="1:3" x14ac:dyDescent="0.25">
      <c r="A10100" s="2">
        <v>44679</v>
      </c>
      <c r="B10100" s="1" t="s">
        <v>10</v>
      </c>
      <c r="C10100">
        <v>37.080002</v>
      </c>
    </row>
    <row r="10101" spans="1:3" x14ac:dyDescent="0.25">
      <c r="A10101" s="2">
        <v>44680</v>
      </c>
      <c r="B10101" s="1" t="s">
        <v>10</v>
      </c>
      <c r="C10101">
        <v>37.830002</v>
      </c>
    </row>
    <row r="10102" spans="1:3" x14ac:dyDescent="0.25">
      <c r="A10102" s="2">
        <v>44683</v>
      </c>
      <c r="B10102" s="1" t="s">
        <v>10</v>
      </c>
      <c r="C10102">
        <v>37.830002</v>
      </c>
    </row>
    <row r="10103" spans="1:3" x14ac:dyDescent="0.25">
      <c r="A10103" s="2">
        <v>44684</v>
      </c>
      <c r="B10103" s="1" t="s">
        <v>10</v>
      </c>
      <c r="C10103">
        <v>38.07</v>
      </c>
    </row>
    <row r="10104" spans="1:3" x14ac:dyDescent="0.25">
      <c r="A10104" s="2">
        <v>44685</v>
      </c>
      <c r="B10104" s="1" t="s">
        <v>10</v>
      </c>
      <c r="C10104">
        <v>37.150002000000001</v>
      </c>
    </row>
    <row r="10105" spans="1:3" x14ac:dyDescent="0.25">
      <c r="A10105" s="2">
        <v>44686</v>
      </c>
      <c r="B10105" s="1" t="s">
        <v>10</v>
      </c>
      <c r="C10105">
        <v>33.209999000000003</v>
      </c>
    </row>
    <row r="10106" spans="1:3" x14ac:dyDescent="0.25">
      <c r="A10106" s="2">
        <v>44687</v>
      </c>
      <c r="B10106" s="1" t="s">
        <v>10</v>
      </c>
      <c r="C10106">
        <v>33.209999000000003</v>
      </c>
    </row>
    <row r="10107" spans="1:3" x14ac:dyDescent="0.25">
      <c r="A10107" s="2">
        <v>44690</v>
      </c>
      <c r="B10107" s="1" t="s">
        <v>10</v>
      </c>
      <c r="C10107">
        <v>33.209999000000003</v>
      </c>
    </row>
    <row r="10108" spans="1:3" x14ac:dyDescent="0.25">
      <c r="A10108" s="2">
        <v>44691</v>
      </c>
      <c r="B10108" s="1" t="s">
        <v>10</v>
      </c>
      <c r="C10108">
        <v>32.529998999999997</v>
      </c>
    </row>
    <row r="10109" spans="1:3" x14ac:dyDescent="0.25">
      <c r="A10109" s="2">
        <v>44692</v>
      </c>
      <c r="B10109" s="1" t="s">
        <v>10</v>
      </c>
      <c r="C10109">
        <v>32.529998999999997</v>
      </c>
    </row>
    <row r="10110" spans="1:3" x14ac:dyDescent="0.25">
      <c r="A10110" s="2">
        <v>44693</v>
      </c>
      <c r="B10110" s="1" t="s">
        <v>10</v>
      </c>
      <c r="C10110">
        <v>33.090000000000003</v>
      </c>
    </row>
    <row r="10111" spans="1:3" x14ac:dyDescent="0.25">
      <c r="A10111" s="2">
        <v>44694</v>
      </c>
      <c r="B10111" s="1" t="s">
        <v>10</v>
      </c>
      <c r="C10111">
        <v>33.090000000000003</v>
      </c>
    </row>
    <row r="10112" spans="1:3" x14ac:dyDescent="0.25">
      <c r="A10112" s="2">
        <v>44697</v>
      </c>
      <c r="B10112" s="1" t="s">
        <v>10</v>
      </c>
      <c r="C10112">
        <v>34.669998</v>
      </c>
    </row>
    <row r="10113" spans="1:3" x14ac:dyDescent="0.25">
      <c r="A10113" s="2">
        <v>44698</v>
      </c>
      <c r="B10113" s="1" t="s">
        <v>10</v>
      </c>
      <c r="C10113">
        <v>35.610000999999997</v>
      </c>
    </row>
    <row r="10114" spans="1:3" x14ac:dyDescent="0.25">
      <c r="A10114" s="2">
        <v>44699</v>
      </c>
      <c r="B10114" s="1" t="s">
        <v>10</v>
      </c>
      <c r="C10114">
        <v>34.479999999999997</v>
      </c>
    </row>
    <row r="10115" spans="1:3" x14ac:dyDescent="0.25">
      <c r="A10115" s="2">
        <v>44700</v>
      </c>
      <c r="B10115" s="1" t="s">
        <v>10</v>
      </c>
      <c r="C10115">
        <v>34.479999999999997</v>
      </c>
    </row>
    <row r="10116" spans="1:3" x14ac:dyDescent="0.25">
      <c r="A10116" s="2">
        <v>44701</v>
      </c>
      <c r="B10116" s="1" t="s">
        <v>10</v>
      </c>
      <c r="C10116">
        <v>36</v>
      </c>
    </row>
    <row r="10117" spans="1:3" x14ac:dyDescent="0.25">
      <c r="A10117" s="2">
        <v>44704</v>
      </c>
      <c r="B10117" s="1" t="s">
        <v>10</v>
      </c>
      <c r="C10117">
        <v>35.720001000000003</v>
      </c>
    </row>
    <row r="10118" spans="1:3" x14ac:dyDescent="0.25">
      <c r="A10118" s="2">
        <v>44705</v>
      </c>
      <c r="B10118" s="1" t="s">
        <v>10</v>
      </c>
      <c r="C10118">
        <v>32.43</v>
      </c>
    </row>
    <row r="10119" spans="1:3" x14ac:dyDescent="0.25">
      <c r="A10119" s="2">
        <v>44706</v>
      </c>
      <c r="B10119" s="1" t="s">
        <v>10</v>
      </c>
      <c r="C10119">
        <v>32.43</v>
      </c>
    </row>
    <row r="10120" spans="1:3" x14ac:dyDescent="0.25">
      <c r="A10120" s="2">
        <v>44707</v>
      </c>
      <c r="B10120" s="1" t="s">
        <v>10</v>
      </c>
      <c r="C10120">
        <v>37.200001</v>
      </c>
    </row>
    <row r="10121" spans="1:3" x14ac:dyDescent="0.25">
      <c r="A10121" s="2">
        <v>44708</v>
      </c>
      <c r="B10121" s="1" t="s">
        <v>10</v>
      </c>
      <c r="C10121">
        <v>37.200001</v>
      </c>
    </row>
    <row r="10122" spans="1:3" x14ac:dyDescent="0.25">
      <c r="A10122" s="2">
        <v>44711</v>
      </c>
      <c r="B10122" s="1" t="s">
        <v>10</v>
      </c>
      <c r="C10122">
        <v>37.200001</v>
      </c>
    </row>
    <row r="10123" spans="1:3" x14ac:dyDescent="0.25">
      <c r="A10123" s="2">
        <v>44712</v>
      </c>
      <c r="B10123" s="1" t="s">
        <v>10</v>
      </c>
      <c r="C10123">
        <v>37.849997999999999</v>
      </c>
    </row>
    <row r="10124" spans="1:3" x14ac:dyDescent="0.25">
      <c r="A10124" s="2">
        <v>44713</v>
      </c>
      <c r="B10124" s="1" t="s">
        <v>10</v>
      </c>
      <c r="C10124">
        <v>35.360000999999997</v>
      </c>
    </row>
    <row r="10125" spans="1:3" x14ac:dyDescent="0.25">
      <c r="A10125" s="2">
        <v>44714</v>
      </c>
      <c r="B10125" s="1" t="s">
        <v>10</v>
      </c>
      <c r="C10125">
        <v>35.360000999999997</v>
      </c>
    </row>
    <row r="10126" spans="1:3" x14ac:dyDescent="0.25">
      <c r="A10126" s="2">
        <v>44715</v>
      </c>
      <c r="B10126" s="1" t="s">
        <v>10</v>
      </c>
      <c r="C10126">
        <v>35.360000999999997</v>
      </c>
    </row>
    <row r="10127" spans="1:3" x14ac:dyDescent="0.25">
      <c r="A10127" s="2">
        <v>44718</v>
      </c>
      <c r="B10127" s="1" t="s">
        <v>10</v>
      </c>
      <c r="C10127">
        <v>36.599997999999999</v>
      </c>
    </row>
    <row r="10128" spans="1:3" x14ac:dyDescent="0.25">
      <c r="A10128" s="2">
        <v>44719</v>
      </c>
      <c r="B10128" s="1" t="s">
        <v>10</v>
      </c>
      <c r="C10128">
        <v>34.830002</v>
      </c>
    </row>
    <row r="10129" spans="1:3" x14ac:dyDescent="0.25">
      <c r="A10129" s="2">
        <v>44720</v>
      </c>
      <c r="B10129" s="1" t="s">
        <v>10</v>
      </c>
      <c r="C10129">
        <v>34.509998000000003</v>
      </c>
    </row>
    <row r="10130" spans="1:3" x14ac:dyDescent="0.25">
      <c r="A10130" s="2">
        <v>44721</v>
      </c>
      <c r="B10130" s="1" t="s">
        <v>10</v>
      </c>
      <c r="C10130">
        <v>31.59</v>
      </c>
    </row>
    <row r="10131" spans="1:3" x14ac:dyDescent="0.25">
      <c r="A10131" s="2">
        <v>44722</v>
      </c>
      <c r="B10131" s="1" t="s">
        <v>10</v>
      </c>
      <c r="C10131">
        <v>30.76</v>
      </c>
    </row>
    <row r="10132" spans="1:3" x14ac:dyDescent="0.25">
      <c r="A10132" s="2">
        <v>44725</v>
      </c>
      <c r="B10132" s="1" t="s">
        <v>10</v>
      </c>
      <c r="C10132">
        <v>29.5</v>
      </c>
    </row>
    <row r="10133" spans="1:3" x14ac:dyDescent="0.25">
      <c r="A10133" s="2">
        <v>44726</v>
      </c>
      <c r="B10133" s="1" t="s">
        <v>10</v>
      </c>
      <c r="C10133">
        <v>27.67</v>
      </c>
    </row>
    <row r="10134" spans="1:3" x14ac:dyDescent="0.25">
      <c r="A10134" s="2">
        <v>44727</v>
      </c>
      <c r="B10134" s="1" t="s">
        <v>10</v>
      </c>
      <c r="C10134">
        <v>28.450001</v>
      </c>
    </row>
    <row r="10135" spans="1:3" x14ac:dyDescent="0.25">
      <c r="A10135" s="2">
        <v>44728</v>
      </c>
      <c r="B10135" s="1" t="s">
        <v>10</v>
      </c>
      <c r="C10135">
        <v>24.91</v>
      </c>
    </row>
    <row r="10136" spans="1:3" x14ac:dyDescent="0.25">
      <c r="A10136" s="2">
        <v>44729</v>
      </c>
      <c r="B10136" s="1" t="s">
        <v>10</v>
      </c>
      <c r="C10136">
        <v>25.709999</v>
      </c>
    </row>
    <row r="10137" spans="1:3" x14ac:dyDescent="0.25">
      <c r="A10137" s="2">
        <v>44732</v>
      </c>
      <c r="B10137" s="1" t="s">
        <v>10</v>
      </c>
      <c r="C10137">
        <v>25.889999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51F6-87FD-4691-8FD1-D7DF4EDF0340}">
  <sheetPr>
    <tabColor theme="8" tint="-0.249977111117893"/>
  </sheetPr>
  <dimension ref="A1:I1268"/>
  <sheetViews>
    <sheetView showGridLines="0" zoomScale="85" zoomScaleNormal="85" workbookViewId="0">
      <selection activeCell="T37" sqref="T37"/>
    </sheetView>
  </sheetViews>
  <sheetFormatPr defaultRowHeight="15" x14ac:dyDescent="0.25"/>
  <cols>
    <col min="1" max="1" width="10.85546875" bestFit="1" customWidth="1"/>
    <col min="2" max="2" width="8.7109375" bestFit="1" customWidth="1"/>
    <col min="3" max="4" width="9" bestFit="1" customWidth="1"/>
    <col min="5" max="5" width="8" bestFit="1" customWidth="1"/>
    <col min="6" max="9" width="9" bestFit="1" customWidth="1"/>
    <col min="10" max="10" width="4.28515625" customWidth="1"/>
  </cols>
  <sheetData>
    <row r="1" spans="1:9" x14ac:dyDescent="0.25">
      <c r="A1" t="s">
        <v>1</v>
      </c>
      <c r="B1" s="1" t="s">
        <v>3</v>
      </c>
      <c r="C1" s="1" t="s">
        <v>4</v>
      </c>
      <c r="D1" s="1" t="s">
        <v>5</v>
      </c>
      <c r="E1" s="1" t="s">
        <v>6</v>
      </c>
      <c r="F1" s="1" t="s">
        <v>7</v>
      </c>
      <c r="G1" s="1" t="s">
        <v>8</v>
      </c>
      <c r="H1" s="1" t="s">
        <v>9</v>
      </c>
      <c r="I1" s="1" t="s">
        <v>10</v>
      </c>
    </row>
    <row r="2" spans="1:9" x14ac:dyDescent="0.25">
      <c r="A2" s="2">
        <v>42907</v>
      </c>
      <c r="B2" s="3" cm="1">
        <f t="array" ref="B2">INDEX(raw_long[Adj Close], MATCH(1, ($A2=raw_long[Date])*(B$1=raw_long[Ticker]),0))</f>
        <v>49.829998000000003</v>
      </c>
      <c r="C2" s="3" cm="1">
        <f t="array" ref="C2">INDEX(raw_long[Adj Close], MATCH(1, ($A2=raw_long[Date])*(C$1=raw_long[Ticker]),0))</f>
        <v>156.16378800000001</v>
      </c>
      <c r="D2" s="3" cm="1">
        <f t="array" ref="D2">INDEX(raw_long[Adj Close], MATCH(1, ($A2=raw_long[Date])*(D$1=raw_long[Ticker]),0))</f>
        <v>86.354118</v>
      </c>
      <c r="E2" s="3" cm="1">
        <f t="array" ref="E2">INDEX(raw_long[Adj Close], MATCH(1, ($A2=raw_long[Date])*(E$1=raw_long[Ticker]),0))</f>
        <v>77.218292000000005</v>
      </c>
      <c r="F2" s="3" cm="1">
        <f t="array" ref="F2">INDEX(raw_long[Adj Close], MATCH(1, ($A2=raw_long[Date])*(F$1=raw_long[Ticker]),0))</f>
        <v>101.295776</v>
      </c>
      <c r="G2" s="3" cm="1">
        <f t="array" ref="G2">INDEX(raw_long[Adj Close], MATCH(1, ($A2=raw_long[Date])*(G$1=raw_long[Ticker]),0))</f>
        <v>32.096375000000002</v>
      </c>
      <c r="H2" s="3" cm="1">
        <f t="array" ref="H2">INDEX(raw_long[Adj Close], MATCH(1, ($A2=raw_long[Date])*(H$1=raw_long[Ticker]),0))</f>
        <v>106.19895200000001</v>
      </c>
      <c r="I2" s="3" cm="1">
        <f t="array" ref="I2">INDEX(raw_long[Adj Close], MATCH(1, ($A2=raw_long[Date])*(I$1=raw_long[Ticker]),0))</f>
        <v>42.595001000000003</v>
      </c>
    </row>
    <row r="3" spans="1:9" x14ac:dyDescent="0.25">
      <c r="A3" s="2">
        <v>42908</v>
      </c>
      <c r="B3" s="3" cm="1">
        <f t="array" ref="B3">INDEX(raw_long[Adj Close], MATCH(1, ($A3=raw_long[Date])*(B$1=raw_long[Ticker]),0))</f>
        <v>49.432673999999999</v>
      </c>
      <c r="C3" s="3" cm="1">
        <f t="array" ref="C3">INDEX(raw_long[Adj Close], MATCH(1, ($A3=raw_long[Date])*(C$1=raw_long[Ticker]),0))</f>
        <v>155.021255</v>
      </c>
      <c r="D3" s="3" cm="1">
        <f t="array" ref="D3">INDEX(raw_long[Adj Close], MATCH(1, ($A3=raw_long[Date])*(D$1=raw_long[Ticker]),0))</f>
        <v>86.011971000000003</v>
      </c>
      <c r="E3" s="3" cm="1">
        <f t="array" ref="E3">INDEX(raw_long[Adj Close], MATCH(1, ($A3=raw_long[Date])*(E$1=raw_long[Ticker]),0))</f>
        <v>78.306374000000005</v>
      </c>
      <c r="F3" s="3" cm="1">
        <f t="array" ref="F3">INDEX(raw_long[Adj Close], MATCH(1, ($A3=raw_long[Date])*(F$1=raw_long[Ticker]),0))</f>
        <v>103.804939</v>
      </c>
      <c r="G3" s="3" cm="1">
        <f t="array" ref="G3">INDEX(raw_long[Adj Close], MATCH(1, ($A3=raw_long[Date])*(G$1=raw_long[Ticker]),0))</f>
        <v>31.973652000000001</v>
      </c>
      <c r="H3" s="3" cm="1">
        <f t="array" ref="H3">INDEX(raw_long[Adj Close], MATCH(1, ($A3=raw_long[Date])*(H$1=raw_long[Ticker]),0))</f>
        <v>106.838966</v>
      </c>
      <c r="I3" s="3" cm="1">
        <f t="array" ref="I3">INDEX(raw_long[Adj Close], MATCH(1, ($A3=raw_long[Date])*(I$1=raw_long[Ticker]),0))</f>
        <v>42.57</v>
      </c>
    </row>
    <row r="4" spans="1:9" x14ac:dyDescent="0.25">
      <c r="A4" s="2">
        <v>42909</v>
      </c>
      <c r="B4" s="3" cm="1">
        <f t="array" ref="B4">INDEX(raw_long[Adj Close], MATCH(1, ($A4=raw_long[Date])*(B$1=raw_long[Ticker]),0))</f>
        <v>48.690505999999999</v>
      </c>
      <c r="C4" s="3" cm="1">
        <f t="array" ref="C4">INDEX(raw_long[Adj Close], MATCH(1, ($A4=raw_long[Date])*(C$1=raw_long[Ticker]),0))</f>
        <v>154.015793</v>
      </c>
      <c r="D4" s="3" cm="1">
        <f t="array" ref="D4">INDEX(raw_long[Adj Close], MATCH(1, ($A4=raw_long[Date])*(D$1=raw_long[Ticker]),0))</f>
        <v>85.237647999999993</v>
      </c>
      <c r="E4" s="3" cm="1">
        <f t="array" ref="E4">INDEX(raw_long[Adj Close], MATCH(1, ($A4=raw_long[Date])*(E$1=raw_long[Ticker]),0))</f>
        <v>77.527907999999996</v>
      </c>
      <c r="F4" s="3" cm="1">
        <f t="array" ref="F4">INDEX(raw_long[Adj Close], MATCH(1, ($A4=raw_long[Date])*(F$1=raw_long[Ticker]),0))</f>
        <v>103.29381600000001</v>
      </c>
      <c r="G4" s="3" cm="1">
        <f t="array" ref="G4">INDEX(raw_long[Adj Close], MATCH(1, ($A4=raw_long[Date])*(G$1=raw_long[Ticker]),0))</f>
        <v>31.832052000000001</v>
      </c>
      <c r="H4" s="3" cm="1">
        <f t="array" ref="H4">INDEX(raw_long[Adj Close], MATCH(1, ($A4=raw_long[Date])*(H$1=raw_long[Ticker]),0))</f>
        <v>106.454956</v>
      </c>
      <c r="I4" s="3" cm="1">
        <f t="array" ref="I4">INDEX(raw_long[Adj Close], MATCH(1, ($A4=raw_long[Date])*(I$1=raw_long[Ticker]),0))</f>
        <v>41.02</v>
      </c>
    </row>
    <row r="5" spans="1:9" x14ac:dyDescent="0.25">
      <c r="A5" s="2">
        <v>42912</v>
      </c>
      <c r="B5" s="3" cm="1">
        <f t="array" ref="B5">INDEX(raw_long[Adj Close], MATCH(1, ($A5=raw_long[Date])*(B$1=raw_long[Ticker]),0))</f>
        <v>49.312721000000003</v>
      </c>
      <c r="C5" s="3" cm="1">
        <f t="array" ref="C5">INDEX(raw_long[Adj Close], MATCH(1, ($A5=raw_long[Date])*(C$1=raw_long[Ticker]),0))</f>
        <v>154.28999300000001</v>
      </c>
      <c r="D5" s="3" cm="1">
        <f t="array" ref="D5">INDEX(raw_long[Adj Close], MATCH(1, ($A5=raw_long[Date])*(D$1=raw_long[Ticker]),0))</f>
        <v>85.183632000000003</v>
      </c>
      <c r="E5" s="3" cm="1">
        <f t="array" ref="E5">INDEX(raw_long[Adj Close], MATCH(1, ($A5=raw_long[Date])*(E$1=raw_long[Ticker]),0))</f>
        <v>77.289062999999999</v>
      </c>
      <c r="F5" s="3" cm="1">
        <f t="array" ref="F5">INDEX(raw_long[Adj Close], MATCH(1, ($A5=raw_long[Date])*(F$1=raw_long[Ticker]),0))</f>
        <v>103.015022</v>
      </c>
      <c r="G5" s="3" cm="1">
        <f t="array" ref="G5">INDEX(raw_long[Adj Close], MATCH(1, ($A5=raw_long[Date])*(G$1=raw_long[Ticker]),0))</f>
        <v>31.954771000000001</v>
      </c>
      <c r="H5" s="3" cm="1">
        <f t="array" ref="H5">INDEX(raw_long[Adj Close], MATCH(1, ($A5=raw_long[Date])*(H$1=raw_long[Ticker]),0))</f>
        <v>107.43631000000001</v>
      </c>
      <c r="I5" s="3" cm="1">
        <f t="array" ref="I5">INDEX(raw_long[Adj Close], MATCH(1, ($A5=raw_long[Date])*(I$1=raw_long[Ticker]),0))</f>
        <v>40.685001</v>
      </c>
    </row>
    <row r="6" spans="1:9" x14ac:dyDescent="0.25">
      <c r="A6" s="2">
        <v>42913</v>
      </c>
      <c r="B6" s="3" cm="1">
        <f t="array" ref="B6">INDEX(raw_long[Adj Close], MATCH(1, ($A6=raw_long[Date])*(B$1=raw_long[Ticker]),0))</f>
        <v>50.159843000000002</v>
      </c>
      <c r="C6" s="3" cm="1">
        <f t="array" ref="C6">INDEX(raw_long[Adj Close], MATCH(1, ($A6=raw_long[Date])*(C$1=raw_long[Ticker]),0))</f>
        <v>154.28999300000001</v>
      </c>
      <c r="D6" s="3" cm="1">
        <f t="array" ref="D6">INDEX(raw_long[Adj Close], MATCH(1, ($A6=raw_long[Date])*(D$1=raw_long[Ticker]),0))</f>
        <v>84.094200000000001</v>
      </c>
      <c r="E6" s="3" cm="1">
        <f t="array" ref="E6">INDEX(raw_long[Adj Close], MATCH(1, ($A6=raw_long[Date])*(E$1=raw_long[Ticker]),0))</f>
        <v>76.413284000000004</v>
      </c>
      <c r="F6" s="3" cm="1">
        <f t="array" ref="F6">INDEX(raw_long[Adj Close], MATCH(1, ($A6=raw_long[Date])*(F$1=raw_long[Ticker]),0))</f>
        <v>101.713966</v>
      </c>
      <c r="G6" s="3" cm="1">
        <f t="array" ref="G6">INDEX(raw_long[Adj Close], MATCH(1, ($A6=raw_long[Date])*(G$1=raw_long[Ticker]),0))</f>
        <v>31.879252999999999</v>
      </c>
      <c r="H6" s="3" cm="1">
        <f t="array" ref="H6">INDEX(raw_long[Adj Close], MATCH(1, ($A6=raw_long[Date])*(H$1=raw_long[Ticker]),0))</f>
        <v>105.900284</v>
      </c>
      <c r="I6" s="3" cm="1">
        <f t="array" ref="I6">INDEX(raw_long[Adj Close], MATCH(1, ($A6=raw_long[Date])*(I$1=raw_long[Ticker]),0))</f>
        <v>40.404998999999997</v>
      </c>
    </row>
    <row r="7" spans="1:9" x14ac:dyDescent="0.25">
      <c r="A7" s="2">
        <v>42914</v>
      </c>
      <c r="B7" s="3" cm="1">
        <f t="array" ref="B7">INDEX(raw_long[Adj Close], MATCH(1, ($A7=raw_long[Date])*(B$1=raw_long[Ticker]),0))</f>
        <v>49.964931</v>
      </c>
      <c r="C7" s="3" cm="1">
        <f t="array" ref="C7">INDEX(raw_long[Adj Close], MATCH(1, ($A7=raw_long[Date])*(C$1=raw_long[Ticker]),0))</f>
        <v>153.69586200000001</v>
      </c>
      <c r="D7" s="3" cm="1">
        <f t="array" ref="D7">INDEX(raw_long[Adj Close], MATCH(1, ($A7=raw_long[Date])*(D$1=raw_long[Ticker]),0))</f>
        <v>84.544380000000004</v>
      </c>
      <c r="E7" s="3" cm="1">
        <f t="array" ref="E7">INDEX(raw_long[Adj Close], MATCH(1, ($A7=raw_long[Date])*(E$1=raw_long[Ticker]),0))</f>
        <v>76.254043999999993</v>
      </c>
      <c r="F7" s="3" cm="1">
        <f t="array" ref="F7">INDEX(raw_long[Adj Close], MATCH(1, ($A7=raw_long[Date])*(F$1=raw_long[Ticker]),0))</f>
        <v>100.505859</v>
      </c>
      <c r="G7" s="3" cm="1">
        <f t="array" ref="G7">INDEX(raw_long[Adj Close], MATCH(1, ($A7=raw_long[Date])*(G$1=raw_long[Ticker]),0))</f>
        <v>32.091652000000003</v>
      </c>
      <c r="H7" s="3" cm="1">
        <f t="array" ref="H7">INDEX(raw_long[Adj Close], MATCH(1, ($A7=raw_long[Date])*(H$1=raw_long[Ticker]),0))</f>
        <v>105.132271</v>
      </c>
      <c r="I7" s="3" cm="1">
        <f t="array" ref="I7">INDEX(raw_long[Adj Close], MATCH(1, ($A7=raw_long[Date])*(I$1=raw_long[Ticker]),0))</f>
        <v>40.889999000000003</v>
      </c>
    </row>
    <row r="8" spans="1:9" x14ac:dyDescent="0.25">
      <c r="A8" s="2">
        <v>42915</v>
      </c>
      <c r="B8" s="3" cm="1">
        <f t="array" ref="B8">INDEX(raw_long[Adj Close], MATCH(1, ($A8=raw_long[Date])*(B$1=raw_long[Ticker]),0))</f>
        <v>47.551022000000003</v>
      </c>
      <c r="C8" s="3" cm="1">
        <f t="array" ref="C8">INDEX(raw_long[Adj Close], MATCH(1, ($A8=raw_long[Date])*(C$1=raw_long[Ticker]),0))</f>
        <v>150.222534</v>
      </c>
      <c r="D8" s="3" cm="1">
        <f t="array" ref="D8">INDEX(raw_long[Adj Close], MATCH(1, ($A8=raw_long[Date])*(D$1=raw_long[Ticker]),0))</f>
        <v>82.743645000000001</v>
      </c>
      <c r="E8" s="3" cm="1">
        <f t="array" ref="E8">INDEX(raw_long[Adj Close], MATCH(1, ($A8=raw_long[Date])*(E$1=raw_long[Ticker]),0))</f>
        <v>74.405212000000006</v>
      </c>
      <c r="F8" s="3" cm="1">
        <f t="array" ref="F8">INDEX(raw_long[Adj Close], MATCH(1, ($A8=raw_long[Date])*(F$1=raw_long[Ticker]),0))</f>
        <v>98.321960000000004</v>
      </c>
      <c r="G8" s="3" cm="1">
        <f t="array" ref="G8">INDEX(raw_long[Adj Close], MATCH(1, ($A8=raw_long[Date])*(G$1=raw_long[Ticker]),0))</f>
        <v>31.322281</v>
      </c>
      <c r="H8" s="3" cm="1">
        <f t="array" ref="H8">INDEX(raw_long[Adj Close], MATCH(1, ($A8=raw_long[Date])*(H$1=raw_long[Ticker]),0))</f>
        <v>102.87091100000001</v>
      </c>
      <c r="I8" s="3" cm="1">
        <f t="array" ref="I8">INDEX(raw_long[Adj Close], MATCH(1, ($A8=raw_long[Date])*(I$1=raw_long[Ticker]),0))</f>
        <v>39.654998999999997</v>
      </c>
    </row>
    <row r="9" spans="1:9" x14ac:dyDescent="0.25">
      <c r="A9" s="2">
        <v>42916</v>
      </c>
      <c r="B9" s="3" cm="1">
        <f t="array" ref="B9">INDEX(raw_long[Adj Close], MATCH(1, ($A9=raw_long[Date])*(B$1=raw_long[Ticker]),0))</f>
        <v>47.386096999999999</v>
      </c>
      <c r="C9" s="3" cm="1">
        <f t="array" ref="C9">INDEX(raw_long[Adj Close], MATCH(1, ($A9=raw_long[Date])*(C$1=raw_long[Ticker]),0))</f>
        <v>153.33026100000001</v>
      </c>
      <c r="D9" s="3" cm="1">
        <f t="array" ref="D9">INDEX(raw_long[Adj Close], MATCH(1, ($A9=raw_long[Date])*(D$1=raw_long[Ticker]),0))</f>
        <v>83.211830000000006</v>
      </c>
      <c r="E9" s="3" cm="1">
        <f t="array" ref="E9">INDEX(raw_long[Adj Close], MATCH(1, ($A9=raw_long[Date])*(E$1=raw_long[Ticker]),0))</f>
        <v>74.458290000000005</v>
      </c>
      <c r="F9" s="3" cm="1">
        <f t="array" ref="F9">INDEX(raw_long[Adj Close], MATCH(1, ($A9=raw_long[Date])*(F$1=raw_long[Ticker]),0))</f>
        <v>98.275481999999997</v>
      </c>
      <c r="G9" s="3" cm="1">
        <f t="array" ref="G9">INDEX(raw_long[Adj Close], MATCH(1, ($A9=raw_long[Date])*(G$1=raw_long[Ticker]),0))</f>
        <v>31.761251000000001</v>
      </c>
      <c r="H9" s="3" cm="1">
        <f t="array" ref="H9">INDEX(raw_long[Adj Close], MATCH(1, ($A9=raw_long[Date])*(H$1=raw_long[Ticker]),0))</f>
        <v>102.700233</v>
      </c>
      <c r="I9" s="3" cm="1">
        <f t="array" ref="I9">INDEX(raw_long[Adj Close], MATCH(1, ($A9=raw_long[Date])*(I$1=raw_long[Ticker]),0))</f>
        <v>40.009998000000003</v>
      </c>
    </row>
    <row r="10" spans="1:9" x14ac:dyDescent="0.25">
      <c r="A10" s="2">
        <v>42919</v>
      </c>
      <c r="B10" s="3" cm="1">
        <f t="array" ref="B10">INDEX(raw_long[Adj Close], MATCH(1, ($A10=raw_long[Date])*(B$1=raw_long[Ticker]),0))</f>
        <v>47.760921000000003</v>
      </c>
      <c r="C10" s="3" cm="1">
        <f t="array" ref="C10">INDEX(raw_long[Adj Close], MATCH(1, ($A10=raw_long[Date])*(C$1=raw_long[Ticker]),0))</f>
        <v>154.38140899999999</v>
      </c>
      <c r="D10" s="3" cm="1">
        <f t="array" ref="D10">INDEX(raw_long[Adj Close], MATCH(1, ($A10=raw_long[Date])*(D$1=raw_long[Ticker]),0))</f>
        <v>83.292869999999994</v>
      </c>
      <c r="E10" s="3" cm="1">
        <f t="array" ref="E10">INDEX(raw_long[Adj Close], MATCH(1, ($A10=raw_long[Date])*(E$1=raw_long[Ticker]),0))</f>
        <v>75.024428999999998</v>
      </c>
      <c r="F10" s="3" cm="1">
        <f t="array" ref="F10">INDEX(raw_long[Adj Close], MATCH(1, ($A10=raw_long[Date])*(F$1=raw_long[Ticker]),0))</f>
        <v>97.578506000000004</v>
      </c>
      <c r="G10" s="3" cm="1">
        <f t="array" ref="G10">INDEX(raw_long[Adj Close], MATCH(1, ($A10=raw_long[Date])*(G$1=raw_long[Ticker]),0))</f>
        <v>31.813171000000001</v>
      </c>
      <c r="H10" s="3" cm="1">
        <f t="array" ref="H10">INDEX(raw_long[Adj Close], MATCH(1, ($A10=raw_long[Date])*(H$1=raw_long[Ticker]),0))</f>
        <v>105.04692799999999</v>
      </c>
      <c r="I10" s="3" cm="1">
        <f t="array" ref="I10">INDEX(raw_long[Adj Close], MATCH(1, ($A10=raw_long[Date])*(I$1=raw_long[Ticker]),0))</f>
        <v>40.235000999999997</v>
      </c>
    </row>
    <row r="11" spans="1:9" x14ac:dyDescent="0.25">
      <c r="A11" s="2">
        <v>42920</v>
      </c>
      <c r="B11" s="3" cm="1">
        <f t="array" ref="B11">INDEX(raw_long[Adj Close], MATCH(1, ($A11=raw_long[Date])*(B$1=raw_long[Ticker]),0))</f>
        <v>47.101227000000002</v>
      </c>
      <c r="C11" s="3" cm="1">
        <f t="array" ref="C11">INDEX(raw_long[Adj Close], MATCH(1, ($A11=raw_long[Date])*(C$1=raw_long[Ticker]),0))</f>
        <v>153.878693</v>
      </c>
      <c r="D11" s="3" cm="1">
        <f t="array" ref="D11">INDEX(raw_long[Adj Close], MATCH(1, ($A11=raw_long[Date])*(D$1=raw_long[Ticker]),0))</f>
        <v>83.175819000000004</v>
      </c>
      <c r="E11" s="3" cm="1">
        <f t="array" ref="E11">INDEX(raw_long[Adj Close], MATCH(1, ($A11=raw_long[Date])*(E$1=raw_long[Ticker]),0))</f>
        <v>74.546745000000001</v>
      </c>
      <c r="F11" s="3" cm="1">
        <f t="array" ref="F11">INDEX(raw_long[Adj Close], MATCH(1, ($A11=raw_long[Date])*(F$1=raw_long[Ticker]),0))</f>
        <v>96.695648000000006</v>
      </c>
      <c r="G11" s="3" cm="1">
        <f t="array" ref="G11">INDEX(raw_long[Adj Close], MATCH(1, ($A11=raw_long[Date])*(G$1=raw_long[Ticker]),0))</f>
        <v>31.950051999999999</v>
      </c>
      <c r="H11" s="3" cm="1">
        <f t="array" ref="H11">INDEX(raw_long[Adj Close], MATCH(1, ($A11=raw_long[Date])*(H$1=raw_long[Ticker]),0))</f>
        <v>103.98024700000001</v>
      </c>
      <c r="I11" s="3" cm="1">
        <f t="array" ref="I11">INDEX(raw_long[Adj Close], MATCH(1, ($A11=raw_long[Date])*(I$1=raw_long[Ticker]),0))</f>
        <v>40.209999000000003</v>
      </c>
    </row>
    <row r="12" spans="1:9" x14ac:dyDescent="0.25">
      <c r="A12" s="2">
        <v>42921</v>
      </c>
      <c r="B12" s="3" cm="1">
        <f t="array" ref="B12">INDEX(raw_long[Adj Close], MATCH(1, ($A12=raw_long[Date])*(B$1=raw_long[Ticker]),0))</f>
        <v>47.850887</v>
      </c>
      <c r="C12" s="3" cm="1">
        <f t="array" ref="C12">INDEX(raw_long[Adj Close], MATCH(1, ($A12=raw_long[Date])*(C$1=raw_long[Ticker]),0))</f>
        <v>161.41954000000001</v>
      </c>
      <c r="D12" s="3" cm="1">
        <f t="array" ref="D12">INDEX(raw_long[Adj Close], MATCH(1, ($A12=raw_long[Date])*(D$1=raw_long[Ticker]),0))</f>
        <v>85.840903999999995</v>
      </c>
      <c r="E12" s="3" cm="1">
        <f t="array" ref="E12">INDEX(raw_long[Adj Close], MATCH(1, ($A12=raw_long[Date])*(E$1=raw_long[Ticker]),0))</f>
        <v>74.989058999999997</v>
      </c>
      <c r="F12" s="3" cm="1">
        <f t="array" ref="F12">INDEX(raw_long[Adj Close], MATCH(1, ($A12=raw_long[Date])*(F$1=raw_long[Ticker]),0))</f>
        <v>96.835044999999994</v>
      </c>
      <c r="G12" s="3" cm="1">
        <f t="array" ref="G12">INDEX(raw_long[Adj Close], MATCH(1, ($A12=raw_long[Date])*(G$1=raw_long[Ticker]),0))</f>
        <v>32.610858999999998</v>
      </c>
      <c r="H12" s="3" cm="1">
        <f t="array" ref="H12">INDEX(raw_long[Adj Close], MATCH(1, ($A12=raw_long[Date])*(H$1=raw_long[Ticker]),0))</f>
        <v>104.108253</v>
      </c>
      <c r="I12" s="3" cm="1">
        <f t="array" ref="I12">INDEX(raw_long[Adj Close], MATCH(1, ($A12=raw_long[Date])*(I$1=raw_long[Ticker]),0))</f>
        <v>40.395000000000003</v>
      </c>
    </row>
    <row r="13" spans="1:9" x14ac:dyDescent="0.25">
      <c r="A13" s="2">
        <v>42922</v>
      </c>
      <c r="B13" s="3" cm="1">
        <f t="array" ref="B13">INDEX(raw_long[Adj Close], MATCH(1, ($A13=raw_long[Date])*(B$1=raw_long[Ticker]),0))</f>
        <v>47.573512999999998</v>
      </c>
      <c r="C13" s="3" cm="1">
        <f t="array" ref="C13">INDEX(raw_long[Adj Close], MATCH(1, ($A13=raw_long[Date])*(C$1=raw_long[Ticker]),0))</f>
        <v>161.60232500000001</v>
      </c>
      <c r="D13" s="3" cm="1">
        <f t="array" ref="D13">INDEX(raw_long[Adj Close], MATCH(1, ($A13=raw_long[Date])*(D$1=raw_long[Ticker]),0))</f>
        <v>85.984961999999996</v>
      </c>
      <c r="E13" s="3" cm="1">
        <f t="array" ref="E13">INDEX(raw_long[Adj Close], MATCH(1, ($A13=raw_long[Date])*(E$1=raw_long[Ticker]),0))</f>
        <v>73.962906000000004</v>
      </c>
      <c r="F13" s="3" cm="1">
        <f t="array" ref="F13">INDEX(raw_long[Adj Close], MATCH(1, ($A13=raw_long[Date])*(F$1=raw_long[Ticker]),0))</f>
        <v>95.162270000000007</v>
      </c>
      <c r="G13" s="3" cm="1">
        <f t="array" ref="G13">INDEX(raw_long[Adj Close], MATCH(1, ($A13=raw_long[Date])*(G$1=raw_long[Ticker]),0))</f>
        <v>31.997253000000001</v>
      </c>
      <c r="H13" s="3" cm="1">
        <f t="array" ref="H13">INDEX(raw_long[Adj Close], MATCH(1, ($A13=raw_long[Date])*(H$1=raw_long[Ticker]),0))</f>
        <v>102.828239</v>
      </c>
      <c r="I13" s="3" cm="1">
        <f t="array" ref="I13">INDEX(raw_long[Adj Close], MATCH(1, ($A13=raw_long[Date])*(I$1=raw_long[Ticker]),0))</f>
        <v>39.540000999999997</v>
      </c>
    </row>
    <row r="14" spans="1:9" x14ac:dyDescent="0.25">
      <c r="A14" s="2">
        <v>42923</v>
      </c>
      <c r="B14" s="3" cm="1">
        <f t="array" ref="B14">INDEX(raw_long[Adj Close], MATCH(1, ($A14=raw_long[Date])*(B$1=raw_long[Ticker]),0))</f>
        <v>47.543526</v>
      </c>
      <c r="C14" s="3" cm="1">
        <f t="array" ref="C14">INDEX(raw_long[Adj Close], MATCH(1, ($A14=raw_long[Date])*(C$1=raw_long[Ticker]),0))</f>
        <v>161.05389400000001</v>
      </c>
      <c r="D14" s="3" cm="1">
        <f t="array" ref="D14">INDEX(raw_long[Adj Close], MATCH(1, ($A14=raw_long[Date])*(D$1=raw_long[Ticker]),0))</f>
        <v>85.894927999999993</v>
      </c>
      <c r="E14" s="3" cm="1">
        <f t="array" ref="E14">INDEX(raw_long[Adj Close], MATCH(1, ($A14=raw_long[Date])*(E$1=raw_long[Ticker]),0))</f>
        <v>73.803664999999995</v>
      </c>
      <c r="F14" s="3" cm="1">
        <f t="array" ref="F14">INDEX(raw_long[Adj Close], MATCH(1, ($A14=raw_long[Date])*(F$1=raw_long[Ticker]),0))</f>
        <v>94.790543</v>
      </c>
      <c r="G14" s="3" cm="1">
        <f t="array" ref="G14">INDEX(raw_long[Adj Close], MATCH(1, ($A14=raw_long[Date])*(G$1=raw_long[Ticker]),0))</f>
        <v>32.119976000000001</v>
      </c>
      <c r="H14" s="3" cm="1">
        <f t="array" ref="H14">INDEX(raw_long[Adj Close], MATCH(1, ($A14=raw_long[Date])*(H$1=raw_long[Ticker]),0))</f>
        <v>103.126907</v>
      </c>
      <c r="I14" s="3" cm="1">
        <f t="array" ref="I14">INDEX(raw_long[Adj Close], MATCH(1, ($A14=raw_long[Date])*(I$1=raw_long[Ticker]),0))</f>
        <v>39.669998</v>
      </c>
    </row>
    <row r="15" spans="1:9" x14ac:dyDescent="0.25">
      <c r="A15" s="2">
        <v>42926</v>
      </c>
      <c r="B15" s="3" cm="1">
        <f t="array" ref="B15">INDEX(raw_long[Adj Close], MATCH(1, ($A15=raw_long[Date])*(B$1=raw_long[Ticker]),0))</f>
        <v>48.413136000000002</v>
      </c>
      <c r="C15" s="3" cm="1">
        <f t="array" ref="C15">INDEX(raw_long[Adj Close], MATCH(1, ($A15=raw_long[Date])*(C$1=raw_long[Ticker]),0))</f>
        <v>160.00276199999999</v>
      </c>
      <c r="D15" s="3" cm="1">
        <f t="array" ref="D15">INDEX(raw_long[Adj Close], MATCH(1, ($A15=raw_long[Date])*(D$1=raw_long[Ticker]),0))</f>
        <v>85.966956999999994</v>
      </c>
      <c r="E15" s="3" cm="1">
        <f t="array" ref="E15">INDEX(raw_long[Adj Close], MATCH(1, ($A15=raw_long[Date])*(E$1=raw_long[Ticker]),0))</f>
        <v>74.219443999999996</v>
      </c>
      <c r="F15" s="3" cm="1">
        <f t="array" ref="F15">INDEX(raw_long[Adj Close], MATCH(1, ($A15=raw_long[Date])*(F$1=raw_long[Ticker]),0))</f>
        <v>94.837012999999999</v>
      </c>
      <c r="G15" s="3" cm="1">
        <f t="array" ref="G15">INDEX(raw_long[Adj Close], MATCH(1, ($A15=raw_long[Date])*(G$1=raw_long[Ticker]),0))</f>
        <v>32.233252999999998</v>
      </c>
      <c r="H15" s="3" cm="1">
        <f t="array" ref="H15">INDEX(raw_long[Adj Close], MATCH(1, ($A15=raw_long[Date])*(H$1=raw_long[Ticker]),0))</f>
        <v>103.297577</v>
      </c>
      <c r="I15" s="3" cm="1">
        <f t="array" ref="I15">INDEX(raw_long[Adj Close], MATCH(1, ($A15=raw_long[Date])*(I$1=raw_long[Ticker]),0))</f>
        <v>39.5</v>
      </c>
    </row>
    <row r="16" spans="1:9" x14ac:dyDescent="0.25">
      <c r="A16" s="2">
        <v>42927</v>
      </c>
      <c r="B16" s="3" cm="1">
        <f t="array" ref="B16">INDEX(raw_long[Adj Close], MATCH(1, ($A16=raw_long[Date])*(B$1=raw_long[Ticker]),0))</f>
        <v>48.593052</v>
      </c>
      <c r="C16" s="3" cm="1">
        <f t="array" ref="C16">INDEX(raw_long[Adj Close], MATCH(1, ($A16=raw_long[Date])*(C$1=raw_long[Ticker]),0))</f>
        <v>159.86563100000001</v>
      </c>
      <c r="D16" s="3" cm="1">
        <f t="array" ref="D16">INDEX(raw_long[Adj Close], MATCH(1, ($A16=raw_long[Date])*(D$1=raw_long[Ticker]),0))</f>
        <v>86.165030999999999</v>
      </c>
      <c r="E16" s="3" cm="1">
        <f t="array" ref="E16">INDEX(raw_long[Adj Close], MATCH(1, ($A16=raw_long[Date])*(E$1=raw_long[Ticker]),0))</f>
        <v>73.670974999999999</v>
      </c>
      <c r="F16" s="3" cm="1">
        <f t="array" ref="F16">INDEX(raw_long[Adj Close], MATCH(1, ($A16=raw_long[Date])*(F$1=raw_long[Ticker]),0))</f>
        <v>94.37236</v>
      </c>
      <c r="G16" s="3" cm="1">
        <f t="array" ref="G16">INDEX(raw_long[Adj Close], MATCH(1, ($A16=raw_long[Date])*(G$1=raw_long[Ticker]),0))</f>
        <v>31.718767</v>
      </c>
      <c r="H16" s="3" cm="1">
        <f t="array" ref="H16">INDEX(raw_long[Adj Close], MATCH(1, ($A16=raw_long[Date])*(H$1=raw_long[Ticker]),0))</f>
        <v>102.87091100000001</v>
      </c>
      <c r="I16" s="3" cm="1">
        <f t="array" ref="I16">INDEX(raw_long[Adj Close], MATCH(1, ($A16=raw_long[Date])*(I$1=raw_long[Ticker]),0))</f>
        <v>39.099997999999999</v>
      </c>
    </row>
    <row r="17" spans="1:9" x14ac:dyDescent="0.25">
      <c r="A17" s="2">
        <v>42928</v>
      </c>
      <c r="B17" s="3" cm="1">
        <f t="array" ref="B17">INDEX(raw_long[Adj Close], MATCH(1, ($A17=raw_long[Date])*(B$1=raw_long[Ticker]),0))</f>
        <v>48.330669</v>
      </c>
      <c r="C17" s="3" cm="1">
        <f t="array" ref="C17">INDEX(raw_long[Adj Close], MATCH(1, ($A17=raw_long[Date])*(C$1=raw_long[Ticker]),0))</f>
        <v>163.156204</v>
      </c>
      <c r="D17" s="3" cm="1">
        <f t="array" ref="D17">INDEX(raw_long[Adj Close], MATCH(1, ($A17=raw_long[Date])*(D$1=raw_long[Ticker]),0))</f>
        <v>86.669242999999994</v>
      </c>
      <c r="E17" s="3" cm="1">
        <f t="array" ref="E17">INDEX(raw_long[Adj Close], MATCH(1, ($A17=raw_long[Date])*(E$1=raw_long[Ticker]),0))</f>
        <v>75.334061000000005</v>
      </c>
      <c r="F17" s="3" cm="1">
        <f t="array" ref="F17">INDEX(raw_long[Adj Close], MATCH(1, ($A17=raw_long[Date])*(F$1=raw_long[Ticker]),0))</f>
        <v>96.556252000000001</v>
      </c>
      <c r="G17" s="3" cm="1">
        <f t="array" ref="G17">INDEX(raw_long[Adj Close], MATCH(1, ($A17=raw_long[Date])*(G$1=raw_long[Ticker]),0))</f>
        <v>31.836769</v>
      </c>
      <c r="H17" s="3" cm="1">
        <f t="array" ref="H17">INDEX(raw_long[Adj Close], MATCH(1, ($A17=raw_long[Date])*(H$1=raw_long[Ticker]),0))</f>
        <v>104.79093899999999</v>
      </c>
      <c r="I17" s="3" cm="1">
        <f t="array" ref="I17">INDEX(raw_long[Adj Close], MATCH(1, ($A17=raw_long[Date])*(I$1=raw_long[Ticker]),0))</f>
        <v>40.689999</v>
      </c>
    </row>
    <row r="18" spans="1:9" x14ac:dyDescent="0.25">
      <c r="A18" s="2">
        <v>42929</v>
      </c>
      <c r="B18" s="3" cm="1">
        <f t="array" ref="B18">INDEX(raw_long[Adj Close], MATCH(1, ($A18=raw_long[Date])*(B$1=raw_long[Ticker]),0))</f>
        <v>48.210723999999999</v>
      </c>
      <c r="C18" s="3" cm="1">
        <f t="array" ref="C18">INDEX(raw_long[Adj Close], MATCH(1, ($A18=raw_long[Date])*(C$1=raw_long[Ticker]),0))</f>
        <v>164.89288300000001</v>
      </c>
      <c r="D18" s="3" cm="1">
        <f t="array" ref="D18">INDEX(raw_long[Adj Close], MATCH(1, ($A18=raw_long[Date])*(D$1=raw_long[Ticker]),0))</f>
        <v>87.029387999999997</v>
      </c>
      <c r="E18" s="3" cm="1">
        <f t="array" ref="E18">INDEX(raw_long[Adj Close], MATCH(1, ($A18=raw_long[Date])*(E$1=raw_long[Ticker]),0))</f>
        <v>75.475594000000001</v>
      </c>
      <c r="F18" s="3" cm="1">
        <f t="array" ref="F18">INDEX(raw_long[Adj Close], MATCH(1, ($A18=raw_long[Date])*(F$1=raw_long[Ticker]),0))</f>
        <v>95.998656999999994</v>
      </c>
      <c r="G18" s="3" cm="1">
        <f t="array" ref="G18">INDEX(raw_long[Adj Close], MATCH(1, ($A18=raw_long[Date])*(G$1=raw_long[Ticker]),0))</f>
        <v>31.940608999999998</v>
      </c>
      <c r="H18" s="3" cm="1">
        <f t="array" ref="H18">INDEX(raw_long[Adj Close], MATCH(1, ($A18=raw_long[Date])*(H$1=raw_long[Ticker]),0))</f>
        <v>102.828239</v>
      </c>
      <c r="I18" s="3" cm="1">
        <f t="array" ref="I18">INDEX(raw_long[Adj Close], MATCH(1, ($A18=raw_long[Date])*(I$1=raw_long[Ticker]),0))</f>
        <v>41.439999</v>
      </c>
    </row>
    <row r="19" spans="1:9" x14ac:dyDescent="0.25">
      <c r="A19" s="2">
        <v>42930</v>
      </c>
      <c r="B19" s="3" cm="1">
        <f t="array" ref="B19">INDEX(raw_long[Adj Close], MATCH(1, ($A19=raw_long[Date])*(B$1=raw_long[Ticker]),0))</f>
        <v>48.42812</v>
      </c>
      <c r="C19" s="3" cm="1">
        <f t="array" ref="C19">INDEX(raw_long[Adj Close], MATCH(1, ($A19=raw_long[Date])*(C$1=raw_long[Ticker]),0))</f>
        <v>165.075684</v>
      </c>
      <c r="D19" s="3" cm="1">
        <f t="array" ref="D19">INDEX(raw_long[Adj Close], MATCH(1, ($A19=raw_long[Date])*(D$1=raw_long[Ticker]),0))</f>
        <v>87.101417999999995</v>
      </c>
      <c r="E19" s="3" cm="1">
        <f t="array" ref="E19">INDEX(raw_long[Adj Close], MATCH(1, ($A19=raw_long[Date])*(E$1=raw_long[Ticker]),0))</f>
        <v>76.024062999999998</v>
      </c>
      <c r="F19" s="3" cm="1">
        <f t="array" ref="F19">INDEX(raw_long[Adj Close], MATCH(1, ($A19=raw_long[Date])*(F$1=raw_long[Ticker]),0))</f>
        <v>95.998656999999994</v>
      </c>
      <c r="G19" s="3" cm="1">
        <f t="array" ref="G19">INDEX(raw_long[Adj Close], MATCH(1, ($A19=raw_long[Date])*(G$1=raw_long[Ticker]),0))</f>
        <v>32.162457000000003</v>
      </c>
      <c r="H19" s="3" cm="1">
        <f t="array" ref="H19">INDEX(raw_long[Adj Close], MATCH(1, ($A19=raw_long[Date])*(H$1=raw_long[Ticker]),0))</f>
        <v>102.657562</v>
      </c>
      <c r="I19" s="3" cm="1">
        <f t="array" ref="I19">INDEX(raw_long[Adj Close], MATCH(1, ($A19=raw_long[Date])*(I$1=raw_long[Ticker]),0))</f>
        <v>41.68</v>
      </c>
    </row>
    <row r="20" spans="1:9" x14ac:dyDescent="0.25">
      <c r="A20" s="2">
        <v>42933</v>
      </c>
      <c r="B20" s="3" cm="1">
        <f t="array" ref="B20">INDEX(raw_long[Adj Close], MATCH(1, ($A20=raw_long[Date])*(B$1=raw_long[Ticker]),0))</f>
        <v>48.997867999999997</v>
      </c>
      <c r="C20" s="3" cm="1">
        <f t="array" ref="C20">INDEX(raw_long[Adj Close], MATCH(1, ($A20=raw_long[Date])*(C$1=raw_long[Ticker]),0))</f>
        <v>166.26393100000001</v>
      </c>
      <c r="D20" s="3" cm="1">
        <f t="array" ref="D20">INDEX(raw_long[Adj Close], MATCH(1, ($A20=raw_long[Date])*(D$1=raw_long[Ticker]),0))</f>
        <v>85.921936000000002</v>
      </c>
      <c r="E20" s="3" cm="1">
        <f t="array" ref="E20">INDEX(raw_long[Adj Close], MATCH(1, ($A20=raw_long[Date])*(E$1=raw_long[Ticker]),0))</f>
        <v>75.776366999999993</v>
      </c>
      <c r="F20" s="3" cm="1">
        <f t="array" ref="F20">INDEX(raw_long[Adj Close], MATCH(1, ($A20=raw_long[Date])*(F$1=raw_long[Ticker]),0))</f>
        <v>95.022873000000004</v>
      </c>
      <c r="G20" s="3" cm="1">
        <f t="array" ref="G20">INDEX(raw_long[Adj Close], MATCH(1, ($A20=raw_long[Date])*(G$1=raw_long[Ticker]),0))</f>
        <v>32.563659999999999</v>
      </c>
      <c r="H20" s="3" cm="1">
        <f t="array" ref="H20">INDEX(raw_long[Adj Close], MATCH(1, ($A20=raw_long[Date])*(H$1=raw_long[Ticker]),0))</f>
        <v>101.54821800000001</v>
      </c>
      <c r="I20" s="3" cm="1">
        <f t="array" ref="I20">INDEX(raw_long[Adj Close], MATCH(1, ($A20=raw_long[Date])*(I$1=raw_long[Ticker]),0))</f>
        <v>42.744999</v>
      </c>
    </row>
    <row r="21" spans="1:9" x14ac:dyDescent="0.25">
      <c r="A21" s="2">
        <v>42934</v>
      </c>
      <c r="B21" s="3" cm="1">
        <f t="array" ref="B21">INDEX(raw_long[Adj Close], MATCH(1, ($A21=raw_long[Date])*(B$1=raw_long[Ticker]),0))</f>
        <v>49.027855000000002</v>
      </c>
      <c r="C21" s="3" cm="1">
        <f t="array" ref="C21">INDEX(raw_long[Adj Close], MATCH(1, ($A21=raw_long[Date])*(C$1=raw_long[Ticker]),0))</f>
        <v>164.572968</v>
      </c>
      <c r="D21" s="3" cm="1">
        <f t="array" ref="D21">INDEX(raw_long[Adj Close], MATCH(1, ($A21=raw_long[Date])*(D$1=raw_long[Ticker]),0))</f>
        <v>85.246657999999996</v>
      </c>
      <c r="E21" s="3" cm="1">
        <f t="array" ref="E21">INDEX(raw_long[Adj Close], MATCH(1, ($A21=raw_long[Date])*(E$1=raw_long[Ticker]),0))</f>
        <v>74.325592</v>
      </c>
      <c r="F21" s="3" cm="1">
        <f t="array" ref="F21">INDEX(raw_long[Adj Close], MATCH(1, ($A21=raw_long[Date])*(F$1=raw_long[Ticker]),0))</f>
        <v>93.861228999999994</v>
      </c>
      <c r="G21" s="3" cm="1">
        <f t="array" ref="G21">INDEX(raw_long[Adj Close], MATCH(1, ($A21=raw_long[Date])*(G$1=raw_long[Ticker]),0))</f>
        <v>31.718767</v>
      </c>
      <c r="H21" s="3" cm="1">
        <f t="array" ref="H21">INDEX(raw_long[Adj Close], MATCH(1, ($A21=raw_long[Date])*(H$1=raw_long[Ticker]),0))</f>
        <v>100.65220600000001</v>
      </c>
      <c r="I21" s="3" cm="1">
        <f t="array" ref="I21">INDEX(raw_long[Adj Close], MATCH(1, ($A21=raw_long[Date])*(I$1=raw_long[Ticker]),0))</f>
        <v>39.209999000000003</v>
      </c>
    </row>
    <row r="22" spans="1:9" x14ac:dyDescent="0.25">
      <c r="A22" s="2">
        <v>42935</v>
      </c>
      <c r="B22" s="3" cm="1">
        <f t="array" ref="B22">INDEX(raw_long[Adj Close], MATCH(1, ($A22=raw_long[Date])*(B$1=raw_long[Ticker]),0))</f>
        <v>49.432673999999999</v>
      </c>
      <c r="C22" s="3" cm="1">
        <f t="array" ref="C22">INDEX(raw_long[Adj Close], MATCH(1, ($A22=raw_long[Date])*(C$1=raw_long[Ticker]),0))</f>
        <v>163.70463599999999</v>
      </c>
      <c r="D22" s="3" cm="1">
        <f t="array" ref="D22">INDEX(raw_long[Adj Close], MATCH(1, ($A22=raw_long[Date])*(D$1=raw_long[Ticker]),0))</f>
        <v>84.598395999999994</v>
      </c>
      <c r="E22" s="3" cm="1">
        <f t="array" ref="E22">INDEX(raw_long[Adj Close], MATCH(1, ($A22=raw_long[Date])*(E$1=raw_long[Ticker]),0))</f>
        <v>73.927513000000005</v>
      </c>
      <c r="F22" s="3" cm="1">
        <f t="array" ref="F22">INDEX(raw_long[Adj Close], MATCH(1, ($A22=raw_long[Date])*(F$1=raw_long[Ticker]),0))</f>
        <v>93.396568000000002</v>
      </c>
      <c r="G22" s="3" cm="1">
        <f t="array" ref="G22">INDEX(raw_long[Adj Close], MATCH(1, ($A22=raw_long[Date])*(G$1=raw_long[Ticker]),0))</f>
        <v>31.860372999999999</v>
      </c>
      <c r="H22" s="3" cm="1">
        <f t="array" ref="H22">INDEX(raw_long[Adj Close], MATCH(1, ($A22=raw_long[Date])*(H$1=raw_long[Ticker]),0))</f>
        <v>99.500191000000001</v>
      </c>
      <c r="I22" s="3" cm="1">
        <f t="array" ref="I22">INDEX(raw_long[Adj Close], MATCH(1, ($A22=raw_long[Date])*(I$1=raw_long[Ticker]),0))</f>
        <v>37.830002</v>
      </c>
    </row>
    <row r="23" spans="1:9" x14ac:dyDescent="0.25">
      <c r="A23" s="2">
        <v>42936</v>
      </c>
      <c r="B23" s="3" cm="1">
        <f t="array" ref="B23">INDEX(raw_long[Adj Close], MATCH(1, ($A23=raw_long[Date])*(B$1=raw_long[Ticker]),0))</f>
        <v>48.713000999999998</v>
      </c>
      <c r="C23" s="3" cm="1">
        <f t="array" ref="C23">INDEX(raw_long[Adj Close], MATCH(1, ($A23=raw_long[Date])*(C$1=raw_long[Ticker]),0))</f>
        <v>164.29875200000001</v>
      </c>
      <c r="D23" s="3" cm="1">
        <f t="array" ref="D23">INDEX(raw_long[Adj Close], MATCH(1, ($A23=raw_long[Date])*(D$1=raw_long[Ticker]),0))</f>
        <v>84.184235000000001</v>
      </c>
      <c r="E23" s="3" cm="1">
        <f t="array" ref="E23">INDEX(raw_long[Adj Close], MATCH(1, ($A23=raw_long[Date])*(E$1=raw_long[Ticker]),0))</f>
        <v>73.104812999999993</v>
      </c>
      <c r="F23" s="3" cm="1">
        <f t="array" ref="F23">INDEX(raw_long[Adj Close], MATCH(1, ($A23=raw_long[Date])*(F$1=raw_long[Ticker]),0))</f>
        <v>93.535972999999998</v>
      </c>
      <c r="G23" s="3" cm="1">
        <f t="array" ref="G23">INDEX(raw_long[Adj Close], MATCH(1, ($A23=raw_long[Date])*(G$1=raw_long[Ticker]),0))</f>
        <v>31.411966</v>
      </c>
      <c r="H23" s="3" cm="1">
        <f t="array" ref="H23">INDEX(raw_long[Adj Close], MATCH(1, ($A23=raw_long[Date])*(H$1=raw_long[Ticker]),0))</f>
        <v>100.780205</v>
      </c>
      <c r="I23" s="3" cm="1">
        <f t="array" ref="I23">INDEX(raw_long[Adj Close], MATCH(1, ($A23=raw_long[Date])*(I$1=raw_long[Ticker]),0))</f>
        <v>38.869999</v>
      </c>
    </row>
    <row r="24" spans="1:9" x14ac:dyDescent="0.25">
      <c r="A24" s="2">
        <v>42937</v>
      </c>
      <c r="B24" s="3" cm="1">
        <f t="array" ref="B24">INDEX(raw_long[Adj Close], MATCH(1, ($A24=raw_long[Date])*(B$1=raw_long[Ticker]),0))</f>
        <v>47.940845000000003</v>
      </c>
      <c r="C24" s="3" cm="1">
        <f t="array" ref="C24">INDEX(raw_long[Adj Close], MATCH(1, ($A24=raw_long[Date])*(C$1=raw_long[Ticker]),0))</f>
        <v>161.967941</v>
      </c>
      <c r="D24" s="3" cm="1">
        <f t="array" ref="D24">INDEX(raw_long[Adj Close], MATCH(1, ($A24=raw_long[Date])*(D$1=raw_long[Ticker]),0))</f>
        <v>83.139801000000006</v>
      </c>
      <c r="E24" s="3" cm="1">
        <f t="array" ref="E24">INDEX(raw_long[Adj Close], MATCH(1, ($A24=raw_long[Date])*(E$1=raw_long[Ticker]),0))</f>
        <v>71.724823000000001</v>
      </c>
      <c r="F24" s="3" cm="1">
        <f t="array" ref="F24">INDEX(raw_long[Adj Close], MATCH(1, ($A24=raw_long[Date])*(F$1=raw_long[Ticker]),0))</f>
        <v>92.132689999999997</v>
      </c>
      <c r="G24" s="3" cm="1">
        <f t="array" ref="G24">INDEX(raw_long[Adj Close], MATCH(1, ($A24=raw_long[Date])*(G$1=raw_long[Ticker]),0))</f>
        <v>31.171246</v>
      </c>
      <c r="H24" s="3" cm="1">
        <f t="array" ref="H24">INDEX(raw_long[Adj Close], MATCH(1, ($A24=raw_long[Date])*(H$1=raw_long[Ticker]),0))</f>
        <v>98.945510999999996</v>
      </c>
      <c r="I24" s="3" cm="1">
        <f t="array" ref="I24">INDEX(raw_long[Adj Close], MATCH(1, ($A24=raw_long[Date])*(I$1=raw_long[Ticker]),0))</f>
        <v>37.599997999999999</v>
      </c>
    </row>
    <row r="25" spans="1:9" x14ac:dyDescent="0.25">
      <c r="A25" s="2">
        <v>42940</v>
      </c>
      <c r="B25" s="3" cm="1">
        <f t="array" ref="B25">INDEX(raw_long[Adj Close], MATCH(1, ($A25=raw_long[Date])*(B$1=raw_long[Ticker]),0))</f>
        <v>48.960383999999998</v>
      </c>
      <c r="C25" s="3" cm="1">
        <f t="array" ref="C25">INDEX(raw_long[Adj Close], MATCH(1, ($A25=raw_long[Date])*(C$1=raw_long[Ticker]),0))</f>
        <v>161.556625</v>
      </c>
      <c r="D25" s="3" cm="1">
        <f t="array" ref="D25">INDEX(raw_long[Adj Close], MATCH(1, ($A25=raw_long[Date])*(D$1=raw_long[Ticker]),0))</f>
        <v>82.347481000000002</v>
      </c>
      <c r="E25" s="3" cm="1">
        <f t="array" ref="E25">INDEX(raw_long[Adj Close], MATCH(1, ($A25=raw_long[Date])*(E$1=raw_long[Ticker]),0))</f>
        <v>71.884056000000001</v>
      </c>
      <c r="F25" s="3" cm="1">
        <f t="array" ref="F25">INDEX(raw_long[Adj Close], MATCH(1, ($A25=raw_long[Date])*(F$1=raw_long[Ticker]),0))</f>
        <v>91.528640999999993</v>
      </c>
      <c r="G25" s="3" cm="1">
        <f t="array" ref="G25">INDEX(raw_long[Adj Close], MATCH(1, ($A25=raw_long[Date])*(G$1=raw_long[Ticker]),0))</f>
        <v>31.350607</v>
      </c>
      <c r="H25" s="3" cm="1">
        <f t="array" ref="H25">INDEX(raw_long[Adj Close], MATCH(1, ($A25=raw_long[Date])*(H$1=raw_long[Ticker]),0))</f>
        <v>99.286857999999995</v>
      </c>
      <c r="I25" s="3" cm="1">
        <f t="array" ref="I25">INDEX(raw_long[Adj Close], MATCH(1, ($A25=raw_long[Date])*(I$1=raw_long[Ticker]),0))</f>
        <v>36.990001999999997</v>
      </c>
    </row>
    <row r="26" spans="1:9" x14ac:dyDescent="0.25">
      <c r="A26" s="2">
        <v>42941</v>
      </c>
      <c r="B26" s="3" cm="1">
        <f t="array" ref="B26">INDEX(raw_long[Adj Close], MATCH(1, ($A26=raw_long[Date])*(B$1=raw_long[Ticker]),0))</f>
        <v>48.510586000000004</v>
      </c>
      <c r="C26" s="3" cm="1">
        <f t="array" ref="C26">INDEX(raw_long[Adj Close], MATCH(1, ($A26=raw_long[Date])*(C$1=raw_long[Ticker]),0))</f>
        <v>161.41954000000001</v>
      </c>
      <c r="D26" s="3" cm="1">
        <f t="array" ref="D26">INDEX(raw_long[Adj Close], MATCH(1, ($A26=raw_long[Date])*(D$1=raw_long[Ticker]),0))</f>
        <v>83.598990999999998</v>
      </c>
      <c r="E26" s="3" cm="1">
        <f t="array" ref="E26">INDEX(raw_long[Adj Close], MATCH(1, ($A26=raw_long[Date])*(E$1=raw_long[Ticker]),0))</f>
        <v>72.379433000000006</v>
      </c>
      <c r="F26" s="3" cm="1">
        <f t="array" ref="F26">INDEX(raw_long[Adj Close], MATCH(1, ($A26=raw_long[Date])*(F$1=raw_long[Ticker]),0))</f>
        <v>91.519340999999997</v>
      </c>
      <c r="G26" s="3" cm="1">
        <f t="array" ref="G26">INDEX(raw_long[Adj Close], MATCH(1, ($A26=raw_long[Date])*(G$1=raw_long[Ticker]),0))</f>
        <v>31.482766999999999</v>
      </c>
      <c r="H26" s="3" cm="1">
        <f t="array" ref="H26">INDEX(raw_long[Adj Close], MATCH(1, ($A26=raw_long[Date])*(H$1=raw_long[Ticker]),0))</f>
        <v>100.054863</v>
      </c>
      <c r="I26" s="3" cm="1">
        <f t="array" ref="I26">INDEX(raw_long[Adj Close], MATCH(1, ($A26=raw_long[Date])*(I$1=raw_long[Ticker]),0))</f>
        <v>37.084999000000003</v>
      </c>
    </row>
    <row r="27" spans="1:9" x14ac:dyDescent="0.25">
      <c r="A27" s="2">
        <v>42942</v>
      </c>
      <c r="B27" s="3" cm="1">
        <f t="array" ref="B27">INDEX(raw_long[Adj Close], MATCH(1, ($A27=raw_long[Date])*(B$1=raw_long[Ticker]),0))</f>
        <v>50.017409999999998</v>
      </c>
      <c r="C27" s="3" cm="1">
        <f t="array" ref="C27">INDEX(raw_long[Adj Close], MATCH(1, ($A27=raw_long[Date])*(C$1=raw_long[Ticker]),0))</f>
        <v>161.73942600000001</v>
      </c>
      <c r="D27" s="3" cm="1">
        <f t="array" ref="D27">INDEX(raw_long[Adj Close], MATCH(1, ($A27=raw_long[Date])*(D$1=raw_long[Ticker]),0))</f>
        <v>83.490959000000004</v>
      </c>
      <c r="E27" s="3" cm="1">
        <f t="array" ref="E27">INDEX(raw_long[Adj Close], MATCH(1, ($A27=raw_long[Date])*(E$1=raw_long[Ticker]),0))</f>
        <v>72.016746999999995</v>
      </c>
      <c r="F27" s="3" cm="1">
        <f t="array" ref="F27">INDEX(raw_long[Adj Close], MATCH(1, ($A27=raw_long[Date])*(F$1=raw_long[Ticker]),0))</f>
        <v>88.452599000000006</v>
      </c>
      <c r="G27" s="3" cm="1">
        <f t="array" ref="G27">INDEX(raw_long[Adj Close], MATCH(1, ($A27=raw_long[Date])*(G$1=raw_long[Ticker]),0))</f>
        <v>31.610206999999999</v>
      </c>
      <c r="H27" s="3" cm="1">
        <f t="array" ref="H27">INDEX(raw_long[Adj Close], MATCH(1, ($A27=raw_long[Date])*(H$1=raw_long[Ticker]),0))</f>
        <v>100.097527</v>
      </c>
      <c r="I27" s="3" cm="1">
        <f t="array" ref="I27">INDEX(raw_long[Adj Close], MATCH(1, ($A27=raw_long[Date])*(I$1=raw_long[Ticker]),0))</f>
        <v>37.435001</v>
      </c>
    </row>
    <row r="28" spans="1:9" x14ac:dyDescent="0.25">
      <c r="A28" s="2">
        <v>42943</v>
      </c>
      <c r="B28" s="3" cm="1">
        <f t="array" ref="B28">INDEX(raw_long[Adj Close], MATCH(1, ($A28=raw_long[Date])*(B$1=raw_long[Ticker]),0))</f>
        <v>50.144848000000003</v>
      </c>
      <c r="C28" s="3" cm="1">
        <f t="array" ref="C28">INDEX(raw_long[Adj Close], MATCH(1, ($A28=raw_long[Date])*(C$1=raw_long[Ticker]),0))</f>
        <v>161.78511</v>
      </c>
      <c r="D28" s="3" cm="1">
        <f t="array" ref="D28">INDEX(raw_long[Adj Close], MATCH(1, ($A28=raw_long[Date])*(D$1=raw_long[Ticker]),0))</f>
        <v>80.357674000000003</v>
      </c>
      <c r="E28" s="3" cm="1">
        <f t="array" ref="E28">INDEX(raw_long[Adj Close], MATCH(1, ($A28=raw_long[Date])*(E$1=raw_long[Ticker]),0))</f>
        <v>71.689423000000005</v>
      </c>
      <c r="F28" s="3" cm="1">
        <f t="array" ref="F28">INDEX(raw_long[Adj Close], MATCH(1, ($A28=raw_long[Date])*(F$1=raw_long[Ticker]),0))</f>
        <v>87.346694999999997</v>
      </c>
      <c r="G28" s="3" cm="1">
        <f t="array" ref="G28">INDEX(raw_long[Adj Close], MATCH(1, ($A28=raw_long[Date])*(G$1=raw_long[Ticker]),0))</f>
        <v>32.105812</v>
      </c>
      <c r="H28" s="3" cm="1">
        <f t="array" ref="H28">INDEX(raw_long[Adj Close], MATCH(1, ($A28=raw_long[Date])*(H$1=raw_long[Ticker]),0))</f>
        <v>98.817513000000005</v>
      </c>
      <c r="I28" s="3" cm="1">
        <f t="array" ref="I28">INDEX(raw_long[Adj Close], MATCH(1, ($A28=raw_long[Date])*(I$1=raw_long[Ticker]),0))</f>
        <v>37.645000000000003</v>
      </c>
    </row>
    <row r="29" spans="1:9" x14ac:dyDescent="0.25">
      <c r="A29" s="2">
        <v>42944</v>
      </c>
      <c r="B29" s="3" cm="1">
        <f t="array" ref="B29">INDEX(raw_long[Adj Close], MATCH(1, ($A29=raw_long[Date])*(B$1=raw_long[Ticker]),0))</f>
        <v>49.859982000000002</v>
      </c>
      <c r="C29" s="3" cm="1">
        <f t="array" ref="C29">INDEX(raw_long[Adj Close], MATCH(1, ($A29=raw_long[Date])*(C$1=raw_long[Ticker]),0))</f>
        <v>175.998459</v>
      </c>
      <c r="D29" s="3" cm="1">
        <f t="array" ref="D29">INDEX(raw_long[Adj Close], MATCH(1, ($A29=raw_long[Date])*(D$1=raw_long[Ticker]),0))</f>
        <v>79.844459999999998</v>
      </c>
      <c r="E29" s="3" cm="1">
        <f t="array" ref="E29">INDEX(raw_long[Adj Close], MATCH(1, ($A29=raw_long[Date])*(E$1=raw_long[Ticker]),0))</f>
        <v>71.105591000000004</v>
      </c>
      <c r="F29" s="3" cm="1">
        <f t="array" ref="F29">INDEX(raw_long[Adj Close], MATCH(1, ($A29=raw_long[Date])*(F$1=raw_long[Ticker]),0))</f>
        <v>86.528908000000001</v>
      </c>
      <c r="G29" s="3" cm="1">
        <f t="array" ref="G29">INDEX(raw_long[Adj Close], MATCH(1, ($A29=raw_long[Date])*(G$1=raw_long[Ticker]),0))</f>
        <v>31.973652000000001</v>
      </c>
      <c r="H29" s="3" cm="1">
        <f t="array" ref="H29">INDEX(raw_long[Adj Close], MATCH(1, ($A29=raw_long[Date])*(H$1=raw_long[Ticker]),0))</f>
        <v>98.774840999999995</v>
      </c>
      <c r="I29" s="3" cm="1">
        <f t="array" ref="I29">INDEX(raw_long[Adj Close], MATCH(1, ($A29=raw_long[Date])*(I$1=raw_long[Ticker]),0))</f>
        <v>37.724997999999999</v>
      </c>
    </row>
    <row r="30" spans="1:9" x14ac:dyDescent="0.25">
      <c r="A30" s="2">
        <v>42947</v>
      </c>
      <c r="B30" s="3" cm="1">
        <f t="array" ref="B30">INDEX(raw_long[Adj Close], MATCH(1, ($A30=raw_long[Date])*(B$1=raw_long[Ticker]),0))</f>
        <v>49.192787000000003</v>
      </c>
      <c r="C30" s="3" cm="1">
        <f t="array" ref="C30">INDEX(raw_long[Adj Close], MATCH(1, ($A30=raw_long[Date])*(C$1=raw_long[Ticker]),0))</f>
        <v>176.409775</v>
      </c>
      <c r="D30" s="3" cm="1">
        <f t="array" ref="D30">INDEX(raw_long[Adj Close], MATCH(1, ($A30=raw_long[Date])*(D$1=raw_long[Ticker]),0))</f>
        <v>79.601378999999994</v>
      </c>
      <c r="E30" s="3" cm="1">
        <f t="array" ref="E30">INDEX(raw_long[Adj Close], MATCH(1, ($A30=raw_long[Date])*(E$1=raw_long[Ticker]),0))</f>
        <v>70.583648999999994</v>
      </c>
      <c r="F30" s="3" cm="1">
        <f t="array" ref="F30">INDEX(raw_long[Adj Close], MATCH(1, ($A30=raw_long[Date])*(F$1=raw_long[Ticker]),0))</f>
        <v>86.287277000000003</v>
      </c>
      <c r="G30" s="3" cm="1">
        <f t="array" ref="G30">INDEX(raw_long[Adj Close], MATCH(1, ($A30=raw_long[Date])*(G$1=raw_long[Ticker]),0))</f>
        <v>32.006686999999999</v>
      </c>
      <c r="H30" s="3" cm="1">
        <f t="array" ref="H30">INDEX(raw_long[Adj Close], MATCH(1, ($A30=raw_long[Date])*(H$1=raw_long[Ticker]),0))</f>
        <v>97.921501000000006</v>
      </c>
      <c r="I30" s="3" cm="1">
        <f t="array" ref="I30">INDEX(raw_long[Adj Close], MATCH(1, ($A30=raw_long[Date])*(I$1=raw_long[Ticker]),0))</f>
        <v>37.814999</v>
      </c>
    </row>
    <row r="31" spans="1:9" x14ac:dyDescent="0.25">
      <c r="A31" s="2">
        <v>42948</v>
      </c>
      <c r="B31" s="3" cm="1">
        <f t="array" ref="B31">INDEX(raw_long[Adj Close], MATCH(1, ($A31=raw_long[Date])*(B$1=raw_long[Ticker]),0))</f>
        <v>50.077381000000003</v>
      </c>
      <c r="C31" s="3" cm="1">
        <f t="array" ref="C31">INDEX(raw_long[Adj Close], MATCH(1, ($A31=raw_long[Date])*(C$1=raw_long[Ticker]),0))</f>
        <v>175.22151199999999</v>
      </c>
      <c r="D31" s="3" cm="1">
        <f t="array" ref="D31">INDEX(raw_long[Adj Close], MATCH(1, ($A31=raw_long[Date])*(D$1=raw_long[Ticker]),0))</f>
        <v>80.546752999999995</v>
      </c>
      <c r="E31" s="3" cm="1">
        <f t="array" ref="E31">INDEX(raw_long[Adj Close], MATCH(1, ($A31=raw_long[Date])*(E$1=raw_long[Ticker]),0))</f>
        <v>70.981735</v>
      </c>
      <c r="F31" s="3" cm="1">
        <f t="array" ref="F31">INDEX(raw_long[Adj Close], MATCH(1, ($A31=raw_long[Date])*(F$1=raw_long[Ticker]),0))</f>
        <v>86.259383999999997</v>
      </c>
      <c r="G31" s="3" cm="1">
        <f t="array" ref="G31">INDEX(raw_long[Adj Close], MATCH(1, ($A31=raw_long[Date])*(G$1=raw_long[Ticker]),0))</f>
        <v>32.431496000000003</v>
      </c>
      <c r="H31" s="3" cm="1">
        <f t="array" ref="H31">INDEX(raw_long[Adj Close], MATCH(1, ($A31=raw_long[Date])*(H$1=raw_long[Ticker]),0))</f>
        <v>99.372176999999994</v>
      </c>
      <c r="I31" s="3" cm="1">
        <f t="array" ref="I31">INDEX(raw_long[Adj Close], MATCH(1, ($A31=raw_long[Date])*(I$1=raw_long[Ticker]),0))</f>
        <v>38.544998</v>
      </c>
    </row>
    <row r="32" spans="1:9" x14ac:dyDescent="0.25">
      <c r="A32" s="2">
        <v>42949</v>
      </c>
      <c r="B32" s="3" cm="1">
        <f t="array" ref="B32">INDEX(raw_long[Adj Close], MATCH(1, ($A32=raw_long[Date])*(B$1=raw_long[Ticker]),0))</f>
        <v>49.994919000000003</v>
      </c>
      <c r="C32" s="3" cm="1">
        <f t="array" ref="C32">INDEX(raw_long[Adj Close], MATCH(1, ($A32=raw_long[Date])*(C$1=raw_long[Ticker]),0))</f>
        <v>175.358643</v>
      </c>
      <c r="D32" s="3" cm="1">
        <f t="array" ref="D32">INDEX(raw_long[Adj Close], MATCH(1, ($A32=raw_long[Date])*(D$1=raw_long[Ticker]),0))</f>
        <v>80.852881999999994</v>
      </c>
      <c r="E32" s="3" cm="1">
        <f t="array" ref="E32">INDEX(raw_long[Adj Close], MATCH(1, ($A32=raw_long[Date])*(E$1=raw_long[Ticker]),0))</f>
        <v>69.230186000000003</v>
      </c>
      <c r="F32" s="3" cm="1">
        <f t="array" ref="F32">INDEX(raw_long[Adj Close], MATCH(1, ($A32=raw_long[Date])*(F$1=raw_long[Ticker]),0))</f>
        <v>86.352333000000002</v>
      </c>
      <c r="G32" s="3" cm="1">
        <f t="array" ref="G32">INDEX(raw_long[Adj Close], MATCH(1, ($A32=raw_long[Date])*(G$1=raw_long[Ticker]),0))</f>
        <v>32.889342999999997</v>
      </c>
      <c r="H32" s="3" cm="1">
        <f t="array" ref="H32">INDEX(raw_long[Adj Close], MATCH(1, ($A32=raw_long[Date])*(H$1=raw_long[Ticker]),0))</f>
        <v>99.030845999999997</v>
      </c>
      <c r="I32" s="3" cm="1">
        <f t="array" ref="I32">INDEX(raw_long[Adj Close], MATCH(1, ($A32=raw_long[Date])*(I$1=raw_long[Ticker]),0))</f>
        <v>38.659999999999997</v>
      </c>
    </row>
    <row r="33" spans="1:9" x14ac:dyDescent="0.25">
      <c r="A33" s="2">
        <v>42950</v>
      </c>
      <c r="B33" s="3" cm="1">
        <f t="array" ref="B33">INDEX(raw_long[Adj Close], MATCH(1, ($A33=raw_long[Date])*(B$1=raw_long[Ticker]),0))</f>
        <v>49.994919000000003</v>
      </c>
      <c r="C33" s="3" cm="1">
        <f t="array" ref="C33">INDEX(raw_long[Adj Close], MATCH(1, ($A33=raw_long[Date])*(C$1=raw_long[Ticker]),0))</f>
        <v>176.546875</v>
      </c>
      <c r="D33" s="3" cm="1">
        <f t="array" ref="D33">INDEX(raw_long[Adj Close], MATCH(1, ($A33=raw_long[Date])*(D$1=raw_long[Ticker]),0))</f>
        <v>81.348076000000006</v>
      </c>
      <c r="E33" s="3" cm="1">
        <f t="array" ref="E33">INDEX(raw_long[Adj Close], MATCH(1, ($A33=raw_long[Date])*(E$1=raw_long[Ticker]),0))</f>
        <v>68.814430000000002</v>
      </c>
      <c r="F33" s="3" cm="1">
        <f t="array" ref="F33">INDEX(raw_long[Adj Close], MATCH(1, ($A33=raw_long[Date])*(F$1=raw_long[Ticker]),0))</f>
        <v>86.287277000000003</v>
      </c>
      <c r="G33" s="3" cm="1">
        <f t="array" ref="G33">INDEX(raw_long[Adj Close], MATCH(1, ($A33=raw_long[Date])*(G$1=raw_long[Ticker]),0))</f>
        <v>33.521832000000003</v>
      </c>
      <c r="H33" s="3" cm="1">
        <f t="array" ref="H33">INDEX(raw_long[Adj Close], MATCH(1, ($A33=raw_long[Date])*(H$1=raw_long[Ticker]),0))</f>
        <v>96.001464999999996</v>
      </c>
      <c r="I33" s="3" cm="1">
        <f t="array" ref="I33">INDEX(raw_long[Adj Close], MATCH(1, ($A33=raw_long[Date])*(I$1=raw_long[Ticker]),0))</f>
        <v>39.18</v>
      </c>
    </row>
    <row r="34" spans="1:9" x14ac:dyDescent="0.25">
      <c r="A34" s="2">
        <v>42951</v>
      </c>
      <c r="B34" s="3" cm="1">
        <f t="array" ref="B34">INDEX(raw_long[Adj Close], MATCH(1, ($A34=raw_long[Date])*(B$1=raw_long[Ticker]),0))</f>
        <v>50.152348000000003</v>
      </c>
      <c r="C34" s="3" cm="1">
        <f t="array" ref="C34">INDEX(raw_long[Adj Close], MATCH(1, ($A34=raw_long[Date])*(C$1=raw_long[Ticker]),0))</f>
        <v>182.76236</v>
      </c>
      <c r="D34" s="3" cm="1">
        <f t="array" ref="D34">INDEX(raw_long[Adj Close], MATCH(1, ($A34=raw_long[Date])*(D$1=raw_long[Ticker]),0))</f>
        <v>82.212424999999996</v>
      </c>
      <c r="E34" s="3" cm="1">
        <f t="array" ref="E34">INDEX(raw_long[Adj Close], MATCH(1, ($A34=raw_long[Date])*(E$1=raw_long[Ticker]),0))</f>
        <v>69.920197000000002</v>
      </c>
      <c r="F34" s="3" cm="1">
        <f t="array" ref="F34">INDEX(raw_long[Adj Close], MATCH(1, ($A34=raw_long[Date])*(F$1=raw_long[Ticker]),0))</f>
        <v>86.045647000000002</v>
      </c>
      <c r="G34" s="3" cm="1">
        <f t="array" ref="G34">INDEX(raw_long[Adj Close], MATCH(1, ($A34=raw_long[Date])*(G$1=raw_long[Ticker]),0))</f>
        <v>33.337749000000002</v>
      </c>
      <c r="H34" s="3" cm="1">
        <f t="array" ref="H34">INDEX(raw_long[Adj Close], MATCH(1, ($A34=raw_long[Date])*(H$1=raw_long[Ticker]),0))</f>
        <v>95.190787999999998</v>
      </c>
      <c r="I34" s="3" cm="1">
        <f t="array" ref="I34">INDEX(raw_long[Adj Close], MATCH(1, ($A34=raw_long[Date])*(I$1=raw_long[Ticker]),0))</f>
        <v>39.599997999999999</v>
      </c>
    </row>
    <row r="35" spans="1:9" x14ac:dyDescent="0.25">
      <c r="A35" s="2">
        <v>42954</v>
      </c>
      <c r="B35" s="3" cm="1">
        <f t="array" ref="B35">INDEX(raw_long[Adj Close], MATCH(1, ($A35=raw_long[Date])*(B$1=raw_long[Ticker]),0))</f>
        <v>50.212322</v>
      </c>
      <c r="C35" s="3" cm="1">
        <f t="array" ref="C35">INDEX(raw_long[Adj Close], MATCH(1, ($A35=raw_long[Date])*(C$1=raw_long[Ticker]),0))</f>
        <v>182.12252799999999</v>
      </c>
      <c r="D35" s="3" cm="1">
        <f t="array" ref="D35">INDEX(raw_long[Adj Close], MATCH(1, ($A35=raw_long[Date])*(D$1=raw_long[Ticker]),0))</f>
        <v>81.429114999999996</v>
      </c>
      <c r="E35" s="3" cm="1">
        <f t="array" ref="E35">INDEX(raw_long[Adj Close], MATCH(1, ($A35=raw_long[Date])*(E$1=raw_long[Ticker]),0))</f>
        <v>68.894035000000002</v>
      </c>
      <c r="F35" s="3" cm="1">
        <f t="array" ref="F35">INDEX(raw_long[Adj Close], MATCH(1, ($A35=raw_long[Date])*(F$1=raw_long[Ticker]),0))</f>
        <v>85.720389999999995</v>
      </c>
      <c r="G35" s="3" cm="1">
        <f t="array" ref="G35">INDEX(raw_long[Adj Close], MATCH(1, ($A35=raw_long[Date])*(G$1=raw_long[Ticker]),0))</f>
        <v>33.620956</v>
      </c>
      <c r="H35" s="3" cm="1">
        <f t="array" ref="H35">INDEX(raw_long[Adj Close], MATCH(1, ($A35=raw_long[Date])*(H$1=raw_long[Ticker]),0))</f>
        <v>94.934783999999993</v>
      </c>
      <c r="I35" s="3" cm="1">
        <f t="array" ref="I35">INDEX(raw_long[Adj Close], MATCH(1, ($A35=raw_long[Date])*(I$1=raw_long[Ticker]),0))</f>
        <v>39.445</v>
      </c>
    </row>
    <row r="36" spans="1:9" x14ac:dyDescent="0.25">
      <c r="A36" s="2">
        <v>42955</v>
      </c>
      <c r="B36" s="3" cm="1">
        <f t="array" ref="B36">INDEX(raw_long[Adj Close], MATCH(1, ($A36=raw_long[Date])*(B$1=raw_long[Ticker]),0))</f>
        <v>50.407226999999999</v>
      </c>
      <c r="C36" s="3" cm="1">
        <f t="array" ref="C36">INDEX(raw_long[Adj Close], MATCH(1, ($A36=raw_long[Date])*(C$1=raw_long[Ticker]),0))</f>
        <v>182.16821300000001</v>
      </c>
      <c r="D36" s="3" cm="1">
        <f t="array" ref="D36">INDEX(raw_long[Adj Close], MATCH(1, ($A36=raw_long[Date])*(D$1=raw_long[Ticker]),0))</f>
        <v>81.041961999999998</v>
      </c>
      <c r="E36" s="3" cm="1">
        <f t="array" ref="E36">INDEX(raw_long[Adj Close], MATCH(1, ($A36=raw_long[Date])*(E$1=raw_long[Ticker]),0))</f>
        <v>69.017882999999998</v>
      </c>
      <c r="F36" s="3" cm="1">
        <f t="array" ref="F36">INDEX(raw_long[Adj Close], MATCH(1, ($A36=raw_long[Date])*(F$1=raw_long[Ticker]),0))</f>
        <v>85.934134999999998</v>
      </c>
      <c r="G36" s="3" cm="1">
        <f t="array" ref="G36">INDEX(raw_long[Adj Close], MATCH(1, ($A36=raw_long[Date])*(G$1=raw_long[Ticker]),0))</f>
        <v>33.545428999999999</v>
      </c>
      <c r="H36" s="3" cm="1">
        <f t="array" ref="H36">INDEX(raw_long[Adj Close], MATCH(1, ($A36=raw_long[Date])*(H$1=raw_long[Ticker]),0))</f>
        <v>95.574791000000005</v>
      </c>
      <c r="I36" s="3" cm="1">
        <f t="array" ref="I36">INDEX(raw_long[Adj Close], MATCH(1, ($A36=raw_long[Date])*(I$1=raw_long[Ticker]),0))</f>
        <v>39.529998999999997</v>
      </c>
    </row>
    <row r="37" spans="1:9" x14ac:dyDescent="0.25">
      <c r="A37" s="2">
        <v>42956</v>
      </c>
      <c r="B37" s="3" cm="1">
        <f t="array" ref="B37">INDEX(raw_long[Adj Close], MATCH(1, ($A37=raw_long[Date])*(B$1=raw_long[Ticker]),0))</f>
        <v>49.927447999999998</v>
      </c>
      <c r="C37" s="3" cm="1">
        <f t="array" ref="C37">INDEX(raw_long[Adj Close], MATCH(1, ($A37=raw_long[Date])*(C$1=raw_long[Ticker]),0))</f>
        <v>176.775375</v>
      </c>
      <c r="D37" s="3" cm="1">
        <f t="array" ref="D37">INDEX(raw_long[Adj Close], MATCH(1, ($A37=raw_long[Date])*(D$1=raw_long[Ticker]),0))</f>
        <v>80.348670999999996</v>
      </c>
      <c r="E37" s="3" cm="1">
        <f t="array" ref="E37">INDEX(raw_long[Adj Close], MATCH(1, ($A37=raw_long[Date])*(E$1=raw_long[Ticker]),0))</f>
        <v>68.442886000000001</v>
      </c>
      <c r="F37" s="3" cm="1">
        <f t="array" ref="F37">INDEX(raw_long[Adj Close], MATCH(1, ($A37=raw_long[Date])*(F$1=raw_long[Ticker]),0))</f>
        <v>84.930473000000006</v>
      </c>
      <c r="G37" s="3" cm="1">
        <f t="array" ref="G37">INDEX(raw_long[Adj Close], MATCH(1, ($A37=raw_long[Date])*(G$1=raw_long[Ticker]),0))</f>
        <v>33.413269</v>
      </c>
      <c r="H37" s="3" cm="1">
        <f t="array" ref="H37">INDEX(raw_long[Adj Close], MATCH(1, ($A37=raw_long[Date])*(H$1=raw_long[Ticker]),0))</f>
        <v>94.252105999999998</v>
      </c>
      <c r="I37" s="3" cm="1">
        <f t="array" ref="I37">INDEX(raw_long[Adj Close], MATCH(1, ($A37=raw_long[Date])*(I$1=raw_long[Ticker]),0))</f>
        <v>39.439999</v>
      </c>
    </row>
    <row r="38" spans="1:9" x14ac:dyDescent="0.25">
      <c r="A38" s="2">
        <v>42957</v>
      </c>
      <c r="B38" s="3" cm="1">
        <f t="array" ref="B38">INDEX(raw_long[Adj Close], MATCH(1, ($A38=raw_long[Date])*(B$1=raw_long[Ticker]),0))</f>
        <v>49.282738000000002</v>
      </c>
      <c r="C38" s="3" cm="1">
        <f t="array" ref="C38">INDEX(raw_long[Adj Close], MATCH(1, ($A38=raw_long[Date])*(C$1=raw_long[Ticker]),0))</f>
        <v>174.85591099999999</v>
      </c>
      <c r="D38" s="3" cm="1">
        <f t="array" ref="D38">INDEX(raw_long[Adj Close], MATCH(1, ($A38=raw_long[Date])*(D$1=raw_long[Ticker]),0))</f>
        <v>79.772437999999994</v>
      </c>
      <c r="E38" s="3" cm="1">
        <f t="array" ref="E38">INDEX(raw_long[Adj Close], MATCH(1, ($A38=raw_long[Date])*(E$1=raw_long[Ticker]),0))</f>
        <v>67.699798999999999</v>
      </c>
      <c r="F38" s="3" cm="1">
        <f t="array" ref="F38">INDEX(raw_long[Adj Close], MATCH(1, ($A38=raw_long[Date])*(F$1=raw_long[Ticker]),0))</f>
        <v>83.973274000000004</v>
      </c>
      <c r="G38" s="3" cm="1">
        <f t="array" ref="G38">INDEX(raw_long[Adj Close], MATCH(1, ($A38=raw_long[Date])*(G$1=raw_long[Ticker]),0))</f>
        <v>33.304707000000001</v>
      </c>
      <c r="H38" s="3" cm="1">
        <f t="array" ref="H38">INDEX(raw_long[Adj Close], MATCH(1, ($A38=raw_long[Date])*(H$1=raw_long[Ticker]),0))</f>
        <v>92.673409000000007</v>
      </c>
      <c r="I38" s="3" cm="1">
        <f t="array" ref="I38">INDEX(raw_long[Adj Close], MATCH(1, ($A38=raw_long[Date])*(I$1=raw_long[Ticker]),0))</f>
        <v>39.709999000000003</v>
      </c>
    </row>
    <row r="39" spans="1:9" x14ac:dyDescent="0.25">
      <c r="A39" s="2">
        <v>42958</v>
      </c>
      <c r="B39" s="3" cm="1">
        <f t="array" ref="B39">INDEX(raw_long[Adj Close], MATCH(1, ($A39=raw_long[Date])*(B$1=raw_long[Ticker]),0))</f>
        <v>48.727984999999997</v>
      </c>
      <c r="C39" s="3" cm="1">
        <f t="array" ref="C39">INDEX(raw_long[Adj Close], MATCH(1, ($A39=raw_long[Date])*(C$1=raw_long[Ticker]),0))</f>
        <v>175.49572800000001</v>
      </c>
      <c r="D39" s="3" cm="1">
        <f t="array" ref="D39">INDEX(raw_long[Adj Close], MATCH(1, ($A39=raw_long[Date])*(D$1=raw_long[Ticker]),0))</f>
        <v>79.511330000000001</v>
      </c>
      <c r="E39" s="3" cm="1">
        <f t="array" ref="E39">INDEX(raw_long[Adj Close], MATCH(1, ($A39=raw_long[Date])*(E$1=raw_long[Ticker]),0))</f>
        <v>68.531341999999995</v>
      </c>
      <c r="F39" s="3" cm="1">
        <f t="array" ref="F39">INDEX(raw_long[Adj Close], MATCH(1, ($A39=raw_long[Date])*(F$1=raw_long[Ticker]),0))</f>
        <v>85.432288999999997</v>
      </c>
      <c r="G39" s="3" cm="1">
        <f t="array" ref="G39">INDEX(raw_long[Adj Close], MATCH(1, ($A39=raw_long[Date])*(G$1=raw_long[Ticker]),0))</f>
        <v>33.370781000000001</v>
      </c>
      <c r="H39" s="3" cm="1">
        <f t="array" ref="H39">INDEX(raw_long[Adj Close], MATCH(1, ($A39=raw_long[Date])*(H$1=raw_long[Ticker]),0))</f>
        <v>93.185424999999995</v>
      </c>
      <c r="I39" s="3" cm="1">
        <f t="array" ref="I39">INDEX(raw_long[Adj Close], MATCH(1, ($A39=raw_long[Date])*(I$1=raw_long[Ticker]),0))</f>
        <v>39.875</v>
      </c>
    </row>
    <row r="40" spans="1:9" x14ac:dyDescent="0.25">
      <c r="A40" s="2">
        <v>42961</v>
      </c>
      <c r="B40" s="3" cm="1">
        <f t="array" ref="B40">INDEX(raw_long[Adj Close], MATCH(1, ($A40=raw_long[Date])*(B$1=raw_long[Ticker]),0))</f>
        <v>49.275246000000003</v>
      </c>
      <c r="C40" s="3" cm="1">
        <f t="array" ref="C40">INDEX(raw_long[Adj Close], MATCH(1, ($A40=raw_long[Date])*(C$1=raw_long[Ticker]),0))</f>
        <v>177.23240699999999</v>
      </c>
      <c r="D40" s="3" cm="1">
        <f t="array" ref="D40">INDEX(raw_long[Adj Close], MATCH(1, ($A40=raw_long[Date])*(D$1=raw_long[Ticker]),0))</f>
        <v>80.375679000000005</v>
      </c>
      <c r="E40" s="3" cm="1">
        <f t="array" ref="E40">INDEX(raw_long[Adj Close], MATCH(1, ($A40=raw_long[Date])*(E$1=raw_long[Ticker]),0))</f>
        <v>68.849815000000007</v>
      </c>
      <c r="F40" s="3" cm="1">
        <f t="array" ref="F40">INDEX(raw_long[Adj Close], MATCH(1, ($A40=raw_long[Date])*(F$1=raw_long[Ticker]),0))</f>
        <v>86.370911000000007</v>
      </c>
      <c r="G40" s="3" cm="1">
        <f t="array" ref="G40">INDEX(raw_long[Adj Close], MATCH(1, ($A40=raw_long[Date])*(G$1=raw_long[Ticker]),0))</f>
        <v>34.012711000000003</v>
      </c>
      <c r="H40" s="3" cm="1">
        <f t="array" ref="H40">INDEX(raw_long[Adj Close], MATCH(1, ($A40=raw_long[Date])*(H$1=raw_long[Ticker]),0))</f>
        <v>94.038764999999998</v>
      </c>
      <c r="I40" s="3" cm="1">
        <f t="array" ref="I40">INDEX(raw_long[Adj Close], MATCH(1, ($A40=raw_long[Date])*(I$1=raw_long[Ticker]),0))</f>
        <v>39.959999000000003</v>
      </c>
    </row>
    <row r="41" spans="1:9" x14ac:dyDescent="0.25">
      <c r="A41" s="2">
        <v>42962</v>
      </c>
      <c r="B41" s="3" cm="1">
        <f t="array" ref="B41">INDEX(raw_long[Adj Close], MATCH(1, ($A41=raw_long[Date])*(B$1=raw_long[Ticker]),0))</f>
        <v>48.990372000000001</v>
      </c>
      <c r="C41" s="3" cm="1">
        <f t="array" ref="C41">INDEX(raw_long[Adj Close], MATCH(1, ($A41=raw_long[Date])*(C$1=raw_long[Ticker]),0))</f>
        <v>177.598007</v>
      </c>
      <c r="D41" s="3" cm="1">
        <f t="array" ref="D41">INDEX(raw_long[Adj Close], MATCH(1, ($A41=raw_long[Date])*(D$1=raw_long[Ticker]),0))</f>
        <v>80.078559999999996</v>
      </c>
      <c r="E41" s="3" cm="1">
        <f t="array" ref="E41">INDEX(raw_long[Adj Close], MATCH(1, ($A41=raw_long[Date])*(E$1=raw_long[Ticker]),0))</f>
        <v>69.893653999999998</v>
      </c>
      <c r="F41" s="3" cm="1">
        <f t="array" ref="F41">INDEX(raw_long[Adj Close], MATCH(1, ($A41=raw_long[Date])*(F$1=raw_long[Ticker]),0))</f>
        <v>85.971312999999995</v>
      </c>
      <c r="G41" s="3" cm="1">
        <f t="array" ref="G41">INDEX(raw_long[Adj Close], MATCH(1, ($A41=raw_long[Date])*(G$1=raw_long[Ticker]),0))</f>
        <v>33.606788999999999</v>
      </c>
      <c r="H41" s="3" cm="1">
        <f t="array" ref="H41">INDEX(raw_long[Adj Close], MATCH(1, ($A41=raw_long[Date])*(H$1=raw_long[Ticker]),0))</f>
        <v>93.910774000000004</v>
      </c>
      <c r="I41" s="3" cm="1">
        <f t="array" ref="I41">INDEX(raw_long[Adj Close], MATCH(1, ($A41=raw_long[Date])*(I$1=raw_long[Ticker]),0))</f>
        <v>40.049999</v>
      </c>
    </row>
    <row r="42" spans="1:9" x14ac:dyDescent="0.25">
      <c r="A42" s="2">
        <v>42963</v>
      </c>
      <c r="B42" s="3" cm="1">
        <f t="array" ref="B42">INDEX(raw_long[Adj Close], MATCH(1, ($A42=raw_long[Date])*(B$1=raw_long[Ticker]),0))</f>
        <v>49.829998000000003</v>
      </c>
      <c r="C42" s="3" cm="1">
        <f t="array" ref="C42">INDEX(raw_long[Adj Close], MATCH(1, ($A42=raw_long[Date])*(C$1=raw_long[Ticker]),0))</f>
        <v>176.866806</v>
      </c>
      <c r="D42" s="3" cm="1">
        <f t="array" ref="D42">INDEX(raw_long[Adj Close], MATCH(1, ($A42=raw_long[Date])*(D$1=raw_long[Ticker]),0))</f>
        <v>80.807861000000003</v>
      </c>
      <c r="E42" s="3" cm="1">
        <f t="array" ref="E42">INDEX(raw_long[Adj Close], MATCH(1, ($A42=raw_long[Date])*(E$1=raw_long[Ticker]),0))</f>
        <v>69.990966999999998</v>
      </c>
      <c r="F42" s="3" cm="1">
        <f t="array" ref="F42">INDEX(raw_long[Adj Close], MATCH(1, ($A42=raw_long[Date])*(F$1=raw_long[Ticker]),0))</f>
        <v>86.593956000000006</v>
      </c>
      <c r="G42" s="3" cm="1">
        <f t="array" ref="G42">INDEX(raw_long[Adj Close], MATCH(1, ($A42=raw_long[Date])*(G$1=raw_long[Ticker]),0))</f>
        <v>33.52655</v>
      </c>
      <c r="H42" s="3" cm="1">
        <f t="array" ref="H42">INDEX(raw_long[Adj Close], MATCH(1, ($A42=raw_long[Date])*(H$1=raw_long[Ticker]),0))</f>
        <v>95.873458999999997</v>
      </c>
      <c r="I42" s="3" cm="1">
        <f t="array" ref="I42">INDEX(raw_long[Adj Close], MATCH(1, ($A42=raw_long[Date])*(I$1=raw_long[Ticker]),0))</f>
        <v>40.5</v>
      </c>
    </row>
    <row r="43" spans="1:9" x14ac:dyDescent="0.25">
      <c r="A43" s="2">
        <v>42964</v>
      </c>
      <c r="B43" s="3" cm="1">
        <f t="array" ref="B43">INDEX(raw_long[Adj Close], MATCH(1, ($A43=raw_long[Date])*(B$1=raw_long[Ticker]),0))</f>
        <v>49.627583000000001</v>
      </c>
      <c r="C43" s="3" cm="1">
        <f t="array" ref="C43">INDEX(raw_long[Adj Close], MATCH(1, ($A43=raw_long[Date])*(C$1=raw_long[Ticker]),0))</f>
        <v>175.26722699999999</v>
      </c>
      <c r="D43" s="3" cm="1">
        <f t="array" ref="D43">INDEX(raw_long[Adj Close], MATCH(1, ($A43=raw_long[Date])*(D$1=raw_long[Ticker]),0))</f>
        <v>80.312652999999997</v>
      </c>
      <c r="E43" s="3" cm="1">
        <f t="array" ref="E43">INDEX(raw_long[Adj Close], MATCH(1, ($A43=raw_long[Date])*(E$1=raw_long[Ticker]),0))</f>
        <v>70.698661999999999</v>
      </c>
      <c r="F43" s="3" cm="1">
        <f t="array" ref="F43">INDEX(raw_long[Adj Close], MATCH(1, ($A43=raw_long[Date])*(F$1=raw_long[Ticker]),0))</f>
        <v>86.203643999999997</v>
      </c>
      <c r="G43" s="3" cm="1">
        <f t="array" ref="G43">INDEX(raw_long[Adj Close], MATCH(1, ($A43=raw_long[Date])*(G$1=raw_long[Ticker]),0))</f>
        <v>33.701191000000001</v>
      </c>
      <c r="H43" s="3" cm="1">
        <f t="array" ref="H43">INDEX(raw_long[Adj Close], MATCH(1, ($A43=raw_long[Date])*(H$1=raw_long[Ticker]),0))</f>
        <v>95.105446000000001</v>
      </c>
      <c r="I43" s="3" cm="1">
        <f t="array" ref="I43">INDEX(raw_long[Adj Close], MATCH(1, ($A43=raw_long[Date])*(I$1=raw_long[Ticker]),0))</f>
        <v>40.814999</v>
      </c>
    </row>
    <row r="44" spans="1:9" x14ac:dyDescent="0.25">
      <c r="A44" s="2">
        <v>42965</v>
      </c>
      <c r="B44" s="3" cm="1">
        <f t="array" ref="B44">INDEX(raw_long[Adj Close], MATCH(1, ($A44=raw_long[Date])*(B$1=raw_long[Ticker]),0))</f>
        <v>50.482188999999998</v>
      </c>
      <c r="C44" s="3" cm="1">
        <f t="array" ref="C44">INDEX(raw_long[Adj Close], MATCH(1, ($A44=raw_long[Date])*(C$1=raw_long[Ticker]),0))</f>
        <v>172.98211699999999</v>
      </c>
      <c r="D44" s="3" cm="1">
        <f t="array" ref="D44">INDEX(raw_long[Adj Close], MATCH(1, ($A44=raw_long[Date])*(D$1=raw_long[Ticker]),0))</f>
        <v>80.528755000000004</v>
      </c>
      <c r="E44" s="3" cm="1">
        <f t="array" ref="E44">INDEX(raw_long[Adj Close], MATCH(1, ($A44=raw_long[Date])*(E$1=raw_long[Ticker]),0))</f>
        <v>69.937881000000004</v>
      </c>
      <c r="F44" s="3" cm="1">
        <f t="array" ref="F44">INDEX(raw_long[Adj Close], MATCH(1, ($A44=raw_long[Date])*(F$1=raw_long[Ticker]),0))</f>
        <v>84.577331999999998</v>
      </c>
      <c r="G44" s="3" cm="1">
        <f t="array" ref="G44">INDEX(raw_long[Adj Close], MATCH(1, ($A44=raw_long[Date])*(G$1=raw_long[Ticker]),0))</f>
        <v>33.370781000000001</v>
      </c>
      <c r="H44" s="3" cm="1">
        <f t="array" ref="H44">INDEX(raw_long[Adj Close], MATCH(1, ($A44=raw_long[Date])*(H$1=raw_long[Ticker]),0))</f>
        <v>94.977455000000006</v>
      </c>
      <c r="I44" s="3" cm="1">
        <f t="array" ref="I44">INDEX(raw_long[Adj Close], MATCH(1, ($A44=raw_long[Date])*(I$1=raw_long[Ticker]),0))</f>
        <v>40.5</v>
      </c>
    </row>
    <row r="45" spans="1:9" x14ac:dyDescent="0.25">
      <c r="A45" s="2">
        <v>42968</v>
      </c>
      <c r="B45" s="3" cm="1">
        <f t="array" ref="B45">INDEX(raw_long[Adj Close], MATCH(1, ($A45=raw_long[Date])*(B$1=raw_long[Ticker]),0))</f>
        <v>49.800007000000001</v>
      </c>
      <c r="C45" s="3" cm="1">
        <f t="array" ref="C45">INDEX(raw_long[Adj Close], MATCH(1, ($A45=raw_long[Date])*(C$1=raw_long[Ticker]),0))</f>
        <v>171.61106899999999</v>
      </c>
      <c r="D45" s="3" cm="1">
        <f t="array" ref="D45">INDEX(raw_long[Adj Close], MATCH(1, ($A45=raw_long[Date])*(D$1=raw_long[Ticker]),0))</f>
        <v>80.159592000000004</v>
      </c>
      <c r="E45" s="3" cm="1">
        <f t="array" ref="E45">INDEX(raw_long[Adj Close], MATCH(1, ($A45=raw_long[Date])*(E$1=raw_long[Ticker]),0))</f>
        <v>69.336348999999998</v>
      </c>
      <c r="F45" s="3" cm="1">
        <f t="array" ref="F45">INDEX(raw_long[Adj Close], MATCH(1, ($A45=raw_long[Date])*(F$1=raw_long[Ticker]),0))</f>
        <v>84.103378000000006</v>
      </c>
      <c r="G45" s="3" cm="1">
        <f t="array" ref="G45">INDEX(raw_long[Adj Close], MATCH(1, ($A45=raw_long[Date])*(G$1=raw_long[Ticker]),0))</f>
        <v>32.964858999999997</v>
      </c>
      <c r="H45" s="3" cm="1">
        <f t="array" ref="H45">INDEX(raw_long[Adj Close], MATCH(1, ($A45=raw_long[Date])*(H$1=raw_long[Ticker]),0))</f>
        <v>94.806786000000002</v>
      </c>
      <c r="I45" s="3" cm="1">
        <f t="array" ref="I45">INDEX(raw_long[Adj Close], MATCH(1, ($A45=raw_long[Date])*(I$1=raw_long[Ticker]),0))</f>
        <v>40.005001</v>
      </c>
    </row>
    <row r="46" spans="1:9" x14ac:dyDescent="0.25">
      <c r="A46" s="2">
        <v>42969</v>
      </c>
      <c r="B46" s="3" cm="1">
        <f t="array" ref="B46">INDEX(raw_long[Adj Close], MATCH(1, ($A46=raw_long[Date])*(B$1=raw_long[Ticker]),0))</f>
        <v>50.242305999999999</v>
      </c>
      <c r="C46" s="3" cm="1">
        <f t="array" ref="C46">INDEX(raw_long[Adj Close], MATCH(1, ($A46=raw_long[Date])*(C$1=raw_long[Ticker]),0))</f>
        <v>173.07351700000001</v>
      </c>
      <c r="D46" s="3" cm="1">
        <f t="array" ref="D46">INDEX(raw_long[Adj Close], MATCH(1, ($A46=raw_long[Date])*(D$1=raw_long[Ticker]),0))</f>
        <v>80.888885000000002</v>
      </c>
      <c r="E46" s="3" cm="1">
        <f t="array" ref="E46">INDEX(raw_long[Adj Close], MATCH(1, ($A46=raw_long[Date])*(E$1=raw_long[Ticker]),0))</f>
        <v>70.601348999999999</v>
      </c>
      <c r="F46" s="3" cm="1">
        <f t="array" ref="F46">INDEX(raw_long[Adj Close], MATCH(1, ($A46=raw_long[Date])*(F$1=raw_long[Ticker]),0))</f>
        <v>85.766861000000006</v>
      </c>
      <c r="G46" s="3" cm="1">
        <f t="array" ref="G46">INDEX(raw_long[Adj Close], MATCH(1, ($A46=raw_long[Date])*(G$1=raw_long[Ticker]),0))</f>
        <v>32.945984000000003</v>
      </c>
      <c r="H46" s="3" cm="1">
        <f t="array" ref="H46">INDEX(raw_long[Adj Close], MATCH(1, ($A46=raw_long[Date])*(H$1=raw_long[Ticker]),0))</f>
        <v>96.385475</v>
      </c>
      <c r="I46" s="3" cm="1">
        <f t="array" ref="I46">INDEX(raw_long[Adj Close], MATCH(1, ($A46=raw_long[Date])*(I$1=raw_long[Ticker]),0))</f>
        <v>40.159999999999997</v>
      </c>
    </row>
    <row r="47" spans="1:9" x14ac:dyDescent="0.25">
      <c r="A47" s="2">
        <v>42970</v>
      </c>
      <c r="B47" s="3" cm="1">
        <f t="array" ref="B47">INDEX(raw_long[Adj Close], MATCH(1, ($A47=raw_long[Date])*(B$1=raw_long[Ticker]),0))</f>
        <v>50.752074999999998</v>
      </c>
      <c r="C47" s="3" cm="1">
        <f t="array" ref="C47">INDEX(raw_long[Adj Close], MATCH(1, ($A47=raw_long[Date])*(C$1=raw_long[Ticker]),0))</f>
        <v>172.52508499999999</v>
      </c>
      <c r="D47" s="3" cm="1">
        <f t="array" ref="D47">INDEX(raw_long[Adj Close], MATCH(1, ($A47=raw_long[Date])*(D$1=raw_long[Ticker]),0))</f>
        <v>80.510741999999993</v>
      </c>
      <c r="E47" s="3" cm="1">
        <f t="array" ref="E47">INDEX(raw_long[Adj Close], MATCH(1, ($A47=raw_long[Date])*(E$1=raw_long[Ticker]),0))</f>
        <v>70.459823999999998</v>
      </c>
      <c r="F47" s="3" cm="1">
        <f t="array" ref="F47">INDEX(raw_long[Adj Close], MATCH(1, ($A47=raw_long[Date])*(F$1=raw_long[Ticker]),0))</f>
        <v>85.209266999999997</v>
      </c>
      <c r="G47" s="3" cm="1">
        <f t="array" ref="G47">INDEX(raw_long[Adj Close], MATCH(1, ($A47=raw_long[Date])*(G$1=raw_long[Ticker]),0))</f>
        <v>33.460464000000002</v>
      </c>
      <c r="H47" s="3" cm="1">
        <f t="array" ref="H47">INDEX(raw_long[Adj Close], MATCH(1, ($A47=raw_long[Date])*(H$1=raw_long[Ticker]),0))</f>
        <v>95.702797000000004</v>
      </c>
      <c r="I47" s="3" cm="1">
        <f t="array" ref="I47">INDEX(raw_long[Adj Close], MATCH(1, ($A47=raw_long[Date])*(I$1=raw_long[Ticker]),0))</f>
        <v>39.884998000000003</v>
      </c>
    </row>
    <row r="48" spans="1:9" x14ac:dyDescent="0.25">
      <c r="A48" s="2">
        <v>42971</v>
      </c>
      <c r="B48" s="3" cm="1">
        <f t="array" ref="B48">INDEX(raw_long[Adj Close], MATCH(1, ($A48=raw_long[Date])*(B$1=raw_long[Ticker]),0))</f>
        <v>51.239353000000001</v>
      </c>
      <c r="C48" s="3" cm="1">
        <f t="array" ref="C48">INDEX(raw_long[Adj Close], MATCH(1, ($A48=raw_long[Date])*(C$1=raw_long[Ticker]),0))</f>
        <v>172.38800000000001</v>
      </c>
      <c r="D48" s="3" cm="1">
        <f t="array" ref="D48">INDEX(raw_long[Adj Close], MATCH(1, ($A48=raw_long[Date])*(D$1=raw_long[Ticker]),0))</f>
        <v>80.582763999999997</v>
      </c>
      <c r="E48" s="3" cm="1">
        <f t="array" ref="E48">INDEX(raw_long[Adj Close], MATCH(1, ($A48=raw_long[Date])*(E$1=raw_long[Ticker]),0))</f>
        <v>70.220946999999995</v>
      </c>
      <c r="F48" s="3" cm="1">
        <f t="array" ref="F48">INDEX(raw_long[Adj Close], MATCH(1, ($A48=raw_long[Date])*(F$1=raw_long[Ticker]),0))</f>
        <v>85.460182000000003</v>
      </c>
      <c r="G48" s="3" cm="1">
        <f t="array" ref="G48">INDEX(raw_long[Adj Close], MATCH(1, ($A48=raw_long[Date])*(G$1=raw_long[Ticker]),0))</f>
        <v>33.030951999999999</v>
      </c>
      <c r="H48" s="3" cm="1">
        <f t="array" ref="H48">INDEX(raw_long[Adj Close], MATCH(1, ($A48=raw_long[Date])*(H$1=raw_long[Ticker]),0))</f>
        <v>95.276122999999998</v>
      </c>
      <c r="I48" s="3" cm="1">
        <f t="array" ref="I48">INDEX(raw_long[Adj Close], MATCH(1, ($A48=raw_long[Date])*(I$1=raw_long[Ticker]),0))</f>
        <v>39.994999</v>
      </c>
    </row>
    <row r="49" spans="1:9" x14ac:dyDescent="0.25">
      <c r="A49" s="2">
        <v>42972</v>
      </c>
      <c r="B49" s="3" cm="1">
        <f t="array" ref="B49">INDEX(raw_long[Adj Close], MATCH(1, ($A49=raw_long[Date])*(B$1=raw_long[Ticker]),0))</f>
        <v>51.396777999999998</v>
      </c>
      <c r="C49" s="3" cm="1">
        <f t="array" ref="C49">INDEX(raw_long[Adj Close], MATCH(1, ($A49=raw_long[Date])*(C$1=raw_long[Ticker]),0))</f>
        <v>171.565369</v>
      </c>
      <c r="D49" s="3" cm="1">
        <f t="array" ref="D49">INDEX(raw_long[Adj Close], MATCH(1, ($A49=raw_long[Date])*(D$1=raw_long[Ticker]),0))</f>
        <v>81.600182000000004</v>
      </c>
      <c r="E49" s="3" cm="1">
        <f t="array" ref="E49">INDEX(raw_long[Adj Close], MATCH(1, ($A49=raw_long[Date])*(E$1=raw_long[Ticker]),0))</f>
        <v>69.752112999999994</v>
      </c>
      <c r="F49" s="3" cm="1">
        <f t="array" ref="F49">INDEX(raw_long[Adj Close], MATCH(1, ($A49=raw_long[Date])*(F$1=raw_long[Ticker]),0))</f>
        <v>86.222228999999999</v>
      </c>
      <c r="G49" s="3" cm="1">
        <f t="array" ref="G49">INDEX(raw_long[Adj Close], MATCH(1, ($A49=raw_long[Date])*(G$1=raw_long[Ticker]),0))</f>
        <v>32.870468000000002</v>
      </c>
      <c r="H49" s="3" cm="1">
        <f t="array" ref="H49">INDEX(raw_long[Adj Close], MATCH(1, ($A49=raw_long[Date])*(H$1=raw_long[Ticker]),0))</f>
        <v>94.593445000000003</v>
      </c>
      <c r="I49" s="3" cm="1">
        <f t="array" ref="I49">INDEX(raw_long[Adj Close], MATCH(1, ($A49=raw_long[Date])*(I$1=raw_long[Ticker]),0))</f>
        <v>40.294998</v>
      </c>
    </row>
    <row r="50" spans="1:9" x14ac:dyDescent="0.25">
      <c r="A50" s="2">
        <v>42975</v>
      </c>
      <c r="B50" s="3" cm="1">
        <f t="array" ref="B50">INDEX(raw_long[Adj Close], MATCH(1, ($A50=raw_long[Date])*(B$1=raw_long[Ticker]),0))</f>
        <v>50.939487</v>
      </c>
      <c r="C50" s="3" cm="1">
        <f t="array" ref="C50">INDEX(raw_long[Adj Close], MATCH(1, ($A50=raw_long[Date])*(C$1=raw_long[Ticker]),0))</f>
        <v>169.37167400000001</v>
      </c>
      <c r="D50" s="3" cm="1">
        <f t="array" ref="D50">INDEX(raw_long[Adj Close], MATCH(1, ($A50=raw_long[Date])*(D$1=raw_long[Ticker]),0))</f>
        <v>80.618781999999996</v>
      </c>
      <c r="E50" s="3" cm="1">
        <f t="array" ref="E50">INDEX(raw_long[Adj Close], MATCH(1, ($A50=raw_long[Date])*(E$1=raw_long[Ticker]),0))</f>
        <v>69.212485999999998</v>
      </c>
      <c r="F50" s="3" cm="1">
        <f t="array" ref="F50">INDEX(raw_long[Adj Close], MATCH(1, ($A50=raw_long[Date])*(F$1=raw_long[Ticker]),0))</f>
        <v>86.082831999999996</v>
      </c>
      <c r="G50" s="3" cm="1">
        <f t="array" ref="G50">INDEX(raw_long[Adj Close], MATCH(1, ($A50=raw_long[Date])*(G$1=raw_long[Ticker]),0))</f>
        <v>32.743023000000001</v>
      </c>
      <c r="H50" s="3" cm="1">
        <f t="array" ref="H50">INDEX(raw_long[Adj Close], MATCH(1, ($A50=raw_long[Date])*(H$1=raw_long[Ticker]),0))</f>
        <v>94.636123999999995</v>
      </c>
      <c r="I50" s="3" cm="1">
        <f t="array" ref="I50">INDEX(raw_long[Adj Close], MATCH(1, ($A50=raw_long[Date])*(I$1=raw_long[Ticker]),0))</f>
        <v>40.060001</v>
      </c>
    </row>
    <row r="51" spans="1:9" x14ac:dyDescent="0.25">
      <c r="A51" s="2">
        <v>42976</v>
      </c>
      <c r="B51" s="3" cm="1">
        <f t="array" ref="B51">INDEX(raw_long[Adj Close], MATCH(1, ($A51=raw_long[Date])*(B$1=raw_long[Ticker]),0))</f>
        <v>49.650078000000001</v>
      </c>
      <c r="C51" s="3" cm="1">
        <f t="array" ref="C51">INDEX(raw_long[Adj Close], MATCH(1, ($A51=raw_long[Date])*(C$1=raw_long[Ticker]),0))</f>
        <v>167.452179</v>
      </c>
      <c r="D51" s="3" cm="1">
        <f t="array" ref="D51">INDEX(raw_long[Adj Close], MATCH(1, ($A51=raw_long[Date])*(D$1=raw_long[Ticker]),0))</f>
        <v>79.421288000000004</v>
      </c>
      <c r="E51" s="3" cm="1">
        <f t="array" ref="E51">INDEX(raw_long[Adj Close], MATCH(1, ($A51=raw_long[Date])*(E$1=raw_long[Ticker]),0))</f>
        <v>68.787895000000006</v>
      </c>
      <c r="F51" s="3" cm="1">
        <f t="array" ref="F51">INDEX(raw_long[Adj Close], MATCH(1, ($A51=raw_long[Date])*(F$1=raw_long[Ticker]),0))</f>
        <v>84.317122999999995</v>
      </c>
      <c r="G51" s="3" cm="1">
        <f t="array" ref="G51">INDEX(raw_long[Adj Close], MATCH(1, ($A51=raw_long[Date])*(G$1=raw_long[Ticker]),0))</f>
        <v>32.086933000000002</v>
      </c>
      <c r="H51" s="3" cm="1">
        <f t="array" ref="H51">INDEX(raw_long[Adj Close], MATCH(1, ($A51=raw_long[Date])*(H$1=raw_long[Ticker]),0))</f>
        <v>92.758758999999998</v>
      </c>
      <c r="I51" s="3" cm="1">
        <f t="array" ref="I51">INDEX(raw_long[Adj Close], MATCH(1, ($A51=raw_long[Date])*(I$1=raw_long[Ticker]),0))</f>
        <v>39.915000999999997</v>
      </c>
    </row>
    <row r="52" spans="1:9" x14ac:dyDescent="0.25">
      <c r="A52" s="2">
        <v>42977</v>
      </c>
      <c r="B52" s="3" cm="1">
        <f t="array" ref="B52">INDEX(raw_long[Adj Close], MATCH(1, ($A52=raw_long[Date])*(B$1=raw_long[Ticker]),0))</f>
        <v>49.657566000000003</v>
      </c>
      <c r="C52" s="3" cm="1">
        <f t="array" ref="C52">INDEX(raw_long[Adj Close], MATCH(1, ($A52=raw_long[Date])*(C$1=raw_long[Ticker]),0))</f>
        <v>169.73727400000001</v>
      </c>
      <c r="D52" s="3" cm="1">
        <f t="array" ref="D52">INDEX(raw_long[Adj Close], MATCH(1, ($A52=raw_long[Date])*(D$1=raw_long[Ticker]),0))</f>
        <v>80.339668000000003</v>
      </c>
      <c r="E52" s="3" cm="1">
        <f t="array" ref="E52">INDEX(raw_long[Adj Close], MATCH(1, ($A52=raw_long[Date])*(E$1=raw_long[Ticker]),0))</f>
        <v>69.159415999999993</v>
      </c>
      <c r="F52" s="3" cm="1">
        <f t="array" ref="F52">INDEX(raw_long[Adj Close], MATCH(1, ($A52=raw_long[Date])*(F$1=raw_long[Ticker]),0))</f>
        <v>84.763191000000006</v>
      </c>
      <c r="G52" s="3" cm="1">
        <f t="array" ref="G52">INDEX(raw_long[Adj Close], MATCH(1, ($A52=raw_long[Date])*(G$1=raw_long[Ticker]),0))</f>
        <v>32.294617000000002</v>
      </c>
      <c r="H52" s="3" cm="1">
        <f t="array" ref="H52">INDEX(raw_long[Adj Close], MATCH(1, ($A52=raw_long[Date])*(H$1=raw_long[Ticker]),0))</f>
        <v>93.270767000000006</v>
      </c>
      <c r="I52" s="3" cm="1">
        <f t="array" ref="I52">INDEX(raw_long[Adj Close], MATCH(1, ($A52=raw_long[Date])*(I$1=raw_long[Ticker]),0))</f>
        <v>39.889999000000003</v>
      </c>
    </row>
    <row r="53" spans="1:9" x14ac:dyDescent="0.25">
      <c r="A53" s="2">
        <v>42978</v>
      </c>
      <c r="B53" s="3" cm="1">
        <f t="array" ref="B53">INDEX(raw_long[Adj Close], MATCH(1, ($A53=raw_long[Date])*(B$1=raw_long[Ticker]),0))</f>
        <v>49.485149</v>
      </c>
      <c r="C53" s="3" cm="1">
        <f t="array" ref="C53">INDEX(raw_long[Adj Close], MATCH(1, ($A53=raw_long[Date])*(C$1=raw_long[Ticker]),0))</f>
        <v>172.34229999999999</v>
      </c>
      <c r="D53" s="3" cm="1">
        <f t="array" ref="D53">INDEX(raw_long[Adj Close], MATCH(1, ($A53=raw_long[Date])*(D$1=raw_long[Ticker]),0))</f>
        <v>80.843863999999996</v>
      </c>
      <c r="E53" s="3" cm="1">
        <f t="array" ref="E53">INDEX(raw_long[Adj Close], MATCH(1, ($A53=raw_long[Date])*(E$1=raw_long[Ticker]),0))</f>
        <v>69.442497000000003</v>
      </c>
      <c r="F53" s="3" cm="1">
        <f t="array" ref="F53">INDEX(raw_long[Adj Close], MATCH(1, ($A53=raw_long[Date])*(F$1=raw_long[Ticker]),0))</f>
        <v>85.738975999999994</v>
      </c>
      <c r="G53" s="3" cm="1">
        <f t="array" ref="G53">INDEX(raw_long[Adj Close], MATCH(1, ($A53=raw_long[Date])*(G$1=raw_long[Ticker]),0))</f>
        <v>32.648620999999999</v>
      </c>
      <c r="H53" s="3" cm="1">
        <f t="array" ref="H53">INDEX(raw_long[Adj Close], MATCH(1, ($A53=raw_long[Date])*(H$1=raw_long[Ticker]),0))</f>
        <v>93.697433000000004</v>
      </c>
      <c r="I53" s="3" cm="1">
        <f t="array" ref="I53">INDEX(raw_long[Adj Close], MATCH(1, ($A53=raw_long[Date])*(I$1=raw_long[Ticker]),0))</f>
        <v>39.784999999999997</v>
      </c>
    </row>
    <row r="54" spans="1:9" x14ac:dyDescent="0.25">
      <c r="A54" s="2">
        <v>42979</v>
      </c>
      <c r="B54" s="3" cm="1">
        <f t="array" ref="B54">INDEX(raw_long[Adj Close], MATCH(1, ($A54=raw_long[Date])*(B$1=raw_long[Ticker]),0))</f>
        <v>49.829998000000003</v>
      </c>
      <c r="C54" s="3" cm="1">
        <f t="array" ref="C54">INDEX(raw_long[Adj Close], MATCH(1, ($A54=raw_long[Date])*(C$1=raw_long[Ticker]),0))</f>
        <v>174.033264</v>
      </c>
      <c r="D54" s="3" cm="1">
        <f t="array" ref="D54">INDEX(raw_long[Adj Close], MATCH(1, ($A54=raw_long[Date])*(D$1=raw_long[Ticker]),0))</f>
        <v>82.203429999999997</v>
      </c>
      <c r="E54" s="3" cm="1">
        <f t="array" ref="E54">INDEX(raw_long[Adj Close], MATCH(1, ($A54=raw_long[Date])*(E$1=raw_long[Ticker]),0))</f>
        <v>69.990966999999998</v>
      </c>
      <c r="F54" s="3" cm="1">
        <f t="array" ref="F54">INDEX(raw_long[Adj Close], MATCH(1, ($A54=raw_long[Date])*(F$1=raw_long[Ticker]),0))</f>
        <v>85.618155999999999</v>
      </c>
      <c r="G54" s="3" cm="1">
        <f t="array" ref="G54">INDEX(raw_long[Adj Close], MATCH(1, ($A54=raw_long[Date])*(G$1=raw_long[Ticker]),0))</f>
        <v>32.851585</v>
      </c>
      <c r="H54" s="3" cm="1">
        <f t="array" ref="H54">INDEX(raw_long[Adj Close], MATCH(1, ($A54=raw_long[Date])*(H$1=raw_long[Ticker]),0))</f>
        <v>94.508101999999994</v>
      </c>
      <c r="I54" s="3" cm="1">
        <f t="array" ref="I54">INDEX(raw_long[Adj Close], MATCH(1, ($A54=raw_long[Date])*(I$1=raw_long[Ticker]),0))</f>
        <v>40</v>
      </c>
    </row>
    <row r="55" spans="1:9" x14ac:dyDescent="0.25">
      <c r="A55" s="2">
        <v>42982</v>
      </c>
      <c r="B55" s="3" cm="1">
        <f t="array" ref="B55">INDEX(raw_long[Adj Close], MATCH(1, ($A55=raw_long[Date])*(B$1=raw_long[Ticker]),0))</f>
        <v>49.057845999999998</v>
      </c>
      <c r="C55" s="3" cm="1">
        <f t="array" ref="C55">INDEX(raw_long[Adj Close], MATCH(1, ($A55=raw_long[Date])*(C$1=raw_long[Ticker]),0))</f>
        <v>173.256348</v>
      </c>
      <c r="D55" s="3" cm="1">
        <f t="array" ref="D55">INDEX(raw_long[Adj Close], MATCH(1, ($A55=raw_long[Date])*(D$1=raw_long[Ticker]),0))</f>
        <v>82.122390999999993</v>
      </c>
      <c r="E55" s="3" cm="1">
        <f t="array" ref="E55">INDEX(raw_long[Adj Close], MATCH(1, ($A55=raw_long[Date])*(E$1=raw_long[Ticker]),0))</f>
        <v>69.645972999999998</v>
      </c>
      <c r="F55" s="3" cm="1">
        <f t="array" ref="F55">INDEX(raw_long[Adj Close], MATCH(1, ($A55=raw_long[Date])*(F$1=raw_long[Ticker]),0))</f>
        <v>85.571701000000004</v>
      </c>
      <c r="G55" s="3" cm="1">
        <f t="array" ref="G55">INDEX(raw_long[Adj Close], MATCH(1, ($A55=raw_long[Date])*(G$1=raw_long[Ticker]),0))</f>
        <v>32.865746000000001</v>
      </c>
      <c r="H55" s="3" cm="1">
        <f t="array" ref="H55">INDEX(raw_long[Adj Close], MATCH(1, ($A55=raw_long[Date])*(H$1=raw_long[Ticker]),0))</f>
        <v>94.934783999999993</v>
      </c>
      <c r="I55" s="3" cm="1">
        <f t="array" ref="I55">INDEX(raw_long[Adj Close], MATCH(1, ($A55=raw_long[Date])*(I$1=raw_long[Ticker]),0))</f>
        <v>39.939999</v>
      </c>
    </row>
    <row r="56" spans="1:9" x14ac:dyDescent="0.25">
      <c r="A56" s="2">
        <v>42983</v>
      </c>
      <c r="B56" s="3" cm="1">
        <f t="array" ref="B56">INDEX(raw_long[Adj Close], MATCH(1, ($A56=raw_long[Date])*(B$1=raw_long[Ticker]),0))</f>
        <v>47.955837000000002</v>
      </c>
      <c r="C56" s="3" cm="1">
        <f t="array" ref="C56">INDEX(raw_long[Adj Close], MATCH(1, ($A56=raw_long[Date])*(C$1=raw_long[Ticker]),0))</f>
        <v>173.30204800000001</v>
      </c>
      <c r="D56" s="3" cm="1">
        <f t="array" ref="D56">INDEX(raw_long[Adj Close], MATCH(1, ($A56=raw_long[Date])*(D$1=raw_long[Ticker]),0))</f>
        <v>82.275452000000001</v>
      </c>
      <c r="E56" s="3" cm="1">
        <f t="array" ref="E56">INDEX(raw_long[Adj Close], MATCH(1, ($A56=raw_long[Date])*(E$1=raw_long[Ticker]),0))</f>
        <v>70.079430000000002</v>
      </c>
      <c r="F56" s="3" cm="1">
        <f t="array" ref="F56">INDEX(raw_long[Adj Close], MATCH(1, ($A56=raw_long[Date])*(F$1=raw_long[Ticker]),0))</f>
        <v>87.597617999999997</v>
      </c>
      <c r="G56" s="3" cm="1">
        <f t="array" ref="G56">INDEX(raw_long[Adj Close], MATCH(1, ($A56=raw_long[Date])*(G$1=raw_long[Ticker]),0))</f>
        <v>33.030951999999999</v>
      </c>
      <c r="H56" s="3" cm="1">
        <f t="array" ref="H56">INDEX(raw_long[Adj Close], MATCH(1, ($A56=raw_long[Date])*(H$1=raw_long[Ticker]),0))</f>
        <v>95.830803000000003</v>
      </c>
      <c r="I56" s="3" cm="1">
        <f t="array" ref="I56">INDEX(raw_long[Adj Close], MATCH(1, ($A56=raw_long[Date])*(I$1=raw_long[Ticker]),0))</f>
        <v>40.229999999999997</v>
      </c>
    </row>
    <row r="57" spans="1:9" x14ac:dyDescent="0.25">
      <c r="A57" s="2">
        <v>42984</v>
      </c>
      <c r="B57" s="3" cm="1">
        <f t="array" ref="B57">INDEX(raw_long[Adj Close], MATCH(1, ($A57=raw_long[Date])*(B$1=raw_long[Ticker]),0))</f>
        <v>47.723446000000003</v>
      </c>
      <c r="C57" s="3" cm="1">
        <f t="array" ref="C57">INDEX(raw_long[Adj Close], MATCH(1, ($A57=raw_long[Date])*(C$1=raw_long[Ticker]),0))</f>
        <v>174.81019599999999</v>
      </c>
      <c r="D57" s="3" cm="1">
        <f t="array" ref="D57">INDEX(raw_long[Adj Close], MATCH(1, ($A57=raw_long[Date])*(D$1=raw_long[Ticker]),0))</f>
        <v>83.436927999999995</v>
      </c>
      <c r="E57" s="3" cm="1">
        <f t="array" ref="E57">INDEX(raw_long[Adj Close], MATCH(1, ($A57=raw_long[Date])*(E$1=raw_long[Ticker]),0))</f>
        <v>69.911354000000003</v>
      </c>
      <c r="F57" s="3" cm="1">
        <f t="array" ref="F57">INDEX(raw_long[Adj Close], MATCH(1, ($A57=raw_long[Date])*(F$1=raw_long[Ticker]),0))</f>
        <v>88.368958000000006</v>
      </c>
      <c r="G57" s="3" cm="1">
        <f t="array" ref="G57">INDEX(raw_long[Adj Close], MATCH(1, ($A57=raw_long[Date])*(G$1=raw_long[Ticker]),0))</f>
        <v>32.993186999999999</v>
      </c>
      <c r="H57" s="3" cm="1">
        <f t="array" ref="H57">INDEX(raw_long[Adj Close], MATCH(1, ($A57=raw_long[Date])*(H$1=raw_long[Ticker]),0))</f>
        <v>96.129463000000001</v>
      </c>
      <c r="I57" s="3" cm="1">
        <f t="array" ref="I57">INDEX(raw_long[Adj Close], MATCH(1, ($A57=raw_long[Date])*(I$1=raw_long[Ticker]),0))</f>
        <v>40.099997999999999</v>
      </c>
    </row>
    <row r="58" spans="1:9" x14ac:dyDescent="0.25">
      <c r="A58" s="2">
        <v>42985</v>
      </c>
      <c r="B58" s="3" cm="1">
        <f t="array" ref="B58">INDEX(raw_long[Adj Close], MATCH(1, ($A58=raw_long[Date])*(B$1=raw_long[Ticker]),0))</f>
        <v>47.753433000000001</v>
      </c>
      <c r="C58" s="3" cm="1">
        <f t="array" ref="C58">INDEX(raw_long[Adj Close], MATCH(1, ($A58=raw_long[Date])*(C$1=raw_long[Ticker]),0))</f>
        <v>178.60346999999999</v>
      </c>
      <c r="D58" s="3" cm="1">
        <f t="array" ref="D58">INDEX(raw_long[Adj Close], MATCH(1, ($A58=raw_long[Date])*(D$1=raw_long[Ticker]),0))</f>
        <v>82.959732000000002</v>
      </c>
      <c r="E58" s="3" cm="1">
        <f t="array" ref="E58">INDEX(raw_long[Adj Close], MATCH(1, ($A58=raw_long[Date])*(E$1=raw_long[Ticker]),0))</f>
        <v>70.574814000000003</v>
      </c>
      <c r="F58" s="3" cm="1">
        <f t="array" ref="F58">INDEX(raw_long[Adj Close], MATCH(1, ($A58=raw_long[Date])*(F$1=raw_long[Ticker]),0))</f>
        <v>88.722092000000004</v>
      </c>
      <c r="G58" s="3" cm="1">
        <f t="array" ref="G58">INDEX(raw_long[Adj Close], MATCH(1, ($A58=raw_long[Date])*(G$1=raw_long[Ticker]),0))</f>
        <v>32.894058000000001</v>
      </c>
      <c r="H58" s="3" cm="1">
        <f t="array" ref="H58">INDEX(raw_long[Adj Close], MATCH(1, ($A58=raw_long[Date])*(H$1=raw_long[Ticker]),0))</f>
        <v>96.342804000000001</v>
      </c>
      <c r="I58" s="3" cm="1">
        <f t="array" ref="I58">INDEX(raw_long[Adj Close], MATCH(1, ($A58=raw_long[Date])*(I$1=raw_long[Ticker]),0))</f>
        <v>40.040000999999997</v>
      </c>
    </row>
    <row r="59" spans="1:9" x14ac:dyDescent="0.25">
      <c r="A59" s="2">
        <v>42986</v>
      </c>
      <c r="B59" s="3" cm="1">
        <f t="array" ref="B59">INDEX(raw_long[Adj Close], MATCH(1, ($A59=raw_long[Date])*(B$1=raw_long[Ticker]),0))</f>
        <v>48.233212000000002</v>
      </c>
      <c r="C59" s="3" cm="1">
        <f t="array" ref="C59">INDEX(raw_long[Adj Close], MATCH(1, ($A59=raw_long[Date])*(C$1=raw_long[Ticker]),0))</f>
        <v>178.192139</v>
      </c>
      <c r="D59" s="3" cm="1">
        <f t="array" ref="D59">INDEX(raw_long[Adj Close], MATCH(1, ($A59=raw_long[Date])*(D$1=raw_long[Ticker]),0))</f>
        <v>83.058777000000006</v>
      </c>
      <c r="E59" s="3" cm="1">
        <f t="array" ref="E59">INDEX(raw_long[Adj Close], MATCH(1, ($A59=raw_long[Date])*(E$1=raw_long[Ticker]),0))</f>
        <v>70.274033000000003</v>
      </c>
      <c r="F59" s="3" cm="1">
        <f t="array" ref="F59">INDEX(raw_long[Adj Close], MATCH(1, ($A59=raw_long[Date])*(F$1=raw_long[Ticker]),0))</f>
        <v>89.056647999999996</v>
      </c>
      <c r="G59" s="3" cm="1">
        <f t="array" ref="G59">INDEX(raw_long[Adj Close], MATCH(1, ($A59=raw_long[Date])*(G$1=raw_long[Ticker]),0))</f>
        <v>32.615582000000003</v>
      </c>
      <c r="H59" s="3" cm="1">
        <f t="array" ref="H59">INDEX(raw_long[Adj Close], MATCH(1, ($A59=raw_long[Date])*(H$1=raw_long[Ticker]),0))</f>
        <v>95.788123999999996</v>
      </c>
      <c r="I59" s="3" cm="1">
        <f t="array" ref="I59">INDEX(raw_long[Adj Close], MATCH(1, ($A59=raw_long[Date])*(I$1=raw_long[Ticker]),0))</f>
        <v>40.330002</v>
      </c>
    </row>
    <row r="60" spans="1:9" x14ac:dyDescent="0.25">
      <c r="A60" s="2">
        <v>42989</v>
      </c>
      <c r="B60" s="3" cm="1">
        <f t="array" ref="B60">INDEX(raw_long[Adj Close], MATCH(1, ($A60=raw_long[Date])*(B$1=raw_long[Ticker]),0))</f>
        <v>48.653027000000002</v>
      </c>
      <c r="C60" s="3" cm="1">
        <f t="array" ref="C60">INDEX(raw_long[Adj Close], MATCH(1, ($A60=raw_long[Date])*(C$1=raw_long[Ticker]),0))</f>
        <v>180.61438000000001</v>
      </c>
      <c r="D60" s="3" cm="1">
        <f t="array" ref="D60">INDEX(raw_long[Adj Close], MATCH(1, ($A60=raw_long[Date])*(D$1=raw_long[Ticker]),0))</f>
        <v>84.382300999999998</v>
      </c>
      <c r="E60" s="3" cm="1">
        <f t="array" ref="E60">INDEX(raw_long[Adj Close], MATCH(1, ($A60=raw_long[Date])*(E$1=raw_long[Ticker]),0))</f>
        <v>71.114433000000005</v>
      </c>
      <c r="F60" s="3" cm="1">
        <f t="array" ref="F60">INDEX(raw_long[Adj Close], MATCH(1, ($A60=raw_long[Date])*(F$1=raw_long[Ticker]),0))</f>
        <v>89.214622000000006</v>
      </c>
      <c r="G60" s="3" cm="1">
        <f t="array" ref="G60">INDEX(raw_long[Adj Close], MATCH(1, ($A60=raw_long[Date])*(G$1=raw_long[Ticker]),0))</f>
        <v>32.313496000000001</v>
      </c>
      <c r="H60" s="3" cm="1">
        <f t="array" ref="H60">INDEX(raw_long[Adj Close], MATCH(1, ($A60=raw_long[Date])*(H$1=raw_long[Ticker]),0))</f>
        <v>98.092170999999993</v>
      </c>
      <c r="I60" s="3" cm="1">
        <f t="array" ref="I60">INDEX(raw_long[Adj Close], MATCH(1, ($A60=raw_long[Date])*(I$1=raw_long[Ticker]),0))</f>
        <v>41.494999</v>
      </c>
    </row>
    <row r="61" spans="1:9" x14ac:dyDescent="0.25">
      <c r="A61" s="2">
        <v>42990</v>
      </c>
      <c r="B61" s="3" cm="1">
        <f t="array" ref="B61">INDEX(raw_long[Adj Close], MATCH(1, ($A61=raw_long[Date])*(B$1=raw_long[Ticker]),0))</f>
        <v>49.252749999999999</v>
      </c>
      <c r="C61" s="3" cm="1">
        <f t="array" ref="C61">INDEX(raw_long[Adj Close], MATCH(1, ($A61=raw_long[Date])*(C$1=raw_long[Ticker]),0))</f>
        <v>180.888565</v>
      </c>
      <c r="D61" s="3" cm="1">
        <f t="array" ref="D61">INDEX(raw_long[Adj Close], MATCH(1, ($A61=raw_long[Date])*(D$1=raw_long[Ticker]),0))</f>
        <v>84.166222000000005</v>
      </c>
      <c r="E61" s="3" cm="1">
        <f t="array" ref="E61">INDEX(raw_long[Adj Close], MATCH(1, ($A61=raw_long[Date])*(E$1=raw_long[Ticker]),0))</f>
        <v>71.565582000000006</v>
      </c>
      <c r="F61" s="3" cm="1">
        <f t="array" ref="F61">INDEX(raw_long[Adj Close], MATCH(1, ($A61=raw_long[Date])*(F$1=raw_long[Ticker]),0))</f>
        <v>89.307563999999999</v>
      </c>
      <c r="G61" s="3" cm="1">
        <f t="array" ref="G61">INDEX(raw_long[Adj Close], MATCH(1, ($A61=raw_long[Date])*(G$1=raw_long[Ticker]),0))</f>
        <v>32.398457000000001</v>
      </c>
      <c r="H61" s="3" cm="1">
        <f t="array" ref="H61">INDEX(raw_long[Adj Close], MATCH(1, ($A61=raw_long[Date])*(H$1=raw_long[Ticker]),0))</f>
        <v>98.604179000000002</v>
      </c>
      <c r="I61" s="3" cm="1">
        <f t="array" ref="I61">INDEX(raw_long[Adj Close], MATCH(1, ($A61=raw_long[Date])*(I$1=raw_long[Ticker]),0))</f>
        <v>41.404998999999997</v>
      </c>
    </row>
    <row r="62" spans="1:9" x14ac:dyDescent="0.25">
      <c r="A62" s="2">
        <v>42991</v>
      </c>
      <c r="B62" s="3" cm="1">
        <f t="array" ref="B62">INDEX(raw_long[Adj Close], MATCH(1, ($A62=raw_long[Date])*(B$1=raw_long[Ticker]),0))</f>
        <v>51.096919999999997</v>
      </c>
      <c r="C62" s="3" cm="1">
        <f t="array" ref="C62">INDEX(raw_long[Adj Close], MATCH(1, ($A62=raw_long[Date])*(C$1=raw_long[Ticker]),0))</f>
        <v>182.07681299999999</v>
      </c>
      <c r="D62" s="3" cm="1">
        <f t="array" ref="D62">INDEX(raw_long[Adj Close], MATCH(1, ($A62=raw_long[Date])*(D$1=raw_long[Ticker]),0))</f>
        <v>84.859504999999999</v>
      </c>
      <c r="E62" s="3" cm="1">
        <f t="array" ref="E62">INDEX(raw_long[Adj Close], MATCH(1, ($A62=raw_long[Date])*(E$1=raw_long[Ticker]),0))</f>
        <v>71.972510999999997</v>
      </c>
      <c r="F62" s="3" cm="1">
        <f t="array" ref="F62">INDEX(raw_long[Adj Close], MATCH(1, ($A62=raw_long[Date])*(F$1=raw_long[Ticker]),0))</f>
        <v>91.063972000000007</v>
      </c>
      <c r="G62" s="3" cm="1">
        <f t="array" ref="G62">INDEX(raw_long[Adj Close], MATCH(1, ($A62=raw_long[Date])*(G$1=raw_long[Ticker]),0))</f>
        <v>32.294617000000002</v>
      </c>
      <c r="H62" s="3" cm="1">
        <f t="array" ref="H62">INDEX(raw_long[Adj Close], MATCH(1, ($A62=raw_long[Date])*(H$1=raw_long[Ticker]),0))</f>
        <v>99.756186999999997</v>
      </c>
      <c r="I62" s="3" cm="1">
        <f t="array" ref="I62">INDEX(raw_long[Adj Close], MATCH(1, ($A62=raw_long[Date])*(I$1=raw_long[Ticker]),0))</f>
        <v>41.790000999999997</v>
      </c>
    </row>
    <row r="63" spans="1:9" x14ac:dyDescent="0.25">
      <c r="A63" s="2">
        <v>42992</v>
      </c>
      <c r="B63" s="3" cm="1">
        <f t="array" ref="B63">INDEX(raw_long[Adj Close], MATCH(1, ($A63=raw_long[Date])*(B$1=raw_long[Ticker]),0))</f>
        <v>51.689148000000003</v>
      </c>
      <c r="C63" s="3" cm="1">
        <f t="array" ref="C63">INDEX(raw_long[Adj Close], MATCH(1, ($A63=raw_long[Date])*(C$1=raw_long[Ticker]),0))</f>
        <v>180.660065</v>
      </c>
      <c r="D63" s="3" cm="1">
        <f t="array" ref="D63">INDEX(raw_long[Adj Close], MATCH(1, ($A63=raw_long[Date])*(D$1=raw_long[Ticker]),0))</f>
        <v>83.391914</v>
      </c>
      <c r="E63" s="3" cm="1">
        <f t="array" ref="E63">INDEX(raw_long[Adj Close], MATCH(1, ($A63=raw_long[Date])*(E$1=raw_long[Ticker]),0))</f>
        <v>72.122894000000002</v>
      </c>
      <c r="F63" s="3" cm="1">
        <f t="array" ref="F63">INDEX(raw_long[Adj Close], MATCH(1, ($A63=raw_long[Date])*(F$1=raw_long[Ticker]),0))</f>
        <v>90.701545999999993</v>
      </c>
      <c r="G63" s="3" cm="1">
        <f t="array" ref="G63">INDEX(raw_long[Adj Close], MATCH(1, ($A63=raw_long[Date])*(G$1=raw_long[Ticker]),0))</f>
        <v>32.011409999999998</v>
      </c>
      <c r="H63" s="3" cm="1">
        <f t="array" ref="H63">INDEX(raw_long[Adj Close], MATCH(1, ($A63=raw_long[Date])*(H$1=raw_long[Ticker]),0))</f>
        <v>99.926856999999998</v>
      </c>
      <c r="I63" s="3" cm="1">
        <f t="array" ref="I63">INDEX(raw_long[Adj Close], MATCH(1, ($A63=raw_long[Date])*(I$1=raw_long[Ticker]),0))</f>
        <v>41.865001999999997</v>
      </c>
    </row>
    <row r="64" spans="1:9" x14ac:dyDescent="0.25">
      <c r="A64" s="2">
        <v>42993</v>
      </c>
      <c r="B64" s="3" cm="1">
        <f t="array" ref="B64">INDEX(raw_long[Adj Close], MATCH(1, ($A64=raw_long[Date])*(B$1=raw_long[Ticker]),0))</f>
        <v>52.153942000000001</v>
      </c>
      <c r="C64" s="3" cm="1">
        <f t="array" ref="C64">INDEX(raw_long[Adj Close], MATCH(1, ($A64=raw_long[Date])*(C$1=raw_long[Ticker]),0))</f>
        <v>180.888565</v>
      </c>
      <c r="D64" s="3" cm="1">
        <f t="array" ref="D64">INDEX(raw_long[Adj Close], MATCH(1, ($A64=raw_long[Date])*(D$1=raw_long[Ticker]),0))</f>
        <v>84.139213999999996</v>
      </c>
      <c r="E64" s="3" cm="1">
        <f t="array" ref="E64">INDEX(raw_long[Adj Close], MATCH(1, ($A64=raw_long[Date])*(E$1=raw_long[Ticker]),0))</f>
        <v>72.184814000000003</v>
      </c>
      <c r="F64" s="3" cm="1">
        <f t="array" ref="F64">INDEX(raw_long[Adj Close], MATCH(1, ($A64=raw_long[Date])*(F$1=raw_long[Ticker]),0))</f>
        <v>90.023139999999998</v>
      </c>
      <c r="G64" s="3" cm="1">
        <f t="array" ref="G64">INDEX(raw_long[Adj Close], MATCH(1, ($A64=raw_long[Date])*(G$1=raw_long[Ticker]),0))</f>
        <v>31.175964</v>
      </c>
      <c r="H64" s="3" cm="1">
        <f t="array" ref="H64">INDEX(raw_long[Adj Close], MATCH(1, ($A64=raw_long[Date])*(H$1=raw_long[Ticker]),0))</f>
        <v>99.244179000000003</v>
      </c>
      <c r="I64" s="3" cm="1">
        <f t="array" ref="I64">INDEX(raw_long[Adj Close], MATCH(1, ($A64=raw_long[Date])*(I$1=raw_long[Ticker]),0))</f>
        <v>40.990001999999997</v>
      </c>
    </row>
    <row r="65" spans="1:9" x14ac:dyDescent="0.25">
      <c r="A65" s="2">
        <v>42996</v>
      </c>
      <c r="B65" s="3" cm="1">
        <f t="array" ref="B65">INDEX(raw_long[Adj Close], MATCH(1, ($A65=raw_long[Date])*(B$1=raw_long[Ticker]),0))</f>
        <v>52.393828999999997</v>
      </c>
      <c r="C65" s="3" cm="1">
        <f t="array" ref="C65">INDEX(raw_long[Adj Close], MATCH(1, ($A65=raw_long[Date])*(C$1=raw_long[Ticker]),0))</f>
        <v>179.974503</v>
      </c>
      <c r="D65" s="3" cm="1">
        <f t="array" ref="D65">INDEX(raw_long[Adj Close], MATCH(1, ($A65=raw_long[Date])*(D$1=raw_long[Ticker]),0))</f>
        <v>85.165633999999997</v>
      </c>
      <c r="E65" s="3" cm="1">
        <f t="array" ref="E65">INDEX(raw_long[Adj Close], MATCH(1, ($A65=raw_long[Date])*(E$1=raw_long[Ticker]),0))</f>
        <v>72.485596000000001</v>
      </c>
      <c r="F65" s="3" cm="1">
        <f t="array" ref="F65">INDEX(raw_long[Adj Close], MATCH(1, ($A65=raw_long[Date])*(F$1=raw_long[Ticker]),0))</f>
        <v>89.642112999999995</v>
      </c>
      <c r="G65" s="3" cm="1">
        <f t="array" ref="G65">INDEX(raw_long[Adj Close], MATCH(1, ($A65=raw_long[Date])*(G$1=raw_long[Ticker]),0))</f>
        <v>30.600118999999999</v>
      </c>
      <c r="H65" s="3" cm="1">
        <f t="array" ref="H65">INDEX(raw_long[Adj Close], MATCH(1, ($A65=raw_long[Date])*(H$1=raw_long[Ticker]),0))</f>
        <v>99.713524000000007</v>
      </c>
      <c r="I65" s="3" cm="1">
        <f t="array" ref="I65">INDEX(raw_long[Adj Close], MATCH(1, ($A65=raw_long[Date])*(I$1=raw_long[Ticker]),0))</f>
        <v>41.215000000000003</v>
      </c>
    </row>
    <row r="66" spans="1:9" x14ac:dyDescent="0.25">
      <c r="A66" s="2">
        <v>42997</v>
      </c>
      <c r="B66" s="3" cm="1">
        <f t="array" ref="B66">INDEX(raw_long[Adj Close], MATCH(1, ($A66=raw_long[Date])*(B$1=raw_long[Ticker]),0))</f>
        <v>53.840679000000002</v>
      </c>
      <c r="C66" s="3" cm="1">
        <f t="array" ref="C66">INDEX(raw_long[Adj Close], MATCH(1, ($A66=raw_long[Date])*(C$1=raw_long[Ticker]),0))</f>
        <v>178.192139</v>
      </c>
      <c r="D66" s="3" cm="1">
        <f t="array" ref="D66">INDEX(raw_long[Adj Close], MATCH(1, ($A66=raw_long[Date])*(D$1=raw_long[Ticker]),0))</f>
        <v>85.867912000000004</v>
      </c>
      <c r="E66" s="3" cm="1">
        <f t="array" ref="E66">INDEX(raw_long[Adj Close], MATCH(1, ($A66=raw_long[Date])*(E$1=raw_long[Ticker]),0))</f>
        <v>73.237510999999998</v>
      </c>
      <c r="F66" s="3" cm="1">
        <f t="array" ref="F66">INDEX(raw_long[Adj Close], MATCH(1, ($A66=raw_long[Date])*(F$1=raw_long[Ticker]),0))</f>
        <v>89.642112999999995</v>
      </c>
      <c r="G66" s="3" cm="1">
        <f t="array" ref="G66">INDEX(raw_long[Adj Close], MATCH(1, ($A66=raw_long[Date])*(G$1=raw_long[Ticker]),0))</f>
        <v>30.463238</v>
      </c>
      <c r="H66" s="3" cm="1">
        <f t="array" ref="H66">INDEX(raw_long[Adj Close], MATCH(1, ($A66=raw_long[Date])*(H$1=raw_long[Ticker]),0))</f>
        <v>98.988174000000001</v>
      </c>
      <c r="I66" s="3" cm="1">
        <f t="array" ref="I66">INDEX(raw_long[Adj Close], MATCH(1, ($A66=raw_long[Date])*(I$1=raw_long[Ticker]),0))</f>
        <v>41.544998</v>
      </c>
    </row>
    <row r="67" spans="1:9" x14ac:dyDescent="0.25">
      <c r="A67" s="2">
        <v>42998</v>
      </c>
      <c r="B67" s="3" cm="1">
        <f t="array" ref="B67">INDEX(raw_long[Adj Close], MATCH(1, ($A67=raw_long[Date])*(B$1=raw_long[Ticker]),0))</f>
        <v>53.113509999999998</v>
      </c>
      <c r="C67" s="3" cm="1">
        <f t="array" ref="C67">INDEX(raw_long[Adj Close], MATCH(1, ($A67=raw_long[Date])*(C$1=raw_long[Ticker]),0))</f>
        <v>176.63829000000001</v>
      </c>
      <c r="D67" s="3" cm="1">
        <f t="array" ref="D67">INDEX(raw_long[Adj Close], MATCH(1, ($A67=raw_long[Date])*(D$1=raw_long[Ticker]),0))</f>
        <v>85.336692999999997</v>
      </c>
      <c r="E67" s="3" cm="1">
        <f t="array" ref="E67">INDEX(raw_long[Adj Close], MATCH(1, ($A67=raw_long[Date])*(E$1=raw_long[Ticker]),0))</f>
        <v>72.627121000000002</v>
      </c>
      <c r="F67" s="3" cm="1">
        <f t="array" ref="F67">INDEX(raw_long[Adj Close], MATCH(1, ($A67=raw_long[Date])*(F$1=raw_long[Ticker]),0))</f>
        <v>89.242500000000007</v>
      </c>
      <c r="G67" s="3" cm="1">
        <f t="array" ref="G67">INDEX(raw_long[Adj Close], MATCH(1, ($A67=raw_long[Date])*(G$1=raw_long[Ticker]),0))</f>
        <v>30.401875</v>
      </c>
      <c r="H67" s="3" cm="1">
        <f t="array" ref="H67">INDEX(raw_long[Adj Close], MATCH(1, ($A67=raw_long[Date])*(H$1=raw_long[Ticker]),0))</f>
        <v>98.945510999999996</v>
      </c>
      <c r="I67" s="3" cm="1">
        <f t="array" ref="I67">INDEX(raw_long[Adj Close], MATCH(1, ($A67=raw_long[Date])*(I$1=raw_long[Ticker]),0))</f>
        <v>41.334999000000003</v>
      </c>
    </row>
    <row r="68" spans="1:9" x14ac:dyDescent="0.25">
      <c r="A68" s="2">
        <v>42999</v>
      </c>
      <c r="B68" s="3" cm="1">
        <f t="array" ref="B68">INDEX(raw_long[Adj Close], MATCH(1, ($A68=raw_long[Date])*(B$1=raw_long[Ticker]),0))</f>
        <v>53.473346999999997</v>
      </c>
      <c r="C68" s="3" cm="1">
        <f t="array" ref="C68">INDEX(raw_long[Adj Close], MATCH(1, ($A68=raw_long[Date])*(C$1=raw_long[Ticker]),0))</f>
        <v>176.866806</v>
      </c>
      <c r="D68" s="3" cm="1">
        <f t="array" ref="D68">INDEX(raw_long[Adj Close], MATCH(1, ($A68=raw_long[Date])*(D$1=raw_long[Ticker]),0))</f>
        <v>84.643416999999999</v>
      </c>
      <c r="E68" s="3" cm="1">
        <f t="array" ref="E68">INDEX(raw_long[Adj Close], MATCH(1, ($A68=raw_long[Date])*(E$1=raw_long[Ticker]),0))</f>
        <v>72.450203000000002</v>
      </c>
      <c r="F68" s="3" cm="1">
        <f t="array" ref="F68">INDEX(raw_long[Adj Close], MATCH(1, ($A68=raw_long[Date])*(F$1=raw_long[Ticker]),0))</f>
        <v>89.586357000000007</v>
      </c>
      <c r="G68" s="3" cm="1">
        <f t="array" ref="G68">INDEX(raw_long[Adj Close], MATCH(1, ($A68=raw_long[Date])*(G$1=raw_long[Ticker]),0))</f>
        <v>30.515156000000001</v>
      </c>
      <c r="H68" s="3" cm="1">
        <f t="array" ref="H68">INDEX(raw_long[Adj Close], MATCH(1, ($A68=raw_long[Date])*(H$1=raw_long[Ticker]),0))</f>
        <v>100.225533</v>
      </c>
      <c r="I68" s="3" cm="1">
        <f t="array" ref="I68">INDEX(raw_long[Adj Close], MATCH(1, ($A68=raw_long[Date])*(I$1=raw_long[Ticker]),0))</f>
        <v>41.354999999999997</v>
      </c>
    </row>
    <row r="69" spans="1:9" x14ac:dyDescent="0.25">
      <c r="A69" s="2">
        <v>43000</v>
      </c>
      <c r="B69" s="3" cm="1">
        <f t="array" ref="B69">INDEX(raw_long[Adj Close], MATCH(1, ($A69=raw_long[Date])*(B$1=raw_long[Ticker]),0))</f>
        <v>53.638271000000003</v>
      </c>
      <c r="C69" s="3" cm="1">
        <f t="array" ref="C69">INDEX(raw_long[Adj Close], MATCH(1, ($A69=raw_long[Date])*(C$1=raw_long[Ticker]),0))</f>
        <v>175.72425799999999</v>
      </c>
      <c r="D69" s="3" cm="1">
        <f t="array" ref="D69">INDEX(raw_long[Adj Close], MATCH(1, ($A69=raw_long[Date])*(D$1=raw_long[Ticker]),0))</f>
        <v>81.167998999999995</v>
      </c>
      <c r="E69" s="3" cm="1">
        <f t="array" ref="E69">INDEX(raw_long[Adj Close], MATCH(1, ($A69=raw_long[Date])*(E$1=raw_long[Ticker]),0))</f>
        <v>72.158271999999997</v>
      </c>
      <c r="F69" s="3" cm="1">
        <f t="array" ref="F69">INDEX(raw_long[Adj Close], MATCH(1, ($A69=raw_long[Date])*(F$1=raw_long[Ticker]),0))</f>
        <v>89.679282999999998</v>
      </c>
      <c r="G69" s="3" cm="1">
        <f t="array" ref="G69">INDEX(raw_long[Adj Close], MATCH(1, ($A69=raw_long[Date])*(G$1=raw_long[Ticker]),0))</f>
        <v>31.822610999999998</v>
      </c>
      <c r="H69" s="3" cm="1">
        <f t="array" ref="H69">INDEX(raw_long[Adj Close], MATCH(1, ($A69=raw_long[Date])*(H$1=raw_long[Ticker]),0))</f>
        <v>99.457520000000002</v>
      </c>
      <c r="I69" s="3" cm="1">
        <f t="array" ref="I69">INDEX(raw_long[Adj Close], MATCH(1, ($A69=raw_long[Date])*(I$1=raw_long[Ticker]),0))</f>
        <v>41.549999</v>
      </c>
    </row>
    <row r="70" spans="1:9" x14ac:dyDescent="0.25">
      <c r="A70" s="2">
        <v>43003</v>
      </c>
      <c r="B70" s="3" cm="1">
        <f t="array" ref="B70">INDEX(raw_long[Adj Close], MATCH(1, ($A70=raw_long[Date])*(B$1=raw_long[Ticker]),0))</f>
        <v>53.375889000000001</v>
      </c>
      <c r="C70" s="3" cm="1">
        <f t="array" ref="C70">INDEX(raw_long[Adj Close], MATCH(1, ($A70=raw_long[Date])*(C$1=raw_long[Ticker]),0))</f>
        <v>176.18125900000001</v>
      </c>
      <c r="D70" s="3" cm="1">
        <f t="array" ref="D70">INDEX(raw_long[Adj Close], MATCH(1, ($A70=raw_long[Date])*(D$1=raw_long[Ticker]),0))</f>
        <v>81.627196999999995</v>
      </c>
      <c r="E70" s="3" cm="1">
        <f t="array" ref="E70">INDEX(raw_long[Adj Close], MATCH(1, ($A70=raw_long[Date])*(E$1=raw_long[Ticker]),0))</f>
        <v>72.565201000000002</v>
      </c>
      <c r="F70" s="3" cm="1">
        <f t="array" ref="F70">INDEX(raw_long[Adj Close], MATCH(1, ($A70=raw_long[Date])*(F$1=raw_long[Ticker]),0))</f>
        <v>91.472877999999994</v>
      </c>
      <c r="G70" s="3" cm="1">
        <f t="array" ref="G70">INDEX(raw_long[Adj Close], MATCH(1, ($A70=raw_long[Date])*(G$1=raw_long[Ticker]),0))</f>
        <v>31.440287000000001</v>
      </c>
      <c r="H70" s="3" cm="1">
        <f t="array" ref="H70">INDEX(raw_long[Adj Close], MATCH(1, ($A70=raw_long[Date])*(H$1=raw_long[Ticker]),0))</f>
        <v>99.542862</v>
      </c>
      <c r="I70" s="3" cm="1">
        <f t="array" ref="I70">INDEX(raw_long[Adj Close], MATCH(1, ($A70=raw_long[Date])*(I$1=raw_long[Ticker]),0))</f>
        <v>41.945</v>
      </c>
    </row>
    <row r="71" spans="1:9" x14ac:dyDescent="0.25">
      <c r="A71" s="2">
        <v>43004</v>
      </c>
      <c r="B71" s="3" cm="1">
        <f t="array" ref="B71">INDEX(raw_long[Adj Close], MATCH(1, ($A71=raw_long[Date])*(B$1=raw_long[Ticker]),0))</f>
        <v>54.005603999999998</v>
      </c>
      <c r="C71" s="3" cm="1">
        <f t="array" ref="C71">INDEX(raw_long[Adj Close], MATCH(1, ($A71=raw_long[Date])*(C$1=raw_long[Ticker]),0))</f>
        <v>171.88526899999999</v>
      </c>
      <c r="D71" s="3" cm="1">
        <f t="array" ref="D71">INDEX(raw_long[Adj Close], MATCH(1, ($A71=raw_long[Date])*(D$1=raw_long[Ticker]),0))</f>
        <v>81.501143999999996</v>
      </c>
      <c r="E71" s="3" cm="1">
        <f t="array" ref="E71">INDEX(raw_long[Adj Close], MATCH(1, ($A71=raw_long[Date])*(E$1=raw_long[Ticker]),0))</f>
        <v>72.043273999999997</v>
      </c>
      <c r="F71" s="3" cm="1">
        <f t="array" ref="F71">INDEX(raw_long[Adj Close], MATCH(1, ($A71=raw_long[Date])*(F$1=raw_long[Ticker]),0))</f>
        <v>92.253510000000006</v>
      </c>
      <c r="G71" s="3" cm="1">
        <f t="array" ref="G71">INDEX(raw_long[Adj Close], MATCH(1, ($A71=raw_long[Date])*(G$1=raw_long[Ticker]),0))</f>
        <v>31.260926999999999</v>
      </c>
      <c r="H71" s="3" cm="1">
        <f t="array" ref="H71">INDEX(raw_long[Adj Close], MATCH(1, ($A71=raw_long[Date])*(H$1=raw_long[Ticker]),0))</f>
        <v>99.457520000000002</v>
      </c>
      <c r="I71" s="3" cm="1">
        <f t="array" ref="I71">INDEX(raw_long[Adj Close], MATCH(1, ($A71=raw_long[Date])*(I$1=raw_long[Ticker]),0))</f>
        <v>41.125</v>
      </c>
    </row>
    <row r="72" spans="1:9" x14ac:dyDescent="0.25">
      <c r="A72" s="2">
        <v>43005</v>
      </c>
      <c r="B72" s="3" cm="1">
        <f t="array" ref="B72">INDEX(raw_long[Adj Close], MATCH(1, ($A72=raw_long[Date])*(B$1=raw_long[Ticker]),0))</f>
        <v>54.095570000000002</v>
      </c>
      <c r="C72" s="3" cm="1">
        <f t="array" ref="C72">INDEX(raw_long[Adj Close], MATCH(1, ($A72=raw_long[Date])*(C$1=raw_long[Ticker]),0))</f>
        <v>171.702484</v>
      </c>
      <c r="D72" s="3" cm="1">
        <f t="array" ref="D72">INDEX(raw_long[Adj Close], MATCH(1, ($A72=raw_long[Date])*(D$1=raw_long[Ticker]),0))</f>
        <v>81.816260999999997</v>
      </c>
      <c r="E72" s="3" cm="1">
        <f t="array" ref="E72">INDEX(raw_long[Adj Close], MATCH(1, ($A72=raw_long[Date])*(E$1=raw_long[Ticker]),0))</f>
        <v>71.937126000000006</v>
      </c>
      <c r="F72" s="3" cm="1">
        <f t="array" ref="F72">INDEX(raw_long[Adj Close], MATCH(1, ($A72=raw_long[Date])*(F$1=raw_long[Ticker]),0))</f>
        <v>92.978378000000006</v>
      </c>
      <c r="G72" s="3" cm="1">
        <f t="array" ref="G72">INDEX(raw_long[Adj Close], MATCH(1, ($A72=raw_long[Date])*(G$1=raw_long[Ticker]),0))</f>
        <v>30.916360999999998</v>
      </c>
      <c r="H72" s="3" cm="1">
        <f t="array" ref="H72">INDEX(raw_long[Adj Close], MATCH(1, ($A72=raw_long[Date])*(H$1=raw_long[Ticker]),0))</f>
        <v>100.65220600000001</v>
      </c>
      <c r="I72" s="3" cm="1">
        <f t="array" ref="I72">INDEX(raw_long[Adj Close], MATCH(1, ($A72=raw_long[Date])*(I$1=raw_long[Ticker]),0))</f>
        <v>41.400002000000001</v>
      </c>
    </row>
    <row r="73" spans="1:9" x14ac:dyDescent="0.25">
      <c r="A73" s="2">
        <v>43006</v>
      </c>
      <c r="B73" s="3" cm="1">
        <f t="array" ref="B73">INDEX(raw_long[Adj Close], MATCH(1, ($A73=raw_long[Date])*(B$1=raw_long[Ticker]),0))</f>
        <v>54.335453000000001</v>
      </c>
      <c r="C73" s="3" cm="1">
        <f t="array" ref="C73">INDEX(raw_long[Adj Close], MATCH(1, ($A73=raw_long[Date])*(C$1=raw_long[Ticker]),0))</f>
        <v>172.06806900000001</v>
      </c>
      <c r="D73" s="3" cm="1">
        <f t="array" ref="D73">INDEX(raw_long[Adj Close], MATCH(1, ($A73=raw_long[Date])*(D$1=raw_long[Ticker]),0))</f>
        <v>81.663193000000007</v>
      </c>
      <c r="E73" s="3" cm="1">
        <f t="array" ref="E73">INDEX(raw_long[Adj Close], MATCH(1, ($A73=raw_long[Date])*(E$1=raw_long[Ticker]),0))</f>
        <v>73.131354999999999</v>
      </c>
      <c r="F73" s="3" cm="1">
        <f t="array" ref="F73">INDEX(raw_long[Adj Close], MATCH(1, ($A73=raw_long[Date])*(F$1=raw_long[Ticker]),0))</f>
        <v>90.432029999999997</v>
      </c>
      <c r="G73" s="3" cm="1">
        <f t="array" ref="G73">INDEX(raw_long[Adj Close], MATCH(1, ($A73=raw_long[Date])*(G$1=raw_long[Ticker]),0))</f>
        <v>30.623716000000002</v>
      </c>
      <c r="H73" s="3" cm="1">
        <f t="array" ref="H73">INDEX(raw_long[Adj Close], MATCH(1, ($A73=raw_long[Date])*(H$1=raw_long[Ticker]),0))</f>
        <v>100.73754099999999</v>
      </c>
      <c r="I73" s="3" cm="1">
        <f t="array" ref="I73">INDEX(raw_long[Adj Close], MATCH(1, ($A73=raw_long[Date])*(I$1=raw_long[Ticker]),0))</f>
        <v>41.884998000000003</v>
      </c>
    </row>
    <row r="74" spans="1:9" x14ac:dyDescent="0.25">
      <c r="A74" s="2">
        <v>43007</v>
      </c>
      <c r="B74" s="3" cm="1">
        <f t="array" ref="B74">INDEX(raw_long[Adj Close], MATCH(1, ($A74=raw_long[Date])*(B$1=raw_long[Ticker]),0))</f>
        <v>54.537864999999996</v>
      </c>
      <c r="C74" s="3" cm="1">
        <f t="array" ref="C74">INDEX(raw_long[Adj Close], MATCH(1, ($A74=raw_long[Date])*(C$1=raw_long[Ticker]),0))</f>
        <v>174.94731100000001</v>
      </c>
      <c r="D74" s="3" cm="1">
        <f t="array" ref="D74">INDEX(raw_long[Adj Close], MATCH(1, ($A74=raw_long[Date])*(D$1=raw_long[Ticker]),0))</f>
        <v>82.572577999999993</v>
      </c>
      <c r="E74" s="3" cm="1">
        <f t="array" ref="E74">INDEX(raw_long[Adj Close], MATCH(1, ($A74=raw_long[Date])*(E$1=raw_long[Ticker]),0))</f>
        <v>73.219818000000004</v>
      </c>
      <c r="F74" s="3" cm="1">
        <f t="array" ref="F74">INDEX(raw_long[Adj Close], MATCH(1, ($A74=raw_long[Date])*(F$1=raw_long[Ticker]),0))</f>
        <v>87.467522000000002</v>
      </c>
      <c r="G74" s="3" cm="1">
        <f t="array" ref="G74">INDEX(raw_long[Adj Close], MATCH(1, ($A74=raw_long[Date])*(G$1=raw_long[Ticker]),0))</f>
        <v>31.086281</v>
      </c>
      <c r="H74" s="3" cm="1">
        <f t="array" ref="H74">INDEX(raw_long[Adj Close], MATCH(1, ($A74=raw_long[Date])*(H$1=raw_long[Ticker]),0))</f>
        <v>101.718887</v>
      </c>
      <c r="I74" s="3" cm="1">
        <f t="array" ref="I74">INDEX(raw_long[Adj Close], MATCH(1, ($A74=raw_long[Date])*(I$1=raw_long[Ticker]),0))</f>
        <v>42.400002000000001</v>
      </c>
    </row>
    <row r="75" spans="1:9" x14ac:dyDescent="0.25">
      <c r="A75" s="2">
        <v>43010</v>
      </c>
      <c r="B75" s="3" cm="1">
        <f t="array" ref="B75">INDEX(raw_long[Adj Close], MATCH(1, ($A75=raw_long[Date])*(B$1=raw_long[Ticker]),0))</f>
        <v>54.103054</v>
      </c>
      <c r="C75" s="3" cm="1">
        <f t="array" ref="C75">INDEX(raw_long[Adj Close], MATCH(1, ($A75=raw_long[Date])*(C$1=raw_long[Ticker]),0))</f>
        <v>179.243301</v>
      </c>
      <c r="D75" s="3" cm="1">
        <f t="array" ref="D75">INDEX(raw_long[Adj Close], MATCH(1, ($A75=raw_long[Date])*(D$1=raw_long[Ticker]),0))</f>
        <v>83.247849000000002</v>
      </c>
      <c r="E75" s="3" cm="1">
        <f t="array" ref="E75">INDEX(raw_long[Adj Close], MATCH(1, ($A75=raw_long[Date])*(E$1=raw_long[Ticker]),0))</f>
        <v>74.573295999999999</v>
      </c>
      <c r="F75" s="3" cm="1">
        <f t="array" ref="F75">INDEX(raw_long[Adj Close], MATCH(1, ($A75=raw_long[Date])*(F$1=raw_long[Ticker]),0))</f>
        <v>89.019469999999998</v>
      </c>
      <c r="G75" s="3" cm="1">
        <f t="array" ref="G75">INDEX(raw_long[Adj Close], MATCH(1, ($A75=raw_long[Date])*(G$1=raw_long[Ticker]),0))</f>
        <v>31.072120999999999</v>
      </c>
      <c r="H75" s="3" cm="1">
        <f t="array" ref="H75">INDEX(raw_long[Adj Close], MATCH(1, ($A75=raw_long[Date])*(H$1=raw_long[Ticker]),0))</f>
        <v>102.316231</v>
      </c>
      <c r="I75" s="3" cm="1">
        <f t="array" ref="I75">INDEX(raw_long[Adj Close], MATCH(1, ($A75=raw_long[Date])*(I$1=raw_long[Ticker]),0))</f>
        <v>42.505001</v>
      </c>
    </row>
    <row r="76" spans="1:9" x14ac:dyDescent="0.25">
      <c r="A76" s="2">
        <v>43011</v>
      </c>
      <c r="B76" s="3" cm="1">
        <f t="array" ref="B76">INDEX(raw_long[Adj Close], MATCH(1, ($A76=raw_long[Date])*(B$1=raw_long[Ticker]),0))</f>
        <v>54.103054</v>
      </c>
      <c r="C76" s="3" cm="1">
        <f t="array" ref="C76">INDEX(raw_long[Adj Close], MATCH(1, ($A76=raw_long[Date])*(C$1=raw_long[Ticker]),0))</f>
        <v>179.243301</v>
      </c>
      <c r="D76" s="3" cm="1">
        <f t="array" ref="D76">INDEX(raw_long[Adj Close], MATCH(1, ($A76=raw_long[Date])*(D$1=raw_long[Ticker]),0))</f>
        <v>83.247849000000002</v>
      </c>
      <c r="E76" s="3" cm="1">
        <f t="array" ref="E76">INDEX(raw_long[Adj Close], MATCH(1, ($A76=raw_long[Date])*(E$1=raw_long[Ticker]),0))</f>
        <v>74.573295999999999</v>
      </c>
      <c r="F76" s="3" cm="1">
        <f t="array" ref="F76">INDEX(raw_long[Adj Close], MATCH(1, ($A76=raw_long[Date])*(F$1=raw_long[Ticker]),0))</f>
        <v>89.019469999999998</v>
      </c>
      <c r="G76" s="3" cm="1">
        <f t="array" ref="G76">INDEX(raw_long[Adj Close], MATCH(1, ($A76=raw_long[Date])*(G$1=raw_long[Ticker]),0))</f>
        <v>31.072120999999999</v>
      </c>
      <c r="H76" s="3" cm="1">
        <f t="array" ref="H76">INDEX(raw_long[Adj Close], MATCH(1, ($A76=raw_long[Date])*(H$1=raw_long[Ticker]),0))</f>
        <v>102.316231</v>
      </c>
      <c r="I76" s="3" cm="1">
        <f t="array" ref="I76">INDEX(raw_long[Adj Close], MATCH(1, ($A76=raw_long[Date])*(I$1=raw_long[Ticker]),0))</f>
        <v>42.505001</v>
      </c>
    </row>
    <row r="77" spans="1:9" x14ac:dyDescent="0.25">
      <c r="A77" s="2">
        <v>43012</v>
      </c>
      <c r="B77" s="3" cm="1">
        <f t="array" ref="B77">INDEX(raw_long[Adj Close], MATCH(1, ($A77=raw_long[Date])*(B$1=raw_long[Ticker]),0))</f>
        <v>54.312964999999998</v>
      </c>
      <c r="C77" s="3" cm="1">
        <f t="array" ref="C77">INDEX(raw_long[Adj Close], MATCH(1, ($A77=raw_long[Date])*(C$1=raw_long[Ticker]),0))</f>
        <v>178.28355400000001</v>
      </c>
      <c r="D77" s="3" cm="1">
        <f t="array" ref="D77">INDEX(raw_long[Adj Close], MATCH(1, ($A77=raw_long[Date])*(D$1=raw_long[Ticker]),0))</f>
        <v>83.094787999999994</v>
      </c>
      <c r="E77" s="3" cm="1">
        <f t="array" ref="E77">INDEX(raw_long[Adj Close], MATCH(1, ($A77=raw_long[Date])*(E$1=raw_long[Ticker]),0))</f>
        <v>75.387130999999997</v>
      </c>
      <c r="F77" s="3" cm="1">
        <f t="array" ref="F77">INDEX(raw_long[Adj Close], MATCH(1, ($A77=raw_long[Date])*(F$1=raw_long[Ticker]),0))</f>
        <v>89.762923999999998</v>
      </c>
      <c r="G77" s="3" cm="1">
        <f t="array" ref="G77">INDEX(raw_long[Adj Close], MATCH(1, ($A77=raw_long[Date])*(G$1=raw_long[Ticker]),0))</f>
        <v>30.812517</v>
      </c>
      <c r="H77" s="3" cm="1">
        <f t="array" ref="H77">INDEX(raw_long[Adj Close], MATCH(1, ($A77=raw_long[Date])*(H$1=raw_long[Ticker]),0))</f>
        <v>103.25490600000001</v>
      </c>
      <c r="I77" s="3" cm="1">
        <f t="array" ref="I77">INDEX(raw_long[Adj Close], MATCH(1, ($A77=raw_long[Date])*(I$1=raw_long[Ticker]),0))</f>
        <v>42.919998</v>
      </c>
    </row>
    <row r="78" spans="1:9" x14ac:dyDescent="0.25">
      <c r="A78" s="2">
        <v>43013</v>
      </c>
      <c r="B78" s="3" cm="1">
        <f t="array" ref="B78">INDEX(raw_long[Adj Close], MATCH(1, ($A78=raw_long[Date])*(B$1=raw_long[Ticker]),0))</f>
        <v>53.953125</v>
      </c>
      <c r="C78" s="3" cm="1">
        <f t="array" ref="C78">INDEX(raw_long[Adj Close], MATCH(1, ($A78=raw_long[Date])*(C$1=raw_long[Ticker]),0))</f>
        <v>177.50662199999999</v>
      </c>
      <c r="D78" s="3" cm="1">
        <f t="array" ref="D78">INDEX(raw_long[Adj Close], MATCH(1, ($A78=raw_long[Date])*(D$1=raw_long[Ticker]),0))</f>
        <v>83.905113</v>
      </c>
      <c r="E78" s="3" cm="1">
        <f t="array" ref="E78">INDEX(raw_long[Adj Close], MATCH(1, ($A78=raw_long[Date])*(E$1=raw_long[Ticker]),0))</f>
        <v>73.989448999999993</v>
      </c>
      <c r="F78" s="3" cm="1">
        <f t="array" ref="F78">INDEX(raw_long[Adj Close], MATCH(1, ($A78=raw_long[Date])*(F$1=raw_long[Ticker]),0))</f>
        <v>88.740668999999997</v>
      </c>
      <c r="G78" s="3" cm="1">
        <f t="array" ref="G78">INDEX(raw_long[Adj Close], MATCH(1, ($A78=raw_long[Date])*(G$1=raw_long[Ticker]),0))</f>
        <v>31.072120999999999</v>
      </c>
      <c r="H78" s="3" cm="1">
        <f t="array" ref="H78">INDEX(raw_long[Adj Close], MATCH(1, ($A78=raw_long[Date])*(H$1=raw_long[Ticker]),0))</f>
        <v>101.974884</v>
      </c>
      <c r="I78" s="3" cm="1">
        <f t="array" ref="I78">INDEX(raw_long[Adj Close], MATCH(1, ($A78=raw_long[Date])*(I$1=raw_long[Ticker]),0))</f>
        <v>44.259998000000003</v>
      </c>
    </row>
    <row r="79" spans="1:9" x14ac:dyDescent="0.25">
      <c r="A79" s="2">
        <v>43014</v>
      </c>
      <c r="B79" s="3" cm="1">
        <f t="array" ref="B79">INDEX(raw_long[Adj Close], MATCH(1, ($A79=raw_long[Date])*(B$1=raw_long[Ticker]),0))</f>
        <v>53.630778999999997</v>
      </c>
      <c r="C79" s="3" cm="1">
        <f t="array" ref="C79">INDEX(raw_long[Adj Close], MATCH(1, ($A79=raw_long[Date])*(C$1=raw_long[Ticker]),0))</f>
        <v>175.95277400000001</v>
      </c>
      <c r="D79" s="3" cm="1">
        <f t="array" ref="D79">INDEX(raw_long[Adj Close], MATCH(1, ($A79=raw_long[Date])*(D$1=raw_long[Ticker]),0))</f>
        <v>84.274260999999996</v>
      </c>
      <c r="E79" s="3" cm="1">
        <f t="array" ref="E79">INDEX(raw_long[Adj Close], MATCH(1, ($A79=raw_long[Date])*(E$1=raw_long[Ticker]),0))</f>
        <v>73.724052</v>
      </c>
      <c r="F79" s="3" cm="1">
        <f t="array" ref="F79">INDEX(raw_long[Adj Close], MATCH(1, ($A79=raw_long[Date])*(F$1=raw_long[Ticker]),0))</f>
        <v>88.824318000000005</v>
      </c>
      <c r="G79" s="3" cm="1">
        <f t="array" ref="G79">INDEX(raw_long[Adj Close], MATCH(1, ($A79=raw_long[Date])*(G$1=raw_long[Ticker]),0))</f>
        <v>30.958839000000001</v>
      </c>
      <c r="H79" s="3" cm="1">
        <f t="array" ref="H79">INDEX(raw_long[Adj Close], MATCH(1, ($A79=raw_long[Date])*(H$1=raw_long[Ticker]),0))</f>
        <v>102.060226</v>
      </c>
      <c r="I79" s="3" cm="1">
        <f t="array" ref="I79">INDEX(raw_long[Adj Close], MATCH(1, ($A79=raw_long[Date])*(I$1=raw_long[Ticker]),0))</f>
        <v>43.669998</v>
      </c>
    </row>
    <row r="80" spans="1:9" x14ac:dyDescent="0.25">
      <c r="A80" s="2">
        <v>43017</v>
      </c>
      <c r="B80" s="3" cm="1">
        <f t="array" ref="B80">INDEX(raw_long[Adj Close], MATCH(1, ($A80=raw_long[Date])*(B$1=raw_long[Ticker]),0))</f>
        <v>53.810696</v>
      </c>
      <c r="C80" s="3" cm="1">
        <f t="array" ref="C80">INDEX(raw_long[Adj Close], MATCH(1, ($A80=raw_long[Date])*(C$1=raw_long[Ticker]),0))</f>
        <v>178.32926900000001</v>
      </c>
      <c r="D80" s="3" cm="1">
        <f t="array" ref="D80">INDEX(raw_long[Adj Close], MATCH(1, ($A80=raw_long[Date])*(D$1=raw_long[Ticker]),0))</f>
        <v>83.923134000000005</v>
      </c>
      <c r="E80" s="3" cm="1">
        <f t="array" ref="E80">INDEX(raw_long[Adj Close], MATCH(1, ($A80=raw_long[Date])*(E$1=raw_long[Ticker]),0))</f>
        <v>73.246352999999999</v>
      </c>
      <c r="F80" s="3" cm="1">
        <f t="array" ref="F80">INDEX(raw_long[Adj Close], MATCH(1, ($A80=raw_long[Date])*(F$1=raw_long[Ticker]),0))</f>
        <v>88.917259000000001</v>
      </c>
      <c r="G80" s="3" cm="1">
        <f t="array" ref="G80">INDEX(raw_long[Adj Close], MATCH(1, ($A80=raw_long[Date])*(G$1=raw_long[Ticker]),0))</f>
        <v>31.364764999999998</v>
      </c>
      <c r="H80" s="3" cm="1">
        <f t="array" ref="H80">INDEX(raw_long[Adj Close], MATCH(1, ($A80=raw_long[Date])*(H$1=raw_long[Ticker]),0))</f>
        <v>102.572227</v>
      </c>
      <c r="I80" s="3" cm="1">
        <f t="array" ref="I80">INDEX(raw_long[Adj Close], MATCH(1, ($A80=raw_long[Date])*(I$1=raw_long[Ticker]),0))</f>
        <v>44.125</v>
      </c>
    </row>
    <row r="81" spans="1:9" x14ac:dyDescent="0.25">
      <c r="A81" s="2">
        <v>43018</v>
      </c>
      <c r="B81" s="3" cm="1">
        <f t="array" ref="B81">INDEX(raw_long[Adj Close], MATCH(1, ($A81=raw_long[Date])*(B$1=raw_long[Ticker]),0))</f>
        <v>53.053534999999997</v>
      </c>
      <c r="C81" s="3" cm="1">
        <f t="array" ref="C81">INDEX(raw_long[Adj Close], MATCH(1, ($A81=raw_long[Date])*(C$1=raw_long[Ticker]),0))</f>
        <v>178.237854</v>
      </c>
      <c r="D81" s="3" cm="1">
        <f t="array" ref="D81">INDEX(raw_long[Adj Close], MATCH(1, ($A81=raw_long[Date])*(D$1=raw_long[Ticker]),0))</f>
        <v>84.193236999999996</v>
      </c>
      <c r="E81" s="3" cm="1">
        <f t="array" ref="E81">INDEX(raw_long[Adj Close], MATCH(1, ($A81=raw_long[Date])*(E$1=raw_long[Ticker]),0))</f>
        <v>71.662903</v>
      </c>
      <c r="F81" s="3" cm="1">
        <f t="array" ref="F81">INDEX(raw_long[Adj Close], MATCH(1, ($A81=raw_long[Date])*(F$1=raw_long[Ticker]),0))</f>
        <v>88.749977000000001</v>
      </c>
      <c r="G81" s="3" cm="1">
        <f t="array" ref="G81">INDEX(raw_long[Adj Close], MATCH(1, ($A81=raw_long[Date])*(G$1=raw_long[Ticker]),0))</f>
        <v>31.737652000000001</v>
      </c>
      <c r="H81" s="3" cm="1">
        <f t="array" ref="H81">INDEX(raw_long[Adj Close], MATCH(1, ($A81=raw_long[Date])*(H$1=raw_long[Ticker]),0))</f>
        <v>102.188232</v>
      </c>
      <c r="I81" s="3" cm="1">
        <f t="array" ref="I81">INDEX(raw_long[Adj Close], MATCH(1, ($A81=raw_long[Date])*(I$1=raw_long[Ticker]),0))</f>
        <v>44.244999</v>
      </c>
    </row>
    <row r="82" spans="1:9" x14ac:dyDescent="0.25">
      <c r="A82" s="2">
        <v>43019</v>
      </c>
      <c r="B82" s="3" cm="1">
        <f t="array" ref="B82">INDEX(raw_long[Adj Close], MATCH(1, ($A82=raw_long[Date])*(B$1=raw_long[Ticker]),0))</f>
        <v>53.188468999999998</v>
      </c>
      <c r="C82" s="3" cm="1">
        <f t="array" ref="C82">INDEX(raw_long[Adj Close], MATCH(1, ($A82=raw_long[Date])*(C$1=raw_long[Ticker]),0))</f>
        <v>177.32380699999999</v>
      </c>
      <c r="D82" s="3" cm="1">
        <f t="array" ref="D82">INDEX(raw_long[Adj Close], MATCH(1, ($A82=raw_long[Date])*(D$1=raw_long[Ticker]),0))</f>
        <v>85.084594999999993</v>
      </c>
      <c r="E82" s="3" cm="1">
        <f t="array" ref="E82">INDEX(raw_long[Adj Close], MATCH(1, ($A82=raw_long[Date])*(E$1=raw_long[Ticker]),0))</f>
        <v>72.078659000000002</v>
      </c>
      <c r="F82" s="3" cm="1">
        <f t="array" ref="F82">INDEX(raw_long[Adj Close], MATCH(1, ($A82=raw_long[Date])*(F$1=raw_long[Ticker]),0))</f>
        <v>88.619865000000004</v>
      </c>
      <c r="G82" s="3" cm="1">
        <f t="array" ref="G82">INDEX(raw_long[Adj Close], MATCH(1, ($A82=raw_long[Date])*(G$1=raw_long[Ticker]),0))</f>
        <v>31.605488000000001</v>
      </c>
      <c r="H82" s="3" cm="1">
        <f t="array" ref="H82">INDEX(raw_long[Adj Close], MATCH(1, ($A82=raw_long[Date])*(H$1=raw_long[Ticker]),0))</f>
        <v>102.102898</v>
      </c>
      <c r="I82" s="3" cm="1">
        <f t="array" ref="I82">INDEX(raw_long[Adj Close], MATCH(1, ($A82=raw_long[Date])*(I$1=raw_long[Ticker]),0))</f>
        <v>44.549999</v>
      </c>
    </row>
    <row r="83" spans="1:9" x14ac:dyDescent="0.25">
      <c r="A83" s="2">
        <v>43020</v>
      </c>
      <c r="B83" s="3" cm="1">
        <f t="array" ref="B83">INDEX(raw_long[Adj Close], MATCH(1, ($A83=raw_long[Date])*(B$1=raw_long[Ticker]),0))</f>
        <v>53.923144999999998</v>
      </c>
      <c r="C83" s="3" cm="1">
        <f t="array" ref="C83">INDEX(raw_long[Adj Close], MATCH(1, ($A83=raw_long[Date])*(C$1=raw_long[Ticker]),0))</f>
        <v>177.32380699999999</v>
      </c>
      <c r="D83" s="3" cm="1">
        <f t="array" ref="D83">INDEX(raw_long[Adj Close], MATCH(1, ($A83=raw_long[Date])*(D$1=raw_long[Ticker]),0))</f>
        <v>86.345116000000004</v>
      </c>
      <c r="E83" s="3" cm="1">
        <f t="array" ref="E83">INDEX(raw_long[Adj Close], MATCH(1, ($A83=raw_long[Date])*(E$1=raw_long[Ticker]),0))</f>
        <v>71.636359999999996</v>
      </c>
      <c r="F83" s="3" cm="1">
        <f t="array" ref="F83">INDEX(raw_long[Adj Close], MATCH(1, ($A83=raw_long[Date])*(F$1=raw_long[Ticker]),0))</f>
        <v>89.307563999999999</v>
      </c>
      <c r="G83" s="3" cm="1">
        <f t="array" ref="G83">INDEX(raw_long[Adj Close], MATCH(1, ($A83=raw_long[Date])*(G$1=raw_long[Ticker]),0))</f>
        <v>31.515808</v>
      </c>
      <c r="H83" s="3" cm="1">
        <f t="array" ref="H83">INDEX(raw_long[Adj Close], MATCH(1, ($A83=raw_long[Date])*(H$1=raw_long[Ticker]),0))</f>
        <v>101.974884</v>
      </c>
      <c r="I83" s="3" cm="1">
        <f t="array" ref="I83">INDEX(raw_long[Adj Close], MATCH(1, ($A83=raw_long[Date])*(I$1=raw_long[Ticker]),0))</f>
        <v>44.924999</v>
      </c>
    </row>
    <row r="84" spans="1:9" x14ac:dyDescent="0.25">
      <c r="A84" s="2">
        <v>43021</v>
      </c>
      <c r="B84" s="3" cm="1">
        <f t="array" ref="B84">INDEX(raw_long[Adj Close], MATCH(1, ($A84=raw_long[Date])*(B$1=raw_long[Ticker]),0))</f>
        <v>54.650314000000002</v>
      </c>
      <c r="C84" s="3" cm="1">
        <f t="array" ref="C84">INDEX(raw_long[Adj Close], MATCH(1, ($A84=raw_long[Date])*(C$1=raw_long[Ticker]),0))</f>
        <v>176.50119000000001</v>
      </c>
      <c r="D84" s="3" cm="1">
        <f t="array" ref="D84">INDEX(raw_long[Adj Close], MATCH(1, ($A84=raw_long[Date])*(D$1=raw_long[Ticker]),0))</f>
        <v>85.624816999999993</v>
      </c>
      <c r="E84" s="3" cm="1">
        <f t="array" ref="E84">INDEX(raw_long[Adj Close], MATCH(1, ($A84=raw_long[Date])*(E$1=raw_long[Ticker]),0))</f>
        <v>71.547882000000001</v>
      </c>
      <c r="F84" s="3" cm="1">
        <f t="array" ref="F84">INDEX(raw_long[Adj Close], MATCH(1, ($A84=raw_long[Date])*(F$1=raw_long[Ticker]),0))</f>
        <v>89.530593999999994</v>
      </c>
      <c r="G84" s="3" cm="1">
        <f t="array" ref="G84">INDEX(raw_long[Adj Close], MATCH(1, ($A84=raw_long[Date])*(G$1=raw_long[Ticker]),0))</f>
        <v>31.624369000000002</v>
      </c>
      <c r="H84" s="3" cm="1">
        <f t="array" ref="H84">INDEX(raw_long[Adj Close], MATCH(1, ($A84=raw_long[Date])*(H$1=raw_long[Ticker]),0))</f>
        <v>102.316231</v>
      </c>
      <c r="I84" s="3" cm="1">
        <f t="array" ref="I84">INDEX(raw_long[Adj Close], MATCH(1, ($A84=raw_long[Date])*(I$1=raw_long[Ticker]),0))</f>
        <v>44.514999000000003</v>
      </c>
    </row>
    <row r="85" spans="1:9" x14ac:dyDescent="0.25">
      <c r="A85" s="2">
        <v>43024</v>
      </c>
      <c r="B85" s="3" cm="1">
        <f t="array" ref="B85">INDEX(raw_long[Adj Close], MATCH(1, ($A85=raw_long[Date])*(B$1=raw_long[Ticker]),0))</f>
        <v>54.043078999999999</v>
      </c>
      <c r="C85" s="3" cm="1">
        <f t="array" ref="C85">INDEX(raw_long[Adj Close], MATCH(1, ($A85=raw_long[Date])*(C$1=raw_long[Ticker]),0))</f>
        <v>175.63284300000001</v>
      </c>
      <c r="D85" s="3" cm="1">
        <f t="array" ref="D85">INDEX(raw_long[Adj Close], MATCH(1, ($A85=raw_long[Date])*(D$1=raw_long[Ticker]),0))</f>
        <v>85.273674</v>
      </c>
      <c r="E85" s="3" cm="1">
        <f t="array" ref="E85">INDEX(raw_long[Adj Close], MATCH(1, ($A85=raw_long[Date])*(E$1=raw_long[Ticker]),0))</f>
        <v>72.078659000000002</v>
      </c>
      <c r="F85" s="3" cm="1">
        <f t="array" ref="F85">INDEX(raw_long[Adj Close], MATCH(1, ($A85=raw_long[Date])*(F$1=raw_long[Ticker]),0))</f>
        <v>90.051017999999999</v>
      </c>
      <c r="G85" s="3" cm="1">
        <f t="array" ref="G85">INDEX(raw_long[Adj Close], MATCH(1, ($A85=raw_long[Date])*(G$1=raw_long[Ticker]),0))</f>
        <v>31.596050000000002</v>
      </c>
      <c r="H85" s="3" cm="1">
        <f t="array" ref="H85">INDEX(raw_long[Adj Close], MATCH(1, ($A85=raw_long[Date])*(H$1=raw_long[Ticker]),0))</f>
        <v>101.590889</v>
      </c>
      <c r="I85" s="3" cm="1">
        <f t="array" ref="I85">INDEX(raw_long[Adj Close], MATCH(1, ($A85=raw_long[Date])*(I$1=raw_long[Ticker]),0))</f>
        <v>44.59</v>
      </c>
    </row>
    <row r="86" spans="1:9" x14ac:dyDescent="0.25">
      <c r="A86" s="2">
        <v>43025</v>
      </c>
      <c r="B86" s="3" cm="1">
        <f t="array" ref="B86">INDEX(raw_long[Adj Close], MATCH(1, ($A86=raw_long[Date])*(B$1=raw_long[Ticker]),0))</f>
        <v>53.855666999999997</v>
      </c>
      <c r="C86" s="3" cm="1">
        <f t="array" ref="C86">INDEX(raw_long[Adj Close], MATCH(1, ($A86=raw_long[Date])*(C$1=raw_long[Ticker]),0))</f>
        <v>174.85591099999999</v>
      </c>
      <c r="D86" s="3" cm="1">
        <f t="array" ref="D86">INDEX(raw_long[Adj Close], MATCH(1, ($A86=raw_long[Date])*(D$1=raw_long[Ticker]),0))</f>
        <v>85.165633999999997</v>
      </c>
      <c r="E86" s="3" cm="1">
        <f t="array" ref="E86">INDEX(raw_long[Adj Close], MATCH(1, ($A86=raw_long[Date])*(E$1=raw_long[Ticker]),0))</f>
        <v>71.963661000000002</v>
      </c>
      <c r="F86" s="3" cm="1">
        <f t="array" ref="F86">INDEX(raw_long[Adj Close], MATCH(1, ($A86=raw_long[Date])*(F$1=raw_long[Ticker]),0))</f>
        <v>87.950760000000002</v>
      </c>
      <c r="G86" s="3" cm="1">
        <f t="array" ref="G86">INDEX(raw_long[Adj Close], MATCH(1, ($A86=raw_long[Date])*(G$1=raw_long[Ticker]),0))</f>
        <v>32.001975999999999</v>
      </c>
      <c r="H86" s="3" cm="1">
        <f t="array" ref="H86">INDEX(raw_long[Adj Close], MATCH(1, ($A86=raw_long[Date])*(H$1=raw_long[Ticker]),0))</f>
        <v>101.121544</v>
      </c>
      <c r="I86" s="3" cm="1">
        <f t="array" ref="I86">INDEX(raw_long[Adj Close], MATCH(1, ($A86=raw_long[Date])*(I$1=raw_long[Ticker]),0))</f>
        <v>44.215000000000003</v>
      </c>
    </row>
    <row r="87" spans="1:9" x14ac:dyDescent="0.25">
      <c r="A87" s="2">
        <v>43026</v>
      </c>
      <c r="B87" s="3" cm="1">
        <f t="array" ref="B87">INDEX(raw_long[Adj Close], MATCH(1, ($A87=raw_long[Date])*(B$1=raw_long[Ticker]),0))</f>
        <v>53.825690999999999</v>
      </c>
      <c r="C87" s="3" cm="1">
        <f t="array" ref="C87">INDEX(raw_long[Adj Close], MATCH(1, ($A87=raw_long[Date])*(C$1=raw_long[Ticker]),0))</f>
        <v>174.124664</v>
      </c>
      <c r="D87" s="3" cm="1">
        <f t="array" ref="D87">INDEX(raw_long[Adj Close], MATCH(1, ($A87=raw_long[Date])*(D$1=raw_long[Ticker]),0))</f>
        <v>83.607994000000005</v>
      </c>
      <c r="E87" s="3" cm="1">
        <f t="array" ref="E87">INDEX(raw_long[Adj Close], MATCH(1, ($A87=raw_long[Date])*(E$1=raw_long[Ticker]),0))</f>
        <v>72.582892999999999</v>
      </c>
      <c r="F87" s="3" cm="1">
        <f t="array" ref="F87">INDEX(raw_long[Adj Close], MATCH(1, ($A87=raw_long[Date])*(F$1=raw_long[Ticker]),0))</f>
        <v>87.829941000000005</v>
      </c>
      <c r="G87" s="3" cm="1">
        <f t="array" ref="G87">INDEX(raw_long[Adj Close], MATCH(1, ($A87=raw_long[Date])*(G$1=raw_long[Ticker]),0))</f>
        <v>33.299987999999999</v>
      </c>
      <c r="H87" s="3" cm="1">
        <f t="array" ref="H87">INDEX(raw_long[Adj Close], MATCH(1, ($A87=raw_long[Date])*(H$1=raw_long[Ticker]),0))</f>
        <v>100.90821099999999</v>
      </c>
      <c r="I87" s="3" cm="1">
        <f t="array" ref="I87">INDEX(raw_long[Adj Close], MATCH(1, ($A87=raw_long[Date])*(I$1=raw_long[Ticker]),0))</f>
        <v>42.549999</v>
      </c>
    </row>
    <row r="88" spans="1:9" x14ac:dyDescent="0.25">
      <c r="A88" s="2">
        <v>43027</v>
      </c>
      <c r="B88" s="3" cm="1">
        <f t="array" ref="B88">INDEX(raw_long[Adj Close], MATCH(1, ($A88=raw_long[Date])*(B$1=raw_long[Ticker]),0))</f>
        <v>53.233455999999997</v>
      </c>
      <c r="C88" s="3" cm="1">
        <f t="array" ref="C88">INDEX(raw_long[Adj Close], MATCH(1, ($A88=raw_long[Date])*(C$1=raw_long[Ticker]),0))</f>
        <v>170.788422</v>
      </c>
      <c r="D88" s="3" cm="1">
        <f t="array" ref="D88">INDEX(raw_long[Adj Close], MATCH(1, ($A88=raw_long[Date])*(D$1=raw_long[Ticker]),0))</f>
        <v>81.978340000000003</v>
      </c>
      <c r="E88" s="3" cm="1">
        <f t="array" ref="E88">INDEX(raw_long[Adj Close], MATCH(1, ($A88=raw_long[Date])*(E$1=raw_long[Ticker]),0))</f>
        <v>73.051743000000002</v>
      </c>
      <c r="F88" s="3" cm="1">
        <f t="array" ref="F88">INDEX(raw_long[Adj Close], MATCH(1, ($A88=raw_long[Date])*(F$1=raw_long[Ticker]),0))</f>
        <v>87.820648000000006</v>
      </c>
      <c r="G88" s="3" cm="1">
        <f t="array" ref="G88">INDEX(raw_long[Adj Close], MATCH(1, ($A88=raw_long[Date])*(G$1=raw_long[Ticker]),0))</f>
        <v>32.478698999999999</v>
      </c>
      <c r="H88" s="3" cm="1">
        <f t="array" ref="H88">INDEX(raw_long[Adj Close], MATCH(1, ($A88=raw_long[Date])*(H$1=raw_long[Ticker]),0))</f>
        <v>100.182861</v>
      </c>
      <c r="I88" s="3" cm="1">
        <f t="array" ref="I88">INDEX(raw_long[Adj Close], MATCH(1, ($A88=raw_long[Date])*(I$1=raw_long[Ticker]),0))</f>
        <v>41.669998</v>
      </c>
    </row>
    <row r="89" spans="1:9" x14ac:dyDescent="0.25">
      <c r="A89" s="2">
        <v>43028</v>
      </c>
      <c r="B89" s="3" cm="1">
        <f t="array" ref="B89">INDEX(raw_long[Adj Close], MATCH(1, ($A89=raw_long[Date])*(B$1=raw_long[Ticker]),0))</f>
        <v>53.848174999999998</v>
      </c>
      <c r="C89" s="3" cm="1">
        <f t="array" ref="C89">INDEX(raw_long[Adj Close], MATCH(1, ($A89=raw_long[Date])*(C$1=raw_long[Ticker]),0))</f>
        <v>171.154053</v>
      </c>
      <c r="D89" s="3" cm="1">
        <f t="array" ref="D89">INDEX(raw_long[Adj Close], MATCH(1, ($A89=raw_long[Date])*(D$1=raw_long[Ticker]),0))</f>
        <v>83.580994000000004</v>
      </c>
      <c r="E89" s="3" cm="1">
        <f t="array" ref="E89">INDEX(raw_long[Adj Close], MATCH(1, ($A89=raw_long[Date])*(E$1=raw_long[Ticker]),0))</f>
        <v>73.308289000000002</v>
      </c>
      <c r="F89" s="3" cm="1">
        <f t="array" ref="F89">INDEX(raw_long[Adj Close], MATCH(1, ($A89=raw_long[Date])*(F$1=raw_long[Ticker]),0))</f>
        <v>87.290931999999998</v>
      </c>
      <c r="G89" s="3" cm="1">
        <f t="array" ref="G89">INDEX(raw_long[Adj Close], MATCH(1, ($A89=raw_long[Date])*(G$1=raw_long[Ticker]),0))</f>
        <v>32.917664000000002</v>
      </c>
      <c r="H89" s="3" cm="1">
        <f t="array" ref="H89">INDEX(raw_long[Adj Close], MATCH(1, ($A89=raw_long[Date])*(H$1=raw_long[Ticker]),0))</f>
        <v>98.902846999999994</v>
      </c>
      <c r="I89" s="3" cm="1">
        <f t="array" ref="I89">INDEX(raw_long[Adj Close], MATCH(1, ($A89=raw_long[Date])*(I$1=raw_long[Ticker]),0))</f>
        <v>41.650002000000001</v>
      </c>
    </row>
    <row r="90" spans="1:9" x14ac:dyDescent="0.25">
      <c r="A90" s="2">
        <v>43031</v>
      </c>
      <c r="B90" s="3" cm="1">
        <f t="array" ref="B90">INDEX(raw_long[Adj Close], MATCH(1, ($A90=raw_long[Date])*(B$1=raw_long[Ticker]),0))</f>
        <v>54.065581999999999</v>
      </c>
      <c r="C90" s="3" cm="1">
        <f t="array" ref="C90">INDEX(raw_long[Adj Close], MATCH(1, ($A90=raw_long[Date])*(C$1=raw_long[Ticker]),0))</f>
        <v>170.925522</v>
      </c>
      <c r="D90" s="3" cm="1">
        <f t="array" ref="D90">INDEX(raw_long[Adj Close], MATCH(1, ($A90=raw_long[Date])*(D$1=raw_long[Ticker]),0))</f>
        <v>83.022757999999996</v>
      </c>
      <c r="E90" s="3" cm="1">
        <f t="array" ref="E90">INDEX(raw_long[Adj Close], MATCH(1, ($A90=raw_long[Date])*(E$1=raw_long[Ticker]),0))</f>
        <v>73.502898999999999</v>
      </c>
      <c r="F90" s="3" cm="1">
        <f t="array" ref="F90">INDEX(raw_long[Adj Close], MATCH(1, ($A90=raw_long[Date])*(F$1=raw_long[Ticker]),0))</f>
        <v>86.742637999999999</v>
      </c>
      <c r="G90" s="3" cm="1">
        <f t="array" ref="G90">INDEX(raw_long[Adj Close], MATCH(1, ($A90=raw_long[Date])*(G$1=raw_long[Ticker]),0))</f>
        <v>33.163113000000003</v>
      </c>
      <c r="H90" s="3" cm="1">
        <f t="array" ref="H90">INDEX(raw_long[Adj Close], MATCH(1, ($A90=raw_long[Date])*(H$1=raw_long[Ticker]),0))</f>
        <v>99.414848000000006</v>
      </c>
      <c r="I90" s="3" cm="1">
        <f t="array" ref="I90">INDEX(raw_long[Adj Close], MATCH(1, ($A90=raw_long[Date])*(I$1=raw_long[Ticker]),0))</f>
        <v>41.404998999999997</v>
      </c>
    </row>
    <row r="91" spans="1:9" x14ac:dyDescent="0.25">
      <c r="A91" s="2">
        <v>43032</v>
      </c>
      <c r="B91" s="3" cm="1">
        <f t="array" ref="B91">INDEX(raw_long[Adj Close], MATCH(1, ($A91=raw_long[Date])*(B$1=raw_long[Ticker]),0))</f>
        <v>58.473582999999998</v>
      </c>
      <c r="C91" s="3" cm="1">
        <f t="array" ref="C91">INDEX(raw_long[Adj Close], MATCH(1, ($A91=raw_long[Date])*(C$1=raw_long[Ticker]),0))</f>
        <v>171.29113799999999</v>
      </c>
      <c r="D91" s="3" cm="1">
        <f t="array" ref="D91">INDEX(raw_long[Adj Close], MATCH(1, ($A91=raw_long[Date])*(D$1=raw_long[Ticker]),0))</f>
        <v>81.303055000000001</v>
      </c>
      <c r="E91" s="3" cm="1">
        <f t="array" ref="E91">INDEX(raw_long[Adj Close], MATCH(1, ($A91=raw_long[Date])*(E$1=raw_long[Ticker]),0))</f>
        <v>73.494056999999998</v>
      </c>
      <c r="F91" s="3" cm="1">
        <f t="array" ref="F91">INDEX(raw_long[Adj Close], MATCH(1, ($A91=raw_long[Date])*(F$1=raw_long[Ticker]),0))</f>
        <v>86.175758000000002</v>
      </c>
      <c r="G91" s="3" cm="1">
        <f t="array" ref="G91">INDEX(raw_long[Adj Close], MATCH(1, ($A91=raw_long[Date])*(G$1=raw_long[Ticker]),0))</f>
        <v>33.757832000000001</v>
      </c>
      <c r="H91" s="3" cm="1">
        <f t="array" ref="H91">INDEX(raw_long[Adj Close], MATCH(1, ($A91=raw_long[Date])*(H$1=raw_long[Ticker]),0))</f>
        <v>98.945510999999996</v>
      </c>
      <c r="I91" s="3" cm="1">
        <f t="array" ref="I91">INDEX(raw_long[Adj Close], MATCH(1, ($A91=raw_long[Date])*(I$1=raw_long[Ticker]),0))</f>
        <v>41.485000999999997</v>
      </c>
    </row>
    <row r="92" spans="1:9" x14ac:dyDescent="0.25">
      <c r="A92" s="2">
        <v>43033</v>
      </c>
      <c r="B92" s="3" cm="1">
        <f t="array" ref="B92">INDEX(raw_long[Adj Close], MATCH(1, ($A92=raw_long[Date])*(B$1=raw_long[Ticker]),0))</f>
        <v>58.863410999999999</v>
      </c>
      <c r="C92" s="3" cm="1">
        <f t="array" ref="C92">INDEX(raw_long[Adj Close], MATCH(1, ($A92=raw_long[Date])*(C$1=raw_long[Ticker]),0))</f>
        <v>170.33140599999999</v>
      </c>
      <c r="D92" s="3" cm="1">
        <f t="array" ref="D92">INDEX(raw_long[Adj Close], MATCH(1, ($A92=raw_long[Date])*(D$1=raw_long[Ticker]),0))</f>
        <v>81.465125999999998</v>
      </c>
      <c r="E92" s="3" cm="1">
        <f t="array" ref="E92">INDEX(raw_long[Adj Close], MATCH(1, ($A92=raw_long[Date])*(E$1=raw_long[Ticker]),0))</f>
        <v>72.609436000000002</v>
      </c>
      <c r="F92" s="3" cm="1">
        <f t="array" ref="F92">INDEX(raw_long[Adj Close], MATCH(1, ($A92=raw_long[Date])*(F$1=raw_long[Ticker]),0))</f>
        <v>85.041984999999997</v>
      </c>
      <c r="G92" s="3" cm="1">
        <f t="array" ref="G92">INDEX(raw_long[Adj Close], MATCH(1, ($A92=raw_long[Date])*(G$1=raw_long[Ticker]),0))</f>
        <v>34.631045999999998</v>
      </c>
      <c r="H92" s="3" cm="1">
        <f t="array" ref="H92">INDEX(raw_long[Adj Close], MATCH(1, ($A92=raw_long[Date])*(H$1=raw_long[Ticker]),0))</f>
        <v>98.262833000000001</v>
      </c>
      <c r="I92" s="3" cm="1">
        <f t="array" ref="I92">INDEX(raw_long[Adj Close], MATCH(1, ($A92=raw_long[Date])*(I$1=raw_long[Ticker]),0))</f>
        <v>41.220001000000003</v>
      </c>
    </row>
    <row r="93" spans="1:9" x14ac:dyDescent="0.25">
      <c r="A93" s="2">
        <v>43034</v>
      </c>
      <c r="B93" s="3" cm="1">
        <f t="array" ref="B93">INDEX(raw_long[Adj Close], MATCH(1, ($A93=raw_long[Date])*(B$1=raw_long[Ticker]),0))</f>
        <v>59.905434</v>
      </c>
      <c r="C93" s="3" cm="1">
        <f t="array" ref="C93">INDEX(raw_long[Adj Close], MATCH(1, ($A93=raw_long[Date])*(C$1=raw_long[Ticker]),0))</f>
        <v>174.124664</v>
      </c>
      <c r="D93" s="3" cm="1">
        <f t="array" ref="D93">INDEX(raw_long[Adj Close], MATCH(1, ($A93=raw_long[Date])*(D$1=raw_long[Ticker]),0))</f>
        <v>82.032355999999993</v>
      </c>
      <c r="E93" s="3" cm="1">
        <f t="array" ref="E93">INDEX(raw_long[Adj Close], MATCH(1, ($A93=raw_long[Date])*(E$1=raw_long[Ticker]),0))</f>
        <v>73.264045999999993</v>
      </c>
      <c r="F93" s="3" cm="1">
        <f t="array" ref="F93">INDEX(raw_long[Adj Close], MATCH(1, ($A93=raw_long[Date])*(F$1=raw_long[Ticker]),0))</f>
        <v>85.627471999999997</v>
      </c>
      <c r="G93" s="3" cm="1">
        <f t="array" ref="G93">INDEX(raw_long[Adj Close], MATCH(1, ($A93=raw_long[Date])*(G$1=raw_long[Ticker]),0))</f>
        <v>35.721378000000001</v>
      </c>
      <c r="H93" s="3" cm="1">
        <f t="array" ref="H93">INDEX(raw_long[Adj Close], MATCH(1, ($A93=raw_long[Date])*(H$1=raw_long[Ticker]),0))</f>
        <v>100.60953499999999</v>
      </c>
      <c r="I93" s="3" cm="1">
        <f t="array" ref="I93">INDEX(raw_long[Adj Close], MATCH(1, ($A93=raw_long[Date])*(I$1=raw_long[Ticker]),0))</f>
        <v>41.945</v>
      </c>
    </row>
    <row r="94" spans="1:9" x14ac:dyDescent="0.25">
      <c r="A94" s="2">
        <v>43035</v>
      </c>
      <c r="B94" s="3" cm="1">
        <f t="array" ref="B94">INDEX(raw_long[Adj Close], MATCH(1, ($A94=raw_long[Date])*(B$1=raw_long[Ticker]),0))</f>
        <v>61.209850000000003</v>
      </c>
      <c r="C94" s="3" cm="1">
        <f t="array" ref="C94">INDEX(raw_long[Adj Close], MATCH(1, ($A94=raw_long[Date])*(C$1=raw_long[Ticker]),0))</f>
        <v>174.94731100000001</v>
      </c>
      <c r="D94" s="3" cm="1">
        <f t="array" ref="D94">INDEX(raw_long[Adj Close], MATCH(1, ($A94=raw_long[Date])*(D$1=raw_long[Ticker]),0))</f>
        <v>81.059959000000006</v>
      </c>
      <c r="E94" s="3" cm="1">
        <f t="array" ref="E94">INDEX(raw_long[Adj Close], MATCH(1, ($A94=raw_long[Date])*(E$1=raw_long[Ticker]),0))</f>
        <v>74.007126</v>
      </c>
      <c r="F94" s="3" cm="1">
        <f t="array" ref="F94">INDEX(raw_long[Adj Close], MATCH(1, ($A94=raw_long[Date])*(F$1=raw_long[Ticker]),0))</f>
        <v>85.348656000000005</v>
      </c>
      <c r="G94" s="3" cm="1">
        <f t="array" ref="G94">INDEX(raw_long[Adj Close], MATCH(1, ($A94=raw_long[Date])*(G$1=raw_long[Ticker]),0))</f>
        <v>36.014018999999998</v>
      </c>
      <c r="H94" s="3" cm="1">
        <f t="array" ref="H94">INDEX(raw_long[Adj Close], MATCH(1, ($A94=raw_long[Date])*(H$1=raw_long[Ticker]),0))</f>
        <v>102.828239</v>
      </c>
      <c r="I94" s="3" cm="1">
        <f t="array" ref="I94">INDEX(raw_long[Adj Close], MATCH(1, ($A94=raw_long[Date])*(I$1=raw_long[Ticker]),0))</f>
        <v>42.205002</v>
      </c>
    </row>
    <row r="95" spans="1:9" x14ac:dyDescent="0.25">
      <c r="A95" s="2">
        <v>43038</v>
      </c>
      <c r="B95" s="3" cm="1">
        <f t="array" ref="B95">INDEX(raw_long[Adj Close], MATCH(1, ($A95=raw_long[Date])*(B$1=raw_long[Ticker]),0))</f>
        <v>61.742119000000002</v>
      </c>
      <c r="C95" s="3" cm="1">
        <f t="array" ref="C95">INDEX(raw_long[Adj Close], MATCH(1, ($A95=raw_long[Date])*(C$1=raw_long[Ticker]),0))</f>
        <v>174.627396</v>
      </c>
      <c r="D95" s="3" cm="1">
        <f t="array" ref="D95">INDEX(raw_long[Adj Close], MATCH(1, ($A95=raw_long[Date])*(D$1=raw_long[Ticker]),0))</f>
        <v>79.844459999999998</v>
      </c>
      <c r="E95" s="3" cm="1">
        <f t="array" ref="E95">INDEX(raw_long[Adj Close], MATCH(1, ($A95=raw_long[Date])*(E$1=raw_long[Ticker]),0))</f>
        <v>73.440978999999999</v>
      </c>
      <c r="F95" s="3" cm="1">
        <f t="array" ref="F95">INDEX(raw_long[Adj Close], MATCH(1, ($A95=raw_long[Date])*(F$1=raw_long[Ticker]),0))</f>
        <v>85.395126000000005</v>
      </c>
      <c r="G95" s="3" cm="1">
        <f t="array" ref="G95">INDEX(raw_long[Adj Close], MATCH(1, ($A95=raw_long[Date])*(G$1=raw_long[Ticker]),0))</f>
        <v>36.684269</v>
      </c>
      <c r="H95" s="3" cm="1">
        <f t="array" ref="H95">INDEX(raw_long[Adj Close], MATCH(1, ($A95=raw_long[Date])*(H$1=raw_long[Ticker]),0))</f>
        <v>104.534927</v>
      </c>
      <c r="I95" s="3" cm="1">
        <f t="array" ref="I95">INDEX(raw_long[Adj Close], MATCH(1, ($A95=raw_long[Date])*(I$1=raw_long[Ticker]),0))</f>
        <v>42.955002</v>
      </c>
    </row>
    <row r="96" spans="1:9" x14ac:dyDescent="0.25">
      <c r="A96" s="2">
        <v>43039</v>
      </c>
      <c r="B96" s="3" cm="1">
        <f t="array" ref="B96">INDEX(raw_long[Adj Close], MATCH(1, ($A96=raw_long[Date])*(B$1=raw_long[Ticker]),0))</f>
        <v>61.742119000000002</v>
      </c>
      <c r="C96" s="3" cm="1">
        <f t="array" ref="C96">INDEX(raw_long[Adj Close], MATCH(1, ($A96=raw_long[Date])*(C$1=raw_long[Ticker]),0))</f>
        <v>174.627396</v>
      </c>
      <c r="D96" s="3" cm="1">
        <f t="array" ref="D96">INDEX(raw_long[Adj Close], MATCH(1, ($A96=raw_long[Date])*(D$1=raw_long[Ticker]),0))</f>
        <v>79.844459999999998</v>
      </c>
      <c r="E96" s="3" cm="1">
        <f t="array" ref="E96">INDEX(raw_long[Adj Close], MATCH(1, ($A96=raw_long[Date])*(E$1=raw_long[Ticker]),0))</f>
        <v>73.440978999999999</v>
      </c>
      <c r="F96" s="3" cm="1">
        <f t="array" ref="F96">INDEX(raw_long[Adj Close], MATCH(1, ($A96=raw_long[Date])*(F$1=raw_long[Ticker]),0))</f>
        <v>85.395126000000005</v>
      </c>
      <c r="G96" s="3" cm="1">
        <f t="array" ref="G96">INDEX(raw_long[Adj Close], MATCH(1, ($A96=raw_long[Date])*(G$1=raw_long[Ticker]),0))</f>
        <v>36.684269</v>
      </c>
      <c r="H96" s="3" cm="1">
        <f t="array" ref="H96">INDEX(raw_long[Adj Close], MATCH(1, ($A96=raw_long[Date])*(H$1=raw_long[Ticker]),0))</f>
        <v>104.534927</v>
      </c>
      <c r="I96" s="3" cm="1">
        <f t="array" ref="I96">INDEX(raw_long[Adj Close], MATCH(1, ($A96=raw_long[Date])*(I$1=raw_long[Ticker]),0))</f>
        <v>42.955002</v>
      </c>
    </row>
    <row r="97" spans="1:9" x14ac:dyDescent="0.25">
      <c r="A97" s="2">
        <v>43040</v>
      </c>
      <c r="B97" s="3" cm="1">
        <f t="array" ref="B97">INDEX(raw_long[Adj Close], MATCH(1, ($A97=raw_long[Date])*(B$1=raw_long[Ticker]),0))</f>
        <v>62.161918999999997</v>
      </c>
      <c r="C97" s="3" cm="1">
        <f t="array" ref="C97">INDEX(raw_long[Adj Close], MATCH(1, ($A97=raw_long[Date])*(C$1=raw_long[Ticker]),0))</f>
        <v>171.565369</v>
      </c>
      <c r="D97" s="3" cm="1">
        <f t="array" ref="D97">INDEX(raw_long[Adj Close], MATCH(1, ($A97=raw_long[Date])*(D$1=raw_long[Ticker]),0))</f>
        <v>81.519142000000002</v>
      </c>
      <c r="E97" s="3" cm="1">
        <f t="array" ref="E97">INDEX(raw_long[Adj Close], MATCH(1, ($A97=raw_long[Date])*(E$1=raw_long[Ticker]),0))</f>
        <v>73.440978999999999</v>
      </c>
      <c r="F97" s="3" cm="1">
        <f t="array" ref="F97">INDEX(raw_long[Adj Close], MATCH(1, ($A97=raw_long[Date])*(F$1=raw_long[Ticker]),0))</f>
        <v>86.343040000000002</v>
      </c>
      <c r="G97" s="3" cm="1">
        <f t="array" ref="G97">INDEX(raw_long[Adj Close], MATCH(1, ($A97=raw_long[Date])*(G$1=raw_long[Ticker]),0))</f>
        <v>36.504905999999998</v>
      </c>
      <c r="H97" s="3" cm="1">
        <f t="array" ref="H97">INDEX(raw_long[Adj Close], MATCH(1, ($A97=raw_long[Date])*(H$1=raw_long[Ticker]),0))</f>
        <v>106.838966</v>
      </c>
      <c r="I97" s="3" cm="1">
        <f t="array" ref="I97">INDEX(raw_long[Adj Close], MATCH(1, ($A97=raw_long[Date])*(I$1=raw_long[Ticker]),0))</f>
        <v>42.325001</v>
      </c>
    </row>
    <row r="98" spans="1:9" x14ac:dyDescent="0.25">
      <c r="A98" s="2">
        <v>43041</v>
      </c>
      <c r="B98" s="3" cm="1">
        <f t="array" ref="B98">INDEX(raw_long[Adj Close], MATCH(1, ($A98=raw_long[Date])*(B$1=raw_long[Ticker]),0))</f>
        <v>61.937027</v>
      </c>
      <c r="C98" s="3" cm="1">
        <f t="array" ref="C98">INDEX(raw_long[Adj Close], MATCH(1, ($A98=raw_long[Date])*(C$1=raw_long[Ticker]),0))</f>
        <v>171.062637</v>
      </c>
      <c r="D98" s="3" cm="1">
        <f t="array" ref="D98">INDEX(raw_long[Adj Close], MATCH(1, ($A98=raw_long[Date])*(D$1=raw_long[Ticker]),0))</f>
        <v>80.987930000000006</v>
      </c>
      <c r="E98" s="3" cm="1">
        <f t="array" ref="E98">INDEX(raw_long[Adj Close], MATCH(1, ($A98=raw_long[Date])*(E$1=raw_long[Ticker]),0))</f>
        <v>72.936736999999994</v>
      </c>
      <c r="F98" s="3" cm="1">
        <f t="array" ref="F98">INDEX(raw_long[Adj Close], MATCH(1, ($A98=raw_long[Date])*(F$1=raw_long[Ticker]),0))</f>
        <v>86.287277000000003</v>
      </c>
      <c r="G98" s="3" cm="1">
        <f t="array" ref="G98">INDEX(raw_long[Adj Close], MATCH(1, ($A98=raw_long[Date])*(G$1=raw_long[Ticker]),0))</f>
        <v>36.363300000000002</v>
      </c>
      <c r="H98" s="3" cm="1">
        <f t="array" ref="H98">INDEX(raw_long[Adj Close], MATCH(1, ($A98=raw_long[Date])*(H$1=raw_long[Ticker]),0))</f>
        <v>106.241615</v>
      </c>
      <c r="I98" s="3" cm="1">
        <f t="array" ref="I98">INDEX(raw_long[Adj Close], MATCH(1, ($A98=raw_long[Date])*(I$1=raw_long[Ticker]),0))</f>
        <v>43.18</v>
      </c>
    </row>
    <row r="99" spans="1:9" x14ac:dyDescent="0.25">
      <c r="A99" s="2">
        <v>43042</v>
      </c>
      <c r="B99" s="3" cm="1">
        <f t="array" ref="B99">INDEX(raw_long[Adj Close], MATCH(1, ($A99=raw_long[Date])*(B$1=raw_long[Ticker]),0))</f>
        <v>62.829116999999997</v>
      </c>
      <c r="C99" s="3" cm="1">
        <f t="array" ref="C99">INDEX(raw_long[Adj Close], MATCH(1, ($A99=raw_long[Date])*(C$1=raw_long[Ticker]),0))</f>
        <v>170.925522</v>
      </c>
      <c r="D99" s="3" cm="1">
        <f t="array" ref="D99">INDEX(raw_long[Adj Close], MATCH(1, ($A99=raw_long[Date])*(D$1=raw_long[Ticker]),0))</f>
        <v>81.960327000000007</v>
      </c>
      <c r="E99" s="3" cm="1">
        <f t="array" ref="E99">INDEX(raw_long[Adj Close], MATCH(1, ($A99=raw_long[Date])*(E$1=raw_long[Ticker]),0))</f>
        <v>73.600196999999994</v>
      </c>
      <c r="F99" s="3" cm="1">
        <f t="array" ref="F99">INDEX(raw_long[Adj Close], MATCH(1, ($A99=raw_long[Date])*(F$1=raw_long[Ticker]),0))</f>
        <v>86.064239999999998</v>
      </c>
      <c r="G99" s="3" cm="1">
        <f t="array" ref="G99">INDEX(raw_long[Adj Close], MATCH(1, ($A99=raw_long[Date])*(G$1=raw_long[Ticker]),0))</f>
        <v>36.264183000000003</v>
      </c>
      <c r="H99" s="3" cm="1">
        <f t="array" ref="H99">INDEX(raw_long[Adj Close], MATCH(1, ($A99=raw_long[Date])*(H$1=raw_long[Ticker]),0))</f>
        <v>105.985619</v>
      </c>
      <c r="I99" s="3" cm="1">
        <f t="array" ref="I99">INDEX(raw_long[Adj Close], MATCH(1, ($A99=raw_long[Date])*(I$1=raw_long[Ticker]),0))</f>
        <v>43.735000999999997</v>
      </c>
    </row>
    <row r="100" spans="1:9" x14ac:dyDescent="0.25">
      <c r="A100" s="2">
        <v>43045</v>
      </c>
      <c r="B100" s="3" cm="1">
        <f t="array" ref="B100">INDEX(raw_long[Adj Close], MATCH(1, ($A100=raw_long[Date])*(B$1=raw_long[Ticker]),0))</f>
        <v>62.131939000000003</v>
      </c>
      <c r="C100" s="3" cm="1">
        <f t="array" ref="C100">INDEX(raw_long[Adj Close], MATCH(1, ($A100=raw_long[Date])*(C$1=raw_long[Ticker]),0))</f>
        <v>167.26939400000001</v>
      </c>
      <c r="D100" s="3" cm="1">
        <f t="array" ref="D100">INDEX(raw_long[Adj Close], MATCH(1, ($A100=raw_long[Date])*(D$1=raw_long[Ticker]),0))</f>
        <v>81.546158000000005</v>
      </c>
      <c r="E100" s="3" cm="1">
        <f t="array" ref="E100">INDEX(raw_long[Adj Close], MATCH(1, ($A100=raw_long[Date])*(E$1=raw_long[Ticker]),0))</f>
        <v>74.652901</v>
      </c>
      <c r="F100" s="3" cm="1">
        <f t="array" ref="F100">INDEX(raw_long[Adj Close], MATCH(1, ($A100=raw_long[Date])*(F$1=raw_long[Ticker]),0))</f>
        <v>87.086487000000005</v>
      </c>
      <c r="G100" s="3" cm="1">
        <f t="array" ref="G100">INDEX(raw_long[Adj Close], MATCH(1, ($A100=raw_long[Date])*(G$1=raw_long[Ticker]),0))</f>
        <v>36.924992000000003</v>
      </c>
      <c r="H100" s="3" cm="1">
        <f t="array" ref="H100">INDEX(raw_long[Adj Close], MATCH(1, ($A100=raw_long[Date])*(H$1=raw_long[Ticker]),0))</f>
        <v>105.729607</v>
      </c>
      <c r="I100" s="3" cm="1">
        <f t="array" ref="I100">INDEX(raw_long[Adj Close], MATCH(1, ($A100=raw_long[Date])*(I$1=raw_long[Ticker]),0))</f>
        <v>43.419998</v>
      </c>
    </row>
    <row r="101" spans="1:9" x14ac:dyDescent="0.25">
      <c r="A101" s="2">
        <v>43046</v>
      </c>
      <c r="B101" s="3" cm="1">
        <f t="array" ref="B101">INDEX(raw_long[Adj Close], MATCH(1, ($A101=raw_long[Date])*(B$1=raw_long[Ticker]),0))</f>
        <v>62.371822000000002</v>
      </c>
      <c r="C101" s="3" cm="1">
        <f t="array" ref="C101">INDEX(raw_long[Adj Close], MATCH(1, ($A101=raw_long[Date])*(C$1=raw_long[Ticker]),0))</f>
        <v>167.63497899999999</v>
      </c>
      <c r="D101" s="3" cm="1">
        <f t="array" ref="D101">INDEX(raw_long[Adj Close], MATCH(1, ($A101=raw_long[Date])*(D$1=raw_long[Ticker]),0))</f>
        <v>81.402100000000004</v>
      </c>
      <c r="E101" s="3" cm="1">
        <f t="array" ref="E101">INDEX(raw_long[Adj Close], MATCH(1, ($A101=raw_long[Date])*(E$1=raw_long[Ticker]),0))</f>
        <v>74.475966999999997</v>
      </c>
      <c r="F101" s="3" cm="1">
        <f t="array" ref="F101">INDEX(raw_long[Adj Close], MATCH(1, ($A101=raw_long[Date])*(F$1=raw_long[Ticker]),0))</f>
        <v>86.157173</v>
      </c>
      <c r="G101" s="3" cm="1">
        <f t="array" ref="G101">INDEX(raw_long[Adj Close], MATCH(1, ($A101=raw_long[Date])*(G$1=raw_long[Ticker]),0))</f>
        <v>36.948588999999998</v>
      </c>
      <c r="H101" s="3" cm="1">
        <f t="array" ref="H101">INDEX(raw_long[Adj Close], MATCH(1, ($A101=raw_long[Date])*(H$1=raw_long[Ticker]),0))</f>
        <v>105.17493399999999</v>
      </c>
      <c r="I101" s="3" cm="1">
        <f t="array" ref="I101">INDEX(raw_long[Adj Close], MATCH(1, ($A101=raw_long[Date])*(I$1=raw_long[Ticker]),0))</f>
        <v>40.959999000000003</v>
      </c>
    </row>
    <row r="102" spans="1:9" x14ac:dyDescent="0.25">
      <c r="A102" s="2">
        <v>43047</v>
      </c>
      <c r="B102" s="3" cm="1">
        <f t="array" ref="B102">INDEX(raw_long[Adj Close], MATCH(1, ($A102=raw_long[Date])*(B$1=raw_long[Ticker]),0))</f>
        <v>62.919083000000001</v>
      </c>
      <c r="C102" s="3" cm="1">
        <f t="array" ref="C102">INDEX(raw_long[Adj Close], MATCH(1, ($A102=raw_long[Date])*(C$1=raw_long[Ticker]),0))</f>
        <v>168.27482599999999</v>
      </c>
      <c r="D102" s="3" cm="1">
        <f t="array" ref="D102">INDEX(raw_long[Adj Close], MATCH(1, ($A102=raw_long[Date])*(D$1=raw_long[Ticker]),0))</f>
        <v>82.797668000000002</v>
      </c>
      <c r="E102" s="3" cm="1">
        <f t="array" ref="E102">INDEX(raw_long[Adj Close], MATCH(1, ($A102=raw_long[Date])*(E$1=raw_long[Ticker]),0))</f>
        <v>74.228286999999995</v>
      </c>
      <c r="F102" s="3" cm="1">
        <f t="array" ref="F102">INDEX(raw_long[Adj Close], MATCH(1, ($A102=raw_long[Date])*(F$1=raw_long[Ticker]),0))</f>
        <v>85.878365000000002</v>
      </c>
      <c r="G102" s="3" cm="1">
        <f t="array" ref="G102">INDEX(raw_long[Adj Close], MATCH(1, ($A102=raw_long[Date])*(G$1=raw_long[Ticker]),0))</f>
        <v>36.816428999999999</v>
      </c>
      <c r="H102" s="3" cm="1">
        <f t="array" ref="H102">INDEX(raw_long[Adj Close], MATCH(1, ($A102=raw_long[Date])*(H$1=raw_long[Ticker]),0))</f>
        <v>105.217613</v>
      </c>
      <c r="I102" s="3" cm="1">
        <f t="array" ref="I102">INDEX(raw_long[Adj Close], MATCH(1, ($A102=raw_long[Date])*(I$1=raw_long[Ticker]),0))</f>
        <v>41.005001</v>
      </c>
    </row>
    <row r="103" spans="1:9" x14ac:dyDescent="0.25">
      <c r="A103" s="2">
        <v>43048</v>
      </c>
      <c r="B103" s="3" cm="1">
        <f t="array" ref="B103">INDEX(raw_long[Adj Close], MATCH(1, ($A103=raw_long[Date])*(B$1=raw_long[Ticker]),0))</f>
        <v>61.307307999999999</v>
      </c>
      <c r="C103" s="3" cm="1">
        <f t="array" ref="C103">INDEX(raw_long[Adj Close], MATCH(1, ($A103=raw_long[Date])*(C$1=raw_long[Ticker]),0))</f>
        <v>160.414063</v>
      </c>
      <c r="D103" s="3" cm="1">
        <f t="array" ref="D103">INDEX(raw_long[Adj Close], MATCH(1, ($A103=raw_long[Date])*(D$1=raw_long[Ticker]),0))</f>
        <v>82.050362000000007</v>
      </c>
      <c r="E103" s="3" cm="1">
        <f t="array" ref="E103">INDEX(raw_long[Adj Close], MATCH(1, ($A103=raw_long[Date])*(E$1=raw_long[Ticker]),0))</f>
        <v>74.007126</v>
      </c>
      <c r="F103" s="3" cm="1">
        <f t="array" ref="F103">INDEX(raw_long[Adj Close], MATCH(1, ($A103=raw_long[Date])*(F$1=raw_long[Ticker]),0))</f>
        <v>85.041984999999997</v>
      </c>
      <c r="G103" s="3" cm="1">
        <f t="array" ref="G103">INDEX(raw_long[Adj Close], MATCH(1, ($A103=raw_long[Date])*(G$1=raw_long[Ticker]),0))</f>
        <v>35.787457000000003</v>
      </c>
      <c r="H103" s="3" cm="1">
        <f t="array" ref="H103">INDEX(raw_long[Adj Close], MATCH(1, ($A103=raw_long[Date])*(H$1=raw_long[Ticker]),0))</f>
        <v>101.29220599999999</v>
      </c>
      <c r="I103" s="3" cm="1">
        <f t="array" ref="I103">INDEX(raw_long[Adj Close], MATCH(1, ($A103=raw_long[Date])*(I$1=raw_long[Ticker]),0))</f>
        <v>41.115001999999997</v>
      </c>
    </row>
    <row r="104" spans="1:9" x14ac:dyDescent="0.25">
      <c r="A104" s="2">
        <v>43049</v>
      </c>
      <c r="B104" s="3" cm="1">
        <f t="array" ref="B104">INDEX(raw_long[Adj Close], MATCH(1, ($A104=raw_long[Date])*(B$1=raw_long[Ticker]),0))</f>
        <v>61.412266000000002</v>
      </c>
      <c r="C104" s="3" cm="1">
        <f t="array" ref="C104">INDEX(raw_long[Adj Close], MATCH(1, ($A104=raw_long[Date])*(C$1=raw_long[Ticker]),0))</f>
        <v>165.44129899999999</v>
      </c>
      <c r="D104" s="3" cm="1">
        <f t="array" ref="D104">INDEX(raw_long[Adj Close], MATCH(1, ($A104=raw_long[Date])*(D$1=raw_long[Ticker]),0))</f>
        <v>82.230438000000007</v>
      </c>
      <c r="E104" s="3" cm="1">
        <f t="array" ref="E104">INDEX(raw_long[Adj Close], MATCH(1, ($A104=raw_long[Date])*(E$1=raw_long[Ticker]),0))</f>
        <v>73.219818000000004</v>
      </c>
      <c r="F104" s="3" cm="1">
        <f t="array" ref="F104">INDEX(raw_long[Adj Close], MATCH(1, ($A104=raw_long[Date])*(F$1=raw_long[Ticker]),0))</f>
        <v>83.443565000000007</v>
      </c>
      <c r="G104" s="3" cm="1">
        <f t="array" ref="G104">INDEX(raw_long[Adj Close], MATCH(1, ($A104=raw_long[Date])*(G$1=raw_long[Ticker]),0))</f>
        <v>35.400410000000001</v>
      </c>
      <c r="H104" s="3" cm="1">
        <f t="array" ref="H104">INDEX(raw_long[Adj Close], MATCH(1, ($A104=raw_long[Date])*(H$1=raw_long[Ticker]),0))</f>
        <v>99.798850999999999</v>
      </c>
      <c r="I104" s="3" cm="1">
        <f t="array" ref="I104">INDEX(raw_long[Adj Close], MATCH(1, ($A104=raw_long[Date])*(I$1=raw_long[Ticker]),0))</f>
        <v>40.080002</v>
      </c>
    </row>
    <row r="105" spans="1:9" x14ac:dyDescent="0.25">
      <c r="A105" s="2">
        <v>43052</v>
      </c>
      <c r="B105" s="3" cm="1">
        <f t="array" ref="B105">INDEX(raw_long[Adj Close], MATCH(1, ($A105=raw_long[Date])*(B$1=raw_long[Ticker]),0))</f>
        <v>60.722575999999997</v>
      </c>
      <c r="C105" s="3" cm="1">
        <f t="array" ref="C105">INDEX(raw_long[Adj Close], MATCH(1, ($A105=raw_long[Date])*(C$1=raw_long[Ticker]),0))</f>
        <v>168.091995</v>
      </c>
      <c r="D105" s="3" cm="1">
        <f t="array" ref="D105">INDEX(raw_long[Adj Close], MATCH(1, ($A105=raw_long[Date])*(D$1=raw_long[Ticker]),0))</f>
        <v>81.411102</v>
      </c>
      <c r="E105" s="3" cm="1">
        <f t="array" ref="E105">INDEX(raw_long[Adj Close], MATCH(1, ($A105=raw_long[Date])*(E$1=raw_long[Ticker]),0))</f>
        <v>73.679824999999994</v>
      </c>
      <c r="F105" s="3" cm="1">
        <f t="array" ref="F105">INDEX(raw_long[Adj Close], MATCH(1, ($A105=raw_long[Date])*(F$1=raw_long[Ticker]),0))</f>
        <v>84.112671000000006</v>
      </c>
      <c r="G105" s="3" cm="1">
        <f t="array" ref="G105">INDEX(raw_long[Adj Close], MATCH(1, ($A105=raw_long[Date])*(G$1=raw_long[Ticker]),0))</f>
        <v>35.867699000000002</v>
      </c>
      <c r="H105" s="3" cm="1">
        <f t="array" ref="H105">INDEX(raw_long[Adj Close], MATCH(1, ($A105=raw_long[Date])*(H$1=raw_long[Ticker]),0))</f>
        <v>99.884192999999996</v>
      </c>
      <c r="I105" s="3" cm="1">
        <f t="array" ref="I105">INDEX(raw_long[Adj Close], MATCH(1, ($A105=raw_long[Date])*(I$1=raw_long[Ticker]),0))</f>
        <v>39.455002</v>
      </c>
    </row>
    <row r="106" spans="1:9" x14ac:dyDescent="0.25">
      <c r="A106" s="2">
        <v>43053</v>
      </c>
      <c r="B106" s="3" cm="1">
        <f t="array" ref="B106">INDEX(raw_long[Adj Close], MATCH(1, ($A106=raw_long[Date])*(B$1=raw_long[Ticker]),0))</f>
        <v>61.02993</v>
      </c>
      <c r="C106" s="3" cm="1">
        <f t="array" ref="C106">INDEX(raw_long[Adj Close], MATCH(1, ($A106=raw_long[Date])*(C$1=raw_long[Ticker]),0))</f>
        <v>171.336838</v>
      </c>
      <c r="D106" s="3" cm="1">
        <f t="array" ref="D106">INDEX(raw_long[Adj Close], MATCH(1, ($A106=raw_long[Date])*(D$1=raw_long[Ticker]),0))</f>
        <v>81.312056999999996</v>
      </c>
      <c r="E106" s="3" cm="1">
        <f t="array" ref="E106">INDEX(raw_long[Adj Close], MATCH(1, ($A106=raw_long[Date])*(E$1=raw_long[Ticker]),0))</f>
        <v>73.883278000000004</v>
      </c>
      <c r="F106" s="3" cm="1">
        <f t="array" ref="F106">INDEX(raw_long[Adj Close], MATCH(1, ($A106=raw_long[Date])*(F$1=raw_long[Ticker]),0))</f>
        <v>84.363585999999998</v>
      </c>
      <c r="G106" s="3" cm="1">
        <f t="array" ref="G106">INDEX(raw_long[Adj Close], MATCH(1, ($A106=raw_long[Date])*(G$1=raw_long[Ticker]),0))</f>
        <v>35.631698999999998</v>
      </c>
      <c r="H106" s="3" cm="1">
        <f t="array" ref="H106">INDEX(raw_long[Adj Close], MATCH(1, ($A106=raw_long[Date])*(H$1=raw_long[Ticker]),0))</f>
        <v>98.902846999999994</v>
      </c>
      <c r="I106" s="3" cm="1">
        <f t="array" ref="I106">INDEX(raw_long[Adj Close], MATCH(1, ($A106=raw_long[Date])*(I$1=raw_long[Ticker]),0))</f>
        <v>39.915000999999997</v>
      </c>
    </row>
    <row r="107" spans="1:9" x14ac:dyDescent="0.25">
      <c r="A107" s="2">
        <v>43054</v>
      </c>
      <c r="B107" s="3" cm="1">
        <f t="array" ref="B107">INDEX(raw_long[Adj Close], MATCH(1, ($A107=raw_long[Date])*(B$1=raw_long[Ticker]),0))</f>
        <v>60.347743999999999</v>
      </c>
      <c r="C107" s="3" cm="1">
        <f t="array" ref="C107">INDEX(raw_long[Adj Close], MATCH(1, ($A107=raw_long[Date])*(C$1=raw_long[Ticker]),0))</f>
        <v>170.10290499999999</v>
      </c>
      <c r="D107" s="3" cm="1">
        <f t="array" ref="D107">INDEX(raw_long[Adj Close], MATCH(1, ($A107=raw_long[Date])*(D$1=raw_long[Ticker]),0))</f>
        <v>82.779670999999993</v>
      </c>
      <c r="E107" s="3" cm="1">
        <f t="array" ref="E107">INDEX(raw_long[Adj Close], MATCH(1, ($A107=raw_long[Date])*(E$1=raw_long[Ticker]),0))</f>
        <v>72.945587000000003</v>
      </c>
      <c r="F107" s="3" cm="1">
        <f t="array" ref="F107">INDEX(raw_long[Adj Close], MATCH(1, ($A107=raw_long[Date])*(F$1=raw_long[Ticker]),0))</f>
        <v>83.415688000000003</v>
      </c>
      <c r="G107" s="3" cm="1">
        <f t="array" ref="G107">INDEX(raw_long[Adj Close], MATCH(1, ($A107=raw_long[Date])*(G$1=raw_long[Ticker]),0))</f>
        <v>35.674179000000002</v>
      </c>
      <c r="H107" s="3" cm="1">
        <f t="array" ref="H107">INDEX(raw_long[Adj Close], MATCH(1, ($A107=raw_long[Date])*(H$1=raw_long[Ticker]),0))</f>
        <v>97.964164999999994</v>
      </c>
      <c r="I107" s="3" cm="1">
        <f t="array" ref="I107">INDEX(raw_long[Adj Close], MATCH(1, ($A107=raw_long[Date])*(I$1=raw_long[Ticker]),0))</f>
        <v>39.689999</v>
      </c>
    </row>
    <row r="108" spans="1:9" x14ac:dyDescent="0.25">
      <c r="A108" s="2">
        <v>43055</v>
      </c>
      <c r="B108" s="3" cm="1">
        <f t="array" ref="B108">INDEX(raw_long[Adj Close], MATCH(1, ($A108=raw_long[Date])*(B$1=raw_long[Ticker]),0))</f>
        <v>61.622162000000003</v>
      </c>
      <c r="C108" s="3" cm="1">
        <f t="array" ref="C108">INDEX(raw_long[Adj Close], MATCH(1, ($A108=raw_long[Date])*(C$1=raw_long[Ticker]),0))</f>
        <v>168.82324199999999</v>
      </c>
      <c r="D108" s="3" cm="1">
        <f t="array" ref="D108">INDEX(raw_long[Adj Close], MATCH(1, ($A108=raw_long[Date])*(D$1=raw_long[Ticker]),0))</f>
        <v>83.562965000000005</v>
      </c>
      <c r="E108" s="3" cm="1">
        <f t="array" ref="E108">INDEX(raw_long[Adj Close], MATCH(1, ($A108=raw_long[Date])*(E$1=raw_long[Ticker]),0))</f>
        <v>73.812515000000005</v>
      </c>
      <c r="F108" s="3" cm="1">
        <f t="array" ref="F108">INDEX(raw_long[Adj Close], MATCH(1, ($A108=raw_long[Date])*(F$1=raw_long[Ticker]),0))</f>
        <v>84.382164000000003</v>
      </c>
      <c r="G108" s="3" cm="1">
        <f t="array" ref="G108">INDEX(raw_long[Adj Close], MATCH(1, ($A108=raw_long[Date])*(G$1=raw_long[Ticker]),0))</f>
        <v>36.141463999999999</v>
      </c>
      <c r="H108" s="3" cm="1">
        <f t="array" ref="H108">INDEX(raw_long[Adj Close], MATCH(1, ($A108=raw_long[Date])*(H$1=raw_long[Ticker]),0))</f>
        <v>98.817513000000005</v>
      </c>
      <c r="I108" s="3" cm="1">
        <f t="array" ref="I108">INDEX(raw_long[Adj Close], MATCH(1, ($A108=raw_long[Date])*(I$1=raw_long[Ticker]),0))</f>
        <v>41.185001</v>
      </c>
    </row>
    <row r="109" spans="1:9" x14ac:dyDescent="0.25">
      <c r="A109" s="2">
        <v>43056</v>
      </c>
      <c r="B109" s="3" cm="1">
        <f t="array" ref="B109">INDEX(raw_long[Adj Close], MATCH(1, ($A109=raw_long[Date])*(B$1=raw_long[Ticker]),0))</f>
        <v>60.977448000000003</v>
      </c>
      <c r="C109" s="3" cm="1">
        <f t="array" ref="C109">INDEX(raw_long[Adj Close], MATCH(1, ($A109=raw_long[Date])*(C$1=raw_long[Ticker]),0))</f>
        <v>169.82868999999999</v>
      </c>
      <c r="D109" s="3" cm="1">
        <f t="array" ref="D109">INDEX(raw_long[Adj Close], MATCH(1, ($A109=raw_long[Date])*(D$1=raw_long[Ticker]),0))</f>
        <v>84.634415000000004</v>
      </c>
      <c r="E109" s="3" cm="1">
        <f t="array" ref="E109">INDEX(raw_long[Adj Close], MATCH(1, ($A109=raw_long[Date])*(E$1=raw_long[Ticker]),0))</f>
        <v>73.237510999999998</v>
      </c>
      <c r="F109" s="3" cm="1">
        <f t="array" ref="F109">INDEX(raw_long[Adj Close], MATCH(1, ($A109=raw_long[Date])*(F$1=raw_long[Ticker]),0))</f>
        <v>84.159126000000001</v>
      </c>
      <c r="G109" s="3" cm="1">
        <f t="array" ref="G109">INDEX(raw_long[Adj Close], MATCH(1, ($A109=raw_long[Date])*(G$1=raw_long[Ticker]),0))</f>
        <v>36.415225999999997</v>
      </c>
      <c r="H109" s="3" cm="1">
        <f t="array" ref="H109">INDEX(raw_long[Adj Close], MATCH(1, ($A109=raw_long[Date])*(H$1=raw_long[Ticker]),0))</f>
        <v>98.049492000000001</v>
      </c>
      <c r="I109" s="3" cm="1">
        <f t="array" ref="I109">INDEX(raw_long[Adj Close], MATCH(1, ($A109=raw_long[Date])*(I$1=raw_long[Ticker]),0))</f>
        <v>41.445</v>
      </c>
    </row>
    <row r="110" spans="1:9" x14ac:dyDescent="0.25">
      <c r="A110" s="2">
        <v>43059</v>
      </c>
      <c r="B110" s="3" cm="1">
        <f t="array" ref="B110">INDEX(raw_long[Adj Close], MATCH(1, ($A110=raw_long[Date])*(B$1=raw_long[Ticker]),0))</f>
        <v>61.674636999999997</v>
      </c>
      <c r="C110" s="3" cm="1">
        <f t="array" ref="C110">INDEX(raw_long[Adj Close], MATCH(1, ($A110=raw_long[Date])*(C$1=raw_long[Ticker]),0))</f>
        <v>168.86895799999999</v>
      </c>
      <c r="D110" s="3" cm="1">
        <f t="array" ref="D110">INDEX(raw_long[Adj Close], MATCH(1, ($A110=raw_long[Date])*(D$1=raw_long[Ticker]),0))</f>
        <v>84.733458999999996</v>
      </c>
      <c r="E110" s="3" cm="1">
        <f t="array" ref="E110">INDEX(raw_long[Adj Close], MATCH(1, ($A110=raw_long[Date])*(E$1=raw_long[Ticker]),0))</f>
        <v>73.281745999999998</v>
      </c>
      <c r="F110" s="3" cm="1">
        <f t="array" ref="F110">INDEX(raw_long[Adj Close], MATCH(1, ($A110=raw_long[Date])*(F$1=raw_long[Ticker]),0))</f>
        <v>83.861748000000006</v>
      </c>
      <c r="G110" s="3" cm="1">
        <f t="array" ref="G110">INDEX(raw_long[Adj Close], MATCH(1, ($A110=raw_long[Date])*(G$1=raw_long[Ticker]),0))</f>
        <v>36.655945000000003</v>
      </c>
      <c r="H110" s="3" cm="1">
        <f t="array" ref="H110">INDEX(raw_long[Adj Close], MATCH(1, ($A110=raw_long[Date])*(H$1=raw_long[Ticker]),0))</f>
        <v>98.006827999999999</v>
      </c>
      <c r="I110" s="3" cm="1">
        <f t="array" ref="I110">INDEX(raw_long[Adj Close], MATCH(1, ($A110=raw_long[Date])*(I$1=raw_long[Ticker]),0))</f>
        <v>41.744999</v>
      </c>
    </row>
    <row r="111" spans="1:9" x14ac:dyDescent="0.25">
      <c r="A111" s="2">
        <v>43060</v>
      </c>
      <c r="B111" s="3" cm="1">
        <f t="array" ref="B111">INDEX(raw_long[Adj Close], MATCH(1, ($A111=raw_long[Date])*(B$1=raw_long[Ticker]),0))</f>
        <v>63.458838999999998</v>
      </c>
      <c r="C111" s="3" cm="1">
        <f t="array" ref="C111">INDEX(raw_long[Adj Close], MATCH(1, ($A111=raw_long[Date])*(C$1=raw_long[Ticker]),0))</f>
        <v>171.51966899999999</v>
      </c>
      <c r="D111" s="3" cm="1">
        <f t="array" ref="D111">INDEX(raw_long[Adj Close], MATCH(1, ($A111=raw_long[Date])*(D$1=raw_long[Ticker]),0))</f>
        <v>84.769469999999998</v>
      </c>
      <c r="E111" s="3" cm="1">
        <f t="array" ref="E111">INDEX(raw_long[Adj Close], MATCH(1, ($A111=raw_long[Date])*(E$1=raw_long[Ticker]),0))</f>
        <v>73.936347999999995</v>
      </c>
      <c r="F111" s="3" cm="1">
        <f t="array" ref="F111">INDEX(raw_long[Adj Close], MATCH(1, ($A111=raw_long[Date])*(F$1=raw_long[Ticker]),0))</f>
        <v>84.382164000000003</v>
      </c>
      <c r="G111" s="3" cm="1">
        <f t="array" ref="G111">INDEX(raw_long[Adj Close], MATCH(1, ($A111=raw_long[Date])*(G$1=raw_long[Ticker]),0))</f>
        <v>36.655945000000003</v>
      </c>
      <c r="H111" s="3" cm="1">
        <f t="array" ref="H111">INDEX(raw_long[Adj Close], MATCH(1, ($A111=raw_long[Date])*(H$1=raw_long[Ticker]),0))</f>
        <v>97.708152999999996</v>
      </c>
      <c r="I111" s="3" cm="1">
        <f t="array" ref="I111">INDEX(raw_long[Adj Close], MATCH(1, ($A111=raw_long[Date])*(I$1=raw_long[Ticker]),0))</f>
        <v>42.369999</v>
      </c>
    </row>
    <row r="112" spans="1:9" x14ac:dyDescent="0.25">
      <c r="A112" s="2">
        <v>43061</v>
      </c>
      <c r="B112" s="3" cm="1">
        <f t="array" ref="B112">INDEX(raw_long[Adj Close], MATCH(1, ($A112=raw_long[Date])*(B$1=raw_long[Ticker]),0))</f>
        <v>62.634219999999999</v>
      </c>
      <c r="C112" s="3" cm="1">
        <f t="array" ref="C112">INDEX(raw_long[Adj Close], MATCH(1, ($A112=raw_long[Date])*(C$1=raw_long[Ticker]),0))</f>
        <v>167.36077900000001</v>
      </c>
      <c r="D112" s="3" cm="1">
        <f t="array" ref="D112">INDEX(raw_long[Adj Close], MATCH(1, ($A112=raw_long[Date])*(D$1=raw_long[Ticker]),0))</f>
        <v>83.076781999999994</v>
      </c>
      <c r="E112" s="3" cm="1">
        <f t="array" ref="E112">INDEX(raw_long[Adj Close], MATCH(1, ($A112=raw_long[Date])*(E$1=raw_long[Ticker]),0))</f>
        <v>73.157889999999995</v>
      </c>
      <c r="F112" s="3" cm="1">
        <f t="array" ref="F112">INDEX(raw_long[Adj Close], MATCH(1, ($A112=raw_long[Date])*(F$1=raw_long[Ticker]),0))</f>
        <v>84.177727000000004</v>
      </c>
      <c r="G112" s="3" cm="1">
        <f t="array" ref="G112">INDEX(raw_long[Adj Close], MATCH(1, ($A112=raw_long[Date])*(G$1=raw_long[Ticker]),0))</f>
        <v>36.155624000000003</v>
      </c>
      <c r="H112" s="3" cm="1">
        <f t="array" ref="H112">INDEX(raw_long[Adj Close], MATCH(1, ($A112=raw_long[Date])*(H$1=raw_long[Ticker]),0))</f>
        <v>96.769478000000007</v>
      </c>
      <c r="I112" s="3" cm="1">
        <f t="array" ref="I112">INDEX(raw_long[Adj Close], MATCH(1, ($A112=raw_long[Date])*(I$1=raw_long[Ticker]),0))</f>
        <v>42.599997999999999</v>
      </c>
    </row>
    <row r="113" spans="1:9" x14ac:dyDescent="0.25">
      <c r="A113" s="2">
        <v>43062</v>
      </c>
      <c r="B113" s="3" cm="1">
        <f t="array" ref="B113">INDEX(raw_long[Adj Close], MATCH(1, ($A113=raw_long[Date])*(B$1=raw_long[Ticker]),0))</f>
        <v>63.226444000000001</v>
      </c>
      <c r="C113" s="3" cm="1">
        <f t="array" ref="C113">INDEX(raw_long[Adj Close], MATCH(1, ($A113=raw_long[Date])*(C$1=raw_long[Ticker]),0))</f>
        <v>166.12683100000001</v>
      </c>
      <c r="D113" s="3" cm="1">
        <f t="array" ref="D113">INDEX(raw_long[Adj Close], MATCH(1, ($A113=raw_long[Date])*(D$1=raw_long[Ticker]),0))</f>
        <v>82.428512999999995</v>
      </c>
      <c r="E113" s="3" cm="1">
        <f t="array" ref="E113">INDEX(raw_long[Adj Close], MATCH(1, ($A113=raw_long[Date])*(E$1=raw_long[Ticker]),0))</f>
        <v>72.980971999999994</v>
      </c>
      <c r="F113" s="3" cm="1">
        <f t="array" ref="F113">INDEX(raw_long[Adj Close], MATCH(1, ($A113=raw_long[Date])*(F$1=raw_long[Ticker]),0))</f>
        <v>83.452866</v>
      </c>
      <c r="G113" s="3" cm="1">
        <f t="array" ref="G113">INDEX(raw_long[Adj Close], MATCH(1, ($A113=raw_long[Date])*(G$1=raw_long[Ticker]),0))</f>
        <v>36.004573999999998</v>
      </c>
      <c r="H113" s="3" cm="1">
        <f t="array" ref="H113">INDEX(raw_long[Adj Close], MATCH(1, ($A113=raw_long[Date])*(H$1=raw_long[Ticker]),0))</f>
        <v>97.196144000000004</v>
      </c>
      <c r="I113" s="3" cm="1">
        <f t="array" ref="I113">INDEX(raw_long[Adj Close], MATCH(1, ($A113=raw_long[Date])*(I$1=raw_long[Ticker]),0))</f>
        <v>42.290000999999997</v>
      </c>
    </row>
    <row r="114" spans="1:9" x14ac:dyDescent="0.25">
      <c r="A114" s="2">
        <v>43063</v>
      </c>
      <c r="B114" s="3" cm="1">
        <f t="array" ref="B114">INDEX(raw_long[Adj Close], MATCH(1, ($A114=raw_long[Date])*(B$1=raw_long[Ticker]),0))</f>
        <v>64.036072000000004</v>
      </c>
      <c r="C114" s="3" cm="1">
        <f t="array" ref="C114">INDEX(raw_long[Adj Close], MATCH(1, ($A114=raw_long[Date])*(C$1=raw_long[Ticker]),0))</f>
        <v>164.52723700000001</v>
      </c>
      <c r="D114" s="3" cm="1">
        <f t="array" ref="D114">INDEX(raw_long[Adj Close], MATCH(1, ($A114=raw_long[Date])*(D$1=raw_long[Ticker]),0))</f>
        <v>82.65361</v>
      </c>
      <c r="E114" s="3" cm="1">
        <f t="array" ref="E114">INDEX(raw_long[Adj Close], MATCH(1, ($A114=raw_long[Date])*(E$1=raw_long[Ticker]),0))</f>
        <v>72.848288999999994</v>
      </c>
      <c r="F114" s="3" cm="1">
        <f t="array" ref="F114">INDEX(raw_long[Adj Close], MATCH(1, ($A114=raw_long[Date])*(F$1=raw_long[Ticker]),0))</f>
        <v>82.848793000000001</v>
      </c>
      <c r="G114" s="3" cm="1">
        <f t="array" ref="G114">INDEX(raw_long[Adj Close], MATCH(1, ($A114=raw_long[Date])*(G$1=raw_long[Ticker]),0))</f>
        <v>35.726092999999999</v>
      </c>
      <c r="H114" s="3" cm="1">
        <f t="array" ref="H114">INDEX(raw_long[Adj Close], MATCH(1, ($A114=raw_long[Date])*(H$1=raw_long[Ticker]),0))</f>
        <v>97.324150000000003</v>
      </c>
      <c r="I114" s="3" cm="1">
        <f t="array" ref="I114">INDEX(raw_long[Adj Close], MATCH(1, ($A114=raw_long[Date])*(I$1=raw_long[Ticker]),0))</f>
        <v>42.854999999999997</v>
      </c>
    </row>
    <row r="115" spans="1:9" x14ac:dyDescent="0.25">
      <c r="A115" s="2">
        <v>43066</v>
      </c>
      <c r="B115" s="3" cm="1">
        <f t="array" ref="B115">INDEX(raw_long[Adj Close], MATCH(1, ($A115=raw_long[Date])*(B$1=raw_long[Ticker]),0))</f>
        <v>63.451343999999999</v>
      </c>
      <c r="C115" s="3" cm="1">
        <f t="array" ref="C115">INDEX(raw_long[Adj Close], MATCH(1, ($A115=raw_long[Date])*(C$1=raw_long[Ticker]),0))</f>
        <v>163.79600500000001</v>
      </c>
      <c r="D115" s="3" cm="1">
        <f t="array" ref="D115">INDEX(raw_long[Adj Close], MATCH(1, ($A115=raw_long[Date])*(D$1=raw_long[Ticker]),0))</f>
        <v>82.401511999999997</v>
      </c>
      <c r="E115" s="3" cm="1">
        <f t="array" ref="E115">INDEX(raw_long[Adj Close], MATCH(1, ($A115=raw_long[Date])*(E$1=raw_long[Ticker]),0))</f>
        <v>73.007499999999993</v>
      </c>
      <c r="F115" s="3" cm="1">
        <f t="array" ref="F115">INDEX(raw_long[Adj Close], MATCH(1, ($A115=raw_long[Date])*(F$1=raw_long[Ticker]),0))</f>
        <v>82.542113999999998</v>
      </c>
      <c r="G115" s="3" cm="1">
        <f t="array" ref="G115">INDEX(raw_long[Adj Close], MATCH(1, ($A115=raw_long[Date])*(G$1=raw_long[Ticker]),0))</f>
        <v>35.636414000000002</v>
      </c>
      <c r="H115" s="3" cm="1">
        <f t="array" ref="H115">INDEX(raw_long[Adj Close], MATCH(1, ($A115=raw_long[Date])*(H$1=raw_long[Ticker]),0))</f>
        <v>96.598808000000005</v>
      </c>
      <c r="I115" s="3" cm="1">
        <f t="array" ref="I115">INDEX(raw_long[Adj Close], MATCH(1, ($A115=raw_long[Date])*(I$1=raw_long[Ticker]),0))</f>
        <v>43.325001</v>
      </c>
    </row>
    <row r="116" spans="1:9" x14ac:dyDescent="0.25">
      <c r="A116" s="2">
        <v>43067</v>
      </c>
      <c r="B116" s="3" cm="1">
        <f t="array" ref="B116">INDEX(raw_long[Adj Close], MATCH(1, ($A116=raw_long[Date])*(B$1=raw_long[Ticker]),0))</f>
        <v>64.141022000000007</v>
      </c>
      <c r="C116" s="3" cm="1">
        <f t="array" ref="C116">INDEX(raw_long[Adj Close], MATCH(1, ($A116=raw_long[Date])*(C$1=raw_long[Ticker]),0))</f>
        <v>163.61320499999999</v>
      </c>
      <c r="D116" s="3" cm="1">
        <f t="array" ref="D116">INDEX(raw_long[Adj Close], MATCH(1, ($A116=raw_long[Date])*(D$1=raw_long[Ticker]),0))</f>
        <v>83.770058000000006</v>
      </c>
      <c r="E116" s="3" cm="1">
        <f t="array" ref="E116">INDEX(raw_long[Adj Close], MATCH(1, ($A116=raw_long[Date])*(E$1=raw_long[Ticker]),0))</f>
        <v>73.237510999999998</v>
      </c>
      <c r="F116" s="3" cm="1">
        <f t="array" ref="F116">INDEX(raw_long[Adj Close], MATCH(1, ($A116=raw_long[Date])*(F$1=raw_long[Ticker]),0))</f>
        <v>82.635056000000006</v>
      </c>
      <c r="G116" s="3" cm="1">
        <f t="array" ref="G116">INDEX(raw_long[Adj Close], MATCH(1, ($A116=raw_long[Date])*(G$1=raw_long[Ticker]),0))</f>
        <v>35.683616999999998</v>
      </c>
      <c r="H116" s="3" cm="1">
        <f t="array" ref="H116">INDEX(raw_long[Adj Close], MATCH(1, ($A116=raw_long[Date])*(H$1=raw_long[Ticker]),0))</f>
        <v>97.452156000000002</v>
      </c>
      <c r="I116" s="3" cm="1">
        <f t="array" ref="I116">INDEX(raw_long[Adj Close], MATCH(1, ($A116=raw_long[Date])*(I$1=raw_long[Ticker]),0))</f>
        <v>43.044998</v>
      </c>
    </row>
    <row r="117" spans="1:9" x14ac:dyDescent="0.25">
      <c r="A117" s="2">
        <v>43068</v>
      </c>
      <c r="B117" s="3" cm="1">
        <f t="array" ref="B117">INDEX(raw_long[Adj Close], MATCH(1, ($A117=raw_long[Date])*(B$1=raw_long[Ticker]),0))</f>
        <v>65.213036000000002</v>
      </c>
      <c r="C117" s="3" cm="1">
        <f t="array" ref="C117">INDEX(raw_long[Adj Close], MATCH(1, ($A117=raw_long[Date])*(C$1=raw_long[Ticker]),0))</f>
        <v>162.379257</v>
      </c>
      <c r="D117" s="3" cm="1">
        <f t="array" ref="D117">INDEX(raw_long[Adj Close], MATCH(1, ($A117=raw_long[Date])*(D$1=raw_long[Ticker]),0))</f>
        <v>85.021575999999996</v>
      </c>
      <c r="E117" s="3" cm="1">
        <f t="array" ref="E117">INDEX(raw_long[Adj Close], MATCH(1, ($A117=raw_long[Date])*(E$1=raw_long[Ticker]),0))</f>
        <v>73.317122999999995</v>
      </c>
      <c r="F117" s="3" cm="1">
        <f t="array" ref="F117">INDEX(raw_long[Adj Close], MATCH(1, ($A117=raw_long[Date])*(F$1=raw_long[Ticker]),0))</f>
        <v>84.084784999999997</v>
      </c>
      <c r="G117" s="3" cm="1">
        <f t="array" ref="G117">INDEX(raw_long[Adj Close], MATCH(1, ($A117=raw_long[Date])*(G$1=raw_long[Ticker]),0))</f>
        <v>35.527847000000001</v>
      </c>
      <c r="H117" s="3" cm="1">
        <f t="array" ref="H117">INDEX(raw_long[Adj Close], MATCH(1, ($A117=raw_long[Date])*(H$1=raw_long[Ticker]),0))</f>
        <v>97.708152999999996</v>
      </c>
      <c r="I117" s="3" cm="1">
        <f t="array" ref="I117">INDEX(raw_long[Adj Close], MATCH(1, ($A117=raw_long[Date])*(I$1=raw_long[Ticker]),0))</f>
        <v>43</v>
      </c>
    </row>
    <row r="118" spans="1:9" x14ac:dyDescent="0.25">
      <c r="A118" s="2">
        <v>43069</v>
      </c>
      <c r="B118" s="3" cm="1">
        <f t="array" ref="B118">INDEX(raw_long[Adj Close], MATCH(1, ($A118=raw_long[Date])*(B$1=raw_long[Ticker]),0))</f>
        <v>65.595366999999996</v>
      </c>
      <c r="C118" s="3" cm="1">
        <f t="array" ref="C118">INDEX(raw_long[Adj Close], MATCH(1, ($A118=raw_long[Date])*(C$1=raw_long[Ticker]),0))</f>
        <v>160.13986199999999</v>
      </c>
      <c r="D118" s="3" cm="1">
        <f t="array" ref="D118">INDEX(raw_long[Adj Close], MATCH(1, ($A118=raw_long[Date])*(D$1=raw_long[Ticker]),0))</f>
        <v>85.759872000000001</v>
      </c>
      <c r="E118" s="3" cm="1">
        <f t="array" ref="E118">INDEX(raw_long[Adj Close], MATCH(1, ($A118=raw_long[Date])*(E$1=raw_long[Ticker]),0))</f>
        <v>73.839057999999994</v>
      </c>
      <c r="F118" s="3" cm="1">
        <f t="array" ref="F118">INDEX(raw_long[Adj Close], MATCH(1, ($A118=raw_long[Date])*(F$1=raw_long[Ticker]),0))</f>
        <v>83.109001000000006</v>
      </c>
      <c r="G118" s="3" cm="1">
        <f t="array" ref="G118">INDEX(raw_long[Adj Close], MATCH(1, ($A118=raw_long[Date])*(G$1=raw_long[Ticker]),0))</f>
        <v>35.306007000000001</v>
      </c>
      <c r="H118" s="3" cm="1">
        <f t="array" ref="H118">INDEX(raw_long[Adj Close], MATCH(1, ($A118=raw_long[Date])*(H$1=raw_long[Ticker]),0))</f>
        <v>97.452156000000002</v>
      </c>
      <c r="I118" s="3" cm="1">
        <f t="array" ref="I118">INDEX(raw_long[Adj Close], MATCH(1, ($A118=raw_long[Date])*(I$1=raw_long[Ticker]),0))</f>
        <v>42.965000000000003</v>
      </c>
    </row>
    <row r="119" spans="1:9" x14ac:dyDescent="0.25">
      <c r="A119" s="2">
        <v>43070</v>
      </c>
      <c r="B119" s="3" cm="1">
        <f t="array" ref="B119">INDEX(raw_long[Adj Close], MATCH(1, ($A119=raw_long[Date])*(B$1=raw_long[Ticker]),0))</f>
        <v>63.991095999999999</v>
      </c>
      <c r="C119" s="3" cm="1">
        <f t="array" ref="C119">INDEX(raw_long[Adj Close], MATCH(1, ($A119=raw_long[Date])*(C$1=raw_long[Ticker]),0))</f>
        <v>160.04844700000001</v>
      </c>
      <c r="D119" s="3" cm="1">
        <f t="array" ref="D119">INDEX(raw_long[Adj Close], MATCH(1, ($A119=raw_long[Date])*(D$1=raw_long[Ticker]),0))</f>
        <v>83.923134000000005</v>
      </c>
      <c r="E119" s="3" cm="1">
        <f t="array" ref="E119">INDEX(raw_long[Adj Close], MATCH(1, ($A119=raw_long[Date])*(E$1=raw_long[Ticker]),0))</f>
        <v>73.113663000000003</v>
      </c>
      <c r="F119" s="3" cm="1">
        <f t="array" ref="F119">INDEX(raw_long[Adj Close], MATCH(1, ($A119=raw_long[Date])*(F$1=raw_long[Ticker]),0))</f>
        <v>83.071838</v>
      </c>
      <c r="G119" s="3" cm="1">
        <f t="array" ref="G119">INDEX(raw_long[Adj Close], MATCH(1, ($A119=raw_long[Date])*(G$1=raw_long[Ticker]),0))</f>
        <v>35.221049999999998</v>
      </c>
      <c r="H119" s="3" cm="1">
        <f t="array" ref="H119">INDEX(raw_long[Adj Close], MATCH(1, ($A119=raw_long[Date])*(H$1=raw_long[Ticker]),0))</f>
        <v>96.47081</v>
      </c>
      <c r="I119" s="3" cm="1">
        <f t="array" ref="I119">INDEX(raw_long[Adj Close], MATCH(1, ($A119=raw_long[Date])*(I$1=raw_long[Ticker]),0))</f>
        <v>42.82</v>
      </c>
    </row>
    <row r="120" spans="1:9" x14ac:dyDescent="0.25">
      <c r="A120" s="2">
        <v>43073</v>
      </c>
      <c r="B120" s="3" cm="1">
        <f t="array" ref="B120">INDEX(raw_long[Adj Close], MATCH(1, ($A120=raw_long[Date])*(B$1=raw_long[Ticker]),0))</f>
        <v>63.826168000000003</v>
      </c>
      <c r="C120" s="3" cm="1">
        <f t="array" ref="C120">INDEX(raw_long[Adj Close], MATCH(1, ($A120=raw_long[Date])*(C$1=raw_long[Ticker]),0))</f>
        <v>162.01365699999999</v>
      </c>
      <c r="D120" s="3" cm="1">
        <f t="array" ref="D120">INDEX(raw_long[Adj Close], MATCH(1, ($A120=raw_long[Date])*(D$1=raw_long[Ticker]),0))</f>
        <v>85.714843999999999</v>
      </c>
      <c r="E120" s="3" cm="1">
        <f t="array" ref="E120">INDEX(raw_long[Adj Close], MATCH(1, ($A120=raw_long[Date])*(E$1=raw_long[Ticker]),0))</f>
        <v>76.342528999999999</v>
      </c>
      <c r="F120" s="3" cm="1">
        <f t="array" ref="F120">INDEX(raw_long[Adj Close], MATCH(1, ($A120=raw_long[Date])*(F$1=raw_long[Ticker]),0))</f>
        <v>83.471442999999994</v>
      </c>
      <c r="G120" s="3" cm="1">
        <f t="array" ref="G120">INDEX(raw_long[Adj Close], MATCH(1, ($A120=raw_long[Date])*(G$1=raw_long[Ticker]),0))</f>
        <v>35.598652000000001</v>
      </c>
      <c r="H120" s="3" cm="1">
        <f t="array" ref="H120">INDEX(raw_long[Adj Close], MATCH(1, ($A120=raw_long[Date])*(H$1=raw_long[Ticker]),0))</f>
        <v>97.836158999999995</v>
      </c>
      <c r="I120" s="3" cm="1">
        <f t="array" ref="I120">INDEX(raw_long[Adj Close], MATCH(1, ($A120=raw_long[Date])*(I$1=raw_long[Ticker]),0))</f>
        <v>43.380001</v>
      </c>
    </row>
    <row r="121" spans="1:9" x14ac:dyDescent="0.25">
      <c r="A121" s="2">
        <v>43074</v>
      </c>
      <c r="B121" s="3" cm="1">
        <f t="array" ref="B121">INDEX(raw_long[Adj Close], MATCH(1, ($A121=raw_long[Date])*(B$1=raw_long[Ticker]),0))</f>
        <v>62.784142000000003</v>
      </c>
      <c r="C121" s="3" cm="1">
        <f t="array" ref="C121">INDEX(raw_long[Adj Close], MATCH(1, ($A121=raw_long[Date])*(C$1=raw_long[Ticker]),0))</f>
        <v>162.19644199999999</v>
      </c>
      <c r="D121" s="3" cm="1">
        <f t="array" ref="D121">INDEX(raw_long[Adj Close], MATCH(1, ($A121=raw_long[Date])*(D$1=raw_long[Ticker]),0))</f>
        <v>87.245475999999996</v>
      </c>
      <c r="E121" s="3" cm="1">
        <f t="array" ref="E121">INDEX(raw_long[Adj Close], MATCH(1, ($A121=raw_long[Date])*(E$1=raw_long[Ticker]),0))</f>
        <v>76.165604000000002</v>
      </c>
      <c r="F121" s="3" cm="1">
        <f t="array" ref="F121">INDEX(raw_long[Adj Close], MATCH(1, ($A121=raw_long[Date])*(F$1=raw_long[Ticker]),0))</f>
        <v>82.755866999999995</v>
      </c>
      <c r="G121" s="3" cm="1">
        <f t="array" ref="G121">INDEX(raw_long[Adj Close], MATCH(1, ($A121=raw_long[Date])*(G$1=raw_long[Ticker]),0))</f>
        <v>35.645854999999997</v>
      </c>
      <c r="H121" s="3" cm="1">
        <f t="array" ref="H121">INDEX(raw_long[Adj Close], MATCH(1, ($A121=raw_long[Date])*(H$1=raw_long[Ticker]),0))</f>
        <v>96.812140999999997</v>
      </c>
      <c r="I121" s="3" cm="1">
        <f t="array" ref="I121">INDEX(raw_long[Adj Close], MATCH(1, ($A121=raw_long[Date])*(I$1=raw_long[Ticker]),0))</f>
        <v>43.494999</v>
      </c>
    </row>
    <row r="122" spans="1:9" x14ac:dyDescent="0.25">
      <c r="A122" s="2">
        <v>43075</v>
      </c>
      <c r="B122" s="3" cm="1">
        <f t="array" ref="B122">INDEX(raw_long[Adj Close], MATCH(1, ($A122=raw_long[Date])*(B$1=raw_long[Ticker]),0))</f>
        <v>62.439297000000003</v>
      </c>
      <c r="C122" s="3" cm="1">
        <f t="array" ref="C122">INDEX(raw_long[Adj Close], MATCH(1, ($A122=raw_long[Date])*(C$1=raw_long[Ticker]),0))</f>
        <v>163.84172100000001</v>
      </c>
      <c r="D122" s="3" cm="1">
        <f t="array" ref="D122">INDEX(raw_long[Adj Close], MATCH(1, ($A122=raw_long[Date])*(D$1=raw_long[Ticker]),0))</f>
        <v>88.145850999999993</v>
      </c>
      <c r="E122" s="3" cm="1">
        <f t="array" ref="E122">INDEX(raw_long[Adj Close], MATCH(1, ($A122=raw_long[Date])*(E$1=raw_long[Ticker]),0))</f>
        <v>76.032905999999997</v>
      </c>
      <c r="F122" s="3" cm="1">
        <f t="array" ref="F122">INDEX(raw_long[Adj Close], MATCH(1, ($A122=raw_long[Date])*(F$1=raw_long[Ticker]),0))</f>
        <v>81.863715999999997</v>
      </c>
      <c r="G122" s="3" cm="1">
        <f t="array" ref="G122">INDEX(raw_long[Adj Close], MATCH(1, ($A122=raw_long[Date])*(G$1=raw_long[Ticker]),0))</f>
        <v>35.438175000000001</v>
      </c>
      <c r="H122" s="3" cm="1">
        <f t="array" ref="H122">INDEX(raw_long[Adj Close], MATCH(1, ($A122=raw_long[Date])*(H$1=raw_long[Ticker]),0))</f>
        <v>96.684151</v>
      </c>
      <c r="I122" s="3" cm="1">
        <f t="array" ref="I122">INDEX(raw_long[Adj Close], MATCH(1, ($A122=raw_long[Date])*(I$1=raw_long[Ticker]),0))</f>
        <v>43.849997999999999</v>
      </c>
    </row>
    <row r="123" spans="1:9" x14ac:dyDescent="0.25">
      <c r="A123" s="2">
        <v>43076</v>
      </c>
      <c r="B123" s="3" cm="1">
        <f t="array" ref="B123">INDEX(raw_long[Adj Close], MATCH(1, ($A123=raw_long[Date])*(B$1=raw_long[Ticker]),0))</f>
        <v>61.884540999999999</v>
      </c>
      <c r="C123" s="3" cm="1">
        <f t="array" ref="C123">INDEX(raw_long[Adj Close], MATCH(1, ($A123=raw_long[Date])*(C$1=raw_long[Ticker]),0))</f>
        <v>164.66435200000001</v>
      </c>
      <c r="D123" s="3" cm="1">
        <f t="array" ref="D123">INDEX(raw_long[Adj Close], MATCH(1, ($A123=raw_long[Date])*(D$1=raw_long[Ticker]),0))</f>
        <v>88.533005000000003</v>
      </c>
      <c r="E123" s="3" cm="1">
        <f t="array" ref="E123">INDEX(raw_long[Adj Close], MATCH(1, ($A123=raw_long[Date])*(E$1=raw_long[Ticker]),0))</f>
        <v>76.731742999999994</v>
      </c>
      <c r="F123" s="3" cm="1">
        <f t="array" ref="F123">INDEX(raw_long[Adj Close], MATCH(1, ($A123=raw_long[Date])*(F$1=raw_long[Ticker]),0))</f>
        <v>81.687140999999997</v>
      </c>
      <c r="G123" s="3" cm="1">
        <f t="array" ref="G123">INDEX(raw_long[Adj Close], MATCH(1, ($A123=raw_long[Date])*(G$1=raw_long[Ticker]),0))</f>
        <v>35.523128999999997</v>
      </c>
      <c r="H123" s="3" cm="1">
        <f t="array" ref="H123">INDEX(raw_long[Adj Close], MATCH(1, ($A123=raw_long[Date])*(H$1=raw_long[Ticker]),0))</f>
        <v>97.324150000000003</v>
      </c>
      <c r="I123" s="3" cm="1">
        <f t="array" ref="I123">INDEX(raw_long[Adj Close], MATCH(1, ($A123=raw_long[Date])*(I$1=raw_long[Ticker]),0))</f>
        <v>44.025002000000001</v>
      </c>
    </row>
    <row r="124" spans="1:9" x14ac:dyDescent="0.25">
      <c r="A124" s="2">
        <v>43077</v>
      </c>
      <c r="B124" s="3" cm="1">
        <f t="array" ref="B124">INDEX(raw_long[Adj Close], MATCH(1, ($A124=raw_long[Date])*(B$1=raw_long[Ticker]),0))</f>
        <v>62.821621</v>
      </c>
      <c r="C124" s="3" cm="1">
        <f t="array" ref="C124">INDEX(raw_long[Adj Close], MATCH(1, ($A124=raw_long[Date])*(C$1=raw_long[Ticker]),0))</f>
        <v>165.075684</v>
      </c>
      <c r="D124" s="3" cm="1">
        <f t="array" ref="D124">INDEX(raw_long[Adj Close], MATCH(1, ($A124=raw_long[Date])*(D$1=raw_long[Ticker]),0))</f>
        <v>89.154258999999996</v>
      </c>
      <c r="E124" s="3" cm="1">
        <f t="array" ref="E124">INDEX(raw_long[Adj Close], MATCH(1, ($A124=raw_long[Date])*(E$1=raw_long[Ticker]),0))</f>
        <v>77.227135000000004</v>
      </c>
      <c r="F124" s="3" cm="1">
        <f t="array" ref="F124">INDEX(raw_long[Adj Close], MATCH(1, ($A124=raw_long[Date])*(F$1=raw_long[Ticker]),0))</f>
        <v>82.579284999999999</v>
      </c>
      <c r="G124" s="3" cm="1">
        <f t="array" ref="G124">INDEX(raw_long[Adj Close], MATCH(1, ($A124=raw_long[Date])*(G$1=raw_long[Ticker]),0))</f>
        <v>35.211604999999999</v>
      </c>
      <c r="H124" s="3" cm="1">
        <f t="array" ref="H124">INDEX(raw_long[Adj Close], MATCH(1, ($A124=raw_long[Date])*(H$1=raw_long[Ticker]),0))</f>
        <v>98.305496000000005</v>
      </c>
      <c r="I124" s="3" cm="1">
        <f t="array" ref="I124">INDEX(raw_long[Adj Close], MATCH(1, ($A124=raw_long[Date])*(I$1=raw_long[Ticker]),0))</f>
        <v>45.415000999999997</v>
      </c>
    </row>
    <row r="125" spans="1:9" x14ac:dyDescent="0.25">
      <c r="A125" s="2">
        <v>43080</v>
      </c>
      <c r="B125" s="3" cm="1">
        <f t="array" ref="B125">INDEX(raw_long[Adj Close], MATCH(1, ($A125=raw_long[Date])*(B$1=raw_long[Ticker]),0))</f>
        <v>62.596722</v>
      </c>
      <c r="C125" s="3" cm="1">
        <f t="array" ref="C125">INDEX(raw_long[Adj Close], MATCH(1, ($A125=raw_long[Date])*(C$1=raw_long[Ticker]),0))</f>
        <v>159.957031</v>
      </c>
      <c r="D125" s="3" cm="1">
        <f t="array" ref="D125">INDEX(raw_long[Adj Close], MATCH(1, ($A125=raw_long[Date])*(D$1=raw_long[Ticker]),0))</f>
        <v>89.937561000000002</v>
      </c>
      <c r="E125" s="3" cm="1">
        <f t="array" ref="E125">INDEX(raw_long[Adj Close], MATCH(1, ($A125=raw_long[Date])*(E$1=raw_long[Ticker]),0))</f>
        <v>77.404067999999995</v>
      </c>
      <c r="F125" s="3" cm="1">
        <f t="array" ref="F125">INDEX(raw_long[Adj Close], MATCH(1, ($A125=raw_long[Date])*(F$1=raw_long[Ticker]),0))</f>
        <v>83.490020999999999</v>
      </c>
      <c r="G125" s="3" cm="1">
        <f t="array" ref="G125">INDEX(raw_long[Adj Close], MATCH(1, ($A125=raw_long[Date])*(G$1=raw_long[Ticker]),0))</f>
        <v>34.937843000000001</v>
      </c>
      <c r="H125" s="3" cm="1">
        <f t="array" ref="H125">INDEX(raw_long[Adj Close], MATCH(1, ($A125=raw_long[Date])*(H$1=raw_long[Ticker]),0))</f>
        <v>99.841530000000006</v>
      </c>
      <c r="I125" s="3" cm="1">
        <f t="array" ref="I125">INDEX(raw_long[Adj Close], MATCH(1, ($A125=raw_long[Date])*(I$1=raw_long[Ticker]),0))</f>
        <v>45.845001000000003</v>
      </c>
    </row>
    <row r="126" spans="1:9" x14ac:dyDescent="0.25">
      <c r="A126" s="2">
        <v>43081</v>
      </c>
      <c r="B126" s="3" cm="1">
        <f t="array" ref="B126">INDEX(raw_long[Adj Close], MATCH(1, ($A126=raw_long[Date])*(B$1=raw_long[Ticker]),0))</f>
        <v>62.821621</v>
      </c>
      <c r="C126" s="3" cm="1">
        <f t="array" ref="C126">INDEX(raw_long[Adj Close], MATCH(1, ($A126=raw_long[Date])*(C$1=raw_long[Ticker]),0))</f>
        <v>159.13443000000001</v>
      </c>
      <c r="D126" s="3" cm="1">
        <f t="array" ref="D126">INDEX(raw_long[Adj Close], MATCH(1, ($A126=raw_long[Date])*(D$1=raw_long[Ticker]),0))</f>
        <v>89.343329999999995</v>
      </c>
      <c r="E126" s="3" cm="1">
        <f t="array" ref="E126">INDEX(raw_long[Adj Close], MATCH(1, ($A126=raw_long[Date])*(E$1=raw_long[Ticker]),0))</f>
        <v>78.315216000000007</v>
      </c>
      <c r="F126" s="3" cm="1">
        <f t="array" ref="F126">INDEX(raw_long[Adj Close], MATCH(1, ($A126=raw_long[Date])*(F$1=raw_long[Ticker]),0))</f>
        <v>84.716728000000003</v>
      </c>
      <c r="G126" s="3" cm="1">
        <f t="array" ref="G126">INDEX(raw_long[Adj Close], MATCH(1, ($A126=raw_long[Date])*(G$1=raw_long[Ticker]),0))</f>
        <v>34.763205999999997</v>
      </c>
      <c r="H126" s="3" cm="1">
        <f t="array" ref="H126">INDEX(raw_long[Adj Close], MATCH(1, ($A126=raw_long[Date])*(H$1=raw_long[Ticker]),0))</f>
        <v>99.926856999999998</v>
      </c>
      <c r="I126" s="3" cm="1">
        <f t="array" ref="I126">INDEX(raw_long[Adj Close], MATCH(1, ($A126=raw_long[Date])*(I$1=raw_long[Ticker]),0))</f>
        <v>45.775002000000001</v>
      </c>
    </row>
    <row r="127" spans="1:9" x14ac:dyDescent="0.25">
      <c r="A127" s="2">
        <v>43082</v>
      </c>
      <c r="B127" s="3" cm="1">
        <f t="array" ref="B127">INDEX(raw_long[Adj Close], MATCH(1, ($A127=raw_long[Date])*(B$1=raw_long[Ticker]),0))</f>
        <v>63.706223000000001</v>
      </c>
      <c r="C127" s="3" cm="1">
        <f t="array" ref="C127">INDEX(raw_long[Adj Close], MATCH(1, ($A127=raw_long[Date])*(C$1=raw_long[Ticker]),0))</f>
        <v>154.564224</v>
      </c>
      <c r="D127" s="3" cm="1">
        <f t="array" ref="D127">INDEX(raw_long[Adj Close], MATCH(1, ($A127=raw_long[Date])*(D$1=raw_long[Ticker]),0))</f>
        <v>89.613440999999995</v>
      </c>
      <c r="E127" s="3" cm="1">
        <f t="array" ref="E127">INDEX(raw_long[Adj Close], MATCH(1, ($A127=raw_long[Date])*(E$1=raw_long[Ticker]),0))</f>
        <v>78.350609000000006</v>
      </c>
      <c r="F127" s="3" cm="1">
        <f t="array" ref="F127">INDEX(raw_long[Adj Close], MATCH(1, ($A127=raw_long[Date])*(F$1=raw_long[Ticker]),0))</f>
        <v>84.252075000000005</v>
      </c>
      <c r="G127" s="3" cm="1">
        <f t="array" ref="G127">INDEX(raw_long[Adj Close], MATCH(1, ($A127=raw_long[Date])*(G$1=raw_long[Ticker]),0))</f>
        <v>34.536639999999998</v>
      </c>
      <c r="H127" s="3" cm="1">
        <f t="array" ref="H127">INDEX(raw_long[Adj Close], MATCH(1, ($A127=raw_long[Date])*(H$1=raw_long[Ticker]),0))</f>
        <v>99.201515000000001</v>
      </c>
      <c r="I127" s="3" cm="1">
        <f t="array" ref="I127">INDEX(raw_long[Adj Close], MATCH(1, ($A127=raw_long[Date])*(I$1=raw_long[Ticker]),0))</f>
        <v>46.264999000000003</v>
      </c>
    </row>
    <row r="128" spans="1:9" x14ac:dyDescent="0.25">
      <c r="A128" s="2">
        <v>43083</v>
      </c>
      <c r="B128" s="3" cm="1">
        <f t="array" ref="B128">INDEX(raw_long[Adj Close], MATCH(1, ($A128=raw_long[Date])*(B$1=raw_long[Ticker]),0))</f>
        <v>64.051070999999993</v>
      </c>
      <c r="C128" s="3" cm="1">
        <f t="array" ref="C128">INDEX(raw_long[Adj Close], MATCH(1, ($A128=raw_long[Date])*(C$1=raw_long[Ticker]),0))</f>
        <v>154.564224</v>
      </c>
      <c r="D128" s="3" cm="1">
        <f t="array" ref="D128">INDEX(raw_long[Adj Close], MATCH(1, ($A128=raw_long[Date])*(D$1=raw_long[Ticker]),0))</f>
        <v>87.920745999999994</v>
      </c>
      <c r="E128" s="3" cm="1">
        <f t="array" ref="E128">INDEX(raw_long[Adj Close], MATCH(1, ($A128=raw_long[Date])*(E$1=raw_long[Ticker]),0))</f>
        <v>77.465973000000005</v>
      </c>
      <c r="F128" s="3" cm="1">
        <f t="array" ref="F128">INDEX(raw_long[Adj Close], MATCH(1, ($A128=raw_long[Date])*(F$1=raw_long[Ticker]),0))</f>
        <v>83.685181</v>
      </c>
      <c r="G128" s="3" cm="1">
        <f t="array" ref="G128">INDEX(raw_long[Adj Close], MATCH(1, ($A128=raw_long[Date])*(G$1=raw_long[Ticker]),0))</f>
        <v>33.923037999999998</v>
      </c>
      <c r="H128" s="3" cm="1">
        <f t="array" ref="H128">INDEX(raw_long[Adj Close], MATCH(1, ($A128=raw_long[Date])*(H$1=raw_long[Ticker]),0))</f>
        <v>99.158851999999996</v>
      </c>
      <c r="I128" s="3" cm="1">
        <f t="array" ref="I128">INDEX(raw_long[Adj Close], MATCH(1, ($A128=raw_long[Date])*(I$1=raw_long[Ticker]),0))</f>
        <v>46</v>
      </c>
    </row>
    <row r="129" spans="1:9" x14ac:dyDescent="0.25">
      <c r="A129" s="2">
        <v>43084</v>
      </c>
      <c r="B129" s="3" cm="1">
        <f t="array" ref="B129">INDEX(raw_long[Adj Close], MATCH(1, ($A129=raw_long[Date])*(B$1=raw_long[Ticker]),0))</f>
        <v>64.778244000000001</v>
      </c>
      <c r="C129" s="3" cm="1">
        <f t="array" ref="C129">INDEX(raw_long[Adj Close], MATCH(1, ($A129=raw_long[Date])*(C$1=raw_long[Ticker]),0))</f>
        <v>157.44345100000001</v>
      </c>
      <c r="D129" s="3" cm="1">
        <f t="array" ref="D129">INDEX(raw_long[Adj Close], MATCH(1, ($A129=raw_long[Date])*(D$1=raw_long[Ticker]),0))</f>
        <v>88.379936000000001</v>
      </c>
      <c r="E129" s="3" cm="1">
        <f t="array" ref="E129">INDEX(raw_long[Adj Close], MATCH(1, ($A129=raw_long[Date])*(E$1=raw_long[Ticker]),0))</f>
        <v>77.005973999999995</v>
      </c>
      <c r="F129" s="3" cm="1">
        <f t="array" ref="F129">INDEX(raw_long[Adj Close], MATCH(1, ($A129=raw_long[Date])*(F$1=raw_long[Ticker]),0))</f>
        <v>84.131255999999993</v>
      </c>
      <c r="G129" s="3" cm="1">
        <f t="array" ref="G129">INDEX(raw_long[Adj Close], MATCH(1, ($A129=raw_long[Date])*(G$1=raw_long[Ticker]),0))</f>
        <v>35.036971999999999</v>
      </c>
      <c r="H129" s="3" cm="1">
        <f t="array" ref="H129">INDEX(raw_long[Adj Close], MATCH(1, ($A129=raw_long[Date])*(H$1=raw_long[Ticker]),0))</f>
        <v>99.372176999999994</v>
      </c>
      <c r="I129" s="3" cm="1">
        <f t="array" ref="I129">INDEX(raw_long[Adj Close], MATCH(1, ($A129=raw_long[Date])*(I$1=raw_long[Ticker]),0))</f>
        <v>45.43</v>
      </c>
    </row>
    <row r="130" spans="1:9" x14ac:dyDescent="0.25">
      <c r="A130" s="2">
        <v>43087</v>
      </c>
      <c r="B130" s="3" cm="1">
        <f t="array" ref="B130">INDEX(raw_long[Adj Close], MATCH(1, ($A130=raw_long[Date])*(B$1=raw_long[Ticker]),0))</f>
        <v>65.340500000000006</v>
      </c>
      <c r="C130" s="3" cm="1">
        <f t="array" ref="C130">INDEX(raw_long[Adj Close], MATCH(1, ($A130=raw_long[Date])*(C$1=raw_long[Ticker]),0))</f>
        <v>158.540268</v>
      </c>
      <c r="D130" s="3" cm="1">
        <f t="array" ref="D130">INDEX(raw_long[Adj Close], MATCH(1, ($A130=raw_long[Date])*(D$1=raw_long[Ticker]),0))</f>
        <v>88.289901999999998</v>
      </c>
      <c r="E130" s="3" cm="1">
        <f t="array" ref="E130">INDEX(raw_long[Adj Close], MATCH(1, ($A130=raw_long[Date])*(E$1=raw_long[Ticker]),0))</f>
        <v>78.315216000000007</v>
      </c>
      <c r="F130" s="3" cm="1">
        <f t="array" ref="F130">INDEX(raw_long[Adj Close], MATCH(1, ($A130=raw_long[Date])*(F$1=raw_long[Ticker]),0))</f>
        <v>85.423004000000006</v>
      </c>
      <c r="G130" s="3" cm="1">
        <f t="array" ref="G130">INDEX(raw_long[Adj Close], MATCH(1, ($A130=raw_long[Date])*(G$1=raw_long[Ticker]),0))</f>
        <v>35.400410000000001</v>
      </c>
      <c r="H130" s="3" cm="1">
        <f t="array" ref="H130">INDEX(raw_long[Adj Close], MATCH(1, ($A130=raw_long[Date])*(H$1=raw_long[Ticker]),0))</f>
        <v>101.718887</v>
      </c>
      <c r="I130" s="3" cm="1">
        <f t="array" ref="I130">INDEX(raw_long[Adj Close], MATCH(1, ($A130=raw_long[Date])*(I$1=raw_long[Ticker]),0))</f>
        <v>43.889999000000003</v>
      </c>
    </row>
    <row r="131" spans="1:9" x14ac:dyDescent="0.25">
      <c r="A131" s="2">
        <v>43088</v>
      </c>
      <c r="B131" s="3" cm="1">
        <f t="array" ref="B131">INDEX(raw_long[Adj Close], MATCH(1, ($A131=raw_long[Date])*(B$1=raw_long[Ticker]),0))</f>
        <v>66.120131999999998</v>
      </c>
      <c r="C131" s="3" cm="1">
        <f t="array" ref="C131">INDEX(raw_long[Adj Close], MATCH(1, ($A131=raw_long[Date])*(C$1=raw_long[Ticker]),0))</f>
        <v>157.90046699999999</v>
      </c>
      <c r="D131" s="3" cm="1">
        <f t="array" ref="D131">INDEX(raw_long[Adj Close], MATCH(1, ($A131=raw_long[Date])*(D$1=raw_long[Ticker]),0))</f>
        <v>87.227455000000006</v>
      </c>
      <c r="E131" s="3" cm="1">
        <f t="array" ref="E131">INDEX(raw_long[Adj Close], MATCH(1, ($A131=raw_long[Date])*(E$1=raw_long[Ticker]),0))</f>
        <v>77.634071000000006</v>
      </c>
      <c r="F131" s="3" cm="1">
        <f t="array" ref="F131">INDEX(raw_long[Adj Close], MATCH(1, ($A131=raw_long[Date])*(F$1=raw_long[Ticker]),0))</f>
        <v>84.958343999999997</v>
      </c>
      <c r="G131" s="3" cm="1">
        <f t="array" ref="G131">INDEX(raw_long[Adj Close], MATCH(1, ($A131=raw_long[Date])*(G$1=raw_long[Ticker]),0))</f>
        <v>35.608092999999997</v>
      </c>
      <c r="H131" s="3" cm="1">
        <f t="array" ref="H131">INDEX(raw_long[Adj Close], MATCH(1, ($A131=raw_long[Date])*(H$1=raw_long[Ticker]),0))</f>
        <v>101.29220599999999</v>
      </c>
      <c r="I131" s="3" cm="1">
        <f t="array" ref="I131">INDEX(raw_long[Adj Close], MATCH(1, ($A131=raw_long[Date])*(I$1=raw_long[Ticker]),0))</f>
        <v>43.544998</v>
      </c>
    </row>
    <row r="132" spans="1:9" x14ac:dyDescent="0.25">
      <c r="A132" s="2">
        <v>43089</v>
      </c>
      <c r="B132" s="3" cm="1">
        <f t="array" ref="B132">INDEX(raw_long[Adj Close], MATCH(1, ($A132=raw_long[Date])*(B$1=raw_long[Ticker]),0))</f>
        <v>64.950653000000003</v>
      </c>
      <c r="C132" s="3" cm="1">
        <f t="array" ref="C132">INDEX(raw_long[Adj Close], MATCH(1, ($A132=raw_long[Date])*(C$1=raw_long[Ticker]),0))</f>
        <v>155.61535599999999</v>
      </c>
      <c r="D132" s="3" cm="1">
        <f t="array" ref="D132">INDEX(raw_long[Adj Close], MATCH(1, ($A132=raw_long[Date])*(D$1=raw_long[Ticker]),0))</f>
        <v>86.741264000000001</v>
      </c>
      <c r="E132" s="3" cm="1">
        <f t="array" ref="E132">INDEX(raw_long[Adj Close], MATCH(1, ($A132=raw_long[Date])*(E$1=raw_long[Ticker]),0))</f>
        <v>77.350989999999996</v>
      </c>
      <c r="F132" s="3" cm="1">
        <f t="array" ref="F132">INDEX(raw_long[Adj Close], MATCH(1, ($A132=raw_long[Date])*(F$1=raw_long[Ticker]),0))</f>
        <v>83.471442999999994</v>
      </c>
      <c r="G132" s="3" cm="1">
        <f t="array" ref="G132">INDEX(raw_long[Adj Close], MATCH(1, ($A132=raw_long[Date])*(G$1=raw_long[Ticker]),0))</f>
        <v>35.485374</v>
      </c>
      <c r="H132" s="3" cm="1">
        <f t="array" ref="H132">INDEX(raw_long[Adj Close], MATCH(1, ($A132=raw_long[Date])*(H$1=raw_long[Ticker]),0))</f>
        <v>99.926856999999998</v>
      </c>
      <c r="I132" s="3" cm="1">
        <f t="array" ref="I132">INDEX(raw_long[Adj Close], MATCH(1, ($A132=raw_long[Date])*(I$1=raw_long[Ticker]),0))</f>
        <v>43.994999</v>
      </c>
    </row>
    <row r="133" spans="1:9" x14ac:dyDescent="0.25">
      <c r="A133" s="2">
        <v>43090</v>
      </c>
      <c r="B133" s="3" cm="1">
        <f t="array" ref="B133">INDEX(raw_long[Adj Close], MATCH(1, ($A133=raw_long[Date])*(B$1=raw_long[Ticker]),0))</f>
        <v>65.310501000000002</v>
      </c>
      <c r="C133" s="3" cm="1">
        <f t="array" ref="C133">INDEX(raw_long[Adj Close], MATCH(1, ($A133=raw_long[Date])*(C$1=raw_long[Ticker]),0))</f>
        <v>155.11264</v>
      </c>
      <c r="D133" s="3" cm="1">
        <f t="array" ref="D133">INDEX(raw_long[Adj Close], MATCH(1, ($A133=raw_long[Date])*(D$1=raw_long[Ticker]),0))</f>
        <v>87.137428</v>
      </c>
      <c r="E133" s="3" cm="1">
        <f t="array" ref="E133">INDEX(raw_long[Adj Close], MATCH(1, ($A133=raw_long[Date])*(E$1=raw_long[Ticker]),0))</f>
        <v>77.324439999999996</v>
      </c>
      <c r="F133" s="3" cm="1">
        <f t="array" ref="F133">INDEX(raw_long[Adj Close], MATCH(1, ($A133=raw_long[Date])*(F$1=raw_long[Ticker]),0))</f>
        <v>83.824577000000005</v>
      </c>
      <c r="G133" s="3" cm="1">
        <f t="array" ref="G133">INDEX(raw_long[Adj Close], MATCH(1, ($A133=raw_long[Date])*(G$1=raw_long[Ticker]),0))</f>
        <v>34.852885999999998</v>
      </c>
      <c r="H133" s="3" cm="1">
        <f t="array" ref="H133">INDEX(raw_long[Adj Close], MATCH(1, ($A133=raw_long[Date])*(H$1=raw_long[Ticker]),0))</f>
        <v>100.396202</v>
      </c>
      <c r="I133" s="3" cm="1">
        <f t="array" ref="I133">INDEX(raw_long[Adj Close], MATCH(1, ($A133=raw_long[Date])*(I$1=raw_long[Ticker]),0))</f>
        <v>43.959999000000003</v>
      </c>
    </row>
    <row r="134" spans="1:9" x14ac:dyDescent="0.25">
      <c r="A134" s="2">
        <v>43091</v>
      </c>
      <c r="B134" s="3" cm="1">
        <f t="array" ref="B134">INDEX(raw_long[Adj Close], MATCH(1, ($A134=raw_long[Date])*(B$1=raw_long[Ticker]),0))</f>
        <v>64.658287000000001</v>
      </c>
      <c r="C134" s="3" cm="1">
        <f t="array" ref="C134">INDEX(raw_long[Adj Close], MATCH(1, ($A134=raw_long[Date])*(C$1=raw_long[Ticker]),0))</f>
        <v>154.838425</v>
      </c>
      <c r="D134" s="3" cm="1">
        <f t="array" ref="D134">INDEX(raw_long[Adj Close], MATCH(1, ($A134=raw_long[Date])*(D$1=raw_long[Ticker]),0))</f>
        <v>87.002380000000002</v>
      </c>
      <c r="E134" s="3" cm="1">
        <f t="array" ref="E134">INDEX(raw_long[Adj Close], MATCH(1, ($A134=raw_long[Date])*(E$1=raw_long[Ticker]),0))</f>
        <v>78.049835000000002</v>
      </c>
      <c r="F134" s="3" cm="1">
        <f t="array" ref="F134">INDEX(raw_long[Adj Close], MATCH(1, ($A134=raw_long[Date])*(F$1=raw_long[Ticker]),0))</f>
        <v>83.898926000000003</v>
      </c>
      <c r="G134" s="3" cm="1">
        <f t="array" ref="G134">INDEX(raw_long[Adj Close], MATCH(1, ($A134=raw_long[Date])*(G$1=raw_long[Ticker]),0))</f>
        <v>34.635764999999999</v>
      </c>
      <c r="H134" s="3" cm="1">
        <f t="array" ref="H134">INDEX(raw_long[Adj Close], MATCH(1, ($A134=raw_long[Date])*(H$1=raw_long[Ticker]),0))</f>
        <v>100.225533</v>
      </c>
      <c r="I134" s="3" cm="1">
        <f t="array" ref="I134">INDEX(raw_long[Adj Close], MATCH(1, ($A134=raw_long[Date])*(I$1=raw_long[Ticker]),0))</f>
        <v>43.900002000000001</v>
      </c>
    </row>
    <row r="135" spans="1:9" x14ac:dyDescent="0.25">
      <c r="A135" s="2">
        <v>43096</v>
      </c>
      <c r="B135" s="3" cm="1">
        <f t="array" ref="B135">INDEX(raw_long[Adj Close], MATCH(1, ($A135=raw_long[Date])*(B$1=raw_long[Ticker]),0))</f>
        <v>65.467926000000006</v>
      </c>
      <c r="C135" s="3" cm="1">
        <f t="array" ref="C135">INDEX(raw_long[Adj Close], MATCH(1, ($A135=raw_long[Date])*(C$1=raw_long[Ticker]),0))</f>
        <v>155.34114099999999</v>
      </c>
      <c r="D135" s="3" cm="1">
        <f t="array" ref="D135">INDEX(raw_long[Adj Close], MATCH(1, ($A135=raw_long[Date])*(D$1=raw_long[Ticker]),0))</f>
        <v>87.128417999999996</v>
      </c>
      <c r="E135" s="3" cm="1">
        <f t="array" ref="E135">INDEX(raw_long[Adj Close], MATCH(1, ($A135=raw_long[Date])*(E$1=raw_long[Ticker]),0))</f>
        <v>78.191367999999997</v>
      </c>
      <c r="F135" s="3" cm="1">
        <f t="array" ref="F135">INDEX(raw_long[Adj Close], MATCH(1, ($A135=raw_long[Date])*(F$1=raw_long[Ticker]),0))</f>
        <v>84.410056999999995</v>
      </c>
      <c r="G135" s="3" cm="1">
        <f t="array" ref="G135">INDEX(raw_long[Adj Close], MATCH(1, ($A135=raw_long[Date])*(G$1=raw_long[Ticker]),0))</f>
        <v>34.395046000000001</v>
      </c>
      <c r="H135" s="3" cm="1">
        <f t="array" ref="H135">INDEX(raw_long[Adj Close], MATCH(1, ($A135=raw_long[Date])*(H$1=raw_long[Ticker]),0))</f>
        <v>100.694878</v>
      </c>
      <c r="I135" s="3" cm="1">
        <f t="array" ref="I135">INDEX(raw_long[Adj Close], MATCH(1, ($A135=raw_long[Date])*(I$1=raw_long[Ticker]),0))</f>
        <v>44.240001999999997</v>
      </c>
    </row>
    <row r="136" spans="1:9" x14ac:dyDescent="0.25">
      <c r="A136" s="2">
        <v>43097</v>
      </c>
      <c r="B136" s="3" cm="1">
        <f t="array" ref="B136">INDEX(raw_long[Adj Close], MATCH(1, ($A136=raw_long[Date])*(B$1=raw_long[Ticker]),0))</f>
        <v>65.048111000000006</v>
      </c>
      <c r="C136" s="3" cm="1">
        <f t="array" ref="C136">INDEX(raw_long[Adj Close], MATCH(1, ($A136=raw_long[Date])*(C$1=raw_long[Ticker]),0))</f>
        <v>153.878693</v>
      </c>
      <c r="D136" s="3" cm="1">
        <f t="array" ref="D136">INDEX(raw_long[Adj Close], MATCH(1, ($A136=raw_long[Date])*(D$1=raw_long[Ticker]),0))</f>
        <v>86.903335999999996</v>
      </c>
      <c r="E136" s="3" cm="1">
        <f t="array" ref="E136">INDEX(raw_long[Adj Close], MATCH(1, ($A136=raw_long[Date])*(E$1=raw_long[Ticker]),0))</f>
        <v>77.996750000000006</v>
      </c>
      <c r="F136" s="3" cm="1">
        <f t="array" ref="F136">INDEX(raw_long[Adj Close], MATCH(1, ($A136=raw_long[Date])*(F$1=raw_long[Ticker]),0))</f>
        <v>84.354293999999996</v>
      </c>
      <c r="G136" s="3" cm="1">
        <f t="array" ref="G136">INDEX(raw_long[Adj Close], MATCH(1, ($A136=raw_long[Date])*(G$1=raw_long[Ticker]),0))</f>
        <v>34.470562000000001</v>
      </c>
      <c r="H136" s="3" cm="1">
        <f t="array" ref="H136">INDEX(raw_long[Adj Close], MATCH(1, ($A136=raw_long[Date])*(H$1=raw_long[Ticker]),0))</f>
        <v>99.670852999999994</v>
      </c>
      <c r="I136" s="3" cm="1">
        <f t="array" ref="I136">INDEX(raw_long[Adj Close], MATCH(1, ($A136=raw_long[Date])*(I$1=raw_long[Ticker]),0))</f>
        <v>44.205002</v>
      </c>
    </row>
    <row r="137" spans="1:9" x14ac:dyDescent="0.25">
      <c r="A137" s="2">
        <v>43098</v>
      </c>
      <c r="B137" s="3" cm="1">
        <f t="array" ref="B137">INDEX(raw_long[Adj Close], MATCH(1, ($A137=raw_long[Date])*(B$1=raw_long[Ticker]),0))</f>
        <v>64.493369999999999</v>
      </c>
      <c r="C137" s="3" cm="1">
        <f t="array" ref="C137">INDEX(raw_long[Adj Close], MATCH(1, ($A137=raw_long[Date])*(C$1=raw_long[Ticker]),0))</f>
        <v>152.781845</v>
      </c>
      <c r="D137" s="3" cm="1">
        <f t="array" ref="D137">INDEX(raw_long[Adj Close], MATCH(1, ($A137=raw_long[Date])*(D$1=raw_long[Ticker]),0))</f>
        <v>87.155449000000004</v>
      </c>
      <c r="E137" s="3" cm="1">
        <f t="array" ref="E137">INDEX(raw_long[Adj Close], MATCH(1, ($A137=raw_long[Date])*(E$1=raw_long[Ticker]),0))</f>
        <v>77.651748999999995</v>
      </c>
      <c r="F137" s="3" cm="1">
        <f t="array" ref="F137">INDEX(raw_long[Adj Close], MATCH(1, ($A137=raw_long[Date])*(F$1=raw_long[Ticker]),0))</f>
        <v>83.406386999999995</v>
      </c>
      <c r="G137" s="3" cm="1">
        <f t="array" ref="G137">INDEX(raw_long[Adj Close], MATCH(1, ($A137=raw_long[Date])*(G$1=raw_long[Ticker]),0))</f>
        <v>34.267600999999999</v>
      </c>
      <c r="H137" s="3" cm="1">
        <f t="array" ref="H137">INDEX(raw_long[Adj Close], MATCH(1, ($A137=raw_long[Date])*(H$1=raw_long[Ticker]),0))</f>
        <v>99.11618</v>
      </c>
      <c r="I137" s="3" cm="1">
        <f t="array" ref="I137">INDEX(raw_long[Adj Close], MATCH(1, ($A137=raw_long[Date])*(I$1=raw_long[Ticker]),0))</f>
        <v>44.115001999999997</v>
      </c>
    </row>
    <row r="138" spans="1:9" x14ac:dyDescent="0.25">
      <c r="A138" s="2">
        <v>43102</v>
      </c>
      <c r="B138" s="3" cm="1">
        <f t="array" ref="B138">INDEX(raw_long[Adj Close], MATCH(1, ($A138=raw_long[Date])*(B$1=raw_long[Ticker]),0))</f>
        <v>64.200996000000004</v>
      </c>
      <c r="C138" s="3" cm="1">
        <f t="array" ref="C138">INDEX(raw_long[Adj Close], MATCH(1, ($A138=raw_long[Date])*(C$1=raw_long[Ticker]),0))</f>
        <v>152.781845</v>
      </c>
      <c r="D138" s="3" cm="1">
        <f t="array" ref="D138">INDEX(raw_long[Adj Close], MATCH(1, ($A138=raw_long[Date])*(D$1=raw_long[Ticker]),0))</f>
        <v>86.309089999999998</v>
      </c>
      <c r="E138" s="3" cm="1">
        <f t="array" ref="E138">INDEX(raw_long[Adj Close], MATCH(1, ($A138=raw_long[Date])*(E$1=raw_long[Ticker]),0))</f>
        <v>76.908683999999994</v>
      </c>
      <c r="F138" s="3" cm="1">
        <f t="array" ref="F138">INDEX(raw_long[Adj Close], MATCH(1, ($A138=raw_long[Date])*(F$1=raw_long[Ticker]),0))</f>
        <v>83.620131999999998</v>
      </c>
      <c r="G138" s="3" cm="1">
        <f t="array" ref="G138">INDEX(raw_long[Adj Close], MATCH(1, ($A138=raw_long[Date])*(G$1=raw_long[Ticker]),0))</f>
        <v>33.984397999999999</v>
      </c>
      <c r="H138" s="3" cm="1">
        <f t="array" ref="H138">INDEX(raw_long[Adj Close], MATCH(1, ($A138=raw_long[Date])*(H$1=raw_long[Ticker]),0))</f>
        <v>98.33963</v>
      </c>
      <c r="I138" s="3" cm="1">
        <f t="array" ref="I138">INDEX(raw_long[Adj Close], MATCH(1, ($A138=raw_long[Date])*(I$1=raw_long[Ticker]),0))</f>
        <v>43.950001</v>
      </c>
    </row>
    <row r="139" spans="1:9" x14ac:dyDescent="0.25">
      <c r="A139" s="2">
        <v>43103</v>
      </c>
      <c r="B139" s="3" cm="1">
        <f t="array" ref="B139">INDEX(raw_long[Adj Close], MATCH(1, ($A139=raw_long[Date])*(B$1=raw_long[Ticker]),0))</f>
        <v>65.040619000000007</v>
      </c>
      <c r="C139" s="3" cm="1">
        <f t="array" ref="C139">INDEX(raw_long[Adj Close], MATCH(1, ($A139=raw_long[Date])*(C$1=raw_long[Ticker]),0))</f>
        <v>153.604477</v>
      </c>
      <c r="D139" s="3" cm="1">
        <f t="array" ref="D139">INDEX(raw_long[Adj Close], MATCH(1, ($A139=raw_long[Date])*(D$1=raw_long[Ticker]),0))</f>
        <v>87.065406999999993</v>
      </c>
      <c r="E139" s="3" cm="1">
        <f t="array" ref="E139">INDEX(raw_long[Adj Close], MATCH(1, ($A139=raw_long[Date])*(E$1=raw_long[Ticker]),0))</f>
        <v>77.457145999999995</v>
      </c>
      <c r="F139" s="3" cm="1">
        <f t="array" ref="F139">INDEX(raw_long[Adj Close], MATCH(1, ($A139=raw_long[Date])*(F$1=raw_long[Ticker]),0))</f>
        <v>84.437927000000002</v>
      </c>
      <c r="G139" s="3" cm="1">
        <f t="array" ref="G139">INDEX(raw_long[Adj Close], MATCH(1, ($A139=raw_long[Date])*(G$1=raw_long[Ticker]),0))</f>
        <v>34.220402</v>
      </c>
      <c r="H139" s="3" cm="1">
        <f t="array" ref="H139">INDEX(raw_long[Adj Close], MATCH(1, ($A139=raw_long[Date])*(H$1=raw_long[Ticker]),0))</f>
        <v>99.397796999999997</v>
      </c>
      <c r="I139" s="3" cm="1">
        <f t="array" ref="I139">INDEX(raw_long[Adj Close], MATCH(1, ($A139=raw_long[Date])*(I$1=raw_long[Ticker]),0))</f>
        <v>45.189999</v>
      </c>
    </row>
    <row r="140" spans="1:9" x14ac:dyDescent="0.25">
      <c r="A140" s="2">
        <v>43104</v>
      </c>
      <c r="B140" s="3" cm="1">
        <f t="array" ref="B140">INDEX(raw_long[Adj Close], MATCH(1, ($A140=raw_long[Date])*(B$1=raw_long[Ticker]),0))</f>
        <v>66.285056999999995</v>
      </c>
      <c r="C140" s="3" cm="1">
        <f t="array" ref="C140">INDEX(raw_long[Adj Close], MATCH(1, ($A140=raw_long[Date])*(C$1=raw_long[Ticker]),0))</f>
        <v>155.61535599999999</v>
      </c>
      <c r="D140" s="3" cm="1">
        <f t="array" ref="D140">INDEX(raw_long[Adj Close], MATCH(1, ($A140=raw_long[Date])*(D$1=raw_long[Ticker]),0))</f>
        <v>88.523994000000002</v>
      </c>
      <c r="E140" s="3" cm="1">
        <f t="array" ref="E140">INDEX(raw_long[Adj Close], MATCH(1, ($A140=raw_long[Date])*(E$1=raw_long[Ticker]),0))</f>
        <v>78.483306999999996</v>
      </c>
      <c r="F140" s="3" cm="1">
        <f t="array" ref="F140">INDEX(raw_long[Adj Close], MATCH(1, ($A140=raw_long[Date])*(F$1=raw_long[Ticker]),0))</f>
        <v>84.289237999999997</v>
      </c>
      <c r="G140" s="3" cm="1">
        <f t="array" ref="G140">INDEX(raw_long[Adj Close], MATCH(1, ($A140=raw_long[Date])*(G$1=raw_long[Ticker]),0))</f>
        <v>34.220402</v>
      </c>
      <c r="H140" s="3" cm="1">
        <f t="array" ref="H140">INDEX(raw_long[Adj Close], MATCH(1, ($A140=raw_long[Date])*(H$1=raw_long[Ticker]),0))</f>
        <v>102.111435</v>
      </c>
      <c r="I140" s="3" cm="1">
        <f t="array" ref="I140">INDEX(raw_long[Adj Close], MATCH(1, ($A140=raw_long[Date])*(I$1=raw_long[Ticker]),0))</f>
        <v>45.099997999999999</v>
      </c>
    </row>
    <row r="141" spans="1:9" x14ac:dyDescent="0.25">
      <c r="A141" s="2">
        <v>43105</v>
      </c>
      <c r="B141" s="3" cm="1">
        <f t="array" ref="B141">INDEX(raw_long[Adj Close], MATCH(1, ($A141=raw_long[Date])*(B$1=raw_long[Ticker]),0))</f>
        <v>66.195114000000004</v>
      </c>
      <c r="C141" s="3" cm="1">
        <f t="array" ref="C141">INDEX(raw_long[Adj Close], MATCH(1, ($A141=raw_long[Date])*(C$1=raw_long[Ticker]),0))</f>
        <v>157.26063500000001</v>
      </c>
      <c r="D141" s="3" cm="1">
        <f t="array" ref="D141">INDEX(raw_long[Adj Close], MATCH(1, ($A141=raw_long[Date])*(D$1=raw_long[Ticker]),0))</f>
        <v>88.650040000000004</v>
      </c>
      <c r="E141" s="3" cm="1">
        <f t="array" ref="E141">INDEX(raw_long[Adj Close], MATCH(1, ($A141=raw_long[Date])*(E$1=raw_long[Ticker]),0))</f>
        <v>80.057922000000005</v>
      </c>
      <c r="F141" s="3" cm="1">
        <f t="array" ref="F141">INDEX(raw_long[Adj Close], MATCH(1, ($A141=raw_long[Date])*(F$1=raw_long[Ticker]),0))</f>
        <v>86.90992</v>
      </c>
      <c r="G141" s="3" cm="1">
        <f t="array" ref="G141">INDEX(raw_long[Adj Close], MATCH(1, ($A141=raw_long[Date])*(G$1=raw_long[Ticker]),0))</f>
        <v>34.314799999999998</v>
      </c>
      <c r="H141" s="3" cm="1">
        <f t="array" ref="H141">INDEX(raw_long[Adj Close], MATCH(1, ($A141=raw_long[Date])*(H$1=raw_long[Ticker]),0))</f>
        <v>102.503967</v>
      </c>
      <c r="I141" s="3" cm="1">
        <f t="array" ref="I141">INDEX(raw_long[Adj Close], MATCH(1, ($A141=raw_long[Date])*(I$1=raw_long[Ticker]),0))</f>
        <v>45.139999000000003</v>
      </c>
    </row>
    <row r="142" spans="1:9" x14ac:dyDescent="0.25">
      <c r="A142" s="2">
        <v>43108</v>
      </c>
      <c r="B142" s="3" cm="1">
        <f t="array" ref="B142">INDEX(raw_long[Adj Close], MATCH(1, ($A142=raw_long[Date])*(B$1=raw_long[Ticker]),0))</f>
        <v>65.370468000000002</v>
      </c>
      <c r="C142" s="3" cm="1">
        <f t="array" ref="C142">INDEX(raw_long[Adj Close], MATCH(1, ($A142=raw_long[Date])*(C$1=raw_long[Ticker]),0))</f>
        <v>157.90046699999999</v>
      </c>
      <c r="D142" s="3" cm="1">
        <f t="array" ref="D142">INDEX(raw_long[Adj Close], MATCH(1, ($A142=raw_long[Date])*(D$1=raw_long[Ticker]),0))</f>
        <v>89.766495000000006</v>
      </c>
      <c r="E142" s="3" cm="1">
        <f t="array" ref="E142">INDEX(raw_long[Adj Close], MATCH(1, ($A142=raw_long[Date])*(E$1=raw_long[Ticker]),0))</f>
        <v>80.535599000000005</v>
      </c>
      <c r="F142" s="3" cm="1">
        <f t="array" ref="F142">INDEX(raw_long[Adj Close], MATCH(1, ($A142=raw_long[Date])*(F$1=raw_long[Ticker]),0))</f>
        <v>86.482422</v>
      </c>
      <c r="G142" s="3" cm="1">
        <f t="array" ref="G142">INDEX(raw_long[Adj Close], MATCH(1, ($A142=raw_long[Date])*(G$1=raw_long[Ticker]),0))</f>
        <v>34.125996000000001</v>
      </c>
      <c r="H142" s="3" cm="1">
        <f t="array" ref="H142">INDEX(raw_long[Adj Close], MATCH(1, ($A142=raw_long[Date])*(H$1=raw_long[Ticker]),0))</f>
        <v>103.25490600000001</v>
      </c>
      <c r="I142" s="3" cm="1">
        <f t="array" ref="I142">INDEX(raw_long[Adj Close], MATCH(1, ($A142=raw_long[Date])*(I$1=raw_long[Ticker]),0))</f>
        <v>45.310001</v>
      </c>
    </row>
    <row r="143" spans="1:9" x14ac:dyDescent="0.25">
      <c r="A143" s="2">
        <v>43109</v>
      </c>
      <c r="B143" s="3" cm="1">
        <f t="array" ref="B143">INDEX(raw_long[Adj Close], MATCH(1, ($A143=raw_long[Date])*(B$1=raw_long[Ticker]),0))</f>
        <v>66.210091000000006</v>
      </c>
      <c r="C143" s="3" cm="1">
        <f t="array" ref="C143">INDEX(raw_long[Adj Close], MATCH(1, ($A143=raw_long[Date])*(C$1=raw_long[Ticker]),0))</f>
        <v>154.60992400000001</v>
      </c>
      <c r="D143" s="3" cm="1">
        <f t="array" ref="D143">INDEX(raw_long[Adj Close], MATCH(1, ($A143=raw_long[Date])*(D$1=raw_long[Ticker]),0))</f>
        <v>89.496391000000003</v>
      </c>
      <c r="E143" s="3" cm="1">
        <f t="array" ref="E143">INDEX(raw_long[Adj Close], MATCH(1, ($A143=raw_long[Date])*(E$1=raw_long[Ticker]),0))</f>
        <v>81.420235000000005</v>
      </c>
      <c r="F143" s="3" cm="1">
        <f t="array" ref="F143">INDEX(raw_long[Adj Close], MATCH(1, ($A143=raw_long[Date])*(F$1=raw_long[Ticker]),0))</f>
        <v>87.077202</v>
      </c>
      <c r="G143" s="3" cm="1">
        <f t="array" ref="G143">INDEX(raw_long[Adj Close], MATCH(1, ($A143=raw_long[Date])*(G$1=raw_long[Ticker]),0))</f>
        <v>33.937195000000003</v>
      </c>
      <c r="H143" s="3" cm="1">
        <f t="array" ref="H143">INDEX(raw_long[Adj Close], MATCH(1, ($A143=raw_long[Date])*(H$1=raw_long[Ticker]),0))</f>
        <v>103.766914</v>
      </c>
      <c r="I143" s="3" cm="1">
        <f t="array" ref="I143">INDEX(raw_long[Adj Close], MATCH(1, ($A143=raw_long[Date])*(I$1=raw_long[Ticker]),0))</f>
        <v>44.509998000000003</v>
      </c>
    </row>
    <row r="144" spans="1:9" x14ac:dyDescent="0.25">
      <c r="A144" s="2">
        <v>43110</v>
      </c>
      <c r="B144" s="3" cm="1">
        <f t="array" ref="B144">INDEX(raw_long[Adj Close], MATCH(1, ($A144=raw_long[Date])*(B$1=raw_long[Ticker]),0))</f>
        <v>66.315048000000004</v>
      </c>
      <c r="C144" s="3" cm="1">
        <f t="array" ref="C144">INDEX(raw_long[Adj Close], MATCH(1, ($A144=raw_long[Date])*(C$1=raw_long[Ticker]),0))</f>
        <v>153.28454600000001</v>
      </c>
      <c r="D144" s="3" cm="1">
        <f t="array" ref="D144">INDEX(raw_long[Adj Close], MATCH(1, ($A144=raw_long[Date])*(D$1=raw_long[Ticker]),0))</f>
        <v>90.666861999999995</v>
      </c>
      <c r="E144" s="3" cm="1">
        <f t="array" ref="E144">INDEX(raw_long[Adj Close], MATCH(1, ($A144=raw_long[Date])*(E$1=raw_long[Ticker]),0))</f>
        <v>80.482535999999996</v>
      </c>
      <c r="F144" s="3" cm="1">
        <f t="array" ref="F144">INDEX(raw_long[Adj Close], MATCH(1, ($A144=raw_long[Date])*(F$1=raw_long[Ticker]),0))</f>
        <v>86.147880999999998</v>
      </c>
      <c r="G144" s="3" cm="1">
        <f t="array" ref="G144">INDEX(raw_long[Adj Close], MATCH(1, ($A144=raw_long[Date])*(G$1=raw_long[Ticker]),0))</f>
        <v>33.370781000000001</v>
      </c>
      <c r="H144" s="3" cm="1">
        <f t="array" ref="H144">INDEX(raw_long[Adj Close], MATCH(1, ($A144=raw_long[Date])*(H$1=raw_long[Ticker]),0))</f>
        <v>102.742912</v>
      </c>
      <c r="I144" s="3" cm="1">
        <f t="array" ref="I144">INDEX(raw_long[Adj Close], MATCH(1, ($A144=raw_long[Date])*(I$1=raw_long[Ticker]),0))</f>
        <v>43.900002000000001</v>
      </c>
    </row>
    <row r="145" spans="1:9" x14ac:dyDescent="0.25">
      <c r="A145" s="2">
        <v>43111</v>
      </c>
      <c r="B145" s="3" cm="1">
        <f t="array" ref="B145">INDEX(raw_long[Adj Close], MATCH(1, ($A145=raw_long[Date])*(B$1=raw_long[Ticker]),0))</f>
        <v>66.360022999999998</v>
      </c>
      <c r="C145" s="3" cm="1">
        <f t="array" ref="C145">INDEX(raw_long[Adj Close], MATCH(1, ($A145=raw_long[Date])*(C$1=raw_long[Ticker]),0))</f>
        <v>152.09629799999999</v>
      </c>
      <c r="D145" s="3" cm="1">
        <f t="array" ref="D145">INDEX(raw_long[Adj Close], MATCH(1, ($A145=raw_long[Date])*(D$1=raw_long[Ticker]),0))</f>
        <v>90.036613000000003</v>
      </c>
      <c r="E145" s="3" cm="1">
        <f t="array" ref="E145">INDEX(raw_long[Adj Close], MATCH(1, ($A145=raw_long[Date])*(E$1=raw_long[Ticker]),0))</f>
        <v>79.792518999999999</v>
      </c>
      <c r="F145" s="3" cm="1">
        <f t="array" ref="F145">INDEX(raw_long[Adj Close], MATCH(1, ($A145=raw_long[Date])*(F$1=raw_long[Ticker]),0))</f>
        <v>85.237144000000001</v>
      </c>
      <c r="G145" s="3" cm="1">
        <f t="array" ref="G145">INDEX(raw_long[Adj Close], MATCH(1, ($A145=raw_long[Date])*(G$1=raw_long[Ticker]),0))</f>
        <v>31.90757</v>
      </c>
      <c r="H145" s="3" cm="1">
        <f t="array" ref="H145">INDEX(raw_long[Adj Close], MATCH(1, ($A145=raw_long[Date])*(H$1=raw_long[Ticker]),0))</f>
        <v>102.93064099999999</v>
      </c>
      <c r="I145" s="3" cm="1">
        <f t="array" ref="I145">INDEX(raw_long[Adj Close], MATCH(1, ($A145=raw_long[Date])*(I$1=raw_long[Ticker]),0))</f>
        <v>44.5</v>
      </c>
    </row>
    <row r="146" spans="1:9" x14ac:dyDescent="0.25">
      <c r="A146" s="2">
        <v>43112</v>
      </c>
      <c r="B146" s="3" cm="1">
        <f t="array" ref="B146">INDEX(raw_long[Adj Close], MATCH(1, ($A146=raw_long[Date])*(B$1=raw_long[Ticker]),0))</f>
        <v>68.039268000000007</v>
      </c>
      <c r="C146" s="3" cm="1">
        <f t="array" ref="C146">INDEX(raw_long[Adj Close], MATCH(1, ($A146=raw_long[Date])*(C$1=raw_long[Ticker]),0))</f>
        <v>154.06149300000001</v>
      </c>
      <c r="D146" s="3" cm="1">
        <f t="array" ref="D146">INDEX(raw_long[Adj Close], MATCH(1, ($A146=raw_long[Date])*(D$1=raw_long[Ticker]),0))</f>
        <v>88.668053</v>
      </c>
      <c r="E146" s="3" cm="1">
        <f t="array" ref="E146">INDEX(raw_long[Adj Close], MATCH(1, ($A146=raw_long[Date])*(E$1=raw_long[Ticker]),0))</f>
        <v>79.049460999999994</v>
      </c>
      <c r="F146" s="3" cm="1">
        <f t="array" ref="F146">INDEX(raw_long[Adj Close], MATCH(1, ($A146=raw_long[Date])*(F$1=raw_long[Ticker]),0))</f>
        <v>84.809653999999995</v>
      </c>
      <c r="G146" s="3" cm="1">
        <f t="array" ref="G146">INDEX(raw_long[Adj Close], MATCH(1, ($A146=raw_long[Date])*(G$1=raw_long[Ticker]),0))</f>
        <v>30.066751</v>
      </c>
      <c r="H146" s="3" cm="1">
        <f t="array" ref="H146">INDEX(raw_long[Adj Close], MATCH(1, ($A146=raw_long[Date])*(H$1=raw_long[Ticker]),0))</f>
        <v>104.48374200000001</v>
      </c>
      <c r="I146" s="3" cm="1">
        <f t="array" ref="I146">INDEX(raw_long[Adj Close], MATCH(1, ($A146=raw_long[Date])*(I$1=raw_long[Ticker]),0))</f>
        <v>45.029998999999997</v>
      </c>
    </row>
    <row r="147" spans="1:9" x14ac:dyDescent="0.25">
      <c r="A147" s="2">
        <v>43115</v>
      </c>
      <c r="B147" s="3" cm="1">
        <f t="array" ref="B147">INDEX(raw_long[Adj Close], MATCH(1, ($A147=raw_long[Date])*(B$1=raw_long[Ticker]),0))</f>
        <v>68.968841999999995</v>
      </c>
      <c r="C147" s="3" cm="1">
        <f t="array" ref="C147">INDEX(raw_long[Adj Close], MATCH(1, ($A147=raw_long[Date])*(C$1=raw_long[Ticker]),0))</f>
        <v>154.70130900000001</v>
      </c>
      <c r="D147" s="3" cm="1">
        <f t="array" ref="D147">INDEX(raw_long[Adj Close], MATCH(1, ($A147=raw_long[Date])*(D$1=raw_long[Ticker]),0))</f>
        <v>88.235885999999994</v>
      </c>
      <c r="E147" s="3" cm="1">
        <f t="array" ref="E147">INDEX(raw_long[Adj Close], MATCH(1, ($A147=raw_long[Date])*(E$1=raw_long[Ticker]),0))</f>
        <v>78.500984000000003</v>
      </c>
      <c r="F147" s="3" cm="1">
        <f t="array" ref="F147">INDEX(raw_long[Adj Close], MATCH(1, ($A147=raw_long[Date])*(F$1=raw_long[Ticker]),0))</f>
        <v>85.199982000000006</v>
      </c>
      <c r="G147" s="3" cm="1">
        <f t="array" ref="G147">INDEX(raw_long[Adj Close], MATCH(1, ($A147=raw_long[Date])*(G$1=raw_long[Ticker]),0))</f>
        <v>31.435566000000001</v>
      </c>
      <c r="H147" s="3" cm="1">
        <f t="array" ref="H147">INDEX(raw_long[Adj Close], MATCH(1, ($A147=raw_long[Date])*(H$1=raw_long[Ticker]),0))</f>
        <v>104.19358800000001</v>
      </c>
      <c r="I147" s="3" cm="1">
        <f t="array" ref="I147">INDEX(raw_long[Adj Close], MATCH(1, ($A147=raw_long[Date])*(I$1=raw_long[Ticker]),0))</f>
        <v>44.580002</v>
      </c>
    </row>
    <row r="148" spans="1:9" x14ac:dyDescent="0.25">
      <c r="A148" s="2">
        <v>43116</v>
      </c>
      <c r="B148" s="3" cm="1">
        <f t="array" ref="B148">INDEX(raw_long[Adj Close], MATCH(1, ($A148=raw_long[Date])*(B$1=raw_long[Ticker]),0))</f>
        <v>69.103783000000007</v>
      </c>
      <c r="C148" s="3" cm="1">
        <f t="array" ref="C148">INDEX(raw_long[Adj Close], MATCH(1, ($A148=raw_long[Date])*(C$1=raw_long[Ticker]),0))</f>
        <v>154.015793</v>
      </c>
      <c r="D148" s="3" cm="1">
        <f t="array" ref="D148">INDEX(raw_long[Adj Close], MATCH(1, ($A148=raw_long[Date])*(D$1=raw_long[Ticker]),0))</f>
        <v>88.199860000000001</v>
      </c>
      <c r="E148" s="3" cm="1">
        <f t="array" ref="E148">INDEX(raw_long[Adj Close], MATCH(1, ($A148=raw_long[Date])*(E$1=raw_long[Ticker]),0))</f>
        <v>78.801758000000007</v>
      </c>
      <c r="F148" s="3" cm="1">
        <f t="array" ref="F148">INDEX(raw_long[Adj Close], MATCH(1, ($A148=raw_long[Date])*(F$1=raw_long[Ticker]),0))</f>
        <v>86.277985000000001</v>
      </c>
      <c r="G148" s="3" cm="1">
        <f t="array" ref="G148">INDEX(raw_long[Adj Close], MATCH(1, ($A148=raw_long[Date])*(G$1=raw_long[Ticker]),0))</f>
        <v>31.152367000000002</v>
      </c>
      <c r="H148" s="3" cm="1">
        <f t="array" ref="H148">INDEX(raw_long[Adj Close], MATCH(1, ($A148=raw_long[Date])*(H$1=raw_long[Ticker]),0))</f>
        <v>104.961601</v>
      </c>
      <c r="I148" s="3" cm="1">
        <f t="array" ref="I148">INDEX(raw_long[Adj Close], MATCH(1, ($A148=raw_long[Date])*(I$1=raw_long[Ticker]),0))</f>
        <v>44.59</v>
      </c>
    </row>
    <row r="149" spans="1:9" x14ac:dyDescent="0.25">
      <c r="A149" s="2">
        <v>43117</v>
      </c>
      <c r="B149" s="3" cm="1">
        <f t="array" ref="B149">INDEX(raw_long[Adj Close], MATCH(1, ($A149=raw_long[Date])*(B$1=raw_long[Ticker]),0))</f>
        <v>69.883430000000004</v>
      </c>
      <c r="C149" s="3" cm="1">
        <f t="array" ref="C149">INDEX(raw_long[Adj Close], MATCH(1, ($A149=raw_long[Date])*(C$1=raw_long[Ticker]),0))</f>
        <v>152.781845</v>
      </c>
      <c r="D149" s="3" cm="1">
        <f t="array" ref="D149">INDEX(raw_long[Adj Close], MATCH(1, ($A149=raw_long[Date])*(D$1=raw_long[Ticker]),0))</f>
        <v>87.821715999999995</v>
      </c>
      <c r="E149" s="3" cm="1">
        <f t="array" ref="E149">INDEX(raw_long[Adj Close], MATCH(1, ($A149=raw_long[Date])*(E$1=raw_long[Ticker]),0))</f>
        <v>79.102530999999999</v>
      </c>
      <c r="F149" s="3" cm="1">
        <f t="array" ref="F149">INDEX(raw_long[Adj Close], MATCH(1, ($A149=raw_long[Date])*(F$1=raw_long[Ticker]),0))</f>
        <v>84.958343999999997</v>
      </c>
      <c r="G149" s="3" cm="1">
        <f t="array" ref="G149">INDEX(raw_long[Adj Close], MATCH(1, ($A149=raw_long[Date])*(G$1=raw_long[Ticker]),0))</f>
        <v>31.057962</v>
      </c>
      <c r="H149" s="3" cm="1">
        <f t="array" ref="H149">INDEX(raw_long[Adj Close], MATCH(1, ($A149=raw_long[Date])*(H$1=raw_long[Ticker]),0))</f>
        <v>104.27892300000001</v>
      </c>
      <c r="I149" s="3" cm="1">
        <f t="array" ref="I149">INDEX(raw_long[Adj Close], MATCH(1, ($A149=raw_long[Date])*(I$1=raw_long[Ticker]),0))</f>
        <v>46.689999</v>
      </c>
    </row>
    <row r="150" spans="1:9" x14ac:dyDescent="0.25">
      <c r="A150" s="2">
        <v>43118</v>
      </c>
      <c r="B150" s="3" cm="1">
        <f t="array" ref="B150">INDEX(raw_long[Adj Close], MATCH(1, ($A150=raw_long[Date])*(B$1=raw_long[Ticker]),0))</f>
        <v>70.048362999999995</v>
      </c>
      <c r="C150" s="3" cm="1">
        <f t="array" ref="C150">INDEX(raw_long[Adj Close], MATCH(1, ($A150=raw_long[Date])*(C$1=raw_long[Ticker]),0))</f>
        <v>156.30090300000001</v>
      </c>
      <c r="D150" s="3" cm="1">
        <f t="array" ref="D150">INDEX(raw_long[Adj Close], MATCH(1, ($A150=raw_long[Date])*(D$1=raw_long[Ticker]),0))</f>
        <v>87.785690000000002</v>
      </c>
      <c r="E150" s="3" cm="1">
        <f t="array" ref="E150">INDEX(raw_long[Adj Close], MATCH(1, ($A150=raw_long[Date])*(E$1=raw_long[Ticker]),0))</f>
        <v>79.420990000000003</v>
      </c>
      <c r="F150" s="3" cm="1">
        <f t="array" ref="F150">INDEX(raw_long[Adj Close], MATCH(1, ($A150=raw_long[Date])*(F$1=raw_long[Ticker]),0))</f>
        <v>83.750236999999998</v>
      </c>
      <c r="G150" s="3" cm="1">
        <f t="array" ref="G150">INDEX(raw_long[Adj Close], MATCH(1, ($A150=raw_long[Date])*(G$1=raw_long[Ticker]),0))</f>
        <v>30.161152000000001</v>
      </c>
      <c r="H150" s="3" cm="1">
        <f t="array" ref="H150">INDEX(raw_long[Adj Close], MATCH(1, ($A150=raw_long[Date])*(H$1=raw_long[Ticker]),0))</f>
        <v>104.961601</v>
      </c>
      <c r="I150" s="3" cm="1">
        <f t="array" ref="I150">INDEX(raw_long[Adj Close], MATCH(1, ($A150=raw_long[Date])*(I$1=raw_long[Ticker]),0))</f>
        <v>47.32</v>
      </c>
    </row>
    <row r="151" spans="1:9" x14ac:dyDescent="0.25">
      <c r="A151" s="2">
        <v>43119</v>
      </c>
      <c r="B151" s="3" cm="1">
        <f t="array" ref="B151">INDEX(raw_long[Adj Close], MATCH(1, ($A151=raw_long[Date])*(B$1=raw_long[Ticker]),0))</f>
        <v>71.217827</v>
      </c>
      <c r="C151" s="3" cm="1">
        <f t="array" ref="C151">INDEX(raw_long[Adj Close], MATCH(1, ($A151=raw_long[Date])*(C$1=raw_long[Ticker]),0))</f>
        <v>167.08656300000001</v>
      </c>
      <c r="D151" s="3" cm="1">
        <f t="array" ref="D151">INDEX(raw_long[Adj Close], MATCH(1, ($A151=raw_long[Date])*(D$1=raw_long[Ticker]),0))</f>
        <v>88.794105999999999</v>
      </c>
      <c r="E151" s="3" cm="1">
        <f t="array" ref="E151">INDEX(raw_long[Adj Close], MATCH(1, ($A151=raw_long[Date])*(E$1=raw_long[Ticker]),0))</f>
        <v>80.553307000000004</v>
      </c>
      <c r="F151" s="3" cm="1">
        <f t="array" ref="F151">INDEX(raw_long[Adj Close], MATCH(1, ($A151=raw_long[Date])*(F$1=raw_long[Ticker]),0))</f>
        <v>83.322754000000003</v>
      </c>
      <c r="G151" s="3" cm="1">
        <f t="array" ref="G151">INDEX(raw_long[Adj Close], MATCH(1, ($A151=raw_long[Date])*(G$1=raw_long[Ticker]),0))</f>
        <v>30.680357000000001</v>
      </c>
      <c r="H151" s="3" cm="1">
        <f t="array" ref="H151">INDEX(raw_long[Adj Close], MATCH(1, ($A151=raw_long[Date])*(H$1=raw_long[Ticker]),0))</f>
        <v>105.55894499999999</v>
      </c>
      <c r="I151" s="3" cm="1">
        <f t="array" ref="I151">INDEX(raw_long[Adj Close], MATCH(1, ($A151=raw_long[Date])*(I$1=raw_long[Ticker]),0))</f>
        <v>47.919998</v>
      </c>
    </row>
    <row r="152" spans="1:9" x14ac:dyDescent="0.25">
      <c r="A152" s="2">
        <v>43122</v>
      </c>
      <c r="B152" s="3" cm="1">
        <f t="array" ref="B152">INDEX(raw_long[Adj Close], MATCH(1, ($A152=raw_long[Date])*(B$1=raw_long[Ticker]),0))</f>
        <v>70.168304000000006</v>
      </c>
      <c r="C152" s="3" cm="1">
        <f t="array" ref="C152">INDEX(raw_long[Adj Close], MATCH(1, ($A152=raw_long[Date])*(C$1=raw_long[Ticker]),0))</f>
        <v>167.08656300000001</v>
      </c>
      <c r="D152" s="3" cm="1">
        <f t="array" ref="D152">INDEX(raw_long[Adj Close], MATCH(1, ($A152=raw_long[Date])*(D$1=raw_long[Ticker]),0))</f>
        <v>89.064209000000005</v>
      </c>
      <c r="E152" s="3" cm="1">
        <f t="array" ref="E152">INDEX(raw_long[Adj Close], MATCH(1, ($A152=raw_long[Date])*(E$1=raw_long[Ticker]),0))</f>
        <v>79.880989</v>
      </c>
      <c r="F152" s="3" cm="1">
        <f t="array" ref="F152">INDEX(raw_long[Adj Close], MATCH(1, ($A152=raw_long[Date])*(F$1=raw_long[Ticker]),0))</f>
        <v>83.60154</v>
      </c>
      <c r="G152" s="3" cm="1">
        <f t="array" ref="G152">INDEX(raw_long[Adj Close], MATCH(1, ($A152=raw_long[Date])*(G$1=raw_long[Ticker]),0))</f>
        <v>31.010759</v>
      </c>
      <c r="H152" s="3" cm="1">
        <f t="array" ref="H152">INDEX(raw_long[Adj Close], MATCH(1, ($A152=raw_long[Date])*(H$1=raw_long[Ticker]),0))</f>
        <v>106.12215399999999</v>
      </c>
      <c r="I152" s="3" cm="1">
        <f t="array" ref="I152">INDEX(raw_long[Adj Close], MATCH(1, ($A152=raw_long[Date])*(I$1=raw_long[Ticker]),0))</f>
        <v>49.060001</v>
      </c>
    </row>
    <row r="153" spans="1:9" x14ac:dyDescent="0.25">
      <c r="A153" s="2">
        <v>43123</v>
      </c>
      <c r="B153" s="3" cm="1">
        <f t="array" ref="B153">INDEX(raw_long[Adj Close], MATCH(1, ($A153=raw_long[Date])*(B$1=raw_long[Ticker]),0))</f>
        <v>70.078354000000004</v>
      </c>
      <c r="C153" s="3" cm="1">
        <f t="array" ref="C153">INDEX(raw_long[Adj Close], MATCH(1, ($A153=raw_long[Date])*(C$1=raw_long[Ticker]),0))</f>
        <v>169.55448899999999</v>
      </c>
      <c r="D153" s="3" cm="1">
        <f t="array" ref="D153">INDEX(raw_long[Adj Close], MATCH(1, ($A153=raw_long[Date])*(D$1=raw_long[Ticker]),0))</f>
        <v>91.567229999999995</v>
      </c>
      <c r="E153" s="3" cm="1">
        <f t="array" ref="E153">INDEX(raw_long[Adj Close], MATCH(1, ($A153=raw_long[Date])*(E$1=raw_long[Ticker]),0))</f>
        <v>81.402527000000006</v>
      </c>
      <c r="F153" s="3" cm="1">
        <f t="array" ref="F153">INDEX(raw_long[Adj Close], MATCH(1, ($A153=raw_long[Date])*(F$1=raw_long[Ticker]),0))</f>
        <v>84.679542999999995</v>
      </c>
      <c r="G153" s="3" cm="1">
        <f t="array" ref="G153">INDEX(raw_long[Adj Close], MATCH(1, ($A153=raw_long[Date])*(G$1=raw_long[Ticker]),0))</f>
        <v>31.435566000000001</v>
      </c>
      <c r="H153" s="3" cm="1">
        <f t="array" ref="H153">INDEX(raw_long[Adj Close], MATCH(1, ($A153=raw_long[Date])*(H$1=raw_long[Ticker]),0))</f>
        <v>106.787766</v>
      </c>
      <c r="I153" s="3" cm="1">
        <f t="array" ref="I153">INDEX(raw_long[Adj Close], MATCH(1, ($A153=raw_long[Date])*(I$1=raw_long[Ticker]),0))</f>
        <v>48.709999000000003</v>
      </c>
    </row>
    <row r="154" spans="1:9" x14ac:dyDescent="0.25">
      <c r="A154" s="2">
        <v>43124</v>
      </c>
      <c r="B154" s="3" cm="1">
        <f t="array" ref="B154">INDEX(raw_long[Adj Close], MATCH(1, ($A154=raw_long[Date])*(B$1=raw_long[Ticker]),0))</f>
        <v>69.838454999999996</v>
      </c>
      <c r="C154" s="3" cm="1">
        <f t="array" ref="C154">INDEX(raw_long[Adj Close], MATCH(1, ($A154=raw_long[Date])*(C$1=raw_long[Ticker]),0))</f>
        <v>169.143158</v>
      </c>
      <c r="D154" s="3" cm="1">
        <f t="array" ref="D154">INDEX(raw_long[Adj Close], MATCH(1, ($A154=raw_long[Date])*(D$1=raw_long[Ticker]),0))</f>
        <v>93.277930999999995</v>
      </c>
      <c r="E154" s="3" cm="1">
        <f t="array" ref="E154">INDEX(raw_long[Adj Close], MATCH(1, ($A154=raw_long[Date])*(E$1=raw_long[Ticker]),0))</f>
        <v>80.500220999999996</v>
      </c>
      <c r="F154" s="3" cm="1">
        <f t="array" ref="F154">INDEX(raw_long[Adj Close], MATCH(1, ($A154=raw_long[Date])*(F$1=raw_long[Ticker]),0))</f>
        <v>83.917518999999999</v>
      </c>
      <c r="G154" s="3" cm="1">
        <f t="array" ref="G154">INDEX(raw_long[Adj Close], MATCH(1, ($A154=raw_long[Date])*(G$1=raw_long[Ticker]),0))</f>
        <v>31.813171000000001</v>
      </c>
      <c r="H154" s="3" cm="1">
        <f t="array" ref="H154">INDEX(raw_long[Adj Close], MATCH(1, ($A154=raw_long[Date])*(H$1=raw_long[Ticker]),0))</f>
        <v>104.978668</v>
      </c>
      <c r="I154" s="3" cm="1">
        <f t="array" ref="I154">INDEX(raw_long[Adj Close], MATCH(1, ($A154=raw_long[Date])*(I$1=raw_long[Ticker]),0))</f>
        <v>47.59</v>
      </c>
    </row>
    <row r="155" spans="1:9" x14ac:dyDescent="0.25">
      <c r="A155" s="2">
        <v>43125</v>
      </c>
      <c r="B155" s="3" cm="1">
        <f t="array" ref="B155">INDEX(raw_long[Adj Close], MATCH(1, ($A155=raw_long[Date])*(B$1=raw_long[Ticker]),0))</f>
        <v>70.468170000000001</v>
      </c>
      <c r="C155" s="3" cm="1">
        <f t="array" ref="C155">INDEX(raw_long[Adj Close], MATCH(1, ($A155=raw_long[Date])*(C$1=raw_long[Ticker]),0))</f>
        <v>167.36077900000001</v>
      </c>
      <c r="D155" s="3" cm="1">
        <f t="array" ref="D155">INDEX(raw_long[Adj Close], MATCH(1, ($A155=raw_long[Date])*(D$1=raw_long[Ticker]),0))</f>
        <v>93.097854999999996</v>
      </c>
      <c r="E155" s="3" cm="1">
        <f t="array" ref="E155">INDEX(raw_long[Adj Close], MATCH(1, ($A155=raw_long[Date])*(E$1=raw_long[Ticker]),0))</f>
        <v>80.217140000000001</v>
      </c>
      <c r="F155" s="3" cm="1">
        <f t="array" ref="F155">INDEX(raw_long[Adj Close], MATCH(1, ($A155=raw_long[Date])*(F$1=raw_long[Ticker]),0))</f>
        <v>83.211235000000002</v>
      </c>
      <c r="G155" s="3" cm="1">
        <f t="array" ref="G155">INDEX(raw_long[Adj Close], MATCH(1, ($A155=raw_long[Date])*(G$1=raw_long[Ticker]),0))</f>
        <v>31.482766999999999</v>
      </c>
      <c r="H155" s="3" cm="1">
        <f t="array" ref="H155">INDEX(raw_long[Adj Close], MATCH(1, ($A155=raw_long[Date])*(H$1=raw_long[Ticker]),0))</f>
        <v>104.159454</v>
      </c>
      <c r="I155" s="3" cm="1">
        <f t="array" ref="I155">INDEX(raw_long[Adj Close], MATCH(1, ($A155=raw_long[Date])*(I$1=raw_long[Ticker]),0))</f>
        <v>46.869999</v>
      </c>
    </row>
    <row r="156" spans="1:9" x14ac:dyDescent="0.25">
      <c r="A156" s="2">
        <v>43126</v>
      </c>
      <c r="B156" s="3" cm="1">
        <f t="array" ref="B156">INDEX(raw_long[Adj Close], MATCH(1, ($A156=raw_long[Date])*(B$1=raw_long[Ticker]),0))</f>
        <v>70.618094999999997</v>
      </c>
      <c r="C156" s="3" cm="1">
        <f t="array" ref="C156">INDEX(raw_long[Adj Close], MATCH(1, ($A156=raw_long[Date])*(C$1=raw_long[Ticker]),0))</f>
        <v>168.64042699999999</v>
      </c>
      <c r="D156" s="3" cm="1">
        <f t="array" ref="D156">INDEX(raw_long[Adj Close], MATCH(1, ($A156=raw_long[Date])*(D$1=raw_long[Ticker]),0))</f>
        <v>93.683090000000007</v>
      </c>
      <c r="E156" s="3" cm="1">
        <f t="array" ref="E156">INDEX(raw_long[Adj Close], MATCH(1, ($A156=raw_long[Date])*(E$1=raw_long[Ticker]),0))</f>
        <v>81.473297000000002</v>
      </c>
      <c r="F156" s="3" cm="1">
        <f t="array" ref="F156">INDEX(raw_long[Adj Close], MATCH(1, ($A156=raw_long[Date])*(F$1=raw_long[Ticker]),0))</f>
        <v>83.880347999999998</v>
      </c>
      <c r="G156" s="3" cm="1">
        <f t="array" ref="G156">INDEX(raw_long[Adj Close], MATCH(1, ($A156=raw_long[Date])*(G$1=raw_long[Ticker]),0))</f>
        <v>32.096375000000002</v>
      </c>
      <c r="H156" s="3" cm="1">
        <f t="array" ref="H156">INDEX(raw_long[Adj Close], MATCH(1, ($A156=raw_long[Date])*(H$1=raw_long[Ticker]),0))</f>
        <v>103.30611399999999</v>
      </c>
      <c r="I156" s="3" cm="1">
        <f t="array" ref="I156">INDEX(raw_long[Adj Close], MATCH(1, ($A156=raw_long[Date])*(I$1=raw_long[Ticker]),0))</f>
        <v>47.25</v>
      </c>
    </row>
    <row r="157" spans="1:9" x14ac:dyDescent="0.25">
      <c r="A157" s="2">
        <v>43129</v>
      </c>
      <c r="B157" s="3" cm="1">
        <f t="array" ref="B157">INDEX(raw_long[Adj Close], MATCH(1, ($A157=raw_long[Date])*(B$1=raw_long[Ticker]),0))</f>
        <v>70.693077000000002</v>
      </c>
      <c r="C157" s="3" cm="1">
        <f t="array" ref="C157">INDEX(raw_long[Adj Close], MATCH(1, ($A157=raw_long[Date])*(C$1=raw_long[Ticker]),0))</f>
        <v>168.457626</v>
      </c>
      <c r="D157" s="3" cm="1">
        <f t="array" ref="D157">INDEX(raw_long[Adj Close], MATCH(1, ($A157=raw_long[Date])*(D$1=raw_long[Ticker]),0))</f>
        <v>93.277930999999995</v>
      </c>
      <c r="E157" s="3" cm="1">
        <f t="array" ref="E157">INDEX(raw_long[Adj Close], MATCH(1, ($A157=raw_long[Date])*(E$1=raw_long[Ticker]),0))</f>
        <v>81.720993000000007</v>
      </c>
      <c r="F157" s="3" cm="1">
        <f t="array" ref="F157">INDEX(raw_long[Adj Close], MATCH(1, ($A157=raw_long[Date])*(F$1=raw_long[Ticker]),0))</f>
        <v>82.988197</v>
      </c>
      <c r="G157" s="3" cm="1">
        <f t="array" ref="G157">INDEX(raw_long[Adj Close], MATCH(1, ($A157=raw_long[Date])*(G$1=raw_long[Ticker]),0))</f>
        <v>31.813171000000001</v>
      </c>
      <c r="H157" s="3" cm="1">
        <f t="array" ref="H157">INDEX(raw_long[Adj Close], MATCH(1, ($A157=raw_long[Date])*(H$1=raw_long[Ticker]),0))</f>
        <v>103.30611399999999</v>
      </c>
      <c r="I157" s="3" cm="1">
        <f t="array" ref="I157">INDEX(raw_long[Adj Close], MATCH(1, ($A157=raw_long[Date])*(I$1=raw_long[Ticker]),0))</f>
        <v>46.639999000000003</v>
      </c>
    </row>
    <row r="158" spans="1:9" x14ac:dyDescent="0.25">
      <c r="A158" s="2">
        <v>43130</v>
      </c>
      <c r="B158" s="3" cm="1">
        <f t="array" ref="B158">INDEX(raw_long[Adj Close], MATCH(1, ($A158=raw_long[Date])*(B$1=raw_long[Ticker]),0))</f>
        <v>70.288261000000006</v>
      </c>
      <c r="C158" s="3" cm="1">
        <f t="array" ref="C158">INDEX(raw_long[Adj Close], MATCH(1, ($A158=raw_long[Date])*(C$1=raw_long[Ticker]),0))</f>
        <v>169.143158</v>
      </c>
      <c r="D158" s="3" cm="1">
        <f t="array" ref="D158">INDEX(raw_long[Adj Close], MATCH(1, ($A158=raw_long[Date])*(D$1=raw_long[Ticker]),0))</f>
        <v>93.457999999999998</v>
      </c>
      <c r="E158" s="3" cm="1">
        <f t="array" ref="E158">INDEX(raw_long[Adj Close], MATCH(1, ($A158=raw_long[Date])*(E$1=raw_long[Ticker]),0))</f>
        <v>82.216376999999994</v>
      </c>
      <c r="F158" s="3" cm="1">
        <f t="array" ref="F158">INDEX(raw_long[Adj Close], MATCH(1, ($A158=raw_long[Date])*(F$1=raw_long[Ticker]),0))</f>
        <v>82.913848999999999</v>
      </c>
      <c r="G158" s="3" cm="1">
        <f t="array" ref="G158">INDEX(raw_long[Adj Close], MATCH(1, ($A158=raw_long[Date])*(G$1=raw_long[Ticker]),0))</f>
        <v>31.010759</v>
      </c>
      <c r="H158" s="3" cm="1">
        <f t="array" ref="H158">INDEX(raw_long[Adj Close], MATCH(1, ($A158=raw_long[Date])*(H$1=raw_long[Ticker]),0))</f>
        <v>103.408508</v>
      </c>
      <c r="I158" s="3" cm="1">
        <f t="array" ref="I158">INDEX(raw_long[Adj Close], MATCH(1, ($A158=raw_long[Date])*(I$1=raw_long[Ticker]),0))</f>
        <v>46.41</v>
      </c>
    </row>
    <row r="159" spans="1:9" x14ac:dyDescent="0.25">
      <c r="A159" s="2">
        <v>43131</v>
      </c>
      <c r="B159" s="3" cm="1">
        <f t="array" ref="B159">INDEX(raw_long[Adj Close], MATCH(1, ($A159=raw_long[Date])*(B$1=raw_long[Ticker]),0))</f>
        <v>69.403655999999998</v>
      </c>
      <c r="C159" s="3" cm="1">
        <f t="array" ref="C159">INDEX(raw_long[Adj Close], MATCH(1, ($A159=raw_long[Date])*(C$1=raw_long[Ticker]),0))</f>
        <v>171.199738</v>
      </c>
      <c r="D159" s="3" cm="1">
        <f t="array" ref="D159">INDEX(raw_long[Adj Close], MATCH(1, ($A159=raw_long[Date])*(D$1=raw_long[Ticker]),0))</f>
        <v>93.052834000000004</v>
      </c>
      <c r="E159" s="3" cm="1">
        <f t="array" ref="E159">INDEX(raw_long[Adj Close], MATCH(1, ($A159=raw_long[Date])*(E$1=raw_long[Ticker]),0))</f>
        <v>82.269454999999994</v>
      </c>
      <c r="F159" s="3" cm="1">
        <f t="array" ref="F159">INDEX(raw_long[Adj Close], MATCH(1, ($A159=raw_long[Date])*(F$1=raw_long[Ticker]),0))</f>
        <v>81.798659999999998</v>
      </c>
      <c r="G159" s="3" cm="1">
        <f t="array" ref="G159">INDEX(raw_long[Adj Close], MATCH(1, ($A159=raw_long[Date])*(G$1=raw_long[Ticker]),0))</f>
        <v>32.001975999999999</v>
      </c>
      <c r="H159" s="3" cm="1">
        <f t="array" ref="H159">INDEX(raw_long[Adj Close], MATCH(1, ($A159=raw_long[Date])*(H$1=raw_long[Ticker]),0))</f>
        <v>104.244804</v>
      </c>
      <c r="I159" s="3" cm="1">
        <f t="array" ref="I159">INDEX(raw_long[Adj Close], MATCH(1, ($A159=raw_long[Date])*(I$1=raw_long[Ticker]),0))</f>
        <v>47.18</v>
      </c>
    </row>
    <row r="160" spans="1:9" x14ac:dyDescent="0.25">
      <c r="A160" s="2">
        <v>43132</v>
      </c>
      <c r="B160" s="3" cm="1">
        <f t="array" ref="B160">INDEX(raw_long[Adj Close], MATCH(1, ($A160=raw_long[Date])*(B$1=raw_long[Ticker]),0))</f>
        <v>69.238715999999997</v>
      </c>
      <c r="C160" s="3" cm="1">
        <f t="array" ref="C160">INDEX(raw_long[Adj Close], MATCH(1, ($A160=raw_long[Date])*(C$1=raw_long[Ticker]),0))</f>
        <v>167.95488</v>
      </c>
      <c r="D160" s="3" cm="1">
        <f t="array" ref="D160">INDEX(raw_long[Adj Close], MATCH(1, ($A160=raw_long[Date])*(D$1=raw_long[Ticker]),0))</f>
        <v>93.052834000000004</v>
      </c>
      <c r="E160" s="3" cm="1">
        <f t="array" ref="E160">INDEX(raw_long[Adj Close], MATCH(1, ($A160=raw_long[Date])*(E$1=raw_long[Ticker]),0))</f>
        <v>79.827904000000004</v>
      </c>
      <c r="F160" s="3" cm="1">
        <f t="array" ref="F160">INDEX(raw_long[Adj Close], MATCH(1, ($A160=raw_long[Date])*(F$1=raw_long[Ticker]),0))</f>
        <v>80.255996999999994</v>
      </c>
      <c r="G160" s="3" cm="1">
        <f t="array" ref="G160">INDEX(raw_long[Adj Close], MATCH(1, ($A160=raw_long[Date])*(G$1=raw_long[Ticker]),0))</f>
        <v>31.860372999999999</v>
      </c>
      <c r="H160" s="3" cm="1">
        <f t="array" ref="H160">INDEX(raw_long[Adj Close], MATCH(1, ($A160=raw_long[Date])*(H$1=raw_long[Ticker]),0))</f>
        <v>102.695992</v>
      </c>
      <c r="I160" s="3" cm="1">
        <f t="array" ref="I160">INDEX(raw_long[Adj Close], MATCH(1, ($A160=raw_long[Date])*(I$1=raw_long[Ticker]),0))</f>
        <v>47.240001999999997</v>
      </c>
    </row>
    <row r="161" spans="1:9" x14ac:dyDescent="0.25">
      <c r="A161" s="2">
        <v>43133</v>
      </c>
      <c r="B161" s="3" cm="1">
        <f t="array" ref="B161">INDEX(raw_long[Adj Close], MATCH(1, ($A161=raw_long[Date])*(B$1=raw_long[Ticker]),0))</f>
        <v>67.109688000000006</v>
      </c>
      <c r="C161" s="3" cm="1">
        <f t="array" ref="C161">INDEX(raw_long[Adj Close], MATCH(1, ($A161=raw_long[Date])*(C$1=raw_long[Ticker]),0))</f>
        <v>164.75576799999999</v>
      </c>
      <c r="D161" s="3" cm="1">
        <f t="array" ref="D161">INDEX(raw_long[Adj Close], MATCH(1, ($A161=raw_long[Date])*(D$1=raw_long[Ticker]),0))</f>
        <v>91.882362000000001</v>
      </c>
      <c r="E161" s="3" cm="1">
        <f t="array" ref="E161">INDEX(raw_long[Adj Close], MATCH(1, ($A161=raw_long[Date])*(E$1=raw_long[Ticker]),0))</f>
        <v>77.474838000000005</v>
      </c>
      <c r="F161" s="3" cm="1">
        <f t="array" ref="F161">INDEX(raw_long[Adj Close], MATCH(1, ($A161=raw_long[Date])*(F$1=raw_long[Ticker]),0))</f>
        <v>79.716988000000001</v>
      </c>
      <c r="G161" s="3" cm="1">
        <f t="array" ref="G161">INDEX(raw_long[Adj Close], MATCH(1, ($A161=raw_long[Date])*(G$1=raw_long[Ticker]),0))</f>
        <v>30.821960000000001</v>
      </c>
      <c r="H161" s="3" cm="1">
        <f t="array" ref="H161">INDEX(raw_long[Adj Close], MATCH(1, ($A161=raw_long[Date])*(H$1=raw_long[Ticker]),0))</f>
        <v>101.094398</v>
      </c>
      <c r="I161" s="3" cm="1">
        <f t="array" ref="I161">INDEX(raw_long[Adj Close], MATCH(1, ($A161=raw_long[Date])*(I$1=raw_long[Ticker]),0))</f>
        <v>46.27</v>
      </c>
    </row>
    <row r="162" spans="1:9" x14ac:dyDescent="0.25">
      <c r="A162" s="2">
        <v>43136</v>
      </c>
      <c r="B162" s="3" cm="1">
        <f t="array" ref="B162">INDEX(raw_long[Adj Close], MATCH(1, ($A162=raw_long[Date])*(B$1=raw_long[Ticker]),0))</f>
        <v>66.959755000000001</v>
      </c>
      <c r="C162" s="3" cm="1">
        <f t="array" ref="C162">INDEX(raw_long[Adj Close], MATCH(1, ($A162=raw_long[Date])*(C$1=raw_long[Ticker]),0))</f>
        <v>163.43042</v>
      </c>
      <c r="D162" s="3" cm="1">
        <f t="array" ref="D162">INDEX(raw_long[Adj Close], MATCH(1, ($A162=raw_long[Date])*(D$1=raw_long[Ticker]),0))</f>
        <v>94.133285999999998</v>
      </c>
      <c r="E162" s="3" cm="1">
        <f t="array" ref="E162">INDEX(raw_long[Adj Close], MATCH(1, ($A162=raw_long[Date])*(E$1=raw_long[Ticker]),0))</f>
        <v>77.404067999999995</v>
      </c>
      <c r="F162" s="3" cm="1">
        <f t="array" ref="F162">INDEX(raw_long[Adj Close], MATCH(1, ($A162=raw_long[Date])*(F$1=raw_long[Ticker]),0))</f>
        <v>79.122214999999997</v>
      </c>
      <c r="G162" s="3" cm="1">
        <f t="array" ref="G162">INDEX(raw_long[Adj Close], MATCH(1, ($A162=raw_long[Date])*(G$1=raw_long[Ticker]),0))</f>
        <v>30.397154</v>
      </c>
      <c r="H162" s="3" cm="1">
        <f t="array" ref="H162">INDEX(raw_long[Adj Close], MATCH(1, ($A162=raw_long[Date])*(H$1=raw_long[Ticker]),0))</f>
        <v>99.791991999999993</v>
      </c>
      <c r="I162" s="3" cm="1">
        <f t="array" ref="I162">INDEX(raw_long[Adj Close], MATCH(1, ($A162=raw_long[Date])*(I$1=raw_long[Ticker]),0))</f>
        <v>45.349997999999999</v>
      </c>
    </row>
    <row r="163" spans="1:9" x14ac:dyDescent="0.25">
      <c r="A163" s="2">
        <v>43137</v>
      </c>
      <c r="B163" s="3" cm="1">
        <f t="array" ref="B163">INDEX(raw_long[Adj Close], MATCH(1, ($A163=raw_long[Date])*(B$1=raw_long[Ticker]),0))</f>
        <v>65.430449999999993</v>
      </c>
      <c r="C163" s="3" cm="1">
        <f t="array" ref="C163">INDEX(raw_long[Adj Close], MATCH(1, ($A163=raw_long[Date])*(C$1=raw_long[Ticker]),0))</f>
        <v>159.59144599999999</v>
      </c>
      <c r="D163" s="3" cm="1">
        <f t="array" ref="D163">INDEX(raw_long[Adj Close], MATCH(1, ($A163=raw_long[Date])*(D$1=raw_long[Ticker]),0))</f>
        <v>91.522216999999998</v>
      </c>
      <c r="E163" s="3" cm="1">
        <f t="array" ref="E163">INDEX(raw_long[Adj Close], MATCH(1, ($A163=raw_long[Date])*(E$1=raw_long[Ticker]),0))</f>
        <v>75.440201000000002</v>
      </c>
      <c r="F163" s="3" cm="1">
        <f t="array" ref="F163">INDEX(raw_long[Adj Close], MATCH(1, ($A163=raw_long[Date])*(F$1=raw_long[Ticker]),0))</f>
        <v>77.021957</v>
      </c>
      <c r="G163" s="3" cm="1">
        <f t="array" ref="G163">INDEX(raw_long[Adj Close], MATCH(1, ($A163=raw_long[Date])*(G$1=raw_long[Ticker]),0))</f>
        <v>30.349955000000001</v>
      </c>
      <c r="H163" s="3" cm="1">
        <f t="array" ref="H163">INDEX(raw_long[Adj Close], MATCH(1, ($A163=raw_long[Date])*(H$1=raw_long[Ticker]),0))</f>
        <v>98.102401999999998</v>
      </c>
      <c r="I163" s="3" cm="1">
        <f t="array" ref="I163">INDEX(raw_long[Adj Close], MATCH(1, ($A163=raw_long[Date])*(I$1=raw_long[Ticker]),0))</f>
        <v>44.689999</v>
      </c>
    </row>
    <row r="164" spans="1:9" x14ac:dyDescent="0.25">
      <c r="A164" s="2">
        <v>43138</v>
      </c>
      <c r="B164" s="3" cm="1">
        <f t="array" ref="B164">INDEX(raw_long[Adj Close], MATCH(1, ($A164=raw_long[Date])*(B$1=raw_long[Ticker]),0))</f>
        <v>67.454528999999994</v>
      </c>
      <c r="C164" s="3" cm="1">
        <f t="array" ref="C164">INDEX(raw_long[Adj Close], MATCH(1, ($A164=raw_long[Date])*(C$1=raw_long[Ticker]),0))</f>
        <v>168.00060999999999</v>
      </c>
      <c r="D164" s="3" cm="1">
        <f t="array" ref="D164">INDEX(raw_long[Adj Close], MATCH(1, ($A164=raw_long[Date])*(D$1=raw_long[Ticker]),0))</f>
        <v>95.303748999999996</v>
      </c>
      <c r="E164" s="3" cm="1">
        <f t="array" ref="E164">INDEX(raw_long[Adj Close], MATCH(1, ($A164=raw_long[Date])*(E$1=raw_long[Ticker]),0))</f>
        <v>77.350989999999996</v>
      </c>
      <c r="F164" s="3" cm="1">
        <f t="array" ref="F164">INDEX(raw_long[Adj Close], MATCH(1, ($A164=raw_long[Date])*(F$1=raw_long[Ticker]),0))</f>
        <v>77.170661999999993</v>
      </c>
      <c r="G164" s="3" cm="1">
        <f t="array" ref="G164">INDEX(raw_long[Adj Close], MATCH(1, ($A164=raw_long[Date])*(G$1=raw_long[Ticker]),0))</f>
        <v>31.246759000000001</v>
      </c>
      <c r="H164" s="3" cm="1">
        <f t="array" ref="H164">INDEX(raw_long[Adj Close], MATCH(1, ($A164=raw_long[Date])*(H$1=raw_long[Ticker]),0))</f>
        <v>98.823997000000006</v>
      </c>
      <c r="I164" s="3" cm="1">
        <f t="array" ref="I164">INDEX(raw_long[Adj Close], MATCH(1, ($A164=raw_long[Date])*(I$1=raw_long[Ticker]),0))</f>
        <v>45.18</v>
      </c>
    </row>
    <row r="165" spans="1:9" x14ac:dyDescent="0.25">
      <c r="A165" s="2">
        <v>43139</v>
      </c>
      <c r="B165" s="3" cm="1">
        <f t="array" ref="B165">INDEX(raw_long[Adj Close], MATCH(1, ($A165=raw_long[Date])*(B$1=raw_long[Ticker]),0))</f>
        <v>63.766185999999998</v>
      </c>
      <c r="C165" s="3" cm="1">
        <f t="array" ref="C165">INDEX(raw_long[Adj Close], MATCH(1, ($A165=raw_long[Date])*(C$1=raw_long[Ticker]),0))</f>
        <v>163.247589</v>
      </c>
      <c r="D165" s="3" cm="1">
        <f t="array" ref="D165">INDEX(raw_long[Adj Close], MATCH(1, ($A165=raw_long[Date])*(D$1=raw_long[Ticker]),0))</f>
        <v>92.602645999999993</v>
      </c>
      <c r="E165" s="3" cm="1">
        <f t="array" ref="E165">INDEX(raw_long[Adj Close], MATCH(1, ($A165=raw_long[Date])*(E$1=raw_long[Ticker]),0))</f>
        <v>75.086365000000001</v>
      </c>
      <c r="F165" s="3" cm="1">
        <f t="array" ref="F165">INDEX(raw_long[Adj Close], MATCH(1, ($A165=raw_long[Date])*(F$1=raw_long[Ticker]),0))</f>
        <v>76.371437</v>
      </c>
      <c r="G165" s="3" cm="1">
        <f t="array" ref="G165">INDEX(raw_long[Adj Close], MATCH(1, ($A165=raw_long[Date])*(G$1=raw_long[Ticker]),0))</f>
        <v>30.349955000000001</v>
      </c>
      <c r="H165" s="3" cm="1">
        <f t="array" ref="H165">INDEX(raw_long[Adj Close], MATCH(1, ($A165=raw_long[Date])*(H$1=raw_long[Ticker]),0))</f>
        <v>96.360000999999997</v>
      </c>
      <c r="I165" s="3" cm="1">
        <f t="array" ref="I165">INDEX(raw_long[Adj Close], MATCH(1, ($A165=raw_long[Date])*(I$1=raw_long[Ticker]),0))</f>
        <v>44.599997999999999</v>
      </c>
    </row>
    <row r="166" spans="1:9" x14ac:dyDescent="0.25">
      <c r="A166" s="2">
        <v>43140</v>
      </c>
      <c r="B166" s="3" cm="1">
        <f t="array" ref="B166">INDEX(raw_long[Adj Close], MATCH(1, ($A166=raw_long[Date])*(B$1=raw_long[Ticker]),0))</f>
        <v>62.701675000000002</v>
      </c>
      <c r="C166" s="3" cm="1">
        <f t="array" ref="C166">INDEX(raw_long[Adj Close], MATCH(1, ($A166=raw_long[Date])*(C$1=raw_long[Ticker]),0))</f>
        <v>161.64804100000001</v>
      </c>
      <c r="D166" s="3" cm="1">
        <f t="array" ref="D166">INDEX(raw_long[Adj Close], MATCH(1, ($A166=raw_long[Date])*(D$1=raw_long[Ticker]),0))</f>
        <v>92.287529000000006</v>
      </c>
      <c r="E166" s="3" cm="1">
        <f t="array" ref="E166">INDEX(raw_long[Adj Close], MATCH(1, ($A166=raw_long[Date])*(E$1=raw_long[Ticker]),0))</f>
        <v>74.467133000000004</v>
      </c>
      <c r="F166" s="3" cm="1">
        <f t="array" ref="F166">INDEX(raw_long[Adj Close], MATCH(1, ($A166=raw_long[Date])*(F$1=raw_long[Ticker]),0))</f>
        <v>75.367774999999995</v>
      </c>
      <c r="G166" s="3" cm="1">
        <f t="array" ref="G166">INDEX(raw_long[Adj Close], MATCH(1, ($A166=raw_long[Date])*(G$1=raw_long[Ticker]),0))</f>
        <v>30.680357000000001</v>
      </c>
      <c r="H166" s="3" cm="1">
        <f t="array" ref="H166">INDEX(raw_long[Adj Close], MATCH(1, ($A166=raw_long[Date])*(H$1=raw_long[Ticker]),0))</f>
        <v>94.177597000000006</v>
      </c>
      <c r="I166" s="3" cm="1">
        <f t="array" ref="I166">INDEX(raw_long[Adj Close], MATCH(1, ($A166=raw_long[Date])*(I$1=raw_long[Ticker]),0))</f>
        <v>44.16</v>
      </c>
    </row>
    <row r="167" spans="1:9" x14ac:dyDescent="0.25">
      <c r="A167" s="2">
        <v>43143</v>
      </c>
      <c r="B167" s="3" cm="1">
        <f t="array" ref="B167">INDEX(raw_long[Adj Close], MATCH(1, ($A167=raw_long[Date])*(B$1=raw_long[Ticker]),0))</f>
        <v>64.156029000000004</v>
      </c>
      <c r="C167" s="3" cm="1">
        <f t="array" ref="C167">INDEX(raw_long[Adj Close], MATCH(1, ($A167=raw_long[Date])*(C$1=raw_long[Ticker]),0))</f>
        <v>162.83627300000001</v>
      </c>
      <c r="D167" s="3" cm="1">
        <f t="array" ref="D167">INDEX(raw_long[Adj Close], MATCH(1, ($A167=raw_long[Date])*(D$1=raw_long[Ticker]),0))</f>
        <v>93.367958000000002</v>
      </c>
      <c r="E167" s="3" cm="1">
        <f t="array" ref="E167">INDEX(raw_long[Adj Close], MATCH(1, ($A167=raw_long[Date])*(E$1=raw_long[Ticker]),0))</f>
        <v>75.440201000000002</v>
      </c>
      <c r="F167" s="3" cm="1">
        <f t="array" ref="F167">INDEX(raw_long[Adj Close], MATCH(1, ($A167=raw_long[Date])*(F$1=raw_long[Ticker]),0))</f>
        <v>76.204170000000005</v>
      </c>
      <c r="G167" s="3" cm="1">
        <f t="array" ref="G167">INDEX(raw_long[Adj Close], MATCH(1, ($A167=raw_long[Date])*(G$1=raw_long[Ticker]),0))</f>
        <v>29.972349000000001</v>
      </c>
      <c r="H167" s="3" cm="1">
        <f t="array" ref="H167">INDEX(raw_long[Adj Close], MATCH(1, ($A167=raw_long[Date])*(H$1=raw_long[Ticker]),0))</f>
        <v>95.550399999999996</v>
      </c>
      <c r="I167" s="3" cm="1">
        <f t="array" ref="I167">INDEX(raw_long[Adj Close], MATCH(1, ($A167=raw_long[Date])*(I$1=raw_long[Ticker]),0))</f>
        <v>45.02</v>
      </c>
    </row>
    <row r="168" spans="1:9" x14ac:dyDescent="0.25">
      <c r="A168" s="2">
        <v>43144</v>
      </c>
      <c r="B168" s="3" cm="1">
        <f t="array" ref="B168">INDEX(raw_long[Adj Close], MATCH(1, ($A168=raw_long[Date])*(B$1=raw_long[Ticker]),0))</f>
        <v>64.156029000000004</v>
      </c>
      <c r="C168" s="3" cm="1">
        <f t="array" ref="C168">INDEX(raw_long[Adj Close], MATCH(1, ($A168=raw_long[Date])*(C$1=raw_long[Ticker]),0))</f>
        <v>160.688278</v>
      </c>
      <c r="D168" s="3" cm="1">
        <f t="array" ref="D168">INDEX(raw_long[Adj Close], MATCH(1, ($A168=raw_long[Date])*(D$1=raw_long[Ticker]),0))</f>
        <v>92.827743999999996</v>
      </c>
      <c r="E168" s="3" cm="1">
        <f t="array" ref="E168">INDEX(raw_long[Adj Close], MATCH(1, ($A168=raw_long[Date])*(E$1=raw_long[Ticker]),0))</f>
        <v>75.227897999999996</v>
      </c>
      <c r="F168" s="3" cm="1">
        <f t="array" ref="F168">INDEX(raw_long[Adj Close], MATCH(1, ($A168=raw_long[Date])*(F$1=raw_long[Ticker]),0))</f>
        <v>76.092651000000004</v>
      </c>
      <c r="G168" s="3" cm="1">
        <f t="array" ref="G168">INDEX(raw_long[Adj Close], MATCH(1, ($A168=raw_long[Date])*(G$1=raw_long[Ticker]),0))</f>
        <v>29.925148</v>
      </c>
      <c r="H168" s="3" cm="1">
        <f t="array" ref="H168">INDEX(raw_long[Adj Close], MATCH(1, ($A168=raw_long[Date])*(H$1=raw_long[Ticker]),0))</f>
        <v>95.004784000000001</v>
      </c>
      <c r="I168" s="3" cm="1">
        <f t="array" ref="I168">INDEX(raw_long[Adj Close], MATCH(1, ($A168=raw_long[Date])*(I$1=raw_long[Ticker]),0))</f>
        <v>45.740001999999997</v>
      </c>
    </row>
    <row r="169" spans="1:9" x14ac:dyDescent="0.25">
      <c r="A169" s="2">
        <v>43145</v>
      </c>
      <c r="B169" s="3" cm="1">
        <f t="array" ref="B169">INDEX(raw_long[Adj Close], MATCH(1, ($A169=raw_long[Date])*(B$1=raw_long[Ticker]),0))</f>
        <v>65.325485</v>
      </c>
      <c r="C169" s="3" cm="1">
        <f t="array" ref="C169">INDEX(raw_long[Adj Close], MATCH(1, ($A169=raw_long[Date])*(C$1=raw_long[Ticker]),0))</f>
        <v>161.78511</v>
      </c>
      <c r="D169" s="3" cm="1">
        <f t="array" ref="D169">INDEX(raw_long[Adj Close], MATCH(1, ($A169=raw_long[Date])*(D$1=raw_long[Ticker]),0))</f>
        <v>94.178291000000002</v>
      </c>
      <c r="E169" s="3" cm="1">
        <f t="array" ref="E169">INDEX(raw_long[Adj Close], MATCH(1, ($A169=raw_long[Date])*(E$1=raw_long[Ticker]),0))</f>
        <v>76.200980999999999</v>
      </c>
      <c r="F169" s="3" cm="1">
        <f t="array" ref="F169">INDEX(raw_long[Adj Close], MATCH(1, ($A169=raw_long[Date])*(F$1=raw_long[Ticker]),0))</f>
        <v>77.282166000000004</v>
      </c>
      <c r="G169" s="3" cm="1">
        <f t="array" ref="G169">INDEX(raw_long[Adj Close], MATCH(1, ($A169=raw_long[Date])*(G$1=raw_long[Ticker]),0))</f>
        <v>30.585957000000001</v>
      </c>
      <c r="H169" s="3" cm="1">
        <f t="array" ref="H169">INDEX(raw_long[Adj Close], MATCH(1, ($A169=raw_long[Date])*(H$1=raw_long[Ticker]),0))</f>
        <v>96.166397000000003</v>
      </c>
      <c r="I169" s="3" cm="1">
        <f t="array" ref="I169">INDEX(raw_long[Adj Close], MATCH(1, ($A169=raw_long[Date])*(I$1=raw_long[Ticker]),0))</f>
        <v>46.48</v>
      </c>
    </row>
    <row r="170" spans="1:9" x14ac:dyDescent="0.25">
      <c r="A170" s="2">
        <v>43146</v>
      </c>
      <c r="B170" s="3" cm="1">
        <f t="array" ref="B170">INDEX(raw_long[Adj Close], MATCH(1, ($A170=raw_long[Date])*(B$1=raw_long[Ticker]),0))</f>
        <v>66.764831999999998</v>
      </c>
      <c r="C170" s="3" cm="1">
        <f t="array" ref="C170">INDEX(raw_long[Adj Close], MATCH(1, ($A170=raw_long[Date])*(C$1=raw_long[Ticker]),0))</f>
        <v>162.05935700000001</v>
      </c>
      <c r="D170" s="3" cm="1">
        <f t="array" ref="D170">INDEX(raw_long[Adj Close], MATCH(1, ($A170=raw_long[Date])*(D$1=raw_long[Ticker]),0))</f>
        <v>94.358376000000007</v>
      </c>
      <c r="E170" s="3" cm="1">
        <f t="array" ref="E170">INDEX(raw_long[Adj Close], MATCH(1, ($A170=raw_long[Date])*(E$1=raw_long[Ticker]),0))</f>
        <v>76.324828999999994</v>
      </c>
      <c r="F170" s="3" cm="1">
        <f t="array" ref="F170">INDEX(raw_long[Adj Close], MATCH(1, ($A170=raw_long[Date])*(F$1=raw_long[Ticker]),0))</f>
        <v>76.687415999999999</v>
      </c>
      <c r="G170" s="3" cm="1">
        <f t="array" ref="G170">INDEX(raw_long[Adj Close], MATCH(1, ($A170=raw_long[Date])*(G$1=raw_long[Ticker]),0))</f>
        <v>31.105163999999998</v>
      </c>
      <c r="H170" s="3" cm="1">
        <f t="array" ref="H170">INDEX(raw_long[Adj Close], MATCH(1, ($A170=raw_long[Date])*(H$1=raw_long[Ticker]),0))</f>
        <v>96.888000000000005</v>
      </c>
      <c r="I170" s="3" cm="1">
        <f t="array" ref="I170">INDEX(raw_long[Adj Close], MATCH(1, ($A170=raw_long[Date])*(I$1=raw_long[Ticker]),0))</f>
        <v>46.860000999999997</v>
      </c>
    </row>
    <row r="171" spans="1:9" x14ac:dyDescent="0.25">
      <c r="A171" s="2">
        <v>43147</v>
      </c>
      <c r="B171" s="3" cm="1">
        <f t="array" ref="B171">INDEX(raw_long[Adj Close], MATCH(1, ($A171=raw_long[Date])*(B$1=raw_long[Ticker]),0))</f>
        <v>67.514503000000005</v>
      </c>
      <c r="C171" s="3" cm="1">
        <f t="array" ref="C171">INDEX(raw_long[Adj Close], MATCH(1, ($A171=raw_long[Date])*(C$1=raw_long[Ticker]),0))</f>
        <v>164.75576799999999</v>
      </c>
      <c r="D171" s="3" cm="1">
        <f t="array" ref="D171">INDEX(raw_long[Adj Close], MATCH(1, ($A171=raw_long[Date])*(D$1=raw_long[Ticker]),0))</f>
        <v>95.303748999999996</v>
      </c>
      <c r="E171" s="3" cm="1">
        <f t="array" ref="E171">INDEX(raw_long[Adj Close], MATCH(1, ($A171=raw_long[Date])*(E$1=raw_long[Ticker]),0))</f>
        <v>77.740211000000002</v>
      </c>
      <c r="F171" s="3" cm="1">
        <f t="array" ref="F171">INDEX(raw_long[Adj Close], MATCH(1, ($A171=raw_long[Date])*(F$1=raw_long[Ticker]),0))</f>
        <v>77.616721999999996</v>
      </c>
      <c r="G171" s="3" cm="1">
        <f t="array" ref="G171">INDEX(raw_long[Adj Close], MATCH(1, ($A171=raw_long[Date])*(G$1=raw_long[Ticker]),0))</f>
        <v>31.860372999999999</v>
      </c>
      <c r="H171" s="3" cm="1">
        <f t="array" ref="H171">INDEX(raw_long[Adj Close], MATCH(1, ($A171=raw_long[Date])*(H$1=raw_long[Ticker]),0))</f>
        <v>97.838393999999994</v>
      </c>
      <c r="I171" s="3" cm="1">
        <f t="array" ref="I171">INDEX(raw_long[Adj Close], MATCH(1, ($A171=raw_long[Date])*(I$1=raw_long[Ticker]),0))</f>
        <v>47.84</v>
      </c>
    </row>
    <row r="172" spans="1:9" x14ac:dyDescent="0.25">
      <c r="A172" s="2">
        <v>43150</v>
      </c>
      <c r="B172" s="3" cm="1">
        <f t="array" ref="B172">INDEX(raw_long[Adj Close], MATCH(1, ($A172=raw_long[Date])*(B$1=raw_long[Ticker]),0))</f>
        <v>67.469521</v>
      </c>
      <c r="C172" s="3" cm="1">
        <f t="array" ref="C172">INDEX(raw_long[Adj Close], MATCH(1, ($A172=raw_long[Date])*(C$1=raw_long[Ticker]),0))</f>
        <v>164.93855300000001</v>
      </c>
      <c r="D172" s="3" cm="1">
        <f t="array" ref="D172">INDEX(raw_long[Adj Close], MATCH(1, ($A172=raw_long[Date])*(D$1=raw_long[Ticker]),0))</f>
        <v>95.258742999999996</v>
      </c>
      <c r="E172" s="3" cm="1">
        <f t="array" ref="E172">INDEX(raw_long[Adj Close], MATCH(1, ($A172=raw_long[Date])*(E$1=raw_long[Ticker]),0))</f>
        <v>76.448668999999995</v>
      </c>
      <c r="F172" s="3" cm="1">
        <f t="array" ref="F172">INDEX(raw_long[Adj Close], MATCH(1, ($A172=raw_long[Date])*(F$1=raw_long[Ticker]),0))</f>
        <v>77.263580000000005</v>
      </c>
      <c r="G172" s="3" cm="1">
        <f t="array" ref="G172">INDEX(raw_long[Adj Close], MATCH(1, ($A172=raw_long[Date])*(G$1=raw_long[Ticker]),0))</f>
        <v>32.285178999999999</v>
      </c>
      <c r="H172" s="3" cm="1">
        <f t="array" ref="H172">INDEX(raw_long[Adj Close], MATCH(1, ($A172=raw_long[Date])*(H$1=raw_long[Ticker]),0))</f>
        <v>97.556800999999993</v>
      </c>
      <c r="I172" s="3" cm="1">
        <f t="array" ref="I172">INDEX(raw_long[Adj Close], MATCH(1, ($A172=raw_long[Date])*(I$1=raw_long[Ticker]),0))</f>
        <v>47.419998</v>
      </c>
    </row>
    <row r="173" spans="1:9" x14ac:dyDescent="0.25">
      <c r="A173" s="2">
        <v>43151</v>
      </c>
      <c r="B173" s="3" cm="1">
        <f t="array" ref="B173">INDEX(raw_long[Adj Close], MATCH(1, ($A173=raw_long[Date])*(B$1=raw_long[Ticker]),0))</f>
        <v>69.718513000000002</v>
      </c>
      <c r="C173" s="3" cm="1">
        <f t="array" ref="C173">INDEX(raw_long[Adj Close], MATCH(1, ($A173=raw_long[Date])*(C$1=raw_long[Ticker]),0))</f>
        <v>167.040863</v>
      </c>
      <c r="D173" s="3" cm="1">
        <f t="array" ref="D173">INDEX(raw_long[Adj Close], MATCH(1, ($A173=raw_long[Date])*(D$1=raw_long[Ticker]),0))</f>
        <v>94.673491999999996</v>
      </c>
      <c r="E173" s="3" cm="1">
        <f t="array" ref="E173">INDEX(raw_long[Adj Close], MATCH(1, ($A173=raw_long[Date])*(E$1=raw_long[Ticker]),0))</f>
        <v>76.731742999999994</v>
      </c>
      <c r="F173" s="3" cm="1">
        <f t="array" ref="F173">INDEX(raw_long[Adj Close], MATCH(1, ($A173=raw_long[Date])*(F$1=raw_long[Ticker]),0))</f>
        <v>77.598136999999994</v>
      </c>
      <c r="G173" s="3" cm="1">
        <f t="array" ref="G173">INDEX(raw_long[Adj Close], MATCH(1, ($A173=raw_long[Date])*(G$1=raw_long[Ticker]),0))</f>
        <v>32.285178999999999</v>
      </c>
      <c r="H173" s="3" cm="1">
        <f t="array" ref="H173">INDEX(raw_long[Adj Close], MATCH(1, ($A173=raw_long[Date])*(H$1=raw_long[Ticker]),0))</f>
        <v>98.771193999999994</v>
      </c>
      <c r="I173" s="3" cm="1">
        <f t="array" ref="I173">INDEX(raw_long[Adj Close], MATCH(1, ($A173=raw_long[Date])*(I$1=raw_long[Ticker]),0))</f>
        <v>47.52</v>
      </c>
    </row>
    <row r="174" spans="1:9" x14ac:dyDescent="0.25">
      <c r="A174" s="2">
        <v>43152</v>
      </c>
      <c r="B174" s="3" cm="1">
        <f t="array" ref="B174">INDEX(raw_long[Adj Close], MATCH(1, ($A174=raw_long[Date])*(B$1=raw_long[Ticker]),0))</f>
        <v>70.483161999999993</v>
      </c>
      <c r="C174" s="3" cm="1">
        <f t="array" ref="C174">INDEX(raw_long[Adj Close], MATCH(1, ($A174=raw_long[Date])*(C$1=raw_long[Ticker]),0))</f>
        <v>165.212784</v>
      </c>
      <c r="D174" s="3" cm="1">
        <f t="array" ref="D174">INDEX(raw_long[Adj Close], MATCH(1, ($A174=raw_long[Date])*(D$1=raw_long[Ticker]),0))</f>
        <v>97.374588000000003</v>
      </c>
      <c r="E174" s="3" cm="1">
        <f t="array" ref="E174">INDEX(raw_long[Adj Close], MATCH(1, ($A174=raw_long[Date])*(E$1=raw_long[Ticker]),0))</f>
        <v>77.191756999999996</v>
      </c>
      <c r="F174" s="3" cm="1">
        <f t="array" ref="F174">INDEX(raw_long[Adj Close], MATCH(1, ($A174=raw_long[Date])*(F$1=raw_long[Ticker]),0))</f>
        <v>76.520126000000005</v>
      </c>
      <c r="G174" s="3" cm="1">
        <f t="array" ref="G174">INDEX(raw_long[Adj Close], MATCH(1, ($A174=raw_long[Date])*(G$1=raw_long[Ticker]),0))</f>
        <v>33.795592999999997</v>
      </c>
      <c r="H174" s="3" cm="1">
        <f t="array" ref="H174">INDEX(raw_long[Adj Close], MATCH(1, ($A174=raw_long[Date])*(H$1=raw_long[Ticker]),0))</f>
        <v>97.785599000000005</v>
      </c>
      <c r="I174" s="3" cm="1">
        <f t="array" ref="I174">INDEX(raw_long[Adj Close], MATCH(1, ($A174=raw_long[Date])*(I$1=raw_long[Ticker]),0))</f>
        <v>47.880001</v>
      </c>
    </row>
    <row r="175" spans="1:9" x14ac:dyDescent="0.25">
      <c r="A175" s="2">
        <v>43153</v>
      </c>
      <c r="B175" s="3" cm="1">
        <f t="array" ref="B175">INDEX(raw_long[Adj Close], MATCH(1, ($A175=raw_long[Date])*(B$1=raw_long[Ticker]),0))</f>
        <v>71.082892999999999</v>
      </c>
      <c r="C175" s="3" cm="1">
        <f t="array" ref="C175">INDEX(raw_long[Adj Close], MATCH(1, ($A175=raw_long[Date])*(C$1=raw_long[Ticker]),0))</f>
        <v>164.98426799999999</v>
      </c>
      <c r="D175" s="3" cm="1">
        <f t="array" ref="D175">INDEX(raw_long[Adj Close], MATCH(1, ($A175=raw_long[Date])*(D$1=raw_long[Ticker]),0))</f>
        <v>98.590096000000003</v>
      </c>
      <c r="E175" s="3" cm="1">
        <f t="array" ref="E175">INDEX(raw_long[Adj Close], MATCH(1, ($A175=raw_long[Date])*(E$1=raw_long[Ticker]),0))</f>
        <v>77.563293000000002</v>
      </c>
      <c r="F175" s="3" cm="1">
        <f t="array" ref="F175">INDEX(raw_long[Adj Close], MATCH(1, ($A175=raw_long[Date])*(F$1=raw_long[Ticker]),0))</f>
        <v>76.557304000000002</v>
      </c>
      <c r="G175" s="3" cm="1">
        <f t="array" ref="G175">INDEX(raw_long[Adj Close], MATCH(1, ($A175=raw_long[Date])*(G$1=raw_long[Ticker]),0))</f>
        <v>33.417991999999998</v>
      </c>
      <c r="H175" s="3" cm="1">
        <f t="array" ref="H175">INDEX(raw_long[Adj Close], MATCH(1, ($A175=raw_long[Date])*(H$1=raw_long[Ticker]),0))</f>
        <v>97.275192000000004</v>
      </c>
      <c r="I175" s="3" cm="1">
        <f t="array" ref="I175">INDEX(raw_long[Adj Close], MATCH(1, ($A175=raw_long[Date])*(I$1=raw_long[Ticker]),0))</f>
        <v>47.880001</v>
      </c>
    </row>
    <row r="176" spans="1:9" x14ac:dyDescent="0.25">
      <c r="A176" s="2">
        <v>43154</v>
      </c>
      <c r="B176" s="3" cm="1">
        <f t="array" ref="B176">INDEX(raw_long[Adj Close], MATCH(1, ($A176=raw_long[Date])*(B$1=raw_long[Ticker]),0))</f>
        <v>70.123322000000002</v>
      </c>
      <c r="C176" s="3" cm="1">
        <f t="array" ref="C176">INDEX(raw_long[Adj Close], MATCH(1, ($A176=raw_long[Date])*(C$1=raw_long[Ticker]),0))</f>
        <v>166.17253099999999</v>
      </c>
      <c r="D176" s="3" cm="1">
        <f t="array" ref="D176">INDEX(raw_long[Adj Close], MATCH(1, ($A176=raw_long[Date])*(D$1=raw_long[Ticker]),0))</f>
        <v>97.824782999999996</v>
      </c>
      <c r="E176" s="3" cm="1">
        <f t="array" ref="E176">INDEX(raw_long[Adj Close], MATCH(1, ($A176=raw_long[Date])*(E$1=raw_long[Ticker]),0))</f>
        <v>77.793289000000001</v>
      </c>
      <c r="F176" s="3" cm="1">
        <f t="array" ref="F176">INDEX(raw_long[Adj Close], MATCH(1, ($A176=raw_long[Date])*(F$1=raw_long[Ticker]),0))</f>
        <v>76.520126000000005</v>
      </c>
      <c r="G176" s="3" cm="1">
        <f t="array" ref="G176">INDEX(raw_long[Adj Close], MATCH(1, ($A176=raw_long[Date])*(G$1=raw_long[Ticker]),0))</f>
        <v>34.125996000000001</v>
      </c>
      <c r="H176" s="3" cm="1">
        <f t="array" ref="H176">INDEX(raw_long[Adj Close], MATCH(1, ($A176=raw_long[Date])*(H$1=raw_long[Ticker]),0))</f>
        <v>97.433593999999999</v>
      </c>
      <c r="I176" s="3" cm="1">
        <f t="array" ref="I176">INDEX(raw_long[Adj Close], MATCH(1, ($A176=raw_long[Date])*(I$1=raw_long[Ticker]),0))</f>
        <v>47.82</v>
      </c>
    </row>
    <row r="177" spans="1:9" x14ac:dyDescent="0.25">
      <c r="A177" s="2">
        <v>43157</v>
      </c>
      <c r="B177" s="3" cm="1">
        <f t="array" ref="B177">INDEX(raw_long[Adj Close], MATCH(1, ($A177=raw_long[Date])*(B$1=raw_long[Ticker]),0))</f>
        <v>69.373665000000003</v>
      </c>
      <c r="C177" s="3" cm="1">
        <f t="array" ref="C177">INDEX(raw_long[Adj Close], MATCH(1, ($A177=raw_long[Date])*(C$1=raw_long[Ticker]),0))</f>
        <v>165.76121499999999</v>
      </c>
      <c r="D177" s="3" cm="1">
        <f t="array" ref="D177">INDEX(raw_long[Adj Close], MATCH(1, ($A177=raw_long[Date])*(D$1=raw_long[Ticker]),0))</f>
        <v>97.779762000000005</v>
      </c>
      <c r="E177" s="3" cm="1">
        <f t="array" ref="E177">INDEX(raw_long[Adj Close], MATCH(1, ($A177=raw_long[Date])*(E$1=raw_long[Ticker]),0))</f>
        <v>78.129447999999996</v>
      </c>
      <c r="F177" s="3" cm="1">
        <f t="array" ref="F177">INDEX(raw_long[Adj Close], MATCH(1, ($A177=raw_long[Date])*(F$1=raw_long[Ticker]),0))</f>
        <v>77.337929000000003</v>
      </c>
      <c r="G177" s="3" cm="1">
        <f t="array" ref="G177">INDEX(raw_long[Adj Close], MATCH(1, ($A177=raw_long[Date])*(G$1=raw_long[Ticker]),0))</f>
        <v>34.267600999999999</v>
      </c>
      <c r="H177" s="3" cm="1">
        <f t="array" ref="H177">INDEX(raw_long[Adj Close], MATCH(1, ($A177=raw_long[Date])*(H$1=raw_long[Ticker]),0))</f>
        <v>97.503997999999996</v>
      </c>
      <c r="I177" s="3" cm="1">
        <f t="array" ref="I177">INDEX(raw_long[Adj Close], MATCH(1, ($A177=raw_long[Date])*(I$1=raw_long[Ticker]),0))</f>
        <v>47.209999000000003</v>
      </c>
    </row>
    <row r="178" spans="1:9" x14ac:dyDescent="0.25">
      <c r="A178" s="2">
        <v>43158</v>
      </c>
      <c r="B178" s="3" cm="1">
        <f t="array" ref="B178">INDEX(raw_long[Adj Close], MATCH(1, ($A178=raw_long[Date])*(B$1=raw_long[Ticker]),0))</f>
        <v>68.743942000000004</v>
      </c>
      <c r="C178" s="3" cm="1">
        <f t="array" ref="C178">INDEX(raw_long[Adj Close], MATCH(1, ($A178=raw_long[Date])*(C$1=raw_long[Ticker]),0))</f>
        <v>166.35533100000001</v>
      </c>
      <c r="D178" s="3" cm="1">
        <f t="array" ref="D178">INDEX(raw_long[Adj Close], MATCH(1, ($A178=raw_long[Date])*(D$1=raw_long[Ticker]),0))</f>
        <v>97.779762000000005</v>
      </c>
      <c r="E178" s="3" cm="1">
        <f t="array" ref="E178">INDEX(raw_long[Adj Close], MATCH(1, ($A178=raw_long[Date])*(E$1=raw_long[Ticker]),0))</f>
        <v>76.501739999999998</v>
      </c>
      <c r="F178" s="3" cm="1">
        <f t="array" ref="F178">INDEX(raw_long[Adj Close], MATCH(1, ($A178=raw_long[Date])*(F$1=raw_long[Ticker]),0))</f>
        <v>77.021957</v>
      </c>
      <c r="G178" s="3" cm="1">
        <f t="array" ref="G178">INDEX(raw_long[Adj Close], MATCH(1, ($A178=raw_long[Date])*(G$1=raw_long[Ticker]),0))</f>
        <v>33.984397999999999</v>
      </c>
      <c r="H178" s="3" cm="1">
        <f t="array" ref="H178">INDEX(raw_long[Adj Close], MATCH(1, ($A178=raw_long[Date])*(H$1=raw_long[Ticker]),0))</f>
        <v>96.360000999999997</v>
      </c>
      <c r="I178" s="3" cm="1">
        <f t="array" ref="I178">INDEX(raw_long[Adj Close], MATCH(1, ($A178=raw_long[Date])*(I$1=raw_long[Ticker]),0))</f>
        <v>46.779998999999997</v>
      </c>
    </row>
    <row r="179" spans="1:9" x14ac:dyDescent="0.25">
      <c r="A179" s="2">
        <v>43159</v>
      </c>
      <c r="B179" s="3" cm="1">
        <f t="array" ref="B179">INDEX(raw_long[Adj Close], MATCH(1, ($A179=raw_long[Date])*(B$1=raw_long[Ticker]),0))</f>
        <v>69.973388999999997</v>
      </c>
      <c r="C179" s="3" cm="1">
        <f t="array" ref="C179">INDEX(raw_long[Adj Close], MATCH(1, ($A179=raw_long[Date])*(C$1=raw_long[Ticker]),0))</f>
        <v>166.90374800000001</v>
      </c>
      <c r="D179" s="3" cm="1">
        <f t="array" ref="D179">INDEX(raw_long[Adj Close], MATCH(1, ($A179=raw_long[Date])*(D$1=raw_long[Ticker]),0))</f>
        <v>98.545074</v>
      </c>
      <c r="E179" s="3" cm="1">
        <f t="array" ref="E179">INDEX(raw_long[Adj Close], MATCH(1, ($A179=raw_long[Date])*(E$1=raw_long[Ticker]),0))</f>
        <v>77.050208999999995</v>
      </c>
      <c r="F179" s="3" cm="1">
        <f t="array" ref="F179">INDEX(raw_long[Adj Close], MATCH(1, ($A179=raw_long[Date])*(F$1=raw_long[Ticker]),0))</f>
        <v>76.408614999999998</v>
      </c>
      <c r="G179" s="3" cm="1">
        <f t="array" ref="G179">INDEX(raw_long[Adj Close], MATCH(1, ($A179=raw_long[Date])*(G$1=raw_long[Ticker]),0))</f>
        <v>34.125996000000001</v>
      </c>
      <c r="H179" s="3" cm="1">
        <f t="array" ref="H179">INDEX(raw_long[Adj Close], MATCH(1, ($A179=raw_long[Date])*(H$1=raw_long[Ticker]),0))</f>
        <v>95.427193000000003</v>
      </c>
      <c r="I179" s="3" cm="1">
        <f t="array" ref="I179">INDEX(raw_long[Adj Close], MATCH(1, ($A179=raw_long[Date])*(I$1=raw_long[Ticker]),0))</f>
        <v>46.900002000000001</v>
      </c>
    </row>
    <row r="180" spans="1:9" x14ac:dyDescent="0.25">
      <c r="A180" s="2">
        <v>43160</v>
      </c>
      <c r="B180" s="3" cm="1">
        <f t="array" ref="B180">INDEX(raw_long[Adj Close], MATCH(1, ($A180=raw_long[Date])*(B$1=raw_long[Ticker]),0))</f>
        <v>67.034721000000005</v>
      </c>
      <c r="C180" s="3" cm="1">
        <f t="array" ref="C180">INDEX(raw_long[Adj Close], MATCH(1, ($A180=raw_long[Date])*(C$1=raw_long[Ticker]),0))</f>
        <v>160.96249399999999</v>
      </c>
      <c r="D180" s="3" cm="1">
        <f t="array" ref="D180">INDEX(raw_long[Adj Close], MATCH(1, ($A180=raw_long[Date])*(D$1=raw_long[Ticker]),0))</f>
        <v>97.419617000000002</v>
      </c>
      <c r="E180" s="3" cm="1">
        <f t="array" ref="E180">INDEX(raw_long[Adj Close], MATCH(1, ($A180=raw_long[Date])*(E$1=raw_long[Ticker]),0))</f>
        <v>74.944817</v>
      </c>
      <c r="F180" s="3" cm="1">
        <f t="array" ref="F180">INDEX(raw_long[Adj Close], MATCH(1, ($A180=raw_long[Date])*(F$1=raw_long[Ticker]),0))</f>
        <v>73.769347999999994</v>
      </c>
      <c r="G180" s="3" cm="1">
        <f t="array" ref="G180">INDEX(raw_long[Adj Close], MATCH(1, ($A180=raw_long[Date])*(G$1=raw_long[Ticker]),0))</f>
        <v>32.568378000000003</v>
      </c>
      <c r="H180" s="3" cm="1">
        <f t="array" ref="H180">INDEX(raw_long[Adj Close], MATCH(1, ($A180=raw_long[Date])*(H$1=raw_long[Ticker]),0))</f>
        <v>93.772789000000003</v>
      </c>
      <c r="I180" s="3" cm="1">
        <f t="array" ref="I180">INDEX(raw_long[Adj Close], MATCH(1, ($A180=raw_long[Date])*(I$1=raw_long[Ticker]),0))</f>
        <v>44.049999</v>
      </c>
    </row>
    <row r="181" spans="1:9" x14ac:dyDescent="0.25">
      <c r="A181" s="2">
        <v>43161</v>
      </c>
      <c r="B181" s="3" cm="1">
        <f t="array" ref="B181">INDEX(raw_long[Adj Close], MATCH(1, ($A181=raw_long[Date])*(B$1=raw_long[Ticker]),0))</f>
        <v>64.785736</v>
      </c>
      <c r="C181" s="3" cm="1">
        <f t="array" ref="C181">INDEX(raw_long[Adj Close], MATCH(1, ($A181=raw_long[Date])*(C$1=raw_long[Ticker]),0))</f>
        <v>157.39773600000001</v>
      </c>
      <c r="D181" s="3" cm="1">
        <f t="array" ref="D181">INDEX(raw_long[Adj Close], MATCH(1, ($A181=raw_long[Date])*(D$1=raw_long[Ticker]),0))</f>
        <v>95.483833000000004</v>
      </c>
      <c r="E181" s="3" cm="1">
        <f t="array" ref="E181">INDEX(raw_long[Adj Close], MATCH(1, ($A181=raw_long[Date])*(E$1=raw_long[Ticker]),0))</f>
        <v>73.157889999999995</v>
      </c>
      <c r="F181" s="3" cm="1">
        <f t="array" ref="F181">INDEX(raw_long[Adj Close], MATCH(1, ($A181=raw_long[Date])*(F$1=raw_long[Ticker]),0))</f>
        <v>72.914367999999996</v>
      </c>
      <c r="G181" s="3" cm="1">
        <f t="array" ref="G181">INDEX(raw_long[Adj Close], MATCH(1, ($A181=raw_long[Date])*(G$1=raw_long[Ticker]),0))</f>
        <v>31.954771000000001</v>
      </c>
      <c r="H181" s="3" cm="1">
        <f t="array" ref="H181">INDEX(raw_long[Adj Close], MATCH(1, ($A181=raw_long[Date])*(H$1=raw_long[Ticker]),0))</f>
        <v>90.622398000000004</v>
      </c>
      <c r="I181" s="3" cm="1">
        <f t="array" ref="I181">INDEX(raw_long[Adj Close], MATCH(1, ($A181=raw_long[Date])*(I$1=raw_long[Ticker]),0))</f>
        <v>42.580002</v>
      </c>
    </row>
    <row r="182" spans="1:9" x14ac:dyDescent="0.25">
      <c r="A182" s="2">
        <v>43164</v>
      </c>
      <c r="B182" s="3" cm="1">
        <f t="array" ref="B182">INDEX(raw_long[Adj Close], MATCH(1, ($A182=raw_long[Date])*(B$1=raw_long[Ticker]),0))</f>
        <v>66.165122999999994</v>
      </c>
      <c r="C182" s="3" cm="1">
        <f t="array" ref="C182">INDEX(raw_long[Adj Close], MATCH(1, ($A182=raw_long[Date])*(C$1=raw_long[Ticker]),0))</f>
        <v>159.72856100000001</v>
      </c>
      <c r="D182" s="3" cm="1">
        <f t="array" ref="D182">INDEX(raw_long[Adj Close], MATCH(1, ($A182=raw_long[Date])*(D$1=raw_long[Ticker]),0))</f>
        <v>97.419617000000002</v>
      </c>
      <c r="E182" s="3" cm="1">
        <f t="array" ref="E182">INDEX(raw_long[Adj Close], MATCH(1, ($A182=raw_long[Date])*(E$1=raw_long[Ticker]),0))</f>
        <v>73.812515000000005</v>
      </c>
      <c r="F182" s="3" cm="1">
        <f t="array" ref="F182">INDEX(raw_long[Adj Close], MATCH(1, ($A182=raw_long[Date])*(F$1=raw_long[Ticker]),0))</f>
        <v>74.271179000000004</v>
      </c>
      <c r="G182" s="3" cm="1">
        <f t="array" ref="G182">INDEX(raw_long[Adj Close], MATCH(1, ($A182=raw_long[Date])*(G$1=raw_long[Ticker]),0))</f>
        <v>32.379573999999998</v>
      </c>
      <c r="H182" s="3" cm="1">
        <f t="array" ref="H182">INDEX(raw_long[Adj Close], MATCH(1, ($A182=raw_long[Date])*(H$1=raw_long[Ticker]),0))</f>
        <v>91.519997000000004</v>
      </c>
      <c r="I182" s="3" cm="1">
        <f t="array" ref="I182">INDEX(raw_long[Adj Close], MATCH(1, ($A182=raw_long[Date])*(I$1=raw_long[Ticker]),0))</f>
        <v>43.709999000000003</v>
      </c>
    </row>
    <row r="183" spans="1:9" x14ac:dyDescent="0.25">
      <c r="A183" s="2">
        <v>43165</v>
      </c>
      <c r="B183" s="3" cm="1">
        <f t="array" ref="B183">INDEX(raw_long[Adj Close], MATCH(1, ($A183=raw_long[Date])*(B$1=raw_long[Ticker]),0))</f>
        <v>66.315048000000004</v>
      </c>
      <c r="C183" s="3" cm="1">
        <f t="array" ref="C183">INDEX(raw_long[Adj Close], MATCH(1, ($A183=raw_long[Date])*(C$1=raw_long[Ticker]),0))</f>
        <v>158.95159899999999</v>
      </c>
      <c r="D183" s="3" cm="1">
        <f t="array" ref="D183">INDEX(raw_long[Adj Close], MATCH(1, ($A183=raw_long[Date])*(D$1=raw_long[Ticker]),0))</f>
        <v>96.384201000000004</v>
      </c>
      <c r="E183" s="3" cm="1">
        <f t="array" ref="E183">INDEX(raw_long[Adj Close], MATCH(1, ($A183=raw_long[Date])*(E$1=raw_long[Ticker]),0))</f>
        <v>73.423286000000004</v>
      </c>
      <c r="F183" s="3" cm="1">
        <f t="array" ref="F183">INDEX(raw_long[Adj Close], MATCH(1, ($A183=raw_long[Date])*(F$1=raw_long[Ticker]),0))</f>
        <v>74.103904999999997</v>
      </c>
      <c r="G183" s="3" cm="1">
        <f t="array" ref="G183">INDEX(raw_long[Adj Close], MATCH(1, ($A183=raw_long[Date])*(G$1=raw_long[Ticker]),0))</f>
        <v>33.795592999999997</v>
      </c>
      <c r="H183" s="3" cm="1">
        <f t="array" ref="H183">INDEX(raw_long[Adj Close], MATCH(1, ($A183=raw_long[Date])*(H$1=raw_long[Ticker]),0))</f>
        <v>91.484795000000005</v>
      </c>
      <c r="I183" s="3" cm="1">
        <f t="array" ref="I183">INDEX(raw_long[Adj Close], MATCH(1, ($A183=raw_long[Date])*(I$1=raw_long[Ticker]),0))</f>
        <v>44.450001</v>
      </c>
    </row>
    <row r="184" spans="1:9" x14ac:dyDescent="0.25">
      <c r="A184" s="2">
        <v>43166</v>
      </c>
      <c r="B184" s="3" cm="1">
        <f t="array" ref="B184">INDEX(raw_long[Adj Close], MATCH(1, ($A184=raw_long[Date])*(B$1=raw_long[Ticker]),0))</f>
        <v>66.839813000000007</v>
      </c>
      <c r="C184" s="3" cm="1">
        <f t="array" ref="C184">INDEX(raw_long[Adj Close], MATCH(1, ($A184=raw_long[Date])*(C$1=raw_long[Ticker]),0))</f>
        <v>159.59144599999999</v>
      </c>
      <c r="D184" s="3" cm="1">
        <f t="array" ref="D184">INDEX(raw_long[Adj Close], MATCH(1, ($A184=raw_long[Date])*(D$1=raw_long[Ticker]),0))</f>
        <v>98.184921000000003</v>
      </c>
      <c r="E184" s="3" cm="1">
        <f t="array" ref="E184">INDEX(raw_long[Adj Close], MATCH(1, ($A184=raw_long[Date])*(E$1=raw_long[Ticker]),0))</f>
        <v>74.325592</v>
      </c>
      <c r="F184" s="3" cm="1">
        <f t="array" ref="F184">INDEX(raw_long[Adj Close], MATCH(1, ($A184=raw_long[Date])*(F$1=raw_long[Ticker]),0))</f>
        <v>75.367774999999995</v>
      </c>
      <c r="G184" s="3" cm="1">
        <f t="array" ref="G184">INDEX(raw_long[Adj Close], MATCH(1, ($A184=raw_long[Date])*(G$1=raw_long[Ticker]),0))</f>
        <v>34.92841</v>
      </c>
      <c r="H184" s="3" cm="1">
        <f t="array" ref="H184">INDEX(raw_long[Adj Close], MATCH(1, ($A184=raw_long[Date])*(H$1=raw_long[Ticker]),0))</f>
        <v>91.907195999999999</v>
      </c>
      <c r="I184" s="3" cm="1">
        <f t="array" ref="I184">INDEX(raw_long[Adj Close], MATCH(1, ($A184=raw_long[Date])*(I$1=raw_long[Ticker]),0))</f>
        <v>45.900002000000001</v>
      </c>
    </row>
    <row r="185" spans="1:9" x14ac:dyDescent="0.25">
      <c r="A185" s="2">
        <v>43167</v>
      </c>
      <c r="B185" s="3" cm="1">
        <f t="array" ref="B185">INDEX(raw_long[Adj Close], MATCH(1, ($A185=raw_long[Date])*(B$1=raw_long[Ticker]),0))</f>
        <v>65.820267000000001</v>
      </c>
      <c r="C185" s="3" cm="1">
        <f t="array" ref="C185">INDEX(raw_long[Adj Close], MATCH(1, ($A185=raw_long[Date])*(C$1=raw_long[Ticker]),0))</f>
        <v>160.13986199999999</v>
      </c>
      <c r="D185" s="3" cm="1">
        <f t="array" ref="D185">INDEX(raw_long[Adj Close], MATCH(1, ($A185=raw_long[Date])*(D$1=raw_long[Ticker]),0))</f>
        <v>99.130302</v>
      </c>
      <c r="E185" s="3" cm="1">
        <f t="array" ref="E185">INDEX(raw_long[Adj Close], MATCH(1, ($A185=raw_long[Date])*(E$1=raw_long[Ticker]),0))</f>
        <v>75.121741999999998</v>
      </c>
      <c r="F185" s="3" cm="1">
        <f t="array" ref="F185">INDEX(raw_long[Adj Close], MATCH(1, ($A185=raw_long[Date])*(F$1=raw_long[Ticker]),0))</f>
        <v>72.170921000000007</v>
      </c>
      <c r="G185" s="3" cm="1">
        <f t="array" ref="G185">INDEX(raw_long[Adj Close], MATCH(1, ($A185=raw_long[Date])*(G$1=raw_long[Ticker]),0))</f>
        <v>34.220402</v>
      </c>
      <c r="H185" s="3" cm="1">
        <f t="array" ref="H185">INDEX(raw_long[Adj Close], MATCH(1, ($A185=raw_long[Date])*(H$1=raw_long[Ticker]),0))</f>
        <v>92.875191000000001</v>
      </c>
      <c r="I185" s="3" cm="1">
        <f t="array" ref="I185">INDEX(raw_long[Adj Close], MATCH(1, ($A185=raw_long[Date])*(I$1=raw_long[Ticker]),0))</f>
        <v>46.529998999999997</v>
      </c>
    </row>
    <row r="186" spans="1:9" x14ac:dyDescent="0.25">
      <c r="A186" s="2">
        <v>43168</v>
      </c>
      <c r="B186" s="3" cm="1">
        <f t="array" ref="B186">INDEX(raw_long[Adj Close], MATCH(1, ($A186=raw_long[Date])*(B$1=raw_long[Ticker]),0))</f>
        <v>66.000191000000001</v>
      </c>
      <c r="C186" s="3" cm="1">
        <f t="array" ref="C186">INDEX(raw_long[Adj Close], MATCH(1, ($A186=raw_long[Date])*(C$1=raw_long[Ticker]),0))</f>
        <v>158.768799</v>
      </c>
      <c r="D186" s="3" cm="1">
        <f t="array" ref="D186">INDEX(raw_long[Adj Close], MATCH(1, ($A186=raw_long[Date])*(D$1=raw_long[Ticker]),0))</f>
        <v>98.950241000000005</v>
      </c>
      <c r="E186" s="3" cm="1">
        <f t="array" ref="E186">INDEX(raw_long[Adj Close], MATCH(1, ($A186=raw_long[Date])*(E$1=raw_long[Ticker]),0))</f>
        <v>75.316367999999997</v>
      </c>
      <c r="F186" s="3" cm="1">
        <f t="array" ref="F186">INDEX(raw_long[Adj Close], MATCH(1, ($A186=raw_long[Date])*(F$1=raw_long[Ticker]),0))</f>
        <v>72.932968000000002</v>
      </c>
      <c r="G186" s="3" cm="1">
        <f t="array" ref="G186">INDEX(raw_long[Adj Close], MATCH(1, ($A186=raw_long[Date])*(G$1=raw_long[Ticker]),0))</f>
        <v>34.267600999999999</v>
      </c>
      <c r="H186" s="3" cm="1">
        <f t="array" ref="H186">INDEX(raw_long[Adj Close], MATCH(1, ($A186=raw_long[Date])*(H$1=raw_long[Ticker]),0))</f>
        <v>93.015998999999994</v>
      </c>
      <c r="I186" s="3" cm="1">
        <f t="array" ref="I186">INDEX(raw_long[Adj Close], MATCH(1, ($A186=raw_long[Date])*(I$1=raw_long[Ticker]),0))</f>
        <v>46.889999000000003</v>
      </c>
    </row>
    <row r="187" spans="1:9" x14ac:dyDescent="0.25">
      <c r="A187" s="2">
        <v>43171</v>
      </c>
      <c r="B187" s="3" cm="1">
        <f t="array" ref="B187">INDEX(raw_long[Adj Close], MATCH(1, ($A187=raw_long[Date])*(B$1=raw_long[Ticker]),0))</f>
        <v>65.310501000000002</v>
      </c>
      <c r="C187" s="3" cm="1">
        <f t="array" ref="C187">INDEX(raw_long[Adj Close], MATCH(1, ($A187=raw_long[Date])*(C$1=raw_long[Ticker]),0))</f>
        <v>156.84931900000001</v>
      </c>
      <c r="D187" s="3" cm="1">
        <f t="array" ref="D187">INDEX(raw_long[Adj Close], MATCH(1, ($A187=raw_long[Date])*(D$1=raw_long[Ticker]),0))</f>
        <v>99.535477</v>
      </c>
      <c r="E187" s="3" cm="1">
        <f t="array" ref="E187">INDEX(raw_long[Adj Close], MATCH(1, ($A187=raw_long[Date])*(E$1=raw_long[Ticker]),0))</f>
        <v>75.174828000000005</v>
      </c>
      <c r="F187" s="3" cm="1">
        <f t="array" ref="F187">INDEX(raw_long[Adj Close], MATCH(1, ($A187=raw_long[Date])*(F$1=raw_long[Ticker]),0))</f>
        <v>73.602058</v>
      </c>
      <c r="G187" s="3" cm="1">
        <f t="array" ref="G187">INDEX(raw_long[Adj Close], MATCH(1, ($A187=raw_long[Date])*(G$1=raw_long[Ticker]),0))</f>
        <v>34.314799999999998</v>
      </c>
      <c r="H187" s="3" cm="1">
        <f t="array" ref="H187">INDEX(raw_long[Adj Close], MATCH(1, ($A187=raw_long[Date])*(H$1=raw_long[Ticker]),0))</f>
        <v>93.984001000000006</v>
      </c>
      <c r="I187" s="3" cm="1">
        <f t="array" ref="I187">INDEX(raw_long[Adj Close], MATCH(1, ($A187=raw_long[Date])*(I$1=raw_long[Ticker]),0))</f>
        <v>47.330002</v>
      </c>
    </row>
    <row r="188" spans="1:9" x14ac:dyDescent="0.25">
      <c r="A188" s="2">
        <v>43172</v>
      </c>
      <c r="B188" s="3" cm="1">
        <f t="array" ref="B188">INDEX(raw_long[Adj Close], MATCH(1, ($A188=raw_long[Date])*(B$1=raw_long[Ticker]),0))</f>
        <v>65.085594</v>
      </c>
      <c r="C188" s="3" cm="1">
        <f t="array" ref="C188">INDEX(raw_long[Adj Close], MATCH(1, ($A188=raw_long[Date])*(C$1=raw_long[Ticker]),0))</f>
        <v>154.472824</v>
      </c>
      <c r="D188" s="3" cm="1">
        <f t="array" ref="D188">INDEX(raw_long[Adj Close], MATCH(1, ($A188=raw_long[Date])*(D$1=raw_long[Ticker]),0))</f>
        <v>98.635116999999994</v>
      </c>
      <c r="E188" s="3" cm="1">
        <f t="array" ref="E188">INDEX(raw_long[Adj Close], MATCH(1, ($A188=raw_long[Date])*(E$1=raw_long[Ticker]),0))</f>
        <v>73.564819</v>
      </c>
      <c r="F188" s="3" cm="1">
        <f t="array" ref="F188">INDEX(raw_long[Adj Close], MATCH(1, ($A188=raw_long[Date])*(F$1=raw_long[Ticker]),0))</f>
        <v>72.802856000000006</v>
      </c>
      <c r="G188" s="3" cm="1">
        <f t="array" ref="G188">INDEX(raw_long[Adj Close], MATCH(1, ($A188=raw_long[Date])*(G$1=raw_long[Ticker]),0))</f>
        <v>34.125996000000001</v>
      </c>
      <c r="H188" s="3" cm="1">
        <f t="array" ref="H188">INDEX(raw_long[Adj Close], MATCH(1, ($A188=raw_long[Date])*(H$1=raw_long[Ticker]),0))</f>
        <v>92.487990999999994</v>
      </c>
      <c r="I188" s="3" cm="1">
        <f t="array" ref="I188">INDEX(raw_long[Adj Close], MATCH(1, ($A188=raw_long[Date])*(I$1=raw_long[Ticker]),0))</f>
        <v>46.5</v>
      </c>
    </row>
    <row r="189" spans="1:9" x14ac:dyDescent="0.25">
      <c r="A189" s="2">
        <v>43173</v>
      </c>
      <c r="B189" s="3" cm="1">
        <f t="array" ref="B189">INDEX(raw_long[Adj Close], MATCH(1, ($A189=raw_long[Date])*(B$1=raw_long[Ticker]),0))</f>
        <v>63.976104999999997</v>
      </c>
      <c r="C189" s="3" cm="1">
        <f t="array" ref="C189">INDEX(raw_long[Adj Close], MATCH(1, ($A189=raw_long[Date])*(C$1=raw_long[Ticker]),0))</f>
        <v>171.74816899999999</v>
      </c>
      <c r="D189" s="3" cm="1">
        <f t="array" ref="D189">INDEX(raw_long[Adj Close], MATCH(1, ($A189=raw_long[Date])*(D$1=raw_long[Ticker]),0))</f>
        <v>98.680121999999997</v>
      </c>
      <c r="E189" s="3" cm="1">
        <f t="array" ref="E189">INDEX(raw_long[Adj Close], MATCH(1, ($A189=raw_long[Date])*(E$1=raw_long[Ticker]),0))</f>
        <v>72.750984000000003</v>
      </c>
      <c r="F189" s="3" cm="1">
        <f t="array" ref="F189">INDEX(raw_long[Adj Close], MATCH(1, ($A189=raw_long[Date])*(F$1=raw_long[Ticker]),0))</f>
        <v>72.208083999999999</v>
      </c>
      <c r="G189" s="3" cm="1">
        <f t="array" ref="G189">INDEX(raw_long[Adj Close], MATCH(1, ($A189=raw_long[Date])*(G$1=raw_long[Ticker]),0))</f>
        <v>34.975605000000002</v>
      </c>
      <c r="H189" s="3" cm="1">
        <f t="array" ref="H189">INDEX(raw_long[Adj Close], MATCH(1, ($A189=raw_long[Date])*(H$1=raw_long[Ticker]),0))</f>
        <v>92.681586999999993</v>
      </c>
      <c r="I189" s="3" cm="1">
        <f t="array" ref="I189">INDEX(raw_long[Adj Close], MATCH(1, ($A189=raw_long[Date])*(I$1=raw_long[Ticker]),0))</f>
        <v>46.439999</v>
      </c>
    </row>
    <row r="190" spans="1:9" x14ac:dyDescent="0.25">
      <c r="A190" s="2">
        <v>43174</v>
      </c>
      <c r="B190" s="3" cm="1">
        <f t="array" ref="B190">INDEX(raw_long[Adj Close], MATCH(1, ($A190=raw_long[Date])*(B$1=raw_long[Ticker]),0))</f>
        <v>63.256424000000003</v>
      </c>
      <c r="C190" s="3" cm="1">
        <f t="array" ref="C190">INDEX(raw_long[Adj Close], MATCH(1, ($A190=raw_long[Date])*(C$1=raw_long[Ticker]),0))</f>
        <v>176.409775</v>
      </c>
      <c r="D190" s="3" cm="1">
        <f t="array" ref="D190">INDEX(raw_long[Adj Close], MATCH(1, ($A190=raw_long[Date])*(D$1=raw_long[Ticker]),0))</f>
        <v>98.635116999999994</v>
      </c>
      <c r="E190" s="3" cm="1">
        <f t="array" ref="E190">INDEX(raw_long[Adj Close], MATCH(1, ($A190=raw_long[Date])*(E$1=raw_long[Ticker]),0))</f>
        <v>72.768660999999994</v>
      </c>
      <c r="F190" s="3" cm="1">
        <f t="array" ref="F190">INDEX(raw_long[Adj Close], MATCH(1, ($A190=raw_long[Date])*(F$1=raw_long[Ticker]),0))</f>
        <v>72.561233999999999</v>
      </c>
      <c r="G190" s="3" cm="1">
        <f t="array" ref="G190">INDEX(raw_long[Adj Close], MATCH(1, ($A190=raw_long[Date])*(G$1=raw_long[Ticker]),0))</f>
        <v>36.108421</v>
      </c>
      <c r="H190" s="3" cm="1">
        <f t="array" ref="H190">INDEX(raw_long[Adj Close], MATCH(1, ($A190=raw_long[Date])*(H$1=raw_long[Ticker]),0))</f>
        <v>93.455994000000004</v>
      </c>
      <c r="I190" s="3" cm="1">
        <f t="array" ref="I190">INDEX(raw_long[Adj Close], MATCH(1, ($A190=raw_long[Date])*(I$1=raw_long[Ticker]),0))</f>
        <v>47.240001999999997</v>
      </c>
    </row>
    <row r="191" spans="1:9" x14ac:dyDescent="0.25">
      <c r="A191" s="2">
        <v>43175</v>
      </c>
      <c r="B191" s="3" cm="1">
        <f t="array" ref="B191">INDEX(raw_long[Adj Close], MATCH(1, ($A191=raw_long[Date])*(B$1=raw_long[Ticker]),0))</f>
        <v>61.697127999999999</v>
      </c>
      <c r="C191" s="3" cm="1">
        <f t="array" ref="C191">INDEX(raw_long[Adj Close], MATCH(1, ($A191=raw_long[Date])*(C$1=raw_long[Ticker]),0))</f>
        <v>177.41523699999999</v>
      </c>
      <c r="D191" s="3" cm="1">
        <f t="array" ref="D191">INDEX(raw_long[Adj Close], MATCH(1, ($A191=raw_long[Date])*(D$1=raw_long[Ticker]),0))</f>
        <v>98.004845000000003</v>
      </c>
      <c r="E191" s="3" cm="1">
        <f t="array" ref="E191">INDEX(raw_long[Adj Close], MATCH(1, ($A191=raw_long[Date])*(E$1=raw_long[Ticker]),0))</f>
        <v>72.503272999999993</v>
      </c>
      <c r="F191" s="3" cm="1">
        <f t="array" ref="F191">INDEX(raw_long[Adj Close], MATCH(1, ($A191=raw_long[Date])*(F$1=raw_long[Ticker]),0))</f>
        <v>73.620659000000003</v>
      </c>
      <c r="G191" s="3" cm="1">
        <f t="array" ref="G191">INDEX(raw_long[Adj Close], MATCH(1, ($A191=raw_long[Date])*(G$1=raw_long[Ticker]),0))</f>
        <v>36.910831000000002</v>
      </c>
      <c r="H191" s="3" cm="1">
        <f t="array" ref="H191">INDEX(raw_long[Adj Close], MATCH(1, ($A191=raw_long[Date])*(H$1=raw_long[Ticker]),0))</f>
        <v>94.300788999999995</v>
      </c>
      <c r="I191" s="3" cm="1">
        <f t="array" ref="I191">INDEX(raw_long[Adj Close], MATCH(1, ($A191=raw_long[Date])*(I$1=raw_long[Ticker]),0))</f>
        <v>47.009998000000003</v>
      </c>
    </row>
    <row r="192" spans="1:9" x14ac:dyDescent="0.25">
      <c r="A192" s="2">
        <v>43178</v>
      </c>
      <c r="B192" s="3" cm="1">
        <f t="array" ref="B192">INDEX(raw_long[Adj Close], MATCH(1, ($A192=raw_long[Date])*(B$1=raw_long[Ticker]),0))</f>
        <v>61.172367000000001</v>
      </c>
      <c r="C192" s="3" cm="1">
        <f t="array" ref="C192">INDEX(raw_long[Adj Close], MATCH(1, ($A192=raw_long[Date])*(C$1=raw_long[Ticker]),0))</f>
        <v>175.95277400000001</v>
      </c>
      <c r="D192" s="3" cm="1">
        <f t="array" ref="D192">INDEX(raw_long[Adj Close], MATCH(1, ($A192=raw_long[Date])*(D$1=raw_long[Ticker]),0))</f>
        <v>97.644699000000003</v>
      </c>
      <c r="E192" s="3" cm="1">
        <f t="array" ref="E192">INDEX(raw_long[Adj Close], MATCH(1, ($A192=raw_long[Date])*(E$1=raw_long[Ticker]),0))</f>
        <v>72.326355000000007</v>
      </c>
      <c r="F192" s="3" cm="1">
        <f t="array" ref="F192">INDEX(raw_long[Adj Close], MATCH(1, ($A192=raw_long[Date])*(F$1=raw_long[Ticker]),0))</f>
        <v>72.542648</v>
      </c>
      <c r="G192" s="3" cm="1">
        <f t="array" ref="G192">INDEX(raw_long[Adj Close], MATCH(1, ($A192=raw_long[Date])*(G$1=raw_long[Ticker]),0))</f>
        <v>37.052428999999997</v>
      </c>
      <c r="H192" s="3" cm="1">
        <f t="array" ref="H192">INDEX(raw_long[Adj Close], MATCH(1, ($A192=raw_long[Date])*(H$1=raw_long[Ticker]),0))</f>
        <v>92.716789000000006</v>
      </c>
      <c r="I192" s="3" cm="1">
        <f t="array" ref="I192">INDEX(raw_long[Adj Close], MATCH(1, ($A192=raw_long[Date])*(I$1=raw_long[Ticker]),0))</f>
        <v>47.16</v>
      </c>
    </row>
    <row r="193" spans="1:9" x14ac:dyDescent="0.25">
      <c r="A193" s="2">
        <v>43179</v>
      </c>
      <c r="B193" s="3" cm="1">
        <f t="array" ref="B193">INDEX(raw_long[Adj Close], MATCH(1, ($A193=raw_long[Date])*(B$1=raw_long[Ticker]),0))</f>
        <v>63.106495000000002</v>
      </c>
      <c r="C193" s="3" cm="1">
        <f t="array" ref="C193">INDEX(raw_long[Adj Close], MATCH(1, ($A193=raw_long[Date])*(C$1=raw_long[Ticker]),0))</f>
        <v>177.91793799999999</v>
      </c>
      <c r="D193" s="3" cm="1">
        <f t="array" ref="D193">INDEX(raw_long[Adj Close], MATCH(1, ($A193=raw_long[Date])*(D$1=raw_long[Ticker]),0))</f>
        <v>99.985648999999995</v>
      </c>
      <c r="E193" s="3" cm="1">
        <f t="array" ref="E193">INDEX(raw_long[Adj Close], MATCH(1, ($A193=raw_long[Date])*(E$1=raw_long[Ticker]),0))</f>
        <v>72.786354000000003</v>
      </c>
      <c r="F193" s="3" cm="1">
        <f t="array" ref="F193">INDEX(raw_long[Adj Close], MATCH(1, ($A193=raw_long[Date])*(F$1=raw_long[Ticker]),0))</f>
        <v>73.081649999999996</v>
      </c>
      <c r="G193" s="3" cm="1">
        <f t="array" ref="G193">INDEX(raw_long[Adj Close], MATCH(1, ($A193=raw_long[Date])*(G$1=raw_long[Ticker]),0))</f>
        <v>39.176456000000002</v>
      </c>
      <c r="H193" s="3" cm="1">
        <f t="array" ref="H193">INDEX(raw_long[Adj Close], MATCH(1, ($A193=raw_long[Date])*(H$1=raw_long[Ticker]),0))</f>
        <v>93.121589999999998</v>
      </c>
      <c r="I193" s="3" cm="1">
        <f t="array" ref="I193">INDEX(raw_long[Adj Close], MATCH(1, ($A193=raw_long[Date])*(I$1=raw_long[Ticker]),0))</f>
        <v>47.68</v>
      </c>
    </row>
    <row r="194" spans="1:9" x14ac:dyDescent="0.25">
      <c r="A194" s="2">
        <v>43180</v>
      </c>
      <c r="B194" s="3" cm="1">
        <f t="array" ref="B194">INDEX(raw_long[Adj Close], MATCH(1, ($A194=raw_long[Date])*(B$1=raw_long[Ticker]),0))</f>
        <v>63.631256</v>
      </c>
      <c r="C194" s="3" cm="1">
        <f t="array" ref="C194">INDEX(raw_long[Adj Close], MATCH(1, ($A194=raw_long[Date])*(C$1=raw_long[Ticker]),0))</f>
        <v>181.117065</v>
      </c>
      <c r="D194" s="3" cm="1">
        <f t="array" ref="D194">INDEX(raw_long[Adj Close], MATCH(1, ($A194=raw_long[Date])*(D$1=raw_long[Ticker]),0))</f>
        <v>100.03067</v>
      </c>
      <c r="E194" s="3" cm="1">
        <f t="array" ref="E194">INDEX(raw_long[Adj Close], MATCH(1, ($A194=raw_long[Date])*(E$1=raw_long[Ticker]),0))</f>
        <v>73.051743000000002</v>
      </c>
      <c r="F194" s="3" cm="1">
        <f t="array" ref="F194">INDEX(raw_long[Adj Close], MATCH(1, ($A194=raw_long[Date])*(F$1=raw_long[Ticker]),0))</f>
        <v>72.208083999999999</v>
      </c>
      <c r="G194" s="3" cm="1">
        <f t="array" ref="G194">INDEX(raw_long[Adj Close], MATCH(1, ($A194=raw_long[Date])*(G$1=raw_long[Ticker]),0))</f>
        <v>38.940452999999998</v>
      </c>
      <c r="H194" s="3" cm="1">
        <f t="array" ref="H194">INDEX(raw_long[Adj Close], MATCH(1, ($A194=raw_long[Date])*(H$1=raw_long[Ticker]),0))</f>
        <v>93.385589999999993</v>
      </c>
      <c r="I194" s="3" cm="1">
        <f t="array" ref="I194">INDEX(raw_long[Adj Close], MATCH(1, ($A194=raw_long[Date])*(I$1=raw_long[Ticker]),0))</f>
        <v>46.950001</v>
      </c>
    </row>
    <row r="195" spans="1:9" x14ac:dyDescent="0.25">
      <c r="A195" s="2">
        <v>43181</v>
      </c>
      <c r="B195" s="3" cm="1">
        <f t="array" ref="B195">INDEX(raw_long[Adj Close], MATCH(1, ($A195=raw_long[Date])*(B$1=raw_long[Ticker]),0))</f>
        <v>62.296860000000002</v>
      </c>
      <c r="C195" s="3" cm="1">
        <f t="array" ref="C195">INDEX(raw_long[Adj Close], MATCH(1, ($A195=raw_long[Date])*(C$1=raw_long[Ticker]),0))</f>
        <v>180.06594799999999</v>
      </c>
      <c r="D195" s="3" cm="1">
        <f t="array" ref="D195">INDEX(raw_long[Adj Close], MATCH(1, ($A195=raw_long[Date])*(D$1=raw_long[Ticker]),0))</f>
        <v>100.570892</v>
      </c>
      <c r="E195" s="3" cm="1">
        <f t="array" ref="E195">INDEX(raw_long[Adj Close], MATCH(1, ($A195=raw_long[Date])*(E$1=raw_long[Ticker]),0))</f>
        <v>72.290970000000002</v>
      </c>
      <c r="F195" s="3" cm="1">
        <f t="array" ref="F195">INDEX(raw_long[Adj Close], MATCH(1, ($A195=raw_long[Date])*(F$1=raw_long[Ticker]),0))</f>
        <v>70.776947000000007</v>
      </c>
      <c r="G195" s="3" cm="1">
        <f t="array" ref="G195">INDEX(raw_long[Adj Close], MATCH(1, ($A195=raw_long[Date])*(G$1=raw_long[Ticker]),0))</f>
        <v>37.666041999999997</v>
      </c>
      <c r="H195" s="3" cm="1">
        <f t="array" ref="H195">INDEX(raw_long[Adj Close], MATCH(1, ($A195=raw_long[Date])*(H$1=raw_long[Ticker]),0))</f>
        <v>90.868797000000001</v>
      </c>
      <c r="I195" s="3" cm="1">
        <f t="array" ref="I195">INDEX(raw_long[Adj Close], MATCH(1, ($A195=raw_long[Date])*(I$1=raw_long[Ticker]),0))</f>
        <v>44.860000999999997</v>
      </c>
    </row>
    <row r="196" spans="1:9" x14ac:dyDescent="0.25">
      <c r="A196" s="2">
        <v>43182</v>
      </c>
      <c r="B196" s="3" cm="1">
        <f t="array" ref="B196">INDEX(raw_long[Adj Close], MATCH(1, ($A196=raw_long[Date])*(B$1=raw_long[Ticker]),0))</f>
        <v>61.367274999999999</v>
      </c>
      <c r="C196" s="3" cm="1">
        <f t="array" ref="C196">INDEX(raw_long[Adj Close], MATCH(1, ($A196=raw_long[Date])*(C$1=raw_long[Ticker]),0))</f>
        <v>178.78628499999999</v>
      </c>
      <c r="D196" s="3" cm="1">
        <f t="array" ref="D196">INDEX(raw_long[Adj Close], MATCH(1, ($A196=raw_long[Date])*(D$1=raw_long[Ticker]),0))</f>
        <v>97.959839000000002</v>
      </c>
      <c r="E196" s="3" cm="1">
        <f t="array" ref="E196">INDEX(raw_long[Adj Close], MATCH(1, ($A196=raw_long[Date])*(E$1=raw_long[Ticker]),0))</f>
        <v>71.742508000000001</v>
      </c>
      <c r="F196" s="3" cm="1">
        <f t="array" ref="F196">INDEX(raw_long[Adj Close], MATCH(1, ($A196=raw_long[Date])*(F$1=raw_long[Ticker]),0))</f>
        <v>70.256523000000001</v>
      </c>
      <c r="G196" s="3" cm="1">
        <f t="array" ref="G196">INDEX(raw_long[Adj Close], MATCH(1, ($A196=raw_long[Date])*(G$1=raw_long[Ticker]),0))</f>
        <v>36.391624</v>
      </c>
      <c r="H196" s="3" cm="1">
        <f t="array" ref="H196">INDEX(raw_long[Adj Close], MATCH(1, ($A196=raw_long[Date])*(H$1=raw_long[Ticker]),0))</f>
        <v>89.267189000000002</v>
      </c>
      <c r="I196" s="3" cm="1">
        <f t="array" ref="I196">INDEX(raw_long[Adj Close], MATCH(1, ($A196=raw_long[Date])*(I$1=raw_long[Ticker]),0))</f>
        <v>44.799999</v>
      </c>
    </row>
    <row r="197" spans="1:9" x14ac:dyDescent="0.25">
      <c r="A197" s="2">
        <v>43185</v>
      </c>
      <c r="B197" s="3" cm="1">
        <f t="array" ref="B197">INDEX(raw_long[Adj Close], MATCH(1, ($A197=raw_long[Date])*(B$1=raw_long[Ticker]),0))</f>
        <v>60.047877999999997</v>
      </c>
      <c r="C197" s="3" cm="1">
        <f t="array" ref="C197">INDEX(raw_long[Adj Close], MATCH(1, ($A197=raw_long[Date])*(C$1=raw_long[Ticker]),0))</f>
        <v>176.409775</v>
      </c>
      <c r="D197" s="3" cm="1">
        <f t="array" ref="D197">INDEX(raw_long[Adj Close], MATCH(1, ($A197=raw_long[Date])*(D$1=raw_long[Ticker]),0))</f>
        <v>96.699325999999999</v>
      </c>
      <c r="E197" s="3" cm="1">
        <f t="array" ref="E197">INDEX(raw_long[Adj Close], MATCH(1, ($A197=raw_long[Date])*(E$1=raw_long[Ticker]),0))</f>
        <v>70.238654999999994</v>
      </c>
      <c r="F197" s="3" cm="1">
        <f t="array" ref="F197">INDEX(raw_long[Adj Close], MATCH(1, ($A197=raw_long[Date])*(F$1=raw_long[Ticker]),0))</f>
        <v>69.513069000000002</v>
      </c>
      <c r="G197" s="3" cm="1">
        <f t="array" ref="G197">INDEX(raw_long[Adj Close], MATCH(1, ($A197=raw_long[Date])*(G$1=raw_long[Ticker]),0))</f>
        <v>37.241230000000002</v>
      </c>
      <c r="H197" s="3" cm="1">
        <f t="array" ref="H197">INDEX(raw_long[Adj Close], MATCH(1, ($A197=raw_long[Date])*(H$1=raw_long[Ticker]),0))</f>
        <v>88.334389000000002</v>
      </c>
      <c r="I197" s="3" cm="1">
        <f t="array" ref="I197">INDEX(raw_long[Adj Close], MATCH(1, ($A197=raw_long[Date])*(I$1=raw_long[Ticker]),0))</f>
        <v>44</v>
      </c>
    </row>
    <row r="198" spans="1:9" x14ac:dyDescent="0.25">
      <c r="A198" s="2">
        <v>43186</v>
      </c>
      <c r="B198" s="3" cm="1">
        <f t="array" ref="B198">INDEX(raw_long[Adj Close], MATCH(1, ($A198=raw_long[Date])*(B$1=raw_long[Ticker]),0))</f>
        <v>61.022446000000002</v>
      </c>
      <c r="C198" s="3" cm="1">
        <f t="array" ref="C198">INDEX(raw_long[Adj Close], MATCH(1, ($A198=raw_long[Date])*(C$1=raw_long[Ticker]),0))</f>
        <v>177.460938</v>
      </c>
      <c r="D198" s="3" cm="1">
        <f t="array" ref="D198">INDEX(raw_long[Adj Close], MATCH(1, ($A198=raw_long[Date])*(D$1=raw_long[Ticker]),0))</f>
        <v>100.03067</v>
      </c>
      <c r="E198" s="3" cm="1">
        <f t="array" ref="E198">INDEX(raw_long[Adj Close], MATCH(1, ($A198=raw_long[Date])*(E$1=raw_long[Ticker]),0))</f>
        <v>72.060965999999993</v>
      </c>
      <c r="F198" s="3" cm="1">
        <f t="array" ref="F198">INDEX(raw_long[Adj Close], MATCH(1, ($A198=raw_long[Date])*(F$1=raw_long[Ticker]),0))</f>
        <v>70.665428000000006</v>
      </c>
      <c r="G198" s="3" cm="1">
        <f t="array" ref="G198">INDEX(raw_long[Adj Close], MATCH(1, ($A198=raw_long[Date])*(G$1=raw_long[Ticker]),0))</f>
        <v>36.958035000000002</v>
      </c>
      <c r="H198" s="3" cm="1">
        <f t="array" ref="H198">INDEX(raw_long[Adj Close], MATCH(1, ($A198=raw_long[Date])*(H$1=raw_long[Ticker]),0))</f>
        <v>89.584000000000003</v>
      </c>
      <c r="I198" s="3" cm="1">
        <f t="array" ref="I198">INDEX(raw_long[Adj Close], MATCH(1, ($A198=raw_long[Date])*(I$1=raw_long[Ticker]),0))</f>
        <v>44.650002000000001</v>
      </c>
    </row>
    <row r="199" spans="1:9" x14ac:dyDescent="0.25">
      <c r="A199" s="2">
        <v>43187</v>
      </c>
      <c r="B199" s="3" cm="1">
        <f t="array" ref="B199">INDEX(raw_long[Adj Close], MATCH(1, ($A199=raw_long[Date])*(B$1=raw_long[Ticker]),0))</f>
        <v>59.553100999999998</v>
      </c>
      <c r="C199" s="3" cm="1">
        <f t="array" ref="C199">INDEX(raw_long[Adj Close], MATCH(1, ($A199=raw_long[Date])*(C$1=raw_long[Ticker]),0))</f>
        <v>176.36407500000001</v>
      </c>
      <c r="D199" s="3" cm="1">
        <f t="array" ref="D199">INDEX(raw_long[Adj Close], MATCH(1, ($A199=raw_long[Date])*(D$1=raw_long[Ticker]),0))</f>
        <v>99.580498000000006</v>
      </c>
      <c r="E199" s="3" cm="1">
        <f t="array" ref="E199">INDEX(raw_long[Adj Close], MATCH(1, ($A199=raw_long[Date])*(E$1=raw_long[Ticker]),0))</f>
        <v>72.644820999999993</v>
      </c>
      <c r="F199" s="3" cm="1">
        <f t="array" ref="F199">INDEX(raw_long[Adj Close], MATCH(1, ($A199=raw_long[Date])*(F$1=raw_long[Ticker]),0))</f>
        <v>72.449714999999998</v>
      </c>
      <c r="G199" s="3" cm="1">
        <f t="array" ref="G199">INDEX(raw_long[Adj Close], MATCH(1, ($A199=raw_long[Date])*(G$1=raw_long[Ticker]),0))</f>
        <v>36.533225999999999</v>
      </c>
      <c r="H199" s="3" cm="1">
        <f t="array" ref="H199">INDEX(raw_long[Adj Close], MATCH(1, ($A199=raw_long[Date])*(H$1=raw_long[Ticker]),0))</f>
        <v>90.024001999999996</v>
      </c>
      <c r="I199" s="3" cm="1">
        <f t="array" ref="I199">INDEX(raw_long[Adj Close], MATCH(1, ($A199=raw_long[Date])*(I$1=raw_long[Ticker]),0))</f>
        <v>43.580002</v>
      </c>
    </row>
    <row r="200" spans="1:9" x14ac:dyDescent="0.25">
      <c r="A200" s="2">
        <v>43188</v>
      </c>
      <c r="B200" s="3" cm="1">
        <f t="array" ref="B200">INDEX(raw_long[Adj Close], MATCH(1, ($A200=raw_long[Date])*(B$1=raw_long[Ticker]),0))</f>
        <v>59.867961999999999</v>
      </c>
      <c r="C200" s="3" cm="1">
        <f t="array" ref="C200">INDEX(raw_long[Adj Close], MATCH(1, ($A200=raw_long[Date])*(C$1=raw_long[Ticker]),0))</f>
        <v>179.74603300000001</v>
      </c>
      <c r="D200" s="3" cm="1">
        <f t="array" ref="D200">INDEX(raw_long[Adj Close], MATCH(1, ($A200=raw_long[Date])*(D$1=raw_long[Ticker]),0))</f>
        <v>99.580498000000006</v>
      </c>
      <c r="E200" s="3" cm="1">
        <f t="array" ref="E200">INDEX(raw_long[Adj Close], MATCH(1, ($A200=raw_long[Date])*(E$1=raw_long[Ticker]),0))</f>
        <v>73.405586</v>
      </c>
      <c r="F200" s="3" cm="1">
        <f t="array" ref="F200">INDEX(raw_long[Adj Close], MATCH(1, ($A200=raw_long[Date])*(F$1=raw_long[Ticker]),0))</f>
        <v>72.393958999999995</v>
      </c>
      <c r="G200" s="3" cm="1">
        <f t="array" ref="G200">INDEX(raw_long[Adj Close], MATCH(1, ($A200=raw_long[Date])*(G$1=raw_long[Ticker]),0))</f>
        <v>37.430038000000003</v>
      </c>
      <c r="H200" s="3" cm="1">
        <f t="array" ref="H200">INDEX(raw_long[Adj Close], MATCH(1, ($A200=raw_long[Date])*(H$1=raw_long[Ticker]),0))</f>
        <v>91.097588000000002</v>
      </c>
      <c r="I200" s="3" cm="1">
        <f t="array" ref="I200">INDEX(raw_long[Adj Close], MATCH(1, ($A200=raw_long[Date])*(I$1=raw_long[Ticker]),0))</f>
        <v>44.279998999999997</v>
      </c>
    </row>
    <row r="201" spans="1:9" x14ac:dyDescent="0.25">
      <c r="A201" s="2">
        <v>43193</v>
      </c>
      <c r="B201" s="3" cm="1">
        <f t="array" ref="B201">INDEX(raw_long[Adj Close], MATCH(1, ($A201=raw_long[Date])*(B$1=raw_long[Ticker]),0))</f>
        <v>59.568092</v>
      </c>
      <c r="C201" s="3" cm="1">
        <f t="array" ref="C201">INDEX(raw_long[Adj Close], MATCH(1, ($A201=raw_long[Date])*(C$1=raw_long[Ticker]),0))</f>
        <v>178.5121</v>
      </c>
      <c r="D201" s="3" cm="1">
        <f t="array" ref="D201">INDEX(raw_long[Adj Close], MATCH(1, ($A201=raw_long[Date])*(D$1=raw_long[Ticker]),0))</f>
        <v>99.625504000000006</v>
      </c>
      <c r="E201" s="3" cm="1">
        <f t="array" ref="E201">INDEX(raw_long[Adj Close], MATCH(1, ($A201=raw_long[Date])*(E$1=raw_long[Ticker]),0))</f>
        <v>72.927902000000003</v>
      </c>
      <c r="F201" s="3" cm="1">
        <f t="array" ref="F201">INDEX(raw_long[Adj Close], MATCH(1, ($A201=raw_long[Date])*(F$1=raw_long[Ticker]),0))</f>
        <v>71.762016000000003</v>
      </c>
      <c r="G201" s="3" cm="1">
        <f t="array" ref="G201">INDEX(raw_long[Adj Close], MATCH(1, ($A201=raw_long[Date])*(G$1=raw_long[Ticker]),0))</f>
        <v>37.382835</v>
      </c>
      <c r="H201" s="3" cm="1">
        <f t="array" ref="H201">INDEX(raw_long[Adj Close], MATCH(1, ($A201=raw_long[Date])*(H$1=raw_long[Ticker]),0))</f>
        <v>89.759995000000004</v>
      </c>
      <c r="I201" s="3" cm="1">
        <f t="array" ref="I201">INDEX(raw_long[Adj Close], MATCH(1, ($A201=raw_long[Date])*(I$1=raw_long[Ticker]),0))</f>
        <v>43.990001999999997</v>
      </c>
    </row>
    <row r="202" spans="1:9" x14ac:dyDescent="0.25">
      <c r="A202" s="2">
        <v>43194</v>
      </c>
      <c r="B202" s="3" cm="1">
        <f t="array" ref="B202">INDEX(raw_long[Adj Close], MATCH(1, ($A202=raw_long[Date])*(B$1=raw_long[Ticker]),0))</f>
        <v>59.118298000000003</v>
      </c>
      <c r="C202" s="3" cm="1">
        <f t="array" ref="C202">INDEX(raw_long[Adj Close], MATCH(1, ($A202=raw_long[Date])*(C$1=raw_long[Ticker]),0))</f>
        <v>180.79719499999999</v>
      </c>
      <c r="D202" s="3" cm="1">
        <f t="array" ref="D202">INDEX(raw_long[Adj Close], MATCH(1, ($A202=raw_long[Date])*(D$1=raw_long[Ticker]),0))</f>
        <v>99.265366</v>
      </c>
      <c r="E202" s="3" cm="1">
        <f t="array" ref="E202">INDEX(raw_long[Adj Close], MATCH(1, ($A202=raw_long[Date])*(E$1=raw_long[Ticker]),0))</f>
        <v>71.565582000000006</v>
      </c>
      <c r="F202" s="3" cm="1">
        <f t="array" ref="F202">INDEX(raw_long[Adj Close], MATCH(1, ($A202=raw_long[Date])*(F$1=raw_long[Ticker]),0))</f>
        <v>72.579819000000001</v>
      </c>
      <c r="G202" s="3" cm="1">
        <f t="array" ref="G202">INDEX(raw_long[Adj Close], MATCH(1, ($A202=raw_long[Date])*(G$1=raw_long[Ticker]),0))</f>
        <v>36.910831000000002</v>
      </c>
      <c r="H202" s="3" cm="1">
        <f t="array" ref="H202">INDEX(raw_long[Adj Close], MATCH(1, ($A202=raw_long[Date])*(H$1=raw_long[Ticker]),0))</f>
        <v>89.003197</v>
      </c>
      <c r="I202" s="3" cm="1">
        <f t="array" ref="I202">INDEX(raw_long[Adj Close], MATCH(1, ($A202=raw_long[Date])*(I$1=raw_long[Ticker]),0))</f>
        <v>43.16</v>
      </c>
    </row>
    <row r="203" spans="1:9" x14ac:dyDescent="0.25">
      <c r="A203" s="2">
        <v>43195</v>
      </c>
      <c r="B203" s="3" cm="1">
        <f t="array" ref="B203">INDEX(raw_long[Adj Close], MATCH(1, ($A203=raw_long[Date])*(B$1=raw_long[Ticker]),0))</f>
        <v>60.917484000000002</v>
      </c>
      <c r="C203" s="3" cm="1">
        <f t="array" ref="C203">INDEX(raw_long[Adj Close], MATCH(1, ($A203=raw_long[Date])*(C$1=raw_long[Ticker]),0))</f>
        <v>186.64703399999999</v>
      </c>
      <c r="D203" s="3" cm="1">
        <f t="array" ref="D203">INDEX(raw_long[Adj Close], MATCH(1, ($A203=raw_long[Date])*(D$1=raw_long[Ticker]),0))</f>
        <v>101.426239</v>
      </c>
      <c r="E203" s="3" cm="1">
        <f t="array" ref="E203">INDEX(raw_long[Adj Close], MATCH(1, ($A203=raw_long[Date])*(E$1=raw_long[Ticker]),0))</f>
        <v>73.617896999999999</v>
      </c>
      <c r="F203" s="3" cm="1">
        <f t="array" ref="F203">INDEX(raw_long[Adj Close], MATCH(1, ($A203=raw_long[Date])*(F$1=raw_long[Ticker]),0))</f>
        <v>74.996048000000002</v>
      </c>
      <c r="G203" s="3" cm="1">
        <f t="array" ref="G203">INDEX(raw_long[Adj Close], MATCH(1, ($A203=raw_long[Date])*(G$1=raw_long[Ticker]),0))</f>
        <v>38.326842999999997</v>
      </c>
      <c r="H203" s="3" cm="1">
        <f t="array" ref="H203">INDEX(raw_long[Adj Close], MATCH(1, ($A203=raw_long[Date])*(H$1=raw_long[Ticker]),0))</f>
        <v>92.135993999999997</v>
      </c>
      <c r="I203" s="3" cm="1">
        <f t="array" ref="I203">INDEX(raw_long[Adj Close], MATCH(1, ($A203=raw_long[Date])*(I$1=raw_long[Ticker]),0))</f>
        <v>44.52</v>
      </c>
    </row>
    <row r="204" spans="1:9" x14ac:dyDescent="0.25">
      <c r="A204" s="2">
        <v>43196</v>
      </c>
      <c r="B204" s="3" cm="1">
        <f t="array" ref="B204">INDEX(raw_long[Adj Close], MATCH(1, ($A204=raw_long[Date])*(B$1=raw_long[Ticker]),0))</f>
        <v>60.092854000000003</v>
      </c>
      <c r="C204" s="3" cm="1">
        <f t="array" ref="C204">INDEX(raw_long[Adj Close], MATCH(1, ($A204=raw_long[Date])*(C$1=raw_long[Ticker]),0))</f>
        <v>186.19000199999999</v>
      </c>
      <c r="D204" s="3" cm="1">
        <f t="array" ref="D204">INDEX(raw_long[Adj Close], MATCH(1, ($A204=raw_long[Date])*(D$1=raw_long[Ticker]),0))</f>
        <v>101.021072</v>
      </c>
      <c r="E204" s="3" cm="1">
        <f t="array" ref="E204">INDEX(raw_long[Adj Close], MATCH(1, ($A204=raw_long[Date])*(E$1=raw_long[Ticker]),0))</f>
        <v>73.352515999999994</v>
      </c>
      <c r="F204" s="3" cm="1">
        <f t="array" ref="F204">INDEX(raw_long[Adj Close], MATCH(1, ($A204=raw_long[Date])*(F$1=raw_long[Ticker]),0))</f>
        <v>74.810187999999997</v>
      </c>
      <c r="G204" s="3" cm="1">
        <f t="array" ref="G204">INDEX(raw_long[Adj Close], MATCH(1, ($A204=raw_long[Date])*(G$1=raw_long[Ticker]),0))</f>
        <v>38.468445000000003</v>
      </c>
      <c r="H204" s="3" cm="1">
        <f t="array" ref="H204">INDEX(raw_long[Adj Close], MATCH(1, ($A204=raw_long[Date])*(H$1=raw_long[Ticker]),0))</f>
        <v>91.959998999999996</v>
      </c>
      <c r="I204" s="3" cm="1">
        <f t="array" ref="I204">INDEX(raw_long[Adj Close], MATCH(1, ($A204=raw_long[Date])*(I$1=raw_long[Ticker]),0))</f>
        <v>44.32</v>
      </c>
    </row>
    <row r="205" spans="1:9" x14ac:dyDescent="0.25">
      <c r="A205" s="2">
        <v>43199</v>
      </c>
      <c r="B205" s="3" cm="1">
        <f t="array" ref="B205">INDEX(raw_long[Adj Close], MATCH(1, ($A205=raw_long[Date])*(B$1=raw_long[Ticker]),0))</f>
        <v>59.238242999999997</v>
      </c>
      <c r="C205" s="3" cm="1">
        <f t="array" ref="C205">INDEX(raw_long[Adj Close], MATCH(1, ($A205=raw_long[Date])*(C$1=raw_long[Ticker]),0))</f>
        <v>185.18457000000001</v>
      </c>
      <c r="D205" s="3" cm="1">
        <f t="array" ref="D205">INDEX(raw_long[Adj Close], MATCH(1, ($A205=raw_long[Date])*(D$1=raw_long[Ticker]),0))</f>
        <v>103.452072</v>
      </c>
      <c r="E205" s="3" cm="1">
        <f t="array" ref="E205">INDEX(raw_long[Adj Close], MATCH(1, ($A205=raw_long[Date])*(E$1=raw_long[Ticker]),0))</f>
        <v>73.635597000000004</v>
      </c>
      <c r="F205" s="3" cm="1">
        <f t="array" ref="F205">INDEX(raw_long[Adj Close], MATCH(1, ($A205=raw_long[Date])*(F$1=raw_long[Ticker]),0))</f>
        <v>74.958870000000005</v>
      </c>
      <c r="G205" s="3" cm="1">
        <f t="array" ref="G205">INDEX(raw_long[Adj Close], MATCH(1, ($A205=raw_long[Date])*(G$1=raw_long[Ticker]),0))</f>
        <v>38.326842999999997</v>
      </c>
      <c r="H205" s="3" cm="1">
        <f t="array" ref="H205">INDEX(raw_long[Adj Close], MATCH(1, ($A205=raw_long[Date])*(H$1=raw_long[Ticker]),0))</f>
        <v>92.399994000000007</v>
      </c>
      <c r="I205" s="3" cm="1">
        <f t="array" ref="I205">INDEX(raw_long[Adj Close], MATCH(1, ($A205=raw_long[Date])*(I$1=raw_long[Ticker]),0))</f>
        <v>44.470001000000003</v>
      </c>
    </row>
    <row r="206" spans="1:9" x14ac:dyDescent="0.25">
      <c r="A206" s="2">
        <v>43200</v>
      </c>
      <c r="B206" s="3" cm="1">
        <f t="array" ref="B206">INDEX(raw_long[Adj Close], MATCH(1, ($A206=raw_long[Date])*(B$1=raw_long[Ticker]),0))</f>
        <v>60.992443000000002</v>
      </c>
      <c r="C206" s="3" cm="1">
        <f t="array" ref="C206">INDEX(raw_long[Adj Close], MATCH(1, ($A206=raw_long[Date])*(C$1=raw_long[Ticker]),0))</f>
        <v>187.83528100000001</v>
      </c>
      <c r="D206" s="3" cm="1">
        <f t="array" ref="D206">INDEX(raw_long[Adj Close], MATCH(1, ($A206=raw_long[Date])*(D$1=raw_long[Ticker]),0))</f>
        <v>103.091919</v>
      </c>
      <c r="E206" s="3" cm="1">
        <f t="array" ref="E206">INDEX(raw_long[Adj Close], MATCH(1, ($A206=raw_long[Date])*(E$1=raw_long[Ticker]),0))</f>
        <v>73.900977999999995</v>
      </c>
      <c r="F206" s="3" cm="1">
        <f t="array" ref="F206">INDEX(raw_long[Adj Close], MATCH(1, ($A206=raw_long[Date])*(F$1=raw_long[Ticker]),0))</f>
        <v>74.977463</v>
      </c>
      <c r="G206" s="3" cm="1">
        <f t="array" ref="G206">INDEX(raw_long[Adj Close], MATCH(1, ($A206=raw_long[Date])*(G$1=raw_long[Ticker]),0))</f>
        <v>38.657249</v>
      </c>
      <c r="H206" s="3" cm="1">
        <f t="array" ref="H206">INDEX(raw_long[Adj Close], MATCH(1, ($A206=raw_long[Date])*(H$1=raw_long[Ticker]),0))</f>
        <v>92.664000999999999</v>
      </c>
      <c r="I206" s="3" cm="1">
        <f t="array" ref="I206">INDEX(raw_long[Adj Close], MATCH(1, ($A206=raw_long[Date])*(I$1=raw_long[Ticker]),0))</f>
        <v>44.279998999999997</v>
      </c>
    </row>
    <row r="207" spans="1:9" x14ac:dyDescent="0.25">
      <c r="A207" s="2">
        <v>43201</v>
      </c>
      <c r="B207" s="3" cm="1">
        <f t="array" ref="B207">INDEX(raw_long[Adj Close], MATCH(1, ($A207=raw_long[Date])*(B$1=raw_long[Ticker]),0))</f>
        <v>59.313206000000001</v>
      </c>
      <c r="C207" s="3" cm="1">
        <f t="array" ref="C207">INDEX(raw_long[Adj Close], MATCH(1, ($A207=raw_long[Date])*(C$1=raw_long[Ticker]),0))</f>
        <v>188.74932899999999</v>
      </c>
      <c r="D207" s="3" cm="1">
        <f t="array" ref="D207">INDEX(raw_long[Adj Close], MATCH(1, ($A207=raw_long[Date])*(D$1=raw_long[Ticker]),0))</f>
        <v>100.435844</v>
      </c>
      <c r="E207" s="3" cm="1">
        <f t="array" ref="E207">INDEX(raw_long[Adj Close], MATCH(1, ($A207=raw_long[Date])*(E$1=raw_long[Ticker]),0))</f>
        <v>72.574059000000005</v>
      </c>
      <c r="F207" s="3" cm="1">
        <f t="array" ref="F207">INDEX(raw_long[Adj Close], MATCH(1, ($A207=raw_long[Date])*(F$1=raw_long[Ticker]),0))</f>
        <v>74.605735999999993</v>
      </c>
      <c r="G207" s="3" cm="1">
        <f t="array" ref="G207">INDEX(raw_long[Adj Close], MATCH(1, ($A207=raw_long[Date])*(G$1=raw_long[Ticker]),0))</f>
        <v>38.704453000000001</v>
      </c>
      <c r="H207" s="3" cm="1">
        <f t="array" ref="H207">INDEX(raw_long[Adj Close], MATCH(1, ($A207=raw_long[Date])*(H$1=raw_long[Ticker]),0))</f>
        <v>91.414390999999995</v>
      </c>
      <c r="I207" s="3" cm="1">
        <f t="array" ref="I207">INDEX(raw_long[Adj Close], MATCH(1, ($A207=raw_long[Date])*(I$1=raw_long[Ticker]),0))</f>
        <v>44.189999</v>
      </c>
    </row>
    <row r="208" spans="1:9" x14ac:dyDescent="0.25">
      <c r="A208" s="2">
        <v>43202</v>
      </c>
      <c r="B208" s="3" cm="1">
        <f t="array" ref="B208">INDEX(raw_long[Adj Close], MATCH(1, ($A208=raw_long[Date])*(B$1=raw_long[Ticker]),0))</f>
        <v>60.137836</v>
      </c>
      <c r="C208" s="3" cm="1">
        <f t="array" ref="C208">INDEX(raw_long[Adj Close], MATCH(1, ($A208=raw_long[Date])*(C$1=raw_long[Ticker]),0))</f>
        <v>192.22267199999999</v>
      </c>
      <c r="D208" s="3" cm="1">
        <f t="array" ref="D208">INDEX(raw_long[Adj Close], MATCH(1, ($A208=raw_long[Date])*(D$1=raw_long[Ticker]),0))</f>
        <v>97.959839000000002</v>
      </c>
      <c r="E208" s="3" cm="1">
        <f t="array" ref="E208">INDEX(raw_long[Adj Close], MATCH(1, ($A208=raw_long[Date])*(E$1=raw_long[Ticker]),0))</f>
        <v>73.157889999999995</v>
      </c>
      <c r="F208" s="3" cm="1">
        <f t="array" ref="F208">INDEX(raw_long[Adj Close], MATCH(1, ($A208=raw_long[Date])*(F$1=raw_long[Ticker]),0))</f>
        <v>75.219086000000004</v>
      </c>
      <c r="G208" s="3" cm="1">
        <f t="array" ref="G208">INDEX(raw_long[Adj Close], MATCH(1, ($A208=raw_long[Date])*(G$1=raw_long[Ticker]),0))</f>
        <v>40.828471999999998</v>
      </c>
      <c r="H208" s="3" cm="1">
        <f t="array" ref="H208">INDEX(raw_long[Adj Close], MATCH(1, ($A208=raw_long[Date])*(H$1=raw_long[Ticker]),0))</f>
        <v>92.153587000000002</v>
      </c>
      <c r="I208" s="3" cm="1">
        <f t="array" ref="I208">INDEX(raw_long[Adj Close], MATCH(1, ($A208=raw_long[Date])*(I$1=raw_long[Ticker]),0))</f>
        <v>44.66</v>
      </c>
    </row>
    <row r="209" spans="1:9" x14ac:dyDescent="0.25">
      <c r="A209" s="2">
        <v>43203</v>
      </c>
      <c r="B209" s="3" cm="1">
        <f t="array" ref="B209">INDEX(raw_long[Adj Close], MATCH(1, ($A209=raw_long[Date])*(B$1=raw_long[Ticker]),0))</f>
        <v>60.032887000000002</v>
      </c>
      <c r="C209" s="3" cm="1">
        <f t="array" ref="C209">INDEX(raw_long[Adj Close], MATCH(1, ($A209=raw_long[Date])*(C$1=raw_long[Ticker]),0))</f>
        <v>192.49690200000001</v>
      </c>
      <c r="D209" s="3" cm="1">
        <f t="array" ref="D209">INDEX(raw_long[Adj Close], MATCH(1, ($A209=raw_long[Date])*(D$1=raw_long[Ticker]),0))</f>
        <v>98.184921000000003</v>
      </c>
      <c r="E209" s="3" cm="1">
        <f t="array" ref="E209">INDEX(raw_long[Adj Close], MATCH(1, ($A209=raw_long[Date])*(E$1=raw_long[Ticker]),0))</f>
        <v>73.281745999999998</v>
      </c>
      <c r="F209" s="3" cm="1">
        <f t="array" ref="F209">INDEX(raw_long[Adj Close], MATCH(1, ($A209=raw_long[Date])*(F$1=raw_long[Ticker]),0))</f>
        <v>75.683739000000003</v>
      </c>
      <c r="G209" s="3" cm="1">
        <f t="array" ref="G209">INDEX(raw_long[Adj Close], MATCH(1, ($A209=raw_long[Date])*(G$1=raw_long[Ticker]),0))</f>
        <v>41.508957000000002</v>
      </c>
      <c r="H209" s="3" cm="1">
        <f t="array" ref="H209">INDEX(raw_long[Adj Close], MATCH(1, ($A209=raw_long[Date])*(H$1=raw_long[Ticker]),0))</f>
        <v>92.276793999999995</v>
      </c>
      <c r="I209" s="3" cm="1">
        <f t="array" ref="I209">INDEX(raw_long[Adj Close], MATCH(1, ($A209=raw_long[Date])*(I$1=raw_long[Ticker]),0))</f>
        <v>44.029998999999997</v>
      </c>
    </row>
    <row r="210" spans="1:9" x14ac:dyDescent="0.25">
      <c r="A210" s="2">
        <v>43206</v>
      </c>
      <c r="B210" s="3" cm="1">
        <f t="array" ref="B210">INDEX(raw_long[Adj Close], MATCH(1, ($A210=raw_long[Date])*(B$1=raw_long[Ticker]),0))</f>
        <v>60.557053000000003</v>
      </c>
      <c r="C210" s="3" cm="1">
        <f t="array" ref="C210">INDEX(raw_long[Adj Close], MATCH(1, ($A210=raw_long[Date])*(C$1=raw_long[Ticker]),0))</f>
        <v>192.58828700000001</v>
      </c>
      <c r="D210" s="3" cm="1">
        <f t="array" ref="D210">INDEX(raw_long[Adj Close], MATCH(1, ($A210=raw_long[Date])*(D$1=raw_long[Ticker]),0))</f>
        <v>98.635116999999994</v>
      </c>
      <c r="E210" s="3" cm="1">
        <f t="array" ref="E210">INDEX(raw_long[Adj Close], MATCH(1, ($A210=raw_long[Date])*(E$1=raw_long[Ticker]),0))</f>
        <v>73.034049999999993</v>
      </c>
      <c r="F210" s="3" cm="1">
        <f t="array" ref="F210">INDEX(raw_long[Adj Close], MATCH(1, ($A210=raw_long[Date])*(F$1=raw_long[Ticker]),0))</f>
        <v>75.312019000000006</v>
      </c>
      <c r="G210" s="3" cm="1">
        <f t="array" ref="G210">INDEX(raw_long[Adj Close], MATCH(1, ($A210=raw_long[Date])*(G$1=raw_long[Ticker]),0))</f>
        <v>40.342426000000003</v>
      </c>
      <c r="H210" s="3" cm="1">
        <f t="array" ref="H210">INDEX(raw_long[Adj Close], MATCH(1, ($A210=raw_long[Date])*(H$1=raw_long[Ticker]),0))</f>
        <v>91.695992000000004</v>
      </c>
      <c r="I210" s="3" cm="1">
        <f t="array" ref="I210">INDEX(raw_long[Adj Close], MATCH(1, ($A210=raw_long[Date])*(I$1=raw_long[Ticker]),0))</f>
        <v>43.209999000000003</v>
      </c>
    </row>
    <row r="211" spans="1:9" x14ac:dyDescent="0.25">
      <c r="A211" s="2">
        <v>43207</v>
      </c>
      <c r="B211" s="3" cm="1">
        <f t="array" ref="B211">INDEX(raw_long[Adj Close], MATCH(1, ($A211=raw_long[Date])*(B$1=raw_long[Ticker]),0))</f>
        <v>62.376227999999998</v>
      </c>
      <c r="C211" s="3" cm="1">
        <f t="array" ref="C211">INDEX(raw_long[Adj Close], MATCH(1, ($A211=raw_long[Date])*(C$1=raw_long[Ticker]),0))</f>
        <v>194.87339800000001</v>
      </c>
      <c r="D211" s="3" cm="1">
        <f t="array" ref="D211">INDEX(raw_long[Adj Close], MATCH(1, ($A211=raw_long[Date])*(D$1=raw_long[Ticker]),0))</f>
        <v>99.445442</v>
      </c>
      <c r="E211" s="3" cm="1">
        <f t="array" ref="E211">INDEX(raw_long[Adj Close], MATCH(1, ($A211=raw_long[Date])*(E$1=raw_long[Ticker]),0))</f>
        <v>75.015609999999995</v>
      </c>
      <c r="F211" s="3" cm="1">
        <f t="array" ref="F211">INDEX(raw_long[Adj Close], MATCH(1, ($A211=raw_long[Date])*(F$1=raw_long[Ticker]),0))</f>
        <v>75.516463999999999</v>
      </c>
      <c r="G211" s="3" cm="1">
        <f t="array" ref="G211">INDEX(raw_long[Adj Close], MATCH(1, ($A211=raw_long[Date])*(G$1=raw_long[Ticker]),0))</f>
        <v>40.196606000000003</v>
      </c>
      <c r="H211" s="3" cm="1">
        <f t="array" ref="H211">INDEX(raw_long[Adj Close], MATCH(1, ($A211=raw_long[Date])*(H$1=raw_long[Ticker]),0))</f>
        <v>92.980804000000006</v>
      </c>
      <c r="I211" s="3" cm="1">
        <f t="array" ref="I211">INDEX(raw_long[Adj Close], MATCH(1, ($A211=raw_long[Date])*(I$1=raw_long[Ticker]),0))</f>
        <v>44.200001</v>
      </c>
    </row>
    <row r="212" spans="1:9" x14ac:dyDescent="0.25">
      <c r="A212" s="2">
        <v>43208</v>
      </c>
      <c r="B212" s="3" cm="1">
        <f t="array" ref="B212">INDEX(raw_long[Adj Close], MATCH(1, ($A212=raw_long[Date])*(B$1=raw_long[Ticker]),0))</f>
        <v>63.285820000000001</v>
      </c>
      <c r="C212" s="3" cm="1">
        <f t="array" ref="C212">INDEX(raw_long[Adj Close], MATCH(1, ($A212=raw_long[Date])*(C$1=raw_long[Ticker]),0))</f>
        <v>195.33041399999999</v>
      </c>
      <c r="D212" s="3" cm="1">
        <f t="array" ref="D212">INDEX(raw_long[Adj Close], MATCH(1, ($A212=raw_long[Date])*(D$1=raw_long[Ticker]),0))</f>
        <v>99.940642999999994</v>
      </c>
      <c r="E212" s="3" cm="1">
        <f t="array" ref="E212">INDEX(raw_long[Adj Close], MATCH(1, ($A212=raw_long[Date])*(E$1=raw_long[Ticker]),0))</f>
        <v>75.086365000000001</v>
      </c>
      <c r="F212" s="3" cm="1">
        <f t="array" ref="F212">INDEX(raw_long[Adj Close], MATCH(1, ($A212=raw_long[Date])*(F$1=raw_long[Ticker]),0))</f>
        <v>75.869606000000005</v>
      </c>
      <c r="G212" s="3" cm="1">
        <f t="array" ref="G212">INDEX(raw_long[Adj Close], MATCH(1, ($A212=raw_long[Date])*(G$1=raw_long[Ticker]),0))</f>
        <v>40.196606000000003</v>
      </c>
      <c r="H212" s="3" cm="1">
        <f t="array" ref="H212">INDEX(raw_long[Adj Close], MATCH(1, ($A212=raw_long[Date])*(H$1=raw_long[Ticker]),0))</f>
        <v>93.332794000000007</v>
      </c>
      <c r="I212" s="3" cm="1">
        <f t="array" ref="I212">INDEX(raw_long[Adj Close], MATCH(1, ($A212=raw_long[Date])*(I$1=raw_long[Ticker]),0))</f>
        <v>43.549999</v>
      </c>
    </row>
    <row r="213" spans="1:9" x14ac:dyDescent="0.25">
      <c r="A213" s="2">
        <v>43209</v>
      </c>
      <c r="B213" s="3" cm="1">
        <f t="array" ref="B213">INDEX(raw_long[Adj Close], MATCH(1, ($A213=raw_long[Date])*(B$1=raw_long[Ticker]),0))</f>
        <v>63.085402999999999</v>
      </c>
      <c r="C213" s="3" cm="1">
        <f t="array" ref="C213">INDEX(raw_long[Adj Close], MATCH(1, ($A213=raw_long[Date])*(C$1=raw_long[Ticker]),0))</f>
        <v>192.40548699999999</v>
      </c>
      <c r="D213" s="3" cm="1">
        <f t="array" ref="D213">INDEX(raw_long[Adj Close], MATCH(1, ($A213=raw_long[Date])*(D$1=raw_long[Ticker]),0))</f>
        <v>100.570892</v>
      </c>
      <c r="E213" s="3" cm="1">
        <f t="array" ref="E213">INDEX(raw_long[Adj Close], MATCH(1, ($A213=raw_long[Date])*(E$1=raw_long[Ticker]),0))</f>
        <v>75.227897999999996</v>
      </c>
      <c r="F213" s="3" cm="1">
        <f t="array" ref="F213">INDEX(raw_long[Adj Close], MATCH(1, ($A213=raw_long[Date])*(F$1=raw_long[Ticker]),0))</f>
        <v>76.204170000000005</v>
      </c>
      <c r="G213" s="3" cm="1">
        <f t="array" ref="G213">INDEX(raw_long[Adj Close], MATCH(1, ($A213=raw_long[Date])*(G$1=raw_long[Ticker]),0))</f>
        <v>40.196606000000003</v>
      </c>
      <c r="H213" s="3" cm="1">
        <f t="array" ref="H213">INDEX(raw_long[Adj Close], MATCH(1, ($A213=raw_long[Date])*(H$1=raw_long[Ticker]),0))</f>
        <v>94.705596999999997</v>
      </c>
      <c r="I213" s="3" cm="1">
        <f t="array" ref="I213">INDEX(raw_long[Adj Close], MATCH(1, ($A213=raw_long[Date])*(I$1=raw_long[Ticker]),0))</f>
        <v>42.919998</v>
      </c>
    </row>
    <row r="214" spans="1:9" x14ac:dyDescent="0.25">
      <c r="A214" s="2">
        <v>43210</v>
      </c>
      <c r="B214" s="3" cm="1">
        <f t="array" ref="B214">INDEX(raw_long[Adj Close], MATCH(1, ($A214=raw_long[Date])*(B$1=raw_long[Ticker]),0))</f>
        <v>62.514980000000001</v>
      </c>
      <c r="C214" s="3" cm="1">
        <f t="array" ref="C214">INDEX(raw_long[Adj Close], MATCH(1, ($A214=raw_long[Date])*(C$1=raw_long[Ticker]),0))</f>
        <v>193.959351</v>
      </c>
      <c r="D214" s="3" cm="1">
        <f t="array" ref="D214">INDEX(raw_long[Adj Close], MATCH(1, ($A214=raw_long[Date])*(D$1=raw_long[Ticker]),0))</f>
        <v>100.435844</v>
      </c>
      <c r="E214" s="3" cm="1">
        <f t="array" ref="E214">INDEX(raw_long[Adj Close], MATCH(1, ($A214=raw_long[Date])*(E$1=raw_long[Ticker]),0))</f>
        <v>75.086365000000001</v>
      </c>
      <c r="F214" s="3" cm="1">
        <f t="array" ref="F214">INDEX(raw_long[Adj Close], MATCH(1, ($A214=raw_long[Date])*(F$1=raw_long[Ticker]),0))</f>
        <v>76.222747999999996</v>
      </c>
      <c r="G214" s="3" cm="1">
        <f t="array" ref="G214">INDEX(raw_long[Adj Close], MATCH(1, ($A214=raw_long[Date])*(G$1=raw_long[Ticker]),0))</f>
        <v>39.370316000000003</v>
      </c>
      <c r="H214" s="3" cm="1">
        <f t="array" ref="H214">INDEX(raw_long[Adj Close], MATCH(1, ($A214=raw_long[Date])*(H$1=raw_long[Ticker]),0))</f>
        <v>95.304001</v>
      </c>
      <c r="I214" s="3" cm="1">
        <f t="array" ref="I214">INDEX(raw_long[Adj Close], MATCH(1, ($A214=raw_long[Date])*(I$1=raw_long[Ticker]),0))</f>
        <v>43.439999</v>
      </c>
    </row>
    <row r="215" spans="1:9" x14ac:dyDescent="0.25">
      <c r="A215" s="2">
        <v>43213</v>
      </c>
      <c r="B215" s="3" cm="1">
        <f t="array" ref="B215">INDEX(raw_long[Adj Close], MATCH(1, ($A215=raw_long[Date])*(B$1=raw_long[Ticker]),0))</f>
        <v>62.376227999999998</v>
      </c>
      <c r="C215" s="3" cm="1">
        <f t="array" ref="C215">INDEX(raw_long[Adj Close], MATCH(1, ($A215=raw_long[Date])*(C$1=raw_long[Ticker]),0))</f>
        <v>193.50233499999999</v>
      </c>
      <c r="D215" s="3" cm="1">
        <f t="array" ref="D215">INDEX(raw_long[Adj Close], MATCH(1, ($A215=raw_long[Date])*(D$1=raw_long[Ticker]),0))</f>
        <v>100.16572600000001</v>
      </c>
      <c r="E215" s="3" cm="1">
        <f t="array" ref="E215">INDEX(raw_long[Adj Close], MATCH(1, ($A215=raw_long[Date])*(E$1=raw_long[Ticker]),0))</f>
        <v>71.937126000000006</v>
      </c>
      <c r="F215" s="3" cm="1">
        <f t="array" ref="F215">INDEX(raw_long[Adj Close], MATCH(1, ($A215=raw_long[Date])*(F$1=raw_long[Ticker]),0))</f>
        <v>76.464371</v>
      </c>
      <c r="G215" s="3" cm="1">
        <f t="array" ref="G215">INDEX(raw_long[Adj Close], MATCH(1, ($A215=raw_long[Date])*(G$1=raw_long[Ticker]),0))</f>
        <v>40.634051999999997</v>
      </c>
      <c r="H215" s="3" cm="1">
        <f t="array" ref="H215">INDEX(raw_long[Adj Close], MATCH(1, ($A215=raw_long[Date])*(H$1=raw_long[Ticker]),0))</f>
        <v>95.462395000000001</v>
      </c>
      <c r="I215" s="3" cm="1">
        <f t="array" ref="I215">INDEX(raw_long[Adj Close], MATCH(1, ($A215=raw_long[Date])*(I$1=raw_long[Ticker]),0))</f>
        <v>43.669998</v>
      </c>
    </row>
    <row r="216" spans="1:9" x14ac:dyDescent="0.25">
      <c r="A216" s="2">
        <v>43214</v>
      </c>
      <c r="B216" s="3" cm="1">
        <f t="array" ref="B216">INDEX(raw_long[Adj Close], MATCH(1, ($A216=raw_long[Date])*(B$1=raw_long[Ticker]),0))</f>
        <v>61.667060999999997</v>
      </c>
      <c r="C216" s="3" cm="1">
        <f t="array" ref="C216">INDEX(raw_long[Adj Close], MATCH(1, ($A216=raw_long[Date])*(C$1=raw_long[Ticker]),0))</f>
        <v>187.19548</v>
      </c>
      <c r="D216" s="3" cm="1">
        <f t="array" ref="D216">INDEX(raw_long[Adj Close], MATCH(1, ($A216=raw_long[Date])*(D$1=raw_long[Ticker]),0))</f>
        <v>100.70594800000001</v>
      </c>
      <c r="E216" s="3" cm="1">
        <f t="array" ref="E216">INDEX(raw_long[Adj Close], MATCH(1, ($A216=raw_long[Date])*(E$1=raw_long[Ticker]),0))</f>
        <v>73.228667999999999</v>
      </c>
      <c r="F216" s="3" cm="1">
        <f t="array" ref="F216">INDEX(raw_long[Adj Close], MATCH(1, ($A216=raw_long[Date])*(F$1=raw_long[Ticker]),0))</f>
        <v>75.627983</v>
      </c>
      <c r="G216" s="3" cm="1">
        <f t="array" ref="G216">INDEX(raw_long[Adj Close], MATCH(1, ($A216=raw_long[Date])*(G$1=raw_long[Ticker]),0))</f>
        <v>39.710552</v>
      </c>
      <c r="H216" s="3" cm="1">
        <f t="array" ref="H216">INDEX(raw_long[Adj Close], MATCH(1, ($A216=raw_long[Date])*(H$1=raw_long[Ticker]),0))</f>
        <v>93.526398</v>
      </c>
      <c r="I216" s="3" cm="1">
        <f t="array" ref="I216">INDEX(raw_long[Adj Close], MATCH(1, ($A216=raw_long[Date])*(I$1=raw_long[Ticker]),0))</f>
        <v>43.599997999999999</v>
      </c>
    </row>
    <row r="217" spans="1:9" x14ac:dyDescent="0.25">
      <c r="A217" s="2">
        <v>43215</v>
      </c>
      <c r="B217" s="3" cm="1">
        <f t="array" ref="B217">INDEX(raw_long[Adj Close], MATCH(1, ($A217=raw_long[Date])*(B$1=raw_long[Ticker]),0))</f>
        <v>59.940387999999999</v>
      </c>
      <c r="C217" s="3" cm="1">
        <f t="array" ref="C217">INDEX(raw_long[Adj Close], MATCH(1, ($A217=raw_long[Date])*(C$1=raw_long[Ticker]),0))</f>
        <v>184.91037</v>
      </c>
      <c r="D217" s="3" cm="1">
        <f t="array" ref="D217">INDEX(raw_long[Adj Close], MATCH(1, ($A217=raw_long[Date])*(D$1=raw_long[Ticker]),0))</f>
        <v>99.040267999999998</v>
      </c>
      <c r="E217" s="3" cm="1">
        <f t="array" ref="E217">INDEX(raw_long[Adj Close], MATCH(1, ($A217=raw_long[Date])*(E$1=raw_long[Ticker]),0))</f>
        <v>71.707122999999996</v>
      </c>
      <c r="F217" s="3" cm="1">
        <f t="array" ref="F217">INDEX(raw_long[Adj Close], MATCH(1, ($A217=raw_long[Date])*(F$1=raw_long[Ticker]),0))</f>
        <v>75.181915000000004</v>
      </c>
      <c r="G217" s="3" cm="1">
        <f t="array" ref="G217">INDEX(raw_long[Adj Close], MATCH(1, ($A217=raw_long[Date])*(G$1=raw_long[Ticker]),0))</f>
        <v>39.224499000000002</v>
      </c>
      <c r="H217" s="3" cm="1">
        <f t="array" ref="H217">INDEX(raw_long[Adj Close], MATCH(1, ($A217=raw_long[Date])*(H$1=raw_long[Ticker]),0))</f>
        <v>92.241591999999997</v>
      </c>
      <c r="I217" s="3" cm="1">
        <f t="array" ref="I217">INDEX(raw_long[Adj Close], MATCH(1, ($A217=raw_long[Date])*(I$1=raw_long[Ticker]),0))</f>
        <v>42.490001999999997</v>
      </c>
    </row>
    <row r="218" spans="1:9" x14ac:dyDescent="0.25">
      <c r="A218" s="2">
        <v>43216</v>
      </c>
      <c r="B218" s="3" cm="1">
        <f t="array" ref="B218">INDEX(raw_long[Adj Close], MATCH(1, ($A218=raw_long[Date])*(B$1=raw_long[Ticker]),0))</f>
        <v>57.427455999999999</v>
      </c>
      <c r="C218" s="3" cm="1">
        <f t="array" ref="C218">INDEX(raw_long[Adj Close], MATCH(1, ($A218=raw_long[Date])*(C$1=raw_long[Ticker]),0))</f>
        <v>185.64158599999999</v>
      </c>
      <c r="D218" s="3" cm="1">
        <f t="array" ref="D218">INDEX(raw_long[Adj Close], MATCH(1, ($A218=raw_long[Date])*(D$1=raw_long[Ticker]),0))</f>
        <v>101.066093</v>
      </c>
      <c r="E218" s="3" cm="1">
        <f t="array" ref="E218">INDEX(raw_long[Adj Close], MATCH(1, ($A218=raw_long[Date])*(E$1=raw_long[Ticker]),0))</f>
        <v>73.653267</v>
      </c>
      <c r="F218" s="3" cm="1">
        <f t="array" ref="F218">INDEX(raw_long[Adj Close], MATCH(1, ($A218=raw_long[Date])*(F$1=raw_long[Ticker]),0))</f>
        <v>75.925362000000007</v>
      </c>
      <c r="G218" s="3" cm="1">
        <f t="array" ref="G218">INDEX(raw_long[Adj Close], MATCH(1, ($A218=raw_long[Date])*(G$1=raw_long[Ticker]),0))</f>
        <v>39.175896000000002</v>
      </c>
      <c r="H218" s="3" cm="1">
        <f t="array" ref="H218">INDEX(raw_long[Adj Close], MATCH(1, ($A218=raw_long[Date])*(H$1=raw_long[Ticker]),0))</f>
        <v>92.171188000000001</v>
      </c>
      <c r="I218" s="3" cm="1">
        <f t="array" ref="I218">INDEX(raw_long[Adj Close], MATCH(1, ($A218=raw_long[Date])*(I$1=raw_long[Ticker]),0))</f>
        <v>42.580002</v>
      </c>
    </row>
    <row r="219" spans="1:9" x14ac:dyDescent="0.25">
      <c r="A219" s="2">
        <v>43217</v>
      </c>
      <c r="B219" s="3" cm="1">
        <f t="array" ref="B219">INDEX(raw_long[Adj Close], MATCH(1, ($A219=raw_long[Date])*(B$1=raw_long[Ticker]),0))</f>
        <v>58.552872000000001</v>
      </c>
      <c r="C219" s="3" cm="1">
        <f t="array" ref="C219">INDEX(raw_long[Adj Close], MATCH(1, ($A219=raw_long[Date])*(C$1=raw_long[Ticker]),0))</f>
        <v>186.921234</v>
      </c>
      <c r="D219" s="3" cm="1">
        <f t="array" ref="D219">INDEX(raw_long[Adj Close], MATCH(1, ($A219=raw_long[Date])*(D$1=raw_long[Ticker]),0))</f>
        <v>100.750961</v>
      </c>
      <c r="E219" s="3" cm="1">
        <f t="array" ref="E219">INDEX(raw_long[Adj Close], MATCH(1, ($A219=raw_long[Date])*(E$1=raw_long[Ticker]),0))</f>
        <v>74.201735999999997</v>
      </c>
      <c r="F219" s="3" cm="1">
        <f t="array" ref="F219">INDEX(raw_long[Adj Close], MATCH(1, ($A219=raw_long[Date])*(F$1=raw_long[Ticker]),0))</f>
        <v>76.966201999999996</v>
      </c>
      <c r="G219" s="3" cm="1">
        <f t="array" ref="G219">INDEX(raw_long[Adj Close], MATCH(1, ($A219=raw_long[Date])*(G$1=raw_long[Ticker]),0))</f>
        <v>39.175896000000002</v>
      </c>
      <c r="H219" s="3" cm="1">
        <f t="array" ref="H219">INDEX(raw_long[Adj Close], MATCH(1, ($A219=raw_long[Date])*(H$1=raw_long[Ticker]),0))</f>
        <v>92.822395</v>
      </c>
      <c r="I219" s="3" cm="1">
        <f t="array" ref="I219">INDEX(raw_long[Adj Close], MATCH(1, ($A219=raw_long[Date])*(I$1=raw_long[Ticker]),0))</f>
        <v>42.75</v>
      </c>
    </row>
    <row r="220" spans="1:9" x14ac:dyDescent="0.25">
      <c r="A220" s="2">
        <v>43220</v>
      </c>
      <c r="B220" s="3" cm="1">
        <f t="array" ref="B220">INDEX(raw_long[Adj Close], MATCH(1, ($A220=raw_long[Date])*(B$1=raw_long[Ticker]),0))</f>
        <v>58.244537000000001</v>
      </c>
      <c r="C220" s="3" cm="1">
        <f t="array" ref="C220">INDEX(raw_long[Adj Close], MATCH(1, ($A220=raw_long[Date])*(C$1=raw_long[Ticker]),0))</f>
        <v>186.372803</v>
      </c>
      <c r="D220" s="3" cm="1">
        <f t="array" ref="D220">INDEX(raw_long[Adj Close], MATCH(1, ($A220=raw_long[Date])*(D$1=raw_long[Ticker]),0))</f>
        <v>100.525887</v>
      </c>
      <c r="E220" s="3" cm="1">
        <f t="array" ref="E220">INDEX(raw_long[Adj Close], MATCH(1, ($A220=raw_long[Date])*(E$1=raw_long[Ticker]),0))</f>
        <v>74.555588</v>
      </c>
      <c r="F220" s="3" cm="1">
        <f t="array" ref="F220">INDEX(raw_long[Adj Close], MATCH(1, ($A220=raw_long[Date])*(F$1=raw_long[Ticker]),0))</f>
        <v>76.635955999999993</v>
      </c>
      <c r="G220" s="3" cm="1">
        <f t="array" ref="G220">INDEX(raw_long[Adj Close], MATCH(1, ($A220=raw_long[Date])*(G$1=raw_long[Ticker]),0))</f>
        <v>39.321711999999998</v>
      </c>
      <c r="H220" s="3" cm="1">
        <f t="array" ref="H220">INDEX(raw_long[Adj Close], MATCH(1, ($A220=raw_long[Date])*(H$1=raw_long[Ticker]),0))</f>
        <v>92.963195999999996</v>
      </c>
      <c r="I220" s="3" cm="1">
        <f t="array" ref="I220">INDEX(raw_long[Adj Close], MATCH(1, ($A220=raw_long[Date])*(I$1=raw_long[Ticker]),0))</f>
        <v>42.75</v>
      </c>
    </row>
    <row r="221" spans="1:9" x14ac:dyDescent="0.25">
      <c r="A221" s="2">
        <v>43222</v>
      </c>
      <c r="B221" s="3" cm="1">
        <f t="array" ref="B221">INDEX(raw_long[Adj Close], MATCH(1, ($A221=raw_long[Date])*(B$1=raw_long[Ticker]),0))</f>
        <v>59.169547999999999</v>
      </c>
      <c r="C221" s="3" cm="1">
        <f t="array" ref="C221">INDEX(raw_long[Adj Close], MATCH(1, ($A221=raw_long[Date])*(C$1=raw_long[Ticker]),0))</f>
        <v>189.38916</v>
      </c>
      <c r="D221" s="3" cm="1">
        <f t="array" ref="D221">INDEX(raw_long[Adj Close], MATCH(1, ($A221=raw_long[Date])*(D$1=raw_long[Ticker]),0))</f>
        <v>104.847633</v>
      </c>
      <c r="E221" s="3" cm="1">
        <f t="array" ref="E221">INDEX(raw_long[Adj Close], MATCH(1, ($A221=raw_long[Date])*(E$1=raw_long[Ticker]),0))</f>
        <v>76.678673000000003</v>
      </c>
      <c r="F221" s="3" cm="1">
        <f t="array" ref="F221">INDEX(raw_long[Adj Close], MATCH(1, ($A221=raw_long[Date])*(F$1=raw_long[Ticker]),0))</f>
        <v>77.013382000000007</v>
      </c>
      <c r="G221" s="3" cm="1">
        <f t="array" ref="G221">INDEX(raw_long[Adj Close], MATCH(1, ($A221=raw_long[Date])*(G$1=raw_long[Ticker]),0))</f>
        <v>39.127293000000002</v>
      </c>
      <c r="H221" s="3" cm="1">
        <f t="array" ref="H221">INDEX(raw_long[Adj Close], MATCH(1, ($A221=raw_long[Date])*(H$1=raw_long[Ticker]),0))</f>
        <v>95.180801000000002</v>
      </c>
      <c r="I221" s="3" cm="1">
        <f t="array" ref="I221">INDEX(raw_long[Adj Close], MATCH(1, ($A221=raw_long[Date])*(I$1=raw_long[Ticker]),0))</f>
        <v>43.349997999999999</v>
      </c>
    </row>
    <row r="222" spans="1:9" x14ac:dyDescent="0.25">
      <c r="A222" s="2">
        <v>43223</v>
      </c>
      <c r="B222" s="3" cm="1">
        <f t="array" ref="B222">INDEX(raw_long[Adj Close], MATCH(1, ($A222=raw_long[Date])*(B$1=raw_long[Ticker]),0))</f>
        <v>58.953709000000003</v>
      </c>
      <c r="C222" s="3" cm="1">
        <f t="array" ref="C222">INDEX(raw_long[Adj Close], MATCH(1, ($A222=raw_long[Date])*(C$1=raw_long[Ticker]),0))</f>
        <v>176.50119000000001</v>
      </c>
      <c r="D222" s="3" cm="1">
        <f t="array" ref="D222">INDEX(raw_long[Adj Close], MATCH(1, ($A222=raw_long[Date])*(D$1=raw_long[Ticker]),0))</f>
        <v>103.992287</v>
      </c>
      <c r="E222" s="3" cm="1">
        <f t="array" ref="E222">INDEX(raw_long[Adj Close], MATCH(1, ($A222=raw_long[Date])*(E$1=raw_long[Ticker]),0))</f>
        <v>73.688666999999995</v>
      </c>
      <c r="F222" s="3" cm="1">
        <f t="array" ref="F222">INDEX(raw_long[Adj Close], MATCH(1, ($A222=raw_long[Date])*(F$1=raw_long[Ticker]),0))</f>
        <v>77.069999999999993</v>
      </c>
      <c r="G222" s="3" cm="1">
        <f t="array" ref="G222">INDEX(raw_long[Adj Close], MATCH(1, ($A222=raw_long[Date])*(G$1=raw_long[Ticker]),0))</f>
        <v>38.884265999999997</v>
      </c>
      <c r="H222" s="3" cm="1">
        <f t="array" ref="H222">INDEX(raw_long[Adj Close], MATCH(1, ($A222=raw_long[Date])*(H$1=raw_long[Ticker]),0))</f>
        <v>94.670394999999999</v>
      </c>
      <c r="I222" s="3" cm="1">
        <f t="array" ref="I222">INDEX(raw_long[Adj Close], MATCH(1, ($A222=raw_long[Date])*(I$1=raw_long[Ticker]),0))</f>
        <v>43.349997999999999</v>
      </c>
    </row>
    <row r="223" spans="1:9" x14ac:dyDescent="0.25">
      <c r="A223" s="2">
        <v>43224</v>
      </c>
      <c r="B223" s="3" cm="1">
        <f t="array" ref="B223">INDEX(raw_long[Adj Close], MATCH(1, ($A223=raw_long[Date])*(B$1=raw_long[Ticker]),0))</f>
        <v>57.458289999999998</v>
      </c>
      <c r="C223" s="3" cm="1">
        <f t="array" ref="C223">INDEX(raw_long[Adj Close], MATCH(1, ($A223=raw_long[Date])*(C$1=raw_long[Ticker]),0))</f>
        <v>176.13557399999999</v>
      </c>
      <c r="D223" s="3" cm="1">
        <f t="array" ref="D223">INDEX(raw_long[Adj Close], MATCH(1, ($A223=raw_long[Date])*(D$1=raw_long[Ticker]),0))</f>
        <v>104.802612</v>
      </c>
      <c r="E223" s="3" cm="1">
        <f t="array" ref="E223">INDEX(raw_long[Adj Close], MATCH(1, ($A223=raw_long[Date])*(E$1=raw_long[Ticker]),0))</f>
        <v>74.254822000000004</v>
      </c>
      <c r="F223" s="3" cm="1">
        <f t="array" ref="F223">INDEX(raw_long[Adj Close], MATCH(1, ($A223=raw_long[Date])*(F$1=raw_long[Ticker]),0))</f>
        <v>77.843718999999993</v>
      </c>
      <c r="G223" s="3" cm="1">
        <f t="array" ref="G223">INDEX(raw_long[Adj Close], MATCH(1, ($A223=raw_long[Date])*(G$1=raw_long[Ticker]),0))</f>
        <v>37.717734999999998</v>
      </c>
      <c r="H223" s="3" cm="1">
        <f t="array" ref="H223">INDEX(raw_long[Adj Close], MATCH(1, ($A223=raw_long[Date])*(H$1=raw_long[Ticker]),0))</f>
        <v>96.043189999999996</v>
      </c>
      <c r="I223" s="3" cm="1">
        <f t="array" ref="I223">INDEX(raw_long[Adj Close], MATCH(1, ($A223=raw_long[Date])*(I$1=raw_long[Ticker]),0))</f>
        <v>44.09</v>
      </c>
    </row>
    <row r="224" spans="1:9" x14ac:dyDescent="0.25">
      <c r="A224" s="2">
        <v>43227</v>
      </c>
      <c r="B224" s="3" cm="1">
        <f t="array" ref="B224">INDEX(raw_long[Adj Close], MATCH(1, ($A224=raw_long[Date])*(B$1=raw_long[Ticker]),0))</f>
        <v>58.768711000000003</v>
      </c>
      <c r="C224" s="3" cm="1">
        <f t="array" ref="C224">INDEX(raw_long[Adj Close], MATCH(1, ($A224=raw_long[Date])*(C$1=raw_long[Ticker]),0))</f>
        <v>178.28355400000001</v>
      </c>
      <c r="D224" s="3" cm="1">
        <f t="array" ref="D224">INDEX(raw_long[Adj Close], MATCH(1, ($A224=raw_long[Date])*(D$1=raw_long[Ticker]),0))</f>
        <v>104.98268899999999</v>
      </c>
      <c r="E224" s="3" cm="1">
        <f t="array" ref="E224">INDEX(raw_long[Adj Close], MATCH(1, ($A224=raw_long[Date])*(E$1=raw_long[Ticker]),0))</f>
        <v>74.856361000000007</v>
      </c>
      <c r="F224" s="3" cm="1">
        <f t="array" ref="F224">INDEX(raw_long[Adj Close], MATCH(1, ($A224=raw_long[Date])*(F$1=raw_long[Ticker]),0))</f>
        <v>77.994690000000006</v>
      </c>
      <c r="G224" s="3" cm="1">
        <f t="array" ref="G224">INDEX(raw_long[Adj Close], MATCH(1, ($A224=raw_long[Date])*(G$1=raw_long[Ticker]),0))</f>
        <v>38.495421999999998</v>
      </c>
      <c r="H224" s="3" cm="1">
        <f t="array" ref="H224">INDEX(raw_long[Adj Close], MATCH(1, ($A224=raw_long[Date])*(H$1=raw_long[Ticker]),0))</f>
        <v>96.535995</v>
      </c>
      <c r="I224" s="3" cm="1">
        <f t="array" ref="I224">INDEX(raw_long[Adj Close], MATCH(1, ($A224=raw_long[Date])*(I$1=raw_long[Ticker]),0))</f>
        <v>43.650002000000001</v>
      </c>
    </row>
    <row r="225" spans="1:9" x14ac:dyDescent="0.25">
      <c r="A225" s="2">
        <v>43228</v>
      </c>
      <c r="B225" s="3" cm="1">
        <f t="array" ref="B225">INDEX(raw_long[Adj Close], MATCH(1, ($A225=raw_long[Date])*(B$1=raw_long[Ticker]),0))</f>
        <v>58.984546999999999</v>
      </c>
      <c r="C225" s="3" cm="1">
        <f t="array" ref="C225">INDEX(raw_long[Adj Close], MATCH(1, ($A225=raw_long[Date])*(C$1=raw_long[Ticker]),0))</f>
        <v>176.95820599999999</v>
      </c>
      <c r="D225" s="3" cm="1">
        <f t="array" ref="D225">INDEX(raw_long[Adj Close], MATCH(1, ($A225=raw_long[Date])*(D$1=raw_long[Ticker]),0))</f>
        <v>103.992287</v>
      </c>
      <c r="E225" s="3" cm="1">
        <f t="array" ref="E225">INDEX(raw_long[Adj Close], MATCH(1, ($A225=raw_long[Date])*(E$1=raw_long[Ticker]),0))</f>
        <v>75.192520000000002</v>
      </c>
      <c r="F225" s="3" cm="1">
        <f t="array" ref="F225">INDEX(raw_long[Adj Close], MATCH(1, ($A225=raw_long[Date])*(F$1=raw_long[Ticker]),0))</f>
        <v>78.315490999999994</v>
      </c>
      <c r="G225" s="3" cm="1">
        <f t="array" ref="G225">INDEX(raw_long[Adj Close], MATCH(1, ($A225=raw_long[Date])*(G$1=raw_long[Ticker]),0))</f>
        <v>38.544024999999998</v>
      </c>
      <c r="H225" s="3" cm="1">
        <f t="array" ref="H225">INDEX(raw_long[Adj Close], MATCH(1, ($A225=raw_long[Date])*(H$1=raw_long[Ticker]),0))</f>
        <v>97.063995000000006</v>
      </c>
      <c r="I225" s="3" cm="1">
        <f t="array" ref="I225">INDEX(raw_long[Adj Close], MATCH(1, ($A225=raw_long[Date])*(I$1=raw_long[Ticker]),0))</f>
        <v>45.07</v>
      </c>
    </row>
    <row r="226" spans="1:9" x14ac:dyDescent="0.25">
      <c r="A226" s="2">
        <v>43229</v>
      </c>
      <c r="B226" s="3" cm="1">
        <f t="array" ref="B226">INDEX(raw_long[Adj Close], MATCH(1, ($A226=raw_long[Date])*(B$1=raw_long[Ticker]),0))</f>
        <v>59.894134999999999</v>
      </c>
      <c r="C226" s="3" cm="1">
        <f t="array" ref="C226">INDEX(raw_long[Adj Close], MATCH(1, ($A226=raw_long[Date])*(C$1=raw_long[Ticker]),0))</f>
        <v>173.98757900000001</v>
      </c>
      <c r="D226" s="3" cm="1">
        <f t="array" ref="D226">INDEX(raw_long[Adj Close], MATCH(1, ($A226=raw_long[Date])*(D$1=raw_long[Ticker]),0))</f>
        <v>104.08232099999999</v>
      </c>
      <c r="E226" s="3" cm="1">
        <f t="array" ref="E226">INDEX(raw_long[Adj Close], MATCH(1, ($A226=raw_long[Date])*(E$1=raw_long[Ticker]),0))</f>
        <v>75.104056999999997</v>
      </c>
      <c r="F226" s="3" cm="1">
        <f t="array" ref="F226">INDEX(raw_long[Adj Close], MATCH(1, ($A226=raw_long[Date])*(F$1=raw_long[Ticker]),0))</f>
        <v>77.447417999999999</v>
      </c>
      <c r="G226" s="3" cm="1">
        <f t="array" ref="G226">INDEX(raw_long[Adj Close], MATCH(1, ($A226=raw_long[Date])*(G$1=raw_long[Ticker]),0))</f>
        <v>38.398209000000001</v>
      </c>
      <c r="H226" s="3" cm="1">
        <f t="array" ref="H226">INDEX(raw_long[Adj Close], MATCH(1, ($A226=raw_long[Date])*(H$1=raw_long[Ticker]),0))</f>
        <v>100.848</v>
      </c>
      <c r="I226" s="3" cm="1">
        <f t="array" ref="I226">INDEX(raw_long[Adj Close], MATCH(1, ($A226=raw_long[Date])*(I$1=raw_long[Ticker]),0))</f>
        <v>43.810001</v>
      </c>
    </row>
    <row r="227" spans="1:9" x14ac:dyDescent="0.25">
      <c r="A227" s="2">
        <v>43230</v>
      </c>
      <c r="B227" s="3" cm="1">
        <f t="array" ref="B227">INDEX(raw_long[Adj Close], MATCH(1, ($A227=raw_long[Date])*(B$1=raw_long[Ticker]),0))</f>
        <v>59.878715999999997</v>
      </c>
      <c r="C227" s="3" cm="1">
        <f t="array" ref="C227">INDEX(raw_long[Adj Close], MATCH(1, ($A227=raw_long[Date])*(C$1=raw_long[Ticker]),0))</f>
        <v>176.62866199999999</v>
      </c>
      <c r="D227" s="3" cm="1">
        <f t="array" ref="D227">INDEX(raw_long[Adj Close], MATCH(1, ($A227=raw_long[Date])*(D$1=raw_long[Ticker]),0))</f>
        <v>104.487495</v>
      </c>
      <c r="E227" s="3" cm="1">
        <f t="array" ref="E227">INDEX(raw_long[Adj Close], MATCH(1, ($A227=raw_long[Date])*(E$1=raw_long[Ticker]),0))</f>
        <v>75.581749000000002</v>
      </c>
      <c r="F227" s="3" cm="1">
        <f t="array" ref="F227">INDEX(raw_long[Adj Close], MATCH(1, ($A227=raw_long[Date])*(F$1=raw_long[Ticker]),0))</f>
        <v>78.655174000000002</v>
      </c>
      <c r="G227" s="3" cm="1">
        <f t="array" ref="G227">INDEX(raw_long[Adj Close], MATCH(1, ($A227=raw_long[Date])*(G$1=raw_long[Ticker]),0))</f>
        <v>40.002189999999999</v>
      </c>
      <c r="H227" s="3" cm="1">
        <f t="array" ref="H227">INDEX(raw_long[Adj Close], MATCH(1, ($A227=raw_long[Date])*(H$1=raw_long[Ticker]),0))</f>
        <v>101.991997</v>
      </c>
      <c r="I227" s="3" cm="1">
        <f t="array" ref="I227">INDEX(raw_long[Adj Close], MATCH(1, ($A227=raw_long[Date])*(I$1=raw_long[Ticker]),0))</f>
        <v>43.419998</v>
      </c>
    </row>
    <row r="228" spans="1:9" x14ac:dyDescent="0.25">
      <c r="A228" s="2">
        <v>43231</v>
      </c>
      <c r="B228" s="3" cm="1">
        <f t="array" ref="B228">INDEX(raw_long[Adj Close], MATCH(1, ($A228=raw_long[Date])*(B$1=raw_long[Ticker]),0))</f>
        <v>60.109974000000001</v>
      </c>
      <c r="C228" s="3" cm="1">
        <f t="array" ref="C228">INDEX(raw_long[Adj Close], MATCH(1, ($A228=raw_long[Date])*(C$1=raw_long[Ticker]),0))</f>
        <v>178.084915</v>
      </c>
      <c r="D228" s="3" cm="1">
        <f t="array" ref="D228">INDEX(raw_long[Adj Close], MATCH(1, ($A228=raw_long[Date])*(D$1=raw_long[Ticker]),0))</f>
        <v>105.072731</v>
      </c>
      <c r="E228" s="3" cm="1">
        <f t="array" ref="E228">INDEX(raw_long[Adj Close], MATCH(1, ($A228=raw_long[Date])*(E$1=raw_long[Ticker]),0))</f>
        <v>75.157120000000006</v>
      </c>
      <c r="F228" s="3" cm="1">
        <f t="array" ref="F228">INDEX(raw_long[Adj Close], MATCH(1, ($A228=raw_long[Date])*(F$1=raw_long[Ticker]),0))</f>
        <v>78.617431999999994</v>
      </c>
      <c r="G228" s="3" cm="1">
        <f t="array" ref="G228">INDEX(raw_long[Adj Close], MATCH(1, ($A228=raw_long[Date])*(G$1=raw_long[Ticker]),0))</f>
        <v>40.245215999999999</v>
      </c>
      <c r="H228" s="3" cm="1">
        <f t="array" ref="H228">INDEX(raw_long[Adj Close], MATCH(1, ($A228=raw_long[Date])*(H$1=raw_long[Ticker]),0))</f>
        <v>101.639984</v>
      </c>
      <c r="I228" s="3" cm="1">
        <f t="array" ref="I228">INDEX(raw_long[Adj Close], MATCH(1, ($A228=raw_long[Date])*(I$1=raw_long[Ticker]),0))</f>
        <v>43.580002</v>
      </c>
    </row>
    <row r="229" spans="1:9" x14ac:dyDescent="0.25">
      <c r="A229" s="2">
        <v>43234</v>
      </c>
      <c r="B229" s="3" cm="1">
        <f t="array" ref="B229">INDEX(raw_long[Adj Close], MATCH(1, ($A229=raw_long[Date])*(B$1=raw_long[Ticker]),0))</f>
        <v>60.695805</v>
      </c>
      <c r="C229" s="3" cm="1">
        <f t="array" ref="C229">INDEX(raw_long[Adj Close], MATCH(1, ($A229=raw_long[Date])*(C$1=raw_long[Ticker]),0))</f>
        <v>177.66213999999999</v>
      </c>
      <c r="D229" s="3" cm="1">
        <f t="array" ref="D229">INDEX(raw_long[Adj Close], MATCH(1, ($A229=raw_long[Date])*(D$1=raw_long[Ticker]),0))</f>
        <v>103.902252</v>
      </c>
      <c r="E229" s="3" cm="1">
        <f t="array" ref="E229">INDEX(raw_long[Adj Close], MATCH(1, ($A229=raw_long[Date])*(E$1=raw_long[Ticker]),0))</f>
        <v>75.740982000000002</v>
      </c>
      <c r="F229" s="3" cm="1">
        <f t="array" ref="F229">INDEX(raw_long[Adj Close], MATCH(1, ($A229=raw_long[Date])*(F$1=raw_long[Ticker]),0))</f>
        <v>80.240356000000006</v>
      </c>
      <c r="G229" s="3" cm="1">
        <f t="array" ref="G229">INDEX(raw_long[Adj Close], MATCH(1, ($A229=raw_long[Date])*(G$1=raw_long[Ticker]),0))</f>
        <v>40.536842</v>
      </c>
      <c r="H229" s="3" cm="1">
        <f t="array" ref="H229">INDEX(raw_long[Adj Close], MATCH(1, ($A229=raw_long[Date])*(H$1=raw_long[Ticker]),0))</f>
        <v>101.622398</v>
      </c>
      <c r="I229" s="3" cm="1">
        <f t="array" ref="I229">INDEX(raw_long[Adj Close], MATCH(1, ($A229=raw_long[Date])*(I$1=raw_long[Ticker]),0))</f>
        <v>44.119999</v>
      </c>
    </row>
    <row r="230" spans="1:9" x14ac:dyDescent="0.25">
      <c r="A230" s="2">
        <v>43235</v>
      </c>
      <c r="B230" s="3" cm="1">
        <f t="array" ref="B230">INDEX(raw_long[Adj Close], MATCH(1, ($A230=raw_long[Date])*(B$1=raw_long[Ticker]),0))</f>
        <v>60.495387999999998</v>
      </c>
      <c r="C230" s="3" cm="1">
        <f t="array" ref="C230">INDEX(raw_long[Adj Close], MATCH(1, ($A230=raw_long[Date])*(C$1=raw_long[Ticker]),0))</f>
        <v>177.47422800000001</v>
      </c>
      <c r="D230" s="3" cm="1">
        <f t="array" ref="D230">INDEX(raw_long[Adj Close], MATCH(1, ($A230=raw_long[Date])*(D$1=raw_long[Ticker]),0))</f>
        <v>104.89265399999999</v>
      </c>
      <c r="E230" s="3" cm="1">
        <f t="array" ref="E230">INDEX(raw_long[Adj Close], MATCH(1, ($A230=raw_long[Date])*(E$1=raw_long[Ticker]),0))</f>
        <v>75.564064000000002</v>
      </c>
      <c r="F230" s="3" cm="1">
        <f t="array" ref="F230">INDEX(raw_long[Adj Close], MATCH(1, ($A230=raw_long[Date])*(F$1=raw_long[Ticker]),0))</f>
        <v>75.201735999999997</v>
      </c>
      <c r="G230" s="3" cm="1">
        <f t="array" ref="G230">INDEX(raw_long[Adj Close], MATCH(1, ($A230=raw_long[Date])*(G$1=raw_long[Ticker]),0))</f>
        <v>40.536842</v>
      </c>
      <c r="H230" s="3" cm="1">
        <f t="array" ref="H230">INDEX(raw_long[Adj Close], MATCH(1, ($A230=raw_long[Date])*(H$1=raw_long[Ticker]),0))</f>
        <v>102.23839599999999</v>
      </c>
      <c r="I230" s="3" cm="1">
        <f t="array" ref="I230">INDEX(raw_long[Adj Close], MATCH(1, ($A230=raw_long[Date])*(I$1=raw_long[Ticker]),0))</f>
        <v>43.240001999999997</v>
      </c>
    </row>
    <row r="231" spans="1:9" x14ac:dyDescent="0.25">
      <c r="A231" s="2">
        <v>43236</v>
      </c>
      <c r="B231" s="3" cm="1">
        <f t="array" ref="B231">INDEX(raw_long[Adj Close], MATCH(1, ($A231=raw_long[Date])*(B$1=raw_long[Ticker]),0))</f>
        <v>60.819133999999998</v>
      </c>
      <c r="C231" s="3" cm="1">
        <f t="array" ref="C231">INDEX(raw_long[Adj Close], MATCH(1, ($A231=raw_long[Date])*(C$1=raw_long[Ticker]),0))</f>
        <v>182.171783</v>
      </c>
      <c r="D231" s="3" cm="1">
        <f t="array" ref="D231">INDEX(raw_long[Adj Close], MATCH(1, ($A231=raw_long[Date])*(D$1=raw_long[Ticker]),0))</f>
        <v>103.632149</v>
      </c>
      <c r="E231" s="3" cm="1">
        <f t="array" ref="E231">INDEX(raw_long[Adj Close], MATCH(1, ($A231=raw_long[Date])*(E$1=raw_long[Ticker]),0))</f>
        <v>75.546370999999994</v>
      </c>
      <c r="F231" s="3" cm="1">
        <f t="array" ref="F231">INDEX(raw_long[Adj Close], MATCH(1, ($A231=raw_long[Date])*(F$1=raw_long[Ticker]),0))</f>
        <v>76.277396999999993</v>
      </c>
      <c r="G231" s="3" cm="1">
        <f t="array" ref="G231">INDEX(raw_long[Adj Close], MATCH(1, ($A231=raw_long[Date])*(G$1=raw_long[Ticker]),0))</f>
        <v>43.939216999999999</v>
      </c>
      <c r="H231" s="3" cm="1">
        <f t="array" ref="H231">INDEX(raw_long[Adj Close], MATCH(1, ($A231=raw_long[Date])*(H$1=raw_long[Ticker]),0))</f>
        <v>102.942398</v>
      </c>
      <c r="I231" s="3" cm="1">
        <f t="array" ref="I231">INDEX(raw_long[Adj Close], MATCH(1, ($A231=raw_long[Date])*(I$1=raw_long[Ticker]),0))</f>
        <v>43.810001</v>
      </c>
    </row>
    <row r="232" spans="1:9" x14ac:dyDescent="0.25">
      <c r="A232" s="2">
        <v>43237</v>
      </c>
      <c r="B232" s="3" cm="1">
        <f t="array" ref="B232">INDEX(raw_long[Adj Close], MATCH(1, ($A232=raw_long[Date])*(B$1=raw_long[Ticker]),0))</f>
        <v>61.713306000000003</v>
      </c>
      <c r="C232" s="3" cm="1">
        <f t="array" ref="C232">INDEX(raw_long[Adj Close], MATCH(1, ($A232=raw_long[Date])*(C$1=raw_long[Ticker]),0))</f>
        <v>183.44014000000001</v>
      </c>
      <c r="D232" s="3" cm="1">
        <f t="array" ref="D232">INDEX(raw_long[Adj Close], MATCH(1, ($A232=raw_long[Date])*(D$1=raw_long[Ticker]),0))</f>
        <v>104.368095</v>
      </c>
      <c r="E232" s="3" cm="1">
        <f t="array" ref="E232">INDEX(raw_long[Adj Close], MATCH(1, ($A232=raw_long[Date])*(E$1=raw_long[Ticker]),0))</f>
        <v>78.288673000000003</v>
      </c>
      <c r="F232" s="3" cm="1">
        <f t="array" ref="F232">INDEX(raw_long[Adj Close], MATCH(1, ($A232=raw_long[Date])*(F$1=raw_long[Ticker]),0))</f>
        <v>81.183921999999995</v>
      </c>
      <c r="G232" s="3" cm="1">
        <f t="array" ref="G232">INDEX(raw_long[Adj Close], MATCH(1, ($A232=raw_long[Date])*(G$1=raw_long[Ticker]),0))</f>
        <v>44.862720000000003</v>
      </c>
      <c r="H232" s="3" cm="1">
        <f t="array" ref="H232">INDEX(raw_long[Adj Close], MATCH(1, ($A232=raw_long[Date])*(H$1=raw_long[Ticker]),0))</f>
        <v>103.452789</v>
      </c>
      <c r="I232" s="3" cm="1">
        <f t="array" ref="I232">INDEX(raw_long[Adj Close], MATCH(1, ($A232=raw_long[Date])*(I$1=raw_long[Ticker]),0))</f>
        <v>45.25</v>
      </c>
    </row>
    <row r="233" spans="1:9" x14ac:dyDescent="0.25">
      <c r="A233" s="2">
        <v>43238</v>
      </c>
      <c r="B233" s="3" cm="1">
        <f t="array" ref="B233">INDEX(raw_long[Adj Close], MATCH(1, ($A233=raw_long[Date])*(B$1=raw_long[Ticker]),0))</f>
        <v>61.235393999999999</v>
      </c>
      <c r="C233" s="3" cm="1">
        <f t="array" ref="C233">INDEX(raw_long[Adj Close], MATCH(1, ($A233=raw_long[Date])*(C$1=raw_long[Ticker]),0))</f>
        <v>183.252228</v>
      </c>
      <c r="D233" s="3" cm="1">
        <f t="array" ref="D233">INDEX(raw_long[Adj Close], MATCH(1, ($A233=raw_long[Date])*(D$1=raw_long[Ticker]),0))</f>
        <v>102.620209</v>
      </c>
      <c r="E233" s="3" cm="1">
        <f t="array" ref="E233">INDEX(raw_long[Adj Close], MATCH(1, ($A233=raw_long[Date])*(E$1=raw_long[Ticker]),0))</f>
        <v>77.482864000000006</v>
      </c>
      <c r="F233" s="3" cm="1">
        <f t="array" ref="F233">INDEX(raw_long[Adj Close], MATCH(1, ($A233=raw_long[Date])*(F$1=raw_long[Ticker]),0))</f>
        <v>80.202620999999994</v>
      </c>
      <c r="G233" s="3" cm="1">
        <f t="array" ref="G233">INDEX(raw_long[Adj Close], MATCH(1, ($A233=raw_long[Date])*(G$1=raw_long[Ticker]),0))</f>
        <v>46.661118000000002</v>
      </c>
      <c r="H233" s="3" cm="1">
        <f t="array" ref="H233">INDEX(raw_long[Adj Close], MATCH(1, ($A233=raw_long[Date])*(H$1=raw_long[Ticker]),0))</f>
        <v>103.435196</v>
      </c>
      <c r="I233" s="3" cm="1">
        <f t="array" ref="I233">INDEX(raw_long[Adj Close], MATCH(1, ($A233=raw_long[Date])*(I$1=raw_long[Ticker]),0))</f>
        <v>45.470001000000003</v>
      </c>
    </row>
    <row r="234" spans="1:9" x14ac:dyDescent="0.25">
      <c r="A234" s="2">
        <v>43241</v>
      </c>
      <c r="B234" s="3" cm="1">
        <f t="array" ref="B234">INDEX(raw_long[Adj Close], MATCH(1, ($A234=raw_long[Date])*(B$1=raw_long[Ticker]),0))</f>
        <v>61.235393999999999</v>
      </c>
      <c r="C234" s="3" cm="1">
        <f t="array" ref="C234">INDEX(raw_long[Adj Close], MATCH(1, ($A234=raw_long[Date])*(C$1=raw_long[Ticker]),0))</f>
        <v>183.252228</v>
      </c>
      <c r="D234" s="3" cm="1">
        <f t="array" ref="D234">INDEX(raw_long[Adj Close], MATCH(1, ($A234=raw_long[Date])*(D$1=raw_long[Ticker]),0))</f>
        <v>102.620209</v>
      </c>
      <c r="E234" s="3" cm="1">
        <f t="array" ref="E234">INDEX(raw_long[Adj Close], MATCH(1, ($A234=raw_long[Date])*(E$1=raw_long[Ticker]),0))</f>
        <v>77.482864000000006</v>
      </c>
      <c r="F234" s="3" cm="1">
        <f t="array" ref="F234">INDEX(raw_long[Adj Close], MATCH(1, ($A234=raw_long[Date])*(F$1=raw_long[Ticker]),0))</f>
        <v>80.202620999999994</v>
      </c>
      <c r="G234" s="3" cm="1">
        <f t="array" ref="G234">INDEX(raw_long[Adj Close], MATCH(1, ($A234=raw_long[Date])*(G$1=raw_long[Ticker]),0))</f>
        <v>46.661118000000002</v>
      </c>
      <c r="H234" s="3" cm="1">
        <f t="array" ref="H234">INDEX(raw_long[Adj Close], MATCH(1, ($A234=raw_long[Date])*(H$1=raw_long[Ticker]),0))</f>
        <v>103.435196</v>
      </c>
      <c r="I234" s="3" cm="1">
        <f t="array" ref="I234">INDEX(raw_long[Adj Close], MATCH(1, ($A234=raw_long[Date])*(I$1=raw_long[Ticker]),0))</f>
        <v>45.470001000000003</v>
      </c>
    </row>
    <row r="235" spans="1:9" x14ac:dyDescent="0.25">
      <c r="A235" s="2">
        <v>43242</v>
      </c>
      <c r="B235" s="3" cm="1">
        <f t="array" ref="B235">INDEX(raw_long[Adj Close], MATCH(1, ($A235=raw_long[Date])*(B$1=raw_long[Ticker]),0))</f>
        <v>60.896228999999998</v>
      </c>
      <c r="C235" s="3" cm="1">
        <f t="array" ref="C235">INDEX(raw_long[Adj Close], MATCH(1, ($A235=raw_long[Date])*(C$1=raw_long[Ticker]),0))</f>
        <v>183.67501799999999</v>
      </c>
      <c r="D235" s="3" cm="1">
        <f t="array" ref="D235">INDEX(raw_long[Adj Close], MATCH(1, ($A235=raw_long[Date])*(D$1=raw_long[Ticker]),0))</f>
        <v>102.206215</v>
      </c>
      <c r="E235" s="3" cm="1">
        <f t="array" ref="E235">INDEX(raw_long[Adj Close], MATCH(1, ($A235=raw_long[Date])*(E$1=raw_long[Ticker]),0))</f>
        <v>77.285895999999994</v>
      </c>
      <c r="F235" s="3" cm="1">
        <f t="array" ref="F235">INDEX(raw_long[Adj Close], MATCH(1, ($A235=raw_long[Date])*(F$1=raw_long[Ticker]),0))</f>
        <v>79.711967000000001</v>
      </c>
      <c r="G235" s="3" cm="1">
        <f t="array" ref="G235">INDEX(raw_long[Adj Close], MATCH(1, ($A235=raw_long[Date])*(G$1=raw_long[Ticker]),0))</f>
        <v>46.758327000000001</v>
      </c>
      <c r="H235" s="3" cm="1">
        <f t="array" ref="H235">INDEX(raw_long[Adj Close], MATCH(1, ($A235=raw_long[Date])*(H$1=raw_long[Ticker]),0))</f>
        <v>103.663994</v>
      </c>
      <c r="I235" s="3" cm="1">
        <f t="array" ref="I235">INDEX(raw_long[Adj Close], MATCH(1, ($A235=raw_long[Date])*(I$1=raw_long[Ticker]),0))</f>
        <v>45.98</v>
      </c>
    </row>
    <row r="236" spans="1:9" x14ac:dyDescent="0.25">
      <c r="A236" s="2">
        <v>43243</v>
      </c>
      <c r="B236" s="3" cm="1">
        <f t="array" ref="B236">INDEX(raw_long[Adj Close], MATCH(1, ($A236=raw_long[Date])*(B$1=raw_long[Ticker]),0))</f>
        <v>59.662888000000002</v>
      </c>
      <c r="C236" s="3" cm="1">
        <f t="array" ref="C236">INDEX(raw_long[Adj Close], MATCH(1, ($A236=raw_long[Date])*(C$1=raw_long[Ticker]),0))</f>
        <v>182.07785000000001</v>
      </c>
      <c r="D236" s="3" cm="1">
        <f t="array" ref="D236">INDEX(raw_long[Adj Close], MATCH(1, ($A236=raw_long[Date])*(D$1=raw_long[Ticker]),0))</f>
        <v>101.332268</v>
      </c>
      <c r="E236" s="3" cm="1">
        <f t="array" ref="E236">INDEX(raw_long[Adj Close], MATCH(1, ($A236=raw_long[Date])*(E$1=raw_long[Ticker]),0))</f>
        <v>76.802413999999999</v>
      </c>
      <c r="F236" s="3" cm="1">
        <f t="array" ref="F236">INDEX(raw_long[Adj Close], MATCH(1, ($A236=raw_long[Date])*(F$1=raw_long[Ticker]),0))</f>
        <v>78.485336000000004</v>
      </c>
      <c r="G236" s="3" cm="1">
        <f t="array" ref="G236">INDEX(raw_long[Adj Close], MATCH(1, ($A236=raw_long[Date])*(G$1=raw_long[Ticker]),0))</f>
        <v>45.737609999999997</v>
      </c>
      <c r="H236" s="3" cm="1">
        <f t="array" ref="H236">INDEX(raw_long[Adj Close], MATCH(1, ($A236=raw_long[Date])*(H$1=raw_long[Ticker]),0))</f>
        <v>102.379189</v>
      </c>
      <c r="I236" s="3" cm="1">
        <f t="array" ref="I236">INDEX(raw_long[Adj Close], MATCH(1, ($A236=raw_long[Date])*(I$1=raw_long[Ticker]),0))</f>
        <v>45.48</v>
      </c>
    </row>
    <row r="237" spans="1:9" x14ac:dyDescent="0.25">
      <c r="A237" s="2">
        <v>43244</v>
      </c>
      <c r="B237" s="3" cm="1">
        <f t="array" ref="B237">INDEX(raw_long[Adj Close], MATCH(1, ($A237=raw_long[Date])*(B$1=raw_long[Ticker]),0))</f>
        <v>59.508709000000003</v>
      </c>
      <c r="C237" s="3" cm="1">
        <f t="array" ref="C237">INDEX(raw_long[Adj Close], MATCH(1, ($A237=raw_long[Date])*(C$1=raw_long[Ticker]),0))</f>
        <v>181.65505999999999</v>
      </c>
      <c r="D237" s="3" cm="1">
        <f t="array" ref="D237">INDEX(raw_long[Adj Close], MATCH(1, ($A237=raw_long[Date])*(D$1=raw_long[Ticker]),0))</f>
        <v>101.424263</v>
      </c>
      <c r="E237" s="3" cm="1">
        <f t="array" ref="E237">INDEX(raw_long[Adj Close], MATCH(1, ($A237=raw_long[Date])*(E$1=raw_long[Ticker]),0))</f>
        <v>76.623337000000006</v>
      </c>
      <c r="F237" s="3" cm="1">
        <f t="array" ref="F237">INDEX(raw_long[Adj Close], MATCH(1, ($A237=raw_long[Date])*(F$1=raw_long[Ticker]),0))</f>
        <v>78.975982999999999</v>
      </c>
      <c r="G237" s="3" cm="1">
        <f t="array" ref="G237">INDEX(raw_long[Adj Close], MATCH(1, ($A237=raw_long[Date])*(G$1=raw_long[Ticker]),0))</f>
        <v>45.737609999999997</v>
      </c>
      <c r="H237" s="3" cm="1">
        <f t="array" ref="H237">INDEX(raw_long[Adj Close], MATCH(1, ($A237=raw_long[Date])*(H$1=raw_long[Ticker]),0))</f>
        <v>101.076797</v>
      </c>
      <c r="I237" s="3" cm="1">
        <f t="array" ref="I237">INDEX(raw_long[Adj Close], MATCH(1, ($A237=raw_long[Date])*(I$1=raw_long[Ticker]),0))</f>
        <v>44.919998</v>
      </c>
    </row>
    <row r="238" spans="1:9" x14ac:dyDescent="0.25">
      <c r="A238" s="2">
        <v>43245</v>
      </c>
      <c r="B238" s="3" cm="1">
        <f t="array" ref="B238">INDEX(raw_long[Adj Close], MATCH(1, ($A238=raw_long[Date])*(B$1=raw_long[Ticker]),0))</f>
        <v>60.572471999999998</v>
      </c>
      <c r="C238" s="3" cm="1">
        <f t="array" ref="C238">INDEX(raw_long[Adj Close], MATCH(1, ($A238=raw_long[Date])*(C$1=raw_long[Ticker]),0))</f>
        <v>182.12481700000001</v>
      </c>
      <c r="D238" s="3" cm="1">
        <f t="array" ref="D238">INDEX(raw_long[Adj Close], MATCH(1, ($A238=raw_long[Date])*(D$1=raw_long[Ticker]),0))</f>
        <v>102.71219600000001</v>
      </c>
      <c r="E238" s="3" cm="1">
        <f t="array" ref="E238">INDEX(raw_long[Adj Close], MATCH(1, ($A238=raw_long[Date])*(E$1=raw_long[Ticker]),0))</f>
        <v>77.590323999999995</v>
      </c>
      <c r="F238" s="3" cm="1">
        <f t="array" ref="F238">INDEX(raw_long[Adj Close], MATCH(1, ($A238=raw_long[Date])*(F$1=raw_long[Ticker]),0))</f>
        <v>80.542304999999999</v>
      </c>
      <c r="G238" s="3" cm="1">
        <f t="array" ref="G238">INDEX(raw_long[Adj Close], MATCH(1, ($A238=raw_long[Date])*(G$1=raw_long[Ticker]),0))</f>
        <v>47.876246999999999</v>
      </c>
      <c r="H238" s="3" cm="1">
        <f t="array" ref="H238">INDEX(raw_long[Adj Close], MATCH(1, ($A238=raw_long[Date])*(H$1=raw_long[Ticker]),0))</f>
        <v>101.675194</v>
      </c>
      <c r="I238" s="3" cm="1">
        <f t="array" ref="I238">INDEX(raw_long[Adj Close], MATCH(1, ($A238=raw_long[Date])*(I$1=raw_long[Ticker]),0))</f>
        <v>45</v>
      </c>
    </row>
    <row r="239" spans="1:9" x14ac:dyDescent="0.25">
      <c r="A239" s="2">
        <v>43248</v>
      </c>
      <c r="B239" s="3" cm="1">
        <f t="array" ref="B239">INDEX(raw_long[Adj Close], MATCH(1, ($A239=raw_long[Date])*(B$1=raw_long[Ticker]),0))</f>
        <v>61.050392000000002</v>
      </c>
      <c r="C239" s="3" cm="1">
        <f t="array" ref="C239">INDEX(raw_long[Adj Close], MATCH(1, ($A239=raw_long[Date])*(C$1=raw_long[Ticker]),0))</f>
        <v>183.768967</v>
      </c>
      <c r="D239" s="3" cm="1">
        <f t="array" ref="D239">INDEX(raw_long[Adj Close], MATCH(1, ($A239=raw_long[Date])*(D$1=raw_long[Ticker]),0))</f>
        <v>103.356155</v>
      </c>
      <c r="E239" s="3" cm="1">
        <f t="array" ref="E239">INDEX(raw_long[Adj Close], MATCH(1, ($A239=raw_long[Date])*(E$1=raw_long[Ticker]),0))</f>
        <v>77.590323999999995</v>
      </c>
      <c r="F239" s="3" cm="1">
        <f t="array" ref="F239">INDEX(raw_long[Adj Close], MATCH(1, ($A239=raw_long[Date])*(F$1=raw_long[Ticker]),0))</f>
        <v>80.523430000000005</v>
      </c>
      <c r="G239" s="3" cm="1">
        <f t="array" ref="G239">INDEX(raw_long[Adj Close], MATCH(1, ($A239=raw_long[Date])*(G$1=raw_long[Ticker]),0))</f>
        <v>47.390194000000001</v>
      </c>
      <c r="H239" s="3" cm="1">
        <f t="array" ref="H239">INDEX(raw_long[Adj Close], MATCH(1, ($A239=raw_long[Date])*(H$1=raw_long[Ticker]),0))</f>
        <v>100.390404</v>
      </c>
      <c r="I239" s="3" cm="1">
        <f t="array" ref="I239">INDEX(raw_long[Adj Close], MATCH(1, ($A239=raw_long[Date])*(I$1=raw_long[Ticker]),0))</f>
        <v>45.07</v>
      </c>
    </row>
    <row r="240" spans="1:9" x14ac:dyDescent="0.25">
      <c r="A240" s="2">
        <v>43249</v>
      </c>
      <c r="B240" s="3" cm="1">
        <f t="array" ref="B240">INDEX(raw_long[Adj Close], MATCH(1, ($A240=raw_long[Date])*(B$1=raw_long[Ticker]),0))</f>
        <v>59.585804000000003</v>
      </c>
      <c r="C240" s="3" cm="1">
        <f t="array" ref="C240">INDEX(raw_long[Adj Close], MATCH(1, ($A240=raw_long[Date])*(C$1=raw_long[Ticker]),0))</f>
        <v>180.71556100000001</v>
      </c>
      <c r="D240" s="3" cm="1">
        <f t="array" ref="D240">INDEX(raw_long[Adj Close], MATCH(1, ($A240=raw_long[Date])*(D$1=raw_long[Ticker]),0))</f>
        <v>102.896179</v>
      </c>
      <c r="E240" s="3" cm="1">
        <f t="array" ref="E240">INDEX(raw_long[Adj Close], MATCH(1, ($A240=raw_long[Date])*(E$1=raw_long[Ticker]),0))</f>
        <v>77.214264</v>
      </c>
      <c r="F240" s="3" cm="1">
        <f t="array" ref="F240">INDEX(raw_long[Adj Close], MATCH(1, ($A240=raw_long[Date])*(F$1=raw_long[Ticker]),0))</f>
        <v>80.447945000000004</v>
      </c>
      <c r="G240" s="3" cm="1">
        <f t="array" ref="G240">INDEX(raw_long[Adj Close], MATCH(1, ($A240=raw_long[Date])*(G$1=raw_long[Ticker]),0))</f>
        <v>46.709721000000002</v>
      </c>
      <c r="H240" s="3" cm="1">
        <f t="array" ref="H240">INDEX(raw_long[Adj Close], MATCH(1, ($A240=raw_long[Date])*(H$1=raw_long[Ticker]),0))</f>
        <v>99.351990000000001</v>
      </c>
      <c r="I240" s="3" cm="1">
        <f t="array" ref="I240">INDEX(raw_long[Adj Close], MATCH(1, ($A240=raw_long[Date])*(I$1=raw_long[Ticker]),0))</f>
        <v>44.639999000000003</v>
      </c>
    </row>
    <row r="241" spans="1:9" x14ac:dyDescent="0.25">
      <c r="A241" s="2">
        <v>43250</v>
      </c>
      <c r="B241" s="3" cm="1">
        <f t="array" ref="B241">INDEX(raw_long[Adj Close], MATCH(1, ($A241=raw_long[Date])*(B$1=raw_long[Ticker]),0))</f>
        <v>59.739967</v>
      </c>
      <c r="C241" s="3" cm="1">
        <f t="array" ref="C241">INDEX(raw_long[Adj Close], MATCH(1, ($A241=raw_long[Date])*(C$1=raw_long[Ticker]),0))</f>
        <v>184.94335899999999</v>
      </c>
      <c r="D241" s="3" cm="1">
        <f t="array" ref="D241">INDEX(raw_long[Adj Close], MATCH(1, ($A241=raw_long[Date])*(D$1=raw_long[Ticker]),0))</f>
        <v>103.95412399999999</v>
      </c>
      <c r="E241" s="3" cm="1">
        <f t="array" ref="E241">INDEX(raw_long[Adj Close], MATCH(1, ($A241=raw_long[Date])*(E$1=raw_long[Ticker]),0))</f>
        <v>78.163330000000002</v>
      </c>
      <c r="F241" s="3" cm="1">
        <f t="array" ref="F241">INDEX(raw_long[Adj Close], MATCH(1, ($A241=raw_long[Date])*(F$1=raw_long[Ticker]),0))</f>
        <v>83.618301000000002</v>
      </c>
      <c r="G241" s="3" cm="1">
        <f t="array" ref="G241">INDEX(raw_long[Adj Close], MATCH(1, ($A241=raw_long[Date])*(G$1=raw_long[Ticker]),0))</f>
        <v>47.244377</v>
      </c>
      <c r="H241" s="3" cm="1">
        <f t="array" ref="H241">INDEX(raw_long[Adj Close], MATCH(1, ($A241=raw_long[Date])*(H$1=raw_long[Ticker]),0))</f>
        <v>99.651199000000005</v>
      </c>
      <c r="I241" s="3" cm="1">
        <f t="array" ref="I241">INDEX(raw_long[Adj Close], MATCH(1, ($A241=raw_long[Date])*(I$1=raw_long[Ticker]),0))</f>
        <v>44.939999</v>
      </c>
    </row>
    <row r="242" spans="1:9" x14ac:dyDescent="0.25">
      <c r="A242" s="2">
        <v>43251</v>
      </c>
      <c r="B242" s="3" cm="1">
        <f t="array" ref="B242">INDEX(raw_long[Adj Close], MATCH(1, ($A242=raw_long[Date])*(B$1=raw_long[Ticker]),0))</f>
        <v>60.079140000000002</v>
      </c>
      <c r="C242" s="3" cm="1">
        <f t="array" ref="C242">INDEX(raw_long[Adj Close], MATCH(1, ($A242=raw_long[Date])*(C$1=raw_long[Ticker]),0))</f>
        <v>181.88995399999999</v>
      </c>
      <c r="D242" s="3" cm="1">
        <f t="array" ref="D242">INDEX(raw_long[Adj Close], MATCH(1, ($A242=raw_long[Date])*(D$1=raw_long[Ticker]),0))</f>
        <v>105.24205000000001</v>
      </c>
      <c r="E242" s="3" cm="1">
        <f t="array" ref="E242">INDEX(raw_long[Adj Close], MATCH(1, ($A242=raw_long[Date])*(E$1=raw_long[Ticker]),0))</f>
        <v>76.480086999999997</v>
      </c>
      <c r="F242" s="3" cm="1">
        <f t="array" ref="F242">INDEX(raw_long[Adj Close], MATCH(1, ($A242=raw_long[Date])*(F$1=raw_long[Ticker]),0))</f>
        <v>82.410544999999999</v>
      </c>
      <c r="G242" s="3" cm="1">
        <f t="array" ref="G242">INDEX(raw_long[Adj Close], MATCH(1, ($A242=raw_long[Date])*(G$1=raw_long[Ticker]),0))</f>
        <v>50.452331999999998</v>
      </c>
      <c r="H242" s="3" cm="1">
        <f t="array" ref="H242">INDEX(raw_long[Adj Close], MATCH(1, ($A242=raw_long[Date])*(H$1=raw_long[Ticker]),0))</f>
        <v>98.119995000000003</v>
      </c>
      <c r="I242" s="3" cm="1">
        <f t="array" ref="I242">INDEX(raw_long[Adj Close], MATCH(1, ($A242=raw_long[Date])*(I$1=raw_long[Ticker]),0))</f>
        <v>45.549999</v>
      </c>
    </row>
    <row r="243" spans="1:9" x14ac:dyDescent="0.25">
      <c r="A243" s="2">
        <v>43252</v>
      </c>
      <c r="B243" s="3" cm="1">
        <f t="array" ref="B243">INDEX(raw_long[Adj Close], MATCH(1, ($A243=raw_long[Date])*(B$1=raw_long[Ticker]),0))</f>
        <v>60.896228999999998</v>
      </c>
      <c r="C243" s="3" cm="1">
        <f t="array" ref="C243">INDEX(raw_long[Adj Close], MATCH(1, ($A243=raw_long[Date])*(C$1=raw_long[Ticker]),0))</f>
        <v>181.467163</v>
      </c>
      <c r="D243" s="3" cm="1">
        <f t="array" ref="D243">INDEX(raw_long[Adj Close], MATCH(1, ($A243=raw_long[Date])*(D$1=raw_long[Ticker]),0))</f>
        <v>105.61003100000001</v>
      </c>
      <c r="E243" s="3" cm="1">
        <f t="array" ref="E243">INDEX(raw_long[Adj Close], MATCH(1, ($A243=raw_long[Date])*(E$1=raw_long[Ticker]),0))</f>
        <v>75.996596999999994</v>
      </c>
      <c r="F243" s="3" cm="1">
        <f t="array" ref="F243">INDEX(raw_long[Adj Close], MATCH(1, ($A243=raw_long[Date])*(F$1=raw_long[Ticker]),0))</f>
        <v>83.372978000000003</v>
      </c>
      <c r="G243" s="3" cm="1">
        <f t="array" ref="G243">INDEX(raw_long[Adj Close], MATCH(1, ($A243=raw_long[Date])*(G$1=raw_long[Ticker]),0))</f>
        <v>50.355122000000001</v>
      </c>
      <c r="H243" s="3" cm="1">
        <f t="array" ref="H243">INDEX(raw_long[Adj Close], MATCH(1, ($A243=raw_long[Date])*(H$1=raw_long[Ticker]),0))</f>
        <v>99.440002000000007</v>
      </c>
      <c r="I243" s="3" cm="1">
        <f t="array" ref="I243">INDEX(raw_long[Adj Close], MATCH(1, ($A243=raw_long[Date])*(I$1=raw_long[Ticker]),0))</f>
        <v>45.389999000000003</v>
      </c>
    </row>
    <row r="244" spans="1:9" x14ac:dyDescent="0.25">
      <c r="A244" s="2">
        <v>43255</v>
      </c>
      <c r="B244" s="3" cm="1">
        <f t="array" ref="B244">INDEX(raw_long[Adj Close], MATCH(1, ($A244=raw_long[Date])*(B$1=raw_long[Ticker]),0))</f>
        <v>61.142895000000003</v>
      </c>
      <c r="C244" s="3" cm="1">
        <f t="array" ref="C244">INDEX(raw_long[Adj Close], MATCH(1, ($A244=raw_long[Date])*(C$1=raw_long[Ticker]),0))</f>
        <v>183.252228</v>
      </c>
      <c r="D244" s="3" cm="1">
        <f t="array" ref="D244">INDEX(raw_long[Adj Close], MATCH(1, ($A244=raw_long[Date])*(D$1=raw_long[Ticker]),0))</f>
        <v>107.633911</v>
      </c>
      <c r="E244" s="3" cm="1">
        <f t="array" ref="E244">INDEX(raw_long[Adj Close], MATCH(1, ($A244=raw_long[Date])*(E$1=raw_long[Ticker]),0))</f>
        <v>76.354736000000003</v>
      </c>
      <c r="F244" s="3" cm="1">
        <f t="array" ref="F244">INDEX(raw_long[Adj Close], MATCH(1, ($A244=raw_long[Date])*(F$1=raw_long[Ticker]),0))</f>
        <v>80.259231999999997</v>
      </c>
      <c r="G244" s="3" cm="1">
        <f t="array" ref="G244">INDEX(raw_long[Adj Close], MATCH(1, ($A244=raw_long[Date])*(G$1=raw_long[Ticker]),0))</f>
        <v>50.452331999999998</v>
      </c>
      <c r="H244" s="3" cm="1">
        <f t="array" ref="H244">INDEX(raw_long[Adj Close], MATCH(1, ($A244=raw_long[Date])*(H$1=raw_long[Ticker]),0))</f>
        <v>99.563186999999999</v>
      </c>
      <c r="I244" s="3" cm="1">
        <f t="array" ref="I244">INDEX(raw_long[Adj Close], MATCH(1, ($A244=raw_long[Date])*(I$1=raw_long[Ticker]),0))</f>
        <v>45.52</v>
      </c>
    </row>
    <row r="245" spans="1:9" x14ac:dyDescent="0.25">
      <c r="A245" s="2">
        <v>43256</v>
      </c>
      <c r="B245" s="3" cm="1">
        <f t="array" ref="B245">INDEX(raw_long[Adj Close], MATCH(1, ($A245=raw_long[Date])*(B$1=raw_long[Ticker]),0))</f>
        <v>60.495387999999998</v>
      </c>
      <c r="C245" s="3" cm="1">
        <f t="array" ref="C245">INDEX(raw_long[Adj Close], MATCH(1, ($A245=raw_long[Date])*(C$1=raw_long[Ticker]),0))</f>
        <v>184.52056899999999</v>
      </c>
      <c r="D245" s="3" cm="1">
        <f t="array" ref="D245">INDEX(raw_long[Adj Close], MATCH(1, ($A245=raw_long[Date])*(D$1=raw_long[Ticker]),0))</f>
        <v>109.151833</v>
      </c>
      <c r="E245" s="3" cm="1">
        <f t="array" ref="E245">INDEX(raw_long[Adj Close], MATCH(1, ($A245=raw_long[Date])*(E$1=raw_long[Ticker]),0))</f>
        <v>77.447051999999999</v>
      </c>
      <c r="F245" s="3" cm="1">
        <f t="array" ref="F245">INDEX(raw_long[Adj Close], MATCH(1, ($A245=raw_long[Date])*(F$1=raw_long[Ticker]),0))</f>
        <v>79.485512</v>
      </c>
      <c r="G245" s="3" cm="1">
        <f t="array" ref="G245">INDEX(raw_long[Adj Close], MATCH(1, ($A245=raw_long[Date])*(G$1=raw_long[Ticker]),0))</f>
        <v>51.035595000000001</v>
      </c>
      <c r="H245" s="3" cm="1">
        <f t="array" ref="H245">INDEX(raw_long[Adj Close], MATCH(1, ($A245=raw_long[Date])*(H$1=raw_long[Ticker]),0))</f>
        <v>99.615996999999993</v>
      </c>
      <c r="I245" s="3" cm="1">
        <f t="array" ref="I245">INDEX(raw_long[Adj Close], MATCH(1, ($A245=raw_long[Date])*(I$1=raw_long[Ticker]),0))</f>
        <v>45.939999</v>
      </c>
    </row>
    <row r="246" spans="1:9" x14ac:dyDescent="0.25">
      <c r="A246" s="2">
        <v>43257</v>
      </c>
      <c r="B246" s="3" cm="1">
        <f t="array" ref="B246">INDEX(raw_long[Adj Close], MATCH(1, ($A246=raw_long[Date])*(B$1=raw_long[Ticker]),0))</f>
        <v>60.896228999999998</v>
      </c>
      <c r="C246" s="3" cm="1">
        <f t="array" ref="C246">INDEX(raw_long[Adj Close], MATCH(1, ($A246=raw_long[Date])*(C$1=raw_long[Ticker]),0))</f>
        <v>191.09716800000001</v>
      </c>
      <c r="D246" s="3" cm="1">
        <f t="array" ref="D246">INDEX(raw_long[Adj Close], MATCH(1, ($A246=raw_long[Date])*(D$1=raw_long[Ticker]),0))</f>
        <v>109.335815</v>
      </c>
      <c r="E246" s="3" cm="1">
        <f t="array" ref="E246">INDEX(raw_long[Adj Close], MATCH(1, ($A246=raw_long[Date])*(E$1=raw_long[Ticker]),0))</f>
        <v>77.733565999999996</v>
      </c>
      <c r="F246" s="3" cm="1">
        <f t="array" ref="F246">INDEX(raw_long[Adj Close], MATCH(1, ($A246=raw_long[Date])*(F$1=raw_long[Ticker]),0))</f>
        <v>79.259063999999995</v>
      </c>
      <c r="G246" s="3" cm="1">
        <f t="array" ref="G246">INDEX(raw_long[Adj Close], MATCH(1, ($A246=raw_long[Date])*(G$1=raw_long[Ticker]),0))</f>
        <v>49.577438000000001</v>
      </c>
      <c r="H246" s="3" cm="1">
        <f t="array" ref="H246">INDEX(raw_long[Adj Close], MATCH(1, ($A246=raw_long[Date])*(H$1=raw_long[Ticker]),0))</f>
        <v>99.510399000000007</v>
      </c>
      <c r="I246" s="3" cm="1">
        <f t="array" ref="I246">INDEX(raw_long[Adj Close], MATCH(1, ($A246=raw_long[Date])*(I$1=raw_long[Ticker]),0))</f>
        <v>46.43</v>
      </c>
    </row>
    <row r="247" spans="1:9" x14ac:dyDescent="0.25">
      <c r="A247" s="2">
        <v>43258</v>
      </c>
      <c r="B247" s="3" cm="1">
        <f t="array" ref="B247">INDEX(raw_long[Adj Close], MATCH(1, ($A247=raw_long[Date])*(B$1=raw_long[Ticker]),0))</f>
        <v>60.495387999999998</v>
      </c>
      <c r="C247" s="3" cm="1">
        <f t="array" ref="C247">INDEX(raw_long[Adj Close], MATCH(1, ($A247=raw_long[Date])*(C$1=raw_long[Ticker]),0))</f>
        <v>186.21170000000001</v>
      </c>
      <c r="D247" s="3" cm="1">
        <f t="array" ref="D247">INDEX(raw_long[Adj Close], MATCH(1, ($A247=raw_long[Date])*(D$1=raw_long[Ticker]),0))</f>
        <v>107.909897</v>
      </c>
      <c r="E247" s="3" cm="1">
        <f t="array" ref="E247">INDEX(raw_long[Adj Close], MATCH(1, ($A247=raw_long[Date])*(E$1=raw_long[Ticker]),0))</f>
        <v>77.554496999999998</v>
      </c>
      <c r="F247" s="3" cm="1">
        <f t="array" ref="F247">INDEX(raw_long[Adj Close], MATCH(1, ($A247=raw_long[Date])*(F$1=raw_long[Ticker]),0))</f>
        <v>79.126953</v>
      </c>
      <c r="G247" s="3" cm="1">
        <f t="array" ref="G247">INDEX(raw_long[Adj Close], MATCH(1, ($A247=raw_long[Date])*(G$1=raw_long[Ticker]),0))</f>
        <v>46.952747000000002</v>
      </c>
      <c r="H247" s="3" cm="1">
        <f t="array" ref="H247">INDEX(raw_long[Adj Close], MATCH(1, ($A247=raw_long[Date])*(H$1=raw_long[Ticker]),0))</f>
        <v>99.879997000000003</v>
      </c>
      <c r="I247" s="3" cm="1">
        <f t="array" ref="I247">INDEX(raw_long[Adj Close], MATCH(1, ($A247=raw_long[Date])*(I$1=raw_long[Ticker]),0))</f>
        <v>46.150002000000001</v>
      </c>
    </row>
    <row r="248" spans="1:9" x14ac:dyDescent="0.25">
      <c r="A248" s="2">
        <v>43259</v>
      </c>
      <c r="B248" s="3" cm="1">
        <f t="array" ref="B248">INDEX(raw_long[Adj Close], MATCH(1, ($A248=raw_long[Date])*(B$1=raw_long[Ticker]),0))</f>
        <v>60.217891999999999</v>
      </c>
      <c r="C248" s="3" cm="1">
        <f t="array" ref="C248">INDEX(raw_long[Adj Close], MATCH(1, ($A248=raw_long[Date])*(C$1=raw_long[Ticker]),0))</f>
        <v>187.29216</v>
      </c>
      <c r="D248" s="3" cm="1">
        <f t="array" ref="D248">INDEX(raw_long[Adj Close], MATCH(1, ($A248=raw_long[Date])*(D$1=raw_long[Ticker]),0))</f>
        <v>108.04789</v>
      </c>
      <c r="E248" s="3" cm="1">
        <f t="array" ref="E248">INDEX(raw_long[Adj Close], MATCH(1, ($A248=raw_long[Date])*(E$1=raw_long[Ticker]),0))</f>
        <v>77.608215000000001</v>
      </c>
      <c r="F248" s="3" cm="1">
        <f t="array" ref="F248">INDEX(raw_long[Adj Close], MATCH(1, ($A248=raw_long[Date])*(F$1=raw_long[Ticker]),0))</f>
        <v>79.749701999999999</v>
      </c>
      <c r="G248" s="3" cm="1">
        <f t="array" ref="G248">INDEX(raw_long[Adj Close], MATCH(1, ($A248=raw_long[Date])*(G$1=raw_long[Ticker]),0))</f>
        <v>48.070670999999997</v>
      </c>
      <c r="H248" s="3" cm="1">
        <f t="array" ref="H248">INDEX(raw_long[Adj Close], MATCH(1, ($A248=raw_long[Date])*(H$1=raw_long[Ticker]),0))</f>
        <v>100.14400500000001</v>
      </c>
      <c r="I248" s="3" cm="1">
        <f t="array" ref="I248">INDEX(raw_long[Adj Close], MATCH(1, ($A248=raw_long[Date])*(I$1=raw_long[Ticker]),0))</f>
        <v>46.029998999999997</v>
      </c>
    </row>
    <row r="249" spans="1:9" x14ac:dyDescent="0.25">
      <c r="A249" s="2">
        <v>43262</v>
      </c>
      <c r="B249" s="3" cm="1">
        <f t="array" ref="B249">INDEX(raw_long[Adj Close], MATCH(1, ($A249=raw_long[Date])*(B$1=raw_long[Ticker]),0))</f>
        <v>60.834553</v>
      </c>
      <c r="C249" s="3" cm="1">
        <f t="array" ref="C249">INDEX(raw_long[Adj Close], MATCH(1, ($A249=raw_long[Date])*(C$1=raw_long[Ticker]),0))</f>
        <v>186.399597</v>
      </c>
      <c r="D249" s="3" cm="1">
        <f t="array" ref="D249">INDEX(raw_long[Adj Close], MATCH(1, ($A249=raw_long[Date])*(D$1=raw_long[Ticker]),0))</f>
        <v>106.437973</v>
      </c>
      <c r="E249" s="3" cm="1">
        <f t="array" ref="E249">INDEX(raw_long[Adj Close], MATCH(1, ($A249=raw_long[Date])*(E$1=raw_long[Ticker]),0))</f>
        <v>77.267989999999998</v>
      </c>
      <c r="F249" s="3" cm="1">
        <f t="array" ref="F249">INDEX(raw_long[Adj Close], MATCH(1, ($A249=raw_long[Date])*(F$1=raw_long[Ticker]),0))</f>
        <v>79.240189000000001</v>
      </c>
      <c r="G249" s="3" cm="1">
        <f t="array" ref="G249">INDEX(raw_long[Adj Close], MATCH(1, ($A249=raw_long[Date])*(G$1=raw_long[Ticker]),0))</f>
        <v>47.633220999999999</v>
      </c>
      <c r="H249" s="3" cm="1">
        <f t="array" ref="H249">INDEX(raw_long[Adj Close], MATCH(1, ($A249=raw_long[Date])*(H$1=raw_long[Ticker]),0))</f>
        <v>101.798401</v>
      </c>
      <c r="I249" s="3" cm="1">
        <f t="array" ref="I249">INDEX(raw_long[Adj Close], MATCH(1, ($A249=raw_long[Date])*(I$1=raw_long[Ticker]),0))</f>
        <v>46.290000999999997</v>
      </c>
    </row>
    <row r="250" spans="1:9" x14ac:dyDescent="0.25">
      <c r="A250" s="2">
        <v>43263</v>
      </c>
      <c r="B250" s="3" cm="1">
        <f t="array" ref="B250">INDEX(raw_long[Adj Close], MATCH(1, ($A250=raw_long[Date])*(B$1=raw_long[Ticker]),0))</f>
        <v>60.140804000000003</v>
      </c>
      <c r="C250" s="3" cm="1">
        <f t="array" ref="C250">INDEX(raw_long[Adj Close], MATCH(1, ($A250=raw_long[Date])*(C$1=raw_long[Ticker]),0))</f>
        <v>184.66151400000001</v>
      </c>
      <c r="D250" s="3" cm="1">
        <f t="array" ref="D250">INDEX(raw_long[Adj Close], MATCH(1, ($A250=raw_long[Date])*(D$1=raw_long[Ticker]),0))</f>
        <v>107.17394299999999</v>
      </c>
      <c r="E250" s="3" cm="1">
        <f t="array" ref="E250">INDEX(raw_long[Adj Close], MATCH(1, ($A250=raw_long[Date])*(E$1=raw_long[Ticker]),0))</f>
        <v>77.375434999999996</v>
      </c>
      <c r="F250" s="3" cm="1">
        <f t="array" ref="F250">INDEX(raw_long[Adj Close], MATCH(1, ($A250=raw_long[Date])*(F$1=raw_long[Ticker]),0))</f>
        <v>78.353233000000003</v>
      </c>
      <c r="G250" s="3" cm="1">
        <f t="array" ref="G250">INDEX(raw_long[Adj Close], MATCH(1, ($A250=raw_long[Date])*(G$1=raw_long[Ticker]),0))</f>
        <v>47.341594999999998</v>
      </c>
      <c r="H250" s="3" cm="1">
        <f t="array" ref="H250">INDEX(raw_long[Adj Close], MATCH(1, ($A250=raw_long[Date])*(H$1=raw_long[Ticker]),0))</f>
        <v>101.974396</v>
      </c>
      <c r="I250" s="3" cm="1">
        <f t="array" ref="I250">INDEX(raw_long[Adj Close], MATCH(1, ($A250=raw_long[Date])*(I$1=raw_long[Ticker]),0))</f>
        <v>47.029998999999997</v>
      </c>
    </row>
    <row r="251" spans="1:9" x14ac:dyDescent="0.25">
      <c r="A251" s="2">
        <v>43264</v>
      </c>
      <c r="B251" s="3" cm="1">
        <f t="array" ref="B251">INDEX(raw_long[Adj Close], MATCH(1, ($A251=raw_long[Date])*(B$1=raw_long[Ticker]),0))</f>
        <v>60.156211999999996</v>
      </c>
      <c r="C251" s="3" cm="1">
        <f t="array" ref="C251">INDEX(raw_long[Adj Close], MATCH(1, ($A251=raw_long[Date])*(C$1=raw_long[Ticker]),0))</f>
        <v>183.11129800000001</v>
      </c>
      <c r="D251" s="3" cm="1">
        <f t="array" ref="D251">INDEX(raw_long[Adj Close], MATCH(1, ($A251=raw_long[Date])*(D$1=raw_long[Ticker]),0))</f>
        <v>106.621971</v>
      </c>
      <c r="E251" s="3" cm="1">
        <f t="array" ref="E251">INDEX(raw_long[Adj Close], MATCH(1, ($A251=raw_long[Date])*(E$1=raw_long[Ticker]),0))</f>
        <v>77.823097000000004</v>
      </c>
      <c r="F251" s="3" cm="1">
        <f t="array" ref="F251">INDEX(raw_long[Adj Close], MATCH(1, ($A251=raw_long[Date])*(F$1=raw_long[Ticker]),0))</f>
        <v>78.636298999999994</v>
      </c>
      <c r="G251" s="3" cm="1">
        <f t="array" ref="G251">INDEX(raw_long[Adj Close], MATCH(1, ($A251=raw_long[Date])*(G$1=raw_long[Ticker]),0))</f>
        <v>47.049956999999999</v>
      </c>
      <c r="H251" s="3" cm="1">
        <f t="array" ref="H251">INDEX(raw_long[Adj Close], MATCH(1, ($A251=raw_long[Date])*(H$1=raw_long[Ticker]),0))</f>
        <v>104.420807</v>
      </c>
      <c r="I251" s="3" cm="1">
        <f t="array" ref="I251">INDEX(raw_long[Adj Close], MATCH(1, ($A251=raw_long[Date])*(I$1=raw_long[Ticker]),0))</f>
        <v>47.200001</v>
      </c>
    </row>
    <row r="252" spans="1:9" x14ac:dyDescent="0.25">
      <c r="A252" s="2">
        <v>43265</v>
      </c>
      <c r="B252" s="3" cm="1">
        <f t="array" ref="B252">INDEX(raw_long[Adj Close], MATCH(1, ($A252=raw_long[Date])*(B$1=raw_long[Ticker]),0))</f>
        <v>59.817042999999998</v>
      </c>
      <c r="C252" s="3" cm="1">
        <f t="array" ref="C252">INDEX(raw_long[Adj Close], MATCH(1, ($A252=raw_long[Date])*(C$1=raw_long[Ticker]),0))</f>
        <v>186.72842399999999</v>
      </c>
      <c r="D252" s="3" cm="1">
        <f t="array" ref="D252">INDEX(raw_long[Adj Close], MATCH(1, ($A252=raw_long[Date])*(D$1=raw_long[Ticker]),0))</f>
        <v>107.08194</v>
      </c>
      <c r="E252" s="3" cm="1">
        <f t="array" ref="E252">INDEX(raw_long[Adj Close], MATCH(1, ($A252=raw_long[Date])*(E$1=raw_long[Ticker]),0))</f>
        <v>79.219841000000002</v>
      </c>
      <c r="F252" s="3" cm="1">
        <f t="array" ref="F252">INDEX(raw_long[Adj Close], MATCH(1, ($A252=raw_long[Date])*(F$1=raw_long[Ticker]),0))</f>
        <v>79.391159000000002</v>
      </c>
      <c r="G252" s="3" cm="1">
        <f t="array" ref="G252">INDEX(raw_long[Adj Close], MATCH(1, ($A252=raw_long[Date])*(G$1=raw_long[Ticker]),0))</f>
        <v>49.091380999999998</v>
      </c>
      <c r="H252" s="3" cm="1">
        <f t="array" ref="H252">INDEX(raw_long[Adj Close], MATCH(1, ($A252=raw_long[Date])*(H$1=raw_long[Ticker]),0))</f>
        <v>106.215988</v>
      </c>
      <c r="I252" s="3" cm="1">
        <f t="array" ref="I252">INDEX(raw_long[Adj Close], MATCH(1, ($A252=raw_long[Date])*(I$1=raw_long[Ticker]),0))</f>
        <v>47.619999</v>
      </c>
    </row>
    <row r="253" spans="1:9" x14ac:dyDescent="0.25">
      <c r="A253" s="2">
        <v>43266</v>
      </c>
      <c r="B253" s="3" cm="1">
        <f t="array" ref="B253">INDEX(raw_long[Adj Close], MATCH(1, ($A253=raw_long[Date])*(B$1=raw_long[Ticker]),0))</f>
        <v>59.277465999999997</v>
      </c>
      <c r="C253" s="3" cm="1">
        <f t="array" ref="C253">INDEX(raw_long[Adj Close], MATCH(1, ($A253=raw_long[Date])*(C$1=raw_long[Ticker]),0))</f>
        <v>187.76190199999999</v>
      </c>
      <c r="D253" s="3" cm="1">
        <f t="array" ref="D253">INDEX(raw_long[Adj Close], MATCH(1, ($A253=raw_long[Date])*(D$1=raw_long[Ticker]),0))</f>
        <v>106.207993</v>
      </c>
      <c r="E253" s="3" cm="1">
        <f t="array" ref="E253">INDEX(raw_long[Adj Close], MATCH(1, ($A253=raw_long[Date])*(E$1=raw_long[Ticker]),0))</f>
        <v>78.575194999999994</v>
      </c>
      <c r="F253" s="3" cm="1">
        <f t="array" ref="F253">INDEX(raw_long[Adj Close], MATCH(1, ($A253=raw_long[Date])*(F$1=raw_long[Ticker]),0))</f>
        <v>79.636482000000001</v>
      </c>
      <c r="G253" s="3" cm="1">
        <f t="array" ref="G253">INDEX(raw_long[Adj Close], MATCH(1, ($A253=raw_long[Date])*(G$1=raw_long[Ticker]),0))</f>
        <v>48.605331</v>
      </c>
      <c r="H253" s="3" cm="1">
        <f t="array" ref="H253">INDEX(raw_long[Adj Close], MATCH(1, ($A253=raw_long[Date])*(H$1=raw_long[Ticker]),0))</f>
        <v>105.26559399999999</v>
      </c>
      <c r="I253" s="3" cm="1">
        <f t="array" ref="I253">INDEX(raw_long[Adj Close], MATCH(1, ($A253=raw_long[Date])*(I$1=raw_long[Ticker]),0))</f>
        <v>47.470001000000003</v>
      </c>
    </row>
    <row r="254" spans="1:9" x14ac:dyDescent="0.25">
      <c r="A254" s="2">
        <v>43269</v>
      </c>
      <c r="B254" s="3" cm="1">
        <f t="array" ref="B254">INDEX(raw_long[Adj Close], MATCH(1, ($A254=raw_long[Date])*(B$1=raw_long[Ticker]),0))</f>
        <v>58.259956000000003</v>
      </c>
      <c r="C254" s="3" cm="1">
        <f t="array" ref="C254">INDEX(raw_long[Adj Close], MATCH(1, ($A254=raw_long[Date])*(C$1=raw_long[Ticker]),0))</f>
        <v>182.54759200000001</v>
      </c>
      <c r="D254" s="3" cm="1">
        <f t="array" ref="D254">INDEX(raw_long[Adj Close], MATCH(1, ($A254=raw_long[Date])*(D$1=raw_long[Ticker]),0))</f>
        <v>104.96605700000001</v>
      </c>
      <c r="E254" s="3" cm="1">
        <f t="array" ref="E254">INDEX(raw_long[Adj Close], MATCH(1, ($A254=raw_long[Date])*(E$1=raw_long[Ticker]),0))</f>
        <v>77.250084000000001</v>
      </c>
      <c r="F254" s="3" cm="1">
        <f t="array" ref="F254">INDEX(raw_long[Adj Close], MATCH(1, ($A254=raw_long[Date])*(F$1=raw_long[Ticker]),0))</f>
        <v>78.089034999999996</v>
      </c>
      <c r="G254" s="3" cm="1">
        <f t="array" ref="G254">INDEX(raw_long[Adj Close], MATCH(1, ($A254=raw_long[Date])*(G$1=raw_long[Ticker]),0))</f>
        <v>48.313698000000002</v>
      </c>
      <c r="H254" s="3" cm="1">
        <f t="array" ref="H254">INDEX(raw_long[Adj Close], MATCH(1, ($A254=raw_long[Date])*(H$1=raw_long[Ticker]),0))</f>
        <v>104.192001</v>
      </c>
      <c r="I254" s="3" cm="1">
        <f t="array" ref="I254">INDEX(raw_long[Adj Close], MATCH(1, ($A254=raw_long[Date])*(I$1=raw_long[Ticker]),0))</f>
        <v>46.68</v>
      </c>
    </row>
    <row r="255" spans="1:9" x14ac:dyDescent="0.25">
      <c r="A255" s="2">
        <v>43270</v>
      </c>
      <c r="B255" s="3" cm="1">
        <f t="array" ref="B255">INDEX(raw_long[Adj Close], MATCH(1, ($A255=raw_long[Date])*(B$1=raw_long[Ticker]),0))</f>
        <v>57.196193999999998</v>
      </c>
      <c r="C255" s="3" cm="1">
        <f t="array" ref="C255">INDEX(raw_long[Adj Close], MATCH(1, ($A255=raw_long[Date])*(C$1=raw_long[Ticker]),0))</f>
        <v>177.943985</v>
      </c>
      <c r="D255" s="3" cm="1">
        <f t="array" ref="D255">INDEX(raw_long[Adj Close], MATCH(1, ($A255=raw_long[Date])*(D$1=raw_long[Ticker]),0))</f>
        <v>104.690079</v>
      </c>
      <c r="E255" s="3" cm="1">
        <f t="array" ref="E255">INDEX(raw_long[Adj Close], MATCH(1, ($A255=raw_long[Date])*(E$1=raw_long[Ticker]),0))</f>
        <v>77.411240000000006</v>
      </c>
      <c r="F255" s="3" cm="1">
        <f t="array" ref="F255">INDEX(raw_long[Adj Close], MATCH(1, ($A255=raw_long[Date])*(F$1=raw_long[Ticker]),0))</f>
        <v>77.617264000000006</v>
      </c>
      <c r="G255" s="3" cm="1">
        <f t="array" ref="G255">INDEX(raw_long[Adj Close], MATCH(1, ($A255=raw_long[Date])*(G$1=raw_long[Ticker]),0))</f>
        <v>47.584620999999999</v>
      </c>
      <c r="H255" s="3" cm="1">
        <f t="array" ref="H255">INDEX(raw_long[Adj Close], MATCH(1, ($A255=raw_long[Date])*(H$1=raw_long[Ticker]),0))</f>
        <v>102.36159499999999</v>
      </c>
      <c r="I255" s="3" cm="1">
        <f t="array" ref="I255">INDEX(raw_long[Adj Close], MATCH(1, ($A255=raw_long[Date])*(I$1=raw_long[Ticker]),0))</f>
        <v>46.040000999999997</v>
      </c>
    </row>
    <row r="256" spans="1:9" x14ac:dyDescent="0.25">
      <c r="A256" s="2">
        <v>43271</v>
      </c>
      <c r="B256" s="3" cm="1">
        <f t="array" ref="B256">INDEX(raw_long[Adj Close], MATCH(1, ($A256=raw_long[Date])*(B$1=raw_long[Ticker]),0))</f>
        <v>57.766621000000001</v>
      </c>
      <c r="C256" s="3" cm="1">
        <f t="array" ref="C256">INDEX(raw_long[Adj Close], MATCH(1, ($A256=raw_long[Date])*(C$1=raw_long[Ticker]),0))</f>
        <v>177.23933400000001</v>
      </c>
      <c r="D256" s="3" cm="1">
        <f t="array" ref="D256">INDEX(raw_long[Adj Close], MATCH(1, ($A256=raw_long[Date])*(D$1=raw_long[Ticker]),0))</f>
        <v>106.070007</v>
      </c>
      <c r="E256" s="3" cm="1">
        <f t="array" ref="E256">INDEX(raw_long[Adj Close], MATCH(1, ($A256=raw_long[Date])*(E$1=raw_long[Ticker]),0))</f>
        <v>77.679848000000007</v>
      </c>
      <c r="F256" s="3" cm="1">
        <f t="array" ref="F256">INDEX(raw_long[Adj Close], MATCH(1, ($A256=raw_long[Date])*(F$1=raw_long[Ticker]),0))</f>
        <v>78.070160000000001</v>
      </c>
      <c r="G256" s="3" cm="1">
        <f t="array" ref="G256">INDEX(raw_long[Adj Close], MATCH(1, ($A256=raw_long[Date])*(G$1=raw_long[Ticker]),0))</f>
        <v>47.001350000000002</v>
      </c>
      <c r="H256" s="3" cm="1">
        <f t="array" ref="H256">INDEX(raw_long[Adj Close], MATCH(1, ($A256=raw_long[Date])*(H$1=raw_long[Ticker]),0))</f>
        <v>102.555183</v>
      </c>
      <c r="I256" s="3" cm="1">
        <f t="array" ref="I256">INDEX(raw_long[Adj Close], MATCH(1, ($A256=raw_long[Date])*(I$1=raw_long[Ticker]),0))</f>
        <v>46.419998</v>
      </c>
    </row>
    <row r="257" spans="1:9" x14ac:dyDescent="0.25">
      <c r="A257" s="2">
        <v>43272</v>
      </c>
      <c r="B257" s="3" cm="1">
        <f t="array" ref="B257">INDEX(raw_long[Adj Close], MATCH(1, ($A257=raw_long[Date])*(B$1=raw_long[Ticker]),0))</f>
        <v>56.039943999999998</v>
      </c>
      <c r="C257" s="3" cm="1">
        <f t="array" ref="C257">INDEX(raw_long[Adj Close], MATCH(1, ($A257=raw_long[Date])*(C$1=raw_long[Ticker]),0))</f>
        <v>178.64862099999999</v>
      </c>
      <c r="D257" s="3" cm="1">
        <f t="array" ref="D257">INDEX(raw_long[Adj Close], MATCH(1, ($A257=raw_long[Date])*(D$1=raw_long[Ticker]),0))</f>
        <v>106.070007</v>
      </c>
      <c r="E257" s="3" cm="1">
        <f t="array" ref="E257">INDEX(raw_long[Adj Close], MATCH(1, ($A257=raw_long[Date])*(E$1=raw_long[Ticker]),0))</f>
        <v>77.679848000000007</v>
      </c>
      <c r="F257" s="3" cm="1">
        <f t="array" ref="F257">INDEX(raw_long[Adj Close], MATCH(1, ($A257=raw_long[Date])*(F$1=raw_long[Ticker]),0))</f>
        <v>78.164519999999996</v>
      </c>
      <c r="G257" s="3" cm="1">
        <f t="array" ref="G257">INDEX(raw_long[Adj Close], MATCH(1, ($A257=raw_long[Date])*(G$1=raw_long[Ticker]),0))</f>
        <v>47.001350000000002</v>
      </c>
      <c r="H257" s="3" cm="1">
        <f t="array" ref="H257">INDEX(raw_long[Adj Close], MATCH(1, ($A257=raw_long[Date])*(H$1=raw_long[Ticker]),0))</f>
        <v>101.006393</v>
      </c>
      <c r="I257" s="3" cm="1">
        <f t="array" ref="I257">INDEX(raw_long[Adj Close], MATCH(1, ($A257=raw_long[Date])*(I$1=raw_long[Ticker]),0))</f>
        <v>46.41</v>
      </c>
    </row>
    <row r="258" spans="1:9" x14ac:dyDescent="0.25">
      <c r="A258" s="2">
        <v>43273</v>
      </c>
      <c r="B258" s="3" cm="1">
        <f t="array" ref="B258">INDEX(raw_long[Adj Close], MATCH(1, ($A258=raw_long[Date])*(B$1=raw_long[Ticker]),0))</f>
        <v>56.980370000000001</v>
      </c>
      <c r="C258" s="3" cm="1">
        <f t="array" ref="C258">INDEX(raw_long[Adj Close], MATCH(1, ($A258=raw_long[Date])*(C$1=raw_long[Ticker]),0))</f>
        <v>179.40022300000001</v>
      </c>
      <c r="D258" s="3" cm="1">
        <f t="array" ref="D258">INDEX(raw_long[Adj Close], MATCH(1, ($A258=raw_long[Date])*(D$1=raw_long[Ticker]),0))</f>
        <v>105.196045</v>
      </c>
      <c r="E258" s="3" cm="1">
        <f t="array" ref="E258">INDEX(raw_long[Adj Close], MATCH(1, ($A258=raw_long[Date])*(E$1=raw_long[Ticker]),0))</f>
        <v>78.593093999999994</v>
      </c>
      <c r="F258" s="3" cm="1">
        <f t="array" ref="F258">INDEX(raw_long[Adj Close], MATCH(1, ($A258=raw_long[Date])*(F$1=raw_long[Ticker]),0))</f>
        <v>78.579696999999996</v>
      </c>
      <c r="G258" s="3" cm="1">
        <f t="array" ref="G258">INDEX(raw_long[Adj Close], MATCH(1, ($A258=raw_long[Date])*(G$1=raw_long[Ticker]),0))</f>
        <v>47.633220999999999</v>
      </c>
      <c r="H258" s="3" cm="1">
        <f t="array" ref="H258">INDEX(raw_long[Adj Close], MATCH(1, ($A258=raw_long[Date])*(H$1=raw_long[Ticker]),0))</f>
        <v>102.343994</v>
      </c>
      <c r="I258" s="3" cm="1">
        <f t="array" ref="I258">INDEX(raw_long[Adj Close], MATCH(1, ($A258=raw_long[Date])*(I$1=raw_long[Ticker]),0))</f>
        <v>47.290000999999997</v>
      </c>
    </row>
    <row r="259" spans="1:9" x14ac:dyDescent="0.25">
      <c r="A259" s="2">
        <v>43276</v>
      </c>
      <c r="B259" s="3" cm="1">
        <f t="array" ref="B259">INDEX(raw_long[Adj Close], MATCH(1, ($A259=raw_long[Date])*(B$1=raw_long[Ticker]),0))</f>
        <v>55.407851999999998</v>
      </c>
      <c r="C259" s="3" cm="1">
        <f t="array" ref="C259">INDEX(raw_long[Adj Close], MATCH(1, ($A259=raw_long[Date])*(C$1=raw_long[Ticker]),0))</f>
        <v>175.689133</v>
      </c>
      <c r="D259" s="3" cm="1">
        <f t="array" ref="D259">INDEX(raw_long[Adj Close], MATCH(1, ($A259=raw_long[Date])*(D$1=raw_long[Ticker]),0))</f>
        <v>104.04611199999999</v>
      </c>
      <c r="E259" s="3" cm="1">
        <f t="array" ref="E259">INDEX(raw_long[Adj Close], MATCH(1, ($A259=raw_long[Date])*(E$1=raw_long[Ticker]),0))</f>
        <v>76.927757</v>
      </c>
      <c r="F259" s="3" cm="1">
        <f t="array" ref="F259">INDEX(raw_long[Adj Close], MATCH(1, ($A259=raw_long[Date])*(F$1=raw_long[Ticker]),0))</f>
        <v>77.220962999999998</v>
      </c>
      <c r="G259" s="3" cm="1">
        <f t="array" ref="G259">INDEX(raw_long[Adj Close], MATCH(1, ($A259=raw_long[Date])*(G$1=raw_long[Ticker]),0))</f>
        <v>45.494587000000003</v>
      </c>
      <c r="H259" s="3" cm="1">
        <f t="array" ref="H259">INDEX(raw_long[Adj Close], MATCH(1, ($A259=raw_long[Date])*(H$1=raw_long[Ticker]),0))</f>
        <v>99.545592999999997</v>
      </c>
      <c r="I259" s="3" cm="1">
        <f t="array" ref="I259">INDEX(raw_long[Adj Close], MATCH(1, ($A259=raw_long[Date])*(I$1=raw_long[Ticker]),0))</f>
        <v>46.779998999999997</v>
      </c>
    </row>
    <row r="260" spans="1:9" x14ac:dyDescent="0.25">
      <c r="A260" s="2">
        <v>43277</v>
      </c>
      <c r="B260" s="3" cm="1">
        <f t="array" ref="B260">INDEX(raw_long[Adj Close], MATCH(1, ($A260=raw_long[Date])*(B$1=raw_long[Ticker]),0))</f>
        <v>56.009112999999999</v>
      </c>
      <c r="C260" s="3" cm="1">
        <f t="array" ref="C260">INDEX(raw_long[Adj Close], MATCH(1, ($A260=raw_long[Date])*(C$1=raw_long[Ticker]),0))</f>
        <v>176.064941</v>
      </c>
      <c r="D260" s="3" cm="1">
        <f t="array" ref="D260">INDEX(raw_long[Adj Close], MATCH(1, ($A260=raw_long[Date])*(D$1=raw_long[Ticker]),0))</f>
        <v>105.104057</v>
      </c>
      <c r="E260" s="3" cm="1">
        <f t="array" ref="E260">INDEX(raw_long[Adj Close], MATCH(1, ($A260=raw_long[Date])*(E$1=raw_long[Ticker]),0))</f>
        <v>77.160544999999999</v>
      </c>
      <c r="F260" s="3" cm="1">
        <f t="array" ref="F260">INDEX(raw_long[Adj Close], MATCH(1, ($A260=raw_long[Date])*(F$1=raw_long[Ticker]),0))</f>
        <v>77.315331</v>
      </c>
      <c r="G260" s="3" cm="1">
        <f t="array" ref="G260">INDEX(raw_long[Adj Close], MATCH(1, ($A260=raw_long[Date])*(G$1=raw_long[Ticker]),0))</f>
        <v>44.814109999999999</v>
      </c>
      <c r="H260" s="3" cm="1">
        <f t="array" ref="H260">INDEX(raw_long[Adj Close], MATCH(1, ($A260=raw_long[Date])*(H$1=raw_long[Ticker]),0))</f>
        <v>98.665595999999994</v>
      </c>
      <c r="I260" s="3" cm="1">
        <f t="array" ref="I260">INDEX(raw_long[Adj Close], MATCH(1, ($A260=raw_long[Date])*(I$1=raw_long[Ticker]),0))</f>
        <v>47.16</v>
      </c>
    </row>
    <row r="261" spans="1:9" x14ac:dyDescent="0.25">
      <c r="A261" s="2">
        <v>43278</v>
      </c>
      <c r="B261" s="3" cm="1">
        <f t="array" ref="B261">INDEX(raw_long[Adj Close], MATCH(1, ($A261=raw_long[Date])*(B$1=raw_long[Ticker]),0))</f>
        <v>57.319533999999997</v>
      </c>
      <c r="C261" s="3" cm="1">
        <f t="array" ref="C261">INDEX(raw_long[Adj Close], MATCH(1, ($A261=raw_long[Date])*(C$1=raw_long[Ticker]),0))</f>
        <v>177.66213999999999</v>
      </c>
      <c r="D261" s="3" cm="1">
        <f t="array" ref="D261">INDEX(raw_long[Adj Close], MATCH(1, ($A261=raw_long[Date])*(D$1=raw_long[Ticker]),0))</f>
        <v>105.61003100000001</v>
      </c>
      <c r="E261" s="3" cm="1">
        <f t="array" ref="E261">INDEX(raw_long[Adj Close], MATCH(1, ($A261=raw_long[Date])*(E$1=raw_long[Ticker]),0))</f>
        <v>77.733565999999996</v>
      </c>
      <c r="F261" s="3" cm="1">
        <f t="array" ref="F261">INDEX(raw_long[Adj Close], MATCH(1, ($A261=raw_long[Date])*(F$1=raw_long[Ticker]),0))</f>
        <v>78.277755999999997</v>
      </c>
      <c r="G261" s="3" cm="1">
        <f t="array" ref="G261">INDEX(raw_long[Adj Close], MATCH(1, ($A261=raw_long[Date])*(G$1=raw_long[Ticker]),0))</f>
        <v>45.689011000000001</v>
      </c>
      <c r="H261" s="3" cm="1">
        <f t="array" ref="H261">INDEX(raw_long[Adj Close], MATCH(1, ($A261=raw_long[Date])*(H$1=raw_long[Ticker]),0))</f>
        <v>100.495987</v>
      </c>
      <c r="I261" s="3" cm="1">
        <f t="array" ref="I261">INDEX(raw_long[Adj Close], MATCH(1, ($A261=raw_long[Date])*(I$1=raw_long[Ticker]),0))</f>
        <v>47.799999</v>
      </c>
    </row>
    <row r="262" spans="1:9" x14ac:dyDescent="0.25">
      <c r="A262" s="2">
        <v>43279</v>
      </c>
      <c r="B262" s="3" cm="1">
        <f t="array" ref="B262">INDEX(raw_long[Adj Close], MATCH(1, ($A262=raw_long[Date])*(B$1=raw_long[Ticker]),0))</f>
        <v>56.810775999999997</v>
      </c>
      <c r="C262" s="3" cm="1">
        <f t="array" ref="C262">INDEX(raw_long[Adj Close], MATCH(1, ($A262=raw_long[Date])*(C$1=raw_long[Ticker]),0))</f>
        <v>172.87058999999999</v>
      </c>
      <c r="D262" s="3" cm="1">
        <f t="array" ref="D262">INDEX(raw_long[Adj Close], MATCH(1, ($A262=raw_long[Date])*(D$1=raw_long[Ticker]),0))</f>
        <v>103.908119</v>
      </c>
      <c r="E262" s="3" cm="1">
        <f t="array" ref="E262">INDEX(raw_long[Adj Close], MATCH(1, ($A262=raw_long[Date])*(E$1=raw_long[Ticker]),0))</f>
        <v>76.802413999999999</v>
      </c>
      <c r="F262" s="3" cm="1">
        <f t="array" ref="F262">INDEX(raw_long[Adj Close], MATCH(1, ($A262=raw_long[Date])*(F$1=raw_long[Ticker]),0))</f>
        <v>78.051299999999998</v>
      </c>
      <c r="G262" s="3" cm="1">
        <f t="array" ref="G262">INDEX(raw_long[Adj Close], MATCH(1, ($A262=raw_long[Date])*(G$1=raw_long[Ticker]),0))</f>
        <v>47.390194000000001</v>
      </c>
      <c r="H262" s="3" cm="1">
        <f t="array" ref="H262">INDEX(raw_long[Adj Close], MATCH(1, ($A262=raw_long[Date])*(H$1=raw_long[Ticker]),0))</f>
        <v>98.841590999999994</v>
      </c>
      <c r="I262" s="3" cm="1">
        <f t="array" ref="I262">INDEX(raw_long[Adj Close], MATCH(1, ($A262=raw_long[Date])*(I$1=raw_long[Ticker]),0))</f>
        <v>47.209999000000003</v>
      </c>
    </row>
    <row r="263" spans="1:9" x14ac:dyDescent="0.25">
      <c r="A263" s="2">
        <v>43280</v>
      </c>
      <c r="B263" s="3" cm="1">
        <f t="array" ref="B263">INDEX(raw_long[Adj Close], MATCH(1, ($A263=raw_long[Date])*(B$1=raw_long[Ticker]),0))</f>
        <v>58.907454999999999</v>
      </c>
      <c r="C263" s="3" cm="1">
        <f t="array" ref="C263">INDEX(raw_long[Adj Close], MATCH(1, ($A263=raw_long[Date])*(C$1=raw_long[Ticker]),0))</f>
        <v>175.64215100000001</v>
      </c>
      <c r="D263" s="3" cm="1">
        <f t="array" ref="D263">INDEX(raw_long[Adj Close], MATCH(1, ($A263=raw_long[Date])*(D$1=raw_long[Ticker]),0))</f>
        <v>105.012062</v>
      </c>
      <c r="E263" s="3" cm="1">
        <f t="array" ref="E263">INDEX(raw_long[Adj Close], MATCH(1, ($A263=raw_long[Date])*(E$1=raw_long[Ticker]),0))</f>
        <v>77.339614999999995</v>
      </c>
      <c r="F263" s="3" cm="1">
        <f t="array" ref="F263">INDEX(raw_long[Adj Close], MATCH(1, ($A263=raw_long[Date])*(F$1=raw_long[Ticker]),0))</f>
        <v>78.900513000000004</v>
      </c>
      <c r="G263" s="3" cm="1">
        <f t="array" ref="G263">INDEX(raw_long[Adj Close], MATCH(1, ($A263=raw_long[Date])*(G$1=raw_long[Ticker]),0))</f>
        <v>48.702537999999997</v>
      </c>
      <c r="H263" s="3" cm="1">
        <f t="array" ref="H263">INDEX(raw_long[Adj Close], MATCH(1, ($A263=raw_long[Date])*(H$1=raw_long[Ticker]),0))</f>
        <v>99.633598000000006</v>
      </c>
      <c r="I263" s="3" cm="1">
        <f t="array" ref="I263">INDEX(raw_long[Adj Close], MATCH(1, ($A263=raw_long[Date])*(I$1=raw_long[Ticker]),0))</f>
        <v>47.869999</v>
      </c>
    </row>
    <row r="264" spans="1:9" x14ac:dyDescent="0.25">
      <c r="A264" s="2">
        <v>43283</v>
      </c>
      <c r="B264" s="3" cm="1">
        <f t="array" ref="B264">INDEX(raw_long[Adj Close], MATCH(1, ($A264=raw_long[Date])*(B$1=raw_long[Ticker]),0))</f>
        <v>57.997867999999997</v>
      </c>
      <c r="C264" s="3" cm="1">
        <f t="array" ref="C264">INDEX(raw_long[Adj Close], MATCH(1, ($A264=raw_long[Date])*(C$1=raw_long[Ticker]),0))</f>
        <v>172.44781499999999</v>
      </c>
      <c r="D264" s="3" cm="1">
        <f t="array" ref="D264">INDEX(raw_long[Adj Close], MATCH(1, ($A264=raw_long[Date])*(D$1=raw_long[Ticker]),0))</f>
        <v>104.87406900000001</v>
      </c>
      <c r="E264" s="3" cm="1">
        <f t="array" ref="E264">INDEX(raw_long[Adj Close], MATCH(1, ($A264=raw_long[Date])*(E$1=raw_long[Ticker]),0))</f>
        <v>76.730782000000005</v>
      </c>
      <c r="F264" s="3" cm="1">
        <f t="array" ref="F264">INDEX(raw_long[Adj Close], MATCH(1, ($A264=raw_long[Date])*(F$1=raw_long[Ticker]),0))</f>
        <v>79.54213</v>
      </c>
      <c r="G264" s="3" cm="1">
        <f t="array" ref="G264">INDEX(raw_long[Adj Close], MATCH(1, ($A264=raw_long[Date])*(G$1=raw_long[Ticker]),0))</f>
        <v>47.681831000000003</v>
      </c>
      <c r="H264" s="3" cm="1">
        <f t="array" ref="H264">INDEX(raw_long[Adj Close], MATCH(1, ($A264=raw_long[Date])*(H$1=raw_long[Ticker]),0))</f>
        <v>99.070396000000002</v>
      </c>
      <c r="I264" s="3" cm="1">
        <f t="array" ref="I264">INDEX(raw_long[Adj Close], MATCH(1, ($A264=raw_long[Date])*(I$1=raw_long[Ticker]),0))</f>
        <v>47.720001000000003</v>
      </c>
    </row>
    <row r="265" spans="1:9" x14ac:dyDescent="0.25">
      <c r="A265" s="2">
        <v>43284</v>
      </c>
      <c r="B265" s="3" cm="1">
        <f t="array" ref="B265">INDEX(raw_long[Adj Close], MATCH(1, ($A265=raw_long[Date])*(B$1=raw_long[Ticker]),0))</f>
        <v>57.612453000000002</v>
      </c>
      <c r="C265" s="3" cm="1">
        <f t="array" ref="C265">INDEX(raw_long[Adj Close], MATCH(1, ($A265=raw_long[Date])*(C$1=raw_long[Ticker]),0))</f>
        <v>173.810135</v>
      </c>
      <c r="D265" s="3" cm="1">
        <f t="array" ref="D265">INDEX(raw_long[Adj Close], MATCH(1, ($A265=raw_long[Date])*(D$1=raw_long[Ticker]),0))</f>
        <v>106.48397799999999</v>
      </c>
      <c r="E265" s="3" cm="1">
        <f t="array" ref="E265">INDEX(raw_long[Adj Close], MATCH(1, ($A265=raw_long[Date])*(E$1=raw_long[Ticker]),0))</f>
        <v>76.927757</v>
      </c>
      <c r="F265" s="3" cm="1">
        <f t="array" ref="F265">INDEX(raw_long[Adj Close], MATCH(1, ($A265=raw_long[Date])*(F$1=raw_long[Ticker]),0))</f>
        <v>80.202620999999994</v>
      </c>
      <c r="G265" s="3" cm="1">
        <f t="array" ref="G265">INDEX(raw_long[Adj Close], MATCH(1, ($A265=raw_long[Date])*(G$1=raw_long[Ticker]),0))</f>
        <v>47.779037000000002</v>
      </c>
      <c r="H265" s="3" cm="1">
        <f t="array" ref="H265">INDEX(raw_long[Adj Close], MATCH(1, ($A265=raw_long[Date])*(H$1=raw_long[Ticker]),0))</f>
        <v>100.267189</v>
      </c>
      <c r="I265" s="3" cm="1">
        <f t="array" ref="I265">INDEX(raw_long[Adj Close], MATCH(1, ($A265=raw_long[Date])*(I$1=raw_long[Ticker]),0))</f>
        <v>48.09</v>
      </c>
    </row>
    <row r="266" spans="1:9" x14ac:dyDescent="0.25">
      <c r="A266" s="2">
        <v>43285</v>
      </c>
      <c r="B266" s="3" cm="1">
        <f t="array" ref="B266">INDEX(raw_long[Adj Close], MATCH(1, ($A266=raw_long[Date])*(B$1=raw_long[Ticker]),0))</f>
        <v>56.656609000000003</v>
      </c>
      <c r="C266" s="3" cm="1">
        <f t="array" ref="C266">INDEX(raw_long[Adj Close], MATCH(1, ($A266=raw_long[Date])*(C$1=raw_long[Ticker]),0))</f>
        <v>171.13247699999999</v>
      </c>
      <c r="D266" s="3" cm="1">
        <f t="array" ref="D266">INDEX(raw_long[Adj Close], MATCH(1, ($A266=raw_long[Date])*(D$1=raw_long[Ticker]),0))</f>
        <v>107.08194</v>
      </c>
      <c r="E266" s="3" cm="1">
        <f t="array" ref="E266">INDEX(raw_long[Adj Close], MATCH(1, ($A266=raw_long[Date])*(E$1=raw_long[Ticker]),0))</f>
        <v>73.758240000000001</v>
      </c>
      <c r="F266" s="3" cm="1">
        <f t="array" ref="F266">INDEX(raw_long[Adj Close], MATCH(1, ($A266=raw_long[Date])*(F$1=raw_long[Ticker]),0))</f>
        <v>79.579857000000004</v>
      </c>
      <c r="G266" s="3" cm="1">
        <f t="array" ref="G266">INDEX(raw_long[Adj Close], MATCH(1, ($A266=raw_long[Date])*(G$1=raw_long[Ticker]),0))</f>
        <v>46.758327000000001</v>
      </c>
      <c r="H266" s="3" cm="1">
        <f t="array" ref="H266">INDEX(raw_long[Adj Close], MATCH(1, ($A266=raw_long[Date])*(H$1=raw_long[Ticker]),0))</f>
        <v>100.53119700000001</v>
      </c>
      <c r="I266" s="3" cm="1">
        <f t="array" ref="I266">INDEX(raw_long[Adj Close], MATCH(1, ($A266=raw_long[Date])*(I$1=raw_long[Ticker]),0))</f>
        <v>47.48</v>
      </c>
    </row>
    <row r="267" spans="1:9" x14ac:dyDescent="0.25">
      <c r="A267" s="2">
        <v>43286</v>
      </c>
      <c r="B267" s="3" cm="1">
        <f t="array" ref="B267">INDEX(raw_long[Adj Close], MATCH(1, ($A267=raw_long[Date])*(B$1=raw_long[Ticker]),0))</f>
        <v>57.689529</v>
      </c>
      <c r="C267" s="3" cm="1">
        <f t="array" ref="C267">INDEX(raw_long[Adj Close], MATCH(1, ($A267=raw_long[Date])*(C$1=raw_long[Ticker]),0))</f>
        <v>170.850662</v>
      </c>
      <c r="D267" s="3" cm="1">
        <f t="array" ref="D267">INDEX(raw_long[Adj Close], MATCH(1, ($A267=raw_long[Date])*(D$1=raw_long[Ticker]),0))</f>
        <v>107.03594200000001</v>
      </c>
      <c r="E267" s="3" cm="1">
        <f t="array" ref="E267">INDEX(raw_long[Adj Close], MATCH(1, ($A267=raw_long[Date])*(E$1=raw_long[Ticker]),0))</f>
        <v>74.008949000000001</v>
      </c>
      <c r="F267" s="3" cm="1">
        <f t="array" ref="F267">INDEX(raw_long[Adj Close], MATCH(1, ($A267=raw_long[Date])*(F$1=raw_long[Ticker]),0))</f>
        <v>80.164878999999999</v>
      </c>
      <c r="G267" s="3" cm="1">
        <f t="array" ref="G267">INDEX(raw_long[Adj Close], MATCH(1, ($A267=raw_long[Date])*(G$1=raw_long[Ticker]),0))</f>
        <v>47.147171</v>
      </c>
      <c r="H267" s="3" cm="1">
        <f t="array" ref="H267">INDEX(raw_long[Adj Close], MATCH(1, ($A267=raw_long[Date])*(H$1=raw_long[Ticker]),0))</f>
        <v>100.93598900000001</v>
      </c>
      <c r="I267" s="3" cm="1">
        <f t="array" ref="I267">INDEX(raw_long[Adj Close], MATCH(1, ($A267=raw_long[Date])*(I$1=raw_long[Ticker]),0))</f>
        <v>47.619999</v>
      </c>
    </row>
    <row r="268" spans="1:9" x14ac:dyDescent="0.25">
      <c r="A268" s="2">
        <v>43287</v>
      </c>
      <c r="B268" s="3" cm="1">
        <f t="array" ref="B268">INDEX(raw_long[Adj Close], MATCH(1, ($A268=raw_long[Date])*(B$1=raw_long[Ticker]),0))</f>
        <v>58.105789000000001</v>
      </c>
      <c r="C268" s="3" cm="1">
        <f t="array" ref="C268">INDEX(raw_long[Adj Close], MATCH(1, ($A268=raw_long[Date])*(C$1=raw_long[Ticker]),0))</f>
        <v>170.521805</v>
      </c>
      <c r="D268" s="3" cm="1">
        <f t="array" ref="D268">INDEX(raw_long[Adj Close], MATCH(1, ($A268=raw_long[Date])*(D$1=raw_long[Ticker]),0))</f>
        <v>108.00190000000001</v>
      </c>
      <c r="E268" s="3" cm="1">
        <f t="array" ref="E268">INDEX(raw_long[Adj Close], MATCH(1, ($A268=raw_long[Date])*(E$1=raw_long[Ticker]),0))</f>
        <v>75.387778999999995</v>
      </c>
      <c r="F268" s="3" cm="1">
        <f t="array" ref="F268">INDEX(raw_long[Adj Close], MATCH(1, ($A268=raw_long[Date])*(F$1=raw_long[Ticker]),0))</f>
        <v>80.202620999999994</v>
      </c>
      <c r="G268" s="3" cm="1">
        <f t="array" ref="G268">INDEX(raw_long[Adj Close], MATCH(1, ($A268=raw_long[Date])*(G$1=raw_long[Ticker]),0))</f>
        <v>47.049956999999999</v>
      </c>
      <c r="H268" s="3" cm="1">
        <f t="array" ref="H268">INDEX(raw_long[Adj Close], MATCH(1, ($A268=raw_long[Date])*(H$1=raw_long[Ticker]),0))</f>
        <v>101.27040100000001</v>
      </c>
      <c r="I268" s="3" cm="1">
        <f t="array" ref="I268">INDEX(raw_long[Adj Close], MATCH(1, ($A268=raw_long[Date])*(I$1=raw_long[Ticker]),0))</f>
        <v>47.830002</v>
      </c>
    </row>
    <row r="269" spans="1:9" x14ac:dyDescent="0.25">
      <c r="A269" s="2">
        <v>43290</v>
      </c>
      <c r="B269" s="3" cm="1">
        <f t="array" ref="B269">INDEX(raw_long[Adj Close], MATCH(1, ($A269=raw_long[Date])*(B$1=raw_long[Ticker]),0))</f>
        <v>57.967030000000001</v>
      </c>
      <c r="C269" s="3" cm="1">
        <f t="array" ref="C269">INDEX(raw_long[Adj Close], MATCH(1, ($A269=raw_long[Date])*(C$1=raw_long[Ticker]),0))</f>
        <v>170.850662</v>
      </c>
      <c r="D269" s="3" cm="1">
        <f t="array" ref="D269">INDEX(raw_long[Adj Close], MATCH(1, ($A269=raw_long[Date])*(D$1=raw_long[Ticker]),0))</f>
        <v>108.093887</v>
      </c>
      <c r="E269" s="3" cm="1">
        <f t="array" ref="E269">INDEX(raw_long[Adj Close], MATCH(1, ($A269=raw_long[Date])*(E$1=raw_long[Ticker]),0))</f>
        <v>74.581969999999998</v>
      </c>
      <c r="F269" s="3" cm="1">
        <f t="array" ref="F269">INDEX(raw_long[Adj Close], MATCH(1, ($A269=raw_long[Date])*(F$1=raw_long[Ticker]),0))</f>
        <v>80.278098999999997</v>
      </c>
      <c r="G269" s="3" cm="1">
        <f t="array" ref="G269">INDEX(raw_long[Adj Close], MATCH(1, ($A269=raw_long[Date])*(G$1=raw_long[Ticker]),0))</f>
        <v>47.147171</v>
      </c>
      <c r="H269" s="3" cm="1">
        <f t="array" ref="H269">INDEX(raw_long[Adj Close], MATCH(1, ($A269=raw_long[Date])*(H$1=raw_long[Ticker]),0))</f>
        <v>101.9216</v>
      </c>
      <c r="I269" s="3" cm="1">
        <f t="array" ref="I269">INDEX(raw_long[Adj Close], MATCH(1, ($A269=raw_long[Date])*(I$1=raw_long[Ticker]),0))</f>
        <v>48.490001999999997</v>
      </c>
    </row>
    <row r="270" spans="1:9" x14ac:dyDescent="0.25">
      <c r="A270" s="2">
        <v>43291</v>
      </c>
      <c r="B270" s="3" cm="1">
        <f t="array" ref="B270">INDEX(raw_long[Adj Close], MATCH(1, ($A270=raw_long[Date])*(B$1=raw_long[Ticker]),0))</f>
        <v>59.231205000000003</v>
      </c>
      <c r="C270" s="3" cm="1">
        <f t="array" ref="C270">INDEX(raw_long[Adj Close], MATCH(1, ($A270=raw_long[Date])*(C$1=raw_long[Ticker]),0))</f>
        <v>173.810135</v>
      </c>
      <c r="D270" s="3" cm="1">
        <f t="array" ref="D270">INDEX(raw_long[Adj Close], MATCH(1, ($A270=raw_long[Date])*(D$1=raw_long[Ticker]),0))</f>
        <v>108.967834</v>
      </c>
      <c r="E270" s="3" cm="1">
        <f t="array" ref="E270">INDEX(raw_long[Adj Close], MATCH(1, ($A270=raw_long[Date])*(E$1=raw_long[Ticker]),0))</f>
        <v>74.635681000000005</v>
      </c>
      <c r="F270" s="3" cm="1">
        <f t="array" ref="F270">INDEX(raw_long[Adj Close], MATCH(1, ($A270=raw_long[Date])*(F$1=raw_long[Ticker]),0))</f>
        <v>81.316001999999997</v>
      </c>
      <c r="G270" s="3" cm="1">
        <f t="array" ref="G270">INDEX(raw_long[Adj Close], MATCH(1, ($A270=raw_long[Date])*(G$1=raw_long[Ticker]),0))</f>
        <v>47.341594999999998</v>
      </c>
      <c r="H270" s="3" cm="1">
        <f t="array" ref="H270">INDEX(raw_long[Adj Close], MATCH(1, ($A270=raw_long[Date])*(H$1=raw_long[Ticker]),0))</f>
        <v>103.31199599999999</v>
      </c>
      <c r="I270" s="3" cm="1">
        <f t="array" ref="I270">INDEX(raw_long[Adj Close], MATCH(1, ($A270=raw_long[Date])*(I$1=raw_long[Ticker]),0))</f>
        <v>49.869999</v>
      </c>
    </row>
    <row r="271" spans="1:9" x14ac:dyDescent="0.25">
      <c r="A271" s="2">
        <v>43292</v>
      </c>
      <c r="B271" s="3" cm="1">
        <f t="array" ref="B271">INDEX(raw_long[Adj Close], MATCH(1, ($A271=raw_long[Date])*(B$1=raw_long[Ticker]),0))</f>
        <v>58.383285999999998</v>
      </c>
      <c r="C271" s="3" cm="1">
        <f t="array" ref="C271">INDEX(raw_long[Adj Close], MATCH(1, ($A271=raw_long[Date])*(C$1=raw_long[Ticker]),0))</f>
        <v>171.97807299999999</v>
      </c>
      <c r="D271" s="3" cm="1">
        <f t="array" ref="D271">INDEX(raw_long[Adj Close], MATCH(1, ($A271=raw_long[Date])*(D$1=raw_long[Ticker]),0))</f>
        <v>109.335815</v>
      </c>
      <c r="E271" s="3" cm="1">
        <f t="array" ref="E271">INDEX(raw_long[Adj Close], MATCH(1, ($A271=raw_long[Date])*(E$1=raw_long[Ticker]),0))</f>
        <v>73.758240000000001</v>
      </c>
      <c r="F271" s="3" cm="1">
        <f t="array" ref="F271">INDEX(raw_long[Adj Close], MATCH(1, ($A271=raw_long[Date])*(F$1=raw_long[Ticker]),0))</f>
        <v>79.617607000000007</v>
      </c>
      <c r="G271" s="3" cm="1">
        <f t="array" ref="G271">INDEX(raw_long[Adj Close], MATCH(1, ($A271=raw_long[Date])*(G$1=raw_long[Ticker]),0))</f>
        <v>46.223666999999999</v>
      </c>
      <c r="H271" s="3" cm="1">
        <f t="array" ref="H271">INDEX(raw_long[Adj Close], MATCH(1, ($A271=raw_long[Date])*(H$1=raw_long[Ticker]),0))</f>
        <v>101.745598</v>
      </c>
      <c r="I271" s="3" cm="1">
        <f t="array" ref="I271">INDEX(raw_long[Adj Close], MATCH(1, ($A271=raw_long[Date])*(I$1=raw_long[Ticker]),0))</f>
        <v>49.830002</v>
      </c>
    </row>
    <row r="272" spans="1:9" x14ac:dyDescent="0.25">
      <c r="A272" s="2">
        <v>43293</v>
      </c>
      <c r="B272" s="3" cm="1">
        <f t="array" ref="B272">INDEX(raw_long[Adj Close], MATCH(1, ($A272=raw_long[Date])*(B$1=raw_long[Ticker]),0))</f>
        <v>58.722453999999999</v>
      </c>
      <c r="C272" s="3" cm="1">
        <f t="array" ref="C272">INDEX(raw_long[Adj Close], MATCH(1, ($A272=raw_long[Date])*(C$1=raw_long[Ticker]),0))</f>
        <v>174.09198000000001</v>
      </c>
      <c r="D272" s="3" cm="1">
        <f t="array" ref="D272">INDEX(raw_long[Adj Close], MATCH(1, ($A272=raw_long[Date])*(D$1=raw_long[Ticker]),0))</f>
        <v>109.381821</v>
      </c>
      <c r="E272" s="3" cm="1">
        <f t="array" ref="E272">INDEX(raw_long[Adj Close], MATCH(1, ($A272=raw_long[Date])*(E$1=raw_long[Ticker]),0))</f>
        <v>75.298232999999996</v>
      </c>
      <c r="F272" s="3" cm="1">
        <f t="array" ref="F272">INDEX(raw_long[Adj Close], MATCH(1, ($A272=raw_long[Date])*(F$1=raw_long[Ticker]),0))</f>
        <v>80.278098999999997</v>
      </c>
      <c r="G272" s="3" cm="1">
        <f t="array" ref="G272">INDEX(raw_long[Adj Close], MATCH(1, ($A272=raw_long[Date])*(G$1=raw_long[Ticker]),0))</f>
        <v>46.758327000000001</v>
      </c>
      <c r="H272" s="3" cm="1">
        <f t="array" ref="H272">INDEX(raw_long[Adj Close], MATCH(1, ($A272=raw_long[Date])*(H$1=raw_long[Ticker]),0))</f>
        <v>102.467201</v>
      </c>
      <c r="I272" s="3" cm="1">
        <f t="array" ref="I272">INDEX(raw_long[Adj Close], MATCH(1, ($A272=raw_long[Date])*(I$1=raw_long[Ticker]),0))</f>
        <v>48.75</v>
      </c>
    </row>
    <row r="273" spans="1:9" x14ac:dyDescent="0.25">
      <c r="A273" s="2">
        <v>43294</v>
      </c>
      <c r="B273" s="3" cm="1">
        <f t="array" ref="B273">INDEX(raw_long[Adj Close], MATCH(1, ($A273=raw_long[Date])*(B$1=raw_long[Ticker]),0))</f>
        <v>59.092464</v>
      </c>
      <c r="C273" s="3" cm="1">
        <f t="array" ref="C273">INDEX(raw_long[Adj Close], MATCH(1, ($A273=raw_long[Date])*(C$1=raw_long[Ticker]),0))</f>
        <v>176.39378400000001</v>
      </c>
      <c r="D273" s="3" cm="1">
        <f t="array" ref="D273">INDEX(raw_long[Adj Close], MATCH(1, ($A273=raw_long[Date])*(D$1=raw_long[Ticker]),0))</f>
        <v>108.967834</v>
      </c>
      <c r="E273" s="3" cm="1">
        <f t="array" ref="E273">INDEX(raw_long[Adj Close], MATCH(1, ($A273=raw_long[Date])*(E$1=raw_long[Ticker]),0))</f>
        <v>75.692192000000006</v>
      </c>
      <c r="F273" s="3" cm="1">
        <f t="array" ref="F273">INDEX(raw_long[Adj Close], MATCH(1, ($A273=raw_long[Date])*(F$1=raw_long[Ticker]),0))</f>
        <v>80.787621000000001</v>
      </c>
      <c r="G273" s="3" cm="1">
        <f t="array" ref="G273">INDEX(raw_long[Adj Close], MATCH(1, ($A273=raw_long[Date])*(G$1=raw_long[Ticker]),0))</f>
        <v>46.661118000000002</v>
      </c>
      <c r="H273" s="3" cm="1">
        <f t="array" ref="H273">INDEX(raw_long[Adj Close], MATCH(1, ($A273=raw_long[Date])*(H$1=raw_long[Ticker]),0))</f>
        <v>102.643196</v>
      </c>
      <c r="I273" s="3" cm="1">
        <f t="array" ref="I273">INDEX(raw_long[Adj Close], MATCH(1, ($A273=raw_long[Date])*(I$1=raw_long[Ticker]),0))</f>
        <v>47.369999</v>
      </c>
    </row>
    <row r="274" spans="1:9" x14ac:dyDescent="0.25">
      <c r="A274" s="2">
        <v>43297</v>
      </c>
      <c r="B274" s="3" cm="1">
        <f t="array" ref="B274">INDEX(raw_long[Adj Close], MATCH(1, ($A274=raw_long[Date])*(B$1=raw_long[Ticker]),0))</f>
        <v>59.277465999999997</v>
      </c>
      <c r="C274" s="3" cm="1">
        <f t="array" ref="C274">INDEX(raw_long[Adj Close], MATCH(1, ($A274=raw_long[Date])*(C$1=raw_long[Ticker]),0))</f>
        <v>177.33329800000001</v>
      </c>
      <c r="D274" s="3" cm="1">
        <f t="array" ref="D274">INDEX(raw_long[Adj Close], MATCH(1, ($A274=raw_long[Date])*(D$1=raw_long[Ticker]),0))</f>
        <v>109.427803</v>
      </c>
      <c r="E274" s="3" cm="1">
        <f t="array" ref="E274">INDEX(raw_long[Adj Close], MATCH(1, ($A274=raw_long[Date])*(E$1=raw_long[Ticker]),0))</f>
        <v>76.193573000000001</v>
      </c>
      <c r="F274" s="3" cm="1">
        <f t="array" ref="F274">INDEX(raw_long[Adj Close], MATCH(1, ($A274=raw_long[Date])*(F$1=raw_long[Ticker]),0))</f>
        <v>80.787621000000001</v>
      </c>
      <c r="G274" s="3" cm="1">
        <f t="array" ref="G274">INDEX(raw_long[Adj Close], MATCH(1, ($A274=raw_long[Date])*(G$1=raw_long[Ticker]),0))</f>
        <v>46.466693999999997</v>
      </c>
      <c r="H274" s="3" cm="1">
        <f t="array" ref="H274">INDEX(raw_long[Adj Close], MATCH(1, ($A274=raw_long[Date])*(H$1=raw_long[Ticker]),0))</f>
        <v>102.660805</v>
      </c>
      <c r="I274" s="3" cm="1">
        <f t="array" ref="I274">INDEX(raw_long[Adj Close], MATCH(1, ($A274=raw_long[Date])*(I$1=raw_long[Ticker]),0))</f>
        <v>47.52</v>
      </c>
    </row>
    <row r="275" spans="1:9" x14ac:dyDescent="0.25">
      <c r="A275" s="2">
        <v>43298</v>
      </c>
      <c r="B275" s="3" cm="1">
        <f t="array" ref="B275">INDEX(raw_long[Adj Close], MATCH(1, ($A275=raw_long[Date])*(B$1=raw_long[Ticker]),0))</f>
        <v>61.112057</v>
      </c>
      <c r="C275" s="3" cm="1">
        <f t="array" ref="C275">INDEX(raw_long[Adj Close], MATCH(1, ($A275=raw_long[Date])*(C$1=raw_long[Ticker]),0))</f>
        <v>174.51473999999999</v>
      </c>
      <c r="D275" s="3" cm="1">
        <f t="array" ref="D275">INDEX(raw_long[Adj Close], MATCH(1, ($A275=raw_long[Date])*(D$1=raw_long[Ticker]),0))</f>
        <v>109.887787</v>
      </c>
      <c r="E275" s="3" cm="1">
        <f t="array" ref="E275">INDEX(raw_long[Adj Close], MATCH(1, ($A275=raw_long[Date])*(E$1=raw_long[Ticker]),0))</f>
        <v>76.927757</v>
      </c>
      <c r="F275" s="3" cm="1">
        <f t="array" ref="F275">INDEX(raw_long[Adj Close], MATCH(1, ($A275=raw_long[Date])*(F$1=raw_long[Ticker]),0))</f>
        <v>80.674385000000001</v>
      </c>
      <c r="G275" s="3" cm="1">
        <f t="array" ref="G275">INDEX(raw_long[Adj Close], MATCH(1, ($A275=raw_long[Date])*(G$1=raw_long[Ticker]),0))</f>
        <v>47.924858</v>
      </c>
      <c r="H275" s="3" cm="1">
        <f t="array" ref="H275">INDEX(raw_long[Adj Close], MATCH(1, ($A275=raw_long[Date])*(H$1=raw_long[Ticker]),0))</f>
        <v>103.10080000000001</v>
      </c>
      <c r="I275" s="3" cm="1">
        <f t="array" ref="I275">INDEX(raw_long[Adj Close], MATCH(1, ($A275=raw_long[Date])*(I$1=raw_long[Ticker]),0))</f>
        <v>48.130001</v>
      </c>
    </row>
    <row r="276" spans="1:9" x14ac:dyDescent="0.25">
      <c r="A276" s="2">
        <v>43299</v>
      </c>
      <c r="B276" s="3" cm="1">
        <f t="array" ref="B276">INDEX(raw_long[Adj Close], MATCH(1, ($A276=raw_long[Date])*(B$1=raw_long[Ticker]),0))</f>
        <v>62.838734000000002</v>
      </c>
      <c r="C276" s="3" cm="1">
        <f t="array" ref="C276">INDEX(raw_long[Adj Close], MATCH(1, ($A276=raw_long[Date])*(C$1=raw_long[Ticker]),0))</f>
        <v>177.803055</v>
      </c>
      <c r="D276" s="3" cm="1">
        <f t="array" ref="D276">INDEX(raw_long[Adj Close], MATCH(1, ($A276=raw_long[Date])*(D$1=raw_long[Ticker]),0))</f>
        <v>110.623741</v>
      </c>
      <c r="E276" s="3" cm="1">
        <f t="array" ref="E276">INDEX(raw_long[Adj Close], MATCH(1, ($A276=raw_long[Date])*(E$1=raw_long[Ticker]),0))</f>
        <v>76.641234999999995</v>
      </c>
      <c r="F276" s="3" cm="1">
        <f t="array" ref="F276">INDEX(raw_long[Adj Close], MATCH(1, ($A276=raw_long[Date])*(F$1=raw_long[Ticker]),0))</f>
        <v>80.674385000000001</v>
      </c>
      <c r="G276" s="3" cm="1">
        <f t="array" ref="G276">INDEX(raw_long[Adj Close], MATCH(1, ($A276=raw_long[Date])*(G$1=raw_long[Ticker]),0))</f>
        <v>49.091380999999998</v>
      </c>
      <c r="H276" s="3" cm="1">
        <f t="array" ref="H276">INDEX(raw_long[Adj Close], MATCH(1, ($A276=raw_long[Date])*(H$1=raw_long[Ticker]),0))</f>
        <v>104.156792</v>
      </c>
      <c r="I276" s="3" cm="1">
        <f t="array" ref="I276">INDEX(raw_long[Adj Close], MATCH(1, ($A276=raw_long[Date])*(I$1=raw_long[Ticker]),0))</f>
        <v>48.150002000000001</v>
      </c>
    </row>
    <row r="277" spans="1:9" x14ac:dyDescent="0.25">
      <c r="A277" s="2">
        <v>43300</v>
      </c>
      <c r="B277" s="3" cm="1">
        <f t="array" ref="B277">INDEX(raw_long[Adj Close], MATCH(1, ($A277=raw_long[Date])*(B$1=raw_long[Ticker]),0))</f>
        <v>62.329982999999999</v>
      </c>
      <c r="C277" s="3" cm="1">
        <f t="array" ref="C277">INDEX(raw_long[Adj Close], MATCH(1, ($A277=raw_long[Date])*(C$1=raw_long[Ticker]),0))</f>
        <v>178.03791799999999</v>
      </c>
      <c r="D277" s="3" cm="1">
        <f t="array" ref="D277">INDEX(raw_long[Adj Close], MATCH(1, ($A277=raw_long[Date])*(D$1=raw_long[Ticker]),0))</f>
        <v>109.56579600000001</v>
      </c>
      <c r="E277" s="3" cm="1">
        <f t="array" ref="E277">INDEX(raw_long[Adj Close], MATCH(1, ($A277=raw_long[Date])*(E$1=raw_long[Ticker]),0))</f>
        <v>76.730782000000005</v>
      </c>
      <c r="F277" s="3" cm="1">
        <f t="array" ref="F277">INDEX(raw_long[Adj Close], MATCH(1, ($A277=raw_long[Date])*(F$1=raw_long[Ticker]),0))</f>
        <v>81.032936000000007</v>
      </c>
      <c r="G277" s="3" cm="1">
        <f t="array" ref="G277">INDEX(raw_long[Adj Close], MATCH(1, ($A277=raw_long[Date])*(G$1=raw_long[Ticker]),0))</f>
        <v>46.758327000000001</v>
      </c>
      <c r="H277" s="3" cm="1">
        <f t="array" ref="H277">INDEX(raw_long[Adj Close], MATCH(1, ($A277=raw_long[Date])*(H$1=raw_long[Ticker]),0))</f>
        <v>103.822395</v>
      </c>
      <c r="I277" s="3" cm="1">
        <f t="array" ref="I277">INDEX(raw_long[Adj Close], MATCH(1, ($A277=raw_long[Date])*(I$1=raw_long[Ticker]),0))</f>
        <v>47.939999</v>
      </c>
    </row>
    <row r="278" spans="1:9" x14ac:dyDescent="0.25">
      <c r="A278" s="2">
        <v>43301</v>
      </c>
      <c r="B278" s="3" cm="1">
        <f t="array" ref="B278">INDEX(raw_long[Adj Close], MATCH(1, ($A278=raw_long[Date])*(B$1=raw_long[Ticker]),0))</f>
        <v>61.836651000000003</v>
      </c>
      <c r="C278" s="3" cm="1">
        <f t="array" ref="C278">INDEX(raw_long[Adj Close], MATCH(1, ($A278=raw_long[Date])*(C$1=raw_long[Ticker]),0))</f>
        <v>178.41372699999999</v>
      </c>
      <c r="D278" s="3" cm="1">
        <f t="array" ref="D278">INDEX(raw_long[Adj Close], MATCH(1, ($A278=raw_long[Date])*(D$1=raw_long[Ticker]),0))</f>
        <v>108.00190000000001</v>
      </c>
      <c r="E278" s="3" cm="1">
        <f t="array" ref="E278">INDEX(raw_long[Adj Close], MATCH(1, ($A278=raw_long[Date])*(E$1=raw_long[Ticker]),0))</f>
        <v>75.727997000000002</v>
      </c>
      <c r="F278" s="3" cm="1">
        <f t="array" ref="F278">INDEX(raw_long[Adj Close], MATCH(1, ($A278=raw_long[Date])*(F$1=raw_long[Ticker]),0))</f>
        <v>80.995200999999994</v>
      </c>
      <c r="G278" s="3" cm="1">
        <f t="array" ref="G278">INDEX(raw_long[Adj Close], MATCH(1, ($A278=raw_long[Date])*(G$1=raw_long[Ticker]),0))</f>
        <v>44.862720000000003</v>
      </c>
      <c r="H278" s="3" cm="1">
        <f t="array" ref="H278">INDEX(raw_long[Adj Close], MATCH(1, ($A278=raw_long[Date])*(H$1=raw_long[Ticker]),0))</f>
        <v>102.78398900000001</v>
      </c>
      <c r="I278" s="3" cm="1">
        <f t="array" ref="I278">INDEX(raw_long[Adj Close], MATCH(1, ($A278=raw_long[Date])*(I$1=raw_long[Ticker]),0))</f>
        <v>47.740001999999997</v>
      </c>
    </row>
    <row r="279" spans="1:9" x14ac:dyDescent="0.25">
      <c r="A279" s="2">
        <v>43304</v>
      </c>
      <c r="B279" s="3" cm="1">
        <f t="array" ref="B279">INDEX(raw_long[Adj Close], MATCH(1, ($A279=raw_long[Date])*(B$1=raw_long[Ticker]),0))</f>
        <v>61.327891999999999</v>
      </c>
      <c r="C279" s="3" cm="1">
        <f t="array" ref="C279">INDEX(raw_long[Adj Close], MATCH(1, ($A279=raw_long[Date])*(C$1=raw_long[Ticker]),0))</f>
        <v>177.99095199999999</v>
      </c>
      <c r="D279" s="3" cm="1">
        <f t="array" ref="D279">INDEX(raw_long[Adj Close], MATCH(1, ($A279=raw_long[Date])*(D$1=raw_long[Ticker]),0))</f>
        <v>106.667969</v>
      </c>
      <c r="E279" s="3" cm="1">
        <f t="array" ref="E279">INDEX(raw_long[Adj Close], MATCH(1, ($A279=raw_long[Date])*(E$1=raw_long[Ticker]),0))</f>
        <v>75.101264999999998</v>
      </c>
      <c r="F279" s="3" cm="1">
        <f t="array" ref="F279">INDEX(raw_long[Adj Close], MATCH(1, ($A279=raw_long[Date])*(F$1=raw_long[Ticker]),0))</f>
        <v>80.108253000000005</v>
      </c>
      <c r="G279" s="3" cm="1">
        <f t="array" ref="G279">INDEX(raw_long[Adj Close], MATCH(1, ($A279=raw_long[Date])*(G$1=raw_long[Ticker]),0))</f>
        <v>44.376666999999998</v>
      </c>
      <c r="H279" s="3" cm="1">
        <f t="array" ref="H279">INDEX(raw_long[Adj Close], MATCH(1, ($A279=raw_long[Date])*(H$1=raw_long[Ticker]),0))</f>
        <v>102.871994</v>
      </c>
      <c r="I279" s="3" cm="1">
        <f t="array" ref="I279">INDEX(raw_long[Adj Close], MATCH(1, ($A279=raw_long[Date])*(I$1=raw_long[Ticker]),0))</f>
        <v>48.610000999999997</v>
      </c>
    </row>
    <row r="280" spans="1:9" x14ac:dyDescent="0.25">
      <c r="A280" s="2">
        <v>43305</v>
      </c>
      <c r="B280" s="3" cm="1">
        <f t="array" ref="B280">INDEX(raw_long[Adj Close], MATCH(1, ($A280=raw_long[Date])*(B$1=raw_long[Ticker]),0))</f>
        <v>62.329982999999999</v>
      </c>
      <c r="C280" s="3" cm="1">
        <f t="array" ref="C280">INDEX(raw_long[Adj Close], MATCH(1, ($A280=raw_long[Date])*(C$1=raw_long[Ticker]),0))</f>
        <v>178.930466</v>
      </c>
      <c r="D280" s="3" cm="1">
        <f t="array" ref="D280">INDEX(raw_long[Adj Close], MATCH(1, ($A280=raw_long[Date])*(D$1=raw_long[Ticker]),0))</f>
        <v>106.713966</v>
      </c>
      <c r="E280" s="3" cm="1">
        <f t="array" ref="E280">INDEX(raw_long[Adj Close], MATCH(1, ($A280=raw_long[Date])*(E$1=raw_long[Ticker]),0))</f>
        <v>76.247307000000006</v>
      </c>
      <c r="F280" s="3" cm="1">
        <f t="array" ref="F280">INDEX(raw_long[Adj Close], MATCH(1, ($A280=raw_long[Date])*(F$1=raw_long[Ticker]),0))</f>
        <v>81.334885</v>
      </c>
      <c r="G280" s="3" cm="1">
        <f t="array" ref="G280">INDEX(raw_long[Adj Close], MATCH(1, ($A280=raw_long[Date])*(G$1=raw_long[Ticker]),0))</f>
        <v>45.737609999999997</v>
      </c>
      <c r="H280" s="3" cm="1">
        <f t="array" ref="H280">INDEX(raw_long[Adj Close], MATCH(1, ($A280=raw_long[Date])*(H$1=raw_long[Ticker]),0))</f>
        <v>104.06880200000001</v>
      </c>
      <c r="I280" s="3" cm="1">
        <f t="array" ref="I280">INDEX(raw_long[Adj Close], MATCH(1, ($A280=raw_long[Date])*(I$1=raw_long[Ticker]),0))</f>
        <v>48.610000999999997</v>
      </c>
    </row>
    <row r="281" spans="1:9" x14ac:dyDescent="0.25">
      <c r="A281" s="2">
        <v>43306</v>
      </c>
      <c r="B281" s="3" cm="1">
        <f t="array" ref="B281">INDEX(raw_long[Adj Close], MATCH(1, ($A281=raw_long[Date])*(B$1=raw_long[Ticker]),0))</f>
        <v>61.774979000000002</v>
      </c>
      <c r="C281" s="3" cm="1">
        <f t="array" ref="C281">INDEX(raw_long[Adj Close], MATCH(1, ($A281=raw_long[Date])*(C$1=raw_long[Ticker]),0))</f>
        <v>177.19238300000001</v>
      </c>
      <c r="D281" s="3" cm="1">
        <f t="array" ref="D281">INDEX(raw_long[Adj Close], MATCH(1, ($A281=raw_long[Date])*(D$1=raw_long[Ticker]),0))</f>
        <v>106.529968</v>
      </c>
      <c r="E281" s="3" cm="1">
        <f t="array" ref="E281">INDEX(raw_long[Adj Close], MATCH(1, ($A281=raw_long[Date])*(E$1=raw_long[Ticker]),0))</f>
        <v>75.137062</v>
      </c>
      <c r="F281" s="3" cm="1">
        <f t="array" ref="F281">INDEX(raw_long[Adj Close], MATCH(1, ($A281=raw_long[Date])*(F$1=raw_long[Ticker]),0))</f>
        <v>81.297156999999999</v>
      </c>
      <c r="G281" s="3" cm="1">
        <f t="array" ref="G281">INDEX(raw_long[Adj Close], MATCH(1, ($A281=raw_long[Date])*(G$1=raw_long[Ticker]),0))</f>
        <v>46.126457000000002</v>
      </c>
      <c r="H281" s="3" cm="1">
        <f t="array" ref="H281">INDEX(raw_long[Adj Close], MATCH(1, ($A281=raw_long[Date])*(H$1=raw_long[Ticker]),0))</f>
        <v>103.5056</v>
      </c>
      <c r="I281" s="3" cm="1">
        <f t="array" ref="I281">INDEX(raw_long[Adj Close], MATCH(1, ($A281=raw_long[Date])*(I$1=raw_long[Ticker]),0))</f>
        <v>48.849997999999999</v>
      </c>
    </row>
    <row r="282" spans="1:9" x14ac:dyDescent="0.25">
      <c r="A282" s="2">
        <v>43307</v>
      </c>
      <c r="B282" s="3" cm="1">
        <f t="array" ref="B282">INDEX(raw_long[Adj Close], MATCH(1, ($A282=raw_long[Date])*(B$1=raw_long[Ticker]),0))</f>
        <v>63.224148</v>
      </c>
      <c r="C282" s="3" cm="1">
        <f t="array" ref="C282">INDEX(raw_long[Adj Close], MATCH(1, ($A282=raw_long[Date])*(C$1=raw_long[Ticker]),0))</f>
        <v>176.48774700000001</v>
      </c>
      <c r="D282" s="3" cm="1">
        <f t="array" ref="D282">INDEX(raw_long[Adj Close], MATCH(1, ($A282=raw_long[Date])*(D$1=raw_long[Ticker]),0))</f>
        <v>105.656021</v>
      </c>
      <c r="E282" s="3" cm="1">
        <f t="array" ref="E282">INDEX(raw_long[Adj Close], MATCH(1, ($A282=raw_long[Date])*(E$1=raw_long[Ticker]),0))</f>
        <v>77.088920999999999</v>
      </c>
      <c r="F282" s="3" cm="1">
        <f t="array" ref="F282">INDEX(raw_long[Adj Close], MATCH(1, ($A282=raw_long[Date])*(F$1=raw_long[Ticker]),0))</f>
        <v>82.561522999999994</v>
      </c>
      <c r="G282" s="3" cm="1">
        <f t="array" ref="G282">INDEX(raw_long[Adj Close], MATCH(1, ($A282=raw_long[Date])*(G$1=raw_long[Ticker]),0))</f>
        <v>42.529659000000002</v>
      </c>
      <c r="H282" s="3" cm="1">
        <f t="array" ref="H282">INDEX(raw_long[Adj Close], MATCH(1, ($A282=raw_long[Date])*(H$1=raw_long[Ticker]),0))</f>
        <v>105.934387</v>
      </c>
      <c r="I282" s="3" cm="1">
        <f t="array" ref="I282">INDEX(raw_long[Adj Close], MATCH(1, ($A282=raw_long[Date])*(I$1=raw_long[Ticker]),0))</f>
        <v>49.27</v>
      </c>
    </row>
    <row r="283" spans="1:9" x14ac:dyDescent="0.25">
      <c r="A283" s="2">
        <v>43308</v>
      </c>
      <c r="B283" s="3" cm="1">
        <f t="array" ref="B283">INDEX(raw_long[Adj Close], MATCH(1, ($A283=raw_long[Date])*(B$1=raw_long[Ticker]),0))</f>
        <v>63.486252</v>
      </c>
      <c r="C283" s="3" cm="1">
        <f t="array" ref="C283">INDEX(raw_long[Adj Close], MATCH(1, ($A283=raw_long[Date])*(C$1=raw_long[Ticker]),0))</f>
        <v>177.756058</v>
      </c>
      <c r="D283" s="3" cm="1">
        <f t="array" ref="D283">INDEX(raw_long[Adj Close], MATCH(1, ($A283=raw_long[Date])*(D$1=raw_long[Ticker]),0))</f>
        <v>103.816124</v>
      </c>
      <c r="E283" s="3" cm="1">
        <f t="array" ref="E283">INDEX(raw_long[Adj Close], MATCH(1, ($A283=raw_long[Date])*(E$1=raw_long[Ticker]),0))</f>
        <v>77.536591000000001</v>
      </c>
      <c r="F283" s="3" cm="1">
        <f t="array" ref="F283">INDEX(raw_long[Adj Close], MATCH(1, ($A283=raw_long[Date])*(F$1=raw_long[Ticker]),0))</f>
        <v>83.391846000000001</v>
      </c>
      <c r="G283" s="3" cm="1">
        <f t="array" ref="G283">INDEX(raw_long[Adj Close], MATCH(1, ($A283=raw_long[Date])*(G$1=raw_long[Ticker]),0))</f>
        <v>41.022896000000003</v>
      </c>
      <c r="H283" s="3" cm="1">
        <f t="array" ref="H283">INDEX(raw_long[Adj Close], MATCH(1, ($A283=raw_long[Date])*(H$1=raw_long[Ticker]),0))</f>
        <v>106.2864</v>
      </c>
      <c r="I283" s="3" cm="1">
        <f t="array" ref="I283">INDEX(raw_long[Adj Close], MATCH(1, ($A283=raw_long[Date])*(I$1=raw_long[Ticker]),0))</f>
        <v>49.740001999999997</v>
      </c>
    </row>
    <row r="284" spans="1:9" x14ac:dyDescent="0.25">
      <c r="A284" s="2">
        <v>43311</v>
      </c>
      <c r="B284" s="3" cm="1">
        <f t="array" ref="B284">INDEX(raw_long[Adj Close], MATCH(1, ($A284=raw_long[Date])*(B$1=raw_long[Ticker]),0))</f>
        <v>63.455406000000004</v>
      </c>
      <c r="C284" s="3" cm="1">
        <f t="array" ref="C284">INDEX(raw_long[Adj Close], MATCH(1, ($A284=raw_long[Date])*(C$1=raw_long[Ticker]),0))</f>
        <v>177.427246</v>
      </c>
      <c r="D284" s="3" cm="1">
        <f t="array" ref="D284">INDEX(raw_long[Adj Close], MATCH(1, ($A284=raw_long[Date])*(D$1=raw_long[Ticker]),0))</f>
        <v>103.862129</v>
      </c>
      <c r="E284" s="3" cm="1">
        <f t="array" ref="E284">INDEX(raw_long[Adj Close], MATCH(1, ($A284=raw_long[Date])*(E$1=raw_long[Ticker]),0))</f>
        <v>76.444282999999999</v>
      </c>
      <c r="F284" s="3" cm="1">
        <f t="array" ref="F284">INDEX(raw_long[Adj Close], MATCH(1, ($A284=raw_long[Date])*(F$1=raw_long[Ticker]),0))</f>
        <v>83.372978000000003</v>
      </c>
      <c r="G284" s="3" cm="1">
        <f t="array" ref="G284">INDEX(raw_long[Adj Close], MATCH(1, ($A284=raw_long[Date])*(G$1=raw_long[Ticker]),0))</f>
        <v>40.779868999999998</v>
      </c>
      <c r="H284" s="3" cm="1">
        <f t="array" ref="H284">INDEX(raw_long[Adj Close], MATCH(1, ($A284=raw_long[Date])*(H$1=raw_long[Ticker]),0))</f>
        <v>105.863991</v>
      </c>
      <c r="I284" s="3" cm="1">
        <f t="array" ref="I284">INDEX(raw_long[Adj Close], MATCH(1, ($A284=raw_long[Date])*(I$1=raw_long[Ticker]),0))</f>
        <v>49.389999000000003</v>
      </c>
    </row>
    <row r="285" spans="1:9" x14ac:dyDescent="0.25">
      <c r="A285" s="2">
        <v>43312</v>
      </c>
      <c r="B285" s="3" cm="1">
        <f t="array" ref="B285">INDEX(raw_long[Adj Close], MATCH(1, ($A285=raw_long[Date])*(B$1=raw_long[Ticker]),0))</f>
        <v>63.285820000000001</v>
      </c>
      <c r="C285" s="3" cm="1">
        <f t="array" ref="C285">INDEX(raw_long[Adj Close], MATCH(1, ($A285=raw_long[Date])*(C$1=raw_long[Ticker]),0))</f>
        <v>177.709091</v>
      </c>
      <c r="D285" s="3" cm="1">
        <f t="array" ref="D285">INDEX(raw_long[Adj Close], MATCH(1, ($A285=raw_long[Date])*(D$1=raw_long[Ticker]),0))</f>
        <v>103.678139</v>
      </c>
      <c r="E285" s="3" cm="1">
        <f t="array" ref="E285">INDEX(raw_long[Adj Close], MATCH(1, ($A285=raw_long[Date])*(E$1=raw_long[Ticker]),0))</f>
        <v>74.796836999999996</v>
      </c>
      <c r="F285" s="3" cm="1">
        <f t="array" ref="F285">INDEX(raw_long[Adj Close], MATCH(1, ($A285=raw_long[Date])*(F$1=raw_long[Ticker]),0))</f>
        <v>82.920067000000003</v>
      </c>
      <c r="G285" s="3" cm="1">
        <f t="array" ref="G285">INDEX(raw_long[Adj Close], MATCH(1, ($A285=raw_long[Date])*(G$1=raw_long[Ticker]),0))</f>
        <v>41.703372999999999</v>
      </c>
      <c r="H285" s="3" cm="1">
        <f t="array" ref="H285">INDEX(raw_long[Adj Close], MATCH(1, ($A285=raw_long[Date])*(H$1=raw_long[Ticker]),0))</f>
        <v>106.268799</v>
      </c>
      <c r="I285" s="3" cm="1">
        <f t="array" ref="I285">INDEX(raw_long[Adj Close], MATCH(1, ($A285=raw_long[Date])*(I$1=raw_long[Ticker]),0))</f>
        <v>49.060001</v>
      </c>
    </row>
    <row r="286" spans="1:9" x14ac:dyDescent="0.25">
      <c r="A286" s="2">
        <v>43313</v>
      </c>
      <c r="B286" s="3" cm="1">
        <f t="array" ref="B286">INDEX(raw_long[Adj Close], MATCH(1, ($A286=raw_long[Date])*(B$1=raw_long[Ticker]),0))</f>
        <v>62.761642000000002</v>
      </c>
      <c r="C286" s="3" cm="1">
        <f t="array" ref="C286">INDEX(raw_long[Adj Close], MATCH(1, ($A286=raw_long[Date])*(C$1=raw_long[Ticker]),0))</f>
        <v>176.48774700000001</v>
      </c>
      <c r="D286" s="3" cm="1">
        <f t="array" ref="D286">INDEX(raw_long[Adj Close], MATCH(1, ($A286=raw_long[Date])*(D$1=raw_long[Ticker]),0))</f>
        <v>104.460098</v>
      </c>
      <c r="E286" s="3" cm="1">
        <f t="array" ref="E286">INDEX(raw_long[Adj Close], MATCH(1, ($A286=raw_long[Date])*(E$1=raw_long[Ticker]),0))</f>
        <v>75.960785000000001</v>
      </c>
      <c r="F286" s="3" cm="1">
        <f t="array" ref="F286">INDEX(raw_long[Adj Close], MATCH(1, ($A286=raw_long[Date])*(F$1=raw_long[Ticker]),0))</f>
        <v>84.014610000000005</v>
      </c>
      <c r="G286" s="3" cm="1">
        <f t="array" ref="G286">INDEX(raw_long[Adj Close], MATCH(1, ($A286=raw_long[Date])*(G$1=raw_long[Ticker]),0))</f>
        <v>41.265926</v>
      </c>
      <c r="H286" s="3" cm="1">
        <f t="array" ref="H286">INDEX(raw_long[Adj Close], MATCH(1, ($A286=raw_long[Date])*(H$1=raw_long[Ticker]),0))</f>
        <v>105.44158899999999</v>
      </c>
      <c r="I286" s="3" cm="1">
        <f t="array" ref="I286">INDEX(raw_long[Adj Close], MATCH(1, ($A286=raw_long[Date])*(I$1=raw_long[Ticker]),0))</f>
        <v>49.09</v>
      </c>
    </row>
    <row r="287" spans="1:9" x14ac:dyDescent="0.25">
      <c r="A287" s="2">
        <v>43314</v>
      </c>
      <c r="B287" s="3" cm="1">
        <f t="array" ref="B287">INDEX(raw_long[Adj Close], MATCH(1, ($A287=raw_long[Date])*(B$1=raw_long[Ticker]),0))</f>
        <v>61.944569000000001</v>
      </c>
      <c r="C287" s="3" cm="1">
        <f t="array" ref="C287">INDEX(raw_long[Adj Close], MATCH(1, ($A287=raw_long[Date])*(C$1=raw_long[Ticker]),0))</f>
        <v>173.76312300000001</v>
      </c>
      <c r="D287" s="3" cm="1">
        <f t="array" ref="D287">INDEX(raw_long[Adj Close], MATCH(1, ($A287=raw_long[Date])*(D$1=raw_long[Ticker]),0))</f>
        <v>103.770134</v>
      </c>
      <c r="E287" s="3" cm="1">
        <f t="array" ref="E287">INDEX(raw_long[Adj Close], MATCH(1, ($A287=raw_long[Date])*(E$1=raw_long[Ticker]),0))</f>
        <v>76.318923999999996</v>
      </c>
      <c r="F287" s="3" cm="1">
        <f t="array" ref="F287">INDEX(raw_long[Adj Close], MATCH(1, ($A287=raw_long[Date])*(F$1=raw_long[Ticker]),0))</f>
        <v>84.524124</v>
      </c>
      <c r="G287" s="3" cm="1">
        <f t="array" ref="G287">INDEX(raw_long[Adj Close], MATCH(1, ($A287=raw_long[Date])*(G$1=raw_long[Ticker]),0))</f>
        <v>39.904975999999998</v>
      </c>
      <c r="H287" s="3" cm="1">
        <f t="array" ref="H287">INDEX(raw_long[Adj Close], MATCH(1, ($A287=raw_long[Date])*(H$1=raw_long[Ticker]),0))</f>
        <v>100.495987</v>
      </c>
      <c r="I287" s="3" cm="1">
        <f t="array" ref="I287">INDEX(raw_long[Adj Close], MATCH(1, ($A287=raw_long[Date])*(I$1=raw_long[Ticker]),0))</f>
        <v>48.82</v>
      </c>
    </row>
    <row r="288" spans="1:9" x14ac:dyDescent="0.25">
      <c r="A288" s="2">
        <v>43315</v>
      </c>
      <c r="B288" s="3" cm="1">
        <f t="array" ref="B288">INDEX(raw_long[Adj Close], MATCH(1, ($A288=raw_long[Date])*(B$1=raw_long[Ticker]),0))</f>
        <v>61.528315999999997</v>
      </c>
      <c r="C288" s="3" cm="1">
        <f t="array" ref="C288">INDEX(raw_long[Adj Close], MATCH(1, ($A288=raw_long[Date])*(C$1=raw_long[Ticker]),0))</f>
        <v>178.13188199999999</v>
      </c>
      <c r="D288" s="3" cm="1">
        <f t="array" ref="D288">INDEX(raw_long[Adj Close], MATCH(1, ($A288=raw_long[Date])*(D$1=raw_long[Ticker]),0))</f>
        <v>104.322098</v>
      </c>
      <c r="E288" s="3" cm="1">
        <f t="array" ref="E288">INDEX(raw_long[Adj Close], MATCH(1, ($A288=raw_long[Date])*(E$1=raw_long[Ticker]),0))</f>
        <v>76.999381999999997</v>
      </c>
      <c r="F288" s="3" cm="1">
        <f t="array" ref="F288">INDEX(raw_long[Adj Close], MATCH(1, ($A288=raw_long[Date])*(F$1=raw_long[Ticker]),0))</f>
        <v>85.656395000000003</v>
      </c>
      <c r="G288" s="3" cm="1">
        <f t="array" ref="G288">INDEX(raw_long[Adj Close], MATCH(1, ($A288=raw_long[Date])*(G$1=raw_long[Ticker]),0))</f>
        <v>40.391025999999997</v>
      </c>
      <c r="H288" s="3" cm="1">
        <f t="array" ref="H288">INDEX(raw_long[Adj Close], MATCH(1, ($A288=raw_long[Date])*(H$1=raw_long[Ticker]),0))</f>
        <v>98.683197000000007</v>
      </c>
      <c r="I288" s="3" cm="1">
        <f t="array" ref="I288">INDEX(raw_long[Adj Close], MATCH(1, ($A288=raw_long[Date])*(I$1=raw_long[Ticker]),0))</f>
        <v>48.799999</v>
      </c>
    </row>
    <row r="289" spans="1:9" x14ac:dyDescent="0.25">
      <c r="A289" s="2">
        <v>43318</v>
      </c>
      <c r="B289" s="3" cm="1">
        <f t="array" ref="B289">INDEX(raw_long[Adj Close], MATCH(1, ($A289=raw_long[Date])*(B$1=raw_long[Ticker]),0))</f>
        <v>61.744148000000003</v>
      </c>
      <c r="C289" s="3" cm="1">
        <f t="array" ref="C289">INDEX(raw_long[Adj Close], MATCH(1, ($A289=raw_long[Date])*(C$1=raw_long[Ticker]),0))</f>
        <v>176.81655900000001</v>
      </c>
      <c r="D289" s="3" cm="1">
        <f t="array" ref="D289">INDEX(raw_long[Adj Close], MATCH(1, ($A289=raw_long[Date])*(D$1=raw_long[Ticker]),0))</f>
        <v>104.368095</v>
      </c>
      <c r="E289" s="3" cm="1">
        <f t="array" ref="E289">INDEX(raw_long[Adj Close], MATCH(1, ($A289=raw_long[Date])*(E$1=raw_long[Ticker]),0))</f>
        <v>76.891945000000007</v>
      </c>
      <c r="F289" s="3" cm="1">
        <f t="array" ref="F289">INDEX(raw_long[Adj Close], MATCH(1, ($A289=raw_long[Date])*(F$1=raw_long[Ticker]),0))</f>
        <v>86.335762000000003</v>
      </c>
      <c r="G289" s="3" cm="1">
        <f t="array" ref="G289">INDEX(raw_long[Adj Close], MATCH(1, ($A289=raw_long[Date])*(G$1=raw_long[Ticker]),0))</f>
        <v>40.536842</v>
      </c>
      <c r="H289" s="3" cm="1">
        <f t="array" ref="H289">INDEX(raw_long[Adj Close], MATCH(1, ($A289=raw_long[Date])*(H$1=raw_long[Ticker]),0))</f>
        <v>98.295997999999997</v>
      </c>
      <c r="I289" s="3" cm="1">
        <f t="array" ref="I289">INDEX(raw_long[Adj Close], MATCH(1, ($A289=raw_long[Date])*(I$1=raw_long[Ticker]),0))</f>
        <v>48.009998000000003</v>
      </c>
    </row>
    <row r="290" spans="1:9" x14ac:dyDescent="0.25">
      <c r="A290" s="2">
        <v>43319</v>
      </c>
      <c r="B290" s="3" cm="1">
        <f t="array" ref="B290">INDEX(raw_long[Adj Close], MATCH(1, ($A290=raw_long[Date])*(B$1=raw_long[Ticker]),0))</f>
        <v>62.129559</v>
      </c>
      <c r="C290" s="3" cm="1">
        <f t="array" ref="C290">INDEX(raw_long[Adj Close], MATCH(1, ($A290=raw_long[Date])*(C$1=raw_long[Ticker]),0))</f>
        <v>178.178833</v>
      </c>
      <c r="D290" s="3" cm="1">
        <f t="array" ref="D290">INDEX(raw_long[Adj Close], MATCH(1, ($A290=raw_long[Date])*(D$1=raw_long[Ticker]),0))</f>
        <v>104.322098</v>
      </c>
      <c r="E290" s="3" cm="1">
        <f t="array" ref="E290">INDEX(raw_long[Adj Close], MATCH(1, ($A290=raw_long[Date])*(E$1=raw_long[Ticker]),0))</f>
        <v>76.354736000000003</v>
      </c>
      <c r="F290" s="3" cm="1">
        <f t="array" ref="F290">INDEX(raw_long[Adj Close], MATCH(1, ($A290=raw_long[Date])*(F$1=raw_long[Ticker]),0))</f>
        <v>86.184792000000002</v>
      </c>
      <c r="G290" s="3" cm="1">
        <f t="array" ref="G290">INDEX(raw_long[Adj Close], MATCH(1, ($A290=raw_long[Date])*(G$1=raw_long[Ticker]),0))</f>
        <v>40.439632000000003</v>
      </c>
      <c r="H290" s="3" cm="1">
        <f t="array" ref="H290">INDEX(raw_long[Adj Close], MATCH(1, ($A290=raw_long[Date])*(H$1=raw_long[Ticker]),0))</f>
        <v>98.876793000000006</v>
      </c>
      <c r="I290" s="3" cm="1">
        <f t="array" ref="I290">INDEX(raw_long[Adj Close], MATCH(1, ($A290=raw_long[Date])*(I$1=raw_long[Ticker]),0))</f>
        <v>45.34</v>
      </c>
    </row>
    <row r="291" spans="1:9" x14ac:dyDescent="0.25">
      <c r="A291" s="2">
        <v>43320</v>
      </c>
      <c r="B291" s="3" cm="1">
        <f t="array" ref="B291">INDEX(raw_long[Adj Close], MATCH(1, ($A291=raw_long[Date])*(B$1=raw_long[Ticker]),0))</f>
        <v>62.052483000000002</v>
      </c>
      <c r="C291" s="3" cm="1">
        <f t="array" ref="C291">INDEX(raw_long[Adj Close], MATCH(1, ($A291=raw_long[Date])*(C$1=raw_long[Ticker]),0))</f>
        <v>179.024429</v>
      </c>
      <c r="D291" s="3" cm="1">
        <f t="array" ref="D291">INDEX(raw_long[Adj Close], MATCH(1, ($A291=raw_long[Date])*(D$1=raw_long[Ticker]),0))</f>
        <v>103.95412399999999</v>
      </c>
      <c r="E291" s="3" cm="1">
        <f t="array" ref="E291">INDEX(raw_long[Adj Close], MATCH(1, ($A291=raw_long[Date])*(E$1=raw_long[Ticker]),0))</f>
        <v>75.531020999999996</v>
      </c>
      <c r="F291" s="3" cm="1">
        <f t="array" ref="F291">INDEX(raw_long[Adj Close], MATCH(1, ($A291=raw_long[Date])*(F$1=raw_long[Ticker]),0))</f>
        <v>85.354454000000004</v>
      </c>
      <c r="G291" s="3" cm="1">
        <f t="array" ref="G291">INDEX(raw_long[Adj Close], MATCH(1, ($A291=raw_long[Date])*(G$1=raw_long[Ticker]),0))</f>
        <v>40.002189999999999</v>
      </c>
      <c r="H291" s="3" cm="1">
        <f t="array" ref="H291">INDEX(raw_long[Adj Close], MATCH(1, ($A291=raw_long[Date])*(H$1=raw_long[Ticker]),0))</f>
        <v>98.559989999999999</v>
      </c>
      <c r="I291" s="3" cm="1">
        <f t="array" ref="I291">INDEX(raw_long[Adj Close], MATCH(1, ($A291=raw_long[Date])*(I$1=raw_long[Ticker]),0))</f>
        <v>43.169998</v>
      </c>
    </row>
    <row r="292" spans="1:9" x14ac:dyDescent="0.25">
      <c r="A292" s="2">
        <v>43321</v>
      </c>
      <c r="B292" s="3" cm="1">
        <f t="array" ref="B292">INDEX(raw_long[Adj Close], MATCH(1, ($A292=raw_long[Date])*(B$1=raw_long[Ticker]),0))</f>
        <v>61.497475000000001</v>
      </c>
      <c r="C292" s="3" cm="1">
        <f t="array" ref="C292">INDEX(raw_long[Adj Close], MATCH(1, ($A292=raw_long[Date])*(C$1=raw_long[Ticker]),0))</f>
        <v>195.888687</v>
      </c>
      <c r="D292" s="3" cm="1">
        <f t="array" ref="D292">INDEX(raw_long[Adj Close], MATCH(1, ($A292=raw_long[Date])*(D$1=raw_long[Ticker]),0))</f>
        <v>103.95412399999999</v>
      </c>
      <c r="E292" s="3" cm="1">
        <f t="array" ref="E292">INDEX(raw_long[Adj Close], MATCH(1, ($A292=raw_long[Date])*(E$1=raw_long[Ticker]),0))</f>
        <v>75.602660999999998</v>
      </c>
      <c r="F292" s="3" cm="1">
        <f t="array" ref="F292">INDEX(raw_long[Adj Close], MATCH(1, ($A292=raw_long[Date])*(F$1=raw_long[Ticker]),0))</f>
        <v>85.580910000000003</v>
      </c>
      <c r="G292" s="3" cm="1">
        <f t="array" ref="G292">INDEX(raw_long[Adj Close], MATCH(1, ($A292=raw_long[Date])*(G$1=raw_long[Ticker]),0))</f>
        <v>41.800583000000003</v>
      </c>
      <c r="H292" s="3" cm="1">
        <f t="array" ref="H292">INDEX(raw_long[Adj Close], MATCH(1, ($A292=raw_long[Date])*(H$1=raw_long[Ticker]),0))</f>
        <v>98.876793000000006</v>
      </c>
      <c r="I292" s="3" cm="1">
        <f t="array" ref="I292">INDEX(raw_long[Adj Close], MATCH(1, ($A292=raw_long[Date])*(I$1=raw_long[Ticker]),0))</f>
        <v>45.18</v>
      </c>
    </row>
    <row r="293" spans="1:9" x14ac:dyDescent="0.25">
      <c r="A293" s="2">
        <v>43322</v>
      </c>
      <c r="B293" s="3" cm="1">
        <f t="array" ref="B293">INDEX(raw_long[Adj Close], MATCH(1, ($A293=raw_long[Date])*(B$1=raw_long[Ticker]),0))</f>
        <v>59.847884999999998</v>
      </c>
      <c r="C293" s="3" cm="1">
        <f t="array" ref="C293">INDEX(raw_long[Adj Close], MATCH(1, ($A293=raw_long[Date])*(C$1=raw_long[Ticker]),0))</f>
        <v>193.25804099999999</v>
      </c>
      <c r="D293" s="3" cm="1">
        <f t="array" ref="D293">INDEX(raw_long[Adj Close], MATCH(1, ($A293=raw_long[Date])*(D$1=raw_long[Ticker]),0))</f>
        <v>102.942177</v>
      </c>
      <c r="E293" s="3" cm="1">
        <f t="array" ref="E293">INDEX(raw_long[Adj Close], MATCH(1, ($A293=raw_long[Date])*(E$1=raw_long[Ticker]),0))</f>
        <v>74.886382999999995</v>
      </c>
      <c r="F293" s="3" cm="1">
        <f t="array" ref="F293">INDEX(raw_long[Adj Close], MATCH(1, ($A293=raw_long[Date])*(F$1=raw_long[Ticker]),0))</f>
        <v>84.882675000000006</v>
      </c>
      <c r="G293" s="3" cm="1">
        <f t="array" ref="G293">INDEX(raw_long[Adj Close], MATCH(1, ($A293=raw_long[Date])*(G$1=raw_long[Ticker]),0))</f>
        <v>41.168716000000003</v>
      </c>
      <c r="H293" s="3" cm="1">
        <f t="array" ref="H293">INDEX(raw_long[Adj Close], MATCH(1, ($A293=raw_long[Date])*(H$1=raw_long[Ticker]),0))</f>
        <v>97.275192000000004</v>
      </c>
      <c r="I293" s="3" cm="1">
        <f t="array" ref="I293">INDEX(raw_long[Adj Close], MATCH(1, ($A293=raw_long[Date])*(I$1=raw_long[Ticker]),0))</f>
        <v>45.080002</v>
      </c>
    </row>
    <row r="294" spans="1:9" x14ac:dyDescent="0.25">
      <c r="A294" s="2">
        <v>43325</v>
      </c>
      <c r="B294" s="3" cm="1">
        <f t="array" ref="B294">INDEX(raw_long[Adj Close], MATCH(1, ($A294=raw_long[Date])*(B$1=raw_long[Ticker]),0))</f>
        <v>60.572471999999998</v>
      </c>
      <c r="C294" s="3" cm="1">
        <f t="array" ref="C294">INDEX(raw_long[Adj Close], MATCH(1, ($A294=raw_long[Date])*(C$1=raw_long[Ticker]),0))</f>
        <v>195.79473899999999</v>
      </c>
      <c r="D294" s="3" cm="1">
        <f t="array" ref="D294">INDEX(raw_long[Adj Close], MATCH(1, ($A294=raw_long[Date])*(D$1=raw_long[Ticker]),0))</f>
        <v>104.598083</v>
      </c>
      <c r="E294" s="3" cm="1">
        <f t="array" ref="E294">INDEX(raw_long[Adj Close], MATCH(1, ($A294=raw_long[Date])*(E$1=raw_long[Ticker]),0))</f>
        <v>75.280333999999996</v>
      </c>
      <c r="F294" s="3" cm="1">
        <f t="array" ref="F294">INDEX(raw_long[Adj Close], MATCH(1, ($A294=raw_long[Date])*(F$1=raw_long[Ticker]),0))</f>
        <v>84.071213</v>
      </c>
      <c r="G294" s="3" cm="1">
        <f t="array" ref="G294">INDEX(raw_long[Adj Close], MATCH(1, ($A294=raw_long[Date])*(G$1=raw_long[Ticker]),0))</f>
        <v>41.946399999999997</v>
      </c>
      <c r="H294" s="3" cm="1">
        <f t="array" ref="H294">INDEX(raw_long[Adj Close], MATCH(1, ($A294=raw_long[Date])*(H$1=raw_long[Ticker]),0))</f>
        <v>97.099189999999993</v>
      </c>
      <c r="I294" s="3" cm="1">
        <f t="array" ref="I294">INDEX(raw_long[Adj Close], MATCH(1, ($A294=raw_long[Date])*(I$1=raw_long[Ticker]),0))</f>
        <v>44.880001</v>
      </c>
    </row>
    <row r="295" spans="1:9" x14ac:dyDescent="0.25">
      <c r="A295" s="2">
        <v>43326</v>
      </c>
      <c r="B295" s="3" cm="1">
        <f t="array" ref="B295">INDEX(raw_long[Adj Close], MATCH(1, ($A295=raw_long[Date])*(B$1=raw_long[Ticker]),0))</f>
        <v>60.988731000000001</v>
      </c>
      <c r="C295" s="3" cm="1">
        <f t="array" ref="C295">INDEX(raw_long[Adj Close], MATCH(1, ($A295=raw_long[Date])*(C$1=raw_long[Ticker]),0))</f>
        <v>196.64032</v>
      </c>
      <c r="D295" s="3" cm="1">
        <f t="array" ref="D295">INDEX(raw_long[Adj Close], MATCH(1, ($A295=raw_long[Date])*(D$1=raw_long[Ticker]),0))</f>
        <v>104.000122</v>
      </c>
      <c r="E295" s="3" cm="1">
        <f t="array" ref="E295">INDEX(raw_long[Adj Close], MATCH(1, ($A295=raw_long[Date])*(E$1=raw_long[Ticker]),0))</f>
        <v>75.710091000000006</v>
      </c>
      <c r="F295" s="3" cm="1">
        <f t="array" ref="F295">INDEX(raw_long[Adj Close], MATCH(1, ($A295=raw_long[Date])*(F$1=raw_long[Ticker]),0))</f>
        <v>84.693961999999999</v>
      </c>
      <c r="G295" s="3" cm="1">
        <f t="array" ref="G295">INDEX(raw_long[Adj Close], MATCH(1, ($A295=raw_long[Date])*(G$1=raw_long[Ticker]),0))</f>
        <v>41.995010000000001</v>
      </c>
      <c r="H295" s="3" cm="1">
        <f t="array" ref="H295">INDEX(raw_long[Adj Close], MATCH(1, ($A295=raw_long[Date])*(H$1=raw_long[Ticker]),0))</f>
        <v>97.415993</v>
      </c>
      <c r="I295" s="3" cm="1">
        <f t="array" ref="I295">INDEX(raw_long[Adj Close], MATCH(1, ($A295=raw_long[Date])*(I$1=raw_long[Ticker]),0))</f>
        <v>44.799999</v>
      </c>
    </row>
    <row r="296" spans="1:9" x14ac:dyDescent="0.25">
      <c r="A296" s="2">
        <v>43327</v>
      </c>
      <c r="B296" s="3" cm="1">
        <f t="array" ref="B296">INDEX(raw_long[Adj Close], MATCH(1, ($A296=raw_long[Date])*(B$1=raw_long[Ticker]),0))</f>
        <v>58.953709000000003</v>
      </c>
      <c r="C296" s="3" cm="1">
        <f t="array" ref="C296">INDEX(raw_long[Adj Close], MATCH(1, ($A296=raw_long[Date])*(C$1=raw_long[Ticker]),0))</f>
        <v>193.35200499999999</v>
      </c>
      <c r="D296" s="3" cm="1">
        <f t="array" ref="D296">INDEX(raw_long[Adj Close], MATCH(1, ($A296=raw_long[Date])*(D$1=raw_long[Ticker]),0))</f>
        <v>102.71219600000001</v>
      </c>
      <c r="E296" s="3" cm="1">
        <f t="array" ref="E296">INDEX(raw_long[Adj Close], MATCH(1, ($A296=raw_long[Date])*(E$1=raw_long[Ticker]),0))</f>
        <v>75.244522000000003</v>
      </c>
      <c r="F296" s="3" cm="1">
        <f t="array" ref="F296">INDEX(raw_long[Adj Close], MATCH(1, ($A296=raw_long[Date])*(F$1=raw_long[Ticker]),0))</f>
        <v>84.580734000000007</v>
      </c>
      <c r="G296" s="3" cm="1">
        <f t="array" ref="G296">INDEX(raw_long[Adj Close], MATCH(1, ($A296=raw_long[Date])*(G$1=raw_long[Ticker]),0))</f>
        <v>41.654766000000002</v>
      </c>
      <c r="H296" s="3" cm="1">
        <f t="array" ref="H296">INDEX(raw_long[Adj Close], MATCH(1, ($A296=raw_long[Date])*(H$1=raw_long[Ticker]),0))</f>
        <v>96.588798999999995</v>
      </c>
      <c r="I296" s="3" cm="1">
        <f t="array" ref="I296">INDEX(raw_long[Adj Close], MATCH(1, ($A296=raw_long[Date])*(I$1=raw_long[Ticker]),0))</f>
        <v>44.419998</v>
      </c>
    </row>
    <row r="297" spans="1:9" x14ac:dyDescent="0.25">
      <c r="A297" s="2">
        <v>43328</v>
      </c>
      <c r="B297" s="3" cm="1">
        <f t="array" ref="B297">INDEX(raw_long[Adj Close], MATCH(1, ($A297=raw_long[Date])*(B$1=raw_long[Ticker]),0))</f>
        <v>59.786217000000001</v>
      </c>
      <c r="C297" s="3" cm="1">
        <f t="array" ref="C297">INDEX(raw_long[Adj Close], MATCH(1, ($A297=raw_long[Date])*(C$1=raw_long[Ticker]),0))</f>
        <v>196.07659899999999</v>
      </c>
      <c r="D297" s="3" cm="1">
        <f t="array" ref="D297">INDEX(raw_long[Adj Close], MATCH(1, ($A297=raw_long[Date])*(D$1=raw_long[Ticker]),0))</f>
        <v>102.620209</v>
      </c>
      <c r="E297" s="3" cm="1">
        <f t="array" ref="E297">INDEX(raw_long[Adj Close], MATCH(1, ($A297=raw_long[Date])*(E$1=raw_long[Ticker]),0))</f>
        <v>76.032416999999995</v>
      </c>
      <c r="F297" s="3" cm="1">
        <f t="array" ref="F297">INDEX(raw_long[Adj Close], MATCH(1, ($A297=raw_long[Date])*(F$1=raw_long[Ticker]),0))</f>
        <v>84.920424999999994</v>
      </c>
      <c r="G297" s="3" cm="1">
        <f t="array" ref="G297">INDEX(raw_long[Adj Close], MATCH(1, ($A297=raw_long[Date])*(G$1=raw_long[Ticker]),0))</f>
        <v>44.085033000000003</v>
      </c>
      <c r="H297" s="3" cm="1">
        <f t="array" ref="H297">INDEX(raw_long[Adj Close], MATCH(1, ($A297=raw_long[Date])*(H$1=raw_long[Ticker]),0))</f>
        <v>96.870399000000006</v>
      </c>
      <c r="I297" s="3" cm="1">
        <f t="array" ref="I297">INDEX(raw_long[Adj Close], MATCH(1, ($A297=raw_long[Date])*(I$1=raw_long[Ticker]),0))</f>
        <v>44.91</v>
      </c>
    </row>
    <row r="298" spans="1:9" x14ac:dyDescent="0.25">
      <c r="A298" s="2">
        <v>43329</v>
      </c>
      <c r="B298" s="3" cm="1">
        <f t="array" ref="B298">INDEX(raw_long[Adj Close], MATCH(1, ($A298=raw_long[Date])*(B$1=raw_long[Ticker]),0))</f>
        <v>59.138714</v>
      </c>
      <c r="C298" s="3" cm="1">
        <f t="array" ref="C298">INDEX(raw_long[Adj Close], MATCH(1, ($A298=raw_long[Date])*(C$1=raw_long[Ticker]),0))</f>
        <v>194.47943100000001</v>
      </c>
      <c r="D298" s="3" cm="1">
        <f t="array" ref="D298">INDEX(raw_long[Adj Close], MATCH(1, ($A298=raw_long[Date])*(D$1=raw_long[Ticker]),0))</f>
        <v>102.850189</v>
      </c>
      <c r="E298" s="3" cm="1">
        <f t="array" ref="E298">INDEX(raw_long[Adj Close], MATCH(1, ($A298=raw_long[Date])*(E$1=raw_long[Ticker]),0))</f>
        <v>76.121941000000007</v>
      </c>
      <c r="F298" s="3" cm="1">
        <f t="array" ref="F298">INDEX(raw_long[Adj Close], MATCH(1, ($A298=raw_long[Date])*(F$1=raw_long[Ticker]),0))</f>
        <v>84.939284999999998</v>
      </c>
      <c r="G298" s="3" cm="1">
        <f t="array" ref="G298">INDEX(raw_long[Adj Close], MATCH(1, ($A298=raw_long[Date])*(G$1=raw_long[Ticker]),0))</f>
        <v>43.842007000000002</v>
      </c>
      <c r="H298" s="3" cm="1">
        <f t="array" ref="H298">INDEX(raw_long[Adj Close], MATCH(1, ($A298=raw_long[Date])*(H$1=raw_long[Ticker]),0))</f>
        <v>96.799994999999996</v>
      </c>
      <c r="I298" s="3" cm="1">
        <f t="array" ref="I298">INDEX(raw_long[Adj Close], MATCH(1, ($A298=raw_long[Date])*(I$1=raw_long[Ticker]),0))</f>
        <v>44.419998</v>
      </c>
    </row>
    <row r="299" spans="1:9" x14ac:dyDescent="0.25">
      <c r="A299" s="2">
        <v>43332</v>
      </c>
      <c r="B299" s="3" cm="1">
        <f t="array" ref="B299">INDEX(raw_long[Adj Close], MATCH(1, ($A299=raw_long[Date])*(B$1=raw_long[Ticker]),0))</f>
        <v>60.002048000000002</v>
      </c>
      <c r="C299" s="3" cm="1">
        <f t="array" ref="C299">INDEX(raw_long[Adj Close], MATCH(1, ($A299=raw_long[Date])*(C$1=raw_long[Ticker]),0))</f>
        <v>196.828217</v>
      </c>
      <c r="D299" s="3" cm="1">
        <f t="array" ref="D299">INDEX(raw_long[Adj Close], MATCH(1, ($A299=raw_long[Date])*(D$1=raw_long[Ticker]),0))</f>
        <v>103.310158</v>
      </c>
      <c r="E299" s="3" cm="1">
        <f t="array" ref="E299">INDEX(raw_long[Adj Close], MATCH(1, ($A299=raw_long[Date])*(E$1=raw_long[Ticker]),0))</f>
        <v>76.551711999999995</v>
      </c>
      <c r="F299" s="3" cm="1">
        <f t="array" ref="F299">INDEX(raw_long[Adj Close], MATCH(1, ($A299=raw_long[Date])*(F$1=raw_long[Ticker]),0))</f>
        <v>85.939460999999994</v>
      </c>
      <c r="G299" s="3" cm="1">
        <f t="array" ref="G299">INDEX(raw_long[Adj Close], MATCH(1, ($A299=raw_long[Date])*(G$1=raw_long[Ticker]),0))</f>
        <v>43.550373</v>
      </c>
      <c r="H299" s="3" cm="1">
        <f t="array" ref="H299">INDEX(raw_long[Adj Close], MATCH(1, ($A299=raw_long[Date])*(H$1=raw_long[Ticker]),0))</f>
        <v>97.503997999999996</v>
      </c>
      <c r="I299" s="3" cm="1">
        <f t="array" ref="I299">INDEX(raw_long[Adj Close], MATCH(1, ($A299=raw_long[Date])*(I$1=raw_long[Ticker]),0))</f>
        <v>44.549999</v>
      </c>
    </row>
    <row r="300" spans="1:9" x14ac:dyDescent="0.25">
      <c r="A300" s="2">
        <v>43333</v>
      </c>
      <c r="B300" s="3" cm="1">
        <f t="array" ref="B300">INDEX(raw_long[Adj Close], MATCH(1, ($A300=raw_long[Date])*(B$1=raw_long[Ticker]),0))</f>
        <v>60.803722</v>
      </c>
      <c r="C300" s="3" cm="1">
        <f t="array" ref="C300">INDEX(raw_long[Adj Close], MATCH(1, ($A300=raw_long[Date])*(C$1=raw_long[Ticker]),0))</f>
        <v>197.767731</v>
      </c>
      <c r="D300" s="3" cm="1">
        <f t="array" ref="D300">INDEX(raw_long[Adj Close], MATCH(1, ($A300=raw_long[Date])*(D$1=raw_long[Ticker]),0))</f>
        <v>104.322098</v>
      </c>
      <c r="E300" s="3" cm="1">
        <f t="array" ref="E300">INDEX(raw_long[Adj Close], MATCH(1, ($A300=raw_long[Date])*(E$1=raw_long[Ticker]),0))</f>
        <v>76.677054999999996</v>
      </c>
      <c r="F300" s="3" cm="1">
        <f t="array" ref="F300">INDEX(raw_long[Adj Close], MATCH(1, ($A300=raw_long[Date])*(F$1=raw_long[Ticker]),0))</f>
        <v>86.147048999999996</v>
      </c>
      <c r="G300" s="3" cm="1">
        <f t="array" ref="G300">INDEX(raw_long[Adj Close], MATCH(1, ($A300=raw_long[Date])*(G$1=raw_long[Ticker]),0))</f>
        <v>43.50177</v>
      </c>
      <c r="H300" s="3" cm="1">
        <f t="array" ref="H300">INDEX(raw_long[Adj Close], MATCH(1, ($A300=raw_long[Date])*(H$1=raw_long[Ticker]),0))</f>
        <v>97.380797999999999</v>
      </c>
      <c r="I300" s="3" cm="1">
        <f t="array" ref="I300">INDEX(raw_long[Adj Close], MATCH(1, ($A300=raw_long[Date])*(I$1=raw_long[Ticker]),0))</f>
        <v>44.93</v>
      </c>
    </row>
    <row r="301" spans="1:9" x14ac:dyDescent="0.25">
      <c r="A301" s="2">
        <v>43334</v>
      </c>
      <c r="B301" s="3" cm="1">
        <f t="array" ref="B301">INDEX(raw_long[Adj Close], MATCH(1, ($A301=raw_long[Date])*(B$1=raw_long[Ticker]),0))</f>
        <v>60.495387999999998</v>
      </c>
      <c r="C301" s="3" cm="1">
        <f t="array" ref="C301">INDEX(raw_long[Adj Close], MATCH(1, ($A301=raw_long[Date])*(C$1=raw_long[Ticker]),0))</f>
        <v>197.673767</v>
      </c>
      <c r="D301" s="3" cm="1">
        <f t="array" ref="D301">INDEX(raw_long[Adj Close], MATCH(1, ($A301=raw_long[Date])*(D$1=raw_long[Ticker]),0))</f>
        <v>107.587906</v>
      </c>
      <c r="E301" s="3" cm="1">
        <f t="array" ref="E301">INDEX(raw_long[Adj Close], MATCH(1, ($A301=raw_long[Date])*(E$1=raw_long[Ticker]),0))</f>
        <v>77.912636000000006</v>
      </c>
      <c r="F301" s="3" cm="1">
        <f t="array" ref="F301">INDEX(raw_long[Adj Close], MATCH(1, ($A301=raw_long[Date])*(F$1=raw_long[Ticker]),0))</f>
        <v>86.864142999999999</v>
      </c>
      <c r="G301" s="3" cm="1">
        <f t="array" ref="G301">INDEX(raw_long[Adj Close], MATCH(1, ($A301=raw_long[Date])*(G$1=raw_long[Ticker]),0))</f>
        <v>44.425274000000002</v>
      </c>
      <c r="H301" s="3" cm="1">
        <f t="array" ref="H301">INDEX(raw_long[Adj Close], MATCH(1, ($A301=raw_long[Date])*(H$1=raw_long[Ticker]),0))</f>
        <v>97.679992999999996</v>
      </c>
      <c r="I301" s="3" cm="1">
        <f t="array" ref="I301">INDEX(raw_long[Adj Close], MATCH(1, ($A301=raw_long[Date])*(I$1=raw_long[Ticker]),0))</f>
        <v>45.41</v>
      </c>
    </row>
    <row r="302" spans="1:9" x14ac:dyDescent="0.25">
      <c r="A302" s="2">
        <v>43335</v>
      </c>
      <c r="B302" s="3" cm="1">
        <f t="array" ref="B302">INDEX(raw_long[Adj Close], MATCH(1, ($A302=raw_long[Date])*(B$1=raw_long[Ticker]),0))</f>
        <v>59.909542000000002</v>
      </c>
      <c r="C302" s="3" cm="1">
        <f t="array" ref="C302">INDEX(raw_long[Adj Close], MATCH(1, ($A302=raw_long[Date])*(C$1=raw_long[Ticker]),0))</f>
        <v>199.17700199999999</v>
      </c>
      <c r="D302" s="3" cm="1">
        <f t="array" ref="D302">INDEX(raw_long[Adj Close], MATCH(1, ($A302=raw_long[Date])*(D$1=raw_long[Ticker]),0))</f>
        <v>108.04789</v>
      </c>
      <c r="E302" s="3" cm="1">
        <f t="array" ref="E302">INDEX(raw_long[Adj Close], MATCH(1, ($A302=raw_long[Date])*(E$1=raw_long[Ticker]),0))</f>
        <v>77.984261000000004</v>
      </c>
      <c r="F302" s="3" cm="1">
        <f t="array" ref="F302">INDEX(raw_long[Adj Close], MATCH(1, ($A302=raw_long[Date])*(F$1=raw_long[Ticker]),0))</f>
        <v>86.203659000000002</v>
      </c>
      <c r="G302" s="3" cm="1">
        <f t="array" ref="G302">INDEX(raw_long[Adj Close], MATCH(1, ($A302=raw_long[Date])*(G$1=raw_long[Ticker]),0))</f>
        <v>45.591800999999997</v>
      </c>
      <c r="H302" s="3" cm="1">
        <f t="array" ref="H302">INDEX(raw_long[Adj Close], MATCH(1, ($A302=raw_long[Date])*(H$1=raw_long[Ticker]),0))</f>
        <v>98.419189000000003</v>
      </c>
      <c r="I302" s="3" cm="1">
        <f t="array" ref="I302">INDEX(raw_long[Adj Close], MATCH(1, ($A302=raw_long[Date])*(I$1=raw_long[Ticker]),0))</f>
        <v>46</v>
      </c>
    </row>
    <row r="303" spans="1:9" x14ac:dyDescent="0.25">
      <c r="A303" s="2">
        <v>43336</v>
      </c>
      <c r="B303" s="3" cm="1">
        <f t="array" ref="B303">INDEX(raw_long[Adj Close], MATCH(1, ($A303=raw_long[Date])*(B$1=raw_long[Ticker]),0))</f>
        <v>60.603306000000003</v>
      </c>
      <c r="C303" s="3" cm="1">
        <f t="array" ref="C303">INDEX(raw_long[Adj Close], MATCH(1, ($A303=raw_long[Date])*(C$1=raw_long[Ticker]),0))</f>
        <v>200.77417</v>
      </c>
      <c r="D303" s="3" cm="1">
        <f t="array" ref="D303">INDEX(raw_long[Adj Close], MATCH(1, ($A303=raw_long[Date])*(D$1=raw_long[Ticker]),0))</f>
        <v>108.185875</v>
      </c>
      <c r="E303" s="3" cm="1">
        <f t="array" ref="E303">INDEX(raw_long[Adj Close], MATCH(1, ($A303=raw_long[Date])*(E$1=raw_long[Ticker]),0))</f>
        <v>77.751472000000007</v>
      </c>
      <c r="F303" s="3" cm="1">
        <f t="array" ref="F303">INDEX(raw_long[Adj Close], MATCH(1, ($A303=raw_long[Date])*(F$1=raw_long[Ticker]),0))</f>
        <v>86.052681000000007</v>
      </c>
      <c r="G303" s="3" cm="1">
        <f t="array" ref="G303">INDEX(raw_long[Adj Close], MATCH(1, ($A303=raw_long[Date])*(G$1=raw_long[Ticker]),0))</f>
        <v>45.348773999999999</v>
      </c>
      <c r="H303" s="3" cm="1">
        <f t="array" ref="H303">INDEX(raw_long[Adj Close], MATCH(1, ($A303=raw_long[Date])*(H$1=raw_long[Ticker]),0))</f>
        <v>98.788794999999993</v>
      </c>
      <c r="I303" s="3" cm="1">
        <f t="array" ref="I303">INDEX(raw_long[Adj Close], MATCH(1, ($A303=raw_long[Date])*(I$1=raw_long[Ticker]),0))</f>
        <v>45.939999</v>
      </c>
    </row>
    <row r="304" spans="1:9" x14ac:dyDescent="0.25">
      <c r="A304" s="2">
        <v>43339</v>
      </c>
      <c r="B304" s="3" cm="1">
        <f t="array" ref="B304">INDEX(raw_long[Adj Close], MATCH(1, ($A304=raw_long[Date])*(B$1=raw_long[Ticker]),0))</f>
        <v>61.343311</v>
      </c>
      <c r="C304" s="3" cm="1">
        <f t="array" ref="C304">INDEX(raw_long[Adj Close], MATCH(1, ($A304=raw_long[Date])*(C$1=raw_long[Ticker]),0))</f>
        <v>202.653198</v>
      </c>
      <c r="D304" s="3" cm="1">
        <f t="array" ref="D304">INDEX(raw_long[Adj Close], MATCH(1, ($A304=raw_long[Date])*(D$1=raw_long[Ticker]),0))</f>
        <v>109.887787</v>
      </c>
      <c r="E304" s="3" cm="1">
        <f t="array" ref="E304">INDEX(raw_long[Adj Close], MATCH(1, ($A304=raw_long[Date])*(E$1=raw_long[Ticker]),0))</f>
        <v>78.557281000000003</v>
      </c>
      <c r="F304" s="3" cm="1">
        <f t="array" ref="F304">INDEX(raw_long[Adj Close], MATCH(1, ($A304=raw_long[Date])*(F$1=raw_long[Ticker]),0))</f>
        <v>86.543350000000004</v>
      </c>
      <c r="G304" s="3" cm="1">
        <f t="array" ref="G304">INDEX(raw_long[Adj Close], MATCH(1, ($A304=raw_long[Date])*(G$1=raw_long[Ticker]),0))</f>
        <v>45.883429999999997</v>
      </c>
      <c r="H304" s="3" cm="1">
        <f t="array" ref="H304">INDEX(raw_long[Adj Close], MATCH(1, ($A304=raw_long[Date])*(H$1=raw_long[Ticker]),0))</f>
        <v>99.598395999999994</v>
      </c>
      <c r="I304" s="3" cm="1">
        <f t="array" ref="I304">INDEX(raw_long[Adj Close], MATCH(1, ($A304=raw_long[Date])*(I$1=raw_long[Ticker]),0))</f>
        <v>46.02</v>
      </c>
    </row>
    <row r="305" spans="1:9" x14ac:dyDescent="0.25">
      <c r="A305" s="2">
        <v>43340</v>
      </c>
      <c r="B305" s="3" cm="1">
        <f t="array" ref="B305">INDEX(raw_long[Adj Close], MATCH(1, ($A305=raw_long[Date])*(B$1=raw_long[Ticker]),0))</f>
        <v>59.477890000000002</v>
      </c>
      <c r="C305" s="3" cm="1">
        <f t="array" ref="C305">INDEX(raw_long[Adj Close], MATCH(1, ($A305=raw_long[Date])*(C$1=raw_long[Ticker]),0))</f>
        <v>202.653198</v>
      </c>
      <c r="D305" s="3" cm="1">
        <f t="array" ref="D305">INDEX(raw_long[Adj Close], MATCH(1, ($A305=raw_long[Date])*(D$1=raw_long[Ticker]),0))</f>
        <v>109.56579600000001</v>
      </c>
      <c r="E305" s="3" cm="1">
        <f t="array" ref="E305">INDEX(raw_long[Adj Close], MATCH(1, ($A305=raw_long[Date])*(E$1=raw_long[Ticker]),0))</f>
        <v>79.792854000000005</v>
      </c>
      <c r="F305" s="3" cm="1">
        <f t="array" ref="F305">INDEX(raw_long[Adj Close], MATCH(1, ($A305=raw_long[Date])*(F$1=raw_long[Ticker]),0))</f>
        <v>86.071563999999995</v>
      </c>
      <c r="G305" s="3" cm="1">
        <f t="array" ref="G305">INDEX(raw_long[Adj Close], MATCH(1, ($A305=raw_long[Date])*(G$1=raw_long[Ticker]),0))</f>
        <v>45.932040999999998</v>
      </c>
      <c r="H305" s="3" cm="1">
        <f t="array" ref="H305">INDEX(raw_long[Adj Close], MATCH(1, ($A305=raw_long[Date])*(H$1=raw_long[Ticker]),0))</f>
        <v>99.721587999999997</v>
      </c>
      <c r="I305" s="3" cm="1">
        <f t="array" ref="I305">INDEX(raw_long[Adj Close], MATCH(1, ($A305=raw_long[Date])*(I$1=raw_long[Ticker]),0))</f>
        <v>45.970001000000003</v>
      </c>
    </row>
    <row r="306" spans="1:9" x14ac:dyDescent="0.25">
      <c r="A306" s="2">
        <v>43341</v>
      </c>
      <c r="B306" s="3" cm="1">
        <f t="array" ref="B306">INDEX(raw_long[Adj Close], MATCH(1, ($A306=raw_long[Date])*(B$1=raw_long[Ticker]),0))</f>
        <v>58.275371999999997</v>
      </c>
      <c r="C306" s="3" cm="1">
        <f t="array" ref="C306">INDEX(raw_long[Adj Close], MATCH(1, ($A306=raw_long[Date])*(C$1=raw_long[Ticker]),0))</f>
        <v>201.61973599999999</v>
      </c>
      <c r="D306" s="3" cm="1">
        <f t="array" ref="D306">INDEX(raw_long[Adj Close], MATCH(1, ($A306=raw_long[Date])*(D$1=raw_long[Ticker]),0))</f>
        <v>109.657791</v>
      </c>
      <c r="E306" s="3" cm="1">
        <f t="array" ref="E306">INDEX(raw_long[Adj Close], MATCH(1, ($A306=raw_long[Date])*(E$1=raw_long[Ticker]),0))</f>
        <v>81.690978999999999</v>
      </c>
      <c r="F306" s="3" cm="1">
        <f t="array" ref="F306">INDEX(raw_long[Adj Close], MATCH(1, ($A306=raw_long[Date])*(F$1=raw_long[Ticker]),0))</f>
        <v>86.675438</v>
      </c>
      <c r="G306" s="3" cm="1">
        <f t="array" ref="G306">INDEX(raw_long[Adj Close], MATCH(1, ($A306=raw_long[Date])*(G$1=raw_long[Ticker]),0))</f>
        <v>46.126457000000002</v>
      </c>
      <c r="H306" s="3" cm="1">
        <f t="array" ref="H306">INDEX(raw_long[Adj Close], MATCH(1, ($A306=raw_long[Date])*(H$1=raw_long[Ticker]),0))</f>
        <v>100.091194</v>
      </c>
      <c r="I306" s="3" cm="1">
        <f t="array" ref="I306">INDEX(raw_long[Adj Close], MATCH(1, ($A306=raw_long[Date])*(I$1=raw_long[Ticker]),0))</f>
        <v>45.950001</v>
      </c>
    </row>
    <row r="307" spans="1:9" x14ac:dyDescent="0.25">
      <c r="A307" s="2">
        <v>43342</v>
      </c>
      <c r="B307" s="3" cm="1">
        <f t="array" ref="B307">INDEX(raw_long[Adj Close], MATCH(1, ($A307=raw_long[Date])*(B$1=raw_long[Ticker]),0))</f>
        <v>57.180785999999998</v>
      </c>
      <c r="C307" s="3" cm="1">
        <f t="array" ref="C307">INDEX(raw_long[Adj Close], MATCH(1, ($A307=raw_long[Date])*(C$1=raw_long[Ticker]),0))</f>
        <v>202.18345600000001</v>
      </c>
      <c r="D307" s="3" cm="1">
        <f t="array" ref="D307">INDEX(raw_long[Adj Close], MATCH(1, ($A307=raw_long[Date])*(D$1=raw_long[Ticker]),0))</f>
        <v>110.117767</v>
      </c>
      <c r="E307" s="3" cm="1">
        <f t="array" ref="E307">INDEX(raw_long[Adj Close], MATCH(1, ($A307=raw_long[Date])*(E$1=raw_long[Ticker]),0))</f>
        <v>79.219841000000002</v>
      </c>
      <c r="F307" s="3" cm="1">
        <f t="array" ref="F307">INDEX(raw_long[Adj Close], MATCH(1, ($A307=raw_long[Date])*(F$1=raw_long[Ticker]),0))</f>
        <v>86.543350000000004</v>
      </c>
      <c r="G307" s="3" cm="1">
        <f t="array" ref="G307">INDEX(raw_long[Adj Close], MATCH(1, ($A307=raw_long[Date])*(G$1=raw_long[Ticker]),0))</f>
        <v>46.272274000000003</v>
      </c>
      <c r="H307" s="3" cm="1">
        <f t="array" ref="H307">INDEX(raw_long[Adj Close], MATCH(1, ($A307=raw_long[Date])*(H$1=raw_long[Ticker]),0))</f>
        <v>99.633598000000006</v>
      </c>
      <c r="I307" s="3" cm="1">
        <f t="array" ref="I307">INDEX(raw_long[Adj Close], MATCH(1, ($A307=raw_long[Date])*(I$1=raw_long[Ticker]),0))</f>
        <v>45.689999</v>
      </c>
    </row>
    <row r="308" spans="1:9" x14ac:dyDescent="0.25">
      <c r="A308" s="2">
        <v>43343</v>
      </c>
      <c r="B308" s="3" cm="1">
        <f t="array" ref="B308">INDEX(raw_long[Adj Close], MATCH(1, ($A308=raw_long[Date])*(B$1=raw_long[Ticker]),0))</f>
        <v>56.564109999999999</v>
      </c>
      <c r="C308" s="3" cm="1">
        <f t="array" ref="C308">INDEX(raw_long[Adj Close], MATCH(1, ($A308=raw_long[Date])*(C$1=raw_long[Ticker]),0))</f>
        <v>201.90159600000001</v>
      </c>
      <c r="D308" s="3" cm="1">
        <f t="array" ref="D308">INDEX(raw_long[Adj Close], MATCH(1, ($A308=raw_long[Date])*(D$1=raw_long[Ticker]),0))</f>
        <v>109.47380800000001</v>
      </c>
      <c r="E308" s="3" cm="1">
        <f t="array" ref="E308">INDEX(raw_long[Adj Close], MATCH(1, ($A308=raw_long[Date])*(E$1=raw_long[Ticker]),0))</f>
        <v>78.127517999999995</v>
      </c>
      <c r="F308" s="3" cm="1">
        <f t="array" ref="F308">INDEX(raw_long[Adj Close], MATCH(1, ($A308=raw_long[Date])*(F$1=raw_long[Ticker]),0))</f>
        <v>85.373328999999998</v>
      </c>
      <c r="G308" s="3" cm="1">
        <f t="array" ref="G308">INDEX(raw_long[Adj Close], MATCH(1, ($A308=raw_long[Date])*(G$1=raw_long[Ticker]),0))</f>
        <v>45.883429999999997</v>
      </c>
      <c r="H308" s="3" cm="1">
        <f t="array" ref="H308">INDEX(raw_long[Adj Close], MATCH(1, ($A308=raw_long[Date])*(H$1=raw_long[Ticker]),0))</f>
        <v>98.542396999999994</v>
      </c>
      <c r="I308" s="3" cm="1">
        <f t="array" ref="I308">INDEX(raw_long[Adj Close], MATCH(1, ($A308=raw_long[Date])*(I$1=raw_long[Ticker]),0))</f>
        <v>45.32</v>
      </c>
    </row>
    <row r="309" spans="1:9" x14ac:dyDescent="0.25">
      <c r="A309" s="2">
        <v>43346</v>
      </c>
      <c r="B309" s="3" cm="1">
        <f t="array" ref="B309">INDEX(raw_long[Adj Close], MATCH(1, ($A309=raw_long[Date])*(B$1=raw_long[Ticker]),0))</f>
        <v>56.332863000000003</v>
      </c>
      <c r="C309" s="3" cm="1">
        <f t="array" ref="C309">INDEX(raw_long[Adj Close], MATCH(1, ($A309=raw_long[Date])*(C$1=raw_long[Ticker]),0))</f>
        <v>202.93507399999999</v>
      </c>
      <c r="D309" s="3" cm="1">
        <f t="array" ref="D309">INDEX(raw_long[Adj Close], MATCH(1, ($A309=raw_long[Date])*(D$1=raw_long[Ticker]),0))</f>
        <v>109.703789</v>
      </c>
      <c r="E309" s="3" cm="1">
        <f t="array" ref="E309">INDEX(raw_long[Adj Close], MATCH(1, ($A309=raw_long[Date])*(E$1=raw_long[Ticker]),0))</f>
        <v>77.841003000000001</v>
      </c>
      <c r="F309" s="3" cm="1">
        <f t="array" ref="F309">INDEX(raw_long[Adj Close], MATCH(1, ($A309=raw_long[Date])*(F$1=raw_long[Ticker]),0))</f>
        <v>85.562042000000005</v>
      </c>
      <c r="G309" s="3" cm="1">
        <f t="array" ref="G309">INDEX(raw_long[Adj Close], MATCH(1, ($A309=raw_long[Date])*(G$1=raw_long[Ticker]),0))</f>
        <v>45.105747000000001</v>
      </c>
      <c r="H309" s="3" cm="1">
        <f t="array" ref="H309">INDEX(raw_long[Adj Close], MATCH(1, ($A309=raw_long[Date])*(H$1=raw_long[Ticker]),0))</f>
        <v>98.031998000000002</v>
      </c>
      <c r="I309" s="3" cm="1">
        <f t="array" ref="I309">INDEX(raw_long[Adj Close], MATCH(1, ($A309=raw_long[Date])*(I$1=raw_long[Ticker]),0))</f>
        <v>44.630001</v>
      </c>
    </row>
    <row r="310" spans="1:9" x14ac:dyDescent="0.25">
      <c r="A310" s="2">
        <v>43347</v>
      </c>
      <c r="B310" s="3" cm="1">
        <f t="array" ref="B310">INDEX(raw_long[Adj Close], MATCH(1, ($A310=raw_long[Date])*(B$1=raw_long[Ticker]),0))</f>
        <v>56.009112999999999</v>
      </c>
      <c r="C310" s="3" cm="1">
        <f t="array" ref="C310">INDEX(raw_long[Adj Close], MATCH(1, ($A310=raw_long[Date])*(C$1=raw_long[Ticker]),0))</f>
        <v>198.049576</v>
      </c>
      <c r="D310" s="3" cm="1">
        <f t="array" ref="D310">INDEX(raw_long[Adj Close], MATCH(1, ($A310=raw_long[Date])*(D$1=raw_long[Ticker]),0))</f>
        <v>109.335815</v>
      </c>
      <c r="E310" s="3" cm="1">
        <f t="array" ref="E310">INDEX(raw_long[Adj Close], MATCH(1, ($A310=raw_long[Date])*(E$1=raw_long[Ticker]),0))</f>
        <v>77.894729999999996</v>
      </c>
      <c r="F310" s="3" cm="1">
        <f t="array" ref="F310">INDEX(raw_long[Adj Close], MATCH(1, ($A310=raw_long[Date])*(F$1=raw_long[Ticker]),0))</f>
        <v>85.203491</v>
      </c>
      <c r="G310" s="3" cm="1">
        <f t="array" ref="G310">INDEX(raw_long[Adj Close], MATCH(1, ($A310=raw_long[Date])*(G$1=raw_long[Ticker]),0))</f>
        <v>44.279452999999997</v>
      </c>
      <c r="H310" s="3" cm="1">
        <f t="array" ref="H310">INDEX(raw_long[Adj Close], MATCH(1, ($A310=raw_long[Date])*(H$1=raw_long[Ticker]),0))</f>
        <v>96.817588999999998</v>
      </c>
      <c r="I310" s="3" cm="1">
        <f t="array" ref="I310">INDEX(raw_long[Adj Close], MATCH(1, ($A310=raw_long[Date])*(I$1=raw_long[Ticker]),0))</f>
        <v>43.939999</v>
      </c>
    </row>
    <row r="311" spans="1:9" x14ac:dyDescent="0.25">
      <c r="A311" s="2">
        <v>43348</v>
      </c>
      <c r="B311" s="3" cm="1">
        <f t="array" ref="B311">INDEX(raw_long[Adj Close], MATCH(1, ($A311=raw_long[Date])*(B$1=raw_long[Ticker]),0))</f>
        <v>54.683266000000003</v>
      </c>
      <c r="C311" s="3" cm="1">
        <f t="array" ref="C311">INDEX(raw_long[Adj Close], MATCH(1, ($A311=raw_long[Date])*(C$1=raw_long[Ticker]),0))</f>
        <v>194.47943100000001</v>
      </c>
      <c r="D311" s="3" cm="1">
        <f t="array" ref="D311">INDEX(raw_long[Adj Close], MATCH(1, ($A311=raw_long[Date])*(D$1=raw_long[Ticker]),0))</f>
        <v>108.093887</v>
      </c>
      <c r="E311" s="3" cm="1">
        <f t="array" ref="E311">INDEX(raw_long[Adj Close], MATCH(1, ($A311=raw_long[Date])*(E$1=raw_long[Ticker]),0))</f>
        <v>76.963570000000004</v>
      </c>
      <c r="F311" s="3" cm="1">
        <f t="array" ref="F311">INDEX(raw_long[Adj Close], MATCH(1, ($A311=raw_long[Date])*(F$1=raw_long[Ticker]),0))</f>
        <v>83.957993000000002</v>
      </c>
      <c r="G311" s="3" cm="1">
        <f t="array" ref="G311">INDEX(raw_long[Adj Close], MATCH(1, ($A311=raw_long[Date])*(G$1=raw_long[Ticker]),0))</f>
        <v>42.578270000000003</v>
      </c>
      <c r="H311" s="3" cm="1">
        <f t="array" ref="H311">INDEX(raw_long[Adj Close], MATCH(1, ($A311=raw_long[Date])*(H$1=raw_long[Ticker]),0))</f>
        <v>95.585601999999994</v>
      </c>
      <c r="I311" s="3" cm="1">
        <f t="array" ref="I311">INDEX(raw_long[Adj Close], MATCH(1, ($A311=raw_long[Date])*(I$1=raw_long[Ticker]),0))</f>
        <v>42.450001</v>
      </c>
    </row>
    <row r="312" spans="1:9" x14ac:dyDescent="0.25">
      <c r="A312" s="2">
        <v>43349</v>
      </c>
      <c r="B312" s="3" cm="1">
        <f t="array" ref="B312">INDEX(raw_long[Adj Close], MATCH(1, ($A312=raw_long[Date])*(B$1=raw_long[Ticker]),0))</f>
        <v>53.434508999999998</v>
      </c>
      <c r="C312" s="3" cm="1">
        <f t="array" ref="C312">INDEX(raw_long[Adj Close], MATCH(1, ($A312=raw_long[Date])*(C$1=raw_long[Ticker]),0))</f>
        <v>193.63386499999999</v>
      </c>
      <c r="D312" s="3" cm="1">
        <f t="array" ref="D312">INDEX(raw_long[Adj Close], MATCH(1, ($A312=raw_long[Date])*(D$1=raw_long[Ticker]),0))</f>
        <v>107.35792499999999</v>
      </c>
      <c r="E312" s="3" cm="1">
        <f t="array" ref="E312">INDEX(raw_long[Adj Close], MATCH(1, ($A312=raw_long[Date])*(E$1=raw_long[Ticker]),0))</f>
        <v>76.820319999999995</v>
      </c>
      <c r="F312" s="3" cm="1">
        <f t="array" ref="F312">INDEX(raw_long[Adj Close], MATCH(1, ($A312=raw_long[Date])*(F$1=raw_long[Ticker]),0))</f>
        <v>82.731361000000007</v>
      </c>
      <c r="G312" s="3" cm="1">
        <f t="array" ref="G312">INDEX(raw_long[Adj Close], MATCH(1, ($A312=raw_long[Date])*(G$1=raw_long[Ticker]),0))</f>
        <v>42.626873000000003</v>
      </c>
      <c r="H312" s="3" cm="1">
        <f t="array" ref="H312">INDEX(raw_long[Adj Close], MATCH(1, ($A312=raw_long[Date])*(H$1=raw_long[Ticker]),0))</f>
        <v>95.515197999999998</v>
      </c>
      <c r="I312" s="3" cm="1">
        <f t="array" ref="I312">INDEX(raw_long[Adj Close], MATCH(1, ($A312=raw_long[Date])*(I$1=raw_long[Ticker]),0))</f>
        <v>40.919998</v>
      </c>
    </row>
    <row r="313" spans="1:9" x14ac:dyDescent="0.25">
      <c r="A313" s="2">
        <v>43350</v>
      </c>
      <c r="B313" s="3" cm="1">
        <f t="array" ref="B313">INDEX(raw_long[Adj Close], MATCH(1, ($A313=raw_long[Date])*(B$1=raw_long[Ticker]),0))</f>
        <v>53.712009000000002</v>
      </c>
      <c r="C313" s="3" cm="1">
        <f t="array" ref="C313">INDEX(raw_long[Adj Close], MATCH(1, ($A313=raw_long[Date])*(C$1=raw_long[Ticker]),0))</f>
        <v>194.667328</v>
      </c>
      <c r="D313" s="3" cm="1">
        <f t="array" ref="D313">INDEX(raw_long[Adj Close], MATCH(1, ($A313=raw_long[Date])*(D$1=raw_long[Ticker]),0))</f>
        <v>108.00190000000001</v>
      </c>
      <c r="E313" s="3" cm="1">
        <f t="array" ref="E313">INDEX(raw_long[Adj Close], MATCH(1, ($A313=raw_long[Date])*(E$1=raw_long[Ticker]),0))</f>
        <v>77.339614999999995</v>
      </c>
      <c r="F313" s="3" cm="1">
        <f t="array" ref="F313">INDEX(raw_long[Adj Close], MATCH(1, ($A313=raw_long[Date])*(F$1=raw_long[Ticker]),0))</f>
        <v>83.788155000000003</v>
      </c>
      <c r="G313" s="3" cm="1">
        <f t="array" ref="G313">INDEX(raw_long[Adj Close], MATCH(1, ($A313=raw_long[Date])*(G$1=raw_long[Ticker]),0))</f>
        <v>42.772686</v>
      </c>
      <c r="H313" s="3" cm="1">
        <f t="array" ref="H313">INDEX(raw_long[Adj Close], MATCH(1, ($A313=raw_long[Date])*(H$1=raw_long[Ticker]),0))</f>
        <v>95.215987999999996</v>
      </c>
      <c r="I313" s="3" cm="1">
        <f t="array" ref="I313">INDEX(raw_long[Adj Close], MATCH(1, ($A313=raw_long[Date])*(I$1=raw_long[Ticker]),0))</f>
        <v>40.779998999999997</v>
      </c>
    </row>
    <row r="314" spans="1:9" x14ac:dyDescent="0.25">
      <c r="A314" s="2">
        <v>43353</v>
      </c>
      <c r="B314" s="3" cm="1">
        <f t="array" ref="B314">INDEX(raw_long[Adj Close], MATCH(1, ($A314=raw_long[Date])*(B$1=raw_long[Ticker]),0))</f>
        <v>53.527008000000002</v>
      </c>
      <c r="C314" s="3" cm="1">
        <f t="array" ref="C314">INDEX(raw_long[Adj Close], MATCH(1, ($A314=raw_long[Date])*(C$1=raw_long[Ticker]),0))</f>
        <v>195.13708500000001</v>
      </c>
      <c r="D314" s="3" cm="1">
        <f t="array" ref="D314">INDEX(raw_long[Adj Close], MATCH(1, ($A314=raw_long[Date])*(D$1=raw_long[Ticker]),0))</f>
        <v>107.633911</v>
      </c>
      <c r="E314" s="3" cm="1">
        <f t="array" ref="E314">INDEX(raw_long[Adj Close], MATCH(1, ($A314=raw_long[Date])*(E$1=raw_long[Ticker]),0))</f>
        <v>77.250084000000001</v>
      </c>
      <c r="F314" s="3" cm="1">
        <f t="array" ref="F314">INDEX(raw_long[Adj Close], MATCH(1, ($A314=raw_long[Date])*(F$1=raw_long[Ticker]),0))</f>
        <v>83.222008000000002</v>
      </c>
      <c r="G314" s="3" cm="1">
        <f t="array" ref="G314">INDEX(raw_long[Adj Close], MATCH(1, ($A314=raw_long[Date])*(G$1=raw_long[Ticker]),0))</f>
        <v>41.751984</v>
      </c>
      <c r="H314" s="3" cm="1">
        <f t="array" ref="H314">INDEX(raw_long[Adj Close], MATCH(1, ($A314=raw_long[Date])*(H$1=raw_long[Ticker]),0))</f>
        <v>95.409592000000004</v>
      </c>
      <c r="I314" s="3" cm="1">
        <f t="array" ref="I314">INDEX(raw_long[Adj Close], MATCH(1, ($A314=raw_long[Date])*(I$1=raw_long[Ticker]),0))</f>
        <v>42.189999</v>
      </c>
    </row>
    <row r="315" spans="1:9" x14ac:dyDescent="0.25">
      <c r="A315" s="2">
        <v>43354</v>
      </c>
      <c r="B315" s="3" cm="1">
        <f t="array" ref="B315">INDEX(raw_long[Adj Close], MATCH(1, ($A315=raw_long[Date])*(B$1=raw_long[Ticker]),0))</f>
        <v>53.187843000000001</v>
      </c>
      <c r="C315" s="3" cm="1">
        <f t="array" ref="C315">INDEX(raw_long[Adj Close], MATCH(1, ($A315=raw_long[Date])*(C$1=raw_long[Ticker]),0))</f>
        <v>194.10363799999999</v>
      </c>
      <c r="D315" s="3" cm="1">
        <f t="array" ref="D315">INDEX(raw_long[Adj Close], MATCH(1, ($A315=raw_long[Date])*(D$1=raw_long[Ticker]),0))</f>
        <v>109.24382</v>
      </c>
      <c r="E315" s="3" cm="1">
        <f t="array" ref="E315">INDEX(raw_long[Adj Close], MATCH(1, ($A315=raw_long[Date])*(E$1=raw_long[Ticker]),0))</f>
        <v>77.357529</v>
      </c>
      <c r="F315" s="3" cm="1">
        <f t="array" ref="F315">INDEX(raw_long[Adj Close], MATCH(1, ($A315=raw_long[Date])*(F$1=raw_long[Ticker]),0))</f>
        <v>84.071213</v>
      </c>
      <c r="G315" s="3" cm="1">
        <f t="array" ref="G315">INDEX(raw_long[Adj Close], MATCH(1, ($A315=raw_long[Date])*(G$1=raw_long[Ticker]),0))</f>
        <v>42.967112999999998</v>
      </c>
      <c r="H315" s="3" cm="1">
        <f t="array" ref="H315">INDEX(raw_long[Adj Close], MATCH(1, ($A315=raw_long[Date])*(H$1=raw_long[Ticker]),0))</f>
        <v>95.638396999999998</v>
      </c>
      <c r="I315" s="3" cm="1">
        <f t="array" ref="I315">INDEX(raw_long[Adj Close], MATCH(1, ($A315=raw_long[Date])*(I$1=raw_long[Ticker]),0))</f>
        <v>42.290000999999997</v>
      </c>
    </row>
    <row r="316" spans="1:9" x14ac:dyDescent="0.25">
      <c r="A316" s="2">
        <v>43355</v>
      </c>
      <c r="B316" s="3" cm="1">
        <f t="array" ref="B316">INDEX(raw_long[Adj Close], MATCH(1, ($A316=raw_long[Date])*(B$1=raw_long[Ticker]),0))</f>
        <v>53.326591000000001</v>
      </c>
      <c r="C316" s="3" cm="1">
        <f t="array" ref="C316">INDEX(raw_long[Adj Close], MATCH(1, ($A316=raw_long[Date])*(C$1=raw_long[Ticker]),0))</f>
        <v>197.95564300000001</v>
      </c>
      <c r="D316" s="3" cm="1">
        <f t="array" ref="D316">INDEX(raw_long[Adj Close], MATCH(1, ($A316=raw_long[Date])*(D$1=raw_long[Ticker]),0))</f>
        <v>109.197823</v>
      </c>
      <c r="E316" s="3" cm="1">
        <f t="array" ref="E316">INDEX(raw_long[Adj Close], MATCH(1, ($A316=raw_long[Date])*(E$1=raw_long[Ticker]),0))</f>
        <v>78.521461000000002</v>
      </c>
      <c r="F316" s="3" cm="1">
        <f t="array" ref="F316">INDEX(raw_long[Adj Close], MATCH(1, ($A316=raw_long[Date])*(F$1=raw_long[Ticker]),0))</f>
        <v>84.392021</v>
      </c>
      <c r="G316" s="3" cm="1">
        <f t="array" ref="G316">INDEX(raw_long[Adj Close], MATCH(1, ($A316=raw_long[Date])*(G$1=raw_long[Ticker]),0))</f>
        <v>43.404564000000001</v>
      </c>
      <c r="H316" s="3" cm="1">
        <f t="array" ref="H316">INDEX(raw_long[Adj Close], MATCH(1, ($A316=raw_long[Date])*(H$1=raw_long[Ticker]),0))</f>
        <v>96.360000999999997</v>
      </c>
      <c r="I316" s="3" cm="1">
        <f t="array" ref="I316">INDEX(raw_long[Adj Close], MATCH(1, ($A316=raw_long[Date])*(I$1=raw_long[Ticker]),0))</f>
        <v>42.5</v>
      </c>
    </row>
    <row r="317" spans="1:9" x14ac:dyDescent="0.25">
      <c r="A317" s="2">
        <v>43356</v>
      </c>
      <c r="B317" s="3" cm="1">
        <f t="array" ref="B317">INDEX(raw_long[Adj Close], MATCH(1, ($A317=raw_long[Date])*(B$1=raw_long[Ticker]),0))</f>
        <v>53.079922000000003</v>
      </c>
      <c r="C317" s="3" cm="1">
        <f t="array" ref="C317">INDEX(raw_long[Adj Close], MATCH(1, ($A317=raw_long[Date])*(C$1=raw_long[Ticker]),0))</f>
        <v>197.016098</v>
      </c>
      <c r="D317" s="3" cm="1">
        <f t="array" ref="D317">INDEX(raw_long[Adj Close], MATCH(1, ($A317=raw_long[Date])*(D$1=raw_long[Ticker]),0))</f>
        <v>107.771912</v>
      </c>
      <c r="E317" s="3" cm="1">
        <f t="array" ref="E317">INDEX(raw_long[Adj Close], MATCH(1, ($A317=raw_long[Date])*(E$1=raw_long[Ticker]),0))</f>
        <v>79.721221999999997</v>
      </c>
      <c r="F317" s="3" cm="1">
        <f t="array" ref="F317">INDEX(raw_long[Adj Close], MATCH(1, ($A317=raw_long[Date])*(F$1=raw_long[Ticker]),0))</f>
        <v>82.410544999999999</v>
      </c>
      <c r="G317" s="3" cm="1">
        <f t="array" ref="G317">INDEX(raw_long[Adj Close], MATCH(1, ($A317=raw_long[Date])*(G$1=raw_long[Ticker]),0))</f>
        <v>42.092216000000001</v>
      </c>
      <c r="H317" s="3" cm="1">
        <f t="array" ref="H317">INDEX(raw_long[Adj Close], MATCH(1, ($A317=raw_long[Date])*(H$1=raw_long[Ticker]),0))</f>
        <v>96.184005999999997</v>
      </c>
      <c r="I317" s="3" cm="1">
        <f t="array" ref="I317">INDEX(raw_long[Adj Close], MATCH(1, ($A317=raw_long[Date])*(I$1=raw_long[Ticker]),0))</f>
        <v>42.049999</v>
      </c>
    </row>
    <row r="318" spans="1:9" x14ac:dyDescent="0.25">
      <c r="A318" s="2">
        <v>43357</v>
      </c>
      <c r="B318" s="3" cm="1">
        <f t="array" ref="B318">INDEX(raw_long[Adj Close], MATCH(1, ($A318=raw_long[Date])*(B$1=raw_long[Ticker]),0))</f>
        <v>53.742840000000001</v>
      </c>
      <c r="C318" s="3" cm="1">
        <f t="array" ref="C318">INDEX(raw_long[Adj Close], MATCH(1, ($A318=raw_long[Date])*(C$1=raw_long[Ticker]),0))</f>
        <v>197.57981899999999</v>
      </c>
      <c r="D318" s="3" cm="1">
        <f t="array" ref="D318">INDEX(raw_long[Adj Close], MATCH(1, ($A318=raw_long[Date])*(D$1=raw_long[Ticker]),0))</f>
        <v>108.27786999999999</v>
      </c>
      <c r="E318" s="3" cm="1">
        <f t="array" ref="E318">INDEX(raw_long[Adj Close], MATCH(1, ($A318=raw_long[Date])*(E$1=raw_long[Ticker]),0))</f>
        <v>80.276336999999998</v>
      </c>
      <c r="F318" s="3" cm="1">
        <f t="array" ref="F318">INDEX(raw_long[Adj Close], MATCH(1, ($A318=raw_long[Date])*(F$1=raw_long[Ticker]),0))</f>
        <v>81.523598000000007</v>
      </c>
      <c r="G318" s="3" cm="1">
        <f t="array" ref="G318">INDEX(raw_long[Adj Close], MATCH(1, ($A318=raw_long[Date])*(G$1=raw_long[Ticker]),0))</f>
        <v>41.800583000000003</v>
      </c>
      <c r="H318" s="3" cm="1">
        <f t="array" ref="H318">INDEX(raw_long[Adj Close], MATCH(1, ($A318=raw_long[Date])*(H$1=raw_long[Ticker]),0))</f>
        <v>96.201590999999993</v>
      </c>
      <c r="I318" s="3" cm="1">
        <f t="array" ref="I318">INDEX(raw_long[Adj Close], MATCH(1, ($A318=raw_long[Date])*(I$1=raw_long[Ticker]),0))</f>
        <v>42</v>
      </c>
    </row>
    <row r="319" spans="1:9" x14ac:dyDescent="0.25">
      <c r="A319" s="2">
        <v>43360</v>
      </c>
      <c r="B319" s="3" cm="1">
        <f t="array" ref="B319">INDEX(raw_long[Adj Close], MATCH(1, ($A319=raw_long[Date])*(B$1=raw_long[Ticker]),0))</f>
        <v>53.342007000000002</v>
      </c>
      <c r="C319" s="3" cm="1">
        <f t="array" ref="C319">INDEX(raw_long[Adj Close], MATCH(1, ($A319=raw_long[Date])*(C$1=raw_long[Ticker]),0))</f>
        <v>195.60685699999999</v>
      </c>
      <c r="D319" s="3" cm="1">
        <f t="array" ref="D319">INDEX(raw_long[Adj Close], MATCH(1, ($A319=raw_long[Date])*(D$1=raw_long[Ticker]),0))</f>
        <v>108.185875</v>
      </c>
      <c r="E319" s="3" cm="1">
        <f t="array" ref="E319">INDEX(raw_long[Adj Close], MATCH(1, ($A319=raw_long[Date])*(E$1=raw_long[Ticker]),0))</f>
        <v>79.452620999999994</v>
      </c>
      <c r="F319" s="3" cm="1">
        <f t="array" ref="F319">INDEX(raw_long[Adj Close], MATCH(1, ($A319=raw_long[Date])*(F$1=raw_long[Ticker]),0))</f>
        <v>81.957642000000007</v>
      </c>
      <c r="G319" s="3" cm="1">
        <f t="array" ref="G319">INDEX(raw_long[Adj Close], MATCH(1, ($A319=raw_long[Date])*(G$1=raw_long[Ticker]),0))</f>
        <v>41.120106</v>
      </c>
      <c r="H319" s="3" cm="1">
        <f t="array" ref="H319">INDEX(raw_long[Adj Close], MATCH(1, ($A319=raw_long[Date])*(H$1=raw_long[Ticker]),0))</f>
        <v>95.919990999999996</v>
      </c>
      <c r="I319" s="3" cm="1">
        <f t="array" ref="I319">INDEX(raw_long[Adj Close], MATCH(1, ($A319=raw_long[Date])*(I$1=raw_long[Ticker]),0))</f>
        <v>41.900002000000001</v>
      </c>
    </row>
    <row r="320" spans="1:9" x14ac:dyDescent="0.25">
      <c r="A320" s="2">
        <v>43361</v>
      </c>
      <c r="B320" s="3" cm="1">
        <f t="array" ref="B320">INDEX(raw_long[Adj Close], MATCH(1, ($A320=raw_long[Date])*(B$1=raw_long[Ticker]),0))</f>
        <v>53.974094000000001</v>
      </c>
      <c r="C320" s="3" cm="1">
        <f t="array" ref="C320">INDEX(raw_long[Adj Close], MATCH(1, ($A320=raw_long[Date])*(C$1=raw_long[Ticker]),0))</f>
        <v>197.29797400000001</v>
      </c>
      <c r="D320" s="3" cm="1">
        <f t="array" ref="D320">INDEX(raw_long[Adj Close], MATCH(1, ($A320=raw_long[Date])*(D$1=raw_long[Ticker]),0))</f>
        <v>108.323875</v>
      </c>
      <c r="E320" s="3" cm="1">
        <f t="array" ref="E320">INDEX(raw_long[Adj Close], MATCH(1, ($A320=raw_long[Date])*(E$1=raw_long[Ticker]),0))</f>
        <v>78.879600999999994</v>
      </c>
      <c r="F320" s="3" cm="1">
        <f t="array" ref="F320">INDEX(raw_long[Adj Close], MATCH(1, ($A320=raw_long[Date])*(F$1=raw_long[Ticker]),0))</f>
        <v>82.504906000000005</v>
      </c>
      <c r="G320" s="3" cm="1">
        <f t="array" ref="G320">INDEX(raw_long[Adj Close], MATCH(1, ($A320=raw_long[Date])*(G$1=raw_long[Ticker]),0))</f>
        <v>41.314529</v>
      </c>
      <c r="H320" s="3" cm="1">
        <f t="array" ref="H320">INDEX(raw_long[Adj Close], MATCH(1, ($A320=raw_long[Date])*(H$1=raw_long[Ticker]),0))</f>
        <v>95.990402000000003</v>
      </c>
      <c r="I320" s="3" cm="1">
        <f t="array" ref="I320">INDEX(raw_long[Adj Close], MATCH(1, ($A320=raw_long[Date])*(I$1=raw_long[Ticker]),0))</f>
        <v>36.369999</v>
      </c>
    </row>
    <row r="321" spans="1:9" x14ac:dyDescent="0.25">
      <c r="A321" s="2">
        <v>43362</v>
      </c>
      <c r="B321" s="3" cm="1">
        <f t="array" ref="B321">INDEX(raw_long[Adj Close], MATCH(1, ($A321=raw_long[Date])*(B$1=raw_long[Ticker]),0))</f>
        <v>54.405762000000003</v>
      </c>
      <c r="C321" s="3" cm="1">
        <f t="array" ref="C321">INDEX(raw_long[Adj Close], MATCH(1, ($A321=raw_long[Date])*(C$1=raw_long[Ticker]),0))</f>
        <v>196.54634100000001</v>
      </c>
      <c r="D321" s="3" cm="1">
        <f t="array" ref="D321">INDEX(raw_long[Adj Close], MATCH(1, ($A321=raw_long[Date])*(D$1=raw_long[Ticker]),0))</f>
        <v>106.85195899999999</v>
      </c>
      <c r="E321" s="3" cm="1">
        <f t="array" ref="E321">INDEX(raw_long[Adj Close], MATCH(1, ($A321=raw_long[Date])*(E$1=raw_long[Ticker]),0))</f>
        <v>78.539367999999996</v>
      </c>
      <c r="F321" s="3" cm="1">
        <f t="array" ref="F321">INDEX(raw_long[Adj Close], MATCH(1, ($A321=raw_long[Date])*(F$1=raw_long[Ticker]),0))</f>
        <v>82.372803000000005</v>
      </c>
      <c r="G321" s="3" cm="1">
        <f t="array" ref="G321">INDEX(raw_long[Adj Close], MATCH(1, ($A321=raw_long[Date])*(G$1=raw_long[Ticker]),0))</f>
        <v>41.654766000000002</v>
      </c>
      <c r="H321" s="3" cm="1">
        <f t="array" ref="H321">INDEX(raw_long[Adj Close], MATCH(1, ($A321=raw_long[Date])*(H$1=raw_long[Ticker]),0))</f>
        <v>96.113594000000006</v>
      </c>
      <c r="I321" s="3" cm="1">
        <f t="array" ref="I321">INDEX(raw_long[Adj Close], MATCH(1, ($A321=raw_long[Date])*(I$1=raw_long[Ticker]),0))</f>
        <v>36.68</v>
      </c>
    </row>
    <row r="322" spans="1:9" x14ac:dyDescent="0.25">
      <c r="A322" s="2">
        <v>43363</v>
      </c>
      <c r="B322" s="3" cm="1">
        <f t="array" ref="B322">INDEX(raw_long[Adj Close], MATCH(1, ($A322=raw_long[Date])*(B$1=raw_long[Ticker]),0))</f>
        <v>56.456195999999998</v>
      </c>
      <c r="C322" s="3" cm="1">
        <f t="array" ref="C322">INDEX(raw_long[Adj Close], MATCH(1, ($A322=raw_long[Date])*(C$1=raw_long[Ticker]),0))</f>
        <v>196.734253</v>
      </c>
      <c r="D322" s="3" cm="1">
        <f t="array" ref="D322">INDEX(raw_long[Adj Close], MATCH(1, ($A322=raw_long[Date])*(D$1=raw_long[Ticker]),0))</f>
        <v>106.299988</v>
      </c>
      <c r="E322" s="3" cm="1">
        <f t="array" ref="E322">INDEX(raw_long[Adj Close], MATCH(1, ($A322=raw_long[Date])*(E$1=raw_long[Ticker]),0))</f>
        <v>78.772171</v>
      </c>
      <c r="F322" s="3" cm="1">
        <f t="array" ref="F322">INDEX(raw_long[Adj Close], MATCH(1, ($A322=raw_long[Date])*(F$1=raw_long[Ticker]),0))</f>
        <v>81.806663999999998</v>
      </c>
      <c r="G322" s="3" cm="1">
        <f t="array" ref="G322">INDEX(raw_long[Adj Close], MATCH(1, ($A322=raw_long[Date])*(G$1=raw_long[Ticker]),0))</f>
        <v>41.022896000000003</v>
      </c>
      <c r="H322" s="3" cm="1">
        <f t="array" ref="H322">INDEX(raw_long[Adj Close], MATCH(1, ($A322=raw_long[Date])*(H$1=raw_long[Ticker]),0))</f>
        <v>96.870399000000006</v>
      </c>
      <c r="I322" s="3" cm="1">
        <f t="array" ref="I322">INDEX(raw_long[Adj Close], MATCH(1, ($A322=raw_long[Date])*(I$1=raw_long[Ticker]),0))</f>
        <v>35.560001</v>
      </c>
    </row>
    <row r="323" spans="1:9" x14ac:dyDescent="0.25">
      <c r="A323" s="2">
        <v>43364</v>
      </c>
      <c r="B323" s="3" cm="1">
        <f t="array" ref="B323">INDEX(raw_long[Adj Close], MATCH(1, ($A323=raw_long[Date])*(B$1=raw_long[Ticker]),0))</f>
        <v>55.824112</v>
      </c>
      <c r="C323" s="3" cm="1">
        <f t="array" ref="C323">INDEX(raw_long[Adj Close], MATCH(1, ($A323=raw_long[Date])*(C$1=raw_long[Ticker]),0))</f>
        <v>198.14352400000001</v>
      </c>
      <c r="D323" s="3" cm="1">
        <f t="array" ref="D323">INDEX(raw_long[Adj Close], MATCH(1, ($A323=raw_long[Date])*(D$1=raw_long[Ticker]),0))</f>
        <v>106.11599699999999</v>
      </c>
      <c r="E323" s="3" cm="1">
        <f t="array" ref="E323">INDEX(raw_long[Adj Close], MATCH(1, ($A323=raw_long[Date])*(E$1=raw_long[Ticker]),0))</f>
        <v>77.823097000000004</v>
      </c>
      <c r="F323" s="3" cm="1">
        <f t="array" ref="F323">INDEX(raw_long[Adj Close], MATCH(1, ($A323=raw_long[Date])*(F$1=raw_long[Ticker]),0))</f>
        <v>82.240707</v>
      </c>
      <c r="G323" s="3" cm="1">
        <f t="array" ref="G323">INDEX(raw_long[Adj Close], MATCH(1, ($A323=raw_long[Date])*(G$1=raw_long[Ticker]),0))</f>
        <v>40.585448999999997</v>
      </c>
      <c r="H323" s="3" cm="1">
        <f t="array" ref="H323">INDEX(raw_long[Adj Close], MATCH(1, ($A323=raw_long[Date])*(H$1=raw_long[Ticker]),0))</f>
        <v>97.011191999999994</v>
      </c>
      <c r="I323" s="3" cm="1">
        <f t="array" ref="I323">INDEX(raw_long[Adj Close], MATCH(1, ($A323=raw_long[Date])*(I$1=raw_long[Ticker]),0))</f>
        <v>35</v>
      </c>
    </row>
    <row r="324" spans="1:9" x14ac:dyDescent="0.25">
      <c r="A324" s="2">
        <v>43367</v>
      </c>
      <c r="B324" s="3" cm="1">
        <f t="array" ref="B324">INDEX(raw_long[Adj Close], MATCH(1, ($A324=raw_long[Date])*(B$1=raw_long[Ticker]),0))</f>
        <v>55.284519000000003</v>
      </c>
      <c r="C324" s="3" cm="1">
        <f t="array" ref="C324">INDEX(raw_long[Adj Close], MATCH(1, ($A324=raw_long[Date])*(C$1=raw_long[Ticker]),0))</f>
        <v>195.79473899999999</v>
      </c>
      <c r="D324" s="3" cm="1">
        <f t="array" ref="D324">INDEX(raw_long[Adj Close], MATCH(1, ($A324=raw_long[Date])*(D$1=raw_long[Ticker]),0))</f>
        <v>107.587906</v>
      </c>
      <c r="E324" s="3" cm="1">
        <f t="array" ref="E324">INDEX(raw_long[Adj Close], MATCH(1, ($A324=raw_long[Date])*(E$1=raw_long[Ticker]),0))</f>
        <v>78.073791999999997</v>
      </c>
      <c r="F324" s="3" cm="1">
        <f t="array" ref="F324">INDEX(raw_long[Adj Close], MATCH(1, ($A324=raw_long[Date])*(F$1=raw_long[Ticker]),0))</f>
        <v>81.995391999999995</v>
      </c>
      <c r="G324" s="3" cm="1">
        <f t="array" ref="G324">INDEX(raw_long[Adj Close], MATCH(1, ($A324=raw_long[Date])*(G$1=raw_long[Ticker]),0))</f>
        <v>40.731270000000002</v>
      </c>
      <c r="H324" s="3" cm="1">
        <f t="array" ref="H324">INDEX(raw_long[Adj Close], MATCH(1, ($A324=raw_long[Date])*(H$1=raw_long[Ticker]),0))</f>
        <v>97.715194999999994</v>
      </c>
      <c r="I324" s="3" cm="1">
        <f t="array" ref="I324">INDEX(raw_long[Adj Close], MATCH(1, ($A324=raw_long[Date])*(I$1=raw_long[Ticker]),0))</f>
        <v>35</v>
      </c>
    </row>
    <row r="325" spans="1:9" x14ac:dyDescent="0.25">
      <c r="A325" s="2">
        <v>43368</v>
      </c>
      <c r="B325" s="3" cm="1">
        <f t="array" ref="B325">INDEX(raw_long[Adj Close], MATCH(1, ($A325=raw_long[Date])*(B$1=raw_long[Ticker]),0))</f>
        <v>55.885773</v>
      </c>
      <c r="C325" s="3" cm="1">
        <f t="array" ref="C325">INDEX(raw_long[Adj Close], MATCH(1, ($A325=raw_long[Date])*(C$1=raw_long[Ticker]),0))</f>
        <v>197.95564300000001</v>
      </c>
      <c r="D325" s="3" cm="1">
        <f t="array" ref="D325">INDEX(raw_long[Adj Close], MATCH(1, ($A325=raw_long[Date])*(D$1=raw_long[Ticker]),0))</f>
        <v>108.04789</v>
      </c>
      <c r="E325" s="3" cm="1">
        <f t="array" ref="E325">INDEX(raw_long[Adj Close], MATCH(1, ($A325=raw_long[Date])*(E$1=raw_long[Ticker]),0))</f>
        <v>79.201920000000001</v>
      </c>
      <c r="F325" s="3" cm="1">
        <f t="array" ref="F325">INDEX(raw_long[Adj Close], MATCH(1, ($A325=raw_long[Date])*(F$1=raw_long[Ticker]),0))</f>
        <v>82.938941999999997</v>
      </c>
      <c r="G325" s="3" cm="1">
        <f t="array" ref="G325">INDEX(raw_long[Adj Close], MATCH(1, ($A325=raw_long[Date])*(G$1=raw_long[Ticker]),0))</f>
        <v>41.703372999999999</v>
      </c>
      <c r="H325" s="3" cm="1">
        <f t="array" ref="H325">INDEX(raw_long[Adj Close], MATCH(1, ($A325=raw_long[Date])*(H$1=raw_long[Ticker]),0))</f>
        <v>98.190392000000003</v>
      </c>
      <c r="I325" s="3" cm="1">
        <f t="array" ref="I325">INDEX(raw_long[Adj Close], MATCH(1, ($A325=raw_long[Date])*(I$1=raw_long[Ticker]),0))</f>
        <v>34.770000000000003</v>
      </c>
    </row>
    <row r="326" spans="1:9" x14ac:dyDescent="0.25">
      <c r="A326" s="2">
        <v>43369</v>
      </c>
      <c r="B326" s="3" cm="1">
        <f t="array" ref="B326">INDEX(raw_long[Adj Close], MATCH(1, ($A326=raw_long[Date])*(B$1=raw_long[Ticker]),0))</f>
        <v>56.024532000000001</v>
      </c>
      <c r="C326" s="3" cm="1">
        <f t="array" ref="C326">INDEX(raw_long[Adj Close], MATCH(1, ($A326=raw_long[Date])*(C$1=raw_long[Ticker]),0))</f>
        <v>196.828217</v>
      </c>
      <c r="D326" s="3" cm="1">
        <f t="array" ref="D326">INDEX(raw_long[Adj Close], MATCH(1, ($A326=raw_long[Date])*(D$1=raw_long[Ticker]),0))</f>
        <v>107.587906</v>
      </c>
      <c r="E326" s="3" cm="1">
        <f t="array" ref="E326">INDEX(raw_long[Adj Close], MATCH(1, ($A326=raw_long[Date])*(E$1=raw_long[Ticker]),0))</f>
        <v>79.542152000000002</v>
      </c>
      <c r="F326" s="3" cm="1">
        <f t="array" ref="F326">INDEX(raw_long[Adj Close], MATCH(1, ($A326=raw_long[Date])*(F$1=raw_long[Ticker]),0))</f>
        <v>83.127646999999996</v>
      </c>
      <c r="G326" s="3" cm="1">
        <f t="array" ref="G326">INDEX(raw_long[Adj Close], MATCH(1, ($A326=raw_long[Date])*(G$1=raw_long[Ticker]),0))</f>
        <v>41.363132</v>
      </c>
      <c r="H326" s="3" cm="1">
        <f t="array" ref="H326">INDEX(raw_long[Adj Close], MATCH(1, ($A326=raw_long[Date])*(H$1=raw_long[Ticker]),0))</f>
        <v>98.119995000000003</v>
      </c>
      <c r="I326" s="3" cm="1">
        <f t="array" ref="I326">INDEX(raw_long[Adj Close], MATCH(1, ($A326=raw_long[Date])*(I$1=raw_long[Ticker]),0))</f>
        <v>34.229999999999997</v>
      </c>
    </row>
    <row r="327" spans="1:9" x14ac:dyDescent="0.25">
      <c r="A327" s="2">
        <v>43370</v>
      </c>
      <c r="B327" s="3" cm="1">
        <f t="array" ref="B327">INDEX(raw_long[Adj Close], MATCH(1, ($A327=raw_long[Date])*(B$1=raw_long[Ticker]),0))</f>
        <v>54.251595000000002</v>
      </c>
      <c r="C327" s="3" cm="1">
        <f t="array" ref="C327">INDEX(raw_long[Adj Close], MATCH(1, ($A327=raw_long[Date])*(C$1=raw_long[Ticker]),0))</f>
        <v>198.707245</v>
      </c>
      <c r="D327" s="3" cm="1">
        <f t="array" ref="D327">INDEX(raw_long[Adj Close], MATCH(1, ($A327=raw_long[Date])*(D$1=raw_long[Ticker]),0))</f>
        <v>107.909897</v>
      </c>
      <c r="E327" s="3" cm="1">
        <f t="array" ref="E327">INDEX(raw_long[Adj Close], MATCH(1, ($A327=raw_long[Date])*(E$1=raw_long[Ticker]),0))</f>
        <v>79.918205</v>
      </c>
      <c r="F327" s="3" cm="1">
        <f t="array" ref="F327">INDEX(raw_long[Adj Close], MATCH(1, ($A327=raw_long[Date])*(F$1=raw_long[Ticker]),0))</f>
        <v>83.863624999999999</v>
      </c>
      <c r="G327" s="3" cm="1">
        <f t="array" ref="G327">INDEX(raw_long[Adj Close], MATCH(1, ($A327=raw_long[Date])*(G$1=raw_long[Ticker]),0))</f>
        <v>41.217319000000003</v>
      </c>
      <c r="H327" s="3" cm="1">
        <f t="array" ref="H327">INDEX(raw_long[Adj Close], MATCH(1, ($A327=raw_long[Date])*(H$1=raw_long[Ticker]),0))</f>
        <v>98.119995000000003</v>
      </c>
      <c r="I327" s="3" cm="1">
        <f t="array" ref="I327">INDEX(raw_long[Adj Close], MATCH(1, ($A327=raw_long[Date])*(I$1=raw_long[Ticker]),0))</f>
        <v>33.799999</v>
      </c>
    </row>
    <row r="328" spans="1:9" x14ac:dyDescent="0.25">
      <c r="A328" s="2">
        <v>43371</v>
      </c>
      <c r="B328" s="3" cm="1">
        <f t="array" ref="B328">INDEX(raw_long[Adj Close], MATCH(1, ($A328=raw_long[Date])*(B$1=raw_long[Ticker]),0))</f>
        <v>53.850760999999999</v>
      </c>
      <c r="C328" s="3" cm="1">
        <f t="array" ref="C328">INDEX(raw_long[Adj Close], MATCH(1, ($A328=raw_long[Date])*(C$1=raw_long[Ticker]),0))</f>
        <v>198.14352400000001</v>
      </c>
      <c r="D328" s="3" cm="1">
        <f t="array" ref="D328">INDEX(raw_long[Adj Close], MATCH(1, ($A328=raw_long[Date])*(D$1=raw_long[Ticker]),0))</f>
        <v>106.161995</v>
      </c>
      <c r="E328" s="3" cm="1">
        <f t="array" ref="E328">INDEX(raw_long[Adj Close], MATCH(1, ($A328=raw_long[Date])*(E$1=raw_long[Ticker]),0))</f>
        <v>79.309364000000002</v>
      </c>
      <c r="F328" s="3" cm="1">
        <f t="array" ref="F328">INDEX(raw_long[Adj Close], MATCH(1, ($A328=raw_long[Date])*(F$1=raw_long[Ticker]),0))</f>
        <v>83.976851999999994</v>
      </c>
      <c r="G328" s="3" cm="1">
        <f t="array" ref="G328">INDEX(raw_long[Adj Close], MATCH(1, ($A328=raw_long[Date])*(G$1=raw_long[Ticker]),0))</f>
        <v>41.314529</v>
      </c>
      <c r="H328" s="3" cm="1">
        <f t="array" ref="H328">INDEX(raw_long[Adj Close], MATCH(1, ($A328=raw_long[Date])*(H$1=raw_long[Ticker]),0))</f>
        <v>97.099189999999993</v>
      </c>
      <c r="I328" s="3" cm="1">
        <f t="array" ref="I328">INDEX(raw_long[Adj Close], MATCH(1, ($A328=raw_long[Date])*(I$1=raw_long[Ticker]),0))</f>
        <v>33.509998000000003</v>
      </c>
    </row>
    <row r="329" spans="1:9" x14ac:dyDescent="0.25">
      <c r="A329" s="2">
        <v>43374</v>
      </c>
      <c r="B329" s="3" cm="1">
        <f t="array" ref="B329">INDEX(raw_long[Adj Close], MATCH(1, ($A329=raw_long[Date])*(B$1=raw_long[Ticker]),0))</f>
        <v>54.822024999999996</v>
      </c>
      <c r="C329" s="3" cm="1">
        <f t="array" ref="C329">INDEX(raw_long[Adj Close], MATCH(1, ($A329=raw_long[Date])*(C$1=raw_long[Ticker]),0))</f>
        <v>200.868134</v>
      </c>
      <c r="D329" s="3" cm="1">
        <f t="array" ref="D329">INDEX(raw_long[Adj Close], MATCH(1, ($A329=raw_long[Date])*(D$1=raw_long[Ticker]),0))</f>
        <v>106.070007</v>
      </c>
      <c r="E329" s="3" cm="1">
        <f t="array" ref="E329">INDEX(raw_long[Adj Close], MATCH(1, ($A329=raw_long[Date])*(E$1=raw_long[Ticker]),0))</f>
        <v>81.852135000000004</v>
      </c>
      <c r="F329" s="3" cm="1">
        <f t="array" ref="F329">INDEX(raw_long[Adj Close], MATCH(1, ($A329=raw_long[Date])*(F$1=raw_long[Ticker]),0))</f>
        <v>85.052513000000005</v>
      </c>
      <c r="G329" s="3" cm="1">
        <f t="array" ref="G329">INDEX(raw_long[Adj Close], MATCH(1, ($A329=raw_long[Date])*(G$1=raw_long[Ticker]),0))</f>
        <v>42.626873000000003</v>
      </c>
      <c r="H329" s="3" cm="1">
        <f t="array" ref="H329">INDEX(raw_long[Adj Close], MATCH(1, ($A329=raw_long[Date])*(H$1=raw_long[Ticker]),0))</f>
        <v>97.099189999999993</v>
      </c>
      <c r="I329" s="3" cm="1">
        <f t="array" ref="I329">INDEX(raw_long[Adj Close], MATCH(1, ($A329=raw_long[Date])*(I$1=raw_long[Ticker]),0))</f>
        <v>34.5</v>
      </c>
    </row>
    <row r="330" spans="1:9" x14ac:dyDescent="0.25">
      <c r="A330" s="2">
        <v>43375</v>
      </c>
      <c r="B330" s="3" cm="1">
        <f t="array" ref="B330">INDEX(raw_long[Adj Close], MATCH(1, ($A330=raw_long[Date])*(B$1=raw_long[Ticker]),0))</f>
        <v>54.744934000000001</v>
      </c>
      <c r="C330" s="3" cm="1">
        <f t="array" ref="C330">INDEX(raw_long[Adj Close], MATCH(1, ($A330=raw_long[Date])*(C$1=raw_long[Ticker]),0))</f>
        <v>200.30441300000001</v>
      </c>
      <c r="D330" s="3" cm="1">
        <f t="array" ref="D330">INDEX(raw_long[Adj Close], MATCH(1, ($A330=raw_long[Date])*(D$1=raw_long[Ticker]),0))</f>
        <v>106.529968</v>
      </c>
      <c r="E330" s="3" cm="1">
        <f t="array" ref="E330">INDEX(raw_long[Adj Close], MATCH(1, ($A330=raw_long[Date])*(E$1=raw_long[Ticker]),0))</f>
        <v>81.476089000000002</v>
      </c>
      <c r="F330" s="3" cm="1">
        <f t="array" ref="F330">INDEX(raw_long[Adj Close], MATCH(1, ($A330=raw_long[Date])*(F$1=raw_long[Ticker]),0))</f>
        <v>85.543166999999997</v>
      </c>
      <c r="G330" s="3" cm="1">
        <f t="array" ref="G330">INDEX(raw_long[Adj Close], MATCH(1, ($A330=raw_long[Date])*(G$1=raw_long[Ticker]),0))</f>
        <v>42.772686</v>
      </c>
      <c r="H330" s="3" cm="1">
        <f t="array" ref="H330">INDEX(raw_long[Adj Close], MATCH(1, ($A330=raw_long[Date])*(H$1=raw_long[Ticker]),0))</f>
        <v>94.529587000000006</v>
      </c>
      <c r="I330" s="3" cm="1">
        <f t="array" ref="I330">INDEX(raw_long[Adj Close], MATCH(1, ($A330=raw_long[Date])*(I$1=raw_long[Ticker]),0))</f>
        <v>34.389999000000003</v>
      </c>
    </row>
    <row r="331" spans="1:9" x14ac:dyDescent="0.25">
      <c r="A331" s="2">
        <v>43377</v>
      </c>
      <c r="B331" s="3" cm="1">
        <f t="array" ref="B331">INDEX(raw_long[Adj Close], MATCH(1, ($A331=raw_long[Date])*(B$1=raw_long[Ticker]),0))</f>
        <v>52.879500999999998</v>
      </c>
      <c r="C331" s="3" cm="1">
        <f t="array" ref="C331">INDEX(raw_long[Adj Close], MATCH(1, ($A331=raw_long[Date])*(C$1=raw_long[Ticker]),0))</f>
        <v>196.35845900000001</v>
      </c>
      <c r="D331" s="3" cm="1">
        <f t="array" ref="D331">INDEX(raw_long[Adj Close], MATCH(1, ($A331=raw_long[Date])*(D$1=raw_long[Ticker]),0))</f>
        <v>108.139893</v>
      </c>
      <c r="E331" s="3" cm="1">
        <f t="array" ref="E331">INDEX(raw_long[Adj Close], MATCH(1, ($A331=raw_long[Date])*(E$1=raw_long[Ticker]),0))</f>
        <v>79.721221999999997</v>
      </c>
      <c r="F331" s="3" cm="1">
        <f t="array" ref="F331">INDEX(raw_long[Adj Close], MATCH(1, ($A331=raw_long[Date])*(F$1=raw_long[Ticker]),0))</f>
        <v>83.788155000000003</v>
      </c>
      <c r="G331" s="3" cm="1">
        <f t="array" ref="G331">INDEX(raw_long[Adj Close], MATCH(1, ($A331=raw_long[Date])*(G$1=raw_long[Ticker]),0))</f>
        <v>41.703372999999999</v>
      </c>
      <c r="H331" s="3" cm="1">
        <f t="array" ref="H331">INDEX(raw_long[Adj Close], MATCH(1, ($A331=raw_long[Date])*(H$1=raw_long[Ticker]),0))</f>
        <v>94.142403000000002</v>
      </c>
      <c r="I331" s="3" cm="1">
        <f t="array" ref="I331">INDEX(raw_long[Adj Close], MATCH(1, ($A331=raw_long[Date])*(I$1=raw_long[Ticker]),0))</f>
        <v>34.07</v>
      </c>
    </row>
    <row r="332" spans="1:9" x14ac:dyDescent="0.25">
      <c r="A332" s="2">
        <v>43378</v>
      </c>
      <c r="B332" s="3" cm="1">
        <f t="array" ref="B332">INDEX(raw_long[Adj Close], MATCH(1, ($A332=raw_long[Date])*(B$1=raw_long[Ticker]),0))</f>
        <v>51.337829999999997</v>
      </c>
      <c r="C332" s="3" cm="1">
        <f t="array" ref="C332">INDEX(raw_long[Adj Close], MATCH(1, ($A332=raw_long[Date])*(C$1=raw_long[Ticker]),0))</f>
        <v>195.231033</v>
      </c>
      <c r="D332" s="3" cm="1">
        <f t="array" ref="D332">INDEX(raw_long[Adj Close], MATCH(1, ($A332=raw_long[Date])*(D$1=raw_long[Ticker]),0))</f>
        <v>106.667969</v>
      </c>
      <c r="E332" s="3" cm="1">
        <f t="array" ref="E332">INDEX(raw_long[Adj Close], MATCH(1, ($A332=raw_long[Date])*(E$1=raw_long[Ticker]),0))</f>
        <v>79.828659000000002</v>
      </c>
      <c r="F332" s="3" cm="1">
        <f t="array" ref="F332">INDEX(raw_long[Adj Close], MATCH(1, ($A332=raw_long[Date])*(F$1=raw_long[Ticker]),0))</f>
        <v>84.392021</v>
      </c>
      <c r="G332" s="3" cm="1">
        <f t="array" ref="G332">INDEX(raw_long[Adj Close], MATCH(1, ($A332=raw_long[Date])*(G$1=raw_long[Ticker]),0))</f>
        <v>41.363132</v>
      </c>
      <c r="H332" s="3" cm="1">
        <f t="array" ref="H332">INDEX(raw_long[Adj Close], MATCH(1, ($A332=raw_long[Date])*(H$1=raw_long[Ticker]),0))</f>
        <v>92.751998999999998</v>
      </c>
      <c r="I332" s="3" cm="1">
        <f t="array" ref="I332">INDEX(raw_long[Adj Close], MATCH(1, ($A332=raw_long[Date])*(I$1=raw_long[Ticker]),0))</f>
        <v>33.82</v>
      </c>
    </row>
    <row r="333" spans="1:9" x14ac:dyDescent="0.25">
      <c r="A333" s="2">
        <v>43381</v>
      </c>
      <c r="B333" s="3" cm="1">
        <f t="array" ref="B333">INDEX(raw_long[Adj Close], MATCH(1, ($A333=raw_long[Date])*(B$1=raw_long[Ticker]),0))</f>
        <v>51.461165999999999</v>
      </c>
      <c r="C333" s="3" cm="1">
        <f t="array" ref="C333">INDEX(raw_long[Adj Close], MATCH(1, ($A333=raw_long[Date])*(C$1=raw_long[Ticker]),0))</f>
        <v>193.82176200000001</v>
      </c>
      <c r="D333" s="3" cm="1">
        <f t="array" ref="D333">INDEX(raw_long[Adj Close], MATCH(1, ($A333=raw_long[Date])*(D$1=raw_long[Ticker]),0))</f>
        <v>104.552086</v>
      </c>
      <c r="E333" s="3" cm="1">
        <f t="array" ref="E333">INDEX(raw_long[Adj Close], MATCH(1, ($A333=raw_long[Date])*(E$1=raw_long[Ticker]),0))</f>
        <v>79.309364000000002</v>
      </c>
      <c r="F333" s="3" cm="1">
        <f t="array" ref="F333">INDEX(raw_long[Adj Close], MATCH(1, ($A333=raw_long[Date])*(F$1=raw_long[Ticker]),0))</f>
        <v>83.071037000000004</v>
      </c>
      <c r="G333" s="3" cm="1">
        <f t="array" ref="G333">INDEX(raw_long[Adj Close], MATCH(1, ($A333=raw_long[Date])*(G$1=raw_long[Ticker]),0))</f>
        <v>41.265926</v>
      </c>
      <c r="H333" s="3" cm="1">
        <f t="array" ref="H333">INDEX(raw_long[Adj Close], MATCH(1, ($A333=raw_long[Date])*(H$1=raw_long[Ticker]),0))</f>
        <v>92.206389999999999</v>
      </c>
      <c r="I333" s="3" cm="1">
        <f t="array" ref="I333">INDEX(raw_long[Adj Close], MATCH(1, ($A333=raw_long[Date])*(I$1=raw_long[Ticker]),0))</f>
        <v>32.700001</v>
      </c>
    </row>
    <row r="334" spans="1:9" x14ac:dyDescent="0.25">
      <c r="A334" s="2">
        <v>43382</v>
      </c>
      <c r="B334" s="3" cm="1">
        <f t="array" ref="B334">INDEX(raw_long[Adj Close], MATCH(1, ($A334=raw_long[Date])*(B$1=raw_long[Ticker]),0))</f>
        <v>50.381991999999997</v>
      </c>
      <c r="C334" s="3" cm="1">
        <f t="array" ref="C334">INDEX(raw_long[Adj Close], MATCH(1, ($A334=raw_long[Date])*(C$1=raw_long[Ticker]),0))</f>
        <v>192.03668200000001</v>
      </c>
      <c r="D334" s="3" cm="1">
        <f t="array" ref="D334">INDEX(raw_long[Adj Close], MATCH(1, ($A334=raw_long[Date])*(D$1=raw_long[Ticker]),0))</f>
        <v>105.196045</v>
      </c>
      <c r="E334" s="3" cm="1">
        <f t="array" ref="E334">INDEX(raw_long[Adj Close], MATCH(1, ($A334=raw_long[Date])*(E$1=raw_long[Ticker]),0))</f>
        <v>79.416816999999995</v>
      </c>
      <c r="F334" s="3" cm="1">
        <f t="array" ref="F334">INDEX(raw_long[Adj Close], MATCH(1, ($A334=raw_long[Date])*(F$1=raw_long[Ticker]),0))</f>
        <v>83.920242000000002</v>
      </c>
      <c r="G334" s="3" cm="1">
        <f t="array" ref="G334">INDEX(raw_long[Adj Close], MATCH(1, ($A334=raw_long[Date])*(G$1=raw_long[Ticker]),0))</f>
        <v>43.161537000000003</v>
      </c>
      <c r="H334" s="3" cm="1">
        <f t="array" ref="H334">INDEX(raw_long[Adj Close], MATCH(1, ($A334=raw_long[Date])*(H$1=raw_long[Ticker]),0))</f>
        <v>91.977585000000005</v>
      </c>
      <c r="I334" s="3" cm="1">
        <f t="array" ref="I334">INDEX(raw_long[Adj Close], MATCH(1, ($A334=raw_long[Date])*(I$1=raw_long[Ticker]),0))</f>
        <v>32.290000999999997</v>
      </c>
    </row>
    <row r="335" spans="1:9" x14ac:dyDescent="0.25">
      <c r="A335" s="2">
        <v>43383</v>
      </c>
      <c r="B335" s="3" cm="1">
        <f t="array" ref="B335">INDEX(raw_long[Adj Close], MATCH(1, ($A335=raw_long[Date])*(B$1=raw_long[Ticker]),0))</f>
        <v>48.562809000000001</v>
      </c>
      <c r="C335" s="3" cm="1">
        <f t="array" ref="C335">INDEX(raw_long[Adj Close], MATCH(1, ($A335=raw_long[Date])*(C$1=raw_long[Ticker]),0))</f>
        <v>183.34617600000001</v>
      </c>
      <c r="D335" s="3" cm="1">
        <f t="array" ref="D335">INDEX(raw_long[Adj Close], MATCH(1, ($A335=raw_long[Date])*(D$1=raw_long[Ticker]),0))</f>
        <v>102.942177</v>
      </c>
      <c r="E335" s="3" cm="1">
        <f t="array" ref="E335">INDEX(raw_long[Adj Close], MATCH(1, ($A335=raw_long[Date])*(E$1=raw_long[Ticker]),0))</f>
        <v>78.217055999999999</v>
      </c>
      <c r="F335" s="3" cm="1">
        <f t="array" ref="F335">INDEX(raw_long[Adj Close], MATCH(1, ($A335=raw_long[Date])*(F$1=raw_long[Ticker]),0))</f>
        <v>84.675087000000005</v>
      </c>
      <c r="G335" s="3" cm="1">
        <f t="array" ref="G335">INDEX(raw_long[Adj Close], MATCH(1, ($A335=raw_long[Date])*(G$1=raw_long[Ticker]),0))</f>
        <v>40.002189999999999</v>
      </c>
      <c r="H335" s="3" cm="1">
        <f t="array" ref="H335">INDEX(raw_long[Adj Close], MATCH(1, ($A335=raw_long[Date])*(H$1=raw_long[Ticker]),0))</f>
        <v>90.199996999999996</v>
      </c>
      <c r="I335" s="3" cm="1">
        <f t="array" ref="I335">INDEX(raw_long[Adj Close], MATCH(1, ($A335=raw_long[Date])*(I$1=raw_long[Ticker]),0))</f>
        <v>31.51</v>
      </c>
    </row>
    <row r="336" spans="1:9" x14ac:dyDescent="0.25">
      <c r="A336" s="2">
        <v>43384</v>
      </c>
      <c r="B336" s="3" cm="1">
        <f t="array" ref="B336">INDEX(raw_long[Adj Close], MATCH(1, ($A336=raw_long[Date])*(B$1=raw_long[Ticker]),0))</f>
        <v>47.576138</v>
      </c>
      <c r="C336" s="3" cm="1">
        <f t="array" ref="C336">INDEX(raw_long[Adj Close], MATCH(1, ($A336=raw_long[Date])*(C$1=raw_long[Ticker]),0))</f>
        <v>180.99740600000001</v>
      </c>
      <c r="D336" s="3" cm="1">
        <f t="array" ref="D336">INDEX(raw_long[Adj Close], MATCH(1, ($A336=raw_long[Date])*(D$1=raw_long[Ticker]),0))</f>
        <v>100.228325</v>
      </c>
      <c r="E336" s="3" cm="1">
        <f t="array" ref="E336">INDEX(raw_long[Adj Close], MATCH(1, ($A336=raw_long[Date])*(E$1=raw_long[Ticker]),0))</f>
        <v>76.121941000000007</v>
      </c>
      <c r="F336" s="3" cm="1">
        <f t="array" ref="F336">INDEX(raw_long[Adj Close], MATCH(1, ($A336=raw_long[Date])*(F$1=raw_long[Ticker]),0))</f>
        <v>81.297156999999999</v>
      </c>
      <c r="G336" s="3" cm="1">
        <f t="array" ref="G336">INDEX(raw_long[Adj Close], MATCH(1, ($A336=raw_long[Date])*(G$1=raw_long[Ticker]),0))</f>
        <v>40.439632000000003</v>
      </c>
      <c r="H336" s="3" cm="1">
        <f t="array" ref="H336">INDEX(raw_long[Adj Close], MATCH(1, ($A336=raw_long[Date])*(H$1=raw_long[Ticker]),0))</f>
        <v>88.440002000000007</v>
      </c>
      <c r="I336" s="3" cm="1">
        <f t="array" ref="I336">INDEX(raw_long[Adj Close], MATCH(1, ($A336=raw_long[Date])*(I$1=raw_long[Ticker]),0))</f>
        <v>31.969999000000001</v>
      </c>
    </row>
    <row r="337" spans="1:9" x14ac:dyDescent="0.25">
      <c r="A337" s="2">
        <v>43385</v>
      </c>
      <c r="B337" s="3" cm="1">
        <f t="array" ref="B337">INDEX(raw_long[Adj Close], MATCH(1, ($A337=raw_long[Date])*(B$1=raw_long[Ticker]),0))</f>
        <v>47.622387000000003</v>
      </c>
      <c r="C337" s="3" cm="1">
        <f t="array" ref="C337">INDEX(raw_long[Adj Close], MATCH(1, ($A337=raw_long[Date])*(C$1=raw_long[Ticker]),0))</f>
        <v>180.950424</v>
      </c>
      <c r="D337" s="3" cm="1">
        <f t="array" ref="D337">INDEX(raw_long[Adj Close], MATCH(1, ($A337=raw_long[Date])*(D$1=raw_long[Ticker]),0))</f>
        <v>101.10227999999999</v>
      </c>
      <c r="E337" s="3" cm="1">
        <f t="array" ref="E337">INDEX(raw_long[Adj Close], MATCH(1, ($A337=raw_long[Date])*(E$1=raw_long[Ticker]),0))</f>
        <v>75.531020999999996</v>
      </c>
      <c r="F337" s="3" cm="1">
        <f t="array" ref="F337">INDEX(raw_long[Adj Close], MATCH(1, ($A337=raw_long[Date])*(F$1=raw_long[Ticker]),0))</f>
        <v>81.391502000000003</v>
      </c>
      <c r="G337" s="3" cm="1">
        <f t="array" ref="G337">INDEX(raw_long[Adj Close], MATCH(1, ($A337=raw_long[Date])*(G$1=raw_long[Ticker]),0))</f>
        <v>40.342426000000003</v>
      </c>
      <c r="H337" s="3" cm="1">
        <f t="array" ref="H337">INDEX(raw_long[Adj Close], MATCH(1, ($A337=raw_long[Date])*(H$1=raw_long[Ticker]),0))</f>
        <v>87.788794999999993</v>
      </c>
      <c r="I337" s="3" cm="1">
        <f t="array" ref="I337">INDEX(raw_long[Adj Close], MATCH(1, ($A337=raw_long[Date])*(I$1=raw_long[Ticker]),0))</f>
        <v>32.82</v>
      </c>
    </row>
    <row r="338" spans="1:9" x14ac:dyDescent="0.25">
      <c r="A338" s="2">
        <v>43388</v>
      </c>
      <c r="B338" s="3" cm="1">
        <f t="array" ref="B338">INDEX(raw_long[Adj Close], MATCH(1, ($A338=raw_long[Date])*(B$1=raw_long[Ticker]),0))</f>
        <v>47.992393</v>
      </c>
      <c r="C338" s="3" cm="1">
        <f t="array" ref="C338">INDEX(raw_long[Adj Close], MATCH(1, ($A338=raw_long[Date])*(C$1=raw_long[Ticker]),0))</f>
        <v>183.158264</v>
      </c>
      <c r="D338" s="3" cm="1">
        <f t="array" ref="D338">INDEX(raw_long[Adj Close], MATCH(1, ($A338=raw_long[Date])*(D$1=raw_long[Ticker]),0))</f>
        <v>101.10227999999999</v>
      </c>
      <c r="E338" s="3" cm="1">
        <f t="array" ref="E338">INDEX(raw_long[Adj Close], MATCH(1, ($A338=raw_long[Date])*(E$1=raw_long[Ticker]),0))</f>
        <v>75.584746999999993</v>
      </c>
      <c r="F338" s="3" cm="1">
        <f t="array" ref="F338">INDEX(raw_long[Adj Close], MATCH(1, ($A338=raw_long[Date])*(F$1=raw_long[Ticker]),0))</f>
        <v>83.391846000000001</v>
      </c>
      <c r="G338" s="3" cm="1">
        <f t="array" ref="G338">INDEX(raw_long[Adj Close], MATCH(1, ($A338=raw_long[Date])*(G$1=raw_long[Ticker]),0))</f>
        <v>40.002189999999999</v>
      </c>
      <c r="H338" s="3" cm="1">
        <f t="array" ref="H338">INDEX(raw_long[Adj Close], MATCH(1, ($A338=raw_long[Date])*(H$1=raw_long[Ticker]),0))</f>
        <v>88.440002000000007</v>
      </c>
      <c r="I338" s="3" cm="1">
        <f t="array" ref="I338">INDEX(raw_long[Adj Close], MATCH(1, ($A338=raw_long[Date])*(I$1=raw_long[Ticker]),0))</f>
        <v>32.57</v>
      </c>
    </row>
    <row r="339" spans="1:9" x14ac:dyDescent="0.25">
      <c r="A339" s="2">
        <v>43389</v>
      </c>
      <c r="B339" s="3" cm="1">
        <f t="array" ref="B339">INDEX(raw_long[Adj Close], MATCH(1, ($A339=raw_long[Date])*(B$1=raw_long[Ticker]),0))</f>
        <v>48.439475999999999</v>
      </c>
      <c r="C339" s="3" cm="1">
        <f t="array" ref="C339">INDEX(raw_long[Adj Close], MATCH(1, ($A339=raw_long[Date])*(C$1=raw_long[Ticker]),0))</f>
        <v>187.90283199999999</v>
      </c>
      <c r="D339" s="3" cm="1">
        <f t="array" ref="D339">INDEX(raw_long[Adj Close], MATCH(1, ($A339=raw_long[Date])*(D$1=raw_long[Ticker]),0))</f>
        <v>102.574203</v>
      </c>
      <c r="E339" s="3" cm="1">
        <f t="array" ref="E339">INDEX(raw_long[Adj Close], MATCH(1, ($A339=raw_long[Date])*(E$1=raw_long[Ticker]),0))</f>
        <v>76.748688000000001</v>
      </c>
      <c r="F339" s="3" cm="1">
        <f t="array" ref="F339">INDEX(raw_long[Adj Close], MATCH(1, ($A339=raw_long[Date])*(F$1=raw_long[Ticker]),0))</f>
        <v>84.580734000000007</v>
      </c>
      <c r="G339" s="3" cm="1">
        <f t="array" ref="G339">INDEX(raw_long[Adj Close], MATCH(1, ($A339=raw_long[Date])*(G$1=raw_long[Ticker]),0))</f>
        <v>40.974297</v>
      </c>
      <c r="H339" s="3" cm="1">
        <f t="array" ref="H339">INDEX(raw_long[Adj Close], MATCH(1, ($A339=raw_long[Date])*(H$1=raw_long[Ticker]),0))</f>
        <v>89.566390999999996</v>
      </c>
      <c r="I339" s="3" cm="1">
        <f t="array" ref="I339">INDEX(raw_long[Adj Close], MATCH(1, ($A339=raw_long[Date])*(I$1=raw_long[Ticker]),0))</f>
        <v>33.68</v>
      </c>
    </row>
    <row r="340" spans="1:9" x14ac:dyDescent="0.25">
      <c r="A340" s="2">
        <v>43390</v>
      </c>
      <c r="B340" s="3" cm="1">
        <f t="array" ref="B340">INDEX(raw_long[Adj Close], MATCH(1, ($A340=raw_long[Date])*(B$1=raw_long[Ticker]),0))</f>
        <v>47.021132999999999</v>
      </c>
      <c r="C340" s="3" cm="1">
        <f t="array" ref="C340">INDEX(raw_long[Adj Close], MATCH(1, ($A340=raw_long[Date])*(C$1=raw_long[Ticker]),0))</f>
        <v>189.5</v>
      </c>
      <c r="D340" s="3" cm="1">
        <f t="array" ref="D340">INDEX(raw_long[Adj Close], MATCH(1, ($A340=raw_long[Date])*(D$1=raw_long[Ticker]),0))</f>
        <v>101.51625799999999</v>
      </c>
      <c r="E340" s="3" cm="1">
        <f t="array" ref="E340">INDEX(raw_long[Adj Close], MATCH(1, ($A340=raw_long[Date])*(E$1=raw_long[Ticker]),0))</f>
        <v>64.088561999999996</v>
      </c>
      <c r="F340" s="3" cm="1">
        <f t="array" ref="F340">INDEX(raw_long[Adj Close], MATCH(1, ($A340=raw_long[Date])*(F$1=raw_long[Ticker]),0))</f>
        <v>87.090607000000006</v>
      </c>
      <c r="G340" s="3" cm="1">
        <f t="array" ref="G340">INDEX(raw_long[Adj Close], MATCH(1, ($A340=raw_long[Date])*(G$1=raw_long[Ticker]),0))</f>
        <v>40.828476000000002</v>
      </c>
      <c r="H340" s="3" cm="1">
        <f t="array" ref="H340">INDEX(raw_long[Adj Close], MATCH(1, ($A340=raw_long[Date])*(H$1=raw_long[Ticker]),0))</f>
        <v>89.988792000000004</v>
      </c>
      <c r="I340" s="3" cm="1">
        <f t="array" ref="I340">INDEX(raw_long[Adj Close], MATCH(1, ($A340=raw_long[Date])*(I$1=raw_long[Ticker]),0))</f>
        <v>34.189999</v>
      </c>
    </row>
    <row r="341" spans="1:9" x14ac:dyDescent="0.25">
      <c r="A341" s="2">
        <v>43391</v>
      </c>
      <c r="B341" s="3" cm="1">
        <f t="array" ref="B341">INDEX(raw_long[Adj Close], MATCH(1, ($A341=raw_long[Date])*(B$1=raw_long[Ticker]),0))</f>
        <v>46.096130000000002</v>
      </c>
      <c r="C341" s="3" cm="1">
        <f t="array" ref="C341">INDEX(raw_long[Adj Close], MATCH(1, ($A341=raw_long[Date])*(C$1=raw_long[Ticker]),0))</f>
        <v>186.72842399999999</v>
      </c>
      <c r="D341" s="3" cm="1">
        <f t="array" ref="D341">INDEX(raw_long[Adj Close], MATCH(1, ($A341=raw_long[Date])*(D$1=raw_long[Ticker]),0))</f>
        <v>102.988174</v>
      </c>
      <c r="E341" s="3" cm="1">
        <f t="array" ref="E341">INDEX(raw_long[Adj Close], MATCH(1, ($A341=raw_long[Date])*(E$1=raw_long[Ticker]),0))</f>
        <v>62.279961</v>
      </c>
      <c r="F341" s="3" cm="1">
        <f t="array" ref="F341">INDEX(raw_long[Adj Close], MATCH(1, ($A341=raw_long[Date])*(F$1=raw_long[Ticker]),0))</f>
        <v>87.411415000000005</v>
      </c>
      <c r="G341" s="3" cm="1">
        <f t="array" ref="G341">INDEX(raw_long[Adj Close], MATCH(1, ($A341=raw_long[Date])*(G$1=raw_long[Ticker]),0))</f>
        <v>41.508957000000002</v>
      </c>
      <c r="H341" s="3" cm="1">
        <f t="array" ref="H341">INDEX(raw_long[Adj Close], MATCH(1, ($A341=raw_long[Date])*(H$1=raw_long[Ticker]),0))</f>
        <v>89.196793</v>
      </c>
      <c r="I341" s="3" cm="1">
        <f t="array" ref="I341">INDEX(raw_long[Adj Close], MATCH(1, ($A341=raw_long[Date])*(I$1=raw_long[Ticker]),0))</f>
        <v>34.169998</v>
      </c>
    </row>
    <row r="342" spans="1:9" x14ac:dyDescent="0.25">
      <c r="A342" s="2">
        <v>43392</v>
      </c>
      <c r="B342" s="3" cm="1">
        <f t="array" ref="B342">INDEX(raw_long[Adj Close], MATCH(1, ($A342=raw_long[Date])*(B$1=raw_long[Ticker]),0))</f>
        <v>44.369450000000001</v>
      </c>
      <c r="C342" s="3" cm="1">
        <f t="array" ref="C342">INDEX(raw_long[Adj Close], MATCH(1, ($A342=raw_long[Date])*(C$1=raw_long[Ticker]),0))</f>
        <v>190.53346300000001</v>
      </c>
      <c r="D342" s="3" cm="1">
        <f t="array" ref="D342">INDEX(raw_long[Adj Close], MATCH(1, ($A342=raw_long[Date])*(D$1=raw_long[Ticker]),0))</f>
        <v>104.460098</v>
      </c>
      <c r="E342" s="3" cm="1">
        <f t="array" ref="E342">INDEX(raw_long[Adj Close], MATCH(1, ($A342=raw_long[Date])*(E$1=raw_long[Ticker]),0))</f>
        <v>62.763454000000003</v>
      </c>
      <c r="F342" s="3" cm="1">
        <f t="array" ref="F342">INDEX(raw_long[Adj Close], MATCH(1, ($A342=raw_long[Date])*(F$1=raw_long[Ticker]),0))</f>
        <v>88.430458000000002</v>
      </c>
      <c r="G342" s="3" cm="1">
        <f t="array" ref="G342">INDEX(raw_long[Adj Close], MATCH(1, ($A342=raw_long[Date])*(G$1=raw_long[Ticker]),0))</f>
        <v>41.217319000000003</v>
      </c>
      <c r="H342" s="3" cm="1">
        <f t="array" ref="H342">INDEX(raw_long[Adj Close], MATCH(1, ($A342=raw_long[Date])*(H$1=raw_long[Ticker]),0))</f>
        <v>88.087990000000005</v>
      </c>
      <c r="I342" s="3" cm="1">
        <f t="array" ref="I342">INDEX(raw_long[Adj Close], MATCH(1, ($A342=raw_long[Date])*(I$1=raw_long[Ticker]),0))</f>
        <v>34.330002</v>
      </c>
    </row>
    <row r="343" spans="1:9" x14ac:dyDescent="0.25">
      <c r="A343" s="2">
        <v>43395</v>
      </c>
      <c r="B343" s="3" cm="1">
        <f t="array" ref="B343">INDEX(raw_long[Adj Close], MATCH(1, ($A343=raw_long[Date])*(B$1=raw_long[Ticker]),0))</f>
        <v>44.107365000000001</v>
      </c>
      <c r="C343" s="3" cm="1">
        <f t="array" ref="C343">INDEX(raw_long[Adj Close], MATCH(1, ($A343=raw_long[Date])*(C$1=raw_long[Ticker]),0))</f>
        <v>188.74838299999999</v>
      </c>
      <c r="D343" s="3" cm="1">
        <f t="array" ref="D343">INDEX(raw_long[Adj Close], MATCH(1, ($A343=raw_long[Date])*(D$1=raw_long[Ticker]),0))</f>
        <v>104.82807200000001</v>
      </c>
      <c r="E343" s="3" cm="1">
        <f t="array" ref="E343">INDEX(raw_long[Adj Close], MATCH(1, ($A343=raw_long[Date])*(E$1=raw_long[Ticker]),0))</f>
        <v>62.673915999999998</v>
      </c>
      <c r="F343" s="3" cm="1">
        <f t="array" ref="F343">INDEX(raw_long[Adj Close], MATCH(1, ($A343=raw_long[Date])*(F$1=raw_long[Ticker]),0))</f>
        <v>87.826590999999993</v>
      </c>
      <c r="G343" s="3" cm="1">
        <f t="array" ref="G343">INDEX(raw_long[Adj Close], MATCH(1, ($A343=raw_long[Date])*(G$1=raw_long[Ticker]),0))</f>
        <v>40.682659000000001</v>
      </c>
      <c r="H343" s="3" cm="1">
        <f t="array" ref="H343">INDEX(raw_long[Adj Close], MATCH(1, ($A343=raw_long[Date])*(H$1=raw_long[Ticker]),0))</f>
        <v>88.211196999999999</v>
      </c>
      <c r="I343" s="3" cm="1">
        <f t="array" ref="I343">INDEX(raw_long[Adj Close], MATCH(1, ($A343=raw_long[Date])*(I$1=raw_long[Ticker]),0))</f>
        <v>33.939999</v>
      </c>
    </row>
    <row r="344" spans="1:9" x14ac:dyDescent="0.25">
      <c r="A344" s="2">
        <v>43396</v>
      </c>
      <c r="B344" s="3" cm="1">
        <f t="array" ref="B344">INDEX(raw_long[Adj Close], MATCH(1, ($A344=raw_long[Date])*(B$1=raw_long[Ticker]),0))</f>
        <v>42.735275000000001</v>
      </c>
      <c r="C344" s="3" cm="1">
        <f t="array" ref="C344">INDEX(raw_long[Adj Close], MATCH(1, ($A344=raw_long[Date])*(C$1=raw_long[Ticker]),0))</f>
        <v>185.50704999999999</v>
      </c>
      <c r="D344" s="3" cm="1">
        <f t="array" ref="D344">INDEX(raw_long[Adj Close], MATCH(1, ($A344=raw_long[Date])*(D$1=raw_long[Ticker]),0))</f>
        <v>103.26415299999999</v>
      </c>
      <c r="E344" s="3" cm="1">
        <f t="array" ref="E344">INDEX(raw_long[Adj Close], MATCH(1, ($A344=raw_long[Date])*(E$1=raw_long[Ticker]),0))</f>
        <v>63.175303999999997</v>
      </c>
      <c r="F344" s="3" cm="1">
        <f t="array" ref="F344">INDEX(raw_long[Adj Close], MATCH(1, ($A344=raw_long[Date])*(F$1=raw_long[Ticker]),0))</f>
        <v>84.844932999999997</v>
      </c>
      <c r="G344" s="3" cm="1">
        <f t="array" ref="G344">INDEX(raw_long[Adj Close], MATCH(1, ($A344=raw_long[Date])*(G$1=raw_long[Ticker]),0))</f>
        <v>38.738444999999999</v>
      </c>
      <c r="H344" s="3" cm="1">
        <f t="array" ref="H344">INDEX(raw_long[Adj Close], MATCH(1, ($A344=raw_long[Date])*(H$1=raw_long[Ticker]),0))</f>
        <v>87.507202000000007</v>
      </c>
      <c r="I344" s="3" cm="1">
        <f t="array" ref="I344">INDEX(raw_long[Adj Close], MATCH(1, ($A344=raw_long[Date])*(I$1=raw_long[Ticker]),0))</f>
        <v>32.770000000000003</v>
      </c>
    </row>
    <row r="345" spans="1:9" x14ac:dyDescent="0.25">
      <c r="A345" s="2">
        <v>43397</v>
      </c>
      <c r="B345" s="3" cm="1">
        <f t="array" ref="B345">INDEX(raw_long[Adj Close], MATCH(1, ($A345=raw_long[Date])*(B$1=raw_long[Ticker]),0))</f>
        <v>40.684845000000003</v>
      </c>
      <c r="C345" s="3" cm="1">
        <f t="array" ref="C345">INDEX(raw_long[Adj Close], MATCH(1, ($A345=raw_long[Date])*(C$1=raw_long[Ticker]),0))</f>
        <v>188.842331</v>
      </c>
      <c r="D345" s="3" cm="1">
        <f t="array" ref="D345">INDEX(raw_long[Adj Close], MATCH(1, ($A345=raw_long[Date])*(D$1=raw_long[Ticker]),0))</f>
        <v>103.034164</v>
      </c>
      <c r="E345" s="3" cm="1">
        <f t="array" ref="E345">INDEX(raw_long[Adj Close], MATCH(1, ($A345=raw_long[Date])*(E$1=raw_long[Ticker]),0))</f>
        <v>62.244155999999997</v>
      </c>
      <c r="F345" s="3" cm="1">
        <f t="array" ref="F345">INDEX(raw_long[Adj Close], MATCH(1, ($A345=raw_long[Date])*(F$1=raw_long[Ticker]),0))</f>
        <v>84.656227000000001</v>
      </c>
      <c r="G345" s="3" cm="1">
        <f t="array" ref="G345">INDEX(raw_long[Adj Close], MATCH(1, ($A345=raw_long[Date])*(G$1=raw_long[Ticker]),0))</f>
        <v>39.273108999999998</v>
      </c>
      <c r="H345" s="3" cm="1">
        <f t="array" ref="H345">INDEX(raw_long[Adj Close], MATCH(1, ($A345=raw_long[Date])*(H$1=raw_long[Ticker]),0))</f>
        <v>87.982399000000001</v>
      </c>
      <c r="I345" s="3" cm="1">
        <f t="array" ref="I345">INDEX(raw_long[Adj Close], MATCH(1, ($A345=raw_long[Date])*(I$1=raw_long[Ticker]),0))</f>
        <v>32.740001999999997</v>
      </c>
    </row>
    <row r="346" spans="1:9" x14ac:dyDescent="0.25">
      <c r="A346" s="2">
        <v>43398</v>
      </c>
      <c r="B346" s="3" cm="1">
        <f t="array" ref="B346">INDEX(raw_long[Adj Close], MATCH(1, ($A346=raw_long[Date])*(B$1=raw_long[Ticker]),0))</f>
        <v>41.625267000000001</v>
      </c>
      <c r="C346" s="3" cm="1">
        <f t="array" ref="C346">INDEX(raw_long[Adj Close], MATCH(1, ($A346=raw_long[Date])*(C$1=raw_long[Ticker]),0))</f>
        <v>194.761292</v>
      </c>
      <c r="D346" s="3" cm="1">
        <f t="array" ref="D346">INDEX(raw_long[Adj Close], MATCH(1, ($A346=raw_long[Date])*(D$1=raw_long[Ticker]),0))</f>
        <v>100.64231100000001</v>
      </c>
      <c r="E346" s="3" cm="1">
        <f t="array" ref="E346">INDEX(raw_long[Adj Close], MATCH(1, ($A346=raw_long[Date])*(E$1=raw_long[Ticker]),0))</f>
        <v>61.706940000000003</v>
      </c>
      <c r="F346" s="3" cm="1">
        <f t="array" ref="F346">INDEX(raw_long[Adj Close], MATCH(1, ($A346=raw_long[Date])*(F$1=raw_long[Ticker]),0))</f>
        <v>83.278617999999994</v>
      </c>
      <c r="G346" s="3" cm="1">
        <f t="array" ref="G346">INDEX(raw_long[Adj Close], MATCH(1, ($A346=raw_long[Date])*(G$1=raw_long[Ticker]),0))</f>
        <v>43.161537000000003</v>
      </c>
      <c r="H346" s="3" cm="1">
        <f t="array" ref="H346">INDEX(raw_long[Adj Close], MATCH(1, ($A346=raw_long[Date])*(H$1=raw_long[Ticker]),0))</f>
        <v>89.108802999999995</v>
      </c>
      <c r="I346" s="3" cm="1">
        <f t="array" ref="I346">INDEX(raw_long[Adj Close], MATCH(1, ($A346=raw_long[Date])*(I$1=raw_long[Ticker]),0))</f>
        <v>33.869999</v>
      </c>
    </row>
    <row r="347" spans="1:9" x14ac:dyDescent="0.25">
      <c r="A347" s="2">
        <v>43399</v>
      </c>
      <c r="B347" s="3" cm="1">
        <f t="array" ref="B347">INDEX(raw_long[Adj Close], MATCH(1, ($A347=raw_long[Date])*(B$1=raw_long[Ticker]),0))</f>
        <v>40.623176999999998</v>
      </c>
      <c r="C347" s="3" cm="1">
        <f t="array" ref="C347">INDEX(raw_long[Adj Close], MATCH(1, ($A347=raw_long[Date])*(C$1=raw_long[Ticker]),0))</f>
        <v>191.09716800000001</v>
      </c>
      <c r="D347" s="3" cm="1">
        <f t="array" ref="D347">INDEX(raw_long[Adj Close], MATCH(1, ($A347=raw_long[Date])*(D$1=raw_long[Ticker]),0))</f>
        <v>100.550316</v>
      </c>
      <c r="E347" s="3" cm="1">
        <f t="array" ref="E347">INDEX(raw_long[Adj Close], MATCH(1, ($A347=raw_long[Date])*(E$1=raw_long[Ticker]),0))</f>
        <v>62.960433999999999</v>
      </c>
      <c r="F347" s="3" cm="1">
        <f t="array" ref="F347">INDEX(raw_long[Adj Close], MATCH(1, ($A347=raw_long[Date])*(F$1=raw_long[Ticker]),0))</f>
        <v>83.127646999999996</v>
      </c>
      <c r="G347" s="3" cm="1">
        <f t="array" ref="G347">INDEX(raw_long[Adj Close], MATCH(1, ($A347=raw_long[Date])*(G$1=raw_long[Ticker]),0))</f>
        <v>42.432456999999999</v>
      </c>
      <c r="H347" s="3" cm="1">
        <f t="array" ref="H347">INDEX(raw_long[Adj Close], MATCH(1, ($A347=raw_long[Date])*(H$1=raw_long[Ticker]),0))</f>
        <v>88.070403999999996</v>
      </c>
      <c r="I347" s="3" cm="1">
        <f t="array" ref="I347">INDEX(raw_long[Adj Close], MATCH(1, ($A347=raw_long[Date])*(I$1=raw_long[Ticker]),0))</f>
        <v>33.290000999999997</v>
      </c>
    </row>
    <row r="348" spans="1:9" x14ac:dyDescent="0.25">
      <c r="A348" s="2">
        <v>43402</v>
      </c>
      <c r="B348" s="3" cm="1">
        <f t="array" ref="B348">INDEX(raw_long[Adj Close], MATCH(1, ($A348=raw_long[Date])*(B$1=raw_long[Ticker]),0))</f>
        <v>42.411521999999998</v>
      </c>
      <c r="C348" s="3" cm="1">
        <f t="array" ref="C348">INDEX(raw_long[Adj Close], MATCH(1, ($A348=raw_long[Date])*(C$1=raw_long[Ticker]),0))</f>
        <v>192.88226299999999</v>
      </c>
      <c r="D348" s="3" cm="1">
        <f t="array" ref="D348">INDEX(raw_long[Adj Close], MATCH(1, ($A348=raw_long[Date])*(D$1=raw_long[Ticker]),0))</f>
        <v>100.64231100000001</v>
      </c>
      <c r="E348" s="3" cm="1">
        <f t="array" ref="E348">INDEX(raw_long[Adj Close], MATCH(1, ($A348=raw_long[Date])*(E$1=raw_long[Ticker]),0))</f>
        <v>63.121586000000001</v>
      </c>
      <c r="F348" s="3" cm="1">
        <f t="array" ref="F348">INDEX(raw_long[Adj Close], MATCH(1, ($A348=raw_long[Date])*(F$1=raw_long[Ticker]),0))</f>
        <v>85.429939000000005</v>
      </c>
      <c r="G348" s="3" cm="1">
        <f t="array" ref="G348">INDEX(raw_long[Adj Close], MATCH(1, ($A348=raw_long[Date])*(G$1=raw_long[Ticker]),0))</f>
        <v>43.404564000000001</v>
      </c>
      <c r="H348" s="3" cm="1">
        <f t="array" ref="H348">INDEX(raw_long[Adj Close], MATCH(1, ($A348=raw_long[Date])*(H$1=raw_long[Ticker]),0))</f>
        <v>89.390395999999996</v>
      </c>
      <c r="I348" s="3" cm="1">
        <f t="array" ref="I348">INDEX(raw_long[Adj Close], MATCH(1, ($A348=raw_long[Date])*(I$1=raw_long[Ticker]),0))</f>
        <v>33.490001999999997</v>
      </c>
    </row>
    <row r="349" spans="1:9" x14ac:dyDescent="0.25">
      <c r="A349" s="2">
        <v>43403</v>
      </c>
      <c r="B349" s="3" cm="1">
        <f t="array" ref="B349">INDEX(raw_long[Adj Close], MATCH(1, ($A349=raw_long[Date])*(B$1=raw_long[Ticker]),0))</f>
        <v>42.920273000000002</v>
      </c>
      <c r="C349" s="3" cm="1">
        <f t="array" ref="C349">INDEX(raw_long[Adj Close], MATCH(1, ($A349=raw_long[Date])*(C$1=raw_long[Ticker]),0))</f>
        <v>189.875809</v>
      </c>
      <c r="D349" s="3" cm="1">
        <f t="array" ref="D349">INDEX(raw_long[Adj Close], MATCH(1, ($A349=raw_long[Date])*(D$1=raw_long[Ticker]),0))</f>
        <v>100.550316</v>
      </c>
      <c r="E349" s="3" cm="1">
        <f t="array" ref="E349">INDEX(raw_long[Adj Close], MATCH(1, ($A349=raw_long[Date])*(E$1=raw_long[Ticker]),0))</f>
        <v>61.957649000000004</v>
      </c>
      <c r="F349" s="3" cm="1">
        <f t="array" ref="F349">INDEX(raw_long[Adj Close], MATCH(1, ($A349=raw_long[Date])*(F$1=raw_long[Ticker]),0))</f>
        <v>86.618835000000004</v>
      </c>
      <c r="G349" s="3" cm="1">
        <f t="array" ref="G349">INDEX(raw_long[Adj Close], MATCH(1, ($A349=raw_long[Date])*(G$1=raw_long[Ticker]),0))</f>
        <v>43.307346000000003</v>
      </c>
      <c r="H349" s="3" cm="1">
        <f t="array" ref="H349">INDEX(raw_long[Adj Close], MATCH(1, ($A349=raw_long[Date])*(H$1=raw_long[Ticker]),0))</f>
        <v>88.123183999999995</v>
      </c>
      <c r="I349" s="3" cm="1">
        <f t="array" ref="I349">INDEX(raw_long[Adj Close], MATCH(1, ($A349=raw_long[Date])*(I$1=raw_long[Ticker]),0))</f>
        <v>33.799999</v>
      </c>
    </row>
    <row r="350" spans="1:9" x14ac:dyDescent="0.25">
      <c r="A350" s="2">
        <v>43404</v>
      </c>
      <c r="B350" s="3" cm="1">
        <f t="array" ref="B350">INDEX(raw_long[Adj Close], MATCH(1, ($A350=raw_long[Date])*(B$1=raw_long[Ticker]),0))</f>
        <v>44.030281000000002</v>
      </c>
      <c r="C350" s="3" cm="1">
        <f t="array" ref="C350">INDEX(raw_long[Adj Close], MATCH(1, ($A350=raw_long[Date])*(C$1=raw_long[Ticker]),0))</f>
        <v>195.41894500000001</v>
      </c>
      <c r="D350" s="3" cm="1">
        <f t="array" ref="D350">INDEX(raw_long[Adj Close], MATCH(1, ($A350=raw_long[Date])*(D$1=raw_long[Ticker]),0))</f>
        <v>102.896179</v>
      </c>
      <c r="E350" s="3" cm="1">
        <f t="array" ref="E350">INDEX(raw_long[Adj Close], MATCH(1, ($A350=raw_long[Date])*(E$1=raw_long[Ticker]),0))</f>
        <v>62.065086000000001</v>
      </c>
      <c r="F350" s="3" cm="1">
        <f t="array" ref="F350">INDEX(raw_long[Adj Close], MATCH(1, ($A350=raw_long[Date])*(F$1=raw_long[Ticker]),0))</f>
        <v>89.279670999999993</v>
      </c>
      <c r="G350" s="3" cm="1">
        <f t="array" ref="G350">INDEX(raw_long[Adj Close], MATCH(1, ($A350=raw_long[Date])*(G$1=raw_long[Ticker]),0))</f>
        <v>44.13364</v>
      </c>
      <c r="H350" s="3" cm="1">
        <f t="array" ref="H350">INDEX(raw_long[Adj Close], MATCH(1, ($A350=raw_long[Date])*(H$1=raw_long[Ticker]),0))</f>
        <v>89.513587999999999</v>
      </c>
      <c r="I350" s="3" cm="1">
        <f t="array" ref="I350">INDEX(raw_long[Adj Close], MATCH(1, ($A350=raw_long[Date])*(I$1=raw_long[Ticker]),0))</f>
        <v>34.200001</v>
      </c>
    </row>
    <row r="351" spans="1:9" x14ac:dyDescent="0.25">
      <c r="A351" s="2">
        <v>43405</v>
      </c>
      <c r="B351" s="3" cm="1">
        <f t="array" ref="B351">INDEX(raw_long[Adj Close], MATCH(1, ($A351=raw_long[Date])*(B$1=raw_long[Ticker]),0))</f>
        <v>45.201954000000001</v>
      </c>
      <c r="C351" s="3" cm="1">
        <f t="array" ref="C351">INDEX(raw_long[Adj Close], MATCH(1, ($A351=raw_long[Date])*(C$1=raw_long[Ticker]),0))</f>
        <v>191.660889</v>
      </c>
      <c r="D351" s="3" cm="1">
        <f t="array" ref="D351">INDEX(raw_long[Adj Close], MATCH(1, ($A351=raw_long[Date])*(D$1=raw_long[Ticker]),0))</f>
        <v>102.528206</v>
      </c>
      <c r="E351" s="3" cm="1">
        <f t="array" ref="E351">INDEX(raw_long[Adj Close], MATCH(1, ($A351=raw_long[Date])*(E$1=raw_long[Ticker]),0))</f>
        <v>61.778584000000002</v>
      </c>
      <c r="F351" s="3" cm="1">
        <f t="array" ref="F351">INDEX(raw_long[Adj Close], MATCH(1, ($A351=raw_long[Date])*(F$1=raw_long[Ticker]),0))</f>
        <v>89.713706999999999</v>
      </c>
      <c r="G351" s="3" cm="1">
        <f t="array" ref="G351">INDEX(raw_long[Adj Close], MATCH(1, ($A351=raw_long[Date])*(G$1=raw_long[Ticker]),0))</f>
        <v>43.404564000000001</v>
      </c>
      <c r="H351" s="3" cm="1">
        <f t="array" ref="H351">INDEX(raw_long[Adj Close], MATCH(1, ($A351=raw_long[Date])*(H$1=raw_long[Ticker]),0))</f>
        <v>89.460800000000006</v>
      </c>
      <c r="I351" s="3" cm="1">
        <f t="array" ref="I351">INDEX(raw_long[Adj Close], MATCH(1, ($A351=raw_long[Date])*(I$1=raw_long[Ticker]),0))</f>
        <v>34.659999999999997</v>
      </c>
    </row>
    <row r="352" spans="1:9" x14ac:dyDescent="0.25">
      <c r="A352" s="2">
        <v>43406</v>
      </c>
      <c r="B352" s="3" cm="1">
        <f t="array" ref="B352">INDEX(raw_long[Adj Close], MATCH(1, ($A352=raw_long[Date])*(B$1=raw_long[Ticker]),0))</f>
        <v>46.373631000000003</v>
      </c>
      <c r="C352" s="3" cm="1">
        <f t="array" ref="C352">INDEX(raw_long[Adj Close], MATCH(1, ($A352=raw_long[Date])*(C$1=raw_long[Ticker]),0))</f>
        <v>194.00967399999999</v>
      </c>
      <c r="D352" s="3" cm="1">
        <f t="array" ref="D352">INDEX(raw_long[Adj Close], MATCH(1, ($A352=raw_long[Date])*(D$1=raw_long[Ticker]),0))</f>
        <v>102.804192</v>
      </c>
      <c r="E352" s="3" cm="1">
        <f t="array" ref="E352">INDEX(raw_long[Adj Close], MATCH(1, ($A352=raw_long[Date])*(E$1=raw_long[Ticker]),0))</f>
        <v>60.471375000000002</v>
      </c>
      <c r="F352" s="3" cm="1">
        <f t="array" ref="F352">INDEX(raw_long[Adj Close], MATCH(1, ($A352=raw_long[Date])*(F$1=raw_long[Ticker]),0))</f>
        <v>89.336281</v>
      </c>
      <c r="G352" s="3" cm="1">
        <f t="array" ref="G352">INDEX(raw_long[Adj Close], MATCH(1, ($A352=raw_long[Date])*(G$1=raw_long[Ticker]),0))</f>
        <v>44.668301</v>
      </c>
      <c r="H352" s="3" cm="1">
        <f t="array" ref="H352">INDEX(raw_long[Adj Close], MATCH(1, ($A352=raw_long[Date])*(H$1=raw_long[Ticker]),0))</f>
        <v>90.358397999999994</v>
      </c>
      <c r="I352" s="3" cm="1">
        <f t="array" ref="I352">INDEX(raw_long[Adj Close], MATCH(1, ($A352=raw_long[Date])*(I$1=raw_long[Ticker]),0))</f>
        <v>35.349997999999999</v>
      </c>
    </row>
    <row r="353" spans="1:9" x14ac:dyDescent="0.25">
      <c r="A353" s="2">
        <v>43409</v>
      </c>
      <c r="B353" s="3" cm="1">
        <f t="array" ref="B353">INDEX(raw_long[Adj Close], MATCH(1, ($A353=raw_long[Date])*(B$1=raw_long[Ticker]),0))</f>
        <v>45.217373000000002</v>
      </c>
      <c r="C353" s="3" cm="1">
        <f t="array" ref="C353">INDEX(raw_long[Adj Close], MATCH(1, ($A353=raw_long[Date])*(C$1=raw_long[Ticker]),0))</f>
        <v>194.47943100000001</v>
      </c>
      <c r="D353" s="3" cm="1">
        <f t="array" ref="D353">INDEX(raw_long[Adj Close], MATCH(1, ($A353=raw_long[Date])*(D$1=raw_long[Ticker]),0))</f>
        <v>101.792244</v>
      </c>
      <c r="E353" s="3" cm="1">
        <f t="array" ref="E353">INDEX(raw_long[Adj Close], MATCH(1, ($A353=raw_long[Date])*(E$1=raw_long[Ticker]),0))</f>
        <v>61.062302000000003</v>
      </c>
      <c r="F353" s="3" cm="1">
        <f t="array" ref="F353">INDEX(raw_long[Adj Close], MATCH(1, ($A353=raw_long[Date])*(F$1=raw_long[Ticker]),0))</f>
        <v>89.826926999999998</v>
      </c>
      <c r="G353" s="3" cm="1">
        <f t="array" ref="G353">INDEX(raw_long[Adj Close], MATCH(1, ($A353=raw_long[Date])*(G$1=raw_long[Ticker]),0))</f>
        <v>44.668301</v>
      </c>
      <c r="H353" s="3" cm="1">
        <f t="array" ref="H353">INDEX(raw_long[Adj Close], MATCH(1, ($A353=raw_long[Date])*(H$1=raw_long[Ticker]),0))</f>
        <v>90.375991999999997</v>
      </c>
      <c r="I353" s="3" cm="1">
        <f t="array" ref="I353">INDEX(raw_long[Adj Close], MATCH(1, ($A353=raw_long[Date])*(I$1=raw_long[Ticker]),0))</f>
        <v>34.389999000000003</v>
      </c>
    </row>
    <row r="354" spans="1:9" x14ac:dyDescent="0.25">
      <c r="A354" s="2">
        <v>43410</v>
      </c>
      <c r="B354" s="3" cm="1">
        <f t="array" ref="B354">INDEX(raw_long[Adj Close], MATCH(1, ($A354=raw_long[Date])*(B$1=raw_long[Ticker]),0))</f>
        <v>44.739455999999997</v>
      </c>
      <c r="C354" s="3" cm="1">
        <f t="array" ref="C354">INDEX(raw_long[Adj Close], MATCH(1, ($A354=raw_long[Date])*(C$1=raw_long[Ticker]),0))</f>
        <v>193.44596899999999</v>
      </c>
      <c r="D354" s="3" cm="1">
        <f t="array" ref="D354">INDEX(raw_long[Adj Close], MATCH(1, ($A354=raw_long[Date])*(D$1=raw_long[Ticker]),0))</f>
        <v>102.39020499999999</v>
      </c>
      <c r="E354" s="3" cm="1">
        <f t="array" ref="E354">INDEX(raw_long[Adj Close], MATCH(1, ($A354=raw_long[Date])*(E$1=raw_long[Ticker]),0))</f>
        <v>61.778584000000002</v>
      </c>
      <c r="F354" s="3" cm="1">
        <f t="array" ref="F354">INDEX(raw_long[Adj Close], MATCH(1, ($A354=raw_long[Date])*(F$1=raw_long[Ticker]),0))</f>
        <v>89.147575000000003</v>
      </c>
      <c r="G354" s="3" cm="1">
        <f t="array" ref="G354">INDEX(raw_long[Adj Close], MATCH(1, ($A354=raw_long[Date])*(G$1=raw_long[Ticker]),0))</f>
        <v>45.300167000000002</v>
      </c>
      <c r="H354" s="3" cm="1">
        <f t="array" ref="H354">INDEX(raw_long[Adj Close], MATCH(1, ($A354=raw_long[Date])*(H$1=raw_long[Ticker]),0))</f>
        <v>89.584000000000003</v>
      </c>
      <c r="I354" s="3" cm="1">
        <f t="array" ref="I354">INDEX(raw_long[Adj Close], MATCH(1, ($A354=raw_long[Date])*(I$1=raw_long[Ticker]),0))</f>
        <v>31.459999</v>
      </c>
    </row>
    <row r="355" spans="1:9" x14ac:dyDescent="0.25">
      <c r="A355" s="2">
        <v>43411</v>
      </c>
      <c r="B355" s="3" cm="1">
        <f t="array" ref="B355">INDEX(raw_long[Adj Close], MATCH(1, ($A355=raw_long[Date])*(B$1=raw_long[Ticker]),0))</f>
        <v>45.710709000000001</v>
      </c>
      <c r="C355" s="3" cm="1">
        <f t="array" ref="C355">INDEX(raw_long[Adj Close], MATCH(1, ($A355=raw_long[Date])*(C$1=raw_long[Ticker]),0))</f>
        <v>186.587524</v>
      </c>
      <c r="D355" s="3" cm="1">
        <f t="array" ref="D355">INDEX(raw_long[Adj Close], MATCH(1, ($A355=raw_long[Date])*(D$1=raw_long[Ticker]),0))</f>
        <v>102.758179</v>
      </c>
      <c r="E355" s="3" cm="1">
        <f t="array" ref="E355">INDEX(raw_long[Adj Close], MATCH(1, ($A355=raw_long[Date])*(E$1=raw_long[Ticker]),0))</f>
        <v>67.705742000000001</v>
      </c>
      <c r="F355" s="3" cm="1">
        <f t="array" ref="F355">INDEX(raw_long[Adj Close], MATCH(1, ($A355=raw_long[Date])*(F$1=raw_long[Ticker]),0))</f>
        <v>90.072258000000005</v>
      </c>
      <c r="G355" s="3" cm="1">
        <f t="array" ref="G355">INDEX(raw_long[Adj Close], MATCH(1, ($A355=raw_long[Date])*(G$1=raw_long[Ticker]),0))</f>
        <v>44.425274000000002</v>
      </c>
      <c r="H355" s="3" cm="1">
        <f t="array" ref="H355">INDEX(raw_long[Adj Close], MATCH(1, ($A355=raw_long[Date])*(H$1=raw_long[Ticker]),0))</f>
        <v>90.411193999999995</v>
      </c>
      <c r="I355" s="3" cm="1">
        <f t="array" ref="I355">INDEX(raw_long[Adj Close], MATCH(1, ($A355=raw_long[Date])*(I$1=raw_long[Ticker]),0))</f>
        <v>31.24</v>
      </c>
    </row>
    <row r="356" spans="1:9" x14ac:dyDescent="0.25">
      <c r="A356" s="2">
        <v>43412</v>
      </c>
      <c r="B356" s="3" cm="1">
        <f t="array" ref="B356">INDEX(raw_long[Adj Close], MATCH(1, ($A356=raw_long[Date])*(B$1=raw_long[Ticker]),0))</f>
        <v>44.708621999999998</v>
      </c>
      <c r="C356" s="3" cm="1">
        <f t="array" ref="C356">INDEX(raw_long[Adj Close], MATCH(1, ($A356=raw_long[Date])*(C$1=raw_long[Ticker]),0))</f>
        <v>188.842331</v>
      </c>
      <c r="D356" s="3" cm="1">
        <f t="array" ref="D356">INDEX(raw_long[Adj Close], MATCH(1, ($A356=raw_long[Date])*(D$1=raw_long[Ticker]),0))</f>
        <v>102.160217</v>
      </c>
      <c r="E356" s="3" cm="1">
        <f t="array" ref="E356">INDEX(raw_long[Adj Close], MATCH(1, ($A356=raw_long[Date])*(E$1=raw_long[Ticker]),0))</f>
        <v>65.467392000000004</v>
      </c>
      <c r="F356" s="3" cm="1">
        <f t="array" ref="F356">INDEX(raw_long[Adj Close], MATCH(1, ($A356=raw_long[Date])*(F$1=raw_long[Ticker]),0))</f>
        <v>89.864661999999996</v>
      </c>
      <c r="G356" s="3" cm="1">
        <f t="array" ref="G356">INDEX(raw_long[Adj Close], MATCH(1, ($A356=raw_long[Date])*(G$1=raw_long[Ticker]),0))</f>
        <v>44.036427000000003</v>
      </c>
      <c r="H356" s="3" cm="1">
        <f t="array" ref="H356">INDEX(raw_long[Adj Close], MATCH(1, ($A356=raw_long[Date])*(H$1=raw_long[Ticker]),0))</f>
        <v>91.097588000000002</v>
      </c>
      <c r="I356" s="3" cm="1">
        <f t="array" ref="I356">INDEX(raw_long[Adj Close], MATCH(1, ($A356=raw_long[Date])*(I$1=raw_long[Ticker]),0))</f>
        <v>32.220001000000003</v>
      </c>
    </row>
    <row r="357" spans="1:9" x14ac:dyDescent="0.25">
      <c r="A357" s="2">
        <v>43413</v>
      </c>
      <c r="B357" s="3" cm="1">
        <f t="array" ref="B357">INDEX(raw_long[Adj Close], MATCH(1, ($A357=raw_long[Date])*(B$1=raw_long[Ticker]),0))</f>
        <v>44.3232</v>
      </c>
      <c r="C357" s="3" cm="1">
        <f t="array" ref="C357">INDEX(raw_long[Adj Close], MATCH(1, ($A357=raw_long[Date])*(C$1=raw_long[Ticker]),0))</f>
        <v>191.566925</v>
      </c>
      <c r="D357" s="3" cm="1">
        <f t="array" ref="D357">INDEX(raw_long[Adj Close], MATCH(1, ($A357=raw_long[Date])*(D$1=raw_long[Ticker]),0))</f>
        <v>102.252213</v>
      </c>
      <c r="E357" s="3" cm="1">
        <f t="array" ref="E357">INDEX(raw_long[Adj Close], MATCH(1, ($A357=raw_long[Date])*(E$1=raw_long[Ticker]),0))</f>
        <v>63.408096</v>
      </c>
      <c r="F357" s="3" cm="1">
        <f t="array" ref="F357">INDEX(raw_long[Adj Close], MATCH(1, ($A357=raw_long[Date])*(F$1=raw_long[Ticker]),0))</f>
        <v>89.506125999999995</v>
      </c>
      <c r="G357" s="3" cm="1">
        <f t="array" ref="G357">INDEX(raw_long[Adj Close], MATCH(1, ($A357=raw_long[Date])*(G$1=raw_long[Ticker]),0))</f>
        <v>43.453167000000001</v>
      </c>
      <c r="H357" s="3" cm="1">
        <f t="array" ref="H357">INDEX(raw_long[Adj Close], MATCH(1, ($A357=raw_long[Date])*(H$1=raw_long[Ticker]),0))</f>
        <v>90.059189000000003</v>
      </c>
      <c r="I357" s="3" cm="1">
        <f t="array" ref="I357">INDEX(raw_long[Adj Close], MATCH(1, ($A357=raw_long[Date])*(I$1=raw_long[Ticker]),0))</f>
        <v>31.4</v>
      </c>
    </row>
    <row r="358" spans="1:9" x14ac:dyDescent="0.25">
      <c r="A358" s="2">
        <v>43416</v>
      </c>
      <c r="B358" s="3" cm="1">
        <f t="array" ref="B358">INDEX(raw_long[Adj Close], MATCH(1, ($A358=raw_long[Date])*(B$1=raw_long[Ticker]),0))</f>
        <v>44.261527999999998</v>
      </c>
      <c r="C358" s="3" cm="1">
        <f t="array" ref="C358">INDEX(raw_long[Adj Close], MATCH(1, ($A358=raw_long[Date])*(C$1=raw_long[Ticker]),0))</f>
        <v>189.59394800000001</v>
      </c>
      <c r="D358" s="3" cm="1">
        <f t="array" ref="D358">INDEX(raw_long[Adj Close], MATCH(1, ($A358=raw_long[Date])*(D$1=raw_long[Ticker]),0))</f>
        <v>102.71219600000001</v>
      </c>
      <c r="E358" s="3" cm="1">
        <f t="array" ref="E358">INDEX(raw_long[Adj Close], MATCH(1, ($A358=raw_long[Date])*(E$1=raw_long[Ticker]),0))</f>
        <v>63.067870999999997</v>
      </c>
      <c r="F358" s="3" cm="1">
        <f t="array" ref="F358">INDEX(raw_long[Adj Close], MATCH(1, ($A358=raw_long[Date])*(F$1=raw_long[Ticker]),0))</f>
        <v>88.298370000000006</v>
      </c>
      <c r="G358" s="3" cm="1">
        <f t="array" ref="G358">INDEX(raw_long[Adj Close], MATCH(1, ($A358=raw_long[Date])*(G$1=raw_long[Ticker]),0))</f>
        <v>42.481059999999999</v>
      </c>
      <c r="H358" s="3" cm="1">
        <f t="array" ref="H358">INDEX(raw_long[Adj Close], MATCH(1, ($A358=raw_long[Date])*(H$1=raw_long[Ticker]),0))</f>
        <v>88.140793000000002</v>
      </c>
      <c r="I358" s="3" cm="1">
        <f t="array" ref="I358">INDEX(raw_long[Adj Close], MATCH(1, ($A358=raw_long[Date])*(I$1=raw_long[Ticker]),0))</f>
        <v>30.360001</v>
      </c>
    </row>
    <row r="359" spans="1:9" x14ac:dyDescent="0.25">
      <c r="A359" s="2">
        <v>43417</v>
      </c>
      <c r="B359" s="3" cm="1">
        <f t="array" ref="B359">INDEX(raw_long[Adj Close], MATCH(1, ($A359=raw_long[Date])*(B$1=raw_long[Ticker]),0))</f>
        <v>45.710709000000001</v>
      </c>
      <c r="C359" s="3" cm="1">
        <f t="array" ref="C359">INDEX(raw_long[Adj Close], MATCH(1, ($A359=raw_long[Date])*(C$1=raw_long[Ticker]),0))</f>
        <v>194.10363799999999</v>
      </c>
      <c r="D359" s="3" cm="1">
        <f t="array" ref="D359">INDEX(raw_long[Adj Close], MATCH(1, ($A359=raw_long[Date])*(D$1=raw_long[Ticker]),0))</f>
        <v>103.17216500000001</v>
      </c>
      <c r="E359" s="3" cm="1">
        <f t="array" ref="E359">INDEX(raw_long[Adj Close], MATCH(1, ($A359=raw_long[Date])*(E$1=raw_long[Ticker]),0))</f>
        <v>63.336472000000001</v>
      </c>
      <c r="F359" s="3" cm="1">
        <f t="array" ref="F359">INDEX(raw_long[Adj Close], MATCH(1, ($A359=raw_long[Date])*(F$1=raw_long[Ticker]),0))</f>
        <v>88.222877999999994</v>
      </c>
      <c r="G359" s="3" cm="1">
        <f t="array" ref="G359">INDEX(raw_long[Adj Close], MATCH(1, ($A359=raw_long[Date])*(G$1=raw_long[Ticker]),0))</f>
        <v>43.258743000000003</v>
      </c>
      <c r="H359" s="3" cm="1">
        <f t="array" ref="H359">INDEX(raw_long[Adj Close], MATCH(1, ($A359=raw_long[Date])*(H$1=raw_long[Ticker]),0))</f>
        <v>89.495994999999994</v>
      </c>
      <c r="I359" s="3" cm="1">
        <f t="array" ref="I359">INDEX(raw_long[Adj Close], MATCH(1, ($A359=raw_long[Date])*(I$1=raw_long[Ticker]),0))</f>
        <v>30.559999000000001</v>
      </c>
    </row>
    <row r="360" spans="1:9" x14ac:dyDescent="0.25">
      <c r="A360" s="2">
        <v>43418</v>
      </c>
      <c r="B360" s="3" cm="1">
        <f t="array" ref="B360">INDEX(raw_long[Adj Close], MATCH(1, ($A360=raw_long[Date])*(B$1=raw_long[Ticker]),0))</f>
        <v>44.970703</v>
      </c>
      <c r="C360" s="3" cm="1">
        <f t="array" ref="C360">INDEX(raw_long[Adj Close], MATCH(1, ($A360=raw_long[Date])*(C$1=raw_long[Ticker]),0))</f>
        <v>193.164108</v>
      </c>
      <c r="D360" s="3" cm="1">
        <f t="array" ref="D360">INDEX(raw_long[Adj Close], MATCH(1, ($A360=raw_long[Date])*(D$1=raw_long[Ticker]),0))</f>
        <v>102.34420799999999</v>
      </c>
      <c r="E360" s="3" cm="1">
        <f t="array" ref="E360">INDEX(raw_long[Adj Close], MATCH(1, ($A360=raw_long[Date])*(E$1=raw_long[Ticker]),0))</f>
        <v>63.551346000000002</v>
      </c>
      <c r="F360" s="3" cm="1">
        <f t="array" ref="F360">INDEX(raw_long[Adj Close], MATCH(1, ($A360=raw_long[Date])*(F$1=raw_long[Ticker]),0))</f>
        <v>92.468895000000003</v>
      </c>
      <c r="G360" s="3" cm="1">
        <f t="array" ref="G360">INDEX(raw_long[Adj Close], MATCH(1, ($A360=raw_long[Date])*(G$1=raw_long[Ticker]),0))</f>
        <v>43.793399999999998</v>
      </c>
      <c r="H360" s="3" cm="1">
        <f t="array" ref="H360">INDEX(raw_long[Adj Close], MATCH(1, ($A360=raw_long[Date])*(H$1=raw_long[Ticker]),0))</f>
        <v>88.475196999999994</v>
      </c>
      <c r="I360" s="3" cm="1">
        <f t="array" ref="I360">INDEX(raw_long[Adj Close], MATCH(1, ($A360=raw_long[Date])*(I$1=raw_long[Ticker]),0))</f>
        <v>30.969999000000001</v>
      </c>
    </row>
    <row r="361" spans="1:9" x14ac:dyDescent="0.25">
      <c r="A361" s="2">
        <v>43419</v>
      </c>
      <c r="B361" s="3" cm="1">
        <f t="array" ref="B361">INDEX(raw_long[Adj Close], MATCH(1, ($A361=raw_long[Date])*(B$1=raw_long[Ticker]),0))</f>
        <v>43.906944000000003</v>
      </c>
      <c r="C361" s="3" cm="1">
        <f t="array" ref="C361">INDEX(raw_long[Adj Close], MATCH(1, ($A361=raw_long[Date])*(C$1=raw_long[Ticker]),0))</f>
        <v>193.07015999999999</v>
      </c>
      <c r="D361" s="3" cm="1">
        <f t="array" ref="D361">INDEX(raw_long[Adj Close], MATCH(1, ($A361=raw_long[Date])*(D$1=raw_long[Ticker]),0))</f>
        <v>101.10227999999999</v>
      </c>
      <c r="E361" s="3" cm="1">
        <f t="array" ref="E361">INDEX(raw_long[Adj Close], MATCH(1, ($A361=raw_long[Date])*(E$1=raw_long[Ticker]),0))</f>
        <v>63.390194000000001</v>
      </c>
      <c r="F361" s="3" cm="1">
        <f t="array" ref="F361">INDEX(raw_long[Adj Close], MATCH(1, ($A361=raw_long[Date])*(F$1=raw_long[Ticker]),0))</f>
        <v>90.110000999999997</v>
      </c>
      <c r="G361" s="3" cm="1">
        <f t="array" ref="G361">INDEX(raw_long[Adj Close], MATCH(1, ($A361=raw_long[Date])*(G$1=raw_long[Ticker]),0))</f>
        <v>43.696190000000001</v>
      </c>
      <c r="H361" s="3" cm="1">
        <f t="array" ref="H361">INDEX(raw_long[Adj Close], MATCH(1, ($A361=raw_long[Date])*(H$1=raw_long[Ticker]),0))</f>
        <v>89.196793</v>
      </c>
      <c r="I361" s="3" cm="1">
        <f t="array" ref="I361">INDEX(raw_long[Adj Close], MATCH(1, ($A361=raw_long[Date])*(I$1=raw_long[Ticker]),0))</f>
        <v>30.1</v>
      </c>
    </row>
    <row r="362" spans="1:9" x14ac:dyDescent="0.25">
      <c r="A362" s="2">
        <v>43420</v>
      </c>
      <c r="B362" s="3" cm="1">
        <f t="array" ref="B362">INDEX(raw_long[Adj Close], MATCH(1, ($A362=raw_long[Date])*(B$1=raw_long[Ticker]),0))</f>
        <v>43.444446999999997</v>
      </c>
      <c r="C362" s="3" cm="1">
        <f t="array" ref="C362">INDEX(raw_long[Adj Close], MATCH(1, ($A362=raw_long[Date])*(C$1=raw_long[Ticker]),0))</f>
        <v>192.31854200000001</v>
      </c>
      <c r="D362" s="3" cm="1">
        <f t="array" ref="D362">INDEX(raw_long[Adj Close], MATCH(1, ($A362=raw_long[Date])*(D$1=raw_long[Ticker]),0))</f>
        <v>105.334045</v>
      </c>
      <c r="E362" s="3" cm="1">
        <f t="array" ref="E362">INDEX(raw_long[Adj Close], MATCH(1, ($A362=raw_long[Date])*(E$1=raw_long[Ticker]),0))</f>
        <v>63.157409999999999</v>
      </c>
      <c r="F362" s="3" cm="1">
        <f t="array" ref="F362">INDEX(raw_long[Adj Close], MATCH(1, ($A362=raw_long[Date])*(F$1=raw_long[Ticker]),0))</f>
        <v>92.129210999999998</v>
      </c>
      <c r="G362" s="3" cm="1">
        <f t="array" ref="G362">INDEX(raw_long[Adj Close], MATCH(1, ($A362=raw_long[Date])*(G$1=raw_long[Ticker]),0))</f>
        <v>43.939216999999999</v>
      </c>
      <c r="H362" s="3" cm="1">
        <f t="array" ref="H362">INDEX(raw_long[Adj Close], MATCH(1, ($A362=raw_long[Date])*(H$1=raw_long[Ticker]),0))</f>
        <v>89.179192</v>
      </c>
      <c r="I362" s="3" cm="1">
        <f t="array" ref="I362">INDEX(raw_long[Adj Close], MATCH(1, ($A362=raw_long[Date])*(I$1=raw_long[Ticker]),0))</f>
        <v>28.84</v>
      </c>
    </row>
    <row r="363" spans="1:9" x14ac:dyDescent="0.25">
      <c r="A363" s="2">
        <v>43423</v>
      </c>
      <c r="B363" s="3" cm="1">
        <f t="array" ref="B363">INDEX(raw_long[Adj Close], MATCH(1, ($A363=raw_long[Date])*(B$1=raw_long[Ticker]),0))</f>
        <v>43.089863000000001</v>
      </c>
      <c r="C363" s="3" cm="1">
        <f t="array" ref="C363">INDEX(raw_long[Adj Close], MATCH(1, ($A363=raw_long[Date])*(C$1=raw_long[Ticker]),0))</f>
        <v>188.654449</v>
      </c>
      <c r="D363" s="3" cm="1">
        <f t="array" ref="D363">INDEX(raw_long[Adj Close], MATCH(1, ($A363=raw_long[Date])*(D$1=raw_long[Ticker]),0))</f>
        <v>102.804192</v>
      </c>
      <c r="E363" s="3" cm="1">
        <f t="array" ref="E363">INDEX(raw_long[Adj Close], MATCH(1, ($A363=raw_long[Date])*(E$1=raw_long[Ticker]),0))</f>
        <v>61.313006999999999</v>
      </c>
      <c r="F363" s="3" cm="1">
        <f t="array" ref="F363">INDEX(raw_long[Adj Close], MATCH(1, ($A363=raw_long[Date])*(F$1=raw_long[Ticker]),0))</f>
        <v>91.449860000000001</v>
      </c>
      <c r="G363" s="3" cm="1">
        <f t="array" ref="G363">INDEX(raw_long[Adj Close], MATCH(1, ($A363=raw_long[Date])*(G$1=raw_long[Ticker]),0))</f>
        <v>42.772686</v>
      </c>
      <c r="H363" s="3" cm="1">
        <f t="array" ref="H363">INDEX(raw_long[Adj Close], MATCH(1, ($A363=raw_long[Date])*(H$1=raw_long[Ticker]),0))</f>
        <v>88.017593000000005</v>
      </c>
      <c r="I363" s="3" cm="1">
        <f t="array" ref="I363">INDEX(raw_long[Adj Close], MATCH(1, ($A363=raw_long[Date])*(I$1=raw_long[Ticker]),0))</f>
        <v>27.23</v>
      </c>
    </row>
    <row r="364" spans="1:9" x14ac:dyDescent="0.25">
      <c r="A364" s="2">
        <v>43424</v>
      </c>
      <c r="B364" s="3" cm="1">
        <f t="array" ref="B364">INDEX(raw_long[Adj Close], MATCH(1, ($A364=raw_long[Date])*(B$1=raw_long[Ticker]),0))</f>
        <v>36.383564</v>
      </c>
      <c r="C364" s="3" cm="1">
        <f t="array" ref="C364">INDEX(raw_long[Adj Close], MATCH(1, ($A364=raw_long[Date])*(C$1=raw_long[Ticker]),0))</f>
        <v>187.10423299999999</v>
      </c>
      <c r="D364" s="3" cm="1">
        <f t="array" ref="D364">INDEX(raw_long[Adj Close], MATCH(1, ($A364=raw_long[Date])*(D$1=raw_long[Ticker]),0))</f>
        <v>102.850189</v>
      </c>
      <c r="E364" s="3" cm="1">
        <f t="array" ref="E364">INDEX(raw_long[Adj Close], MATCH(1, ($A364=raw_long[Date])*(E$1=raw_long[Ticker]),0))</f>
        <v>59.361156000000001</v>
      </c>
      <c r="F364" s="3" cm="1">
        <f t="array" ref="F364">INDEX(raw_long[Adj Close], MATCH(1, ($A364=raw_long[Date])*(F$1=raw_long[Ticker]),0))</f>
        <v>91.430976999999999</v>
      </c>
      <c r="G364" s="3" cm="1">
        <f t="array" ref="G364">INDEX(raw_long[Adj Close], MATCH(1, ($A364=raw_long[Date])*(G$1=raw_long[Ticker]),0))</f>
        <v>42.092216000000001</v>
      </c>
      <c r="H364" s="3" cm="1">
        <f t="array" ref="H364">INDEX(raw_long[Adj Close], MATCH(1, ($A364=raw_long[Date])*(H$1=raw_long[Ticker]),0))</f>
        <v>87.049599000000001</v>
      </c>
      <c r="I364" s="3" cm="1">
        <f t="array" ref="I364">INDEX(raw_long[Adj Close], MATCH(1, ($A364=raw_long[Date])*(I$1=raw_long[Ticker]),0))</f>
        <v>27.48</v>
      </c>
    </row>
    <row r="365" spans="1:9" x14ac:dyDescent="0.25">
      <c r="A365" s="2">
        <v>43425</v>
      </c>
      <c r="B365" s="3" cm="1">
        <f t="array" ref="B365">INDEX(raw_long[Adj Close], MATCH(1, ($A365=raw_long[Date])*(B$1=raw_long[Ticker]),0))</f>
        <v>38.372329999999998</v>
      </c>
      <c r="C365" s="3" cm="1">
        <f t="array" ref="C365">INDEX(raw_long[Adj Close], MATCH(1, ($A365=raw_long[Date])*(C$1=raw_long[Ticker]),0))</f>
        <v>192.03668200000001</v>
      </c>
      <c r="D365" s="3" cm="1">
        <f t="array" ref="D365">INDEX(raw_long[Adj Close], MATCH(1, ($A365=raw_long[Date])*(D$1=raw_long[Ticker]),0))</f>
        <v>104.73608400000001</v>
      </c>
      <c r="E365" s="3" cm="1">
        <f t="array" ref="E365">INDEX(raw_long[Adj Close], MATCH(1, ($A365=raw_long[Date])*(E$1=raw_long[Ticker]),0))</f>
        <v>61.044387999999998</v>
      </c>
      <c r="F365" s="3" cm="1">
        <f t="array" ref="F365">INDEX(raw_long[Adj Close], MATCH(1, ($A365=raw_long[Date])*(F$1=raw_long[Ticker]),0))</f>
        <v>91.600821999999994</v>
      </c>
      <c r="G365" s="3" cm="1">
        <f t="array" ref="G365">INDEX(raw_long[Adj Close], MATCH(1, ($A365=raw_long[Date])*(G$1=raw_long[Ticker]),0))</f>
        <v>43.404564000000001</v>
      </c>
      <c r="H365" s="3" cm="1">
        <f t="array" ref="H365">INDEX(raw_long[Adj Close], MATCH(1, ($A365=raw_long[Date])*(H$1=raw_long[Ticker]),0))</f>
        <v>88.668800000000005</v>
      </c>
      <c r="I365" s="3" cm="1">
        <f t="array" ref="I365">INDEX(raw_long[Adj Close], MATCH(1, ($A365=raw_long[Date])*(I$1=raw_long[Ticker]),0))</f>
        <v>27.91</v>
      </c>
    </row>
    <row r="366" spans="1:9" x14ac:dyDescent="0.25">
      <c r="A366" s="2">
        <v>43426</v>
      </c>
      <c r="B366" s="3" cm="1">
        <f t="array" ref="B366">INDEX(raw_long[Adj Close], MATCH(1, ($A366=raw_long[Date])*(B$1=raw_long[Ticker]),0))</f>
        <v>36.907738000000002</v>
      </c>
      <c r="C366" s="3" cm="1">
        <f t="array" ref="C366">INDEX(raw_long[Adj Close], MATCH(1, ($A366=raw_long[Date])*(C$1=raw_long[Ticker]),0))</f>
        <v>189.40605199999999</v>
      </c>
      <c r="D366" s="3" cm="1">
        <f t="array" ref="D366">INDEX(raw_long[Adj Close], MATCH(1, ($A366=raw_long[Date])*(D$1=raw_long[Ticker]),0))</f>
        <v>105.104057</v>
      </c>
      <c r="E366" s="3" cm="1">
        <f t="array" ref="E366">INDEX(raw_long[Adj Close], MATCH(1, ($A366=raw_long[Date])*(E$1=raw_long[Ticker]),0))</f>
        <v>62.154620999999999</v>
      </c>
      <c r="F366" s="3" cm="1">
        <f t="array" ref="F366">INDEX(raw_long[Adj Close], MATCH(1, ($A366=raw_long[Date])*(F$1=raw_long[Ticker]),0))</f>
        <v>90.996948000000003</v>
      </c>
      <c r="G366" s="3" cm="1">
        <f t="array" ref="G366">INDEX(raw_long[Adj Close], MATCH(1, ($A366=raw_long[Date])*(G$1=raw_long[Ticker]),0))</f>
        <v>43.210140000000003</v>
      </c>
      <c r="H366" s="3" cm="1">
        <f t="array" ref="H366">INDEX(raw_long[Adj Close], MATCH(1, ($A366=raw_long[Date])*(H$1=raw_long[Ticker]),0))</f>
        <v>88.087990000000005</v>
      </c>
      <c r="I366" s="3" cm="1">
        <f t="array" ref="I366">INDEX(raw_long[Adj Close], MATCH(1, ($A366=raw_long[Date])*(I$1=raw_long[Ticker]),0))</f>
        <v>27.75</v>
      </c>
    </row>
    <row r="367" spans="1:9" x14ac:dyDescent="0.25">
      <c r="A367" s="2">
        <v>43427</v>
      </c>
      <c r="B367" s="3" cm="1">
        <f t="array" ref="B367">INDEX(raw_long[Adj Close], MATCH(1, ($A367=raw_long[Date])*(B$1=raw_long[Ticker]),0))</f>
        <v>36.707317000000003</v>
      </c>
      <c r="C367" s="3" cm="1">
        <f t="array" ref="C367">INDEX(raw_long[Adj Close], MATCH(1, ($A367=raw_long[Date])*(C$1=raw_long[Ticker]),0))</f>
        <v>190.439514</v>
      </c>
      <c r="D367" s="3" cm="1">
        <f t="array" ref="D367">INDEX(raw_long[Adj Close], MATCH(1, ($A367=raw_long[Date])*(D$1=raw_long[Ticker]),0))</f>
        <v>105.380043</v>
      </c>
      <c r="E367" s="3" cm="1">
        <f t="array" ref="E367">INDEX(raw_long[Adj Close], MATCH(1, ($A367=raw_long[Date])*(E$1=raw_long[Ticker]),0))</f>
        <v>61.957649000000004</v>
      </c>
      <c r="F367" s="3" cm="1">
        <f t="array" ref="F367">INDEX(raw_long[Adj Close], MATCH(1, ($A367=raw_long[Date])*(F$1=raw_long[Ticker]),0))</f>
        <v>92.393410000000003</v>
      </c>
      <c r="G367" s="3" cm="1">
        <f t="array" ref="G367">INDEX(raw_long[Adj Close], MATCH(1, ($A367=raw_long[Date])*(G$1=raw_long[Ticker]),0))</f>
        <v>43.890613999999999</v>
      </c>
      <c r="H367" s="3" cm="1">
        <f t="array" ref="H367">INDEX(raw_long[Adj Close], MATCH(1, ($A367=raw_long[Date])*(H$1=raw_long[Ticker]),0))</f>
        <v>88.475196999999994</v>
      </c>
      <c r="I367" s="3" cm="1">
        <f t="array" ref="I367">INDEX(raw_long[Adj Close], MATCH(1, ($A367=raw_long[Date])*(I$1=raw_long[Ticker]),0))</f>
        <v>28.23</v>
      </c>
    </row>
    <row r="368" spans="1:9" x14ac:dyDescent="0.25">
      <c r="A368" s="2">
        <v>43430</v>
      </c>
      <c r="B368" s="3" cm="1">
        <f t="array" ref="B368">INDEX(raw_long[Adj Close], MATCH(1, ($A368=raw_long[Date])*(B$1=raw_long[Ticker]),0))</f>
        <v>38.572749999999999</v>
      </c>
      <c r="C368" s="3" cm="1">
        <f t="array" ref="C368">INDEX(raw_long[Adj Close], MATCH(1, ($A368=raw_long[Date])*(C$1=raw_long[Ticker]),0))</f>
        <v>187.198196</v>
      </c>
      <c r="D368" s="3" cm="1">
        <f t="array" ref="D368">INDEX(raw_long[Adj Close], MATCH(1, ($A368=raw_long[Date])*(D$1=raw_long[Ticker]),0))</f>
        <v>103.494148</v>
      </c>
      <c r="E368" s="3" cm="1">
        <f t="array" ref="E368">INDEX(raw_long[Adj Close], MATCH(1, ($A368=raw_long[Date])*(E$1=raw_long[Ticker]),0))</f>
        <v>62.279961</v>
      </c>
      <c r="F368" s="3" cm="1">
        <f t="array" ref="F368">INDEX(raw_long[Adj Close], MATCH(1, ($A368=raw_long[Date])*(F$1=raw_long[Ticker]),0))</f>
        <v>91.865020999999999</v>
      </c>
      <c r="G368" s="3" cm="1">
        <f t="array" ref="G368">INDEX(raw_long[Adj Close], MATCH(1, ($A368=raw_long[Date])*(G$1=raw_long[Ticker]),0))</f>
        <v>44.230854000000001</v>
      </c>
      <c r="H368" s="3" cm="1">
        <f t="array" ref="H368">INDEX(raw_long[Adj Close], MATCH(1, ($A368=raw_long[Date])*(H$1=raw_long[Ticker]),0))</f>
        <v>90.164794999999998</v>
      </c>
      <c r="I368" s="3" cm="1">
        <f t="array" ref="I368">INDEX(raw_long[Adj Close], MATCH(1, ($A368=raw_long[Date])*(I$1=raw_long[Ticker]),0))</f>
        <v>28.799999</v>
      </c>
    </row>
    <row r="369" spans="1:9" x14ac:dyDescent="0.25">
      <c r="A369" s="2">
        <v>43431</v>
      </c>
      <c r="B369" s="3" cm="1">
        <f t="array" ref="B369">INDEX(raw_long[Adj Close], MATCH(1, ($A369=raw_long[Date])*(B$1=raw_long[Ticker]),0))</f>
        <v>38.464832000000001</v>
      </c>
      <c r="C369" s="3" cm="1">
        <f t="array" ref="C369">INDEX(raw_long[Adj Close], MATCH(1, ($A369=raw_long[Date])*(C$1=raw_long[Ticker]),0))</f>
        <v>187.10423299999999</v>
      </c>
      <c r="D369" s="3" cm="1">
        <f t="array" ref="D369">INDEX(raw_long[Adj Close], MATCH(1, ($A369=raw_long[Date])*(D$1=raw_long[Ticker]),0))</f>
        <v>104.184105</v>
      </c>
      <c r="E369" s="3" cm="1">
        <f t="array" ref="E369">INDEX(raw_long[Adj Close], MATCH(1, ($A369=raw_long[Date])*(E$1=raw_long[Ticker]),0))</f>
        <v>64.267623999999998</v>
      </c>
      <c r="F369" s="3" cm="1">
        <f t="array" ref="F369">INDEX(raw_long[Adj Close], MATCH(1, ($A369=raw_long[Date])*(F$1=raw_long[Ticker]),0))</f>
        <v>91.695175000000006</v>
      </c>
      <c r="G369" s="3" cm="1">
        <f t="array" ref="G369">INDEX(raw_long[Adj Close], MATCH(1, ($A369=raw_long[Date])*(G$1=raw_long[Ticker]),0))</f>
        <v>44.328055999999997</v>
      </c>
      <c r="H369" s="3" cm="1">
        <f t="array" ref="H369">INDEX(raw_long[Adj Close], MATCH(1, ($A369=raw_long[Date])*(H$1=raw_long[Ticker]),0))</f>
        <v>90.287993999999998</v>
      </c>
      <c r="I369" s="3" cm="1">
        <f t="array" ref="I369">INDEX(raw_long[Adj Close], MATCH(1, ($A369=raw_long[Date])*(I$1=raw_long[Ticker]),0))</f>
        <v>28.709999</v>
      </c>
    </row>
    <row r="370" spans="1:9" x14ac:dyDescent="0.25">
      <c r="A370" s="2">
        <v>43432</v>
      </c>
      <c r="B370" s="3" cm="1">
        <f t="array" ref="B370">INDEX(raw_long[Adj Close], MATCH(1, ($A370=raw_long[Date])*(B$1=raw_long[Ticker]),0))</f>
        <v>39.081505</v>
      </c>
      <c r="C370" s="3" cm="1">
        <f t="array" ref="C370">INDEX(raw_long[Adj Close], MATCH(1, ($A370=raw_long[Date])*(C$1=raw_long[Ticker]),0))</f>
        <v>187.057266</v>
      </c>
      <c r="D370" s="3" cm="1">
        <f t="array" ref="D370">INDEX(raw_long[Adj Close], MATCH(1, ($A370=raw_long[Date])*(D$1=raw_long[Ticker]),0))</f>
        <v>104.184105</v>
      </c>
      <c r="E370" s="3" cm="1">
        <f t="array" ref="E370">INDEX(raw_long[Adj Close], MATCH(1, ($A370=raw_long[Date])*(E$1=raw_long[Ticker]),0))</f>
        <v>65.055526999999998</v>
      </c>
      <c r="F370" s="3" cm="1">
        <f t="array" ref="F370">INDEX(raw_long[Adj Close], MATCH(1, ($A370=raw_long[Date])*(F$1=raw_long[Ticker]),0))</f>
        <v>91.997123999999999</v>
      </c>
      <c r="G370" s="3" cm="1">
        <f t="array" ref="G370">INDEX(raw_long[Adj Close], MATCH(1, ($A370=raw_long[Date])*(G$1=raw_long[Ticker]),0))</f>
        <v>44.13364</v>
      </c>
      <c r="H370" s="3" cm="1">
        <f t="array" ref="H370">INDEX(raw_long[Adj Close], MATCH(1, ($A370=raw_long[Date])*(H$1=raw_long[Ticker]),0))</f>
        <v>90.129593</v>
      </c>
      <c r="I370" s="3" cm="1">
        <f t="array" ref="I370">INDEX(raw_long[Adj Close], MATCH(1, ($A370=raw_long[Date])*(I$1=raw_long[Ticker]),0))</f>
        <v>29.07</v>
      </c>
    </row>
    <row r="371" spans="1:9" x14ac:dyDescent="0.25">
      <c r="A371" s="2">
        <v>43433</v>
      </c>
      <c r="B371" s="3" cm="1">
        <f t="array" ref="B371">INDEX(raw_long[Adj Close], MATCH(1, ($A371=raw_long[Date])*(B$1=raw_long[Ticker]),0))</f>
        <v>39.574837000000002</v>
      </c>
      <c r="C371" s="3" cm="1">
        <f t="array" ref="C371">INDEX(raw_long[Adj Close], MATCH(1, ($A371=raw_long[Date])*(C$1=raw_long[Ticker]),0))</f>
        <v>185.55403100000001</v>
      </c>
      <c r="D371" s="3" cm="1">
        <f t="array" ref="D371">INDEX(raw_long[Adj Close], MATCH(1, ($A371=raw_long[Date])*(D$1=raw_long[Ticker]),0))</f>
        <v>102.29821</v>
      </c>
      <c r="E371" s="3" cm="1">
        <f t="array" ref="E371">INDEX(raw_long[Adj Close], MATCH(1, ($A371=raw_long[Date])*(E$1=raw_long[Ticker]),0))</f>
        <v>64.840637000000001</v>
      </c>
      <c r="F371" s="3" cm="1">
        <f t="array" ref="F371">INDEX(raw_long[Adj Close], MATCH(1, ($A371=raw_long[Date])*(F$1=raw_long[Ticker]),0))</f>
        <v>91.751793000000006</v>
      </c>
      <c r="G371" s="3" cm="1">
        <f t="array" ref="G371">INDEX(raw_long[Adj Close], MATCH(1, ($A371=raw_long[Date])*(G$1=raw_long[Ticker]),0))</f>
        <v>43.598979999999997</v>
      </c>
      <c r="H371" s="3" cm="1">
        <f t="array" ref="H371">INDEX(raw_long[Adj Close], MATCH(1, ($A371=raw_long[Date])*(H$1=raw_long[Ticker]),0))</f>
        <v>90.024001999999996</v>
      </c>
      <c r="I371" s="3" cm="1">
        <f t="array" ref="I371">INDEX(raw_long[Adj Close], MATCH(1, ($A371=raw_long[Date])*(I$1=raw_long[Ticker]),0))</f>
        <v>28.68</v>
      </c>
    </row>
    <row r="372" spans="1:9" x14ac:dyDescent="0.25">
      <c r="A372" s="2">
        <v>43434</v>
      </c>
      <c r="B372" s="3" cm="1">
        <f t="array" ref="B372">INDEX(raw_long[Adj Close], MATCH(1, ($A372=raw_long[Date])*(B$1=raw_long[Ticker]),0))</f>
        <v>39.204838000000002</v>
      </c>
      <c r="C372" s="3" cm="1">
        <f t="array" ref="C372">INDEX(raw_long[Adj Close], MATCH(1, ($A372=raw_long[Date])*(C$1=raw_long[Ticker]),0))</f>
        <v>183.017349</v>
      </c>
      <c r="D372" s="3" cm="1">
        <f t="array" ref="D372">INDEX(raw_long[Adj Close], MATCH(1, ($A372=raw_long[Date])*(D$1=raw_long[Ticker]),0))</f>
        <v>103.770134</v>
      </c>
      <c r="E372" s="3" cm="1">
        <f t="array" ref="E372">INDEX(raw_long[Adj Close], MATCH(1, ($A372=raw_long[Date])*(E$1=raw_long[Ticker]),0))</f>
        <v>64.357155000000006</v>
      </c>
      <c r="F372" s="3" cm="1">
        <f t="array" ref="F372">INDEX(raw_long[Adj Close], MATCH(1, ($A372=raw_long[Date])*(F$1=raw_long[Ticker]),0))</f>
        <v>91.865020999999999</v>
      </c>
      <c r="G372" s="3" cm="1">
        <f t="array" ref="G372">INDEX(raw_long[Adj Close], MATCH(1, ($A372=raw_long[Date])*(G$1=raw_long[Ticker]),0))</f>
        <v>43.064320000000002</v>
      </c>
      <c r="H372" s="3" cm="1">
        <f t="array" ref="H372">INDEX(raw_long[Adj Close], MATCH(1, ($A372=raw_long[Date])*(H$1=raw_long[Ticker]),0))</f>
        <v>90.111999999999995</v>
      </c>
      <c r="I372" s="3" cm="1">
        <f t="array" ref="I372">INDEX(raw_long[Adj Close], MATCH(1, ($A372=raw_long[Date])*(I$1=raw_long[Ticker]),0))</f>
        <v>27.4</v>
      </c>
    </row>
    <row r="373" spans="1:9" x14ac:dyDescent="0.25">
      <c r="A373" s="2">
        <v>43437</v>
      </c>
      <c r="B373" s="3" cm="1">
        <f t="array" ref="B373">INDEX(raw_long[Adj Close], MATCH(1, ($A373=raw_long[Date])*(B$1=raw_long[Ticker]),0))</f>
        <v>39.220253</v>
      </c>
      <c r="C373" s="3" cm="1">
        <f t="array" ref="C373">INDEX(raw_long[Adj Close], MATCH(1, ($A373=raw_long[Date])*(C$1=raw_long[Ticker]),0))</f>
        <v>185.74194299999999</v>
      </c>
      <c r="D373" s="3" cm="1">
        <f t="array" ref="D373">INDEX(raw_long[Adj Close], MATCH(1, ($A373=raw_long[Date])*(D$1=raw_long[Ticker]),0))</f>
        <v>106.023994</v>
      </c>
      <c r="E373" s="3" cm="1">
        <f t="array" ref="E373">INDEX(raw_long[Adj Close], MATCH(1, ($A373=raw_long[Date])*(E$1=raw_long[Ticker]),0))</f>
        <v>66.058311000000003</v>
      </c>
      <c r="F373" s="3" cm="1">
        <f t="array" ref="F373">INDEX(raw_long[Adj Close], MATCH(1, ($A373=raw_long[Date])*(F$1=raw_long[Ticker]),0))</f>
        <v>94.186179999999993</v>
      </c>
      <c r="G373" s="3" cm="1">
        <f t="array" ref="G373">INDEX(raw_long[Adj Close], MATCH(1, ($A373=raw_long[Date])*(G$1=raw_long[Ticker]),0))</f>
        <v>43.404564000000001</v>
      </c>
      <c r="H373" s="3" cm="1">
        <f t="array" ref="H373">INDEX(raw_long[Adj Close], MATCH(1, ($A373=raw_long[Date])*(H$1=raw_long[Ticker]),0))</f>
        <v>91.555199000000002</v>
      </c>
      <c r="I373" s="3" cm="1">
        <f t="array" ref="I373">INDEX(raw_long[Adj Close], MATCH(1, ($A373=raw_long[Date])*(I$1=raw_long[Ticker]),0))</f>
        <v>27.74</v>
      </c>
    </row>
    <row r="374" spans="1:9" x14ac:dyDescent="0.25">
      <c r="A374" s="2">
        <v>43438</v>
      </c>
      <c r="B374" s="3" cm="1">
        <f t="array" ref="B374">INDEX(raw_long[Adj Close], MATCH(1, ($A374=raw_long[Date])*(B$1=raw_long[Ticker]),0))</f>
        <v>37.447322999999997</v>
      </c>
      <c r="C374" s="3" cm="1">
        <f t="array" ref="C374">INDEX(raw_long[Adj Close], MATCH(1, ($A374=raw_long[Date])*(C$1=raw_long[Ticker]),0))</f>
        <v>186.21170000000001</v>
      </c>
      <c r="D374" s="3" cm="1">
        <f t="array" ref="D374">INDEX(raw_long[Adj Close], MATCH(1, ($A374=raw_long[Date])*(D$1=raw_long[Ticker]),0))</f>
        <v>105.794022</v>
      </c>
      <c r="E374" s="3" cm="1">
        <f t="array" ref="E374">INDEX(raw_long[Adj Close], MATCH(1, ($A374=raw_long[Date])*(E$1=raw_long[Ticker]),0))</f>
        <v>65.646461000000002</v>
      </c>
      <c r="F374" s="3" cm="1">
        <f t="array" ref="F374">INDEX(raw_long[Adj Close], MATCH(1, ($A374=raw_long[Date])*(F$1=raw_long[Ticker]),0))</f>
        <v>93.355850000000004</v>
      </c>
      <c r="G374" s="3" cm="1">
        <f t="array" ref="G374">INDEX(raw_long[Adj Close], MATCH(1, ($A374=raw_long[Date])*(G$1=raw_long[Ticker]),0))</f>
        <v>44.95993</v>
      </c>
      <c r="H374" s="3" cm="1">
        <f t="array" ref="H374">INDEX(raw_long[Adj Close], MATCH(1, ($A374=raw_long[Date])*(H$1=raw_long[Ticker]),0))</f>
        <v>90.639992000000007</v>
      </c>
      <c r="I374" s="3" cm="1">
        <f t="array" ref="I374">INDEX(raw_long[Adj Close], MATCH(1, ($A374=raw_long[Date])*(I$1=raw_long[Ticker]),0))</f>
        <v>26.950001</v>
      </c>
    </row>
    <row r="375" spans="1:9" x14ac:dyDescent="0.25">
      <c r="A375" s="2">
        <v>43439</v>
      </c>
      <c r="B375" s="3" cm="1">
        <f t="array" ref="B375">INDEX(raw_long[Adj Close], MATCH(1, ($A375=raw_long[Date])*(B$1=raw_long[Ticker]),0))</f>
        <v>37.339401000000002</v>
      </c>
      <c r="C375" s="3" cm="1">
        <f t="array" ref="C375">INDEX(raw_long[Adj Close], MATCH(1, ($A375=raw_long[Date])*(C$1=raw_long[Ticker]),0))</f>
        <v>184.567566</v>
      </c>
      <c r="D375" s="3" cm="1">
        <f t="array" ref="D375">INDEX(raw_long[Adj Close], MATCH(1, ($A375=raw_long[Date])*(D$1=raw_long[Ticker]),0))</f>
        <v>104.552086</v>
      </c>
      <c r="E375" s="3" cm="1">
        <f t="array" ref="E375">INDEX(raw_long[Adj Close], MATCH(1, ($A375=raw_long[Date])*(E$1=raw_long[Ticker]),0))</f>
        <v>64.213913000000005</v>
      </c>
      <c r="F375" s="3" cm="1">
        <f t="array" ref="F375">INDEX(raw_long[Adj Close], MATCH(1, ($A375=raw_long[Date])*(F$1=raw_long[Ticker]),0))</f>
        <v>92.110352000000006</v>
      </c>
      <c r="G375" s="3" cm="1">
        <f t="array" ref="G375">INDEX(raw_long[Adj Close], MATCH(1, ($A375=raw_long[Date])*(G$1=raw_long[Ticker]),0))</f>
        <v>44.716904</v>
      </c>
      <c r="H375" s="3" cm="1">
        <f t="array" ref="H375">INDEX(raw_long[Adj Close], MATCH(1, ($A375=raw_long[Date])*(H$1=raw_long[Ticker]),0))</f>
        <v>88.879997000000003</v>
      </c>
      <c r="I375" s="3" cm="1">
        <f t="array" ref="I375">INDEX(raw_long[Adj Close], MATCH(1, ($A375=raw_long[Date])*(I$1=raw_long[Ticker]),0))</f>
        <v>26.35</v>
      </c>
    </row>
    <row r="376" spans="1:9" x14ac:dyDescent="0.25">
      <c r="A376" s="2">
        <v>43440</v>
      </c>
      <c r="B376" s="3" cm="1">
        <f t="array" ref="B376">INDEX(raw_long[Adj Close], MATCH(1, ($A376=raw_long[Date])*(B$1=raw_long[Ticker]),0))</f>
        <v>35.235016000000002</v>
      </c>
      <c r="C376" s="3" cm="1">
        <f t="array" ref="C376">INDEX(raw_long[Adj Close], MATCH(1, ($A376=raw_long[Date])*(C$1=raw_long[Ticker]),0))</f>
        <v>181.84295700000001</v>
      </c>
      <c r="D376" s="3" cm="1">
        <f t="array" ref="D376">INDEX(raw_long[Adj Close], MATCH(1, ($A376=raw_long[Date])*(D$1=raw_long[Ticker]),0))</f>
        <v>101.700249</v>
      </c>
      <c r="E376" s="3" cm="1">
        <f t="array" ref="E376">INDEX(raw_long[Adj Close], MATCH(1, ($A376=raw_long[Date])*(E$1=raw_long[Ticker]),0))</f>
        <v>60.883235999999997</v>
      </c>
      <c r="F376" s="3" cm="1">
        <f t="array" ref="F376">INDEX(raw_long[Adj Close], MATCH(1, ($A376=raw_long[Date])*(F$1=raw_long[Ticker]),0))</f>
        <v>89.411766</v>
      </c>
      <c r="G376" s="3" cm="1">
        <f t="array" ref="G376">INDEX(raw_long[Adj Close], MATCH(1, ($A376=raw_long[Date])*(G$1=raw_long[Ticker]),0))</f>
        <v>43.793399999999998</v>
      </c>
      <c r="H376" s="3" cm="1">
        <f t="array" ref="H376">INDEX(raw_long[Adj Close], MATCH(1, ($A376=raw_long[Date])*(H$1=raw_long[Ticker]),0))</f>
        <v>85.949592999999993</v>
      </c>
      <c r="I376" s="3" cm="1">
        <f t="array" ref="I376">INDEX(raw_long[Adj Close], MATCH(1, ($A376=raw_long[Date])*(I$1=raw_long[Ticker]),0))</f>
        <v>25.450001</v>
      </c>
    </row>
    <row r="377" spans="1:9" x14ac:dyDescent="0.25">
      <c r="A377" s="2">
        <v>43441</v>
      </c>
      <c r="B377" s="3" cm="1">
        <f t="array" ref="B377">INDEX(raw_long[Adj Close], MATCH(1, ($A377=raw_long[Date])*(B$1=raw_long[Ticker]),0))</f>
        <v>34.857311000000003</v>
      </c>
      <c r="C377" s="3" cm="1">
        <f t="array" ref="C377">INDEX(raw_long[Adj Close], MATCH(1, ($A377=raw_long[Date])*(C$1=raw_long[Ticker]),0))</f>
        <v>183.62803600000001</v>
      </c>
      <c r="D377" s="3" cm="1">
        <f t="array" ref="D377">INDEX(raw_long[Adj Close], MATCH(1, ($A377=raw_long[Date])*(D$1=raw_long[Ticker]),0))</f>
        <v>102.160217</v>
      </c>
      <c r="E377" s="3" cm="1">
        <f t="array" ref="E377">INDEX(raw_long[Adj Close], MATCH(1, ($A377=raw_long[Date])*(E$1=raw_long[Ticker]),0))</f>
        <v>55.726067</v>
      </c>
      <c r="F377" s="3" cm="1">
        <f t="array" ref="F377">INDEX(raw_long[Adj Close], MATCH(1, ($A377=raw_long[Date])*(F$1=raw_long[Ticker]),0))</f>
        <v>90.487433999999993</v>
      </c>
      <c r="G377" s="3" cm="1">
        <f t="array" ref="G377">INDEX(raw_long[Adj Close], MATCH(1, ($A377=raw_long[Date])*(G$1=raw_long[Ticker]),0))</f>
        <v>44.13364</v>
      </c>
      <c r="H377" s="3" cm="1">
        <f t="array" ref="H377">INDEX(raw_long[Adj Close], MATCH(1, ($A377=raw_long[Date])*(H$1=raw_long[Ticker]),0))</f>
        <v>85.967201000000003</v>
      </c>
      <c r="I377" s="3" cm="1">
        <f t="array" ref="I377">INDEX(raw_long[Adj Close], MATCH(1, ($A377=raw_long[Date])*(I$1=raw_long[Ticker]),0))</f>
        <v>25.51</v>
      </c>
    </row>
    <row r="378" spans="1:9" x14ac:dyDescent="0.25">
      <c r="A378" s="2">
        <v>43444</v>
      </c>
      <c r="B378" s="3" cm="1">
        <f t="array" ref="B378">INDEX(raw_long[Adj Close], MATCH(1, ($A378=raw_long[Date])*(B$1=raw_long[Ticker]),0))</f>
        <v>33.415835999999999</v>
      </c>
      <c r="C378" s="3" cm="1">
        <f t="array" ref="C378">INDEX(raw_long[Adj Close], MATCH(1, ($A378=raw_long[Date])*(C$1=raw_long[Ticker]),0))</f>
        <v>181.13832099999999</v>
      </c>
      <c r="D378" s="3" cm="1">
        <f t="array" ref="D378">INDEX(raw_long[Adj Close], MATCH(1, ($A378=raw_long[Date])*(D$1=raw_long[Ticker]),0))</f>
        <v>101.51625799999999</v>
      </c>
      <c r="E378" s="3" cm="1">
        <f t="array" ref="E378">INDEX(raw_long[Adj Close], MATCH(1, ($A378=raw_long[Date])*(E$1=raw_long[Ticker]),0))</f>
        <v>55.350017999999999</v>
      </c>
      <c r="F378" s="3" cm="1">
        <f t="array" ref="F378">INDEX(raw_long[Adj Close], MATCH(1, ($A378=raw_long[Date])*(F$1=raw_long[Ticker]),0))</f>
        <v>90.204361000000006</v>
      </c>
      <c r="G378" s="3" cm="1">
        <f t="array" ref="G378">INDEX(raw_long[Adj Close], MATCH(1, ($A378=raw_long[Date])*(G$1=raw_long[Ticker]),0))</f>
        <v>43.210140000000003</v>
      </c>
      <c r="H378" s="3" cm="1">
        <f t="array" ref="H378">INDEX(raw_long[Adj Close], MATCH(1, ($A378=raw_long[Date])*(H$1=raw_long[Ticker]),0))</f>
        <v>85.324791000000005</v>
      </c>
      <c r="I378" s="3" cm="1">
        <f t="array" ref="I378">INDEX(raw_long[Adj Close], MATCH(1, ($A378=raw_long[Date])*(I$1=raw_long[Ticker]),0))</f>
        <v>25.440000999999999</v>
      </c>
    </row>
    <row r="379" spans="1:9" x14ac:dyDescent="0.25">
      <c r="A379" s="2">
        <v>43445</v>
      </c>
      <c r="B379" s="3" cm="1">
        <f t="array" ref="B379">INDEX(raw_long[Adj Close], MATCH(1, ($A379=raw_long[Date])*(B$1=raw_long[Ticker]),0))</f>
        <v>34.348557</v>
      </c>
      <c r="C379" s="3" cm="1">
        <f t="array" ref="C379">INDEX(raw_long[Adj Close], MATCH(1, ($A379=raw_long[Date])*(C$1=raw_long[Ticker]),0))</f>
        <v>185.55403100000001</v>
      </c>
      <c r="D379" s="3" cm="1">
        <f t="array" ref="D379">INDEX(raw_long[Adj Close], MATCH(1, ($A379=raw_long[Date])*(D$1=raw_long[Ticker]),0))</f>
        <v>101.700249</v>
      </c>
      <c r="E379" s="3" cm="1">
        <f t="array" ref="E379">INDEX(raw_long[Adj Close], MATCH(1, ($A379=raw_long[Date])*(E$1=raw_long[Ticker]),0))</f>
        <v>55.743965000000003</v>
      </c>
      <c r="F379" s="3" cm="1">
        <f t="array" ref="F379">INDEX(raw_long[Adj Close], MATCH(1, ($A379=raw_long[Date])*(F$1=raw_long[Ticker]),0))</f>
        <v>91.129043999999993</v>
      </c>
      <c r="G379" s="3" cm="1">
        <f t="array" ref="G379">INDEX(raw_long[Adj Close], MATCH(1, ($A379=raw_long[Date])*(G$1=raw_long[Ticker]),0))</f>
        <v>44.376666999999998</v>
      </c>
      <c r="H379" s="3" cm="1">
        <f t="array" ref="H379">INDEX(raw_long[Adj Close], MATCH(1, ($A379=raw_long[Date])*(H$1=raw_long[Ticker]),0))</f>
        <v>86.152007999999995</v>
      </c>
      <c r="I379" s="3" cm="1">
        <f t="array" ref="I379">INDEX(raw_long[Adj Close], MATCH(1, ($A379=raw_long[Date])*(I$1=raw_long[Ticker]),0))</f>
        <v>26.120000999999998</v>
      </c>
    </row>
    <row r="380" spans="1:9" x14ac:dyDescent="0.25">
      <c r="A380" s="2">
        <v>43446</v>
      </c>
      <c r="B380" s="3" cm="1">
        <f t="array" ref="B380">INDEX(raw_long[Adj Close], MATCH(1, ($A380=raw_long[Date])*(B$1=raw_long[Ticker]),0))</f>
        <v>34.564391999999998</v>
      </c>
      <c r="C380" s="3" cm="1">
        <f t="array" ref="C380">INDEX(raw_long[Adj Close], MATCH(1, ($A380=raw_long[Date])*(C$1=raw_long[Ticker]),0))</f>
        <v>187.057266</v>
      </c>
      <c r="D380" s="3" cm="1">
        <f t="array" ref="D380">INDEX(raw_long[Adj Close], MATCH(1, ($A380=raw_long[Date])*(D$1=raw_long[Ticker]),0))</f>
        <v>100.64231100000001</v>
      </c>
      <c r="E380" s="3" cm="1">
        <f t="array" ref="E380">INDEX(raw_long[Adj Close], MATCH(1, ($A380=raw_long[Date])*(E$1=raw_long[Ticker]),0))</f>
        <v>55.887225999999998</v>
      </c>
      <c r="F380" s="3" cm="1">
        <f t="array" ref="F380">INDEX(raw_long[Adj Close], MATCH(1, ($A380=raw_long[Date])*(F$1=raw_long[Ticker]),0))</f>
        <v>91.600821999999994</v>
      </c>
      <c r="G380" s="3" cm="1">
        <f t="array" ref="G380">INDEX(raw_long[Adj Close], MATCH(1, ($A380=raw_long[Date])*(G$1=raw_long[Ticker]),0))</f>
        <v>44.425274000000002</v>
      </c>
      <c r="H380" s="3" cm="1">
        <f t="array" ref="H380">INDEX(raw_long[Adj Close], MATCH(1, ($A380=raw_long[Date])*(H$1=raw_long[Ticker]),0))</f>
        <v>87.568793999999997</v>
      </c>
      <c r="I380" s="3" cm="1">
        <f t="array" ref="I380">INDEX(raw_long[Adj Close], MATCH(1, ($A380=raw_long[Date])*(I$1=raw_long[Ticker]),0))</f>
        <v>25.450001</v>
      </c>
    </row>
    <row r="381" spans="1:9" x14ac:dyDescent="0.25">
      <c r="A381" s="2">
        <v>43447</v>
      </c>
      <c r="B381" s="3" cm="1">
        <f t="array" ref="B381">INDEX(raw_long[Adj Close], MATCH(1, ($A381=raw_long[Date])*(B$1=raw_long[Ticker]),0))</f>
        <v>33.654800000000002</v>
      </c>
      <c r="C381" s="3" cm="1">
        <f t="array" ref="C381">INDEX(raw_long[Adj Close], MATCH(1, ($A381=raw_long[Date])*(C$1=raw_long[Ticker]),0))</f>
        <v>187.90283199999999</v>
      </c>
      <c r="D381" s="3" cm="1">
        <f t="array" ref="D381">INDEX(raw_long[Adj Close], MATCH(1, ($A381=raw_long[Date])*(D$1=raw_long[Ticker]),0))</f>
        <v>99.492371000000006</v>
      </c>
      <c r="E381" s="3" cm="1">
        <f t="array" ref="E381">INDEX(raw_long[Adj Close], MATCH(1, ($A381=raw_long[Date])*(E$1=raw_long[Ticker]),0))</f>
        <v>55.027698999999998</v>
      </c>
      <c r="F381" s="3" cm="1">
        <f t="array" ref="F381">INDEX(raw_long[Adj Close], MATCH(1, ($A381=raw_long[Date])*(F$1=raw_long[Ticker]),0))</f>
        <v>90.959205999999995</v>
      </c>
      <c r="G381" s="3" cm="1">
        <f t="array" ref="G381">INDEX(raw_long[Adj Close], MATCH(1, ($A381=raw_long[Date])*(G$1=raw_long[Ticker]),0))</f>
        <v>45.689011000000001</v>
      </c>
      <c r="H381" s="3" cm="1">
        <f t="array" ref="H381">INDEX(raw_long[Adj Close], MATCH(1, ($A381=raw_long[Date])*(H$1=raw_long[Ticker]),0))</f>
        <v>88.387191999999999</v>
      </c>
      <c r="I381" s="3" cm="1">
        <f t="array" ref="I381">INDEX(raw_long[Adj Close], MATCH(1, ($A381=raw_long[Date])*(I$1=raw_long[Ticker]),0))</f>
        <v>25.469999000000001</v>
      </c>
    </row>
    <row r="382" spans="1:9" x14ac:dyDescent="0.25">
      <c r="A382" s="2">
        <v>43448</v>
      </c>
      <c r="B382" s="3" cm="1">
        <f t="array" ref="B382">INDEX(raw_long[Adj Close], MATCH(1, ($A382=raw_long[Date])*(B$1=raw_long[Ticker]),0))</f>
        <v>33.369587000000003</v>
      </c>
      <c r="C382" s="3" cm="1">
        <f t="array" ref="C382">INDEX(raw_long[Adj Close], MATCH(1, ($A382=raw_long[Date])*(C$1=raw_long[Ticker]),0))</f>
        <v>183.67501799999999</v>
      </c>
      <c r="D382" s="3" cm="1">
        <f t="array" ref="D382">INDEX(raw_long[Adj Close], MATCH(1, ($A382=raw_long[Date])*(D$1=raw_long[Ticker]),0))</f>
        <v>98.296440000000004</v>
      </c>
      <c r="E382" s="3" cm="1">
        <f t="array" ref="E382">INDEX(raw_long[Adj Close], MATCH(1, ($A382=raw_long[Date])*(E$1=raw_long[Ticker]),0))</f>
        <v>53.863754</v>
      </c>
      <c r="F382" s="3" cm="1">
        <f t="array" ref="F382">INDEX(raw_long[Adj Close], MATCH(1, ($A382=raw_long[Date])*(F$1=raw_long[Ticker]),0))</f>
        <v>91.072425999999993</v>
      </c>
      <c r="G382" s="3" cm="1">
        <f t="array" ref="G382">INDEX(raw_long[Adj Close], MATCH(1, ($A382=raw_long[Date])*(G$1=raw_long[Ticker]),0))</f>
        <v>44.376666999999998</v>
      </c>
      <c r="H382" s="3" cm="1">
        <f t="array" ref="H382">INDEX(raw_long[Adj Close], MATCH(1, ($A382=raw_long[Date])*(H$1=raw_long[Ticker]),0))</f>
        <v>88.175995</v>
      </c>
      <c r="I382" s="3" cm="1">
        <f t="array" ref="I382">INDEX(raw_long[Adj Close], MATCH(1, ($A382=raw_long[Date])*(I$1=raw_long[Ticker]),0))</f>
        <v>25.530000999999999</v>
      </c>
    </row>
    <row r="383" spans="1:9" x14ac:dyDescent="0.25">
      <c r="A383" s="2">
        <v>43451</v>
      </c>
      <c r="B383" s="3" cm="1">
        <f t="array" ref="B383">INDEX(raw_long[Adj Close], MATCH(1, ($A383=raw_long[Date])*(B$1=raw_long[Ticker]),0))</f>
        <v>33.076672000000002</v>
      </c>
      <c r="C383" s="3" cm="1">
        <f t="array" ref="C383">INDEX(raw_long[Adj Close], MATCH(1, ($A383=raw_long[Date])*(C$1=raw_long[Ticker]),0))</f>
        <v>175.548203</v>
      </c>
      <c r="D383" s="3" cm="1">
        <f t="array" ref="D383">INDEX(raw_long[Adj Close], MATCH(1, ($A383=raw_long[Date])*(D$1=raw_long[Ticker]),0))</f>
        <v>96.318557999999996</v>
      </c>
      <c r="E383" s="3" cm="1">
        <f t="array" ref="E383">INDEX(raw_long[Adj Close], MATCH(1, ($A383=raw_long[Date])*(E$1=raw_long[Ticker]),0))</f>
        <v>53.272830999999996</v>
      </c>
      <c r="F383" s="3" cm="1">
        <f t="array" ref="F383">INDEX(raw_long[Adj Close], MATCH(1, ($A383=raw_long[Date])*(F$1=raw_long[Ticker]),0))</f>
        <v>90.770493000000002</v>
      </c>
      <c r="G383" s="3" cm="1">
        <f t="array" ref="G383">INDEX(raw_long[Adj Close], MATCH(1, ($A383=raw_long[Date])*(G$1=raw_long[Ticker]),0))</f>
        <v>41.265926</v>
      </c>
      <c r="H383" s="3" cm="1">
        <f t="array" ref="H383">INDEX(raw_long[Adj Close], MATCH(1, ($A383=raw_long[Date])*(H$1=raw_long[Ticker]),0))</f>
        <v>87.630393999999995</v>
      </c>
      <c r="I383" s="3" cm="1">
        <f t="array" ref="I383">INDEX(raw_long[Adj Close], MATCH(1, ($A383=raw_long[Date])*(I$1=raw_long[Ticker]),0))</f>
        <v>22.559999000000001</v>
      </c>
    </row>
    <row r="384" spans="1:9" x14ac:dyDescent="0.25">
      <c r="A384" s="2">
        <v>43452</v>
      </c>
      <c r="B384" s="3" cm="1">
        <f t="array" ref="B384">INDEX(raw_long[Adj Close], MATCH(1, ($A384=raw_long[Date])*(B$1=raw_long[Ticker]),0))</f>
        <v>33.662506</v>
      </c>
      <c r="C384" s="3" cm="1">
        <f t="array" ref="C384">INDEX(raw_long[Adj Close], MATCH(1, ($A384=raw_long[Date])*(C$1=raw_long[Ticker]),0))</f>
        <v>174.93751499999999</v>
      </c>
      <c r="D384" s="3" cm="1">
        <f t="array" ref="D384">INDEX(raw_long[Adj Close], MATCH(1, ($A384=raw_long[Date])*(D$1=raw_long[Ticker]),0))</f>
        <v>94.570656</v>
      </c>
      <c r="E384" s="3" cm="1">
        <f t="array" ref="E384">INDEX(raw_long[Adj Close], MATCH(1, ($A384=raw_long[Date])*(E$1=raw_long[Ticker]),0))</f>
        <v>53.00423</v>
      </c>
      <c r="F384" s="3" cm="1">
        <f t="array" ref="F384">INDEX(raw_long[Adj Close], MATCH(1, ($A384=raw_long[Date])*(F$1=raw_long[Ticker]),0))</f>
        <v>88.939987000000002</v>
      </c>
      <c r="G384" s="3" cm="1">
        <f t="array" ref="G384">INDEX(raw_long[Adj Close], MATCH(1, ($A384=raw_long[Date])*(G$1=raw_long[Ticker]),0))</f>
        <v>40.148003000000003</v>
      </c>
      <c r="H384" s="3" cm="1">
        <f t="array" ref="H384">INDEX(raw_long[Adj Close], MATCH(1, ($A384=raw_long[Date])*(H$1=raw_long[Ticker]),0))</f>
        <v>88.281593000000001</v>
      </c>
      <c r="I384" s="3" cm="1">
        <f t="array" ref="I384">INDEX(raw_long[Adj Close], MATCH(1, ($A384=raw_long[Date])*(I$1=raw_long[Ticker]),0))</f>
        <v>23.809999000000001</v>
      </c>
    </row>
    <row r="385" spans="1:9" x14ac:dyDescent="0.25">
      <c r="A385" s="2">
        <v>43453</v>
      </c>
      <c r="B385" s="3" cm="1">
        <f t="array" ref="B385">INDEX(raw_long[Adj Close], MATCH(1, ($A385=raw_long[Date])*(B$1=raw_long[Ticker]),0))</f>
        <v>33.261676999999999</v>
      </c>
      <c r="C385" s="3" cm="1">
        <f t="array" ref="C385">INDEX(raw_long[Adj Close], MATCH(1, ($A385=raw_long[Date])*(C$1=raw_long[Ticker]),0))</f>
        <v>175.73614499999999</v>
      </c>
      <c r="D385" s="3" cm="1">
        <f t="array" ref="D385">INDEX(raw_long[Adj Close], MATCH(1, ($A385=raw_long[Date])*(D$1=raw_long[Ticker]),0))</f>
        <v>96.456542999999996</v>
      </c>
      <c r="E385" s="3" cm="1">
        <f t="array" ref="E385">INDEX(raw_long[Adj Close], MATCH(1, ($A385=raw_long[Date])*(E$1=raw_long[Ticker]),0))</f>
        <v>52.825161000000001</v>
      </c>
      <c r="F385" s="3" cm="1">
        <f t="array" ref="F385">INDEX(raw_long[Adj Close], MATCH(1, ($A385=raw_long[Date])*(F$1=raw_long[Ticker]),0))</f>
        <v>88.204002000000003</v>
      </c>
      <c r="G385" s="3" cm="1">
        <f t="array" ref="G385">INDEX(raw_long[Adj Close], MATCH(1, ($A385=raw_long[Date])*(G$1=raw_long[Ticker]),0))</f>
        <v>40.439632000000003</v>
      </c>
      <c r="H385" s="3" cm="1">
        <f t="array" ref="H385">INDEX(raw_long[Adj Close], MATCH(1, ($A385=raw_long[Date])*(H$1=raw_long[Ticker]),0))</f>
        <v>87.568793999999997</v>
      </c>
      <c r="I385" s="3" cm="1">
        <f t="array" ref="I385">INDEX(raw_long[Adj Close], MATCH(1, ($A385=raw_long[Date])*(I$1=raw_long[Ticker]),0))</f>
        <v>24.389999</v>
      </c>
    </row>
    <row r="386" spans="1:9" x14ac:dyDescent="0.25">
      <c r="A386" s="2">
        <v>43454</v>
      </c>
      <c r="B386" s="3" cm="1">
        <f t="array" ref="B386">INDEX(raw_long[Adj Close], MATCH(1, ($A386=raw_long[Date])*(B$1=raw_long[Ticker]),0))</f>
        <v>32.298126000000003</v>
      </c>
      <c r="C386" s="3" cm="1">
        <f t="array" ref="C386">INDEX(raw_long[Adj Close], MATCH(1, ($A386=raw_long[Date])*(C$1=raw_long[Ticker]),0))</f>
        <v>172.635727</v>
      </c>
      <c r="D386" s="3" cm="1">
        <f t="array" ref="D386">INDEX(raw_long[Adj Close], MATCH(1, ($A386=raw_long[Date])*(D$1=raw_long[Ticker]),0))</f>
        <v>96.502540999999994</v>
      </c>
      <c r="E386" s="3" cm="1">
        <f t="array" ref="E386">INDEX(raw_long[Adj Close], MATCH(1, ($A386=raw_long[Date])*(E$1=raw_long[Ticker]),0))</f>
        <v>52.126792999999999</v>
      </c>
      <c r="F386" s="3" cm="1">
        <f t="array" ref="F386">INDEX(raw_long[Adj Close], MATCH(1, ($A386=raw_long[Date])*(F$1=raw_long[Ticker]),0))</f>
        <v>88.317238000000003</v>
      </c>
      <c r="G386" s="3" cm="1">
        <f t="array" ref="G386">INDEX(raw_long[Adj Close], MATCH(1, ($A386=raw_long[Date])*(G$1=raw_long[Ticker]),0))</f>
        <v>39.710552</v>
      </c>
      <c r="H386" s="3" cm="1">
        <f t="array" ref="H386">INDEX(raw_long[Adj Close], MATCH(1, ($A386=raw_long[Date])*(H$1=raw_long[Ticker]),0))</f>
        <v>86.583198999999993</v>
      </c>
      <c r="I386" s="3" cm="1">
        <f t="array" ref="I386">INDEX(raw_long[Adj Close], MATCH(1, ($A386=raw_long[Date])*(I$1=raw_long[Ticker]),0))</f>
        <v>22.5</v>
      </c>
    </row>
    <row r="387" spans="1:9" x14ac:dyDescent="0.25">
      <c r="A387" s="2">
        <v>43455</v>
      </c>
      <c r="B387" s="3" cm="1">
        <f t="array" ref="B387">INDEX(raw_long[Adj Close], MATCH(1, ($A387=raw_long[Date])*(B$1=raw_long[Ticker]),0))</f>
        <v>33.361880999999997</v>
      </c>
      <c r="C387" s="3" cm="1">
        <f t="array" ref="C387">INDEX(raw_long[Adj Close], MATCH(1, ($A387=raw_long[Date])*(C$1=raw_long[Ticker]),0))</f>
        <v>173.57524100000001</v>
      </c>
      <c r="D387" s="3" cm="1">
        <f t="array" ref="D387">INDEX(raw_long[Adj Close], MATCH(1, ($A387=raw_long[Date])*(D$1=raw_long[Ticker]),0))</f>
        <v>97.514481000000004</v>
      </c>
      <c r="E387" s="3" cm="1">
        <f t="array" ref="E387">INDEX(raw_long[Adj Close], MATCH(1, ($A387=raw_long[Date])*(E$1=raw_long[Ticker]),0))</f>
        <v>51.195636999999998</v>
      </c>
      <c r="F387" s="3" cm="1">
        <f t="array" ref="F387">INDEX(raw_long[Adj Close], MATCH(1, ($A387=raw_long[Date])*(F$1=raw_long[Ticker]),0))</f>
        <v>88.090782000000004</v>
      </c>
      <c r="G387" s="3" cm="1">
        <f t="array" ref="G387">INDEX(raw_long[Adj Close], MATCH(1, ($A387=raw_long[Date])*(G$1=raw_long[Ticker]),0))</f>
        <v>40.634051999999997</v>
      </c>
      <c r="H387" s="3" cm="1">
        <f t="array" ref="H387">INDEX(raw_long[Adj Close], MATCH(1, ($A387=raw_long[Date])*(H$1=raw_long[Ticker]),0))</f>
        <v>86.389595</v>
      </c>
      <c r="I387" s="3" cm="1">
        <f t="array" ref="I387">INDEX(raw_long[Adj Close], MATCH(1, ($A387=raw_long[Date])*(I$1=raw_long[Ticker]),0))</f>
        <v>22.530000999999999</v>
      </c>
    </row>
    <row r="388" spans="1:9" x14ac:dyDescent="0.25">
      <c r="A388" s="2">
        <v>43461</v>
      </c>
      <c r="B388" s="3" cm="1">
        <f t="array" ref="B388">INDEX(raw_long[Adj Close], MATCH(1, ($A388=raw_long[Date])*(B$1=raw_long[Ticker]),0))</f>
        <v>32.475414000000001</v>
      </c>
      <c r="C388" s="3" cm="1">
        <f t="array" ref="C388">INDEX(raw_long[Adj Close], MATCH(1, ($A388=raw_long[Date])*(C$1=raw_long[Ticker]),0))</f>
        <v>169.20649700000001</v>
      </c>
      <c r="D388" s="3" cm="1">
        <f t="array" ref="D388">INDEX(raw_long[Adj Close], MATCH(1, ($A388=raw_long[Date])*(D$1=raw_long[Ticker]),0))</f>
        <v>94.800644000000005</v>
      </c>
      <c r="E388" s="3" cm="1">
        <f t="array" ref="E388">INDEX(raw_long[Adj Close], MATCH(1, ($A388=raw_long[Date])*(E$1=raw_long[Ticker]),0))</f>
        <v>51.088203</v>
      </c>
      <c r="F388" s="3" cm="1">
        <f t="array" ref="F388">INDEX(raw_long[Adj Close], MATCH(1, ($A388=raw_long[Date])*(F$1=raw_long[Ticker]),0))</f>
        <v>84.165565000000001</v>
      </c>
      <c r="G388" s="3" cm="1">
        <f t="array" ref="G388">INDEX(raw_long[Adj Close], MATCH(1, ($A388=raw_long[Date])*(G$1=raw_long[Ticker]),0))</f>
        <v>40.148003000000003</v>
      </c>
      <c r="H388" s="3" cm="1">
        <f t="array" ref="H388">INDEX(raw_long[Adj Close], MATCH(1, ($A388=raw_long[Date])*(H$1=raw_long[Ticker]),0))</f>
        <v>84.321594000000005</v>
      </c>
      <c r="I388" s="3" cm="1">
        <f t="array" ref="I388">INDEX(raw_long[Adj Close], MATCH(1, ($A388=raw_long[Date])*(I$1=raw_long[Ticker]),0))</f>
        <v>22.93</v>
      </c>
    </row>
    <row r="389" spans="1:9" x14ac:dyDescent="0.25">
      <c r="A389" s="2">
        <v>43462</v>
      </c>
      <c r="B389" s="3" cm="1">
        <f t="array" ref="B389">INDEX(raw_long[Adj Close], MATCH(1, ($A389=raw_long[Date])*(B$1=raw_long[Ticker]),0))</f>
        <v>33.284793999999998</v>
      </c>
      <c r="C389" s="3" cm="1">
        <f t="array" ref="C389">INDEX(raw_long[Adj Close], MATCH(1, ($A389=raw_long[Date])*(C$1=raw_long[Ticker]),0))</f>
        <v>171.36738600000001</v>
      </c>
      <c r="D389" s="3" cm="1">
        <f t="array" ref="D389">INDEX(raw_long[Adj Close], MATCH(1, ($A389=raw_long[Date])*(D$1=raw_long[Ticker]),0))</f>
        <v>96.548537999999994</v>
      </c>
      <c r="E389" s="3" cm="1">
        <f t="array" ref="E389">INDEX(raw_long[Adj Close], MATCH(1, ($A389=raw_long[Date])*(E$1=raw_long[Ticker]),0))</f>
        <v>50.712153999999998</v>
      </c>
      <c r="F389" s="3" cm="1">
        <f t="array" ref="F389">INDEX(raw_long[Adj Close], MATCH(1, ($A389=raw_long[Date])*(F$1=raw_long[Ticker]),0))</f>
        <v>84.90155</v>
      </c>
      <c r="G389" s="3" cm="1">
        <f t="array" ref="G389">INDEX(raw_long[Adj Close], MATCH(1, ($A389=raw_long[Date])*(G$1=raw_long[Ticker]),0))</f>
        <v>41.508957000000002</v>
      </c>
      <c r="H389" s="3" cm="1">
        <f t="array" ref="H389">INDEX(raw_long[Adj Close], MATCH(1, ($A389=raw_long[Date])*(H$1=raw_long[Ticker]),0))</f>
        <v>85.694396999999995</v>
      </c>
      <c r="I389" s="3" cm="1">
        <f t="array" ref="I389">INDEX(raw_long[Adj Close], MATCH(1, ($A389=raw_long[Date])*(I$1=raw_long[Ticker]),0))</f>
        <v>22.440000999999999</v>
      </c>
    </row>
    <row r="390" spans="1:9" x14ac:dyDescent="0.25">
      <c r="A390" s="2">
        <v>43467</v>
      </c>
      <c r="B390" s="3" cm="1">
        <f t="array" ref="B390">INDEX(raw_long[Adj Close], MATCH(1, ($A390=raw_long[Date])*(B$1=raw_long[Ticker]),0))</f>
        <v>33.068961999999999</v>
      </c>
      <c r="C390" s="3" cm="1">
        <f t="array" ref="C390">INDEX(raw_long[Adj Close], MATCH(1, ($A390=raw_long[Date])*(C$1=raw_long[Ticker]),0))</f>
        <v>173.24641399999999</v>
      </c>
      <c r="D390" s="3" cm="1">
        <f t="array" ref="D390">INDEX(raw_long[Adj Close], MATCH(1, ($A390=raw_long[Date])*(D$1=raw_long[Ticker]),0))</f>
        <v>97.468491</v>
      </c>
      <c r="E390" s="3" cm="1">
        <f t="array" ref="E390">INDEX(raw_long[Adj Close], MATCH(1, ($A390=raw_long[Date])*(E$1=raw_long[Ticker]),0))</f>
        <v>51.249355000000001</v>
      </c>
      <c r="F390" s="3" cm="1">
        <f t="array" ref="F390">INDEX(raw_long[Adj Close], MATCH(1, ($A390=raw_long[Date])*(F$1=raw_long[Ticker]),0))</f>
        <v>85.278976</v>
      </c>
      <c r="G390" s="3" cm="1">
        <f t="array" ref="G390">INDEX(raw_long[Adj Close], MATCH(1, ($A390=raw_long[Date])*(G$1=raw_long[Ticker]),0))</f>
        <v>42.189425999999997</v>
      </c>
      <c r="H390" s="3" cm="1">
        <f t="array" ref="H390">INDEX(raw_long[Adj Close], MATCH(1, ($A390=raw_long[Date])*(H$1=raw_long[Ticker]),0))</f>
        <v>86.310394000000002</v>
      </c>
      <c r="I390" s="3" cm="1">
        <f t="array" ref="I390">INDEX(raw_long[Adj Close], MATCH(1, ($A390=raw_long[Date])*(I$1=raw_long[Ticker]),0))</f>
        <v>22.959999</v>
      </c>
    </row>
    <row r="391" spans="1:9" x14ac:dyDescent="0.25">
      <c r="A391" s="2">
        <v>43468</v>
      </c>
      <c r="B391" s="3" cm="1">
        <f t="array" ref="B391">INDEX(raw_long[Adj Close], MATCH(1, ($A391=raw_long[Date])*(B$1=raw_long[Ticker]),0))</f>
        <v>32.991875</v>
      </c>
      <c r="C391" s="3" cm="1">
        <f t="array" ref="C391">INDEX(raw_long[Adj Close], MATCH(1, ($A391=raw_long[Date])*(C$1=raw_long[Ticker]),0))</f>
        <v>172.823624</v>
      </c>
      <c r="D391" s="3" cm="1">
        <f t="array" ref="D391">INDEX(raw_long[Adj Close], MATCH(1, ($A391=raw_long[Date])*(D$1=raw_long[Ticker]),0))</f>
        <v>96.548537999999994</v>
      </c>
      <c r="E391" s="3" cm="1">
        <f t="array" ref="E391">INDEX(raw_long[Adj Close], MATCH(1, ($A391=raw_long[Date])*(E$1=raw_long[Ticker]),0))</f>
        <v>49.763092</v>
      </c>
      <c r="F391" s="3" cm="1">
        <f t="array" ref="F391">INDEX(raw_long[Adj Close], MATCH(1, ($A391=raw_long[Date])*(F$1=raw_long[Ticker]),0))</f>
        <v>83.939116999999996</v>
      </c>
      <c r="G391" s="3" cm="1">
        <f t="array" ref="G391">INDEX(raw_long[Adj Close], MATCH(1, ($A391=raw_long[Date])*(G$1=raw_long[Ticker]),0))</f>
        <v>41.800583000000003</v>
      </c>
      <c r="H391" s="3" cm="1">
        <f t="array" ref="H391">INDEX(raw_long[Adj Close], MATCH(1, ($A391=raw_long[Date])*(H$1=raw_long[Ticker]),0))</f>
        <v>83.995987</v>
      </c>
      <c r="I391" s="3" cm="1">
        <f t="array" ref="I391">INDEX(raw_long[Adj Close], MATCH(1, ($A391=raw_long[Date])*(I$1=raw_long[Ticker]),0))</f>
        <v>23.969999000000001</v>
      </c>
    </row>
    <row r="392" spans="1:9" x14ac:dyDescent="0.25">
      <c r="A392" s="2">
        <v>43469</v>
      </c>
      <c r="B392" s="3" cm="1">
        <f t="array" ref="B392">INDEX(raw_long[Adj Close], MATCH(1, ($A392=raw_long[Date])*(B$1=raw_long[Ticker]),0))</f>
        <v>34.949806000000002</v>
      </c>
      <c r="C392" s="3" cm="1">
        <f t="array" ref="C392">INDEX(raw_long[Adj Close], MATCH(1, ($A392=raw_long[Date])*(C$1=raw_long[Ticker]),0))</f>
        <v>179.49417099999999</v>
      </c>
      <c r="D392" s="3" cm="1">
        <f t="array" ref="D392">INDEX(raw_long[Adj Close], MATCH(1, ($A392=raw_long[Date])*(D$1=raw_long[Ticker]),0))</f>
        <v>98.894401999999999</v>
      </c>
      <c r="E392" s="3" cm="1">
        <f t="array" ref="E392">INDEX(raw_long[Adj Close], MATCH(1, ($A392=raw_long[Date])*(E$1=raw_long[Ticker]),0))</f>
        <v>52.932594000000002</v>
      </c>
      <c r="F392" s="3" cm="1">
        <f t="array" ref="F392">INDEX(raw_long[Adj Close], MATCH(1, ($A392=raw_long[Date])*(F$1=raw_long[Ticker]),0))</f>
        <v>84.807190000000006</v>
      </c>
      <c r="G392" s="3" cm="1">
        <f t="array" ref="G392">INDEX(raw_long[Adj Close], MATCH(1, ($A392=raw_long[Date])*(G$1=raw_long[Ticker]),0))</f>
        <v>43.696190000000001</v>
      </c>
      <c r="H392" s="3" cm="1">
        <f t="array" ref="H392">INDEX(raw_long[Adj Close], MATCH(1, ($A392=raw_long[Date])*(H$1=raw_long[Ticker]),0))</f>
        <v>87.287200999999996</v>
      </c>
      <c r="I392" s="3" cm="1">
        <f t="array" ref="I392">INDEX(raw_long[Adj Close], MATCH(1, ($A392=raw_long[Date])*(I$1=raw_long[Ticker]),0))</f>
        <v>24.76</v>
      </c>
    </row>
    <row r="393" spans="1:9" x14ac:dyDescent="0.25">
      <c r="A393" s="2">
        <v>43472</v>
      </c>
      <c r="B393" s="3" cm="1">
        <f t="array" ref="B393">INDEX(raw_long[Adj Close], MATCH(1, ($A393=raw_long[Date])*(B$1=raw_long[Ticker]),0))</f>
        <v>34.733974000000003</v>
      </c>
      <c r="C393" s="3" cm="1">
        <f t="array" ref="C393">INDEX(raw_long[Adj Close], MATCH(1, ($A393=raw_long[Date])*(C$1=raw_long[Ticker]),0))</f>
        <v>178.22584499999999</v>
      </c>
      <c r="D393" s="3" cm="1">
        <f t="array" ref="D393">INDEX(raw_long[Adj Close], MATCH(1, ($A393=raw_long[Date])*(D$1=raw_long[Ticker]),0))</f>
        <v>98.664421000000004</v>
      </c>
      <c r="E393" s="3" cm="1">
        <f t="array" ref="E393">INDEX(raw_long[Adj Close], MATCH(1, ($A393=raw_long[Date])*(E$1=raw_long[Ticker]),0))</f>
        <v>52.646087999999999</v>
      </c>
      <c r="F393" s="3" cm="1">
        <f t="array" ref="F393">INDEX(raw_long[Adj Close], MATCH(1, ($A393=raw_long[Date])*(F$1=raw_long[Ticker]),0))</f>
        <v>84.259917999999999</v>
      </c>
      <c r="G393" s="3" cm="1">
        <f t="array" ref="G393">INDEX(raw_long[Adj Close], MATCH(1, ($A393=raw_long[Date])*(G$1=raw_long[Ticker]),0))</f>
        <v>43.015717000000002</v>
      </c>
      <c r="H393" s="3" cm="1">
        <f t="array" ref="H393">INDEX(raw_long[Adj Close], MATCH(1, ($A393=raw_long[Date])*(H$1=raw_long[Ticker]),0))</f>
        <v>86.143196000000003</v>
      </c>
      <c r="I393" s="3" cm="1">
        <f t="array" ref="I393">INDEX(raw_long[Adj Close], MATCH(1, ($A393=raw_long[Date])*(I$1=raw_long[Ticker]),0))</f>
        <v>26.200001</v>
      </c>
    </row>
    <row r="394" spans="1:9" x14ac:dyDescent="0.25">
      <c r="A394" s="2">
        <v>43473</v>
      </c>
      <c r="B394" s="3" cm="1">
        <f t="array" ref="B394">INDEX(raw_long[Adj Close], MATCH(1, ($A394=raw_long[Date])*(B$1=raw_long[Ticker]),0))</f>
        <v>35.335223999999997</v>
      </c>
      <c r="C394" s="3" cm="1">
        <f t="array" ref="C394">INDEX(raw_long[Adj Close], MATCH(1, ($A394=raw_long[Date])*(C$1=raw_long[Ticker]),0))</f>
        <v>182.54759200000001</v>
      </c>
      <c r="D394" s="3" cm="1">
        <f t="array" ref="D394">INDEX(raw_long[Adj Close], MATCH(1, ($A394=raw_long[Date])*(D$1=raw_long[Ticker]),0))</f>
        <v>98.894401999999999</v>
      </c>
      <c r="E394" s="3" cm="1">
        <f t="array" ref="E394">INDEX(raw_long[Adj Close], MATCH(1, ($A394=raw_long[Date])*(E$1=raw_long[Ticker]),0))</f>
        <v>52.001449999999998</v>
      </c>
      <c r="F394" s="3" cm="1">
        <f t="array" ref="F394">INDEX(raw_long[Adj Close], MATCH(1, ($A394=raw_long[Date])*(F$1=raw_long[Ticker]),0))</f>
        <v>84.826065</v>
      </c>
      <c r="G394" s="3" cm="1">
        <f t="array" ref="G394">INDEX(raw_long[Adj Close], MATCH(1, ($A394=raw_long[Date])*(G$1=raw_long[Ticker]),0))</f>
        <v>43.258743000000003</v>
      </c>
      <c r="H394" s="3" cm="1">
        <f t="array" ref="H394">INDEX(raw_long[Adj Close], MATCH(1, ($A394=raw_long[Date])*(H$1=raw_long[Ticker]),0))</f>
        <v>86.486396999999997</v>
      </c>
      <c r="I394" s="3" cm="1">
        <f t="array" ref="I394">INDEX(raw_long[Adj Close], MATCH(1, ($A394=raw_long[Date])*(I$1=raw_long[Ticker]),0))</f>
        <v>26.59</v>
      </c>
    </row>
    <row r="395" spans="1:9" x14ac:dyDescent="0.25">
      <c r="A395" s="2">
        <v>43474</v>
      </c>
      <c r="B395" s="3" cm="1">
        <f t="array" ref="B395">INDEX(raw_long[Adj Close], MATCH(1, ($A395=raw_long[Date])*(B$1=raw_long[Ticker]),0))</f>
        <v>36.059814000000003</v>
      </c>
      <c r="C395" s="3" cm="1">
        <f t="array" ref="C395">INDEX(raw_long[Adj Close], MATCH(1, ($A395=raw_long[Date])*(C$1=raw_long[Ticker]),0))</f>
        <v>182.12481700000001</v>
      </c>
      <c r="D395" s="3" cm="1">
        <f t="array" ref="D395">INDEX(raw_long[Adj Close], MATCH(1, ($A395=raw_long[Date])*(D$1=raw_long[Ticker]),0))</f>
        <v>99.262383</v>
      </c>
      <c r="E395" s="3" cm="1">
        <f t="array" ref="E395">INDEX(raw_long[Adj Close], MATCH(1, ($A395=raw_long[Date])*(E$1=raw_long[Ticker]),0))</f>
        <v>54.007010999999999</v>
      </c>
      <c r="F395" s="3" cm="1">
        <f t="array" ref="F395">INDEX(raw_long[Adj Close], MATCH(1, ($A395=raw_long[Date])*(F$1=raw_long[Ticker]),0))</f>
        <v>85.675262000000004</v>
      </c>
      <c r="G395" s="3" cm="1">
        <f t="array" ref="G395">INDEX(raw_long[Adj Close], MATCH(1, ($A395=raw_long[Date])*(G$1=raw_long[Ticker]),0))</f>
        <v>44.571083000000002</v>
      </c>
      <c r="H395" s="3" cm="1">
        <f t="array" ref="H395">INDEX(raw_long[Adj Close], MATCH(1, ($A395=raw_long[Date])*(H$1=raw_long[Ticker]),0))</f>
        <v>86.803200000000004</v>
      </c>
      <c r="I395" s="3" cm="1">
        <f t="array" ref="I395">INDEX(raw_long[Adj Close], MATCH(1, ($A395=raw_long[Date])*(I$1=raw_long[Ticker]),0))</f>
        <v>27.18</v>
      </c>
    </row>
    <row r="396" spans="1:9" x14ac:dyDescent="0.25">
      <c r="A396" s="2">
        <v>43475</v>
      </c>
      <c r="B396" s="3" cm="1">
        <f t="array" ref="B396">INDEX(raw_long[Adj Close], MATCH(1, ($A396=raw_long[Date])*(B$1=raw_long[Ticker]),0))</f>
        <v>35.111687000000003</v>
      </c>
      <c r="C396" s="3" cm="1">
        <f t="array" ref="C396">INDEX(raw_long[Adj Close], MATCH(1, ($A396=raw_long[Date])*(C$1=raw_long[Ticker]),0))</f>
        <v>183.67501799999999</v>
      </c>
      <c r="D396" s="3" cm="1">
        <f t="array" ref="D396">INDEX(raw_long[Adj Close], MATCH(1, ($A396=raw_long[Date])*(D$1=raw_long[Ticker]),0))</f>
        <v>99.354384999999994</v>
      </c>
      <c r="E396" s="3" cm="1">
        <f t="array" ref="E396">INDEX(raw_long[Adj Close], MATCH(1, ($A396=raw_long[Date])*(E$1=raw_long[Ticker]),0))</f>
        <v>53.344462999999998</v>
      </c>
      <c r="F396" s="3" cm="1">
        <f t="array" ref="F396">INDEX(raw_long[Adj Close], MATCH(1, ($A396=raw_long[Date])*(F$1=raw_long[Ticker]),0))</f>
        <v>85.429939000000005</v>
      </c>
      <c r="G396" s="3" cm="1">
        <f t="array" ref="G396">INDEX(raw_long[Adj Close], MATCH(1, ($A396=raw_long[Date])*(G$1=raw_long[Ticker]),0))</f>
        <v>44.668301</v>
      </c>
      <c r="H396" s="3" cm="1">
        <f t="array" ref="H396">INDEX(raw_long[Adj Close], MATCH(1, ($A396=raw_long[Date])*(H$1=raw_long[Ticker]),0))</f>
        <v>86.908790999999994</v>
      </c>
      <c r="I396" s="3" cm="1">
        <f t="array" ref="I396">INDEX(raw_long[Adj Close], MATCH(1, ($A396=raw_long[Date])*(I$1=raw_long[Ticker]),0))</f>
        <v>27.5</v>
      </c>
    </row>
    <row r="397" spans="1:9" x14ac:dyDescent="0.25">
      <c r="A397" s="2">
        <v>43476</v>
      </c>
      <c r="B397" s="3" cm="1">
        <f t="array" ref="B397">INDEX(raw_long[Adj Close], MATCH(1, ($A397=raw_long[Date])*(B$1=raw_long[Ticker]),0))</f>
        <v>34.595222</v>
      </c>
      <c r="C397" s="3" cm="1">
        <f t="array" ref="C397">INDEX(raw_long[Adj Close], MATCH(1, ($A397=raw_long[Date])*(C$1=raw_long[Ticker]),0))</f>
        <v>185.08429000000001</v>
      </c>
      <c r="D397" s="3" cm="1">
        <f t="array" ref="D397">INDEX(raw_long[Adj Close], MATCH(1, ($A397=raw_long[Date])*(D$1=raw_long[Ticker]),0))</f>
        <v>99.998337000000006</v>
      </c>
      <c r="E397" s="3" cm="1">
        <f t="array" ref="E397">INDEX(raw_long[Adj Close], MATCH(1, ($A397=raw_long[Date])*(E$1=raw_long[Ticker]),0))</f>
        <v>53.040047000000001</v>
      </c>
      <c r="F397" s="3" cm="1">
        <f t="array" ref="F397">INDEX(raw_long[Adj Close], MATCH(1, ($A397=raw_long[Date])*(F$1=raw_long[Ticker]),0))</f>
        <v>85.599777000000003</v>
      </c>
      <c r="G397" s="3" cm="1">
        <f t="array" ref="G397">INDEX(raw_long[Adj Close], MATCH(1, ($A397=raw_long[Date])*(G$1=raw_long[Ticker]),0))</f>
        <v>45.202956999999998</v>
      </c>
      <c r="H397" s="3" cm="1">
        <f t="array" ref="H397">INDEX(raw_long[Adj Close], MATCH(1, ($A397=raw_long[Date])*(H$1=raw_long[Ticker]),0))</f>
        <v>85.826392999999996</v>
      </c>
      <c r="I397" s="3" cm="1">
        <f t="array" ref="I397">INDEX(raw_long[Adj Close], MATCH(1, ($A397=raw_long[Date])*(I$1=raw_long[Ticker]),0))</f>
        <v>26.93</v>
      </c>
    </row>
    <row r="398" spans="1:9" x14ac:dyDescent="0.25">
      <c r="A398" s="2">
        <v>43479</v>
      </c>
      <c r="B398" s="3" cm="1">
        <f t="array" ref="B398">INDEX(raw_long[Adj Close], MATCH(1, ($A398=raw_long[Date])*(B$1=raw_long[Ticker]),0))</f>
        <v>34.826473</v>
      </c>
      <c r="C398" s="3" cm="1">
        <f t="array" ref="C398">INDEX(raw_long[Adj Close], MATCH(1, ($A398=raw_long[Date])*(C$1=raw_long[Ticker]),0))</f>
        <v>185.36615</v>
      </c>
      <c r="D398" s="3" cm="1">
        <f t="array" ref="D398">INDEX(raw_long[Adj Close], MATCH(1, ($A398=raw_long[Date])*(D$1=raw_long[Ticker]),0))</f>
        <v>99.308387999999994</v>
      </c>
      <c r="E398" s="3" cm="1">
        <f t="array" ref="E398">INDEX(raw_long[Adj Close], MATCH(1, ($A398=raw_long[Date])*(E$1=raw_long[Ticker]),0))</f>
        <v>53.00423</v>
      </c>
      <c r="F398" s="3" cm="1">
        <f t="array" ref="F398">INDEX(raw_long[Adj Close], MATCH(1, ($A398=raw_long[Date])*(F$1=raw_long[Ticker]),0))</f>
        <v>85.184607999999997</v>
      </c>
      <c r="G398" s="3" cm="1">
        <f t="array" ref="G398">INDEX(raw_long[Adj Close], MATCH(1, ($A398=raw_long[Date])*(G$1=raw_long[Ticker]),0))</f>
        <v>44.668301</v>
      </c>
      <c r="H398" s="3" cm="1">
        <f t="array" ref="H398">INDEX(raw_long[Adj Close], MATCH(1, ($A398=raw_long[Date])*(H$1=raw_long[Ticker]),0))</f>
        <v>85.667998999999995</v>
      </c>
      <c r="I398" s="3" cm="1">
        <f t="array" ref="I398">INDEX(raw_long[Adj Close], MATCH(1, ($A398=raw_long[Date])*(I$1=raw_long[Ticker]),0))</f>
        <v>26.5</v>
      </c>
    </row>
    <row r="399" spans="1:9" x14ac:dyDescent="0.25">
      <c r="A399" s="2">
        <v>43480</v>
      </c>
      <c r="B399" s="3" cm="1">
        <f t="array" ref="B399">INDEX(raw_long[Adj Close], MATCH(1, ($A399=raw_long[Date])*(B$1=raw_long[Ticker]),0))</f>
        <v>34.772514000000001</v>
      </c>
      <c r="C399" s="3" cm="1">
        <f t="array" ref="C399">INDEX(raw_long[Adj Close], MATCH(1, ($A399=raw_long[Date])*(C$1=raw_long[Ticker]),0))</f>
        <v>187.198196</v>
      </c>
      <c r="D399" s="3" cm="1">
        <f t="array" ref="D399">INDEX(raw_long[Adj Close], MATCH(1, ($A399=raw_long[Date])*(D$1=raw_long[Ticker]),0))</f>
        <v>100.59631299999999</v>
      </c>
      <c r="E399" s="3" cm="1">
        <f t="array" ref="E399">INDEX(raw_long[Adj Close], MATCH(1, ($A399=raw_long[Date])*(E$1=raw_long[Ticker]),0))</f>
        <v>53.756312999999999</v>
      </c>
      <c r="F399" s="3" cm="1">
        <f t="array" ref="F399">INDEX(raw_long[Adj Close], MATCH(1, ($A399=raw_long[Date])*(F$1=raw_long[Ticker]),0))</f>
        <v>86.430115000000001</v>
      </c>
      <c r="G399" s="3" cm="1">
        <f t="array" ref="G399">INDEX(raw_long[Adj Close], MATCH(1, ($A399=raw_long[Date])*(G$1=raw_long[Ticker]),0))</f>
        <v>44.425274000000002</v>
      </c>
      <c r="H399" s="3" cm="1">
        <f t="array" ref="H399">INDEX(raw_long[Adj Close], MATCH(1, ($A399=raw_long[Date])*(H$1=raw_long[Ticker]),0))</f>
        <v>85.975989999999996</v>
      </c>
      <c r="I399" s="3" cm="1">
        <f t="array" ref="I399">INDEX(raw_long[Adj Close], MATCH(1, ($A399=raw_long[Date])*(I$1=raw_long[Ticker]),0))</f>
        <v>26.26</v>
      </c>
    </row>
    <row r="400" spans="1:9" x14ac:dyDescent="0.25">
      <c r="A400" s="2">
        <v>43481</v>
      </c>
      <c r="B400" s="3" cm="1">
        <f t="array" ref="B400">INDEX(raw_long[Adj Close], MATCH(1, ($A400=raw_long[Date])*(B$1=raw_long[Ticker]),0))</f>
        <v>35.651271999999999</v>
      </c>
      <c r="C400" s="3" cm="1">
        <f t="array" ref="C400">INDEX(raw_long[Adj Close], MATCH(1, ($A400=raw_long[Date])*(C$1=raw_long[Ticker]),0))</f>
        <v>186.117752</v>
      </c>
      <c r="D400" s="3" cm="1">
        <f t="array" ref="D400">INDEX(raw_long[Adj Close], MATCH(1, ($A400=raw_long[Date])*(D$1=raw_long[Ticker]),0))</f>
        <v>102.896179</v>
      </c>
      <c r="E400" s="3" cm="1">
        <f t="array" ref="E400">INDEX(raw_long[Adj Close], MATCH(1, ($A400=raw_long[Date])*(E$1=raw_long[Ticker]),0))</f>
        <v>54.436771</v>
      </c>
      <c r="F400" s="3" cm="1">
        <f t="array" ref="F400">INDEX(raw_long[Adj Close], MATCH(1, ($A400=raw_long[Date])*(F$1=raw_long[Ticker]),0))</f>
        <v>85.486548999999997</v>
      </c>
      <c r="G400" s="3" cm="1">
        <f t="array" ref="G400">INDEX(raw_long[Adj Close], MATCH(1, ($A400=raw_long[Date])*(G$1=raw_long[Ticker]),0))</f>
        <v>44.328055999999997</v>
      </c>
      <c r="H400" s="3" cm="1">
        <f t="array" ref="H400">INDEX(raw_long[Adj Close], MATCH(1, ($A400=raw_long[Date])*(H$1=raw_long[Ticker]),0))</f>
        <v>85.879195999999993</v>
      </c>
      <c r="I400" s="3" cm="1">
        <f t="array" ref="I400">INDEX(raw_long[Adj Close], MATCH(1, ($A400=raw_long[Date])*(I$1=raw_long[Ticker]),0))</f>
        <v>26.1</v>
      </c>
    </row>
    <row r="401" spans="1:9" x14ac:dyDescent="0.25">
      <c r="A401" s="2">
        <v>43482</v>
      </c>
      <c r="B401" s="3" cm="1">
        <f t="array" ref="B401">INDEX(raw_long[Adj Close], MATCH(1, ($A401=raw_long[Date])*(B$1=raw_long[Ticker]),0))</f>
        <v>35.921061999999999</v>
      </c>
      <c r="C401" s="3" cm="1">
        <f t="array" ref="C401">INDEX(raw_long[Adj Close], MATCH(1, ($A401=raw_long[Date])*(C$1=raw_long[Ticker]),0))</f>
        <v>187.90283199999999</v>
      </c>
      <c r="D401" s="3" cm="1">
        <f t="array" ref="D401">INDEX(raw_long[Adj Close], MATCH(1, ($A401=raw_long[Date])*(D$1=raw_long[Ticker]),0))</f>
        <v>103.862129</v>
      </c>
      <c r="E401" s="3" cm="1">
        <f t="array" ref="E401">INDEX(raw_long[Adj Close], MATCH(1, ($A401=raw_long[Date])*(E$1=raw_long[Ticker]),0))</f>
        <v>54.794910000000002</v>
      </c>
      <c r="F401" s="3" cm="1">
        <f t="array" ref="F401">INDEX(raw_long[Adj Close], MATCH(1, ($A401=raw_long[Date])*(F$1=raw_long[Ticker]),0))</f>
        <v>84.920424999999994</v>
      </c>
      <c r="G401" s="3" cm="1">
        <f t="array" ref="G401">INDEX(raw_long[Adj Close], MATCH(1, ($A401=raw_long[Date])*(G$1=raw_long[Ticker]),0))</f>
        <v>44.862720000000003</v>
      </c>
      <c r="H401" s="3" cm="1">
        <f t="array" ref="H401">INDEX(raw_long[Adj Close], MATCH(1, ($A401=raw_long[Date])*(H$1=raw_long[Ticker]),0))</f>
        <v>86.152007999999995</v>
      </c>
      <c r="I401" s="3" cm="1">
        <f t="array" ref="I401">INDEX(raw_long[Adj Close], MATCH(1, ($A401=raw_long[Date])*(I$1=raw_long[Ticker]),0))</f>
        <v>26.290001</v>
      </c>
    </row>
    <row r="402" spans="1:9" x14ac:dyDescent="0.25">
      <c r="A402" s="2">
        <v>43483</v>
      </c>
      <c r="B402" s="3" cm="1">
        <f t="array" ref="B402">INDEX(raw_long[Adj Close], MATCH(1, ($A402=raw_long[Date])*(B$1=raw_long[Ticker]),0))</f>
        <v>37.370238999999998</v>
      </c>
      <c r="C402" s="3" cm="1">
        <f t="array" ref="C402">INDEX(raw_long[Adj Close], MATCH(1, ($A402=raw_long[Date])*(C$1=raw_long[Ticker]),0))</f>
        <v>191.660889</v>
      </c>
      <c r="D402" s="3" cm="1">
        <f t="array" ref="D402">INDEX(raw_long[Adj Close], MATCH(1, ($A402=raw_long[Date])*(D$1=raw_long[Ticker]),0))</f>
        <v>105.28804</v>
      </c>
      <c r="E402" s="3" cm="1">
        <f t="array" ref="E402">INDEX(raw_long[Adj Close], MATCH(1, ($A402=raw_long[Date])*(E$1=raw_long[Ticker]),0))</f>
        <v>55.529091000000001</v>
      </c>
      <c r="F402" s="3" cm="1">
        <f t="array" ref="F402">INDEX(raw_long[Adj Close], MATCH(1, ($A402=raw_long[Date])*(F$1=raw_long[Ticker]),0))</f>
        <v>85.392196999999996</v>
      </c>
      <c r="G402" s="3" cm="1">
        <f t="array" ref="G402">INDEX(raw_long[Adj Close], MATCH(1, ($A402=raw_long[Date])*(G$1=raw_long[Ticker]),0))</f>
        <v>45.883429999999997</v>
      </c>
      <c r="H402" s="3" cm="1">
        <f t="array" ref="H402">INDEX(raw_long[Adj Close], MATCH(1, ($A402=raw_long[Date])*(H$1=raw_long[Ticker]),0))</f>
        <v>88.492789999999999</v>
      </c>
      <c r="I402" s="3" cm="1">
        <f t="array" ref="I402">INDEX(raw_long[Adj Close], MATCH(1, ($A402=raw_long[Date])*(I$1=raw_long[Ticker]),0))</f>
        <v>26.610001</v>
      </c>
    </row>
    <row r="403" spans="1:9" x14ac:dyDescent="0.25">
      <c r="A403" s="2">
        <v>43486</v>
      </c>
      <c r="B403" s="3" cm="1">
        <f t="array" ref="B403">INDEX(raw_long[Adj Close], MATCH(1, ($A403=raw_long[Date])*(B$1=raw_long[Ticker]),0))</f>
        <v>36.761271999999998</v>
      </c>
      <c r="C403" s="3" cm="1">
        <f t="array" ref="C403">INDEX(raw_long[Adj Close], MATCH(1, ($A403=raw_long[Date])*(C$1=raw_long[Ticker]),0))</f>
        <v>193.539917</v>
      </c>
      <c r="D403" s="3" cm="1">
        <f t="array" ref="D403">INDEX(raw_long[Adj Close], MATCH(1, ($A403=raw_long[Date])*(D$1=raw_long[Ticker]),0))</f>
        <v>105.472031</v>
      </c>
      <c r="E403" s="3" cm="1">
        <f t="array" ref="E403">INDEX(raw_long[Adj Close], MATCH(1, ($A403=raw_long[Date])*(E$1=raw_long[Ticker]),0))</f>
        <v>55.242579999999997</v>
      </c>
      <c r="F403" s="3" cm="1">
        <f t="array" ref="F403">INDEX(raw_long[Adj Close], MATCH(1, ($A403=raw_long[Date])*(F$1=raw_long[Ticker]),0))</f>
        <v>84.977019999999996</v>
      </c>
      <c r="G403" s="3" cm="1">
        <f t="array" ref="G403">INDEX(raw_long[Adj Close], MATCH(1, ($A403=raw_long[Date])*(G$1=raw_long[Ticker]),0))</f>
        <v>46.758327000000001</v>
      </c>
      <c r="H403" s="3" cm="1">
        <f t="array" ref="H403">INDEX(raw_long[Adj Close], MATCH(1, ($A403=raw_long[Date])*(H$1=raw_long[Ticker]),0))</f>
        <v>88.668800000000005</v>
      </c>
      <c r="I403" s="3" cm="1">
        <f t="array" ref="I403">INDEX(raw_long[Adj Close], MATCH(1, ($A403=raw_long[Date])*(I$1=raw_long[Ticker]),0))</f>
        <v>27.09</v>
      </c>
    </row>
    <row r="404" spans="1:9" x14ac:dyDescent="0.25">
      <c r="A404" s="2">
        <v>43487</v>
      </c>
      <c r="B404" s="3" cm="1">
        <f t="array" ref="B404">INDEX(raw_long[Adj Close], MATCH(1, ($A404=raw_long[Date])*(B$1=raw_long[Ticker]),0))</f>
        <v>35.605018999999999</v>
      </c>
      <c r="C404" s="3" cm="1">
        <f t="array" ref="C404">INDEX(raw_long[Adj Close], MATCH(1, ($A404=raw_long[Date])*(C$1=raw_long[Ticker]),0))</f>
        <v>193.35200499999999</v>
      </c>
      <c r="D404" s="3" cm="1">
        <f t="array" ref="D404">INDEX(raw_long[Adj Close], MATCH(1, ($A404=raw_long[Date])*(D$1=raw_long[Ticker]),0))</f>
        <v>104.184105</v>
      </c>
      <c r="E404" s="3" cm="1">
        <f t="array" ref="E404">INDEX(raw_long[Adj Close], MATCH(1, ($A404=raw_long[Date])*(E$1=raw_long[Ticker]),0))</f>
        <v>55.296303000000002</v>
      </c>
      <c r="F404" s="3" cm="1">
        <f t="array" ref="F404">INDEX(raw_long[Adj Close], MATCH(1, ($A404=raw_long[Date])*(F$1=raw_long[Ticker]),0))</f>
        <v>85.335578999999996</v>
      </c>
      <c r="G404" s="3" cm="1">
        <f t="array" ref="G404">INDEX(raw_long[Adj Close], MATCH(1, ($A404=raw_long[Date])*(G$1=raw_long[Ticker]),0))</f>
        <v>47.341594999999998</v>
      </c>
      <c r="H404" s="3" cm="1">
        <f t="array" ref="H404">INDEX(raw_long[Adj Close], MATCH(1, ($A404=raw_long[Date])*(H$1=raw_long[Ticker]),0))</f>
        <v>87.498390000000001</v>
      </c>
      <c r="I404" s="3" cm="1">
        <f t="array" ref="I404">INDEX(raw_long[Adj Close], MATCH(1, ($A404=raw_long[Date])*(I$1=raw_long[Ticker]),0))</f>
        <v>27.98</v>
      </c>
    </row>
    <row r="405" spans="1:9" x14ac:dyDescent="0.25">
      <c r="A405" s="2">
        <v>43488</v>
      </c>
      <c r="B405" s="3" cm="1">
        <f t="array" ref="B405">INDEX(raw_long[Adj Close], MATCH(1, ($A405=raw_long[Date])*(B$1=raw_long[Ticker]),0))</f>
        <v>34.865012999999998</v>
      </c>
      <c r="C405" s="3" cm="1">
        <f t="array" ref="C405">INDEX(raw_long[Adj Close], MATCH(1, ($A405=raw_long[Date])*(C$1=raw_long[Ticker]),0))</f>
        <v>194.761292</v>
      </c>
      <c r="D405" s="3" cm="1">
        <f t="array" ref="D405">INDEX(raw_long[Adj Close], MATCH(1, ($A405=raw_long[Date])*(D$1=raw_long[Ticker]),0))</f>
        <v>105.380043</v>
      </c>
      <c r="E405" s="3" cm="1">
        <f t="array" ref="E405">INDEX(raw_long[Adj Close], MATCH(1, ($A405=raw_long[Date])*(E$1=raw_long[Ticker]),0))</f>
        <v>55.278396999999998</v>
      </c>
      <c r="F405" s="3" cm="1">
        <f t="array" ref="F405">INDEX(raw_long[Adj Close], MATCH(1, ($A405=raw_long[Date])*(F$1=raw_long[Ticker]),0))</f>
        <v>85.901725999999996</v>
      </c>
      <c r="G405" s="3" cm="1">
        <f t="array" ref="G405">INDEX(raw_long[Adj Close], MATCH(1, ($A405=raw_long[Date])*(G$1=raw_long[Ticker]),0))</f>
        <v>47.584620999999999</v>
      </c>
      <c r="H405" s="3" cm="1">
        <f t="array" ref="H405">INDEX(raw_long[Adj Close], MATCH(1, ($A405=raw_long[Date])*(H$1=raw_long[Ticker]),0))</f>
        <v>86.811995999999994</v>
      </c>
      <c r="I405" s="3" cm="1">
        <f t="array" ref="I405">INDEX(raw_long[Adj Close], MATCH(1, ($A405=raw_long[Date])*(I$1=raw_long[Ticker]),0))</f>
        <v>28.49</v>
      </c>
    </row>
    <row r="406" spans="1:9" x14ac:dyDescent="0.25">
      <c r="A406" s="2">
        <v>43489</v>
      </c>
      <c r="B406" s="3" cm="1">
        <f t="array" ref="B406">INDEX(raw_long[Adj Close], MATCH(1, ($A406=raw_long[Date])*(B$1=raw_long[Ticker]),0))</f>
        <v>34.965224999999997</v>
      </c>
      <c r="C406" s="3" cm="1">
        <f t="array" ref="C406">INDEX(raw_long[Adj Close], MATCH(1, ($A406=raw_long[Date])*(C$1=raw_long[Ticker]),0))</f>
        <v>190.06372099999999</v>
      </c>
      <c r="D406" s="3" cm="1">
        <f t="array" ref="D406">INDEX(raw_long[Adj Close], MATCH(1, ($A406=raw_long[Date])*(D$1=raw_long[Ticker]),0))</f>
        <v>105.426033</v>
      </c>
      <c r="E406" s="3" cm="1">
        <f t="array" ref="E406">INDEX(raw_long[Adj Close], MATCH(1, ($A406=raw_long[Date])*(E$1=raw_long[Ticker]),0))</f>
        <v>55.135142999999999</v>
      </c>
      <c r="F406" s="3" cm="1">
        <f t="array" ref="F406">INDEX(raw_long[Adj Close], MATCH(1, ($A406=raw_long[Date])*(F$1=raw_long[Ticker]),0))</f>
        <v>85.505424000000005</v>
      </c>
      <c r="G406" s="3" cm="1">
        <f t="array" ref="G406">INDEX(raw_long[Adj Close], MATCH(1, ($A406=raw_long[Date])*(G$1=raw_long[Ticker]),0))</f>
        <v>46.418090999999997</v>
      </c>
      <c r="H406" s="3" cm="1">
        <f t="array" ref="H406">INDEX(raw_long[Adj Close], MATCH(1, ($A406=raw_long[Date])*(H$1=raw_long[Ticker]),0))</f>
        <v>87.119995000000003</v>
      </c>
      <c r="I406" s="3" cm="1">
        <f t="array" ref="I406">INDEX(raw_long[Adj Close], MATCH(1, ($A406=raw_long[Date])*(I$1=raw_long[Ticker]),0))</f>
        <v>29.030000999999999</v>
      </c>
    </row>
    <row r="407" spans="1:9" x14ac:dyDescent="0.25">
      <c r="A407" s="2">
        <v>43490</v>
      </c>
      <c r="B407" s="3" cm="1">
        <f t="array" ref="B407">INDEX(raw_long[Adj Close], MATCH(1, ($A407=raw_long[Date])*(B$1=raw_long[Ticker]),0))</f>
        <v>36.684193</v>
      </c>
      <c r="C407" s="3" cm="1">
        <f t="array" ref="C407">INDEX(raw_long[Adj Close], MATCH(1, ($A407=raw_long[Date])*(C$1=raw_long[Ticker]),0))</f>
        <v>191.660889</v>
      </c>
      <c r="D407" s="3" cm="1">
        <f t="array" ref="D407">INDEX(raw_long[Adj Close], MATCH(1, ($A407=raw_long[Date])*(D$1=raw_long[Ticker]),0))</f>
        <v>105.74801600000001</v>
      </c>
      <c r="E407" s="3" cm="1">
        <f t="array" ref="E407">INDEX(raw_long[Adj Close], MATCH(1, ($A407=raw_long[Date])*(E$1=raw_long[Ticker]),0))</f>
        <v>56.854197999999997</v>
      </c>
      <c r="F407" s="3" cm="1">
        <f t="array" ref="F407">INDEX(raw_long[Adj Close], MATCH(1, ($A407=raw_long[Date])*(F$1=raw_long[Ticker]),0))</f>
        <v>86.864142999999999</v>
      </c>
      <c r="G407" s="3" cm="1">
        <f t="array" ref="G407">INDEX(raw_long[Adj Close], MATCH(1, ($A407=raw_long[Date])*(G$1=raw_long[Ticker]),0))</f>
        <v>46.661118000000002</v>
      </c>
      <c r="H407" s="3" cm="1">
        <f t="array" ref="H407">INDEX(raw_long[Adj Close], MATCH(1, ($A407=raw_long[Date])*(H$1=raw_long[Ticker]),0))</f>
        <v>88.281593000000001</v>
      </c>
      <c r="I407" s="3" cm="1">
        <f t="array" ref="I407">INDEX(raw_long[Adj Close], MATCH(1, ($A407=raw_long[Date])*(I$1=raw_long[Ticker]),0))</f>
        <v>29.93</v>
      </c>
    </row>
    <row r="408" spans="1:9" x14ac:dyDescent="0.25">
      <c r="A408" s="2">
        <v>43493</v>
      </c>
      <c r="B408" s="3" cm="1">
        <f t="array" ref="B408">INDEX(raw_long[Adj Close], MATCH(1, ($A408=raw_long[Date])*(B$1=raw_long[Ticker]),0))</f>
        <v>35.697524999999999</v>
      </c>
      <c r="C408" s="3" cm="1">
        <f t="array" ref="C408">INDEX(raw_long[Adj Close], MATCH(1, ($A408=raw_long[Date])*(C$1=raw_long[Ticker]),0))</f>
        <v>190.81532300000001</v>
      </c>
      <c r="D408" s="3" cm="1">
        <f t="array" ref="D408">INDEX(raw_long[Adj Close], MATCH(1, ($A408=raw_long[Date])*(D$1=raw_long[Ticker]),0))</f>
        <v>106.391983</v>
      </c>
      <c r="E408" s="3" cm="1">
        <f t="array" ref="E408">INDEX(raw_long[Adj Close], MATCH(1, ($A408=raw_long[Date])*(E$1=raw_long[Ticker]),0))</f>
        <v>56.496059000000002</v>
      </c>
      <c r="F408" s="3" cm="1">
        <f t="array" ref="F408">INDEX(raw_long[Adj Close], MATCH(1, ($A408=raw_long[Date])*(F$1=raw_long[Ticker]),0))</f>
        <v>85.335578999999996</v>
      </c>
      <c r="G408" s="3" cm="1">
        <f t="array" ref="G408">INDEX(raw_long[Adj Close], MATCH(1, ($A408=raw_long[Date])*(G$1=raw_long[Ticker]),0))</f>
        <v>46.806930999999999</v>
      </c>
      <c r="H408" s="3" cm="1">
        <f t="array" ref="H408">INDEX(raw_long[Adj Close], MATCH(1, ($A408=raw_long[Date])*(H$1=raw_long[Ticker]),0))</f>
        <v>88.017593000000005</v>
      </c>
      <c r="I408" s="3" cm="1">
        <f t="array" ref="I408">INDEX(raw_long[Adj Close], MATCH(1, ($A408=raw_long[Date])*(I$1=raw_long[Ticker]),0))</f>
        <v>28.719999000000001</v>
      </c>
    </row>
    <row r="409" spans="1:9" x14ac:dyDescent="0.25">
      <c r="A409" s="2">
        <v>43494</v>
      </c>
      <c r="B409" s="3" cm="1">
        <f t="array" ref="B409">INDEX(raw_long[Adj Close], MATCH(1, ($A409=raw_long[Date])*(B$1=raw_long[Ticker]),0))</f>
        <v>35.828564</v>
      </c>
      <c r="C409" s="3" cm="1">
        <f t="array" ref="C409">INDEX(raw_long[Adj Close], MATCH(1, ($A409=raw_long[Date])*(C$1=raw_long[Ticker]),0))</f>
        <v>191.942734</v>
      </c>
      <c r="D409" s="3" cm="1">
        <f t="array" ref="D409">INDEX(raw_long[Adj Close], MATCH(1, ($A409=raw_long[Date])*(D$1=raw_long[Ticker]),0))</f>
        <v>107.31192799999999</v>
      </c>
      <c r="E409" s="3" cm="1">
        <f t="array" ref="E409">INDEX(raw_long[Adj Close], MATCH(1, ($A409=raw_long[Date])*(E$1=raw_long[Ticker]),0))</f>
        <v>56.388621999999998</v>
      </c>
      <c r="F409" s="3" cm="1">
        <f t="array" ref="F409">INDEX(raw_long[Adj Close], MATCH(1, ($A409=raw_long[Date])*(F$1=raw_long[Ticker]),0))</f>
        <v>86.354622000000006</v>
      </c>
      <c r="G409" s="3" cm="1">
        <f t="array" ref="G409">INDEX(raw_long[Adj Close], MATCH(1, ($A409=raw_long[Date])*(G$1=raw_long[Ticker]),0))</f>
        <v>46.952747000000002</v>
      </c>
      <c r="H409" s="3" cm="1">
        <f t="array" ref="H409">INDEX(raw_long[Adj Close], MATCH(1, ($A409=raw_long[Date])*(H$1=raw_long[Ticker]),0))</f>
        <v>88.457595999999995</v>
      </c>
      <c r="I409" s="3" cm="1">
        <f t="array" ref="I409">INDEX(raw_long[Adj Close], MATCH(1, ($A409=raw_long[Date])*(I$1=raw_long[Ticker]),0))</f>
        <v>26.389999</v>
      </c>
    </row>
    <row r="410" spans="1:9" x14ac:dyDescent="0.25">
      <c r="A410" s="2">
        <v>43495</v>
      </c>
      <c r="B410" s="3" cm="1">
        <f t="array" ref="B410">INDEX(raw_long[Adj Close], MATCH(1, ($A410=raw_long[Date])*(B$1=raw_long[Ticker]),0))</f>
        <v>37.763367000000002</v>
      </c>
      <c r="C410" s="3" cm="1">
        <f t="array" ref="C410">INDEX(raw_long[Adj Close], MATCH(1, ($A410=raw_long[Date])*(C$1=raw_long[Ticker]),0))</f>
        <v>193.727814</v>
      </c>
      <c r="D410" s="3" cm="1">
        <f t="array" ref="D410">INDEX(raw_long[Adj Close], MATCH(1, ($A410=raw_long[Date])*(D$1=raw_long[Ticker]),0))</f>
        <v>106.621971</v>
      </c>
      <c r="E410" s="3" cm="1">
        <f t="array" ref="E410">INDEX(raw_long[Adj Close], MATCH(1, ($A410=raw_long[Date])*(E$1=raw_long[Ticker]),0))</f>
        <v>57.086982999999996</v>
      </c>
      <c r="F410" s="3" cm="1">
        <f t="array" ref="F410">INDEX(raw_long[Adj Close], MATCH(1, ($A410=raw_long[Date])*(F$1=raw_long[Ticker]),0))</f>
        <v>86.203659000000002</v>
      </c>
      <c r="G410" s="3" cm="1">
        <f t="array" ref="G410">INDEX(raw_long[Adj Close], MATCH(1, ($A410=raw_long[Date])*(G$1=raw_long[Ticker]),0))</f>
        <v>47.049956999999999</v>
      </c>
      <c r="H410" s="3" cm="1">
        <f t="array" ref="H410">INDEX(raw_long[Adj Close], MATCH(1, ($A410=raw_long[Date])*(H$1=raw_long[Ticker]),0))</f>
        <v>87.806396000000007</v>
      </c>
      <c r="I410" s="3" cm="1">
        <f t="array" ref="I410">INDEX(raw_long[Adj Close], MATCH(1, ($A410=raw_long[Date])*(I$1=raw_long[Ticker]),0))</f>
        <v>26.09</v>
      </c>
    </row>
    <row r="411" spans="1:9" x14ac:dyDescent="0.25">
      <c r="A411" s="2">
        <v>43496</v>
      </c>
      <c r="B411" s="3" cm="1">
        <f t="array" ref="B411">INDEX(raw_long[Adj Close], MATCH(1, ($A411=raw_long[Date])*(B$1=raw_long[Ticker]),0))</f>
        <v>37.138984999999998</v>
      </c>
      <c r="C411" s="3" cm="1">
        <f t="array" ref="C411">INDEX(raw_long[Adj Close], MATCH(1, ($A411=raw_long[Date])*(C$1=raw_long[Ticker]),0))</f>
        <v>195.13708500000001</v>
      </c>
      <c r="D411" s="3" cm="1">
        <f t="array" ref="D411">INDEX(raw_long[Adj Close], MATCH(1, ($A411=raw_long[Date])*(D$1=raw_long[Ticker]),0))</f>
        <v>106.94395400000001</v>
      </c>
      <c r="E411" s="3" cm="1">
        <f t="array" ref="E411">INDEX(raw_long[Adj Close], MATCH(1, ($A411=raw_long[Date])*(E$1=raw_long[Ticker]),0))</f>
        <v>57.624191000000003</v>
      </c>
      <c r="F411" s="3" cm="1">
        <f t="array" ref="F411">INDEX(raw_long[Adj Close], MATCH(1, ($A411=raw_long[Date])*(F$1=raw_long[Ticker]),0))</f>
        <v>86.411240000000006</v>
      </c>
      <c r="G411" s="3" cm="1">
        <f t="array" ref="G411">INDEX(raw_long[Adj Close], MATCH(1, ($A411=raw_long[Date])*(G$1=raw_long[Ticker]),0))</f>
        <v>47.292983999999997</v>
      </c>
      <c r="H411" s="3" cm="1">
        <f t="array" ref="H411">INDEX(raw_long[Adj Close], MATCH(1, ($A411=raw_long[Date])*(H$1=raw_long[Ticker]),0))</f>
        <v>87.623428000000004</v>
      </c>
      <c r="I411" s="3" cm="1">
        <f t="array" ref="I411">INDEX(raw_long[Adj Close], MATCH(1, ($A411=raw_long[Date])*(I$1=raw_long[Ticker]),0))</f>
        <v>26.65</v>
      </c>
    </row>
    <row r="412" spans="1:9" x14ac:dyDescent="0.25">
      <c r="A412" s="2">
        <v>43497</v>
      </c>
      <c r="B412" s="3" cm="1">
        <f t="array" ref="B412">INDEX(raw_long[Adj Close], MATCH(1, ($A412=raw_long[Date])*(B$1=raw_long[Ticker]),0))</f>
        <v>37.424197999999997</v>
      </c>
      <c r="C412" s="3" cm="1">
        <f t="array" ref="C412">INDEX(raw_long[Adj Close], MATCH(1, ($A412=raw_long[Date])*(C$1=raw_long[Ticker]),0))</f>
        <v>186.82238799999999</v>
      </c>
      <c r="D412" s="3" cm="1">
        <f t="array" ref="D412">INDEX(raw_long[Adj Close], MATCH(1, ($A412=raw_long[Date])*(D$1=raw_long[Ticker]),0))</f>
        <v>106.299988</v>
      </c>
      <c r="E412" s="3" cm="1">
        <f t="array" ref="E412">INDEX(raw_long[Adj Close], MATCH(1, ($A412=raw_long[Date])*(E$1=raw_long[Ticker]),0))</f>
        <v>57.051174000000003</v>
      </c>
      <c r="F412" s="3" cm="1">
        <f t="array" ref="F412">INDEX(raw_long[Adj Close], MATCH(1, ($A412=raw_long[Date])*(F$1=raw_long[Ticker]),0))</f>
        <v>86.769790999999998</v>
      </c>
      <c r="G412" s="3" cm="1">
        <f t="array" ref="G412">INDEX(raw_long[Adj Close], MATCH(1, ($A412=raw_long[Date])*(G$1=raw_long[Ticker]),0))</f>
        <v>46.758327000000001</v>
      </c>
      <c r="H412" s="3" cm="1">
        <f t="array" ref="H412">INDEX(raw_long[Adj Close], MATCH(1, ($A412=raw_long[Date])*(H$1=raw_long[Ticker]),0))</f>
        <v>87.477058</v>
      </c>
      <c r="I412" s="3" cm="1">
        <f t="array" ref="I412">INDEX(raw_long[Adj Close], MATCH(1, ($A412=raw_long[Date])*(I$1=raw_long[Ticker]),0))</f>
        <v>27.280000999999999</v>
      </c>
    </row>
    <row r="413" spans="1:9" x14ac:dyDescent="0.25">
      <c r="A413" s="2">
        <v>43500</v>
      </c>
      <c r="B413" s="3" cm="1">
        <f t="array" ref="B413">INDEX(raw_long[Adj Close], MATCH(1, ($A413=raw_long[Date])*(B$1=raw_long[Ticker]),0))</f>
        <v>37.609203000000001</v>
      </c>
      <c r="C413" s="3" cm="1">
        <f t="array" ref="C413">INDEX(raw_long[Adj Close], MATCH(1, ($A413=raw_long[Date])*(C$1=raw_long[Ticker]),0))</f>
        <v>184.849411</v>
      </c>
      <c r="D413" s="3" cm="1">
        <f t="array" ref="D413">INDEX(raw_long[Adj Close], MATCH(1, ($A413=raw_long[Date])*(D$1=raw_long[Ticker]),0))</f>
        <v>106.345985</v>
      </c>
      <c r="E413" s="3" cm="1">
        <f t="array" ref="E413">INDEX(raw_long[Adj Close], MATCH(1, ($A413=raw_long[Date])*(E$1=raw_long[Ticker]),0))</f>
        <v>57.373500999999997</v>
      </c>
      <c r="F413" s="3" cm="1">
        <f t="array" ref="F413">INDEX(raw_long[Adj Close], MATCH(1, ($A413=raw_long[Date])*(F$1=raw_long[Ticker]),0))</f>
        <v>88.468200999999993</v>
      </c>
      <c r="G413" s="3" cm="1">
        <f t="array" ref="G413">INDEX(raw_long[Adj Close], MATCH(1, ($A413=raw_long[Date])*(G$1=raw_long[Ticker]),0))</f>
        <v>46.709721000000002</v>
      </c>
      <c r="H413" s="3" cm="1">
        <f t="array" ref="H413">INDEX(raw_long[Adj Close], MATCH(1, ($A413=raw_long[Date])*(H$1=raw_long[Ticker]),0))</f>
        <v>86.909858999999997</v>
      </c>
      <c r="I413" s="3" cm="1">
        <f t="array" ref="I413">INDEX(raw_long[Adj Close], MATCH(1, ($A413=raw_long[Date])*(I$1=raw_long[Ticker]),0))</f>
        <v>27.09</v>
      </c>
    </row>
    <row r="414" spans="1:9" x14ac:dyDescent="0.25">
      <c r="A414" s="2">
        <v>43501</v>
      </c>
      <c r="B414" s="3" cm="1">
        <f t="array" ref="B414">INDEX(raw_long[Adj Close], MATCH(1, ($A414=raw_long[Date])*(B$1=raw_long[Ticker]),0))</f>
        <v>38.942753000000003</v>
      </c>
      <c r="C414" s="3" cm="1">
        <f t="array" ref="C414">INDEX(raw_long[Adj Close], MATCH(1, ($A414=raw_long[Date])*(C$1=raw_long[Ticker]),0))</f>
        <v>190.53346300000001</v>
      </c>
      <c r="D414" s="3" cm="1">
        <f t="array" ref="D414">INDEX(raw_long[Adj Close], MATCH(1, ($A414=raw_long[Date])*(D$1=raw_long[Ticker]),0))</f>
        <v>106.529968</v>
      </c>
      <c r="E414" s="3" cm="1">
        <f t="array" ref="E414">INDEX(raw_long[Adj Close], MATCH(1, ($A414=raw_long[Date])*(E$1=raw_long[Ticker]),0))</f>
        <v>59.486503999999996</v>
      </c>
      <c r="F414" s="3" cm="1">
        <f t="array" ref="F414">INDEX(raw_long[Adj Close], MATCH(1, ($A414=raw_long[Date])*(F$1=raw_long[Ticker]),0))</f>
        <v>91.223395999999994</v>
      </c>
      <c r="G414" s="3" cm="1">
        <f t="array" ref="G414">INDEX(raw_long[Adj Close], MATCH(1, ($A414=raw_long[Date])*(G$1=raw_long[Ticker]),0))</f>
        <v>46.904144000000002</v>
      </c>
      <c r="H414" s="3" cm="1">
        <f t="array" ref="H414">INDEX(raw_long[Adj Close], MATCH(1, ($A414=raw_long[Date])*(H$1=raw_long[Ticker]),0))</f>
        <v>88.126594999999995</v>
      </c>
      <c r="I414" s="3" cm="1">
        <f t="array" ref="I414">INDEX(raw_long[Adj Close], MATCH(1, ($A414=raw_long[Date])*(I$1=raw_long[Ticker]),0))</f>
        <v>27.76</v>
      </c>
    </row>
    <row r="415" spans="1:9" x14ac:dyDescent="0.25">
      <c r="A415" s="2">
        <v>43502</v>
      </c>
      <c r="B415" s="3" cm="1">
        <f t="array" ref="B415">INDEX(raw_long[Adj Close], MATCH(1, ($A415=raw_long[Date])*(B$1=raw_long[Ticker]),0))</f>
        <v>38.911918999999997</v>
      </c>
      <c r="C415" s="3" cm="1">
        <f t="array" ref="C415">INDEX(raw_long[Adj Close], MATCH(1, ($A415=raw_long[Date])*(C$1=raw_long[Ticker]),0))</f>
        <v>189.78185999999999</v>
      </c>
      <c r="D415" s="3" cm="1">
        <f t="array" ref="D415">INDEX(raw_long[Adj Close], MATCH(1, ($A415=raw_long[Date])*(D$1=raw_long[Ticker]),0))</f>
        <v>106.299988</v>
      </c>
      <c r="E415" s="3" cm="1">
        <f t="array" ref="E415">INDEX(raw_long[Adj Close], MATCH(1, ($A415=raw_long[Date])*(E$1=raw_long[Ticker]),0))</f>
        <v>59.701377999999998</v>
      </c>
      <c r="F415" s="3" cm="1">
        <f t="array" ref="F415">INDEX(raw_long[Adj Close], MATCH(1, ($A415=raw_long[Date])*(F$1=raw_long[Ticker]),0))</f>
        <v>91.280006</v>
      </c>
      <c r="G415" s="3" cm="1">
        <f t="array" ref="G415">INDEX(raw_long[Adj Close], MATCH(1, ($A415=raw_long[Date])*(G$1=raw_long[Ticker]),0))</f>
        <v>46.758327000000001</v>
      </c>
      <c r="H415" s="3" cm="1">
        <f t="array" ref="H415">INDEX(raw_long[Adj Close], MATCH(1, ($A415=raw_long[Date])*(H$1=raw_long[Ticker]),0))</f>
        <v>87.284942999999998</v>
      </c>
      <c r="I415" s="3" cm="1">
        <f t="array" ref="I415">INDEX(raw_long[Adj Close], MATCH(1, ($A415=raw_long[Date])*(I$1=raw_long[Ticker]),0))</f>
        <v>27.15</v>
      </c>
    </row>
    <row r="416" spans="1:9" x14ac:dyDescent="0.25">
      <c r="A416" s="2">
        <v>43503</v>
      </c>
      <c r="B416" s="3" cm="1">
        <f t="array" ref="B416">INDEX(raw_long[Adj Close], MATCH(1, ($A416=raw_long[Date])*(B$1=raw_long[Ticker]),0))</f>
        <v>37.038780000000003</v>
      </c>
      <c r="C416" s="3" cm="1">
        <f t="array" ref="C416">INDEX(raw_long[Adj Close], MATCH(1, ($A416=raw_long[Date])*(C$1=raw_long[Ticker]),0))</f>
        <v>187.433075</v>
      </c>
      <c r="D416" s="3" cm="1">
        <f t="array" ref="D416">INDEX(raw_long[Adj Close], MATCH(1, ($A416=raw_long[Date])*(D$1=raw_long[Ticker]),0))</f>
        <v>105.196045</v>
      </c>
      <c r="E416" s="3" cm="1">
        <f t="array" ref="E416">INDEX(raw_long[Adj Close], MATCH(1, ($A416=raw_long[Date])*(E$1=raw_long[Ticker]),0))</f>
        <v>59.361156000000001</v>
      </c>
      <c r="F416" s="3" cm="1">
        <f t="array" ref="F416">INDEX(raw_long[Adj Close], MATCH(1, ($A416=raw_long[Date])*(F$1=raw_long[Ticker]),0))</f>
        <v>90.053382999999997</v>
      </c>
      <c r="G416" s="3" cm="1">
        <f t="array" ref="G416">INDEX(raw_long[Adj Close], MATCH(1, ($A416=raw_long[Date])*(G$1=raw_long[Ticker]),0))</f>
        <v>46.029243000000001</v>
      </c>
      <c r="H416" s="3" cm="1">
        <f t="array" ref="H416">INDEX(raw_long[Adj Close], MATCH(1, ($A416=raw_long[Date])*(H$1=raw_long[Ticker]),0))</f>
        <v>84.888053999999997</v>
      </c>
      <c r="I416" s="3" cm="1">
        <f t="array" ref="I416">INDEX(raw_long[Adj Close], MATCH(1, ($A416=raw_long[Date])*(I$1=raw_long[Ticker]),0))</f>
        <v>25.610001</v>
      </c>
    </row>
    <row r="417" spans="1:9" x14ac:dyDescent="0.25">
      <c r="A417" s="2">
        <v>43504</v>
      </c>
      <c r="B417" s="3" cm="1">
        <f t="array" ref="B417">INDEX(raw_long[Adj Close], MATCH(1, ($A417=raw_long[Date])*(B$1=raw_long[Ticker]),0))</f>
        <v>36.306483999999998</v>
      </c>
      <c r="C417" s="3" cm="1">
        <f t="array" ref="C417">INDEX(raw_long[Adj Close], MATCH(1, ($A417=raw_long[Date])*(C$1=raw_long[Ticker]),0))</f>
        <v>186.352631</v>
      </c>
      <c r="D417" s="3" cm="1">
        <f t="array" ref="D417">INDEX(raw_long[Adj Close], MATCH(1, ($A417=raw_long[Date])*(D$1=raw_long[Ticker]),0))</f>
        <v>103.17216500000001</v>
      </c>
      <c r="E417" s="3" cm="1">
        <f t="array" ref="E417">INDEX(raw_long[Adj Close], MATCH(1, ($A417=raw_long[Date])*(E$1=raw_long[Ticker]),0))</f>
        <v>58.752327000000001</v>
      </c>
      <c r="F417" s="3" cm="1">
        <f t="array" ref="F417">INDEX(raw_long[Adj Close], MATCH(1, ($A417=raw_long[Date])*(F$1=raw_long[Ticker]),0))</f>
        <v>89.713706999999999</v>
      </c>
      <c r="G417" s="3" cm="1">
        <f t="array" ref="G417">INDEX(raw_long[Adj Close], MATCH(1, ($A417=raw_long[Date])*(G$1=raw_long[Ticker]),0))</f>
        <v>45.834826999999997</v>
      </c>
      <c r="H417" s="3" cm="1">
        <f t="array" ref="H417">INDEX(raw_long[Adj Close], MATCH(1, ($A417=raw_long[Date])*(H$1=raw_long[Ticker]),0))</f>
        <v>83.726203999999996</v>
      </c>
      <c r="I417" s="3" cm="1">
        <f t="array" ref="I417">INDEX(raw_long[Adj Close], MATCH(1, ($A417=raw_long[Date])*(I$1=raw_long[Ticker]),0))</f>
        <v>25.190000999999999</v>
      </c>
    </row>
    <row r="418" spans="1:9" x14ac:dyDescent="0.25">
      <c r="A418" s="2">
        <v>43507</v>
      </c>
      <c r="B418" s="3" cm="1">
        <f t="array" ref="B418">INDEX(raw_long[Adj Close], MATCH(1, ($A418=raw_long[Date])*(B$1=raw_long[Ticker]),0))</f>
        <v>36.661068</v>
      </c>
      <c r="C418" s="3" cm="1">
        <f t="array" ref="C418">INDEX(raw_long[Adj Close], MATCH(1, ($A418=raw_long[Date])*(C$1=raw_long[Ticker]),0))</f>
        <v>187.433075</v>
      </c>
      <c r="D418" s="3" cm="1">
        <f t="array" ref="D418">INDEX(raw_long[Adj Close], MATCH(1, ($A418=raw_long[Date])*(D$1=raw_long[Ticker]),0))</f>
        <v>104.690079</v>
      </c>
      <c r="E418" s="3" cm="1">
        <f t="array" ref="E418">INDEX(raw_long[Adj Close], MATCH(1, ($A418=raw_long[Date])*(E$1=raw_long[Ticker]),0))</f>
        <v>58.841853999999998</v>
      </c>
      <c r="F418" s="3" cm="1">
        <f t="array" ref="F418">INDEX(raw_long[Adj Close], MATCH(1, ($A418=raw_long[Date])*(F$1=raw_long[Ticker]),0))</f>
        <v>89.298537999999994</v>
      </c>
      <c r="G418" s="3" cm="1">
        <f t="array" ref="G418">INDEX(raw_long[Adj Close], MATCH(1, ($A418=raw_long[Date])*(G$1=raw_long[Ticker]),0))</f>
        <v>46.223666999999999</v>
      </c>
      <c r="H418" s="3" cm="1">
        <f t="array" ref="H418">INDEX(raw_long[Adj Close], MATCH(1, ($A418=raw_long[Date])*(H$1=raw_long[Ticker]),0))</f>
        <v>84.394042999999996</v>
      </c>
      <c r="I418" s="3" cm="1">
        <f t="array" ref="I418">INDEX(raw_long[Adj Close], MATCH(1, ($A418=raw_long[Date])*(I$1=raw_long[Ticker]),0))</f>
        <v>26.09</v>
      </c>
    </row>
    <row r="419" spans="1:9" x14ac:dyDescent="0.25">
      <c r="A419" s="2">
        <v>43508</v>
      </c>
      <c r="B419" s="3" cm="1">
        <f t="array" ref="B419">INDEX(raw_long[Adj Close], MATCH(1, ($A419=raw_long[Date])*(B$1=raw_long[Ticker]),0))</f>
        <v>37.732536000000003</v>
      </c>
      <c r="C419" s="3" cm="1">
        <f t="array" ref="C419">INDEX(raw_long[Adj Close], MATCH(1, ($A419=raw_long[Date])*(C$1=raw_long[Ticker]),0))</f>
        <v>188.93627900000001</v>
      </c>
      <c r="D419" s="3" cm="1">
        <f t="array" ref="D419">INDEX(raw_long[Adj Close], MATCH(1, ($A419=raw_long[Date])*(D$1=raw_long[Ticker]),0))</f>
        <v>104.09211000000001</v>
      </c>
      <c r="E419" s="3" cm="1">
        <f t="array" ref="E419">INDEX(raw_long[Adj Close], MATCH(1, ($A419=raw_long[Date])*(E$1=raw_long[Ticker]),0))</f>
        <v>59.808822999999997</v>
      </c>
      <c r="F419" s="3" cm="1">
        <f t="array" ref="F419">INDEX(raw_long[Adj Close], MATCH(1, ($A419=raw_long[Date])*(F$1=raw_long[Ticker]),0))</f>
        <v>89.053207</v>
      </c>
      <c r="G419" s="3" cm="1">
        <f t="array" ref="G419">INDEX(raw_long[Adj Close], MATCH(1, ($A419=raw_long[Date])*(G$1=raw_long[Ticker]),0))</f>
        <v>46.612510999999998</v>
      </c>
      <c r="H419" s="3" cm="1">
        <f t="array" ref="H419">INDEX(raw_long[Adj Close], MATCH(1, ($A419=raw_long[Date])*(H$1=raw_long[Ticker]),0))</f>
        <v>84.375748000000002</v>
      </c>
      <c r="I419" s="3" cm="1">
        <f t="array" ref="I419">INDEX(raw_long[Adj Close], MATCH(1, ($A419=raw_long[Date])*(I$1=raw_long[Ticker]),0))</f>
        <v>26.940000999999999</v>
      </c>
    </row>
    <row r="420" spans="1:9" x14ac:dyDescent="0.25">
      <c r="A420" s="2">
        <v>43509</v>
      </c>
      <c r="B420" s="3" cm="1">
        <f t="array" ref="B420">INDEX(raw_long[Adj Close], MATCH(1, ($A420=raw_long[Date])*(B$1=raw_long[Ticker]),0))</f>
        <v>38.187325000000001</v>
      </c>
      <c r="C420" s="3" cm="1">
        <f t="array" ref="C420">INDEX(raw_long[Adj Close], MATCH(1, ($A420=raw_long[Date])*(C$1=raw_long[Ticker]),0))</f>
        <v>186.63447600000001</v>
      </c>
      <c r="D420" s="3" cm="1">
        <f t="array" ref="D420">INDEX(raw_long[Adj Close], MATCH(1, ($A420=raw_long[Date])*(D$1=raw_long[Ticker]),0))</f>
        <v>104.78207399999999</v>
      </c>
      <c r="E420" s="3" cm="1">
        <f t="array" ref="E420">INDEX(raw_long[Adj Close], MATCH(1, ($A420=raw_long[Date])*(E$1=raw_long[Ticker]),0))</f>
        <v>60.453476000000002</v>
      </c>
      <c r="F420" s="3" cm="1">
        <f t="array" ref="F420">INDEX(raw_long[Adj Close], MATCH(1, ($A420=raw_long[Date])*(F$1=raw_long[Ticker]),0))</f>
        <v>90.298705999999996</v>
      </c>
      <c r="G420" s="3" cm="1">
        <f t="array" ref="G420">INDEX(raw_long[Adj Close], MATCH(1, ($A420=raw_long[Date])*(G$1=raw_long[Ticker]),0))</f>
        <v>46.806930999999999</v>
      </c>
      <c r="H420" s="3" cm="1">
        <f t="array" ref="H420">INDEX(raw_long[Adj Close], MATCH(1, ($A420=raw_long[Date])*(H$1=raw_long[Ticker]),0))</f>
        <v>84.238517999999999</v>
      </c>
      <c r="I420" s="3" cm="1">
        <f t="array" ref="I420">INDEX(raw_long[Adj Close], MATCH(1, ($A420=raw_long[Date])*(I$1=raw_long[Ticker]),0))</f>
        <v>25.68</v>
      </c>
    </row>
    <row r="421" spans="1:9" x14ac:dyDescent="0.25">
      <c r="A421" s="2">
        <v>43510</v>
      </c>
      <c r="B421" s="3" cm="1">
        <f t="array" ref="B421">INDEX(raw_long[Adj Close], MATCH(1, ($A421=raw_long[Date])*(B$1=raw_long[Ticker]),0))</f>
        <v>37.539822000000001</v>
      </c>
      <c r="C421" s="3" cm="1">
        <f t="array" ref="C421">INDEX(raw_long[Adj Close], MATCH(1, ($A421=raw_long[Date])*(C$1=raw_long[Ticker]),0))</f>
        <v>185.08429000000001</v>
      </c>
      <c r="D421" s="3" cm="1">
        <f t="array" ref="D421">INDEX(raw_long[Adj Close], MATCH(1, ($A421=raw_long[Date])*(D$1=raw_long[Ticker]),0))</f>
        <v>101.424263</v>
      </c>
      <c r="E421" s="3" cm="1">
        <f t="array" ref="E421">INDEX(raw_long[Adj Close], MATCH(1, ($A421=raw_long[Date])*(E$1=raw_long[Ticker]),0))</f>
        <v>60.399746</v>
      </c>
      <c r="F421" s="3" cm="1">
        <f t="array" ref="F421">INDEX(raw_long[Adj Close], MATCH(1, ($A421=raw_long[Date])*(F$1=raw_long[Ticker]),0))</f>
        <v>91.147902999999999</v>
      </c>
      <c r="G421" s="3" cm="1">
        <f t="array" ref="G421">INDEX(raw_long[Adj Close], MATCH(1, ($A421=raw_long[Date])*(G$1=raw_long[Ticker]),0))</f>
        <v>43.842007000000002</v>
      </c>
      <c r="H421" s="3" cm="1">
        <f t="array" ref="H421">INDEX(raw_long[Adj Close], MATCH(1, ($A421=raw_long[Date])*(H$1=raw_long[Ticker]),0))</f>
        <v>84.394042999999996</v>
      </c>
      <c r="I421" s="3" cm="1">
        <f t="array" ref="I421">INDEX(raw_long[Adj Close], MATCH(1, ($A421=raw_long[Date])*(I$1=raw_long[Ticker]),0))</f>
        <v>25.73</v>
      </c>
    </row>
    <row r="422" spans="1:9" x14ac:dyDescent="0.25">
      <c r="A422" s="2">
        <v>43511</v>
      </c>
      <c r="B422" s="3" cm="1">
        <f t="array" ref="B422">INDEX(raw_long[Adj Close], MATCH(1, ($A422=raw_long[Date])*(B$1=raw_long[Ticker]),0))</f>
        <v>39.374420000000001</v>
      </c>
      <c r="C422" s="3" cm="1">
        <f t="array" ref="C422">INDEX(raw_long[Adj Close], MATCH(1, ($A422=raw_long[Date])*(C$1=raw_long[Ticker]),0))</f>
        <v>187.10423299999999</v>
      </c>
      <c r="D422" s="3" cm="1">
        <f t="array" ref="D422">INDEX(raw_long[Adj Close], MATCH(1, ($A422=raw_long[Date])*(D$1=raw_long[Ticker]),0))</f>
        <v>102.39020499999999</v>
      </c>
      <c r="E422" s="3" cm="1">
        <f t="array" ref="E422">INDEX(raw_long[Adj Close], MATCH(1, ($A422=raw_long[Date])*(E$1=raw_long[Ticker]),0))</f>
        <v>61.330910000000003</v>
      </c>
      <c r="F422" s="3" cm="1">
        <f t="array" ref="F422">INDEX(raw_long[Adj Close], MATCH(1, ($A422=raw_long[Date])*(F$1=raw_long[Ticker]),0))</f>
        <v>91.449860000000001</v>
      </c>
      <c r="G422" s="3" cm="1">
        <f t="array" ref="G422">INDEX(raw_long[Adj Close], MATCH(1, ($A422=raw_long[Date])*(G$1=raw_long[Ticker]),0))</f>
        <v>43.015717000000002</v>
      </c>
      <c r="H422" s="3" cm="1">
        <f t="array" ref="H422">INDEX(raw_long[Adj Close], MATCH(1, ($A422=raw_long[Date])*(H$1=raw_long[Ticker]),0))</f>
        <v>86.562218000000001</v>
      </c>
      <c r="I422" s="3" cm="1">
        <f t="array" ref="I422">INDEX(raw_long[Adj Close], MATCH(1, ($A422=raw_long[Date])*(I$1=raw_long[Ticker]),0))</f>
        <v>26.139999</v>
      </c>
    </row>
    <row r="423" spans="1:9" x14ac:dyDescent="0.25">
      <c r="A423" s="2">
        <v>43514</v>
      </c>
      <c r="B423" s="3" cm="1">
        <f t="array" ref="B423">INDEX(raw_long[Adj Close], MATCH(1, ($A423=raw_long[Date])*(B$1=raw_long[Ticker]),0))</f>
        <v>39.266502000000003</v>
      </c>
      <c r="C423" s="3" cm="1">
        <f t="array" ref="C423">INDEX(raw_long[Adj Close], MATCH(1, ($A423=raw_long[Date])*(C$1=raw_long[Ticker]),0))</f>
        <v>186.54054300000001</v>
      </c>
      <c r="D423" s="3" cm="1">
        <f t="array" ref="D423">INDEX(raw_long[Adj Close], MATCH(1, ($A423=raw_long[Date])*(D$1=raw_long[Ticker]),0))</f>
        <v>102.804192</v>
      </c>
      <c r="E423" s="3" cm="1">
        <f t="array" ref="E423">INDEX(raw_long[Adj Close], MATCH(1, ($A423=raw_long[Date])*(E$1=raw_long[Ticker]),0))</f>
        <v>61.277183999999998</v>
      </c>
      <c r="F423" s="3" cm="1">
        <f t="array" ref="F423">INDEX(raw_long[Adj Close], MATCH(1, ($A423=raw_long[Date])*(F$1=raw_long[Ticker]),0))</f>
        <v>91.581954999999994</v>
      </c>
      <c r="G423" s="3" cm="1">
        <f t="array" ref="G423">INDEX(raw_long[Adj Close], MATCH(1, ($A423=raw_long[Date])*(G$1=raw_long[Ticker]),0))</f>
        <v>44.571083000000002</v>
      </c>
      <c r="H423" s="3" cm="1">
        <f t="array" ref="H423">INDEX(raw_long[Adj Close], MATCH(1, ($A423=raw_long[Date])*(H$1=raw_long[Ticker]),0))</f>
        <v>85.903525999999999</v>
      </c>
      <c r="I423" s="3" cm="1">
        <f t="array" ref="I423">INDEX(raw_long[Adj Close], MATCH(1, ($A423=raw_long[Date])*(I$1=raw_long[Ticker]),0))</f>
        <v>26.98</v>
      </c>
    </row>
    <row r="424" spans="1:9" x14ac:dyDescent="0.25">
      <c r="A424" s="2">
        <v>43515</v>
      </c>
      <c r="B424" s="3" cm="1">
        <f t="array" ref="B424">INDEX(raw_long[Adj Close], MATCH(1, ($A424=raw_long[Date])*(B$1=raw_long[Ticker]),0))</f>
        <v>38.788581999999998</v>
      </c>
      <c r="C424" s="3" cm="1">
        <f t="array" ref="C424">INDEX(raw_long[Adj Close], MATCH(1, ($A424=raw_long[Date])*(C$1=raw_long[Ticker]),0))</f>
        <v>189.59394800000001</v>
      </c>
      <c r="D424" s="3" cm="1">
        <f t="array" ref="D424">INDEX(raw_long[Adj Close], MATCH(1, ($A424=raw_long[Date])*(D$1=raw_long[Ticker]),0))</f>
        <v>101.884232</v>
      </c>
      <c r="E424" s="3" cm="1">
        <f t="array" ref="E424">INDEX(raw_long[Adj Close], MATCH(1, ($A424=raw_long[Date])*(E$1=raw_long[Ticker]),0))</f>
        <v>60.417659999999998</v>
      </c>
      <c r="F424" s="3" cm="1">
        <f t="array" ref="F424">INDEX(raw_long[Adj Close], MATCH(1, ($A424=raw_long[Date])*(F$1=raw_long[Ticker]),0))</f>
        <v>91.487587000000005</v>
      </c>
      <c r="G424" s="3" cm="1">
        <f t="array" ref="G424">INDEX(raw_long[Adj Close], MATCH(1, ($A424=raw_long[Date])*(G$1=raw_long[Ticker]),0))</f>
        <v>44.668301</v>
      </c>
      <c r="H424" s="3" cm="1">
        <f t="array" ref="H424">INDEX(raw_long[Adj Close], MATCH(1, ($A424=raw_long[Date])*(H$1=raw_long[Ticker]),0))</f>
        <v>86.040756000000002</v>
      </c>
      <c r="I424" s="3" cm="1">
        <f t="array" ref="I424">INDEX(raw_long[Adj Close], MATCH(1, ($A424=raw_long[Date])*(I$1=raw_long[Ticker]),0))</f>
        <v>26.67</v>
      </c>
    </row>
    <row r="425" spans="1:9" x14ac:dyDescent="0.25">
      <c r="A425" s="2">
        <v>43516</v>
      </c>
      <c r="B425" s="3" cm="1">
        <f t="array" ref="B425">INDEX(raw_long[Adj Close], MATCH(1, ($A425=raw_long[Date])*(B$1=raw_long[Ticker]),0))</f>
        <v>39.328170999999998</v>
      </c>
      <c r="C425" s="3" cm="1">
        <f t="array" ref="C425">INDEX(raw_long[Adj Close], MATCH(1, ($A425=raw_long[Date])*(C$1=raw_long[Ticker]),0))</f>
        <v>189.875809</v>
      </c>
      <c r="D425" s="3" cm="1">
        <f t="array" ref="D425">INDEX(raw_long[Adj Close], MATCH(1, ($A425=raw_long[Date])*(D$1=raw_long[Ticker]),0))</f>
        <v>102.160217</v>
      </c>
      <c r="E425" s="3" cm="1">
        <f t="array" ref="E425">INDEX(raw_long[Adj Close], MATCH(1, ($A425=raw_long[Date])*(E$1=raw_long[Ticker]),0))</f>
        <v>63.157409999999999</v>
      </c>
      <c r="F425" s="3" cm="1">
        <f t="array" ref="F425">INDEX(raw_long[Adj Close], MATCH(1, ($A425=raw_long[Date])*(F$1=raw_long[Ticker]),0))</f>
        <v>91.600821999999994</v>
      </c>
      <c r="G425" s="3" cm="1">
        <f t="array" ref="G425">INDEX(raw_long[Adj Close], MATCH(1, ($A425=raw_long[Date])*(G$1=raw_long[Ticker]),0))</f>
        <v>44.619694000000003</v>
      </c>
      <c r="H425" s="3" cm="1">
        <f t="array" ref="H425">INDEX(raw_long[Adj Close], MATCH(1, ($A425=raw_long[Date])*(H$1=raw_long[Ticker]),0))</f>
        <v>86.543914999999998</v>
      </c>
      <c r="I425" s="3" cm="1">
        <f t="array" ref="I425">INDEX(raw_long[Adj Close], MATCH(1, ($A425=raw_long[Date])*(I$1=raw_long[Ticker]),0))</f>
        <v>26.889999</v>
      </c>
    </row>
    <row r="426" spans="1:9" x14ac:dyDescent="0.25">
      <c r="A426" s="2">
        <v>43517</v>
      </c>
      <c r="B426" s="3" cm="1">
        <f t="array" ref="B426">INDEX(raw_long[Adj Close], MATCH(1, ($A426=raw_long[Date])*(B$1=raw_long[Ticker]),0))</f>
        <v>39.466923000000001</v>
      </c>
      <c r="C426" s="3" cm="1">
        <f t="array" ref="C426">INDEX(raw_long[Adj Close], MATCH(1, ($A426=raw_long[Date])*(C$1=raw_long[Ticker]),0))</f>
        <v>190.53346300000001</v>
      </c>
      <c r="D426" s="3" cm="1">
        <f t="array" ref="D426">INDEX(raw_long[Adj Close], MATCH(1, ($A426=raw_long[Date])*(D$1=raw_long[Ticker]),0))</f>
        <v>102.206215</v>
      </c>
      <c r="E426" s="3" cm="1">
        <f t="array" ref="E426">INDEX(raw_long[Adj Close], MATCH(1, ($A426=raw_long[Date])*(E$1=raw_long[Ticker]),0))</f>
        <v>63.121586000000001</v>
      </c>
      <c r="F426" s="3" cm="1">
        <f t="array" ref="F426">INDEX(raw_long[Adj Close], MATCH(1, ($A426=raw_long[Date])*(F$1=raw_long[Ticker]),0))</f>
        <v>90.581772000000001</v>
      </c>
      <c r="G426" s="3" cm="1">
        <f t="array" ref="G426">INDEX(raw_long[Adj Close], MATCH(1, ($A426=raw_long[Date])*(G$1=raw_long[Ticker]),0))</f>
        <v>45.494587000000003</v>
      </c>
      <c r="H426" s="3" cm="1">
        <f t="array" ref="H426">INDEX(raw_long[Adj Close], MATCH(1, ($A426=raw_long[Date])*(H$1=raw_long[Ticker]),0))</f>
        <v>86.397544999999994</v>
      </c>
      <c r="I426" s="3" cm="1">
        <f t="array" ref="I426">INDEX(raw_long[Adj Close], MATCH(1, ($A426=raw_long[Date])*(I$1=raw_long[Ticker]),0))</f>
        <v>26.5</v>
      </c>
    </row>
    <row r="427" spans="1:9" x14ac:dyDescent="0.25">
      <c r="A427" s="2">
        <v>43518</v>
      </c>
      <c r="B427" s="3" cm="1">
        <f t="array" ref="B427">INDEX(raw_long[Adj Close], MATCH(1, ($A427=raw_long[Date])*(B$1=raw_long[Ticker]),0))</f>
        <v>39.775252999999999</v>
      </c>
      <c r="C427" s="3" cm="1">
        <f t="array" ref="C427">INDEX(raw_long[Adj Close], MATCH(1, ($A427=raw_long[Date])*(C$1=raw_long[Ticker]),0))</f>
        <v>191.754852</v>
      </c>
      <c r="D427" s="3" cm="1">
        <f t="array" ref="D427">INDEX(raw_long[Adj Close], MATCH(1, ($A427=raw_long[Date])*(D$1=raw_long[Ticker]),0))</f>
        <v>103.126167</v>
      </c>
      <c r="E427" s="3" cm="1">
        <f t="array" ref="E427">INDEX(raw_long[Adj Close], MATCH(1, ($A427=raw_long[Date])*(E$1=raw_long[Ticker]),0))</f>
        <v>63.085780999999997</v>
      </c>
      <c r="F427" s="3" cm="1">
        <f t="array" ref="F427">INDEX(raw_long[Adj Close], MATCH(1, ($A427=raw_long[Date])*(F$1=raw_long[Ticker]),0))</f>
        <v>90.770493000000002</v>
      </c>
      <c r="G427" s="3" cm="1">
        <f t="array" ref="G427">INDEX(raw_long[Adj Close], MATCH(1, ($A427=raw_long[Date])*(G$1=raw_long[Ticker]),0))</f>
        <v>46.612510999999998</v>
      </c>
      <c r="H427" s="3" cm="1">
        <f t="array" ref="H427">INDEX(raw_long[Adj Close], MATCH(1, ($A427=raw_long[Date])*(H$1=raw_long[Ticker]),0))</f>
        <v>87.678314</v>
      </c>
      <c r="I427" s="3" cm="1">
        <f t="array" ref="I427">INDEX(raw_long[Adj Close], MATCH(1, ($A427=raw_long[Date])*(I$1=raw_long[Ticker]),0))</f>
        <v>26.18</v>
      </c>
    </row>
    <row r="428" spans="1:9" x14ac:dyDescent="0.25">
      <c r="A428" s="2">
        <v>43521</v>
      </c>
      <c r="B428" s="3" cm="1">
        <f t="array" ref="B428">INDEX(raw_long[Adj Close], MATCH(1, ($A428=raw_long[Date])*(B$1=raw_long[Ticker]),0))</f>
        <v>38.518791</v>
      </c>
      <c r="C428" s="3" cm="1">
        <f t="array" ref="C428">INDEX(raw_long[Adj Close], MATCH(1, ($A428=raw_long[Date])*(C$1=raw_long[Ticker]),0))</f>
        <v>197.57981899999999</v>
      </c>
      <c r="D428" s="3" cm="1">
        <f t="array" ref="D428">INDEX(raw_long[Adj Close], MATCH(1, ($A428=raw_long[Date])*(D$1=raw_long[Ticker]),0))</f>
        <v>103.034164</v>
      </c>
      <c r="E428" s="3" cm="1">
        <f t="array" ref="E428">INDEX(raw_long[Adj Close], MATCH(1, ($A428=raw_long[Date])*(E$1=raw_long[Ticker]),0))</f>
        <v>63.193221999999999</v>
      </c>
      <c r="F428" s="3" cm="1">
        <f t="array" ref="F428">INDEX(raw_long[Adj Close], MATCH(1, ($A428=raw_long[Date])*(F$1=raw_long[Ticker]),0))</f>
        <v>89.940155000000004</v>
      </c>
      <c r="G428" s="3" cm="1">
        <f t="array" ref="G428">INDEX(raw_long[Adj Close], MATCH(1, ($A428=raw_long[Date])*(G$1=raw_long[Ticker]),0))</f>
        <v>46.709721000000002</v>
      </c>
      <c r="H428" s="3" cm="1">
        <f t="array" ref="H428">INDEX(raw_long[Adj Close], MATCH(1, ($A428=raw_long[Date])*(H$1=raw_long[Ticker]),0))</f>
        <v>88.346153000000001</v>
      </c>
      <c r="I428" s="3" cm="1">
        <f t="array" ref="I428">INDEX(raw_long[Adj Close], MATCH(1, ($A428=raw_long[Date])*(I$1=raw_long[Ticker]),0))</f>
        <v>27.26</v>
      </c>
    </row>
    <row r="429" spans="1:9" x14ac:dyDescent="0.25">
      <c r="A429" s="2">
        <v>43522</v>
      </c>
      <c r="B429" s="3" cm="1">
        <f t="array" ref="B429">INDEX(raw_long[Adj Close], MATCH(1, ($A429=raw_long[Date])*(B$1=raw_long[Ticker]),0))</f>
        <v>37.555241000000002</v>
      </c>
      <c r="C429" s="3" cm="1">
        <f t="array" ref="C429">INDEX(raw_long[Adj Close], MATCH(1, ($A429=raw_long[Date])*(C$1=raw_long[Ticker]),0))</f>
        <v>200.962051</v>
      </c>
      <c r="D429" s="3" cm="1">
        <f t="array" ref="D429">INDEX(raw_long[Adj Close], MATCH(1, ($A429=raw_long[Date])*(D$1=raw_long[Ticker]),0))</f>
        <v>103.08017700000001</v>
      </c>
      <c r="E429" s="3" cm="1">
        <f t="array" ref="E429">INDEX(raw_long[Adj Close], MATCH(1, ($A429=raw_long[Date])*(E$1=raw_long[Ticker]),0))</f>
        <v>61.438358000000001</v>
      </c>
      <c r="F429" s="3" cm="1">
        <f t="array" ref="F429">INDEX(raw_long[Adj Close], MATCH(1, ($A429=raw_long[Date])*(F$1=raw_long[Ticker]),0))</f>
        <v>89.524979000000002</v>
      </c>
      <c r="G429" s="3" cm="1">
        <f t="array" ref="G429">INDEX(raw_long[Adj Close], MATCH(1, ($A429=raw_long[Date])*(G$1=raw_long[Ticker]),0))</f>
        <v>46.904144000000002</v>
      </c>
      <c r="H429" s="3" cm="1">
        <f t="array" ref="H429">INDEX(raw_long[Adj Close], MATCH(1, ($A429=raw_long[Date])*(H$1=raw_long[Ticker]),0))</f>
        <v>89.773300000000006</v>
      </c>
      <c r="I429" s="3" cm="1">
        <f t="array" ref="I429">INDEX(raw_long[Adj Close], MATCH(1, ($A429=raw_long[Date])*(I$1=raw_long[Ticker]),0))</f>
        <v>26.950001</v>
      </c>
    </row>
    <row r="430" spans="1:9" x14ac:dyDescent="0.25">
      <c r="A430" s="2">
        <v>43523</v>
      </c>
      <c r="B430" s="3" cm="1">
        <f t="array" ref="B430">INDEX(raw_long[Adj Close], MATCH(1, ($A430=raw_long[Date])*(B$1=raw_long[Ticker]),0))</f>
        <v>37.323990000000002</v>
      </c>
      <c r="C430" s="3" cm="1">
        <f t="array" ref="C430">INDEX(raw_long[Adj Close], MATCH(1, ($A430=raw_long[Date])*(C$1=raw_long[Ticker]),0))</f>
        <v>200.210464</v>
      </c>
      <c r="D430" s="3" cm="1">
        <f t="array" ref="D430">INDEX(raw_long[Adj Close], MATCH(1, ($A430=raw_long[Date])*(D$1=raw_long[Ticker]),0))</f>
        <v>101.056282</v>
      </c>
      <c r="E430" s="3" cm="1">
        <f t="array" ref="E430">INDEX(raw_long[Adj Close], MATCH(1, ($A430=raw_long[Date])*(E$1=raw_long[Ticker]),0))</f>
        <v>61.008586999999999</v>
      </c>
      <c r="F430" s="3" cm="1">
        <f t="array" ref="F430">INDEX(raw_long[Adj Close], MATCH(1, ($A430=raw_long[Date])*(F$1=raw_long[Ticker]),0))</f>
        <v>85.731880000000004</v>
      </c>
      <c r="G430" s="3" cm="1">
        <f t="array" ref="G430">INDEX(raw_long[Adj Close], MATCH(1, ($A430=raw_long[Date])*(G$1=raw_long[Ticker]),0))</f>
        <v>46.855541000000002</v>
      </c>
      <c r="H430" s="3" cm="1">
        <f t="array" ref="H430">INDEX(raw_long[Adj Close], MATCH(1, ($A430=raw_long[Date])*(H$1=raw_long[Ticker]),0))</f>
        <v>88.446785000000006</v>
      </c>
      <c r="I430" s="3" cm="1">
        <f t="array" ref="I430">INDEX(raw_long[Adj Close], MATCH(1, ($A430=raw_long[Date])*(I$1=raw_long[Ticker]),0))</f>
        <v>26.18</v>
      </c>
    </row>
    <row r="431" spans="1:9" x14ac:dyDescent="0.25">
      <c r="A431" s="2">
        <v>43524</v>
      </c>
      <c r="B431" s="3" cm="1">
        <f t="array" ref="B431">INDEX(raw_long[Adj Close], MATCH(1, ($A431=raw_long[Date])*(B$1=raw_long[Ticker]),0))</f>
        <v>38.649830000000001</v>
      </c>
      <c r="C431" s="3" cm="1">
        <f t="array" ref="C431">INDEX(raw_long[Adj Close], MATCH(1, ($A431=raw_long[Date])*(C$1=raw_long[Ticker]),0))</f>
        <v>200.68022199999999</v>
      </c>
      <c r="D431" s="3" cm="1">
        <f t="array" ref="D431">INDEX(raw_long[Adj Close], MATCH(1, ($A431=raw_long[Date])*(D$1=raw_long[Ticker]),0))</f>
        <v>102.206215</v>
      </c>
      <c r="E431" s="3" cm="1">
        <f t="array" ref="E431">INDEX(raw_long[Adj Close], MATCH(1, ($A431=raw_long[Date])*(E$1=raw_long[Ticker]),0))</f>
        <v>61.671146</v>
      </c>
      <c r="F431" s="3" cm="1">
        <f t="array" ref="F431">INDEX(raw_long[Adj Close], MATCH(1, ($A431=raw_long[Date])*(F$1=raw_long[Ticker]),0))</f>
        <v>85.656395000000003</v>
      </c>
      <c r="G431" s="3" cm="1">
        <f t="array" ref="G431">INDEX(raw_long[Adj Close], MATCH(1, ($A431=raw_long[Date])*(G$1=raw_long[Ticker]),0))</f>
        <v>48.167884999999998</v>
      </c>
      <c r="H431" s="3" cm="1">
        <f t="array" ref="H431">INDEX(raw_long[Adj Close], MATCH(1, ($A431=raw_long[Date])*(H$1=raw_long[Ticker]),0))</f>
        <v>87.943618999999998</v>
      </c>
      <c r="I431" s="3" cm="1">
        <f t="array" ref="I431">INDEX(raw_long[Adj Close], MATCH(1, ($A431=raw_long[Date])*(I$1=raw_long[Ticker]),0))</f>
        <v>32.400002000000001</v>
      </c>
    </row>
    <row r="432" spans="1:9" x14ac:dyDescent="0.25">
      <c r="A432" s="2">
        <v>43525</v>
      </c>
      <c r="B432" s="3" cm="1">
        <f t="array" ref="B432">INDEX(raw_long[Adj Close], MATCH(1, ($A432=raw_long[Date])*(B$1=raw_long[Ticker]),0))</f>
        <v>39.420673000000001</v>
      </c>
      <c r="C432" s="3" cm="1">
        <f t="array" ref="C432">INDEX(raw_long[Adj Close], MATCH(1, ($A432=raw_long[Date])*(C$1=raw_long[Ticker]),0))</f>
        <v>202.841095</v>
      </c>
      <c r="D432" s="3" cm="1">
        <f t="array" ref="D432">INDEX(raw_long[Adj Close], MATCH(1, ($A432=raw_long[Date])*(D$1=raw_long[Ticker]),0))</f>
        <v>103.95412399999999</v>
      </c>
      <c r="E432" s="3" cm="1">
        <f t="array" ref="E432">INDEX(raw_long[Adj Close], MATCH(1, ($A432=raw_long[Date])*(E$1=raw_long[Ticker]),0))</f>
        <v>61.760674000000002</v>
      </c>
      <c r="F432" s="3" cm="1">
        <f t="array" ref="F432">INDEX(raw_long[Adj Close], MATCH(1, ($A432=raw_long[Date])*(F$1=raw_long[Ticker]),0))</f>
        <v>87.317062000000007</v>
      </c>
      <c r="G432" s="3" cm="1">
        <f t="array" ref="G432">INDEX(raw_long[Adj Close], MATCH(1, ($A432=raw_long[Date])*(G$1=raw_long[Ticker]),0))</f>
        <v>48.702537999999997</v>
      </c>
      <c r="H432" s="3" cm="1">
        <f t="array" ref="H432">INDEX(raw_long[Adj Close], MATCH(1, ($A432=raw_long[Date])*(H$1=raw_long[Ticker]),0))</f>
        <v>88.684639000000004</v>
      </c>
      <c r="I432" s="3" cm="1">
        <f t="array" ref="I432">INDEX(raw_long[Adj Close], MATCH(1, ($A432=raw_long[Date])*(I$1=raw_long[Ticker]),0))</f>
        <v>32.75</v>
      </c>
    </row>
    <row r="433" spans="1:9" x14ac:dyDescent="0.25">
      <c r="A433" s="2">
        <v>43528</v>
      </c>
      <c r="B433" s="3" cm="1">
        <f t="array" ref="B433">INDEX(raw_long[Adj Close], MATCH(1, ($A433=raw_long[Date])*(B$1=raw_long[Ticker]),0))</f>
        <v>39.420673000000001</v>
      </c>
      <c r="C433" s="3" cm="1">
        <f t="array" ref="C433">INDEX(raw_long[Adj Close], MATCH(1, ($A433=raw_long[Date])*(C$1=raw_long[Ticker]),0))</f>
        <v>202.74714700000001</v>
      </c>
      <c r="D433" s="3" cm="1">
        <f t="array" ref="D433">INDEX(raw_long[Adj Close], MATCH(1, ($A433=raw_long[Date])*(D$1=raw_long[Ticker]),0))</f>
        <v>102.804192</v>
      </c>
      <c r="E433" s="3" cm="1">
        <f t="array" ref="E433">INDEX(raw_long[Adj Close], MATCH(1, ($A433=raw_long[Date])*(E$1=raw_long[Ticker]),0))</f>
        <v>60.381844000000001</v>
      </c>
      <c r="F433" s="3" cm="1">
        <f t="array" ref="F433">INDEX(raw_long[Adj Close], MATCH(1, ($A433=raw_long[Date])*(F$1=raw_long[Ticker]),0))</f>
        <v>87.920936999999995</v>
      </c>
      <c r="G433" s="3" cm="1">
        <f t="array" ref="G433">INDEX(raw_long[Adj Close], MATCH(1, ($A433=raw_long[Date])*(G$1=raw_long[Ticker]),0))</f>
        <v>47.876246999999999</v>
      </c>
      <c r="H433" s="3" cm="1">
        <f t="array" ref="H433">INDEX(raw_long[Adj Close], MATCH(1, ($A433=raw_long[Date])*(H$1=raw_long[Ticker]),0))</f>
        <v>89.123763999999994</v>
      </c>
      <c r="I433" s="3" cm="1">
        <f t="array" ref="I433">INDEX(raw_long[Adj Close], MATCH(1, ($A433=raw_long[Date])*(I$1=raw_long[Ticker]),0))</f>
        <v>32.110000999999997</v>
      </c>
    </row>
    <row r="434" spans="1:9" x14ac:dyDescent="0.25">
      <c r="A434" s="2">
        <v>43529</v>
      </c>
      <c r="B434" s="3" cm="1">
        <f t="array" ref="B434">INDEX(raw_long[Adj Close], MATCH(1, ($A434=raw_long[Date])*(B$1=raw_long[Ticker]),0))</f>
        <v>38.927334000000002</v>
      </c>
      <c r="C434" s="3" cm="1">
        <f t="array" ref="C434">INDEX(raw_long[Adj Close], MATCH(1, ($A434=raw_long[Date])*(C$1=raw_long[Ticker]),0))</f>
        <v>203.59271200000001</v>
      </c>
      <c r="D434" s="3" cm="1">
        <f t="array" ref="D434">INDEX(raw_long[Adj Close], MATCH(1, ($A434=raw_long[Date])*(D$1=raw_long[Ticker]),0))</f>
        <v>103.034164</v>
      </c>
      <c r="E434" s="3" cm="1">
        <f t="array" ref="E434">INDEX(raw_long[Adj Close], MATCH(1, ($A434=raw_long[Date])*(E$1=raw_long[Ticker]),0))</f>
        <v>61.456252999999997</v>
      </c>
      <c r="F434" s="3" cm="1">
        <f t="array" ref="F434">INDEX(raw_long[Adj Close], MATCH(1, ($A434=raw_long[Date])*(F$1=raw_long[Ticker]),0))</f>
        <v>88.109641999999994</v>
      </c>
      <c r="G434" s="3" cm="1">
        <f t="array" ref="G434">INDEX(raw_long[Adj Close], MATCH(1, ($A434=raw_long[Date])*(G$1=raw_long[Ticker]),0))</f>
        <v>47.584620999999999</v>
      </c>
      <c r="H434" s="3" cm="1">
        <f t="array" ref="H434">INDEX(raw_long[Adj Close], MATCH(1, ($A434=raw_long[Date])*(H$1=raw_long[Ticker]),0))</f>
        <v>88.940804</v>
      </c>
      <c r="I434" s="3" cm="1">
        <f t="array" ref="I434">INDEX(raw_long[Adj Close], MATCH(1, ($A434=raw_long[Date])*(I$1=raw_long[Ticker]),0))</f>
        <v>32.729999999999997</v>
      </c>
    </row>
    <row r="435" spans="1:9" x14ac:dyDescent="0.25">
      <c r="A435" s="2">
        <v>43530</v>
      </c>
      <c r="B435" s="3" cm="1">
        <f t="array" ref="B435">INDEX(raw_long[Adj Close], MATCH(1, ($A435=raw_long[Date])*(B$1=raw_long[Ticker]),0))</f>
        <v>39.019835999999998</v>
      </c>
      <c r="C435" s="3" cm="1">
        <f t="array" ref="C435">INDEX(raw_long[Adj Close], MATCH(1, ($A435=raw_long[Date])*(C$1=raw_long[Ticker]),0))</f>
        <v>204.43829299999999</v>
      </c>
      <c r="D435" s="3" cm="1">
        <f t="array" ref="D435">INDEX(raw_long[Adj Close], MATCH(1, ($A435=raw_long[Date])*(D$1=raw_long[Ticker]),0))</f>
        <v>103.402153</v>
      </c>
      <c r="E435" s="3" cm="1">
        <f t="array" ref="E435">INDEX(raw_long[Adj Close], MATCH(1, ($A435=raw_long[Date])*(E$1=raw_long[Ticker]),0))</f>
        <v>60.202773999999998</v>
      </c>
      <c r="F435" s="3" cm="1">
        <f t="array" ref="F435">INDEX(raw_long[Adj Close], MATCH(1, ($A435=raw_long[Date])*(F$1=raw_long[Ticker]),0))</f>
        <v>88.147391999999996</v>
      </c>
      <c r="G435" s="3" cm="1">
        <f t="array" ref="G435">INDEX(raw_long[Adj Close], MATCH(1, ($A435=raw_long[Date])*(G$1=raw_long[Ticker]),0))</f>
        <v>47.779037000000002</v>
      </c>
      <c r="H435" s="3" cm="1">
        <f t="array" ref="H435">INDEX(raw_long[Adj Close], MATCH(1, ($A435=raw_long[Date])*(H$1=raw_long[Ticker]),0))</f>
        <v>88.940804</v>
      </c>
      <c r="I435" s="3" cm="1">
        <f t="array" ref="I435">INDEX(raw_long[Adj Close], MATCH(1, ($A435=raw_long[Date])*(I$1=raw_long[Ticker]),0))</f>
        <v>34.130001</v>
      </c>
    </row>
    <row r="436" spans="1:9" x14ac:dyDescent="0.25">
      <c r="A436" s="2">
        <v>43531</v>
      </c>
      <c r="B436" s="3" cm="1">
        <f t="array" ref="B436">INDEX(raw_long[Adj Close], MATCH(1, ($A436=raw_long[Date])*(B$1=raw_long[Ticker]),0))</f>
        <v>37.293156000000003</v>
      </c>
      <c r="C436" s="3" cm="1">
        <f t="array" ref="C436">INDEX(raw_long[Adj Close], MATCH(1, ($A436=raw_long[Date])*(C$1=raw_long[Ticker]),0))</f>
        <v>202.55924999999999</v>
      </c>
      <c r="D436" s="3" cm="1">
        <f t="array" ref="D436">INDEX(raw_long[Adj Close], MATCH(1, ($A436=raw_long[Date])*(D$1=raw_long[Ticker]),0))</f>
        <v>103.678139</v>
      </c>
      <c r="E436" s="3" cm="1">
        <f t="array" ref="E436">INDEX(raw_long[Adj Close], MATCH(1, ($A436=raw_long[Date])*(E$1=raw_long[Ticker]),0))</f>
        <v>59.862544999999997</v>
      </c>
      <c r="F436" s="3" cm="1">
        <f t="array" ref="F436">INDEX(raw_long[Adj Close], MATCH(1, ($A436=raw_long[Date])*(F$1=raw_long[Ticker]),0))</f>
        <v>88.166274999999999</v>
      </c>
      <c r="G436" s="3" cm="1">
        <f t="array" ref="G436">INDEX(raw_long[Adj Close], MATCH(1, ($A436=raw_long[Date])*(G$1=raw_long[Ticker]),0))</f>
        <v>47.341594999999998</v>
      </c>
      <c r="H436" s="3" cm="1">
        <f t="array" ref="H436">INDEX(raw_long[Adj Close], MATCH(1, ($A436=raw_long[Date])*(H$1=raw_long[Ticker]),0))</f>
        <v>88.236373999999998</v>
      </c>
      <c r="I436" s="3" cm="1">
        <f t="array" ref="I436">INDEX(raw_long[Adj Close], MATCH(1, ($A436=raw_long[Date])*(I$1=raw_long[Ticker]),0))</f>
        <v>33.82</v>
      </c>
    </row>
    <row r="437" spans="1:9" x14ac:dyDescent="0.25">
      <c r="A437" s="2">
        <v>43532</v>
      </c>
      <c r="B437" s="3" cm="1">
        <f t="array" ref="B437">INDEX(raw_long[Adj Close], MATCH(1, ($A437=raw_long[Date])*(B$1=raw_long[Ticker]),0))</f>
        <v>37.493572</v>
      </c>
      <c r="C437" s="3" cm="1">
        <f t="array" ref="C437">INDEX(raw_long[Adj Close], MATCH(1, ($A437=raw_long[Date])*(C$1=raw_long[Ticker]),0))</f>
        <v>197.861694</v>
      </c>
      <c r="D437" s="3" cm="1">
        <f t="array" ref="D437">INDEX(raw_long[Adj Close], MATCH(1, ($A437=raw_long[Date])*(D$1=raw_long[Ticker]),0))</f>
        <v>104.598083</v>
      </c>
      <c r="E437" s="3" cm="1">
        <f t="array" ref="E437">INDEX(raw_long[Adj Close], MATCH(1, ($A437=raw_long[Date])*(E$1=raw_long[Ticker]),0))</f>
        <v>59.468589999999999</v>
      </c>
      <c r="F437" s="3" cm="1">
        <f t="array" ref="F437">INDEX(raw_long[Adj Close], MATCH(1, ($A437=raw_long[Date])*(F$1=raw_long[Ticker]),0))</f>
        <v>89.959029999999998</v>
      </c>
      <c r="G437" s="3" cm="1">
        <f t="array" ref="G437">INDEX(raw_long[Adj Close], MATCH(1, ($A437=raw_long[Date])*(G$1=raw_long[Ticker]),0))</f>
        <v>47.536011000000002</v>
      </c>
      <c r="H437" s="3" cm="1">
        <f t="array" ref="H437">INDEX(raw_long[Adj Close], MATCH(1, ($A437=raw_long[Date])*(H$1=raw_long[Ticker]),0))</f>
        <v>87.037925999999999</v>
      </c>
      <c r="I437" s="3" cm="1">
        <f t="array" ref="I437">INDEX(raw_long[Adj Close], MATCH(1, ($A437=raw_long[Date])*(I$1=raw_long[Ticker]),0))</f>
        <v>32.810001</v>
      </c>
    </row>
    <row r="438" spans="1:9" x14ac:dyDescent="0.25">
      <c r="A438" s="2">
        <v>43535</v>
      </c>
      <c r="B438" s="3" cm="1">
        <f t="array" ref="B438">INDEX(raw_long[Adj Close], MATCH(1, ($A438=raw_long[Date])*(B$1=raw_long[Ticker]),0))</f>
        <v>37.524405999999999</v>
      </c>
      <c r="C438" s="3" cm="1">
        <f t="array" ref="C438">INDEX(raw_long[Adj Close], MATCH(1, ($A438=raw_long[Date])*(C$1=raw_long[Ticker]),0))</f>
        <v>199.740723</v>
      </c>
      <c r="D438" s="3" cm="1">
        <f t="array" ref="D438">INDEX(raw_long[Adj Close], MATCH(1, ($A438=raw_long[Date])*(D$1=raw_long[Ticker]),0))</f>
        <v>104.04611199999999</v>
      </c>
      <c r="E438" s="3" cm="1">
        <f t="array" ref="E438">INDEX(raw_long[Adj Close], MATCH(1, ($A438=raw_long[Date])*(E$1=raw_long[Ticker]),0))</f>
        <v>60.059520999999997</v>
      </c>
      <c r="F438" s="3" cm="1">
        <f t="array" ref="F438">INDEX(raw_long[Adj Close], MATCH(1, ($A438=raw_long[Date])*(F$1=raw_long[Ticker]),0))</f>
        <v>91.921631000000005</v>
      </c>
      <c r="G438" s="3" cm="1">
        <f t="array" ref="G438">INDEX(raw_long[Adj Close], MATCH(1, ($A438=raw_long[Date])*(G$1=raw_long[Ticker]),0))</f>
        <v>47.973457000000003</v>
      </c>
      <c r="H438" s="3" cm="1">
        <f t="array" ref="H438">INDEX(raw_long[Adj Close], MATCH(1, ($A438=raw_long[Date])*(H$1=raw_long[Ticker]),0))</f>
        <v>87.623428000000004</v>
      </c>
      <c r="I438" s="3" cm="1">
        <f t="array" ref="I438">INDEX(raw_long[Adj Close], MATCH(1, ($A438=raw_long[Date])*(I$1=raw_long[Ticker]),0))</f>
        <v>33.299999</v>
      </c>
    </row>
    <row r="439" spans="1:9" x14ac:dyDescent="0.25">
      <c r="A439" s="2">
        <v>43536</v>
      </c>
      <c r="B439" s="3" cm="1">
        <f t="array" ref="B439">INDEX(raw_long[Adj Close], MATCH(1, ($A439=raw_long[Date])*(B$1=raw_long[Ticker]),0))</f>
        <v>37.054192</v>
      </c>
      <c r="C439" s="3" cm="1">
        <f t="array" ref="C439">INDEX(raw_long[Adj Close], MATCH(1, ($A439=raw_long[Date])*(C$1=raw_long[Ticker]),0))</f>
        <v>197.110062</v>
      </c>
      <c r="D439" s="3" cm="1">
        <f t="array" ref="D439">INDEX(raw_long[Adj Close], MATCH(1, ($A439=raw_long[Date])*(D$1=raw_long[Ticker]),0))</f>
        <v>104.2761</v>
      </c>
      <c r="E439" s="3" cm="1">
        <f t="array" ref="E439">INDEX(raw_long[Adj Close], MATCH(1, ($A439=raw_long[Date])*(E$1=raw_long[Ticker]),0))</f>
        <v>61.098114000000002</v>
      </c>
      <c r="F439" s="3" cm="1">
        <f t="array" ref="F439">INDEX(raw_long[Adj Close], MATCH(1, ($A439=raw_long[Date])*(F$1=raw_long[Ticker]),0))</f>
        <v>93.355850000000004</v>
      </c>
      <c r="G439" s="3" cm="1">
        <f t="array" ref="G439">INDEX(raw_long[Adj Close], MATCH(1, ($A439=raw_long[Date])*(G$1=raw_long[Ticker]),0))</f>
        <v>48.216479999999997</v>
      </c>
      <c r="H439" s="3" cm="1">
        <f t="array" ref="H439">INDEX(raw_long[Adj Close], MATCH(1, ($A439=raw_long[Date])*(H$1=raw_long[Ticker]),0))</f>
        <v>87.925323000000006</v>
      </c>
      <c r="I439" s="3" cm="1">
        <f t="array" ref="I439">INDEX(raw_long[Adj Close], MATCH(1, ($A439=raw_long[Date])*(I$1=raw_long[Ticker]),0))</f>
        <v>33.279998999999997</v>
      </c>
    </row>
    <row r="440" spans="1:9" x14ac:dyDescent="0.25">
      <c r="A440" s="2">
        <v>43537</v>
      </c>
      <c r="B440" s="3" cm="1">
        <f t="array" ref="B440">INDEX(raw_long[Adj Close], MATCH(1, ($A440=raw_long[Date])*(B$1=raw_long[Ticker]),0))</f>
        <v>37.393360000000001</v>
      </c>
      <c r="C440" s="3" cm="1">
        <f t="array" ref="C440">INDEX(raw_long[Adj Close], MATCH(1, ($A440=raw_long[Date])*(C$1=raw_long[Ticker]),0))</f>
        <v>192.41250600000001</v>
      </c>
      <c r="D440" s="3" cm="1">
        <f t="array" ref="D440">INDEX(raw_long[Adj Close], MATCH(1, ($A440=raw_long[Date])*(D$1=raw_long[Ticker]),0))</f>
        <v>105.472031</v>
      </c>
      <c r="E440" s="3" cm="1">
        <f t="array" ref="E440">INDEX(raw_long[Adj Close], MATCH(1, ($A440=raw_long[Date])*(E$1=raw_long[Ticker]),0))</f>
        <v>62.441132000000003</v>
      </c>
      <c r="F440" s="3" cm="1">
        <f t="array" ref="F440">INDEX(raw_long[Adj Close], MATCH(1, ($A440=raw_long[Date])*(F$1=raw_long[Ticker]),0))</f>
        <v>93.336967000000001</v>
      </c>
      <c r="G440" s="3" cm="1">
        <f t="array" ref="G440">INDEX(raw_long[Adj Close], MATCH(1, ($A440=raw_long[Date])*(G$1=raw_long[Ticker]),0))</f>
        <v>48.799751000000001</v>
      </c>
      <c r="H440" s="3" cm="1">
        <f t="array" ref="H440">INDEX(raw_long[Adj Close], MATCH(1, ($A440=raw_long[Date])*(H$1=raw_long[Ticker]),0))</f>
        <v>87.971069</v>
      </c>
      <c r="I440" s="3" cm="1">
        <f t="array" ref="I440">INDEX(raw_long[Adj Close], MATCH(1, ($A440=raw_long[Date])*(I$1=raw_long[Ticker]),0))</f>
        <v>33.849997999999999</v>
      </c>
    </row>
    <row r="441" spans="1:9" x14ac:dyDescent="0.25">
      <c r="A441" s="2">
        <v>43538</v>
      </c>
      <c r="B441" s="3" cm="1">
        <f t="array" ref="B441">INDEX(raw_long[Adj Close], MATCH(1, ($A441=raw_long[Date])*(B$1=raw_long[Ticker]),0))</f>
        <v>37.516697000000001</v>
      </c>
      <c r="C441" s="3" cm="1">
        <f t="array" ref="C441">INDEX(raw_long[Adj Close], MATCH(1, ($A441=raw_long[Date])*(C$1=raw_long[Ticker]),0))</f>
        <v>198.80119300000001</v>
      </c>
      <c r="D441" s="3" cm="1">
        <f t="array" ref="D441">INDEX(raw_long[Adj Close], MATCH(1, ($A441=raw_long[Date])*(D$1=raw_long[Ticker]),0))</f>
        <v>105.058052</v>
      </c>
      <c r="E441" s="3" cm="1">
        <f t="array" ref="E441">INDEX(raw_long[Adj Close], MATCH(1, ($A441=raw_long[Date])*(E$1=raw_long[Ticker]),0))</f>
        <v>62.172527000000002</v>
      </c>
      <c r="F441" s="3" cm="1">
        <f t="array" ref="F441">INDEX(raw_long[Adj Close], MATCH(1, ($A441=raw_long[Date])*(F$1=raw_long[Ticker]),0))</f>
        <v>94.733436999999995</v>
      </c>
      <c r="G441" s="3" cm="1">
        <f t="array" ref="G441">INDEX(raw_long[Adj Close], MATCH(1, ($A441=raw_long[Date])*(G$1=raw_long[Ticker]),0))</f>
        <v>50.355122000000001</v>
      </c>
      <c r="H441" s="3" cm="1">
        <f t="array" ref="H441">INDEX(raw_long[Adj Close], MATCH(1, ($A441=raw_long[Date])*(H$1=raw_long[Ticker]),0))</f>
        <v>88.593154999999996</v>
      </c>
      <c r="I441" s="3" cm="1">
        <f t="array" ref="I441">INDEX(raw_long[Adj Close], MATCH(1, ($A441=raw_long[Date])*(I$1=raw_long[Ticker]),0))</f>
        <v>34.779998999999997</v>
      </c>
    </row>
    <row r="442" spans="1:9" x14ac:dyDescent="0.25">
      <c r="A442" s="2">
        <v>43539</v>
      </c>
      <c r="B442" s="3" cm="1">
        <f t="array" ref="B442">INDEX(raw_long[Adj Close], MATCH(1, ($A442=raw_long[Date])*(B$1=raw_long[Ticker]),0))</f>
        <v>37.794201000000001</v>
      </c>
      <c r="C442" s="3" cm="1">
        <f t="array" ref="C442">INDEX(raw_long[Adj Close], MATCH(1, ($A442=raw_long[Date])*(C$1=raw_long[Ticker]),0))</f>
        <v>199.55281099999999</v>
      </c>
      <c r="D442" s="3" cm="1">
        <f t="array" ref="D442">INDEX(raw_long[Adj Close], MATCH(1, ($A442=raw_long[Date])*(D$1=raw_long[Ticker]),0))</f>
        <v>106.345985</v>
      </c>
      <c r="E442" s="3" cm="1">
        <f t="array" ref="E442">INDEX(raw_long[Adj Close], MATCH(1, ($A442=raw_long[Date])*(E$1=raw_long[Ticker]),0))</f>
        <v>62.387408999999998</v>
      </c>
      <c r="F442" s="3" cm="1">
        <f t="array" ref="F442">INDEX(raw_long[Adj Close], MATCH(1, ($A442=raw_long[Date])*(F$1=raw_long[Ticker]),0))</f>
        <v>92.808586000000005</v>
      </c>
      <c r="G442" s="3" cm="1">
        <f t="array" ref="G442">INDEX(raw_long[Adj Close], MATCH(1, ($A442=raw_long[Date])*(G$1=raw_long[Ticker]),0))</f>
        <v>50.063491999999997</v>
      </c>
      <c r="H442" s="3" cm="1">
        <f t="array" ref="H442">INDEX(raw_long[Adj Close], MATCH(1, ($A442=raw_long[Date])*(H$1=raw_long[Ticker]),0))</f>
        <v>89.636077999999998</v>
      </c>
      <c r="I442" s="3" cm="1">
        <f t="array" ref="I442">INDEX(raw_long[Adj Close], MATCH(1, ($A442=raw_long[Date])*(I$1=raw_long[Ticker]),0))</f>
        <v>35</v>
      </c>
    </row>
    <row r="443" spans="1:9" x14ac:dyDescent="0.25">
      <c r="A443" s="2">
        <v>43542</v>
      </c>
      <c r="B443" s="3" cm="1">
        <f t="array" ref="B443">INDEX(raw_long[Adj Close], MATCH(1, ($A443=raw_long[Date])*(B$1=raw_long[Ticker]),0))</f>
        <v>36.522316000000004</v>
      </c>
      <c r="C443" s="3" cm="1">
        <f t="array" ref="C443">INDEX(raw_long[Adj Close], MATCH(1, ($A443=raw_long[Date])*(C$1=raw_long[Ticker]),0))</f>
        <v>194.85522499999999</v>
      </c>
      <c r="D443" s="3" cm="1">
        <f t="array" ref="D443">INDEX(raw_long[Adj Close], MATCH(1, ($A443=raw_long[Date])*(D$1=raw_long[Ticker]),0))</f>
        <v>105.794022</v>
      </c>
      <c r="E443" s="3" cm="1">
        <f t="array" ref="E443">INDEX(raw_long[Adj Close], MATCH(1, ($A443=raw_long[Date])*(E$1=raw_long[Ticker]),0))</f>
        <v>62.100906000000002</v>
      </c>
      <c r="F443" s="3" cm="1">
        <f t="array" ref="F443">INDEX(raw_long[Adj Close], MATCH(1, ($A443=raw_long[Date])*(F$1=raw_long[Ticker]),0))</f>
        <v>93.563430999999994</v>
      </c>
      <c r="G443" s="3" cm="1">
        <f t="array" ref="G443">INDEX(raw_long[Adj Close], MATCH(1, ($A443=raw_long[Date])*(G$1=raw_long[Ticker]),0))</f>
        <v>48.799751000000001</v>
      </c>
      <c r="H443" s="3" cm="1">
        <f t="array" ref="H443">INDEX(raw_long[Adj Close], MATCH(1, ($A443=raw_long[Date])*(H$1=raw_long[Ticker]),0))</f>
        <v>89.636077999999998</v>
      </c>
      <c r="I443" s="3" cm="1">
        <f t="array" ref="I443">INDEX(raw_long[Adj Close], MATCH(1, ($A443=raw_long[Date])*(I$1=raw_long[Ticker]),0))</f>
        <v>35.270000000000003</v>
      </c>
    </row>
    <row r="444" spans="1:9" x14ac:dyDescent="0.25">
      <c r="A444" s="2">
        <v>43543</v>
      </c>
      <c r="B444" s="3" cm="1">
        <f t="array" ref="B444">INDEX(raw_long[Adj Close], MATCH(1, ($A444=raw_long[Date])*(B$1=raw_long[Ticker]),0))</f>
        <v>36.961697000000001</v>
      </c>
      <c r="C444" s="3" cm="1">
        <f t="array" ref="C444">INDEX(raw_long[Adj Close], MATCH(1, ($A444=raw_long[Date])*(C$1=raw_long[Ticker]),0))</f>
        <v>198.23748800000001</v>
      </c>
      <c r="D444" s="3" cm="1">
        <f t="array" ref="D444">INDEX(raw_long[Adj Close], MATCH(1, ($A444=raw_long[Date])*(D$1=raw_long[Ticker]),0))</f>
        <v>106.437973</v>
      </c>
      <c r="E444" s="3" cm="1">
        <f t="array" ref="E444">INDEX(raw_long[Adj Close], MATCH(1, ($A444=raw_long[Date])*(E$1=raw_long[Ticker]),0))</f>
        <v>62.835082999999997</v>
      </c>
      <c r="F444" s="3" cm="1">
        <f t="array" ref="F444">INDEX(raw_long[Adj Close], MATCH(1, ($A444=raw_long[Date])*(F$1=raw_long[Ticker]),0))</f>
        <v>94.639083999999997</v>
      </c>
      <c r="G444" s="3" cm="1">
        <f t="array" ref="G444">INDEX(raw_long[Adj Close], MATCH(1, ($A444=raw_long[Date])*(G$1=raw_long[Ticker]),0))</f>
        <v>48.702537999999997</v>
      </c>
      <c r="H444" s="3" cm="1">
        <f t="array" ref="H444">INDEX(raw_long[Adj Close], MATCH(1, ($A444=raw_long[Date])*(H$1=raw_long[Ticker]),0))</f>
        <v>91.026641999999995</v>
      </c>
      <c r="I444" s="3" cm="1">
        <f t="array" ref="I444">INDEX(raw_long[Adj Close], MATCH(1, ($A444=raw_long[Date])*(I$1=raw_long[Ticker]),0))</f>
        <v>35.240001999999997</v>
      </c>
    </row>
    <row r="445" spans="1:9" x14ac:dyDescent="0.25">
      <c r="A445" s="2">
        <v>43544</v>
      </c>
      <c r="B445" s="3" cm="1">
        <f t="array" ref="B445">INDEX(raw_long[Adj Close], MATCH(1, ($A445=raw_long[Date])*(B$1=raw_long[Ticker]),0))</f>
        <v>36.067523999999999</v>
      </c>
      <c r="C445" s="3" cm="1">
        <f t="array" ref="C445">INDEX(raw_long[Adj Close], MATCH(1, ($A445=raw_long[Date])*(C$1=raw_long[Ticker]),0))</f>
        <v>197.110062</v>
      </c>
      <c r="D445" s="3" cm="1">
        <f t="array" ref="D445">INDEX(raw_long[Adj Close], MATCH(1, ($A445=raw_long[Date])*(D$1=raw_long[Ticker]),0))</f>
        <v>105.334045</v>
      </c>
      <c r="E445" s="3" cm="1">
        <f t="array" ref="E445">INDEX(raw_long[Adj Close], MATCH(1, ($A445=raw_long[Date])*(E$1=raw_long[Ticker]),0))</f>
        <v>63.336472000000001</v>
      </c>
      <c r="F445" s="3" cm="1">
        <f t="array" ref="F445">INDEX(raw_long[Adj Close], MATCH(1, ($A445=raw_long[Date])*(F$1=raw_long[Ticker]),0))</f>
        <v>94.591910999999996</v>
      </c>
      <c r="G445" s="3" cm="1">
        <f t="array" ref="G445">INDEX(raw_long[Adj Close], MATCH(1, ($A445=raw_long[Date])*(G$1=raw_long[Ticker]),0))</f>
        <v>48.459510999999999</v>
      </c>
      <c r="H445" s="3" cm="1">
        <f t="array" ref="H445">INDEX(raw_long[Adj Close], MATCH(1, ($A445=raw_long[Date])*(H$1=raw_long[Ticker]),0))</f>
        <v>89.059730999999999</v>
      </c>
      <c r="I445" s="3" cm="1">
        <f t="array" ref="I445">INDEX(raw_long[Adj Close], MATCH(1, ($A445=raw_long[Date])*(I$1=raw_long[Ticker]),0))</f>
        <v>34.700001</v>
      </c>
    </row>
    <row r="446" spans="1:9" x14ac:dyDescent="0.25">
      <c r="A446" s="2">
        <v>43545</v>
      </c>
      <c r="B446" s="3" cm="1">
        <f t="array" ref="B446">INDEX(raw_long[Adj Close], MATCH(1, ($A446=raw_long[Date])*(B$1=raw_long[Ticker]),0))</f>
        <v>36.637943</v>
      </c>
      <c r="C446" s="3" cm="1">
        <f t="array" ref="C446">INDEX(raw_long[Adj Close], MATCH(1, ($A446=raw_long[Date])*(C$1=raw_long[Ticker]),0))</f>
        <v>195.888687</v>
      </c>
      <c r="D446" s="3" cm="1">
        <f t="array" ref="D446">INDEX(raw_long[Adj Close], MATCH(1, ($A446=raw_long[Date])*(D$1=raw_long[Ticker]),0))</f>
        <v>102.206215</v>
      </c>
      <c r="E446" s="3" cm="1">
        <f t="array" ref="E446">INDEX(raw_long[Adj Close], MATCH(1, ($A446=raw_long[Date])*(E$1=raw_long[Ticker]),0))</f>
        <v>62.835082999999997</v>
      </c>
      <c r="F446" s="3" cm="1">
        <f t="array" ref="F446">INDEX(raw_long[Adj Close], MATCH(1, ($A446=raw_long[Date])*(F$1=raw_long[Ticker]),0))</f>
        <v>94.591910999999996</v>
      </c>
      <c r="G446" s="3" cm="1">
        <f t="array" ref="G446">INDEX(raw_long[Adj Close], MATCH(1, ($A446=raw_long[Date])*(G$1=raw_long[Ticker]),0))</f>
        <v>48.605331</v>
      </c>
      <c r="H446" s="3" cm="1">
        <f t="array" ref="H446">INDEX(raw_long[Adj Close], MATCH(1, ($A446=raw_long[Date])*(H$1=raw_long[Ticker]),0))</f>
        <v>90.029456999999994</v>
      </c>
      <c r="I446" s="3" cm="1">
        <f t="array" ref="I446">INDEX(raw_long[Adj Close], MATCH(1, ($A446=raw_long[Date])*(I$1=raw_long[Ticker]),0))</f>
        <v>35.099997999999999</v>
      </c>
    </row>
    <row r="447" spans="1:9" x14ac:dyDescent="0.25">
      <c r="A447" s="2">
        <v>43546</v>
      </c>
      <c r="B447" s="3" cm="1">
        <f t="array" ref="B447">INDEX(raw_long[Adj Close], MATCH(1, ($A447=raw_long[Date])*(B$1=raw_long[Ticker]),0))</f>
        <v>36.321899000000002</v>
      </c>
      <c r="C447" s="3" cm="1">
        <f t="array" ref="C447">INDEX(raw_long[Adj Close], MATCH(1, ($A447=raw_long[Date])*(C$1=raw_long[Ticker]),0))</f>
        <v>197.20401000000001</v>
      </c>
      <c r="D447" s="3" cm="1">
        <f t="array" ref="D447">INDEX(raw_long[Adj Close], MATCH(1, ($A447=raw_long[Date])*(D$1=raw_long[Ticker]),0))</f>
        <v>102.942177</v>
      </c>
      <c r="E447" s="3" cm="1">
        <f t="array" ref="E447">INDEX(raw_long[Adj Close], MATCH(1, ($A447=raw_long[Date])*(E$1=raw_long[Ticker]),0))</f>
        <v>61.223461</v>
      </c>
      <c r="F447" s="3" cm="1">
        <f t="array" ref="F447">INDEX(raw_long[Adj Close], MATCH(1, ($A447=raw_long[Date])*(F$1=raw_long[Ticker]),0))</f>
        <v>93.110512</v>
      </c>
      <c r="G447" s="3" cm="1">
        <f t="array" ref="G447">INDEX(raw_long[Adj Close], MATCH(1, ($A447=raw_long[Date])*(G$1=raw_long[Ticker]),0))</f>
        <v>48.556725</v>
      </c>
      <c r="H447" s="3" cm="1">
        <f t="array" ref="H447">INDEX(raw_long[Adj Close], MATCH(1, ($A447=raw_long[Date])*(H$1=raw_long[Ticker]),0))</f>
        <v>87.166008000000005</v>
      </c>
      <c r="I447" s="3" cm="1">
        <f t="array" ref="I447">INDEX(raw_long[Adj Close], MATCH(1, ($A447=raw_long[Date])*(I$1=raw_long[Ticker]),0))</f>
        <v>34.209999000000003</v>
      </c>
    </row>
    <row r="448" spans="1:9" x14ac:dyDescent="0.25">
      <c r="A448" s="2">
        <v>43549</v>
      </c>
      <c r="B448" s="3" cm="1">
        <f t="array" ref="B448">INDEX(raw_long[Adj Close], MATCH(1, ($A448=raw_long[Date])*(B$1=raw_long[Ticker]),0))</f>
        <v>35.790019999999998</v>
      </c>
      <c r="C448" s="3" cm="1">
        <f t="array" ref="C448">INDEX(raw_long[Adj Close], MATCH(1, ($A448=raw_long[Date])*(C$1=raw_long[Ticker]),0))</f>
        <v>199.834656</v>
      </c>
      <c r="D448" s="3" cm="1">
        <f t="array" ref="D448">INDEX(raw_long[Adj Close], MATCH(1, ($A448=raw_long[Date])*(D$1=raw_long[Ticker]),0))</f>
        <v>102.29821</v>
      </c>
      <c r="E448" s="3" cm="1">
        <f t="array" ref="E448">INDEX(raw_long[Adj Close], MATCH(1, ($A448=raw_long[Date])*(E$1=raw_long[Ticker]),0))</f>
        <v>62.333694000000001</v>
      </c>
      <c r="F448" s="3" cm="1">
        <f t="array" ref="F448">INDEX(raw_long[Adj Close], MATCH(1, ($A448=raw_long[Date])*(F$1=raw_long[Ticker]),0))</f>
        <v>93.129386999999994</v>
      </c>
      <c r="G448" s="3" cm="1">
        <f t="array" ref="G448">INDEX(raw_long[Adj Close], MATCH(1, ($A448=raw_long[Date])*(G$1=raw_long[Ticker]),0))</f>
        <v>48.994174999999998</v>
      </c>
      <c r="H448" s="3" cm="1">
        <f t="array" ref="H448">INDEX(raw_long[Adj Close], MATCH(1, ($A448=raw_long[Date])*(H$1=raw_long[Ticker]),0))</f>
        <v>86.818375000000003</v>
      </c>
      <c r="I448" s="3" cm="1">
        <f t="array" ref="I448">INDEX(raw_long[Adj Close], MATCH(1, ($A448=raw_long[Date])*(I$1=raw_long[Ticker]),0))</f>
        <v>34.189999</v>
      </c>
    </row>
    <row r="449" spans="1:9" x14ac:dyDescent="0.25">
      <c r="A449" s="2">
        <v>43550</v>
      </c>
      <c r="B449" s="3" cm="1">
        <f t="array" ref="B449">INDEX(raw_long[Adj Close], MATCH(1, ($A449=raw_long[Date])*(B$1=raw_long[Ticker]),0))</f>
        <v>36.237102999999998</v>
      </c>
      <c r="C449" s="3" cm="1">
        <f t="array" ref="C449">INDEX(raw_long[Adj Close], MATCH(1, ($A449=raw_long[Date])*(C$1=raw_long[Ticker]),0))</f>
        <v>201.24392700000001</v>
      </c>
      <c r="D449" s="3" cm="1">
        <f t="array" ref="D449">INDEX(raw_long[Adj Close], MATCH(1, ($A449=raw_long[Date])*(D$1=raw_long[Ticker]),0))</f>
        <v>104.04611199999999</v>
      </c>
      <c r="E449" s="3" cm="1">
        <f t="array" ref="E449">INDEX(raw_long[Adj Close], MATCH(1, ($A449=raw_long[Date])*(E$1=raw_long[Ticker]),0))</f>
        <v>63.211117000000002</v>
      </c>
      <c r="F449" s="3" cm="1">
        <f t="array" ref="F449">INDEX(raw_long[Adj Close], MATCH(1, ($A449=raw_long[Date])*(F$1=raw_long[Ticker]),0))</f>
        <v>93.487945999999994</v>
      </c>
      <c r="G449" s="3" cm="1">
        <f t="array" ref="G449">INDEX(raw_long[Adj Close], MATCH(1, ($A449=raw_long[Date])*(G$1=raw_long[Ticker]),0))</f>
        <v>49.869064000000002</v>
      </c>
      <c r="H449" s="3" cm="1">
        <f t="array" ref="H449">INDEX(raw_long[Adj Close], MATCH(1, ($A449=raw_long[Date])*(H$1=raw_long[Ticker]),0))</f>
        <v>86.708588000000006</v>
      </c>
      <c r="I449" s="3" cm="1">
        <f t="array" ref="I449">INDEX(raw_long[Adj Close], MATCH(1, ($A449=raw_long[Date])*(I$1=raw_long[Ticker]),0))</f>
        <v>35.040000999999997</v>
      </c>
    </row>
    <row r="450" spans="1:9" x14ac:dyDescent="0.25">
      <c r="A450" s="2">
        <v>43551</v>
      </c>
      <c r="B450" s="3" cm="1">
        <f t="array" ref="B450">INDEX(raw_long[Adj Close], MATCH(1, ($A450=raw_long[Date])*(B$1=raw_long[Ticker]),0))</f>
        <v>37.054192</v>
      </c>
      <c r="C450" s="3" cm="1">
        <f t="array" ref="C450">INDEX(raw_long[Adj Close], MATCH(1, ($A450=raw_long[Date])*(C$1=raw_long[Ticker]),0))</f>
        <v>200.962051</v>
      </c>
      <c r="D450" s="3" cm="1">
        <f t="array" ref="D450">INDEX(raw_long[Adj Close], MATCH(1, ($A450=raw_long[Date])*(D$1=raw_long[Ticker]),0))</f>
        <v>104.644081</v>
      </c>
      <c r="E450" s="3" cm="1">
        <f t="array" ref="E450">INDEX(raw_long[Adj Close], MATCH(1, ($A450=raw_long[Date])*(E$1=raw_long[Ticker]),0))</f>
        <v>62.656013000000002</v>
      </c>
      <c r="F450" s="3" cm="1">
        <f t="array" ref="F450">INDEX(raw_long[Adj Close], MATCH(1, ($A450=raw_long[Date])*(F$1=raw_long[Ticker]),0))</f>
        <v>93.789894000000004</v>
      </c>
      <c r="G450" s="3" cm="1">
        <f t="array" ref="G450">INDEX(raw_long[Adj Close], MATCH(1, ($A450=raw_long[Date])*(G$1=raw_long[Ticker]),0))</f>
        <v>49.771858000000002</v>
      </c>
      <c r="H450" s="3" cm="1">
        <f t="array" ref="H450">INDEX(raw_long[Adj Close], MATCH(1, ($A450=raw_long[Date])*(H$1=raw_long[Ticker]),0))</f>
        <v>87.431313000000003</v>
      </c>
      <c r="I450" s="3" cm="1">
        <f t="array" ref="I450">INDEX(raw_long[Adj Close], MATCH(1, ($A450=raw_long[Date])*(I$1=raw_long[Ticker]),0))</f>
        <v>34.869999</v>
      </c>
    </row>
    <row r="451" spans="1:9" x14ac:dyDescent="0.25">
      <c r="A451" s="2">
        <v>43552</v>
      </c>
      <c r="B451" s="3" cm="1">
        <f t="array" ref="B451">INDEX(raw_long[Adj Close], MATCH(1, ($A451=raw_long[Date])*(B$1=raw_long[Ticker]),0))</f>
        <v>37.455032000000003</v>
      </c>
      <c r="C451" s="3" cm="1">
        <f t="array" ref="C451">INDEX(raw_long[Adj Close], MATCH(1, ($A451=raw_long[Date])*(C$1=raw_long[Ticker]),0))</f>
        <v>201.807648</v>
      </c>
      <c r="D451" s="3" cm="1">
        <f t="array" ref="D451">INDEX(raw_long[Adj Close], MATCH(1, ($A451=raw_long[Date])*(D$1=raw_long[Ticker]),0))</f>
        <v>104.82807200000001</v>
      </c>
      <c r="E451" s="3" cm="1">
        <f t="array" ref="E451">INDEX(raw_long[Adj Close], MATCH(1, ($A451=raw_long[Date])*(E$1=raw_long[Ticker]),0))</f>
        <v>63.533450999999999</v>
      </c>
      <c r="F451" s="3" cm="1">
        <f t="array" ref="F451">INDEX(raw_long[Adj Close], MATCH(1, ($A451=raw_long[Date])*(F$1=raw_long[Ticker]),0))</f>
        <v>95.299576000000002</v>
      </c>
      <c r="G451" s="3" cm="1">
        <f t="array" ref="G451">INDEX(raw_long[Adj Close], MATCH(1, ($A451=raw_long[Date])*(G$1=raw_long[Ticker]),0))</f>
        <v>50.355122000000001</v>
      </c>
      <c r="H451" s="3" cm="1">
        <f t="array" ref="H451">INDEX(raw_long[Adj Close], MATCH(1, ($A451=raw_long[Date])*(H$1=raw_long[Ticker]),0))</f>
        <v>86.909858999999997</v>
      </c>
      <c r="I451" s="3" cm="1">
        <f t="array" ref="I451">INDEX(raw_long[Adj Close], MATCH(1, ($A451=raw_long[Date])*(I$1=raw_long[Ticker]),0))</f>
        <v>34.799999</v>
      </c>
    </row>
    <row r="452" spans="1:9" x14ac:dyDescent="0.25">
      <c r="A452" s="2">
        <v>43553</v>
      </c>
      <c r="B452" s="3" cm="1">
        <f t="array" ref="B452">INDEX(raw_long[Adj Close], MATCH(1, ($A452=raw_long[Date])*(B$1=raw_long[Ticker]),0))</f>
        <v>37.786490999999998</v>
      </c>
      <c r="C452" s="3" cm="1">
        <f t="array" ref="C452">INDEX(raw_long[Adj Close], MATCH(1, ($A452=raw_long[Date])*(C$1=raw_long[Ticker]),0))</f>
        <v>203.49876399999999</v>
      </c>
      <c r="D452" s="3" cm="1">
        <f t="array" ref="D452">INDEX(raw_long[Adj Close], MATCH(1, ($A452=raw_long[Date])*(D$1=raw_long[Ticker]),0))</f>
        <v>105.150047</v>
      </c>
      <c r="E452" s="3" cm="1">
        <f t="array" ref="E452">INDEX(raw_long[Adj Close], MATCH(1, ($A452=raw_long[Date])*(E$1=raw_long[Ticker]),0))</f>
        <v>64.375068999999996</v>
      </c>
      <c r="F452" s="3" cm="1">
        <f t="array" ref="F452">INDEX(raw_long[Adj Close], MATCH(1, ($A452=raw_long[Date])*(F$1=raw_long[Ticker]),0))</f>
        <v>95.912895000000006</v>
      </c>
      <c r="G452" s="3" cm="1">
        <f t="array" ref="G452">INDEX(raw_long[Adj Close], MATCH(1, ($A452=raw_long[Date])*(G$1=raw_long[Ticker]),0))</f>
        <v>50.257911999999997</v>
      </c>
      <c r="H452" s="3" cm="1">
        <f t="array" ref="H452">INDEX(raw_long[Adj Close], MATCH(1, ($A452=raw_long[Date])*(H$1=raw_long[Ticker]),0))</f>
        <v>87.769797999999994</v>
      </c>
      <c r="I452" s="3" cm="1">
        <f t="array" ref="I452">INDEX(raw_long[Adj Close], MATCH(1, ($A452=raw_long[Date])*(I$1=raw_long[Ticker]),0))</f>
        <v>34.75</v>
      </c>
    </row>
    <row r="453" spans="1:9" x14ac:dyDescent="0.25">
      <c r="A453" s="2">
        <v>43556</v>
      </c>
      <c r="B453" s="3" cm="1">
        <f t="array" ref="B453">INDEX(raw_long[Adj Close], MATCH(1, ($A453=raw_long[Date])*(B$1=raw_long[Ticker]),0))</f>
        <v>39.050666999999997</v>
      </c>
      <c r="C453" s="3" cm="1">
        <f t="array" ref="C453">INDEX(raw_long[Adj Close], MATCH(1, ($A453=raw_long[Date])*(C$1=raw_long[Ticker]),0))</f>
        <v>205.94148300000001</v>
      </c>
      <c r="D453" s="3" cm="1">
        <f t="array" ref="D453">INDEX(raw_long[Adj Close], MATCH(1, ($A453=raw_long[Date])*(D$1=raw_long[Ticker]),0))</f>
        <v>105.058052</v>
      </c>
      <c r="E453" s="3" cm="1">
        <f t="array" ref="E453">INDEX(raw_long[Adj Close], MATCH(1, ($A453=raw_long[Date])*(E$1=raw_long[Ticker]),0))</f>
        <v>65.216674999999995</v>
      </c>
      <c r="F453" s="3" cm="1">
        <f t="array" ref="F453">INDEX(raw_long[Adj Close], MATCH(1, ($A453=raw_long[Date])*(F$1=raw_long[Ticker]),0))</f>
        <v>95.063689999999994</v>
      </c>
      <c r="G453" s="3" cm="1">
        <f t="array" ref="G453">INDEX(raw_long[Adj Close], MATCH(1, ($A453=raw_long[Date])*(G$1=raw_long[Ticker]),0))</f>
        <v>51.132804999999998</v>
      </c>
      <c r="H453" s="3" cm="1">
        <f t="array" ref="H453">INDEX(raw_long[Adj Close], MATCH(1, ($A453=raw_long[Date])*(H$1=raw_long[Ticker]),0))</f>
        <v>89.608626999999998</v>
      </c>
      <c r="I453" s="3" cm="1">
        <f t="array" ref="I453">INDEX(raw_long[Adj Close], MATCH(1, ($A453=raw_long[Date])*(I$1=raw_long[Ticker]),0))</f>
        <v>35.07</v>
      </c>
    </row>
    <row r="454" spans="1:9" x14ac:dyDescent="0.25">
      <c r="A454" s="2">
        <v>43557</v>
      </c>
      <c r="B454" s="3" cm="1">
        <f t="array" ref="B454">INDEX(raw_long[Adj Close], MATCH(1, ($A454=raw_long[Date])*(B$1=raw_long[Ticker]),0))</f>
        <v>39.436084999999999</v>
      </c>
      <c r="C454" s="3" cm="1">
        <f t="array" ref="C454">INDEX(raw_long[Adj Close], MATCH(1, ($A454=raw_long[Date])*(C$1=raw_long[Ticker]),0))</f>
        <v>208.24331699999999</v>
      </c>
      <c r="D454" s="3" cm="1">
        <f t="array" ref="D454">INDEX(raw_long[Adj Close], MATCH(1, ($A454=raw_long[Date])*(D$1=raw_long[Ticker]),0))</f>
        <v>106.25399</v>
      </c>
      <c r="E454" s="3" cm="1">
        <f t="array" ref="E454">INDEX(raw_long[Adj Close], MATCH(1, ($A454=raw_long[Date])*(E$1=raw_long[Ticker]),0))</f>
        <v>66.076217999999997</v>
      </c>
      <c r="F454" s="3" cm="1">
        <f t="array" ref="F454">INDEX(raw_long[Adj Close], MATCH(1, ($A454=raw_long[Date])*(F$1=raw_long[Ticker]),0))</f>
        <v>95.582656999999998</v>
      </c>
      <c r="G454" s="3" cm="1">
        <f t="array" ref="G454">INDEX(raw_long[Adj Close], MATCH(1, ($A454=raw_long[Date])*(G$1=raw_long[Ticker]),0))</f>
        <v>51.230015000000002</v>
      </c>
      <c r="H454" s="3" cm="1">
        <f t="array" ref="H454">INDEX(raw_long[Adj Close], MATCH(1, ($A454=raw_long[Date])*(H$1=raw_long[Ticker]),0))</f>
        <v>90.724731000000006</v>
      </c>
      <c r="I454" s="3" cm="1">
        <f t="array" ref="I454">INDEX(raw_long[Adj Close], MATCH(1, ($A454=raw_long[Date])*(I$1=raw_long[Ticker]),0))</f>
        <v>35.979999999999997</v>
      </c>
    </row>
    <row r="455" spans="1:9" x14ac:dyDescent="0.25">
      <c r="A455" s="2">
        <v>43558</v>
      </c>
      <c r="B455" s="3" cm="1">
        <f t="array" ref="B455">INDEX(raw_long[Adj Close], MATCH(1, ($A455=raw_long[Date])*(B$1=raw_long[Ticker]),0))</f>
        <v>40.869846000000003</v>
      </c>
      <c r="C455" s="3" cm="1">
        <f t="array" ref="C455">INDEX(raw_long[Adj Close], MATCH(1, ($A455=raw_long[Date])*(C$1=raw_long[Ticker]),0))</f>
        <v>210.02839700000001</v>
      </c>
      <c r="D455" s="3" cm="1">
        <f t="array" ref="D455">INDEX(raw_long[Adj Close], MATCH(1, ($A455=raw_long[Date])*(D$1=raw_long[Ticker]),0))</f>
        <v>107.633911</v>
      </c>
      <c r="E455" s="3" cm="1">
        <f t="array" ref="E455">INDEX(raw_long[Adj Close], MATCH(1, ($A455=raw_long[Date])*(E$1=raw_long[Ticker]),0))</f>
        <v>66.595505000000003</v>
      </c>
      <c r="F455" s="3" cm="1">
        <f t="array" ref="F455">INDEX(raw_long[Adj Close], MATCH(1, ($A455=raw_long[Date])*(F$1=raw_long[Ticker]),0))</f>
        <v>95.393944000000005</v>
      </c>
      <c r="G455" s="3" cm="1">
        <f t="array" ref="G455">INDEX(raw_long[Adj Close], MATCH(1, ($A455=raw_long[Date])*(G$1=raw_long[Ticker]),0))</f>
        <v>51.813277999999997</v>
      </c>
      <c r="H455" s="3" cm="1">
        <f t="array" ref="H455">INDEX(raw_long[Adj Close], MATCH(1, ($A455=raw_long[Date])*(H$1=raw_long[Ticker]),0))</f>
        <v>92.124442999999999</v>
      </c>
      <c r="I455" s="3" cm="1">
        <f t="array" ref="I455">INDEX(raw_long[Adj Close], MATCH(1, ($A455=raw_long[Date])*(I$1=raw_long[Ticker]),0))</f>
        <v>37</v>
      </c>
    </row>
    <row r="456" spans="1:9" x14ac:dyDescent="0.25">
      <c r="A456" s="2">
        <v>43559</v>
      </c>
      <c r="B456" s="3" cm="1">
        <f t="array" ref="B456">INDEX(raw_long[Adj Close], MATCH(1, ($A456=raw_long[Date])*(B$1=raw_long[Ticker]),0))</f>
        <v>40.623176999999998</v>
      </c>
      <c r="C456" s="3" cm="1">
        <f t="array" ref="C456">INDEX(raw_long[Adj Close], MATCH(1, ($A456=raw_long[Date])*(C$1=raw_long[Ticker]),0))</f>
        <v>212.705994</v>
      </c>
      <c r="D456" s="3" cm="1">
        <f t="array" ref="D456">INDEX(raw_long[Adj Close], MATCH(1, ($A456=raw_long[Date])*(D$1=raw_long[Ticker]),0))</f>
        <v>107.26593800000001</v>
      </c>
      <c r="E456" s="3" cm="1">
        <f t="array" ref="E456">INDEX(raw_long[Adj Close], MATCH(1, ($A456=raw_long[Date])*(E$1=raw_long[Ticker]),0))</f>
        <v>66.219466999999995</v>
      </c>
      <c r="F456" s="3" cm="1">
        <f t="array" ref="F456">INDEX(raw_long[Adj Close], MATCH(1, ($A456=raw_long[Date])*(F$1=raw_long[Ticker]),0))</f>
        <v>95.393944000000005</v>
      </c>
      <c r="G456" s="3" cm="1">
        <f t="array" ref="G456">INDEX(raw_long[Adj Close], MATCH(1, ($A456=raw_long[Date])*(G$1=raw_long[Ticker]),0))</f>
        <v>52.056305000000002</v>
      </c>
      <c r="H456" s="3" cm="1">
        <f t="array" ref="H456">INDEX(raw_long[Adj Close], MATCH(1, ($A456=raw_long[Date])*(H$1=raw_long[Ticker]),0))</f>
        <v>92.380600000000001</v>
      </c>
      <c r="I456" s="3" cm="1">
        <f t="array" ref="I456">INDEX(raw_long[Adj Close], MATCH(1, ($A456=raw_long[Date])*(I$1=raw_long[Ticker]),0))</f>
        <v>36.209999000000003</v>
      </c>
    </row>
    <row r="457" spans="1:9" x14ac:dyDescent="0.25">
      <c r="A457" s="2">
        <v>43560</v>
      </c>
      <c r="B457" s="3" cm="1">
        <f t="array" ref="B457">INDEX(raw_long[Adj Close], MATCH(1, ($A457=raw_long[Date])*(B$1=raw_long[Ticker]),0))</f>
        <v>40.869846000000003</v>
      </c>
      <c r="C457" s="3" cm="1">
        <f t="array" ref="C457">INDEX(raw_long[Adj Close], MATCH(1, ($A457=raw_long[Date])*(C$1=raw_long[Ticker]),0))</f>
        <v>213.78645299999999</v>
      </c>
      <c r="D457" s="3" cm="1">
        <f t="array" ref="D457">INDEX(raw_long[Adj Close], MATCH(1, ($A457=raw_long[Date])*(D$1=raw_long[Ticker]),0))</f>
        <v>107.03594200000001</v>
      </c>
      <c r="E457" s="3" cm="1">
        <f t="array" ref="E457">INDEX(raw_long[Adj Close], MATCH(1, ($A457=raw_long[Date])*(E$1=raw_long[Ticker]),0))</f>
        <v>65.968772999999999</v>
      </c>
      <c r="F457" s="3" cm="1">
        <f t="array" ref="F457">INDEX(raw_long[Adj Close], MATCH(1, ($A457=raw_long[Date])*(F$1=raw_long[Ticker]),0))</f>
        <v>96.384681999999998</v>
      </c>
      <c r="G457" s="3" cm="1">
        <f t="array" ref="G457">INDEX(raw_long[Adj Close], MATCH(1, ($A457=raw_long[Date])*(G$1=raw_long[Ticker]),0))</f>
        <v>52.833992000000002</v>
      </c>
      <c r="H457" s="3" cm="1">
        <f t="array" ref="H457">INDEX(raw_long[Adj Close], MATCH(1, ($A457=raw_long[Date])*(H$1=raw_long[Ticker]),0))</f>
        <v>93.441817999999998</v>
      </c>
      <c r="I457" s="3" cm="1">
        <f t="array" ref="I457">INDEX(raw_long[Adj Close], MATCH(1, ($A457=raw_long[Date])*(I$1=raw_long[Ticker]),0))</f>
        <v>36.18</v>
      </c>
    </row>
    <row r="458" spans="1:9" x14ac:dyDescent="0.25">
      <c r="A458" s="2">
        <v>43563</v>
      </c>
      <c r="B458" s="3" cm="1">
        <f t="array" ref="B458">INDEX(raw_long[Adj Close], MATCH(1, ($A458=raw_long[Date])*(B$1=raw_long[Ticker]),0))</f>
        <v>40.607761000000004</v>
      </c>
      <c r="C458" s="3" cm="1">
        <f t="array" ref="C458">INDEX(raw_long[Adj Close], MATCH(1, ($A458=raw_long[Date])*(C$1=raw_long[Ticker]),0))</f>
        <v>211.155823</v>
      </c>
      <c r="D458" s="3" cm="1">
        <f t="array" ref="D458">INDEX(raw_long[Adj Close], MATCH(1, ($A458=raw_long[Date])*(D$1=raw_long[Ticker]),0))</f>
        <v>106.805954</v>
      </c>
      <c r="E458" s="3" cm="1">
        <f t="array" ref="E458">INDEX(raw_long[Adj Close], MATCH(1, ($A458=raw_long[Date])*(E$1=raw_long[Ticker]),0))</f>
        <v>65.646461000000002</v>
      </c>
      <c r="F458" s="3" cm="1">
        <f t="array" ref="F458">INDEX(raw_long[Adj Close], MATCH(1, ($A458=raw_long[Date])*(F$1=raw_long[Ticker]),0))</f>
        <v>96.667747000000006</v>
      </c>
      <c r="G458" s="3" cm="1">
        <f t="array" ref="G458">INDEX(raw_long[Adj Close], MATCH(1, ($A458=raw_long[Date])*(G$1=raw_long[Ticker]),0))</f>
        <v>52.250729</v>
      </c>
      <c r="H458" s="3" cm="1">
        <f t="array" ref="H458">INDEX(raw_long[Adj Close], MATCH(1, ($A458=raw_long[Date])*(H$1=raw_long[Ticker]),0))</f>
        <v>93.332031000000001</v>
      </c>
      <c r="I458" s="3" cm="1">
        <f t="array" ref="I458">INDEX(raw_long[Adj Close], MATCH(1, ($A458=raw_long[Date])*(I$1=raw_long[Ticker]),0))</f>
        <v>35.909999999999997</v>
      </c>
    </row>
    <row r="459" spans="1:9" x14ac:dyDescent="0.25">
      <c r="A459" s="2">
        <v>43564</v>
      </c>
      <c r="B459" s="3" cm="1">
        <f t="array" ref="B459">INDEX(raw_long[Adj Close], MATCH(1, ($A459=raw_long[Date])*(B$1=raw_long[Ticker]),0))</f>
        <v>39.836922000000001</v>
      </c>
      <c r="C459" s="3" cm="1">
        <f t="array" ref="C459">INDEX(raw_long[Adj Close], MATCH(1, ($A459=raw_long[Date])*(C$1=raw_long[Ticker]),0))</f>
        <v>210.59210200000001</v>
      </c>
      <c r="D459" s="3" cm="1">
        <f t="array" ref="D459">INDEX(raw_long[Adj Close], MATCH(1, ($A459=raw_long[Date])*(D$1=raw_long[Ticker]),0))</f>
        <v>105.61003100000001</v>
      </c>
      <c r="E459" s="3" cm="1">
        <f t="array" ref="E459">INDEX(raw_long[Adj Close], MATCH(1, ($A459=raw_long[Date])*(E$1=raw_long[Ticker]),0))</f>
        <v>65.700164999999998</v>
      </c>
      <c r="F459" s="3" cm="1">
        <f t="array" ref="F459">INDEX(raw_long[Adj Close], MATCH(1, ($A459=raw_long[Date])*(F$1=raw_long[Ticker]),0))</f>
        <v>94.129570000000001</v>
      </c>
      <c r="G459" s="3" cm="1">
        <f t="array" ref="G459">INDEX(raw_long[Adj Close], MATCH(1, ($A459=raw_long[Date])*(G$1=raw_long[Ticker]),0))</f>
        <v>51.181415999999999</v>
      </c>
      <c r="H459" s="3" cm="1">
        <f t="array" ref="H459">INDEX(raw_long[Adj Close], MATCH(1, ($A459=raw_long[Date])*(H$1=raw_long[Ticker]),0))</f>
        <v>92.124442999999999</v>
      </c>
      <c r="I459" s="3" cm="1">
        <f t="array" ref="I459">INDEX(raw_long[Adj Close], MATCH(1, ($A459=raw_long[Date])*(I$1=raw_long[Ticker]),0))</f>
        <v>35.340000000000003</v>
      </c>
    </row>
    <row r="460" spans="1:9" x14ac:dyDescent="0.25">
      <c r="A460" s="2">
        <v>43565</v>
      </c>
      <c r="B460" s="3" cm="1">
        <f t="array" ref="B460">INDEX(raw_long[Adj Close], MATCH(1, ($A460=raw_long[Date])*(B$1=raw_long[Ticker]),0))</f>
        <v>40.345672999999998</v>
      </c>
      <c r="C460" s="3" cm="1">
        <f t="array" ref="C460">INDEX(raw_long[Adj Close], MATCH(1, ($A460=raw_long[Date])*(C$1=raw_long[Ticker]),0))</f>
        <v>212.61204499999999</v>
      </c>
      <c r="D460" s="3" cm="1">
        <f t="array" ref="D460">INDEX(raw_long[Adj Close], MATCH(1, ($A460=raw_long[Date])*(D$1=raw_long[Ticker]),0))</f>
        <v>106.023994</v>
      </c>
      <c r="E460" s="3" cm="1">
        <f t="array" ref="E460">INDEX(raw_long[Adj Close], MATCH(1, ($A460=raw_long[Date])*(E$1=raw_long[Ticker]),0))</f>
        <v>66.022484000000006</v>
      </c>
      <c r="F460" s="3" cm="1">
        <f t="array" ref="F460">INDEX(raw_long[Adj Close], MATCH(1, ($A460=raw_long[Date])*(F$1=raw_long[Ticker]),0))</f>
        <v>94.072952000000001</v>
      </c>
      <c r="G460" s="3" cm="1">
        <f t="array" ref="G460">INDEX(raw_long[Adj Close], MATCH(1, ($A460=raw_long[Date])*(G$1=raw_long[Ticker]),0))</f>
        <v>51.424441999999999</v>
      </c>
      <c r="H460" s="3" cm="1">
        <f t="array" ref="H460">INDEX(raw_long[Adj Close], MATCH(1, ($A460=raw_long[Date])*(H$1=raw_long[Ticker]),0))</f>
        <v>92.929503999999994</v>
      </c>
      <c r="I460" s="3" cm="1">
        <f t="array" ref="I460">INDEX(raw_long[Adj Close], MATCH(1, ($A460=raw_long[Date])*(I$1=raw_long[Ticker]),0))</f>
        <v>36.310001</v>
      </c>
    </row>
    <row r="461" spans="1:9" x14ac:dyDescent="0.25">
      <c r="A461" s="2">
        <v>43566</v>
      </c>
      <c r="B461" s="3" cm="1">
        <f t="array" ref="B461">INDEX(raw_long[Adj Close], MATCH(1, ($A461=raw_long[Date])*(B$1=raw_long[Ticker]),0))</f>
        <v>41.424854000000003</v>
      </c>
      <c r="C461" s="3" cm="1">
        <f t="array" ref="C461">INDEX(raw_long[Adj Close], MATCH(1, ($A461=raw_long[Date])*(C$1=raw_long[Ticker]),0))</f>
        <v>211.76649499999999</v>
      </c>
      <c r="D461" s="3" cm="1">
        <f t="array" ref="D461">INDEX(raw_long[Adj Close], MATCH(1, ($A461=raw_long[Date])*(D$1=raw_long[Ticker]),0))</f>
        <v>105.518028</v>
      </c>
      <c r="E461" s="3" cm="1">
        <f t="array" ref="E461">INDEX(raw_long[Adj Close], MATCH(1, ($A461=raw_long[Date])*(E$1=raw_long[Ticker]),0))</f>
        <v>66.738770000000002</v>
      </c>
      <c r="F461" s="3" cm="1">
        <f t="array" ref="F461">INDEX(raw_long[Adj Close], MATCH(1, ($A461=raw_long[Date])*(F$1=raw_long[Ticker]),0))</f>
        <v>93.638908000000001</v>
      </c>
      <c r="G461" s="3" cm="1">
        <f t="array" ref="G461">INDEX(raw_long[Adj Close], MATCH(1, ($A461=raw_long[Date])*(G$1=raw_long[Ticker]),0))</f>
        <v>51.959094999999998</v>
      </c>
      <c r="H461" s="3" cm="1">
        <f t="array" ref="H461">INDEX(raw_long[Adj Close], MATCH(1, ($A461=raw_long[Date])*(H$1=raw_long[Ticker]),0))</f>
        <v>93.716269999999994</v>
      </c>
      <c r="I461" s="3" cm="1">
        <f t="array" ref="I461">INDEX(raw_long[Adj Close], MATCH(1, ($A461=raw_long[Date])*(I$1=raw_long[Ticker]),0))</f>
        <v>36.849997999999999</v>
      </c>
    </row>
    <row r="462" spans="1:9" x14ac:dyDescent="0.25">
      <c r="A462" s="2">
        <v>43567</v>
      </c>
      <c r="B462" s="3" cm="1">
        <f t="array" ref="B462">INDEX(raw_long[Adj Close], MATCH(1, ($A462=raw_long[Date])*(B$1=raw_long[Ticker]),0))</f>
        <v>42.642772999999998</v>
      </c>
      <c r="C462" s="3" cm="1">
        <f t="array" ref="C462">INDEX(raw_long[Adj Close], MATCH(1, ($A462=raw_long[Date])*(C$1=raw_long[Ticker]),0))</f>
        <v>211.76649499999999</v>
      </c>
      <c r="D462" s="3" cm="1">
        <f t="array" ref="D462">INDEX(raw_long[Adj Close], MATCH(1, ($A462=raw_long[Date])*(D$1=raw_long[Ticker]),0))</f>
        <v>105.380043</v>
      </c>
      <c r="E462" s="3" cm="1">
        <f t="array" ref="E462">INDEX(raw_long[Adj Close], MATCH(1, ($A462=raw_long[Date])*(E$1=raw_long[Ticker]),0))</f>
        <v>66.273193000000006</v>
      </c>
      <c r="F462" s="3" cm="1">
        <f t="array" ref="F462">INDEX(raw_long[Adj Close], MATCH(1, ($A462=raw_long[Date])*(F$1=raw_long[Ticker]),0))</f>
        <v>91.695175000000006</v>
      </c>
      <c r="G462" s="3" cm="1">
        <f t="array" ref="G462">INDEX(raw_long[Adj Close], MATCH(1, ($A462=raw_long[Date])*(G$1=raw_long[Ticker]),0))</f>
        <v>52.639572000000001</v>
      </c>
      <c r="H462" s="3" cm="1">
        <f t="array" ref="H462">INDEX(raw_long[Adj Close], MATCH(1, ($A462=raw_long[Date])*(H$1=raw_long[Ticker]),0))</f>
        <v>95.015334999999993</v>
      </c>
      <c r="I462" s="3" cm="1">
        <f t="array" ref="I462">INDEX(raw_long[Adj Close], MATCH(1, ($A462=raw_long[Date])*(I$1=raw_long[Ticker]),0))</f>
        <v>37.720001000000003</v>
      </c>
    </row>
    <row r="463" spans="1:9" x14ac:dyDescent="0.25">
      <c r="A463" s="2">
        <v>43570</v>
      </c>
      <c r="B463" s="3" cm="1">
        <f t="array" ref="B463">INDEX(raw_long[Adj Close], MATCH(1, ($A463=raw_long[Date])*(B$1=raw_long[Ticker]),0))</f>
        <v>42.707233000000002</v>
      </c>
      <c r="C463" s="3" cm="1">
        <f t="array" ref="C463">INDEX(raw_long[Adj Close], MATCH(1, ($A463=raw_long[Date])*(C$1=raw_long[Ticker]),0))</f>
        <v>212.61204499999999</v>
      </c>
      <c r="D463" s="3" cm="1">
        <f t="array" ref="D463">INDEX(raw_long[Adj Close], MATCH(1, ($A463=raw_long[Date])*(D$1=raw_long[Ticker]),0))</f>
        <v>103.862129</v>
      </c>
      <c r="E463" s="3" cm="1">
        <f t="array" ref="E463">INDEX(raw_long[Adj Close], MATCH(1, ($A463=raw_long[Date])*(E$1=raw_long[Ticker]),0))</f>
        <v>65.915062000000006</v>
      </c>
      <c r="F463" s="3" cm="1">
        <f t="array" ref="F463">INDEX(raw_long[Adj Close], MATCH(1, ($A463=raw_long[Date])*(F$1=raw_long[Ticker]),0))</f>
        <v>91.242271000000002</v>
      </c>
      <c r="G463" s="3" cm="1">
        <f t="array" ref="G463">INDEX(raw_long[Adj Close], MATCH(1, ($A463=raw_long[Date])*(G$1=raw_long[Ticker]),0))</f>
        <v>53.465857999999997</v>
      </c>
      <c r="H463" s="3" cm="1">
        <f t="array" ref="H463">INDEX(raw_long[Adj Close], MATCH(1, ($A463=raw_long[Date])*(H$1=raw_long[Ticker]),0))</f>
        <v>94.905556000000004</v>
      </c>
      <c r="I463" s="3" cm="1">
        <f t="array" ref="I463">INDEX(raw_long[Adj Close], MATCH(1, ($A463=raw_long[Date])*(I$1=raw_long[Ticker]),0))</f>
        <v>37.580002</v>
      </c>
    </row>
    <row r="464" spans="1:9" x14ac:dyDescent="0.25">
      <c r="A464" s="2">
        <v>43571</v>
      </c>
      <c r="B464" s="3" cm="1">
        <f t="array" ref="B464">INDEX(raw_long[Adj Close], MATCH(1, ($A464=raw_long[Date])*(B$1=raw_long[Ticker]),0))</f>
        <v>42.691119999999998</v>
      </c>
      <c r="C464" s="3" cm="1">
        <f t="array" ref="C464">INDEX(raw_long[Adj Close], MATCH(1, ($A464=raw_long[Date])*(C$1=raw_long[Ticker]),0))</f>
        <v>215.80639600000001</v>
      </c>
      <c r="D464" s="3" cm="1">
        <f t="array" ref="D464">INDEX(raw_long[Adj Close], MATCH(1, ($A464=raw_long[Date])*(D$1=raw_long[Ticker]),0))</f>
        <v>108.093887</v>
      </c>
      <c r="E464" s="3" cm="1">
        <f t="array" ref="E464">INDEX(raw_long[Adj Close], MATCH(1, ($A464=raw_long[Date])*(E$1=raw_long[Ticker]),0))</f>
        <v>66.094123999999994</v>
      </c>
      <c r="F464" s="3" cm="1">
        <f t="array" ref="F464">INDEX(raw_long[Adj Close], MATCH(1, ($A464=raw_long[Date])*(F$1=raw_long[Ticker]),0))</f>
        <v>90.487433999999993</v>
      </c>
      <c r="G464" s="3" cm="1">
        <f t="array" ref="G464">INDEX(raw_long[Adj Close], MATCH(1, ($A464=raw_long[Date])*(G$1=raw_long[Ticker]),0))</f>
        <v>52.882598999999999</v>
      </c>
      <c r="H464" s="3" cm="1">
        <f t="array" ref="H464">INDEX(raw_long[Adj Close], MATCH(1, ($A464=raw_long[Date])*(H$1=raw_long[Ticker]),0))</f>
        <v>95.637435999999994</v>
      </c>
      <c r="I464" s="3" cm="1">
        <f t="array" ref="I464">INDEX(raw_long[Adj Close], MATCH(1, ($A464=raw_long[Date])*(I$1=raw_long[Ticker]),0))</f>
        <v>41.560001</v>
      </c>
    </row>
    <row r="465" spans="1:9" x14ac:dyDescent="0.25">
      <c r="A465" s="2">
        <v>43572</v>
      </c>
      <c r="B465" s="3" cm="1">
        <f t="array" ref="B465">INDEX(raw_long[Adj Close], MATCH(1, ($A465=raw_long[Date])*(B$1=raw_long[Ticker]),0))</f>
        <v>43.013443000000002</v>
      </c>
      <c r="C465" s="3" cm="1">
        <f t="array" ref="C465">INDEX(raw_long[Adj Close], MATCH(1, ($A465=raw_long[Date])*(C$1=raw_long[Ticker]),0))</f>
        <v>215.57153299999999</v>
      </c>
      <c r="D465" s="3" cm="1">
        <f t="array" ref="D465">INDEX(raw_long[Adj Close], MATCH(1, ($A465=raw_long[Date])*(D$1=raw_long[Ticker]),0))</f>
        <v>107.541916</v>
      </c>
      <c r="E465" s="3" cm="1">
        <f t="array" ref="E465">INDEX(raw_long[Adj Close], MATCH(1, ($A465=raw_long[Date])*(E$1=raw_long[Ticker]),0))</f>
        <v>63.909484999999997</v>
      </c>
      <c r="F465" s="3" cm="1">
        <f t="array" ref="F465">INDEX(raw_long[Adj Close], MATCH(1, ($A465=raw_long[Date])*(F$1=raw_long[Ticker]),0))</f>
        <v>89.562736999999998</v>
      </c>
      <c r="G465" s="3" cm="1">
        <f t="array" ref="G465">INDEX(raw_long[Adj Close], MATCH(1, ($A465=raw_long[Date])*(G$1=raw_long[Ticker]),0))</f>
        <v>53.125625999999997</v>
      </c>
      <c r="H465" s="3" cm="1">
        <f t="array" ref="H465">INDEX(raw_long[Adj Close], MATCH(1, ($A465=raw_long[Date])*(H$1=raw_long[Ticker]),0))</f>
        <v>96.826721000000006</v>
      </c>
      <c r="I465" s="3" cm="1">
        <f t="array" ref="I465">INDEX(raw_long[Adj Close], MATCH(1, ($A465=raw_long[Date])*(I$1=raw_long[Ticker]),0))</f>
        <v>41.619999</v>
      </c>
    </row>
    <row r="466" spans="1:9" x14ac:dyDescent="0.25">
      <c r="A466" s="2">
        <v>43573</v>
      </c>
      <c r="B466" s="3" cm="1">
        <f t="array" ref="B466">INDEX(raw_long[Adj Close], MATCH(1, ($A466=raw_long[Date])*(B$1=raw_long[Ticker]),0))</f>
        <v>42.739471000000002</v>
      </c>
      <c r="C466" s="3" cm="1">
        <f t="array" ref="C466">INDEX(raw_long[Adj Close], MATCH(1, ($A466=raw_long[Date])*(C$1=raw_long[Ticker]),0))</f>
        <v>218.10820000000001</v>
      </c>
      <c r="D466" s="3" cm="1">
        <f t="array" ref="D466">INDEX(raw_long[Adj Close], MATCH(1, ($A466=raw_long[Date])*(D$1=raw_long[Ticker]),0))</f>
        <v>108.599861</v>
      </c>
      <c r="E466" s="3" cm="1">
        <f t="array" ref="E466">INDEX(raw_long[Adj Close], MATCH(1, ($A466=raw_long[Date])*(E$1=raw_long[Ticker]),0))</f>
        <v>62.817180999999998</v>
      </c>
      <c r="F466" s="3" cm="1">
        <f t="array" ref="F466">INDEX(raw_long[Adj Close], MATCH(1, ($A466=raw_long[Date])*(F$1=raw_long[Ticker]),0))</f>
        <v>88.487076000000002</v>
      </c>
      <c r="G466" s="3" cm="1">
        <f t="array" ref="G466">INDEX(raw_long[Adj Close], MATCH(1, ($A466=raw_long[Date])*(G$1=raw_long[Ticker]),0))</f>
        <v>52.931206000000003</v>
      </c>
      <c r="H466" s="3" cm="1">
        <f t="array" ref="H466">INDEX(raw_long[Adj Close], MATCH(1, ($A466=raw_long[Date])*(H$1=raw_long[Ticker]),0))</f>
        <v>97.430510999999996</v>
      </c>
      <c r="I466" s="3" cm="1">
        <f t="array" ref="I466">INDEX(raw_long[Adj Close], MATCH(1, ($A466=raw_long[Date])*(I$1=raw_long[Ticker]),0))</f>
        <v>41.639999000000003</v>
      </c>
    </row>
    <row r="467" spans="1:9" x14ac:dyDescent="0.25">
      <c r="A467" s="2">
        <v>43578</v>
      </c>
      <c r="B467" s="3" cm="1">
        <f t="array" ref="B467">INDEX(raw_long[Adj Close], MATCH(1, ($A467=raw_long[Date])*(B$1=raw_long[Ticker]),0))</f>
        <v>42.094833000000001</v>
      </c>
      <c r="C467" s="3" cm="1">
        <f t="array" ref="C467">INDEX(raw_long[Adj Close], MATCH(1, ($A467=raw_long[Date])*(C$1=raw_long[Ticker]),0))</f>
        <v>216.933807</v>
      </c>
      <c r="D467" s="3" cm="1">
        <f t="array" ref="D467">INDEX(raw_long[Adj Close], MATCH(1, ($A467=raw_long[Date])*(D$1=raw_long[Ticker]),0))</f>
        <v>108.87584699999999</v>
      </c>
      <c r="E467" s="3" cm="1">
        <f t="array" ref="E467">INDEX(raw_long[Adj Close], MATCH(1, ($A467=raw_long[Date])*(E$1=raw_long[Ticker]),0))</f>
        <v>63.819961999999997</v>
      </c>
      <c r="F467" s="3" cm="1">
        <f t="array" ref="F467">INDEX(raw_long[Adj Close], MATCH(1, ($A467=raw_long[Date])*(F$1=raw_long[Ticker]),0))</f>
        <v>90.581772000000001</v>
      </c>
      <c r="G467" s="3" cm="1">
        <f t="array" ref="G467">INDEX(raw_long[Adj Close], MATCH(1, ($A467=raw_long[Date])*(G$1=raw_long[Ticker]),0))</f>
        <v>52.490929000000001</v>
      </c>
      <c r="H467" s="3" cm="1">
        <f t="array" ref="H467">INDEX(raw_long[Adj Close], MATCH(1, ($A467=raw_long[Date])*(H$1=raw_long[Ticker]),0))</f>
        <v>96.680351000000002</v>
      </c>
      <c r="I467" s="3" cm="1">
        <f t="array" ref="I467">INDEX(raw_long[Adj Close], MATCH(1, ($A467=raw_long[Date])*(I$1=raw_long[Ticker]),0))</f>
        <v>41.419998</v>
      </c>
    </row>
    <row r="468" spans="1:9" x14ac:dyDescent="0.25">
      <c r="A468" s="2">
        <v>43579</v>
      </c>
      <c r="B468" s="3" cm="1">
        <f t="array" ref="B468">INDEX(raw_long[Adj Close], MATCH(1, ($A468=raw_long[Date])*(B$1=raw_long[Ticker]),0))</f>
        <v>41.272922999999999</v>
      </c>
      <c r="C468" s="3" cm="1">
        <f t="array" ref="C468">INDEX(raw_long[Adj Close], MATCH(1, ($A468=raw_long[Date])*(C$1=raw_long[Ticker]),0))</f>
        <v>216.74591100000001</v>
      </c>
      <c r="D468" s="3" cm="1">
        <f t="array" ref="D468">INDEX(raw_long[Adj Close], MATCH(1, ($A468=raw_long[Date])*(D$1=raw_long[Ticker]),0))</f>
        <v>109.197823</v>
      </c>
      <c r="E468" s="3" cm="1">
        <f t="array" ref="E468">INDEX(raw_long[Adj Close], MATCH(1, ($A468=raw_long[Date])*(E$1=raw_long[Ticker]),0))</f>
        <v>64.428794999999994</v>
      </c>
      <c r="F468" s="3" cm="1">
        <f t="array" ref="F468">INDEX(raw_long[Adj Close], MATCH(1, ($A468=raw_long[Date])*(F$1=raw_long[Ticker]),0))</f>
        <v>90.657264999999995</v>
      </c>
      <c r="G468" s="3" cm="1">
        <f t="array" ref="G468">INDEX(raw_long[Adj Close], MATCH(1, ($A468=raw_long[Date])*(G$1=raw_long[Ticker]),0))</f>
        <v>52.637684</v>
      </c>
      <c r="H468" s="3" cm="1">
        <f t="array" ref="H468">INDEX(raw_long[Adj Close], MATCH(1, ($A468=raw_long[Date])*(H$1=raw_long[Ticker]),0))</f>
        <v>96.625465000000005</v>
      </c>
      <c r="I468" s="3" cm="1">
        <f t="array" ref="I468">INDEX(raw_long[Adj Close], MATCH(1, ($A468=raw_long[Date])*(I$1=raw_long[Ticker]),0))</f>
        <v>42.099997999999999</v>
      </c>
    </row>
    <row r="469" spans="1:9" x14ac:dyDescent="0.25">
      <c r="A469" s="2">
        <v>43580</v>
      </c>
      <c r="B469" s="3" cm="1">
        <f t="array" ref="B469">INDEX(raw_long[Adj Close], MATCH(1, ($A469=raw_long[Date])*(B$1=raw_long[Ticker]),0))</f>
        <v>40.692745000000002</v>
      </c>
      <c r="C469" s="3" cm="1">
        <f t="array" ref="C469">INDEX(raw_long[Adj Close], MATCH(1, ($A469=raw_long[Date])*(C$1=raw_long[Ticker]),0))</f>
        <v>214.91386399999999</v>
      </c>
      <c r="D469" s="3" cm="1">
        <f t="array" ref="D469">INDEX(raw_long[Adj Close], MATCH(1, ($A469=raw_long[Date])*(D$1=raw_long[Ticker]),0))</f>
        <v>108.369873</v>
      </c>
      <c r="E469" s="3" cm="1">
        <f t="array" ref="E469">INDEX(raw_long[Adj Close], MATCH(1, ($A469=raw_long[Date])*(E$1=raw_long[Ticker]),0))</f>
        <v>64.231819000000002</v>
      </c>
      <c r="F469" s="3" cm="1">
        <f t="array" ref="F469">INDEX(raw_long[Adj Close], MATCH(1, ($A469=raw_long[Date])*(F$1=raw_long[Ticker]),0))</f>
        <v>89.751450000000006</v>
      </c>
      <c r="G469" s="3" cm="1">
        <f t="array" ref="G469">INDEX(raw_long[Adj Close], MATCH(1, ($A469=raw_long[Date])*(G$1=raw_long[Ticker]),0))</f>
        <v>51.757133000000003</v>
      </c>
      <c r="H469" s="3" cm="1">
        <f t="array" ref="H469">INDEX(raw_long[Adj Close], MATCH(1, ($A469=raw_long[Date])*(H$1=raw_long[Ticker]),0))</f>
        <v>96.643760999999998</v>
      </c>
      <c r="I469" s="3" cm="1">
        <f t="array" ref="I469">INDEX(raw_long[Adj Close], MATCH(1, ($A469=raw_long[Date])*(I$1=raw_long[Ticker]),0))</f>
        <v>42.07</v>
      </c>
    </row>
    <row r="470" spans="1:9" x14ac:dyDescent="0.25">
      <c r="A470" s="2">
        <v>43581</v>
      </c>
      <c r="B470" s="3" cm="1">
        <f t="array" ref="B470">INDEX(raw_long[Adj Close], MATCH(1, ($A470=raw_long[Date])*(B$1=raw_long[Ticker]),0))</f>
        <v>41.192337000000002</v>
      </c>
      <c r="C470" s="3" cm="1">
        <f t="array" ref="C470">INDEX(raw_long[Adj Close], MATCH(1, ($A470=raw_long[Date])*(C$1=raw_long[Ticker]),0))</f>
        <v>215.336624</v>
      </c>
      <c r="D470" s="3" cm="1">
        <f t="array" ref="D470">INDEX(raw_long[Adj Close], MATCH(1, ($A470=raw_long[Date])*(D$1=raw_long[Ticker]),0))</f>
        <v>107.955894</v>
      </c>
      <c r="E470" s="3" cm="1">
        <f t="array" ref="E470">INDEX(raw_long[Adj Close], MATCH(1, ($A470=raw_long[Date])*(E$1=raw_long[Ticker]),0))</f>
        <v>65.270409000000001</v>
      </c>
      <c r="F470" s="3" cm="1">
        <f t="array" ref="F470">INDEX(raw_long[Adj Close], MATCH(1, ($A470=raw_long[Date])*(F$1=raw_long[Ticker]),0))</f>
        <v>90.223220999999995</v>
      </c>
      <c r="G470" s="3" cm="1">
        <f t="array" ref="G470">INDEX(raw_long[Adj Close], MATCH(1, ($A470=raw_long[Date])*(G$1=raw_long[Ticker]),0))</f>
        <v>53.371482999999998</v>
      </c>
      <c r="H470" s="3" cm="1">
        <f t="array" ref="H470">INDEX(raw_long[Adj Close], MATCH(1, ($A470=raw_long[Date])*(H$1=raw_long[Ticker]),0))</f>
        <v>96.332710000000006</v>
      </c>
      <c r="I470" s="3" cm="1">
        <f t="array" ref="I470">INDEX(raw_long[Adj Close], MATCH(1, ($A470=raw_long[Date])*(I$1=raw_long[Ticker]),0))</f>
        <v>42.34</v>
      </c>
    </row>
    <row r="471" spans="1:9" x14ac:dyDescent="0.25">
      <c r="A471" s="2">
        <v>43584</v>
      </c>
      <c r="B471" s="3" cm="1">
        <f t="array" ref="B471">INDEX(raw_long[Adj Close], MATCH(1, ($A471=raw_long[Date])*(B$1=raw_long[Ticker]),0))</f>
        <v>40.676628000000001</v>
      </c>
      <c r="C471" s="3" cm="1">
        <f t="array" ref="C471">INDEX(raw_long[Adj Close], MATCH(1, ($A471=raw_long[Date])*(C$1=raw_long[Ticker]),0))</f>
        <v>214.77293399999999</v>
      </c>
      <c r="D471" s="3" cm="1">
        <f t="array" ref="D471">INDEX(raw_long[Adj Close], MATCH(1, ($A471=raw_long[Date])*(D$1=raw_long[Ticker]),0))</f>
        <v>107.587906</v>
      </c>
      <c r="E471" s="3" cm="1">
        <f t="array" ref="E471">INDEX(raw_long[Adj Close], MATCH(1, ($A471=raw_long[Date])*(E$1=raw_long[Ticker]),0))</f>
        <v>66.631332</v>
      </c>
      <c r="F471" s="3" cm="1">
        <f t="array" ref="F471">INDEX(raw_long[Adj Close], MATCH(1, ($A471=raw_long[Date])*(F$1=raw_long[Ticker]),0))</f>
        <v>91.418304000000006</v>
      </c>
      <c r="G471" s="3" cm="1">
        <f t="array" ref="G471">INDEX(raw_long[Adj Close], MATCH(1, ($A471=raw_long[Date])*(G$1=raw_long[Ticker]),0))</f>
        <v>55.523952000000001</v>
      </c>
      <c r="H471" s="3" cm="1">
        <f t="array" ref="H471">INDEX(raw_long[Adj Close], MATCH(1, ($A471=raw_long[Date])*(H$1=raw_long[Ticker]),0))</f>
        <v>96.845023999999995</v>
      </c>
      <c r="I471" s="3" cm="1">
        <f t="array" ref="I471">INDEX(raw_long[Adj Close], MATCH(1, ($A471=raw_long[Date])*(I$1=raw_long[Ticker]),0))</f>
        <v>42.610000999999997</v>
      </c>
    </row>
    <row r="472" spans="1:9" x14ac:dyDescent="0.25">
      <c r="A472" s="2">
        <v>43585</v>
      </c>
      <c r="B472" s="3" cm="1">
        <f t="array" ref="B472">INDEX(raw_long[Adj Close], MATCH(1, ($A472=raw_long[Date])*(B$1=raw_long[Ticker]),0))</f>
        <v>39.282600000000002</v>
      </c>
      <c r="C472" s="3" cm="1">
        <f t="array" ref="C472">INDEX(raw_long[Adj Close], MATCH(1, ($A472=raw_long[Date])*(C$1=raw_long[Ticker]),0))</f>
        <v>215.24269100000001</v>
      </c>
      <c r="D472" s="3" cm="1">
        <f t="array" ref="D472">INDEX(raw_long[Adj Close], MATCH(1, ($A472=raw_long[Date])*(D$1=raw_long[Ticker]),0))</f>
        <v>109.381821</v>
      </c>
      <c r="E472" s="3" cm="1">
        <f t="array" ref="E472">INDEX(raw_long[Adj Close], MATCH(1, ($A472=raw_long[Date])*(E$1=raw_long[Ticker]),0))</f>
        <v>67.114806999999999</v>
      </c>
      <c r="F472" s="3" cm="1">
        <f t="array" ref="F472">INDEX(raw_long[Adj Close], MATCH(1, ($A472=raw_long[Date])*(F$1=raw_long[Ticker]),0))</f>
        <v>90.710814999999997</v>
      </c>
      <c r="G472" s="3" cm="1">
        <f t="array" ref="G472">INDEX(raw_long[Adj Close], MATCH(1, ($A472=raw_long[Date])*(G$1=raw_long[Ticker]),0))</f>
        <v>53.958526999999997</v>
      </c>
      <c r="H472" s="3" cm="1">
        <f t="array" ref="H472">INDEX(raw_long[Adj Close], MATCH(1, ($A472=raw_long[Date])*(H$1=raw_long[Ticker]),0))</f>
        <v>97.650069999999999</v>
      </c>
      <c r="I472" s="3" cm="1">
        <f t="array" ref="I472">INDEX(raw_long[Adj Close], MATCH(1, ($A472=raw_long[Date])*(I$1=raw_long[Ticker]),0))</f>
        <v>41.939999</v>
      </c>
    </row>
    <row r="473" spans="1:9" x14ac:dyDescent="0.25">
      <c r="A473" s="2">
        <v>43587</v>
      </c>
      <c r="B473" s="3" cm="1">
        <f t="array" ref="B473">INDEX(raw_long[Adj Close], MATCH(1, ($A473=raw_long[Date])*(B$1=raw_long[Ticker]),0))</f>
        <v>38.500979999999998</v>
      </c>
      <c r="C473" s="3" cm="1">
        <f t="array" ref="C473">INDEX(raw_long[Adj Close], MATCH(1, ($A473=raw_long[Date])*(C$1=raw_long[Ticker]),0))</f>
        <v>215.05479399999999</v>
      </c>
      <c r="D473" s="3" cm="1">
        <f t="array" ref="D473">INDEX(raw_long[Adj Close], MATCH(1, ($A473=raw_long[Date])*(D$1=raw_long[Ticker]),0))</f>
        <v>109.24382</v>
      </c>
      <c r="E473" s="3" cm="1">
        <f t="array" ref="E473">INDEX(raw_long[Adj Close], MATCH(1, ($A473=raw_long[Date])*(E$1=raw_long[Ticker]),0))</f>
        <v>67.383414999999999</v>
      </c>
      <c r="F473" s="3" cm="1">
        <f t="array" ref="F473">INDEX(raw_long[Adj Close], MATCH(1, ($A473=raw_long[Date])*(F$1=raw_long[Ticker]),0))</f>
        <v>90.691688999999997</v>
      </c>
      <c r="G473" s="3" cm="1">
        <f t="array" ref="G473">INDEX(raw_long[Adj Close], MATCH(1, ($A473=raw_long[Date])*(G$1=raw_long[Ticker]),0))</f>
        <v>53.616081000000001</v>
      </c>
      <c r="H473" s="3" cm="1">
        <f t="array" ref="H473">INDEX(raw_long[Adj Close], MATCH(1, ($A473=raw_long[Date])*(H$1=raw_long[Ticker]),0))</f>
        <v>96.369300999999993</v>
      </c>
      <c r="I473" s="3" cm="1">
        <f t="array" ref="I473">INDEX(raw_long[Adj Close], MATCH(1, ($A473=raw_long[Date])*(I$1=raw_long[Ticker]),0))</f>
        <v>40.549999</v>
      </c>
    </row>
    <row r="474" spans="1:9" x14ac:dyDescent="0.25">
      <c r="A474" s="2">
        <v>43588</v>
      </c>
      <c r="B474" s="3" cm="1">
        <f t="array" ref="B474">INDEX(raw_long[Adj Close], MATCH(1, ($A474=raw_long[Date])*(B$1=raw_long[Ticker]),0))</f>
        <v>38.944164000000001</v>
      </c>
      <c r="C474" s="3" cm="1">
        <f t="array" ref="C474">INDEX(raw_long[Adj Close], MATCH(1, ($A474=raw_long[Date])*(C$1=raw_long[Ticker]),0))</f>
        <v>234.69064299999999</v>
      </c>
      <c r="D474" s="3" cm="1">
        <f t="array" ref="D474">INDEX(raw_long[Adj Close], MATCH(1, ($A474=raw_long[Date])*(D$1=raw_long[Ticker]),0))</f>
        <v>109.335815</v>
      </c>
      <c r="E474" s="3" cm="1">
        <f t="array" ref="E474">INDEX(raw_long[Adj Close], MATCH(1, ($A474=raw_long[Date])*(E$1=raw_long[Ticker]),0))</f>
        <v>68.332474000000005</v>
      </c>
      <c r="F474" s="3" cm="1">
        <f t="array" ref="F474">INDEX(raw_long[Adj Close], MATCH(1, ($A474=raw_long[Date])*(F$1=raw_long[Ticker]),0))</f>
        <v>91.666861999999995</v>
      </c>
      <c r="G474" s="3" cm="1">
        <f t="array" ref="G474">INDEX(raw_long[Adj Close], MATCH(1, ($A474=raw_long[Date])*(G$1=raw_long[Ticker]),0))</f>
        <v>55.083674999999999</v>
      </c>
      <c r="H474" s="3" cm="1">
        <f t="array" ref="H474">INDEX(raw_long[Adj Close], MATCH(1, ($A474=raw_long[Date])*(H$1=raw_long[Ticker]),0))</f>
        <v>96.753540000000001</v>
      </c>
      <c r="I474" s="3" cm="1">
        <f t="array" ref="I474">INDEX(raw_long[Adj Close], MATCH(1, ($A474=raw_long[Date])*(I$1=raw_long[Ticker]),0))</f>
        <v>41.27</v>
      </c>
    </row>
    <row r="475" spans="1:9" x14ac:dyDescent="0.25">
      <c r="A475" s="2">
        <v>43591</v>
      </c>
      <c r="B475" s="3" cm="1">
        <f t="array" ref="B475">INDEX(raw_long[Adj Close], MATCH(1, ($A475=raw_long[Date])*(B$1=raw_long[Ticker]),0))</f>
        <v>38.106140000000003</v>
      </c>
      <c r="C475" s="3" cm="1">
        <f t="array" ref="C475">INDEX(raw_long[Adj Close], MATCH(1, ($A475=raw_long[Date])*(C$1=raw_long[Ticker]),0))</f>
        <v>237.509186</v>
      </c>
      <c r="D475" s="3" cm="1">
        <f t="array" ref="D475">INDEX(raw_long[Adj Close], MATCH(1, ($A475=raw_long[Date])*(D$1=raw_long[Ticker]),0))</f>
        <v>110.761734</v>
      </c>
      <c r="E475" s="3" cm="1">
        <f t="array" ref="E475">INDEX(raw_long[Adj Close], MATCH(1, ($A475=raw_long[Date])*(E$1=raw_long[Ticker]),0))</f>
        <v>66.649231</v>
      </c>
      <c r="F475" s="3" cm="1">
        <f t="array" ref="F475">INDEX(raw_long[Adj Close], MATCH(1, ($A475=raw_long[Date])*(F$1=raw_long[Ticker]),0))</f>
        <v>90.691688999999997</v>
      </c>
      <c r="G475" s="3" cm="1">
        <f t="array" ref="G475">INDEX(raw_long[Adj Close], MATCH(1, ($A475=raw_long[Date])*(G$1=raw_long[Ticker]),0))</f>
        <v>53.909599</v>
      </c>
      <c r="H475" s="3" cm="1">
        <f t="array" ref="H475">INDEX(raw_long[Adj Close], MATCH(1, ($A475=raw_long[Date])*(H$1=raw_long[Ticker]),0))</f>
        <v>95.692313999999996</v>
      </c>
      <c r="I475" s="3" cm="1">
        <f t="array" ref="I475">INDEX(raw_long[Adj Close], MATCH(1, ($A475=raw_long[Date])*(I$1=raw_long[Ticker]),0))</f>
        <v>41.200001</v>
      </c>
    </row>
    <row r="476" spans="1:9" x14ac:dyDescent="0.25">
      <c r="A476" s="2">
        <v>43592</v>
      </c>
      <c r="B476" s="3" cm="1">
        <f t="array" ref="B476">INDEX(raw_long[Adj Close], MATCH(1, ($A476=raw_long[Date])*(B$1=raw_long[Ticker]),0))</f>
        <v>36.510657999999999</v>
      </c>
      <c r="C476" s="3" cm="1">
        <f t="array" ref="C476">INDEX(raw_long[Adj Close], MATCH(1, ($A476=raw_long[Date])*(C$1=raw_long[Ticker]),0))</f>
        <v>234.87853999999999</v>
      </c>
      <c r="D476" s="3" cm="1">
        <f t="array" ref="D476">INDEX(raw_long[Adj Close], MATCH(1, ($A476=raw_long[Date])*(D$1=raw_long[Ticker]),0))</f>
        <v>111.359703</v>
      </c>
      <c r="E476" s="3" cm="1">
        <f t="array" ref="E476">INDEX(raw_long[Adj Close], MATCH(1, ($A476=raw_long[Date])*(E$1=raw_long[Ticker]),0))</f>
        <v>65.539008999999993</v>
      </c>
      <c r="F476" s="3" cm="1">
        <f t="array" ref="F476">INDEX(raw_long[Adj Close], MATCH(1, ($A476=raw_long[Date])*(F$1=raw_long[Ticker]),0))</f>
        <v>92.164023999999998</v>
      </c>
      <c r="G476" s="3" cm="1">
        <f t="array" ref="G476">INDEX(raw_long[Adj Close], MATCH(1, ($A476=raw_long[Date])*(G$1=raw_long[Ticker]),0))</f>
        <v>53.713920999999999</v>
      </c>
      <c r="H476" s="3" cm="1">
        <f t="array" ref="H476">INDEX(raw_long[Adj Close], MATCH(1, ($A476=raw_long[Date])*(H$1=raw_long[Ticker]),0))</f>
        <v>93.752869000000004</v>
      </c>
      <c r="I476" s="3" cm="1">
        <f t="array" ref="I476">INDEX(raw_long[Adj Close], MATCH(1, ($A476=raw_long[Date])*(I$1=raw_long[Ticker]),0))</f>
        <v>40.049999</v>
      </c>
    </row>
    <row r="477" spans="1:9" x14ac:dyDescent="0.25">
      <c r="A477" s="2">
        <v>43593</v>
      </c>
      <c r="B477" s="3" cm="1">
        <f t="array" ref="B477">INDEX(raw_long[Adj Close], MATCH(1, ($A477=raw_long[Date])*(B$1=raw_long[Ticker]),0))</f>
        <v>36.341442000000001</v>
      </c>
      <c r="C477" s="3" cm="1">
        <f t="array" ref="C477">INDEX(raw_long[Adj Close], MATCH(1, ($A477=raw_long[Date])*(C$1=raw_long[Ticker]),0))</f>
        <v>241.03234900000001</v>
      </c>
      <c r="D477" s="3" cm="1">
        <f t="array" ref="D477">INDEX(raw_long[Adj Close], MATCH(1, ($A477=raw_long[Date])*(D$1=raw_long[Ticker]),0))</f>
        <v>110.99173</v>
      </c>
      <c r="E477" s="3" cm="1">
        <f t="array" ref="E477">INDEX(raw_long[Adj Close], MATCH(1, ($A477=raw_long[Date])*(E$1=raw_long[Ticker]),0))</f>
        <v>66.255279999999999</v>
      </c>
      <c r="F477" s="3" cm="1">
        <f t="array" ref="F477">INDEX(raw_long[Adj Close], MATCH(1, ($A477=raw_long[Date])*(F$1=raw_long[Ticker]),0))</f>
        <v>92.986228999999994</v>
      </c>
      <c r="G477" s="3" cm="1">
        <f t="array" ref="G477">INDEX(raw_long[Adj Close], MATCH(1, ($A477=raw_long[Date])*(G$1=raw_long[Ticker]),0))</f>
        <v>54.154198000000001</v>
      </c>
      <c r="H477" s="3" cm="1">
        <f t="array" ref="H477">INDEX(raw_long[Adj Close], MATCH(1, ($A477=raw_long[Date])*(H$1=raw_long[Ticker]),0))</f>
        <v>98.034317000000001</v>
      </c>
      <c r="I477" s="3" cm="1">
        <f t="array" ref="I477">INDEX(raw_long[Adj Close], MATCH(1, ($A477=raw_long[Date])*(I$1=raw_long[Ticker]),0))</f>
        <v>40.5</v>
      </c>
    </row>
    <row r="478" spans="1:9" x14ac:dyDescent="0.25">
      <c r="A478" s="2">
        <v>43594</v>
      </c>
      <c r="B478" s="3" cm="1">
        <f t="array" ref="B478">INDEX(raw_long[Adj Close], MATCH(1, ($A478=raw_long[Date])*(B$1=raw_long[Ticker]),0))</f>
        <v>35.197212</v>
      </c>
      <c r="C478" s="3" cm="1">
        <f t="array" ref="C478">INDEX(raw_long[Adj Close], MATCH(1, ($A478=raw_long[Date])*(C$1=raw_long[Ticker]),0))</f>
        <v>234.73762500000001</v>
      </c>
      <c r="D478" s="3" cm="1">
        <f t="array" ref="D478">INDEX(raw_long[Adj Close], MATCH(1, ($A478=raw_long[Date])*(D$1=raw_long[Ticker]),0))</f>
        <v>110.380066</v>
      </c>
      <c r="E478" s="3" cm="1">
        <f t="array" ref="E478">INDEX(raw_long[Adj Close], MATCH(1, ($A478=raw_long[Date])*(E$1=raw_long[Ticker]),0))</f>
        <v>65.001801</v>
      </c>
      <c r="F478" s="3" cm="1">
        <f t="array" ref="F478">INDEX(raw_long[Adj Close], MATCH(1, ($A478=raw_long[Date])*(F$1=raw_long[Ticker]),0))</f>
        <v>92.393478000000002</v>
      </c>
      <c r="G478" s="3" cm="1">
        <f t="array" ref="G478">INDEX(raw_long[Adj Close], MATCH(1, ($A478=raw_long[Date])*(G$1=raw_long[Ticker]),0))</f>
        <v>54.007441999999998</v>
      </c>
      <c r="H478" s="3" cm="1">
        <f t="array" ref="H478">INDEX(raw_long[Adj Close], MATCH(1, ($A478=raw_long[Date])*(H$1=raw_long[Ticker]),0))</f>
        <v>96.314414999999997</v>
      </c>
      <c r="I478" s="3" cm="1">
        <f t="array" ref="I478">INDEX(raw_long[Adj Close], MATCH(1, ($A478=raw_long[Date])*(I$1=raw_long[Ticker]),0))</f>
        <v>39.119999</v>
      </c>
    </row>
    <row r="479" spans="1:9" x14ac:dyDescent="0.25">
      <c r="A479" s="2">
        <v>43595</v>
      </c>
      <c r="B479" s="3" cm="1">
        <f t="array" ref="B479">INDEX(raw_long[Adj Close], MATCH(1, ($A479=raw_long[Date])*(B$1=raw_long[Ticker]),0))</f>
        <v>35.33419</v>
      </c>
      <c r="C479" s="3" cm="1">
        <f t="array" ref="C479">INDEX(raw_long[Adj Close], MATCH(1, ($A479=raw_long[Date])*(C$1=raw_long[Ticker]),0))</f>
        <v>239.97515899999999</v>
      </c>
      <c r="D479" s="3" cm="1">
        <f t="array" ref="D479">INDEX(raw_long[Adj Close], MATCH(1, ($A479=raw_long[Date])*(D$1=raw_long[Ticker]),0))</f>
        <v>111.27402499999999</v>
      </c>
      <c r="E479" s="3" cm="1">
        <f t="array" ref="E479">INDEX(raw_long[Adj Close], MATCH(1, ($A479=raw_long[Date])*(E$1=raw_long[Ticker]),0))</f>
        <v>64.930176000000003</v>
      </c>
      <c r="F479" s="3" cm="1">
        <f t="array" ref="F479">INDEX(raw_long[Adj Close], MATCH(1, ($A479=raw_long[Date])*(F$1=raw_long[Ticker]),0))</f>
        <v>92.278747999999993</v>
      </c>
      <c r="G479" s="3" cm="1">
        <f t="array" ref="G479">INDEX(raw_long[Adj Close], MATCH(1, ($A479=raw_long[Date])*(G$1=raw_long[Ticker]),0))</f>
        <v>54.154198000000001</v>
      </c>
      <c r="H479" s="3" cm="1">
        <f t="array" ref="H479">INDEX(raw_long[Adj Close], MATCH(1, ($A479=raw_long[Date])*(H$1=raw_long[Ticker]),0))</f>
        <v>97.906234999999995</v>
      </c>
      <c r="I479" s="3" cm="1">
        <f t="array" ref="I479">INDEX(raw_long[Adj Close], MATCH(1, ($A479=raw_long[Date])*(I$1=raw_long[Ticker]),0))</f>
        <v>38.869999</v>
      </c>
    </row>
    <row r="480" spans="1:9" x14ac:dyDescent="0.25">
      <c r="A480" s="2">
        <v>43598</v>
      </c>
      <c r="B480" s="3" cm="1">
        <f t="array" ref="B480">INDEX(raw_long[Adj Close], MATCH(1, ($A480=raw_long[Date])*(B$1=raw_long[Ticker]),0))</f>
        <v>34.665385999999998</v>
      </c>
      <c r="C480" s="3" cm="1">
        <f t="array" ref="C480">INDEX(raw_long[Adj Close], MATCH(1, ($A480=raw_long[Date])*(C$1=raw_long[Ticker]),0))</f>
        <v>234.07103000000001</v>
      </c>
      <c r="D480" s="3" cm="1">
        <f t="array" ref="D480">INDEX(raw_long[Adj Close], MATCH(1, ($A480=raw_long[Date])*(D$1=raw_long[Ticker]),0))</f>
        <v>111.03877300000001</v>
      </c>
      <c r="E480" s="3" cm="1">
        <f t="array" ref="E480">INDEX(raw_long[Adj Close], MATCH(1, ($A480=raw_long[Date])*(E$1=raw_long[Ticker]),0))</f>
        <v>63.963214999999998</v>
      </c>
      <c r="F480" s="3" cm="1">
        <f t="array" ref="F480">INDEX(raw_long[Adj Close], MATCH(1, ($A480=raw_long[Date])*(F$1=raw_long[Ticker]),0))</f>
        <v>91.475662</v>
      </c>
      <c r="G480" s="3" cm="1">
        <f t="array" ref="G480">INDEX(raw_long[Adj Close], MATCH(1, ($A480=raw_long[Date])*(G$1=raw_long[Ticker]),0))</f>
        <v>52.001731999999997</v>
      </c>
      <c r="H480" s="3" cm="1">
        <f t="array" ref="H480">INDEX(raw_long[Adj Close], MATCH(1, ($A480=raw_long[Date])*(H$1=raw_long[Ticker]),0))</f>
        <v>95.856994999999998</v>
      </c>
      <c r="I480" s="3" cm="1">
        <f t="array" ref="I480">INDEX(raw_long[Adj Close], MATCH(1, ($A480=raw_long[Date])*(I$1=raw_long[Ticker]),0))</f>
        <v>37.75</v>
      </c>
    </row>
    <row r="481" spans="1:9" x14ac:dyDescent="0.25">
      <c r="A481" s="2">
        <v>43599</v>
      </c>
      <c r="B481" s="3" cm="1">
        <f t="array" ref="B481">INDEX(raw_long[Adj Close], MATCH(1, ($A481=raw_long[Date])*(B$1=raw_long[Ticker]),0))</f>
        <v>34.891005999999997</v>
      </c>
      <c r="C481" s="3" cm="1">
        <f t="array" ref="C481">INDEX(raw_long[Adj Close], MATCH(1, ($A481=raw_long[Date])*(C$1=raw_long[Ticker]),0))</f>
        <v>238.49913000000001</v>
      </c>
      <c r="D481" s="3" cm="1">
        <f t="array" ref="D481">INDEX(raw_long[Adj Close], MATCH(1, ($A481=raw_long[Date])*(D$1=raw_long[Ticker]),0))</f>
        <v>113.673599</v>
      </c>
      <c r="E481" s="3" cm="1">
        <f t="array" ref="E481">INDEX(raw_long[Adj Close], MATCH(1, ($A481=raw_long[Date])*(E$1=raw_long[Ticker]),0))</f>
        <v>63.640892000000001</v>
      </c>
      <c r="F481" s="3" cm="1">
        <f t="array" ref="F481">INDEX(raw_long[Adj Close], MATCH(1, ($A481=raw_long[Date])*(F$1=raw_long[Ticker]),0))</f>
        <v>88.091209000000006</v>
      </c>
      <c r="G481" s="3" cm="1">
        <f t="array" ref="G481">INDEX(raw_long[Adj Close], MATCH(1, ($A481=raw_long[Date])*(G$1=raw_long[Ticker]),0))</f>
        <v>53.224724000000002</v>
      </c>
      <c r="H481" s="3" cm="1">
        <f t="array" ref="H481">INDEX(raw_long[Adj Close], MATCH(1, ($A481=raw_long[Date])*(H$1=raw_long[Ticker]),0))</f>
        <v>97.009688999999995</v>
      </c>
      <c r="I481" s="3" cm="1">
        <f t="array" ref="I481">INDEX(raw_long[Adj Close], MATCH(1, ($A481=raw_long[Date])*(I$1=raw_long[Ticker]),0))</f>
        <v>38.790000999999997</v>
      </c>
    </row>
    <row r="482" spans="1:9" x14ac:dyDescent="0.25">
      <c r="A482" s="2">
        <v>43600</v>
      </c>
      <c r="B482" s="3" cm="1">
        <f t="array" ref="B482">INDEX(raw_long[Adj Close], MATCH(1, ($A482=raw_long[Date])*(B$1=raw_long[Ticker]),0))</f>
        <v>35.664569999999998</v>
      </c>
      <c r="C482" s="3" cm="1">
        <f t="array" ref="C482">INDEX(raw_long[Adj Close], MATCH(1, ($A482=raw_long[Date])*(C$1=raw_long[Ticker]),0))</f>
        <v>241.02267499999999</v>
      </c>
      <c r="D482" s="3" cm="1">
        <f t="array" ref="D482">INDEX(raw_long[Adj Close], MATCH(1, ($A482=raw_long[Date])*(D$1=raw_long[Ticker]),0))</f>
        <v>114.238197</v>
      </c>
      <c r="E482" s="3" cm="1">
        <f t="array" ref="E482">INDEX(raw_long[Adj Close], MATCH(1, ($A482=raw_long[Date])*(E$1=raw_long[Ticker]),0))</f>
        <v>63.622982</v>
      </c>
      <c r="F482" s="3" cm="1">
        <f t="array" ref="F482">INDEX(raw_long[Adj Close], MATCH(1, ($A482=raw_long[Date])*(F$1=raw_long[Ticker]),0))</f>
        <v>87.096908999999997</v>
      </c>
      <c r="G482" s="3" cm="1">
        <f t="array" ref="G482">INDEX(raw_long[Adj Close], MATCH(1, ($A482=raw_long[Date])*(G$1=raw_long[Ticker]),0))</f>
        <v>53.713920999999999</v>
      </c>
      <c r="H482" s="3" cm="1">
        <f t="array" ref="H482">INDEX(raw_long[Adj Close], MATCH(1, ($A482=raw_long[Date])*(H$1=raw_long[Ticker]),0))</f>
        <v>97.595191999999997</v>
      </c>
      <c r="I482" s="3" cm="1">
        <f t="array" ref="I482">INDEX(raw_long[Adj Close], MATCH(1, ($A482=raw_long[Date])*(I$1=raw_long[Ticker]),0))</f>
        <v>38.68</v>
      </c>
    </row>
    <row r="483" spans="1:9" x14ac:dyDescent="0.25">
      <c r="A483" s="2">
        <v>43601</v>
      </c>
      <c r="B483" s="3" cm="1">
        <f t="array" ref="B483">INDEX(raw_long[Adj Close], MATCH(1, ($A483=raw_long[Date])*(B$1=raw_long[Ticker]),0))</f>
        <v>36.220573000000002</v>
      </c>
      <c r="C483" s="3" cm="1">
        <f t="array" ref="C483">INDEX(raw_long[Adj Close], MATCH(1, ($A483=raw_long[Date])*(C$1=raw_long[Ticker]),0))</f>
        <v>239.451401</v>
      </c>
      <c r="D483" s="3" cm="1">
        <f t="array" ref="D483">INDEX(raw_long[Adj Close], MATCH(1, ($A483=raw_long[Date])*(D$1=raw_long[Ticker]),0))</f>
        <v>114.47345</v>
      </c>
      <c r="E483" s="3" cm="1">
        <f t="array" ref="E483">INDEX(raw_long[Adj Close], MATCH(1, ($A483=raw_long[Date])*(E$1=raw_long[Ticker]),0))</f>
        <v>64.506004000000004</v>
      </c>
      <c r="F483" s="3" cm="1">
        <f t="array" ref="F483">INDEX(raw_long[Adj Close], MATCH(1, ($A483=raw_long[Date])*(F$1=raw_long[Ticker]),0))</f>
        <v>87.632300999999998</v>
      </c>
      <c r="G483" s="3" cm="1">
        <f t="array" ref="G483">INDEX(raw_long[Adj Close], MATCH(1, ($A483=raw_long[Date])*(G$1=raw_long[Ticker]),0))</f>
        <v>53.029045000000004</v>
      </c>
      <c r="H483" s="3" cm="1">
        <f t="array" ref="H483">INDEX(raw_long[Adj Close], MATCH(1, ($A483=raw_long[Date])*(H$1=raw_long[Ticker]),0))</f>
        <v>99.406577999999996</v>
      </c>
      <c r="I483" s="3" cm="1">
        <f t="array" ref="I483">INDEX(raw_long[Adj Close], MATCH(1, ($A483=raw_long[Date])*(I$1=raw_long[Ticker]),0))</f>
        <v>39.659999999999997</v>
      </c>
    </row>
    <row r="484" spans="1:9" x14ac:dyDescent="0.25">
      <c r="A484" s="2">
        <v>43602</v>
      </c>
      <c r="B484" s="3" cm="1">
        <f t="array" ref="B484">INDEX(raw_long[Adj Close], MATCH(1, ($A484=raw_long[Date])*(B$1=raw_long[Ticker]),0))</f>
        <v>35.608165999999997</v>
      </c>
      <c r="C484" s="3" cm="1">
        <f t="array" ref="C484">INDEX(raw_long[Adj Close], MATCH(1, ($A484=raw_long[Date])*(C$1=raw_long[Ticker]),0))</f>
        <v>243.30815100000001</v>
      </c>
      <c r="D484" s="3" cm="1">
        <f t="array" ref="D484">INDEX(raw_long[Adj Close], MATCH(1, ($A484=raw_long[Date])*(D$1=raw_long[Ticker]),0))</f>
        <v>115.132149</v>
      </c>
      <c r="E484" s="3" cm="1">
        <f t="array" ref="E484">INDEX(raw_long[Adj Close], MATCH(1, ($A484=raw_long[Date])*(E$1=raw_long[Ticker]),0))</f>
        <v>64.089478</v>
      </c>
      <c r="F484" s="3" cm="1">
        <f t="array" ref="F484">INDEX(raw_long[Adj Close], MATCH(1, ($A484=raw_long[Date])*(F$1=raw_long[Ticker]),0))</f>
        <v>87.594063000000006</v>
      </c>
      <c r="G484" s="3" cm="1">
        <f t="array" ref="G484">INDEX(raw_long[Adj Close], MATCH(1, ($A484=raw_long[Date])*(G$1=raw_long[Ticker]),0))</f>
        <v>54.349876000000002</v>
      </c>
      <c r="H484" s="3" cm="1">
        <f t="array" ref="H484">INDEX(raw_long[Adj Close], MATCH(1, ($A484=raw_long[Date])*(H$1=raw_long[Ticker]),0))</f>
        <v>98.272171</v>
      </c>
      <c r="I484" s="3" cm="1">
        <f t="array" ref="I484">INDEX(raw_long[Adj Close], MATCH(1, ($A484=raw_long[Date])*(I$1=raw_long[Ticker]),0))</f>
        <v>37.650002000000001</v>
      </c>
    </row>
    <row r="485" spans="1:9" x14ac:dyDescent="0.25">
      <c r="A485" s="2">
        <v>43605</v>
      </c>
      <c r="B485" s="3" cm="1">
        <f t="array" ref="B485">INDEX(raw_long[Adj Close], MATCH(1, ($A485=raw_long[Date])*(B$1=raw_long[Ticker]),0))</f>
        <v>34.665385999999998</v>
      </c>
      <c r="C485" s="3" cm="1">
        <f t="array" ref="C485">INDEX(raw_long[Adj Close], MATCH(1, ($A485=raw_long[Date])*(C$1=raw_long[Ticker]),0))</f>
        <v>239.02288799999999</v>
      </c>
      <c r="D485" s="3" cm="1">
        <f t="array" ref="D485">INDEX(raw_long[Adj Close], MATCH(1, ($A485=raw_long[Date])*(D$1=raw_long[Ticker]),0))</f>
        <v>114.802803</v>
      </c>
      <c r="E485" s="3" cm="1">
        <f t="array" ref="E485">INDEX(raw_long[Adj Close], MATCH(1, ($A485=raw_long[Date])*(E$1=raw_long[Ticker]),0))</f>
        <v>63.274932999999997</v>
      </c>
      <c r="F485" s="3" cm="1">
        <f t="array" ref="F485">INDEX(raw_long[Adj Close], MATCH(1, ($A485=raw_long[Date])*(F$1=raw_long[Ticker]),0))</f>
        <v>87.020424000000006</v>
      </c>
      <c r="G485" s="3" cm="1">
        <f t="array" ref="G485">INDEX(raw_long[Adj Close], MATCH(1, ($A485=raw_long[Date])*(G$1=raw_long[Ticker]),0))</f>
        <v>52.393084999999999</v>
      </c>
      <c r="H485" s="3" cm="1">
        <f t="array" ref="H485">INDEX(raw_long[Adj Close], MATCH(1, ($A485=raw_long[Date])*(H$1=raw_long[Ticker]),0))</f>
        <v>96.515677999999994</v>
      </c>
      <c r="I485" s="3" cm="1">
        <f t="array" ref="I485">INDEX(raw_long[Adj Close], MATCH(1, ($A485=raw_long[Date])*(I$1=raw_long[Ticker]),0))</f>
        <v>37.310001</v>
      </c>
    </row>
    <row r="486" spans="1:9" x14ac:dyDescent="0.25">
      <c r="A486" s="2">
        <v>43606</v>
      </c>
      <c r="B486" s="3" cm="1">
        <f t="array" ref="B486">INDEX(raw_long[Adj Close], MATCH(1, ($A486=raw_long[Date])*(B$1=raw_long[Ticker]),0))</f>
        <v>35.132744000000002</v>
      </c>
      <c r="C486" s="3" cm="1">
        <f t="array" ref="C486">INDEX(raw_long[Adj Close], MATCH(1, ($A486=raw_long[Date])*(C$1=raw_long[Ticker]),0))</f>
        <v>245.45079000000001</v>
      </c>
      <c r="D486" s="3" cm="1">
        <f t="array" ref="D486">INDEX(raw_long[Adj Close], MATCH(1, ($A486=raw_long[Date])*(D$1=raw_long[Ticker]),0))</f>
        <v>114.708702</v>
      </c>
      <c r="E486" s="3" cm="1">
        <f t="array" ref="E486">INDEX(raw_long[Adj Close], MATCH(1, ($A486=raw_long[Date])*(E$1=raw_long[Ticker]),0))</f>
        <v>63.830306999999998</v>
      </c>
      <c r="F486" s="3" cm="1">
        <f t="array" ref="F486">INDEX(raw_long[Adj Close], MATCH(1, ($A486=raw_long[Date])*(F$1=raw_long[Ticker]),0))</f>
        <v>86.848335000000006</v>
      </c>
      <c r="G486" s="3" cm="1">
        <f t="array" ref="G486">INDEX(raw_long[Adj Close], MATCH(1, ($A486=raw_long[Date])*(G$1=raw_long[Ticker]),0))</f>
        <v>53.420403</v>
      </c>
      <c r="H486" s="3" cm="1">
        <f t="array" ref="H486">INDEX(raw_long[Adj Close], MATCH(1, ($A486=raw_long[Date])*(H$1=raw_long[Ticker]),0))</f>
        <v>98.089202999999998</v>
      </c>
      <c r="I486" s="3" cm="1">
        <f t="array" ref="I486">INDEX(raw_long[Adj Close], MATCH(1, ($A486=raw_long[Date])*(I$1=raw_long[Ticker]),0))</f>
        <v>37.279998999999997</v>
      </c>
    </row>
    <row r="487" spans="1:9" x14ac:dyDescent="0.25">
      <c r="A487" s="2">
        <v>43607</v>
      </c>
      <c r="B487" s="3" cm="1">
        <f t="array" ref="B487">INDEX(raw_long[Adj Close], MATCH(1, ($A487=raw_long[Date])*(B$1=raw_long[Ticker]),0))</f>
        <v>34.891005999999997</v>
      </c>
      <c r="C487" s="3" cm="1">
        <f t="array" ref="C487">INDEX(raw_long[Adj Close], MATCH(1, ($A487=raw_long[Date])*(C$1=raw_long[Ticker]),0))</f>
        <v>250.49787900000001</v>
      </c>
      <c r="D487" s="3" cm="1">
        <f t="array" ref="D487">INDEX(raw_long[Adj Close], MATCH(1, ($A487=raw_long[Date])*(D$1=raw_long[Ticker]),0))</f>
        <v>116.92005899999999</v>
      </c>
      <c r="E487" s="3" cm="1">
        <f t="array" ref="E487">INDEX(raw_long[Adj Close], MATCH(1, ($A487=raw_long[Date])*(E$1=raw_long[Ticker]),0))</f>
        <v>63.941380000000002</v>
      </c>
      <c r="F487" s="3" cm="1">
        <f t="array" ref="F487">INDEX(raw_long[Adj Close], MATCH(1, ($A487=raw_long[Date])*(F$1=raw_long[Ticker]),0))</f>
        <v>86.618888999999996</v>
      </c>
      <c r="G487" s="3" cm="1">
        <f t="array" ref="G487">INDEX(raw_long[Adj Close], MATCH(1, ($A487=raw_long[Date])*(G$1=raw_long[Ticker]),0))</f>
        <v>54.594479</v>
      </c>
      <c r="H487" s="3" cm="1">
        <f t="array" ref="H487">INDEX(raw_long[Adj Close], MATCH(1, ($A487=raw_long[Date])*(H$1=raw_long[Ticker]),0))</f>
        <v>97.467110000000005</v>
      </c>
      <c r="I487" s="3" cm="1">
        <f t="array" ref="I487">INDEX(raw_long[Adj Close], MATCH(1, ($A487=raw_long[Date])*(I$1=raw_long[Ticker]),0))</f>
        <v>37.57</v>
      </c>
    </row>
    <row r="488" spans="1:9" x14ac:dyDescent="0.25">
      <c r="A488" s="2">
        <v>43608</v>
      </c>
      <c r="B488" s="3" cm="1">
        <f t="array" ref="B488">INDEX(raw_long[Adj Close], MATCH(1, ($A488=raw_long[Date])*(B$1=raw_long[Ticker]),0))</f>
        <v>33.102139000000001</v>
      </c>
      <c r="C488" s="3" cm="1">
        <f t="array" ref="C488">INDEX(raw_long[Adj Close], MATCH(1, ($A488=raw_long[Date])*(C$1=raw_long[Ticker]),0))</f>
        <v>247.40295399999999</v>
      </c>
      <c r="D488" s="3" cm="1">
        <f t="array" ref="D488">INDEX(raw_long[Adj Close], MATCH(1, ($A488=raw_long[Date])*(D$1=raw_long[Ticker]),0))</f>
        <v>116.07315800000001</v>
      </c>
      <c r="E488" s="3" cm="1">
        <f t="array" ref="E488">INDEX(raw_long[Adj Close], MATCH(1, ($A488=raw_long[Date])*(E$1=raw_long[Ticker]),0))</f>
        <v>62.478904999999997</v>
      </c>
      <c r="F488" s="3" cm="1">
        <f t="array" ref="F488">INDEX(raw_long[Adj Close], MATCH(1, ($A488=raw_long[Date])*(F$1=raw_long[Ticker]),0))</f>
        <v>85.987892000000002</v>
      </c>
      <c r="G488" s="3" cm="1">
        <f t="array" ref="G488">INDEX(raw_long[Adj Close], MATCH(1, ($A488=raw_long[Date])*(G$1=raw_long[Ticker]),0))</f>
        <v>53.077964999999999</v>
      </c>
      <c r="H488" s="3" cm="1">
        <f t="array" ref="H488">INDEX(raw_long[Adj Close], MATCH(1, ($A488=raw_long[Date])*(H$1=raw_long[Ticker]),0))</f>
        <v>94.868965000000003</v>
      </c>
      <c r="I488" s="3" cm="1">
        <f t="array" ref="I488">INDEX(raw_long[Adj Close], MATCH(1, ($A488=raw_long[Date])*(I$1=raw_long[Ticker]),0))</f>
        <v>36.240001999999997</v>
      </c>
    </row>
    <row r="489" spans="1:9" x14ac:dyDescent="0.25">
      <c r="A489" s="2">
        <v>43609</v>
      </c>
      <c r="B489" s="3" cm="1">
        <f t="array" ref="B489">INDEX(raw_long[Adj Close], MATCH(1, ($A489=raw_long[Date])*(B$1=raw_long[Ticker]),0))</f>
        <v>32.997382999999999</v>
      </c>
      <c r="C489" s="3" cm="1">
        <f t="array" ref="C489">INDEX(raw_long[Adj Close], MATCH(1, ($A489=raw_long[Date])*(C$1=raw_long[Ticker]),0))</f>
        <v>246.87922699999999</v>
      </c>
      <c r="D489" s="3" cm="1">
        <f t="array" ref="D489">INDEX(raw_long[Adj Close], MATCH(1, ($A489=raw_long[Date])*(D$1=raw_long[Ticker]),0))</f>
        <v>118.096321</v>
      </c>
      <c r="E489" s="3" cm="1">
        <f t="array" ref="E489">INDEX(raw_long[Adj Close], MATCH(1, ($A489=raw_long[Date])*(E$1=raw_long[Ticker]),0))</f>
        <v>62.608497999999997</v>
      </c>
      <c r="F489" s="3" cm="1">
        <f t="array" ref="F489">INDEX(raw_long[Adj Close], MATCH(1, ($A489=raw_long[Date])*(F$1=raw_long[Ticker]),0))</f>
        <v>86.657120000000006</v>
      </c>
      <c r="G489" s="3" cm="1">
        <f t="array" ref="G489">INDEX(raw_long[Adj Close], MATCH(1, ($A489=raw_long[Date])*(G$1=raw_long[Ticker]),0))</f>
        <v>53.371482999999998</v>
      </c>
      <c r="H489" s="3" cm="1">
        <f t="array" ref="H489">INDEX(raw_long[Adj Close], MATCH(1, ($A489=raw_long[Date])*(H$1=raw_long[Ticker]),0))</f>
        <v>96.259529000000001</v>
      </c>
      <c r="I489" s="3" cm="1">
        <f t="array" ref="I489">INDEX(raw_long[Adj Close], MATCH(1, ($A489=raw_long[Date])*(I$1=raw_long[Ticker]),0))</f>
        <v>36.860000999999997</v>
      </c>
    </row>
    <row r="490" spans="1:9" x14ac:dyDescent="0.25">
      <c r="A490" s="2">
        <v>43612</v>
      </c>
      <c r="B490" s="3" cm="1">
        <f t="array" ref="B490">INDEX(raw_long[Adj Close], MATCH(1, ($A490=raw_long[Date])*(B$1=raw_long[Ticker]),0))</f>
        <v>33.408337000000003</v>
      </c>
      <c r="C490" s="3" cm="1">
        <f t="array" ref="C490">INDEX(raw_long[Adj Close], MATCH(1, ($A490=raw_long[Date])*(C$1=raw_long[Ticker]),0))</f>
        <v>249.35514800000001</v>
      </c>
      <c r="D490" s="3" cm="1">
        <f t="array" ref="D490">INDEX(raw_long[Adj Close], MATCH(1, ($A490=raw_long[Date])*(D$1=raw_long[Ticker]),0))</f>
        <v>117.62582399999999</v>
      </c>
      <c r="E490" s="3" cm="1">
        <f t="array" ref="E490">INDEX(raw_long[Adj Close], MATCH(1, ($A490=raw_long[Date])*(E$1=raw_long[Ticker]),0))</f>
        <v>61.867992000000001</v>
      </c>
      <c r="F490" s="3" cm="1">
        <f t="array" ref="F490">INDEX(raw_long[Adj Close], MATCH(1, ($A490=raw_long[Date])*(F$1=raw_long[Ticker]),0))</f>
        <v>85.987892000000002</v>
      </c>
      <c r="G490" s="3" cm="1">
        <f t="array" ref="G490">INDEX(raw_long[Adj Close], MATCH(1, ($A490=raw_long[Date])*(G$1=raw_long[Ticker]),0))</f>
        <v>54.154198000000001</v>
      </c>
      <c r="H490" s="3" cm="1">
        <f t="array" ref="H490">INDEX(raw_long[Adj Close], MATCH(1, ($A490=raw_long[Date])*(H$1=raw_long[Ticker]),0))</f>
        <v>96.332710000000006</v>
      </c>
      <c r="I490" s="3" cm="1">
        <f t="array" ref="I490">INDEX(raw_long[Adj Close], MATCH(1, ($A490=raw_long[Date])*(I$1=raw_long[Ticker]),0))</f>
        <v>37.290000999999997</v>
      </c>
    </row>
    <row r="491" spans="1:9" x14ac:dyDescent="0.25">
      <c r="A491" s="2">
        <v>43613</v>
      </c>
      <c r="B491" s="3" cm="1">
        <f t="array" ref="B491">INDEX(raw_long[Adj Close], MATCH(1, ($A491=raw_long[Date])*(B$1=raw_long[Ticker]),0))</f>
        <v>33.134369</v>
      </c>
      <c r="C491" s="3" cm="1">
        <f t="array" ref="C491">INDEX(raw_long[Adj Close], MATCH(1, ($A491=raw_long[Date])*(C$1=raw_long[Ticker]),0))</f>
        <v>251.45015000000001</v>
      </c>
      <c r="D491" s="3" cm="1">
        <f t="array" ref="D491">INDEX(raw_long[Adj Close], MATCH(1, ($A491=raw_long[Date])*(D$1=raw_long[Ticker]),0))</f>
        <v>116.778915</v>
      </c>
      <c r="E491" s="3" cm="1">
        <f t="array" ref="E491">INDEX(raw_long[Adj Close], MATCH(1, ($A491=raw_long[Date])*(E$1=raw_long[Ticker]),0))</f>
        <v>62.312302000000003</v>
      </c>
      <c r="F491" s="3" cm="1">
        <f t="array" ref="F491">INDEX(raw_long[Adj Close], MATCH(1, ($A491=raw_long[Date])*(F$1=raw_long[Ticker]),0))</f>
        <v>85.739304000000004</v>
      </c>
      <c r="G491" s="3" cm="1">
        <f t="array" ref="G491">INDEX(raw_long[Adj Close], MATCH(1, ($A491=raw_long[Date])*(G$1=raw_long[Ticker]),0))</f>
        <v>53.958526999999997</v>
      </c>
      <c r="H491" s="3" cm="1">
        <f t="array" ref="H491">INDEX(raw_long[Adj Close], MATCH(1, ($A491=raw_long[Date])*(H$1=raw_long[Ticker]),0))</f>
        <v>96.332710000000006</v>
      </c>
      <c r="I491" s="3" cm="1">
        <f t="array" ref="I491">INDEX(raw_long[Adj Close], MATCH(1, ($A491=raw_long[Date])*(I$1=raw_long[Ticker]),0))</f>
        <v>37.240001999999997</v>
      </c>
    </row>
    <row r="492" spans="1:9" x14ac:dyDescent="0.25">
      <c r="A492" s="2">
        <v>43614</v>
      </c>
      <c r="B492" s="3" cm="1">
        <f t="array" ref="B492">INDEX(raw_long[Adj Close], MATCH(1, ($A492=raw_long[Date])*(B$1=raw_long[Ticker]),0))</f>
        <v>32.304400999999999</v>
      </c>
      <c r="C492" s="3" cm="1">
        <f t="array" ref="C492">INDEX(raw_long[Adj Close], MATCH(1, ($A492=raw_long[Date])*(C$1=raw_long[Ticker]),0))</f>
        <v>246.260223</v>
      </c>
      <c r="D492" s="3" cm="1">
        <f t="array" ref="D492">INDEX(raw_long[Adj Close], MATCH(1, ($A492=raw_long[Date])*(D$1=raw_long[Ticker]),0))</f>
        <v>116.30841100000001</v>
      </c>
      <c r="E492" s="3" cm="1">
        <f t="array" ref="E492">INDEX(raw_long[Adj Close], MATCH(1, ($A492=raw_long[Date])*(E$1=raw_long[Ticker]),0))</f>
        <v>61.312634000000003</v>
      </c>
      <c r="F492" s="3" cm="1">
        <f t="array" ref="F492">INDEX(raw_long[Adj Close], MATCH(1, ($A492=raw_long[Date])*(F$1=raw_long[Ticker]),0))</f>
        <v>83.769829000000001</v>
      </c>
      <c r="G492" s="3" cm="1">
        <f t="array" ref="G492">INDEX(raw_long[Adj Close], MATCH(1, ($A492=raw_long[Date])*(G$1=raw_long[Ticker]),0))</f>
        <v>51.903888999999999</v>
      </c>
      <c r="H492" s="3" cm="1">
        <f t="array" ref="H492">INDEX(raw_long[Adj Close], MATCH(1, ($A492=raw_long[Date])*(H$1=raw_long[Ticker]),0))</f>
        <v>94.082199000000003</v>
      </c>
      <c r="I492" s="3" cm="1">
        <f t="array" ref="I492">INDEX(raw_long[Adj Close], MATCH(1, ($A492=raw_long[Date])*(I$1=raw_long[Ticker]),0))</f>
        <v>35.229999999999997</v>
      </c>
    </row>
    <row r="493" spans="1:9" x14ac:dyDescent="0.25">
      <c r="A493" s="2">
        <v>43615</v>
      </c>
      <c r="B493" s="3" cm="1">
        <f t="array" ref="B493">INDEX(raw_long[Adj Close], MATCH(1, ($A493=raw_long[Date])*(B$1=raw_long[Ticker]),0))</f>
        <v>32.554195</v>
      </c>
      <c r="C493" s="3" cm="1">
        <f t="array" ref="C493">INDEX(raw_long[Adj Close], MATCH(1, ($A493=raw_long[Date])*(C$1=raw_long[Ticker]),0))</f>
        <v>245.92692600000001</v>
      </c>
      <c r="D493" s="3" cm="1">
        <f t="array" ref="D493">INDEX(raw_long[Adj Close], MATCH(1, ($A493=raw_long[Date])*(D$1=raw_long[Ticker]),0))</f>
        <v>117.95517</v>
      </c>
      <c r="E493" s="3" cm="1">
        <f t="array" ref="E493">INDEX(raw_long[Adj Close], MATCH(1, ($A493=raw_long[Date])*(E$1=raw_long[Ticker]),0))</f>
        <v>61.071980000000003</v>
      </c>
      <c r="F493" s="3" cm="1">
        <f t="array" ref="F493">INDEX(raw_long[Adj Close], MATCH(1, ($A493=raw_long[Date])*(F$1=raw_long[Ticker]),0))</f>
        <v>83.941917000000004</v>
      </c>
      <c r="G493" s="3" cm="1">
        <f t="array" ref="G493">INDEX(raw_long[Adj Close], MATCH(1, ($A493=raw_long[Date])*(G$1=raw_long[Ticker]),0))</f>
        <v>51.463611999999998</v>
      </c>
      <c r="H493" s="3" cm="1">
        <f t="array" ref="H493">INDEX(raw_long[Adj Close], MATCH(1, ($A493=raw_long[Date])*(H$1=raw_long[Ticker]),0))</f>
        <v>94.338356000000005</v>
      </c>
      <c r="I493" s="3" cm="1">
        <f t="array" ref="I493">INDEX(raw_long[Adj Close], MATCH(1, ($A493=raw_long[Date])*(I$1=raw_long[Ticker]),0))</f>
        <v>35.580002</v>
      </c>
    </row>
    <row r="494" spans="1:9" x14ac:dyDescent="0.25">
      <c r="A494" s="2">
        <v>43616</v>
      </c>
      <c r="B494" s="3" cm="1">
        <f t="array" ref="B494">INDEX(raw_long[Adj Close], MATCH(1, ($A494=raw_long[Date])*(B$1=raw_long[Ticker]),0))</f>
        <v>31.611414</v>
      </c>
      <c r="C494" s="3" cm="1">
        <f t="array" ref="C494">INDEX(raw_long[Adj Close], MATCH(1, ($A494=raw_long[Date])*(C$1=raw_long[Ticker]),0))</f>
        <v>243.974762</v>
      </c>
      <c r="D494" s="3" cm="1">
        <f t="array" ref="D494">INDEX(raw_long[Adj Close], MATCH(1, ($A494=raw_long[Date])*(D$1=raw_long[Ticker]),0))</f>
        <v>116.449562</v>
      </c>
      <c r="E494" s="3" cm="1">
        <f t="array" ref="E494">INDEX(raw_long[Adj Close], MATCH(1, ($A494=raw_long[Date])*(E$1=raw_long[Ticker]),0))</f>
        <v>60.424042</v>
      </c>
      <c r="F494" s="3" cm="1">
        <f t="array" ref="F494">INDEX(raw_long[Adj Close], MATCH(1, ($A494=raw_long[Date])*(F$1=raw_long[Ticker]),0))</f>
        <v>82.660797000000002</v>
      </c>
      <c r="G494" s="3" cm="1">
        <f t="array" ref="G494">INDEX(raw_long[Adj Close], MATCH(1, ($A494=raw_long[Date])*(G$1=raw_long[Ticker]),0))</f>
        <v>50.925491000000001</v>
      </c>
      <c r="H494" s="3" cm="1">
        <f t="array" ref="H494">INDEX(raw_long[Adj Close], MATCH(1, ($A494=raw_long[Date])*(H$1=raw_long[Ticker]),0))</f>
        <v>92.801422000000002</v>
      </c>
      <c r="I494" s="3" cm="1">
        <f t="array" ref="I494">INDEX(raw_long[Adj Close], MATCH(1, ($A494=raw_long[Date])*(I$1=raw_long[Ticker]),0))</f>
        <v>35.540000999999997</v>
      </c>
    </row>
    <row r="495" spans="1:9" x14ac:dyDescent="0.25">
      <c r="A495" s="2">
        <v>43619</v>
      </c>
      <c r="B495" s="3" cm="1">
        <f t="array" ref="B495">INDEX(raw_long[Adj Close], MATCH(1, ($A495=raw_long[Date])*(B$1=raw_long[Ticker]),0))</f>
        <v>31.659761</v>
      </c>
      <c r="C495" s="3" cm="1">
        <f t="array" ref="C495">INDEX(raw_long[Adj Close], MATCH(1, ($A495=raw_long[Date])*(C$1=raw_long[Ticker]),0))</f>
        <v>246.831604</v>
      </c>
      <c r="D495" s="3" cm="1">
        <f t="array" ref="D495">INDEX(raw_long[Adj Close], MATCH(1, ($A495=raw_long[Date])*(D$1=raw_long[Ticker]),0))</f>
        <v>116.07315800000001</v>
      </c>
      <c r="E495" s="3" cm="1">
        <f t="array" ref="E495">INDEX(raw_long[Adj Close], MATCH(1, ($A495=raw_long[Date])*(E$1=raw_long[Ticker]),0))</f>
        <v>60.720238000000002</v>
      </c>
      <c r="F495" s="3" cm="1">
        <f t="array" ref="F495">INDEX(raw_long[Adj Close], MATCH(1, ($A495=raw_long[Date])*(F$1=raw_long[Ticker]),0))</f>
        <v>84.400825999999995</v>
      </c>
      <c r="G495" s="3" cm="1">
        <f t="array" ref="G495">INDEX(raw_long[Adj Close], MATCH(1, ($A495=raw_long[Date])*(G$1=raw_long[Ticker]),0))</f>
        <v>51.023335000000003</v>
      </c>
      <c r="H495" s="3" cm="1">
        <f t="array" ref="H495">INDEX(raw_long[Adj Close], MATCH(1, ($A495=raw_long[Date])*(H$1=raw_long[Ticker]),0))</f>
        <v>93.697968000000003</v>
      </c>
      <c r="I495" s="3" cm="1">
        <f t="array" ref="I495">INDEX(raw_long[Adj Close], MATCH(1, ($A495=raw_long[Date])*(I$1=raw_long[Ticker]),0))</f>
        <v>35.580002</v>
      </c>
    </row>
    <row r="496" spans="1:9" x14ac:dyDescent="0.25">
      <c r="A496" s="2">
        <v>43620</v>
      </c>
      <c r="B496" s="3" cm="1">
        <f t="array" ref="B496">INDEX(raw_long[Adj Close], MATCH(1, ($A496=raw_long[Date])*(B$1=raw_long[Ticker]),0))</f>
        <v>33.182720000000003</v>
      </c>
      <c r="C496" s="3" cm="1">
        <f t="array" ref="C496">INDEX(raw_long[Adj Close], MATCH(1, ($A496=raw_long[Date])*(C$1=raw_long[Ticker]),0))</f>
        <v>245.68884299999999</v>
      </c>
      <c r="D496" s="3" cm="1">
        <f t="array" ref="D496">INDEX(raw_long[Adj Close], MATCH(1, ($A496=raw_long[Date])*(D$1=raw_long[Ticker]),0))</f>
        <v>117.437622</v>
      </c>
      <c r="E496" s="3" cm="1">
        <f t="array" ref="E496">INDEX(raw_long[Adj Close], MATCH(1, ($A496=raw_long[Date])*(E$1=raw_long[Ticker]),0))</f>
        <v>61.645851</v>
      </c>
      <c r="F496" s="3" cm="1">
        <f t="array" ref="F496">INDEX(raw_long[Adj Close], MATCH(1, ($A496=raw_long[Date])*(F$1=raw_long[Ticker]),0))</f>
        <v>84.668526</v>
      </c>
      <c r="G496" s="3" cm="1">
        <f t="array" ref="G496">INDEX(raw_long[Adj Close], MATCH(1, ($A496=raw_long[Date])*(G$1=raw_long[Ticker]),0))</f>
        <v>51.365772</v>
      </c>
      <c r="H496" s="3" cm="1">
        <f t="array" ref="H496">INDEX(raw_long[Adj Close], MATCH(1, ($A496=raw_long[Date])*(H$1=raw_long[Ticker]),0))</f>
        <v>95.399574000000001</v>
      </c>
      <c r="I496" s="3" cm="1">
        <f t="array" ref="I496">INDEX(raw_long[Adj Close], MATCH(1, ($A496=raw_long[Date])*(I$1=raw_long[Ticker]),0))</f>
        <v>35.279998999999997</v>
      </c>
    </row>
    <row r="497" spans="1:9" x14ac:dyDescent="0.25">
      <c r="A497" s="2">
        <v>43621</v>
      </c>
      <c r="B497" s="3" cm="1">
        <f t="array" ref="B497">INDEX(raw_long[Adj Close], MATCH(1, ($A497=raw_long[Date])*(B$1=raw_long[Ticker]),0))</f>
        <v>32.908749</v>
      </c>
      <c r="C497" s="3" cm="1">
        <f t="array" ref="C497">INDEX(raw_long[Adj Close], MATCH(1, ($A497=raw_long[Date])*(C$1=raw_long[Ticker]),0))</f>
        <v>245.117493</v>
      </c>
      <c r="D497" s="3" cm="1">
        <f t="array" ref="D497">INDEX(raw_long[Adj Close], MATCH(1, ($A497=raw_long[Date])*(D$1=raw_long[Ticker]),0))</f>
        <v>117.861069</v>
      </c>
      <c r="E497" s="3" cm="1">
        <f t="array" ref="E497">INDEX(raw_long[Adj Close], MATCH(1, ($A497=raw_long[Date])*(E$1=raw_long[Ticker]),0))</f>
        <v>61.423706000000003</v>
      </c>
      <c r="F497" s="3" cm="1">
        <f t="array" ref="F497">INDEX(raw_long[Adj Close], MATCH(1, ($A497=raw_long[Date])*(F$1=raw_long[Ticker]),0))</f>
        <v>84.764129999999994</v>
      </c>
      <c r="G497" s="3" cm="1">
        <f t="array" ref="G497">INDEX(raw_long[Adj Close], MATCH(1, ($A497=raw_long[Date])*(G$1=raw_long[Ticker]),0))</f>
        <v>52.539847999999999</v>
      </c>
      <c r="H497" s="3" cm="1">
        <f t="array" ref="H497">INDEX(raw_long[Adj Close], MATCH(1, ($A497=raw_long[Date])*(H$1=raw_long[Ticker]),0))</f>
        <v>95.582542000000004</v>
      </c>
      <c r="I497" s="3" cm="1">
        <f t="array" ref="I497">INDEX(raw_long[Adj Close], MATCH(1, ($A497=raw_long[Date])*(I$1=raw_long[Ticker]),0))</f>
        <v>36.07</v>
      </c>
    </row>
    <row r="498" spans="1:9" x14ac:dyDescent="0.25">
      <c r="A498" s="2">
        <v>43622</v>
      </c>
      <c r="B498" s="3" cm="1">
        <f t="array" ref="B498">INDEX(raw_long[Adj Close], MATCH(1, ($A498=raw_long[Date])*(B$1=raw_long[Ticker]),0))</f>
        <v>33.102139000000001</v>
      </c>
      <c r="C498" s="3" cm="1">
        <f t="array" ref="C498">INDEX(raw_long[Adj Close], MATCH(1, ($A498=raw_long[Date])*(C$1=raw_long[Ticker]),0))</f>
        <v>248.06958</v>
      </c>
      <c r="D498" s="3" cm="1">
        <f t="array" ref="D498">INDEX(raw_long[Adj Close], MATCH(1, ($A498=raw_long[Date])*(D$1=raw_long[Ticker]),0))</f>
        <v>117.861069</v>
      </c>
      <c r="E498" s="3" cm="1">
        <f t="array" ref="E498">INDEX(raw_long[Adj Close], MATCH(1, ($A498=raw_long[Date])*(E$1=raw_long[Ticker]),0))</f>
        <v>61.553299000000003</v>
      </c>
      <c r="F498" s="3" cm="1">
        <f t="array" ref="F498">INDEX(raw_long[Adj Close], MATCH(1, ($A498=raw_long[Date])*(F$1=raw_long[Ticker]),0))</f>
        <v>85.146552999999997</v>
      </c>
      <c r="G498" s="3" cm="1">
        <f t="array" ref="G498">INDEX(raw_long[Adj Close], MATCH(1, ($A498=raw_long[Date])*(G$1=raw_long[Ticker]),0))</f>
        <v>52.931206000000003</v>
      </c>
      <c r="H498" s="3" cm="1">
        <f t="array" ref="H498">INDEX(raw_long[Adj Close], MATCH(1, ($A498=raw_long[Date])*(H$1=raw_long[Ticker]),0))</f>
        <v>94.759192999999996</v>
      </c>
      <c r="I498" s="3" cm="1">
        <f t="array" ref="I498">INDEX(raw_long[Adj Close], MATCH(1, ($A498=raw_long[Date])*(I$1=raw_long[Ticker]),0))</f>
        <v>35.470001000000003</v>
      </c>
    </row>
    <row r="499" spans="1:9" x14ac:dyDescent="0.25">
      <c r="A499" s="2">
        <v>43623</v>
      </c>
      <c r="B499" s="3" cm="1">
        <f t="array" ref="B499">INDEX(raw_long[Adj Close], MATCH(1, ($A499=raw_long[Date])*(B$1=raw_long[Ticker]),0))</f>
        <v>33.335814999999997</v>
      </c>
      <c r="C499" s="3" cm="1">
        <f t="array" ref="C499">INDEX(raw_long[Adj Close], MATCH(1, ($A499=raw_long[Date])*(C$1=raw_long[Ticker]),0))</f>
        <v>252.59291099999999</v>
      </c>
      <c r="D499" s="3" cm="1">
        <f t="array" ref="D499">INDEX(raw_long[Adj Close], MATCH(1, ($A499=raw_long[Date])*(D$1=raw_long[Ticker]),0))</f>
        <v>118.89617200000001</v>
      </c>
      <c r="E499" s="3" cm="1">
        <f t="array" ref="E499">INDEX(raw_long[Adj Close], MATCH(1, ($A499=raw_long[Date])*(E$1=raw_long[Ticker]),0))</f>
        <v>61.386676999999999</v>
      </c>
      <c r="F499" s="3" cm="1">
        <f t="array" ref="F499">INDEX(raw_long[Adj Close], MATCH(1, ($A499=raw_long[Date])*(F$1=raw_long[Ticker]),0))</f>
        <v>85.528976</v>
      </c>
      <c r="G499" s="3" cm="1">
        <f t="array" ref="G499">INDEX(raw_long[Adj Close], MATCH(1, ($A499=raw_long[Date])*(G$1=raw_long[Ticker]),0))</f>
        <v>54.496639000000002</v>
      </c>
      <c r="H499" s="3" cm="1">
        <f t="array" ref="H499">INDEX(raw_long[Adj Close], MATCH(1, ($A499=raw_long[Date])*(H$1=raw_long[Ticker]),0))</f>
        <v>95.362976000000003</v>
      </c>
      <c r="I499" s="3" cm="1">
        <f t="array" ref="I499">INDEX(raw_long[Adj Close], MATCH(1, ($A499=raw_long[Date])*(I$1=raw_long[Ticker]),0))</f>
        <v>36.159999999999997</v>
      </c>
    </row>
    <row r="500" spans="1:9" x14ac:dyDescent="0.25">
      <c r="A500" s="2">
        <v>43627</v>
      </c>
      <c r="B500" s="3" cm="1">
        <f t="array" ref="B500">INDEX(raw_long[Adj Close], MATCH(1, ($A500=raw_long[Date])*(B$1=raw_long[Ticker]),0))</f>
        <v>33.932105999999997</v>
      </c>
      <c r="C500" s="3" cm="1">
        <f t="array" ref="C500">INDEX(raw_long[Adj Close], MATCH(1, ($A500=raw_long[Date])*(C$1=raw_long[Ticker]),0))</f>
        <v>249.59321600000001</v>
      </c>
      <c r="D500" s="3" cm="1">
        <f t="array" ref="D500">INDEX(raw_long[Adj Close], MATCH(1, ($A500=raw_long[Date])*(D$1=raw_long[Ticker]),0))</f>
        <v>119.46077699999999</v>
      </c>
      <c r="E500" s="3" cm="1">
        <f t="array" ref="E500">INDEX(raw_long[Adj Close], MATCH(1, ($A500=raw_long[Date])*(E$1=raw_long[Ticker]),0))</f>
        <v>62.608497999999997</v>
      </c>
      <c r="F500" s="3" cm="1">
        <f t="array" ref="F500">INDEX(raw_long[Adj Close], MATCH(1, ($A500=raw_long[Date])*(F$1=raw_long[Ticker]),0))</f>
        <v>87.001305000000002</v>
      </c>
      <c r="G500" s="3" cm="1">
        <f t="array" ref="G500">INDEX(raw_long[Adj Close], MATCH(1, ($A500=raw_long[Date])*(G$1=raw_long[Ticker]),0))</f>
        <v>53.713920999999999</v>
      </c>
      <c r="H500" s="3" cm="1">
        <f t="array" ref="H500">INDEX(raw_long[Adj Close], MATCH(1, ($A500=raw_long[Date])*(H$1=raw_long[Ticker]),0))</f>
        <v>96.570564000000005</v>
      </c>
      <c r="I500" s="3" cm="1">
        <f t="array" ref="I500">INDEX(raw_long[Adj Close], MATCH(1, ($A500=raw_long[Date])*(I$1=raw_long[Ticker]),0))</f>
        <v>37.610000999999997</v>
      </c>
    </row>
    <row r="501" spans="1:9" x14ac:dyDescent="0.25">
      <c r="A501" s="2">
        <v>43628</v>
      </c>
      <c r="B501" s="3" cm="1">
        <f t="array" ref="B501">INDEX(raw_long[Adj Close], MATCH(1, ($A501=raw_long[Date])*(B$1=raw_long[Ticker]),0))</f>
        <v>33.472805000000001</v>
      </c>
      <c r="C501" s="3" cm="1">
        <f t="array" ref="C501">INDEX(raw_long[Adj Close], MATCH(1, ($A501=raw_long[Date])*(C$1=raw_long[Ticker]),0))</f>
        <v>244.54611199999999</v>
      </c>
      <c r="D501" s="3" cm="1">
        <f t="array" ref="D501">INDEX(raw_long[Adj Close], MATCH(1, ($A501=raw_long[Date])*(D$1=raw_long[Ticker]),0))</f>
        <v>119.46077699999999</v>
      </c>
      <c r="E501" s="3" cm="1">
        <f t="array" ref="E501">INDEX(raw_long[Adj Close], MATCH(1, ($A501=raw_long[Date])*(E$1=raw_long[Ticker]),0))</f>
        <v>60.757266999999999</v>
      </c>
      <c r="F501" s="3" cm="1">
        <f t="array" ref="F501">INDEX(raw_long[Adj Close], MATCH(1, ($A501=raw_long[Date])*(F$1=raw_long[Ticker]),0))</f>
        <v>86.905700999999993</v>
      </c>
      <c r="G501" s="3" cm="1">
        <f t="array" ref="G501">INDEX(raw_long[Adj Close], MATCH(1, ($A501=raw_long[Date])*(G$1=raw_long[Ticker]),0))</f>
        <v>52.784447</v>
      </c>
      <c r="H501" s="3" cm="1">
        <f t="array" ref="H501">INDEX(raw_long[Adj Close], MATCH(1, ($A501=raw_long[Date])*(H$1=raw_long[Ticker]),0))</f>
        <v>96.076553000000004</v>
      </c>
      <c r="I501" s="3" cm="1">
        <f t="array" ref="I501">INDEX(raw_long[Adj Close], MATCH(1, ($A501=raw_long[Date])*(I$1=raw_long[Ticker]),0))</f>
        <v>37.400002000000001</v>
      </c>
    </row>
    <row r="502" spans="1:9" x14ac:dyDescent="0.25">
      <c r="A502" s="2">
        <v>43629</v>
      </c>
      <c r="B502" s="3" cm="1">
        <f t="array" ref="B502">INDEX(raw_long[Adj Close], MATCH(1, ($A502=raw_long[Date])*(B$1=raw_long[Ticker]),0))</f>
        <v>34.044922</v>
      </c>
      <c r="C502" s="3" cm="1">
        <f t="array" ref="C502">INDEX(raw_long[Adj Close], MATCH(1, ($A502=raw_long[Date])*(C$1=raw_long[Ticker]),0))</f>
        <v>246.92681899999999</v>
      </c>
      <c r="D502" s="3" cm="1">
        <f t="array" ref="D502">INDEX(raw_long[Adj Close], MATCH(1, ($A502=raw_long[Date])*(D$1=raw_long[Ticker]),0))</f>
        <v>118.33157300000001</v>
      </c>
      <c r="E502" s="3" cm="1">
        <f t="array" ref="E502">INDEX(raw_long[Adj Close], MATCH(1, ($A502=raw_long[Date])*(E$1=raw_long[Ticker]),0))</f>
        <v>61.331145999999997</v>
      </c>
      <c r="F502" s="3" cm="1">
        <f t="array" ref="F502">INDEX(raw_long[Adj Close], MATCH(1, ($A502=raw_long[Date])*(F$1=raw_long[Ticker]),0))</f>
        <v>87.651420999999999</v>
      </c>
      <c r="G502" s="3" cm="1">
        <f t="array" ref="G502">INDEX(raw_long[Adj Close], MATCH(1, ($A502=raw_long[Date])*(G$1=raw_long[Ticker]),0))</f>
        <v>52.344166000000001</v>
      </c>
      <c r="H502" s="3" cm="1">
        <f t="array" ref="H502">INDEX(raw_long[Adj Close], MATCH(1, ($A502=raw_long[Date])*(H$1=raw_long[Ticker]),0))</f>
        <v>96.222931000000003</v>
      </c>
      <c r="I502" s="3" cm="1">
        <f t="array" ref="I502">INDEX(raw_long[Adj Close], MATCH(1, ($A502=raw_long[Date])*(I$1=raw_long[Ticker]),0))</f>
        <v>37</v>
      </c>
    </row>
    <row r="503" spans="1:9" x14ac:dyDescent="0.25">
      <c r="A503" s="2">
        <v>43630</v>
      </c>
      <c r="B503" s="3" cm="1">
        <f t="array" ref="B503">INDEX(raw_long[Adj Close], MATCH(1, ($A503=raw_long[Date])*(B$1=raw_long[Ticker]),0))</f>
        <v>33.650078000000001</v>
      </c>
      <c r="C503" s="3" cm="1">
        <f t="array" ref="C503">INDEX(raw_long[Adj Close], MATCH(1, ($A503=raw_long[Date])*(C$1=raw_long[Ticker]),0))</f>
        <v>248.164795</v>
      </c>
      <c r="D503" s="3" cm="1">
        <f t="array" ref="D503">INDEX(raw_long[Adj Close], MATCH(1, ($A503=raw_long[Date])*(D$1=raw_long[Ticker]),0))</f>
        <v>118.28452299999999</v>
      </c>
      <c r="E503" s="3" cm="1">
        <f t="array" ref="E503">INDEX(raw_long[Adj Close], MATCH(1, ($A503=raw_long[Date])*(E$1=raw_long[Ticker]),0))</f>
        <v>61.738415000000003</v>
      </c>
      <c r="F503" s="3" cm="1">
        <f t="array" ref="F503">INDEX(raw_long[Adj Close], MATCH(1, ($A503=raw_long[Date])*(F$1=raw_long[Ticker]),0))</f>
        <v>87.766159000000002</v>
      </c>
      <c r="G503" s="3" cm="1">
        <f t="array" ref="G503">INDEX(raw_long[Adj Close], MATCH(1, ($A503=raw_long[Date])*(G$1=raw_long[Ticker]),0))</f>
        <v>53.273643</v>
      </c>
      <c r="H503" s="3" cm="1">
        <f t="array" ref="H503">INDEX(raw_long[Adj Close], MATCH(1, ($A503=raw_long[Date])*(H$1=raw_long[Ticker]),0))</f>
        <v>95.161713000000006</v>
      </c>
      <c r="I503" s="3" cm="1">
        <f t="array" ref="I503">INDEX(raw_long[Adj Close], MATCH(1, ($A503=raw_long[Date])*(I$1=raw_long[Ticker]),0))</f>
        <v>37.790000999999997</v>
      </c>
    </row>
    <row r="504" spans="1:9" x14ac:dyDescent="0.25">
      <c r="A504" s="2">
        <v>43633</v>
      </c>
      <c r="B504" s="3" cm="1">
        <f t="array" ref="B504">INDEX(raw_long[Adj Close], MATCH(1, ($A504=raw_long[Date])*(B$1=raw_long[Ticker]),0))</f>
        <v>33.077964999999999</v>
      </c>
      <c r="C504" s="3" cm="1">
        <f t="array" ref="C504">INDEX(raw_long[Adj Close], MATCH(1, ($A504=raw_long[Date])*(C$1=raw_long[Ticker]),0))</f>
        <v>250.25981100000001</v>
      </c>
      <c r="D504" s="3" cm="1">
        <f t="array" ref="D504">INDEX(raw_long[Adj Close], MATCH(1, ($A504=raw_long[Date])*(D$1=raw_long[Ticker]),0))</f>
        <v>117.39057200000001</v>
      </c>
      <c r="E504" s="3" cm="1">
        <f t="array" ref="E504">INDEX(raw_long[Adj Close], MATCH(1, ($A504=raw_long[Date])*(E$1=raw_long[Ticker]),0))</f>
        <v>62.404854</v>
      </c>
      <c r="F504" s="3" cm="1">
        <f t="array" ref="F504">INDEX(raw_long[Adj Close], MATCH(1, ($A504=raw_long[Date])*(F$1=raw_long[Ticker]),0))</f>
        <v>87.116034999999997</v>
      </c>
      <c r="G504" s="3" cm="1">
        <f t="array" ref="G504">INDEX(raw_long[Adj Close], MATCH(1, ($A504=raw_long[Date])*(G$1=raw_long[Ticker]),0))</f>
        <v>53.371482999999998</v>
      </c>
      <c r="H504" s="3" cm="1">
        <f t="array" ref="H504">INDEX(raw_long[Adj Close], MATCH(1, ($A504=raw_long[Date])*(H$1=raw_long[Ticker]),0))</f>
        <v>94.612808000000001</v>
      </c>
      <c r="I504" s="3" cm="1">
        <f t="array" ref="I504">INDEX(raw_long[Adj Close], MATCH(1, ($A504=raw_long[Date])*(I$1=raw_long[Ticker]),0))</f>
        <v>38.290000999999997</v>
      </c>
    </row>
    <row r="505" spans="1:9" x14ac:dyDescent="0.25">
      <c r="A505" s="2">
        <v>43634</v>
      </c>
      <c r="B505" s="3" cm="1">
        <f t="array" ref="B505">INDEX(raw_long[Adj Close], MATCH(1, ($A505=raw_long[Date])*(B$1=raw_long[Ticker]),0))</f>
        <v>34.318893000000003</v>
      </c>
      <c r="C505" s="3" cm="1">
        <f t="array" ref="C505">INDEX(raw_long[Adj Close], MATCH(1, ($A505=raw_long[Date])*(C$1=raw_long[Ticker]),0))</f>
        <v>260.25878899999998</v>
      </c>
      <c r="D505" s="3" cm="1">
        <f t="array" ref="D505">INDEX(raw_long[Adj Close], MATCH(1, ($A505=raw_long[Date])*(D$1=raw_long[Ticker]),0))</f>
        <v>119.03733099999999</v>
      </c>
      <c r="E505" s="3" cm="1">
        <f t="array" ref="E505">INDEX(raw_long[Adj Close], MATCH(1, ($A505=raw_long[Date])*(E$1=raw_long[Ticker]),0))</f>
        <v>63.534100000000002</v>
      </c>
      <c r="F505" s="3" cm="1">
        <f t="array" ref="F505">INDEX(raw_long[Adj Close], MATCH(1, ($A505=raw_long[Date])*(F$1=raw_long[Ticker]),0))</f>
        <v>89.582656999999998</v>
      </c>
      <c r="G505" s="3" cm="1">
        <f t="array" ref="G505">INDEX(raw_long[Adj Close], MATCH(1, ($A505=raw_long[Date])*(G$1=raw_long[Ticker]),0))</f>
        <v>54.839077000000003</v>
      </c>
      <c r="H505" s="3" cm="1">
        <f t="array" ref="H505">INDEX(raw_long[Adj Close], MATCH(1, ($A505=raw_long[Date])*(H$1=raw_long[Ticker]),0))</f>
        <v>96.790131000000002</v>
      </c>
      <c r="I505" s="3" cm="1">
        <f t="array" ref="I505">INDEX(raw_long[Adj Close], MATCH(1, ($A505=raw_long[Date])*(I$1=raw_long[Ticker]),0))</f>
        <v>39.25</v>
      </c>
    </row>
    <row r="506" spans="1:9" x14ac:dyDescent="0.25">
      <c r="A506" s="2">
        <v>43635</v>
      </c>
      <c r="B506" s="3" cm="1">
        <f t="array" ref="B506">INDEX(raw_long[Adj Close], MATCH(1, ($A506=raw_long[Date])*(B$1=raw_long[Ticker]),0))</f>
        <v>35.148860999999997</v>
      </c>
      <c r="C506" s="3" cm="1">
        <f t="array" ref="C506">INDEX(raw_long[Adj Close], MATCH(1, ($A506=raw_long[Date])*(C$1=raw_long[Ticker]),0))</f>
        <v>254.35462999999999</v>
      </c>
      <c r="D506" s="3" cm="1">
        <f t="array" ref="D506">INDEX(raw_long[Adj Close], MATCH(1, ($A506=raw_long[Date])*(D$1=raw_long[Ticker]),0))</f>
        <v>118.849129</v>
      </c>
      <c r="E506" s="3" cm="1">
        <f t="array" ref="E506">INDEX(raw_long[Adj Close], MATCH(1, ($A506=raw_long[Date])*(E$1=raw_long[Ticker]),0))</f>
        <v>65.052100999999993</v>
      </c>
      <c r="F506" s="3" cm="1">
        <f t="array" ref="F506">INDEX(raw_long[Adj Close], MATCH(1, ($A506=raw_long[Date])*(F$1=raw_long[Ticker]),0))</f>
        <v>90.213668999999996</v>
      </c>
      <c r="G506" s="3" cm="1">
        <f t="array" ref="G506">INDEX(raw_long[Adj Close], MATCH(1, ($A506=raw_long[Date])*(G$1=raw_long[Ticker]),0))</f>
        <v>53.713920999999999</v>
      </c>
      <c r="H506" s="3" cm="1">
        <f t="array" ref="H506">INDEX(raw_long[Adj Close], MATCH(1, ($A506=raw_long[Date])*(H$1=raw_long[Ticker]),0))</f>
        <v>97.229247999999998</v>
      </c>
      <c r="I506" s="3" cm="1">
        <f t="array" ref="I506">INDEX(raw_long[Adj Close], MATCH(1, ($A506=raw_long[Date])*(I$1=raw_long[Ticker]),0))</f>
        <v>39.340000000000003</v>
      </c>
    </row>
    <row r="507" spans="1:9" x14ac:dyDescent="0.25">
      <c r="A507" s="2">
        <v>43636</v>
      </c>
      <c r="B507" s="3" cm="1">
        <f t="array" ref="B507">INDEX(raw_long[Adj Close], MATCH(1, ($A507=raw_long[Date])*(B$1=raw_long[Ticker]),0))</f>
        <v>35.342255000000002</v>
      </c>
      <c r="C507" s="3" cm="1">
        <f t="array" ref="C507">INDEX(raw_long[Adj Close], MATCH(1, ($A507=raw_long[Date])*(C$1=raw_long[Ticker]),0))</f>
        <v>256.402039</v>
      </c>
      <c r="D507" s="3" cm="1">
        <f t="array" ref="D507">INDEX(raw_long[Adj Close], MATCH(1, ($A507=raw_long[Date])*(D$1=raw_long[Ticker]),0))</f>
        <v>118.00221999999999</v>
      </c>
      <c r="E507" s="3" cm="1">
        <f t="array" ref="E507">INDEX(raw_long[Adj Close], MATCH(1, ($A507=raw_long[Date])*(E$1=raw_long[Ticker]),0))</f>
        <v>65.940697</v>
      </c>
      <c r="F507" s="3" cm="1">
        <f t="array" ref="F507">INDEX(raw_long[Adj Close], MATCH(1, ($A507=raw_long[Date])*(F$1=raw_long[Ticker]),0))</f>
        <v>89.735634000000005</v>
      </c>
      <c r="G507" s="3" cm="1">
        <f t="array" ref="G507">INDEX(raw_long[Adj Close], MATCH(1, ($A507=raw_long[Date])*(G$1=raw_long[Ticker]),0))</f>
        <v>54.839077000000003</v>
      </c>
      <c r="H507" s="3" cm="1">
        <f t="array" ref="H507">INDEX(raw_long[Adj Close], MATCH(1, ($A507=raw_long[Date])*(H$1=raw_long[Ticker]),0))</f>
        <v>97.393929</v>
      </c>
      <c r="I507" s="3" cm="1">
        <f t="array" ref="I507">INDEX(raw_long[Adj Close], MATCH(1, ($A507=raw_long[Date])*(I$1=raw_long[Ticker]),0))</f>
        <v>39.299999</v>
      </c>
    </row>
    <row r="508" spans="1:9" x14ac:dyDescent="0.25">
      <c r="A508" s="2">
        <v>43637</v>
      </c>
      <c r="B508" s="3" cm="1">
        <f t="array" ref="B508">INDEX(raw_long[Adj Close], MATCH(1, ($A508=raw_long[Date])*(B$1=raw_long[Ticker]),0))</f>
        <v>35.463120000000004</v>
      </c>
      <c r="C508" s="3" cm="1">
        <f t="array" ref="C508">INDEX(raw_long[Adj Close], MATCH(1, ($A508=raw_long[Date])*(C$1=raw_long[Ticker]),0))</f>
        <v>255.97349500000001</v>
      </c>
      <c r="D508" s="3" cm="1">
        <f t="array" ref="D508">INDEX(raw_long[Adj Close], MATCH(1, ($A508=raw_long[Date])*(D$1=raw_long[Ticker]),0))</f>
        <v>119.319633</v>
      </c>
      <c r="E508" s="3" cm="1">
        <f t="array" ref="E508">INDEX(raw_long[Adj Close], MATCH(1, ($A508=raw_long[Date])*(E$1=raw_long[Ticker]),0))</f>
        <v>65.274260999999996</v>
      </c>
      <c r="F508" s="3" cm="1">
        <f t="array" ref="F508">INDEX(raw_long[Adj Close], MATCH(1, ($A508=raw_long[Date])*(F$1=raw_long[Ticker]),0))</f>
        <v>87.708793999999997</v>
      </c>
      <c r="G508" s="3" cm="1">
        <f t="array" ref="G508">INDEX(raw_long[Adj Close], MATCH(1, ($A508=raw_long[Date])*(G$1=raw_long[Ticker]),0))</f>
        <v>54.398795999999997</v>
      </c>
      <c r="H508" s="3" cm="1">
        <f t="array" ref="H508">INDEX(raw_long[Adj Close], MATCH(1, ($A508=raw_long[Date])*(H$1=raw_long[Ticker]),0))</f>
        <v>96.735236999999998</v>
      </c>
      <c r="I508" s="3" cm="1">
        <f t="array" ref="I508">INDEX(raw_long[Adj Close], MATCH(1, ($A508=raw_long[Date])*(I$1=raw_long[Ticker]),0))</f>
        <v>38.549999</v>
      </c>
    </row>
    <row r="509" spans="1:9" x14ac:dyDescent="0.25">
      <c r="A509" s="2">
        <v>43640</v>
      </c>
      <c r="B509" s="3" cm="1">
        <f t="array" ref="B509">INDEX(raw_long[Adj Close], MATCH(1, ($A509=raw_long[Date])*(B$1=raw_long[Ticker]),0))</f>
        <v>35.132744000000002</v>
      </c>
      <c r="C509" s="3" cm="1">
        <f t="array" ref="C509">INDEX(raw_long[Adj Close], MATCH(1, ($A509=raw_long[Date])*(C$1=raw_long[Ticker]),0))</f>
        <v>252.78338600000001</v>
      </c>
      <c r="D509" s="3" cm="1">
        <f t="array" ref="D509">INDEX(raw_long[Adj Close], MATCH(1, ($A509=raw_long[Date])*(D$1=raw_long[Ticker]),0))</f>
        <v>118.70798499999999</v>
      </c>
      <c r="E509" s="3" cm="1">
        <f t="array" ref="E509">INDEX(raw_long[Adj Close], MATCH(1, ($A509=raw_long[Date])*(E$1=raw_long[Ticker]),0))</f>
        <v>63.182380999999999</v>
      </c>
      <c r="F509" s="3" cm="1">
        <f t="array" ref="F509">INDEX(raw_long[Adj Close], MATCH(1, ($A509=raw_long[Date])*(F$1=raw_long[Ticker]),0))</f>
        <v>88.817809999999994</v>
      </c>
      <c r="G509" s="3" cm="1">
        <f t="array" ref="G509">INDEX(raw_long[Adj Close], MATCH(1, ($A509=raw_long[Date])*(G$1=raw_long[Ticker]),0))</f>
        <v>54.985835999999999</v>
      </c>
      <c r="H509" s="3" cm="1">
        <f t="array" ref="H509">INDEX(raw_long[Adj Close], MATCH(1, ($A509=raw_long[Date])*(H$1=raw_long[Ticker]),0))</f>
        <v>97.027991999999998</v>
      </c>
      <c r="I509" s="3" cm="1">
        <f t="array" ref="I509">INDEX(raw_long[Adj Close], MATCH(1, ($A509=raw_long[Date])*(I$1=raw_long[Ticker]),0))</f>
        <v>38.139999000000003</v>
      </c>
    </row>
    <row r="510" spans="1:9" x14ac:dyDescent="0.25">
      <c r="A510" s="2">
        <v>43641</v>
      </c>
      <c r="B510" s="3" cm="1">
        <f t="array" ref="B510">INDEX(raw_long[Adj Close], MATCH(1, ($A510=raw_long[Date])*(B$1=raw_long[Ticker]),0))</f>
        <v>34.608981999999997</v>
      </c>
      <c r="C510" s="3" cm="1">
        <f t="array" ref="C510">INDEX(raw_long[Adj Close], MATCH(1, ($A510=raw_long[Date])*(C$1=raw_long[Ticker]),0))</f>
        <v>250.64073200000001</v>
      </c>
      <c r="D510" s="3" cm="1">
        <f t="array" ref="D510">INDEX(raw_long[Adj Close], MATCH(1, ($A510=raw_long[Date])*(D$1=raw_long[Ticker]),0))</f>
        <v>119.36668400000001</v>
      </c>
      <c r="E510" s="3" cm="1">
        <f t="array" ref="E510">INDEX(raw_long[Adj Close], MATCH(1, ($A510=raw_long[Date])*(E$1=raw_long[Ticker]),0))</f>
        <v>63.182380999999999</v>
      </c>
      <c r="F510" s="3" cm="1">
        <f t="array" ref="F510">INDEX(raw_long[Adj Close], MATCH(1, ($A510=raw_long[Date])*(F$1=raw_long[Ticker]),0))</f>
        <v>89.467934</v>
      </c>
      <c r="G510" s="3" cm="1">
        <f t="array" ref="G510">INDEX(raw_long[Adj Close], MATCH(1, ($A510=raw_long[Date])*(G$1=raw_long[Ticker]),0))</f>
        <v>55.426116999999998</v>
      </c>
      <c r="H510" s="3" cm="1">
        <f t="array" ref="H510">INDEX(raw_long[Adj Close], MATCH(1, ($A510=raw_long[Date])*(H$1=raw_long[Ticker]),0))</f>
        <v>95.875290000000007</v>
      </c>
      <c r="I510" s="3" cm="1">
        <f t="array" ref="I510">INDEX(raw_long[Adj Close], MATCH(1, ($A510=raw_long[Date])*(I$1=raw_long[Ticker]),0))</f>
        <v>38.029998999999997</v>
      </c>
    </row>
    <row r="511" spans="1:9" x14ac:dyDescent="0.25">
      <c r="A511" s="2">
        <v>43642</v>
      </c>
      <c r="B511" s="3" cm="1">
        <f t="array" ref="B511">INDEX(raw_long[Adj Close], MATCH(1, ($A511=raw_long[Date])*(B$1=raw_long[Ticker]),0))</f>
        <v>34.762076999999998</v>
      </c>
      <c r="C511" s="3" cm="1">
        <f t="array" ref="C511">INDEX(raw_long[Adj Close], MATCH(1, ($A511=raw_long[Date])*(C$1=raw_long[Ticker]),0))</f>
        <v>257.973297</v>
      </c>
      <c r="D511" s="3" cm="1">
        <f t="array" ref="D511">INDEX(raw_long[Adj Close], MATCH(1, ($A511=raw_long[Date])*(D$1=raw_long[Ticker]),0))</f>
        <v>117.437622</v>
      </c>
      <c r="E511" s="3" cm="1">
        <f t="array" ref="E511">INDEX(raw_long[Adj Close], MATCH(1, ($A511=raw_long[Date])*(E$1=raw_long[Ticker]),0))</f>
        <v>63.089816999999996</v>
      </c>
      <c r="F511" s="3" cm="1">
        <f t="array" ref="F511">INDEX(raw_long[Adj Close], MATCH(1, ($A511=raw_long[Date])*(F$1=raw_long[Ticker]),0))</f>
        <v>88.244185999999999</v>
      </c>
      <c r="G511" s="3" cm="1">
        <f t="array" ref="G511">INDEX(raw_long[Adj Close], MATCH(1, ($A511=raw_long[Date])*(G$1=raw_long[Ticker]),0))</f>
        <v>55.768551000000002</v>
      </c>
      <c r="H511" s="3" cm="1">
        <f t="array" ref="H511">INDEX(raw_long[Adj Close], MATCH(1, ($A511=raw_long[Date])*(H$1=raw_long[Ticker]),0))</f>
        <v>94.905556000000004</v>
      </c>
      <c r="I511" s="3" cm="1">
        <f t="array" ref="I511">INDEX(raw_long[Adj Close], MATCH(1, ($A511=raw_long[Date])*(I$1=raw_long[Ticker]),0))</f>
        <v>37.599997999999999</v>
      </c>
    </row>
    <row r="512" spans="1:9" x14ac:dyDescent="0.25">
      <c r="A512" s="2">
        <v>43643</v>
      </c>
      <c r="B512" s="3" cm="1">
        <f t="array" ref="B512">INDEX(raw_long[Adj Close], MATCH(1, ($A512=raw_long[Date])*(B$1=raw_long[Ticker]),0))</f>
        <v>35.269733000000002</v>
      </c>
      <c r="C512" s="3" cm="1">
        <f t="array" ref="C512">INDEX(raw_long[Adj Close], MATCH(1, ($A512=raw_long[Date])*(C$1=raw_long[Ticker]),0))</f>
        <v>253.021423</v>
      </c>
      <c r="D512" s="3" cm="1">
        <f t="array" ref="D512">INDEX(raw_long[Adj Close], MATCH(1, ($A512=raw_long[Date])*(D$1=raw_long[Ticker]),0))</f>
        <v>116.21431</v>
      </c>
      <c r="E512" s="3" cm="1">
        <f t="array" ref="E512">INDEX(raw_long[Adj Close], MATCH(1, ($A512=raw_long[Date])*(E$1=raw_long[Ticker]),0))</f>
        <v>63.497073999999998</v>
      </c>
      <c r="F512" s="3" cm="1">
        <f t="array" ref="F512">INDEX(raw_long[Adj Close], MATCH(1, ($A512=raw_long[Date])*(F$1=raw_long[Ticker]),0))</f>
        <v>88.645720999999995</v>
      </c>
      <c r="G512" s="3" cm="1">
        <f t="array" ref="G512">INDEX(raw_long[Adj Close], MATCH(1, ($A512=raw_long[Date])*(G$1=raw_long[Ticker]),0))</f>
        <v>55.964233</v>
      </c>
      <c r="H512" s="3" cm="1">
        <f t="array" ref="H512">INDEX(raw_long[Adj Close], MATCH(1, ($A512=raw_long[Date])*(H$1=raw_long[Ticker]),0))</f>
        <v>94.722588000000002</v>
      </c>
      <c r="I512" s="3" cm="1">
        <f t="array" ref="I512">INDEX(raw_long[Adj Close], MATCH(1, ($A512=raw_long[Date])*(I$1=raw_long[Ticker]),0))</f>
        <v>38.919998</v>
      </c>
    </row>
    <row r="513" spans="1:9" x14ac:dyDescent="0.25">
      <c r="A513" s="2">
        <v>43644</v>
      </c>
      <c r="B513" s="3" cm="1">
        <f t="array" ref="B513">INDEX(raw_long[Adj Close], MATCH(1, ($A513=raw_long[Date])*(B$1=raw_long[Ticker]),0))</f>
        <v>36.027180000000001</v>
      </c>
      <c r="C513" s="3" cm="1">
        <f t="array" ref="C513">INDEX(raw_long[Adj Close], MATCH(1, ($A513=raw_long[Date])*(C$1=raw_long[Ticker]),0))</f>
        <v>258.54467799999998</v>
      </c>
      <c r="D513" s="3" cm="1">
        <f t="array" ref="D513">INDEX(raw_long[Adj Close], MATCH(1, ($A513=raw_long[Date])*(D$1=raw_long[Ticker]),0))</f>
        <v>117.061218</v>
      </c>
      <c r="E513" s="3" cm="1">
        <f t="array" ref="E513">INDEX(raw_long[Adj Close], MATCH(1, ($A513=raw_long[Date])*(E$1=raw_long[Ticker]),0))</f>
        <v>63.904350000000001</v>
      </c>
      <c r="F513" s="3" cm="1">
        <f t="array" ref="F513">INDEX(raw_long[Adj Close], MATCH(1, ($A513=raw_long[Date])*(F$1=raw_long[Ticker]),0))</f>
        <v>87.919121000000004</v>
      </c>
      <c r="G513" s="3" cm="1">
        <f t="array" ref="G513">INDEX(raw_long[Adj Close], MATCH(1, ($A513=raw_long[Date])*(G$1=raw_long[Ticker]),0))</f>
        <v>57.382908</v>
      </c>
      <c r="H513" s="3" cm="1">
        <f t="array" ref="H513">INDEX(raw_long[Adj Close], MATCH(1, ($A513=raw_long[Date])*(H$1=raw_long[Ticker]),0))</f>
        <v>95.692313999999996</v>
      </c>
      <c r="I513" s="3" cm="1">
        <f t="array" ref="I513">INDEX(raw_long[Adj Close], MATCH(1, ($A513=raw_long[Date])*(I$1=raw_long[Ticker]),0))</f>
        <v>39.020000000000003</v>
      </c>
    </row>
    <row r="514" spans="1:9" x14ac:dyDescent="0.25">
      <c r="A514" s="2">
        <v>43647</v>
      </c>
      <c r="B514" s="3" cm="1">
        <f t="array" ref="B514">INDEX(raw_long[Adj Close], MATCH(1, ($A514=raw_long[Date])*(B$1=raw_long[Ticker]),0))</f>
        <v>36.188338999999999</v>
      </c>
      <c r="C514" s="3" cm="1">
        <f t="array" ref="C514">INDEX(raw_long[Adj Close], MATCH(1, ($A514=raw_long[Date])*(C$1=raw_long[Ticker]),0))</f>
        <v>261.25869799999998</v>
      </c>
      <c r="D514" s="3" cm="1">
        <f t="array" ref="D514">INDEX(raw_long[Adj Close], MATCH(1, ($A514=raw_long[Date])*(D$1=raw_long[Ticker]),0))</f>
        <v>120.354744</v>
      </c>
      <c r="E514" s="3" cm="1">
        <f t="array" ref="E514">INDEX(raw_long[Adj Close], MATCH(1, ($A514=raw_long[Date])*(E$1=raw_long[Ticker]),0))</f>
        <v>65.144676000000004</v>
      </c>
      <c r="F514" s="3" cm="1">
        <f t="array" ref="F514">INDEX(raw_long[Adj Close], MATCH(1, ($A514=raw_long[Date])*(F$1=raw_long[Ticker]),0))</f>
        <v>89.697395</v>
      </c>
      <c r="G514" s="3" cm="1">
        <f t="array" ref="G514">INDEX(raw_long[Adj Close], MATCH(1, ($A514=raw_long[Date])*(G$1=raw_long[Ticker]),0))</f>
        <v>57.285060999999999</v>
      </c>
      <c r="H514" s="3" cm="1">
        <f t="array" ref="H514">INDEX(raw_long[Adj Close], MATCH(1, ($A514=raw_long[Date])*(H$1=raw_long[Ticker]),0))</f>
        <v>96.973099000000005</v>
      </c>
      <c r="I514" s="3" cm="1">
        <f t="array" ref="I514">INDEX(raw_long[Adj Close], MATCH(1, ($A514=raw_long[Date])*(I$1=raw_long[Ticker]),0))</f>
        <v>38.82</v>
      </c>
    </row>
    <row r="515" spans="1:9" x14ac:dyDescent="0.25">
      <c r="A515" s="2">
        <v>43648</v>
      </c>
      <c r="B515" s="3" cm="1">
        <f t="array" ref="B515">INDEX(raw_long[Adj Close], MATCH(1, ($A515=raw_long[Date])*(B$1=raw_long[Ticker]),0))</f>
        <v>35.559821999999997</v>
      </c>
      <c r="C515" s="3" cm="1">
        <f t="array" ref="C515">INDEX(raw_long[Adj Close], MATCH(1, ($A515=raw_long[Date])*(C$1=raw_long[Ticker]),0))</f>
        <v>260.734894</v>
      </c>
      <c r="D515" s="3" cm="1">
        <f t="array" ref="D515">INDEX(raw_long[Adj Close], MATCH(1, ($A515=raw_long[Date])*(D$1=raw_long[Ticker]),0))</f>
        <v>121.107544</v>
      </c>
      <c r="E515" s="3" cm="1">
        <f t="array" ref="E515">INDEX(raw_long[Adj Close], MATCH(1, ($A515=raw_long[Date])*(E$1=raw_long[Ticker]),0))</f>
        <v>65.033600000000007</v>
      </c>
      <c r="F515" s="3" cm="1">
        <f t="array" ref="F515">INDEX(raw_long[Adj Close], MATCH(1, ($A515=raw_long[Date])*(F$1=raw_long[Ticker]),0))</f>
        <v>90.825539000000006</v>
      </c>
      <c r="G515" s="3" cm="1">
        <f t="array" ref="G515">INDEX(raw_long[Adj Close], MATCH(1, ($A515=raw_long[Date])*(G$1=raw_long[Ticker]),0))</f>
        <v>58.018864000000001</v>
      </c>
      <c r="H515" s="3" cm="1">
        <f t="array" ref="H515">INDEX(raw_long[Adj Close], MATCH(1, ($A515=raw_long[Date])*(H$1=raw_long[Ticker]),0))</f>
        <v>96.058257999999995</v>
      </c>
      <c r="I515" s="3" cm="1">
        <f t="array" ref="I515">INDEX(raw_long[Adj Close], MATCH(1, ($A515=raw_long[Date])*(I$1=raw_long[Ticker]),0))</f>
        <v>38</v>
      </c>
    </row>
    <row r="516" spans="1:9" x14ac:dyDescent="0.25">
      <c r="A516" s="2">
        <v>43649</v>
      </c>
      <c r="B516" s="3" cm="1">
        <f t="array" ref="B516">INDEX(raw_long[Adj Close], MATCH(1, ($A516=raw_long[Date])*(B$1=raw_long[Ticker]),0))</f>
        <v>35.301963999999998</v>
      </c>
      <c r="C516" s="3" cm="1">
        <f t="array" ref="C516">INDEX(raw_long[Adj Close], MATCH(1, ($A516=raw_long[Date])*(C$1=raw_long[Ticker]),0))</f>
        <v>265.35348499999998</v>
      </c>
      <c r="D516" s="3" cm="1">
        <f t="array" ref="D516">INDEX(raw_long[Adj Close], MATCH(1, ($A516=raw_long[Date])*(D$1=raw_long[Ticker]),0))</f>
        <v>121.766243</v>
      </c>
      <c r="E516" s="3" cm="1">
        <f t="array" ref="E516">INDEX(raw_long[Adj Close], MATCH(1, ($A516=raw_long[Date])*(E$1=raw_long[Ticker]),0))</f>
        <v>65.459380999999993</v>
      </c>
      <c r="F516" s="3" cm="1">
        <f t="array" ref="F516">INDEX(raw_long[Adj Close], MATCH(1, ($A516=raw_long[Date])*(F$1=raw_long[Ticker]),0))</f>
        <v>91.150597000000005</v>
      </c>
      <c r="G516" s="3" cm="1">
        <f t="array" ref="G516">INDEX(raw_long[Adj Close], MATCH(1, ($A516=raw_long[Date])*(G$1=raw_long[Ticker]),0))</f>
        <v>58.459141000000002</v>
      </c>
      <c r="H516" s="3" cm="1">
        <f t="array" ref="H516">INDEX(raw_long[Adj Close], MATCH(1, ($A516=raw_long[Date])*(H$1=raw_long[Ticker]),0))</f>
        <v>96.405899000000005</v>
      </c>
      <c r="I516" s="3" cm="1">
        <f t="array" ref="I516">INDEX(raw_long[Adj Close], MATCH(1, ($A516=raw_long[Date])*(I$1=raw_long[Ticker]),0))</f>
        <v>38.099997999999999</v>
      </c>
    </row>
    <row r="517" spans="1:9" x14ac:dyDescent="0.25">
      <c r="A517" s="2">
        <v>43650</v>
      </c>
      <c r="B517" s="3" cm="1">
        <f t="array" ref="B517">INDEX(raw_long[Adj Close], MATCH(1, ($A517=raw_long[Date])*(B$1=raw_long[Ticker]),0))</f>
        <v>35.33419</v>
      </c>
      <c r="C517" s="3" cm="1">
        <f t="array" ref="C517">INDEX(raw_long[Adj Close], MATCH(1, ($A517=raw_long[Date])*(C$1=raw_long[Ticker]),0))</f>
        <v>264.97259500000001</v>
      </c>
      <c r="D517" s="3" cm="1">
        <f t="array" ref="D517">INDEX(raw_long[Adj Close], MATCH(1, ($A517=raw_long[Date])*(D$1=raw_long[Ticker]),0))</f>
        <v>122.142662</v>
      </c>
      <c r="E517" s="3" cm="1">
        <f t="array" ref="E517">INDEX(raw_long[Adj Close], MATCH(1, ($A517=raw_long[Date])*(E$1=raw_long[Ticker]),0))</f>
        <v>65.440865000000002</v>
      </c>
      <c r="F517" s="3" cm="1">
        <f t="array" ref="F517">INDEX(raw_long[Adj Close], MATCH(1, ($A517=raw_long[Date])*(F$1=raw_long[Ticker]),0))</f>
        <v>91.322685000000007</v>
      </c>
      <c r="G517" s="3" cm="1">
        <f t="array" ref="G517">INDEX(raw_long[Adj Close], MATCH(1, ($A517=raw_long[Date])*(G$1=raw_long[Ticker]),0))</f>
        <v>58.312378000000002</v>
      </c>
      <c r="H517" s="3" cm="1">
        <f t="array" ref="H517">INDEX(raw_long[Adj Close], MATCH(1, ($A517=raw_long[Date])*(H$1=raw_long[Ticker]),0))</f>
        <v>96.552268999999995</v>
      </c>
      <c r="I517" s="3" cm="1">
        <f t="array" ref="I517">INDEX(raw_long[Adj Close], MATCH(1, ($A517=raw_long[Date])*(I$1=raw_long[Ticker]),0))</f>
        <v>38.150002000000001</v>
      </c>
    </row>
    <row r="518" spans="1:9" x14ac:dyDescent="0.25">
      <c r="A518" s="2">
        <v>43651</v>
      </c>
      <c r="B518" s="3" cm="1">
        <f t="array" ref="B518">INDEX(raw_long[Adj Close], MATCH(1, ($A518=raw_long[Date])*(B$1=raw_long[Ticker]),0))</f>
        <v>34.826546</v>
      </c>
      <c r="C518" s="3" cm="1">
        <f t="array" ref="C518">INDEX(raw_long[Adj Close], MATCH(1, ($A518=raw_long[Date])*(C$1=raw_long[Ticker]),0))</f>
        <v>263.925049</v>
      </c>
      <c r="D518" s="3" cm="1">
        <f t="array" ref="D518">INDEX(raw_long[Adj Close], MATCH(1, ($A518=raw_long[Date])*(D$1=raw_long[Ticker]),0))</f>
        <v>120.919342</v>
      </c>
      <c r="E518" s="3" cm="1">
        <f t="array" ref="E518">INDEX(raw_long[Adj Close], MATCH(1, ($A518=raw_long[Date])*(E$1=raw_long[Ticker]),0))</f>
        <v>65.774094000000005</v>
      </c>
      <c r="F518" s="3" cm="1">
        <f t="array" ref="F518">INDEX(raw_long[Adj Close], MATCH(1, ($A518=raw_long[Date])*(F$1=raw_long[Ticker]),0))</f>
        <v>90.844657999999995</v>
      </c>
      <c r="G518" s="3" cm="1">
        <f t="array" ref="G518">INDEX(raw_long[Adj Close], MATCH(1, ($A518=raw_long[Date])*(G$1=raw_long[Ticker]),0))</f>
        <v>57.872104999999998</v>
      </c>
      <c r="H518" s="3" cm="1">
        <f t="array" ref="H518">INDEX(raw_long[Adj Close], MATCH(1, ($A518=raw_long[Date])*(H$1=raw_long[Ticker]),0))</f>
        <v>93.716269999999994</v>
      </c>
      <c r="I518" s="3" cm="1">
        <f t="array" ref="I518">INDEX(raw_long[Adj Close], MATCH(1, ($A518=raw_long[Date])*(I$1=raw_long[Ticker]),0))</f>
        <v>40.509998000000003</v>
      </c>
    </row>
    <row r="519" spans="1:9" x14ac:dyDescent="0.25">
      <c r="A519" s="2">
        <v>43654</v>
      </c>
      <c r="B519" s="3" cm="1">
        <f t="array" ref="B519">INDEX(raw_long[Adj Close], MATCH(1, ($A519=raw_long[Date])*(B$1=raw_long[Ticker]),0))</f>
        <v>34.584800999999999</v>
      </c>
      <c r="C519" s="3" cm="1">
        <f t="array" ref="C519">INDEX(raw_long[Adj Close], MATCH(1, ($A519=raw_long[Date])*(C$1=raw_long[Ticker]),0))</f>
        <v>266.63903800000003</v>
      </c>
      <c r="D519" s="3" cm="1">
        <f t="array" ref="D519">INDEX(raw_long[Adj Close], MATCH(1, ($A519=raw_long[Date])*(D$1=raw_long[Ticker]),0))</f>
        <v>120.872292</v>
      </c>
      <c r="E519" s="3" cm="1">
        <f t="array" ref="E519">INDEX(raw_long[Adj Close], MATCH(1, ($A519=raw_long[Date])*(E$1=raw_long[Ticker]),0))</f>
        <v>65.237235999999996</v>
      </c>
      <c r="F519" s="3" cm="1">
        <f t="array" ref="F519">INDEX(raw_long[Adj Close], MATCH(1, ($A519=raw_long[Date])*(F$1=raw_long[Ticker]),0))</f>
        <v>89.142876000000001</v>
      </c>
      <c r="G519" s="3" cm="1">
        <f t="array" ref="G519">INDEX(raw_long[Adj Close], MATCH(1, ($A519=raw_long[Date])*(G$1=raw_long[Ticker]),0))</f>
        <v>58.410221</v>
      </c>
      <c r="H519" s="3" cm="1">
        <f t="array" ref="H519">INDEX(raw_long[Adj Close], MATCH(1, ($A519=raw_long[Date])*(H$1=raw_long[Ticker]),0))</f>
        <v>92.83802</v>
      </c>
      <c r="I519" s="3" cm="1">
        <f t="array" ref="I519">INDEX(raw_long[Adj Close], MATCH(1, ($A519=raw_long[Date])*(I$1=raw_long[Ticker]),0))</f>
        <v>41.200001</v>
      </c>
    </row>
    <row r="520" spans="1:9" x14ac:dyDescent="0.25">
      <c r="A520" s="2">
        <v>43655</v>
      </c>
      <c r="B520" s="3" cm="1">
        <f t="array" ref="B520">INDEX(raw_long[Adj Close], MATCH(1, ($A520=raw_long[Date])*(B$1=raw_long[Ticker]),0))</f>
        <v>33.513095999999997</v>
      </c>
      <c r="C520" s="3" cm="1">
        <f t="array" ref="C520">INDEX(raw_long[Adj Close], MATCH(1, ($A520=raw_long[Date])*(C$1=raw_long[Ticker]),0))</f>
        <v>268.25796500000001</v>
      </c>
      <c r="D520" s="3" cm="1">
        <f t="array" ref="D520">INDEX(raw_long[Adj Close], MATCH(1, ($A520=raw_long[Date])*(D$1=raw_long[Ticker]),0))</f>
        <v>120.77819100000001</v>
      </c>
      <c r="E520" s="3" cm="1">
        <f t="array" ref="E520">INDEX(raw_long[Adj Close], MATCH(1, ($A520=raw_long[Date])*(E$1=raw_long[Ticker]),0))</f>
        <v>61.682884000000001</v>
      </c>
      <c r="F520" s="3" cm="1">
        <f t="array" ref="F520">INDEX(raw_long[Adj Close], MATCH(1, ($A520=raw_long[Date])*(F$1=raw_long[Ticker]),0))</f>
        <v>88.856064000000003</v>
      </c>
      <c r="G520" s="3" cm="1">
        <f t="array" ref="G520">INDEX(raw_long[Adj Close], MATCH(1, ($A520=raw_long[Date])*(G$1=raw_long[Ticker]),0))</f>
        <v>58.948338</v>
      </c>
      <c r="H520" s="3" cm="1">
        <f t="array" ref="H520">INDEX(raw_long[Adj Close], MATCH(1, ($A520=raw_long[Date])*(H$1=raw_long[Ticker]),0))</f>
        <v>92.673355000000001</v>
      </c>
      <c r="I520" s="3" cm="1">
        <f t="array" ref="I520">INDEX(raw_long[Adj Close], MATCH(1, ($A520=raw_long[Date])*(I$1=raw_long[Ticker]),0))</f>
        <v>41.200001</v>
      </c>
    </row>
    <row r="521" spans="1:9" x14ac:dyDescent="0.25">
      <c r="A521" s="2">
        <v>43656</v>
      </c>
      <c r="B521" s="3" cm="1">
        <f t="array" ref="B521">INDEX(raw_long[Adj Close], MATCH(1, ($A521=raw_long[Date])*(B$1=raw_long[Ticker]),0))</f>
        <v>33.110194999999997</v>
      </c>
      <c r="C521" s="3" cm="1">
        <f t="array" ref="C521">INDEX(raw_long[Adj Close], MATCH(1, ($A521=raw_long[Date])*(C$1=raw_long[Ticker]),0))</f>
        <v>265.35348499999998</v>
      </c>
      <c r="D521" s="3" cm="1">
        <f t="array" ref="D521">INDEX(raw_long[Adj Close], MATCH(1, ($A521=raw_long[Date])*(D$1=raw_long[Ticker]),0))</f>
        <v>120.448837</v>
      </c>
      <c r="E521" s="3" cm="1">
        <f t="array" ref="E521">INDEX(raw_long[Adj Close], MATCH(1, ($A521=raw_long[Date])*(E$1=raw_long[Ticker]),0))</f>
        <v>62.701053999999999</v>
      </c>
      <c r="F521" s="3" cm="1">
        <f t="array" ref="F521">INDEX(raw_long[Adj Close], MATCH(1, ($A521=raw_long[Date])*(F$1=raw_long[Ticker]),0))</f>
        <v>88.913421999999997</v>
      </c>
      <c r="G521" s="3" cm="1">
        <f t="array" ref="G521">INDEX(raw_long[Adj Close], MATCH(1, ($A521=raw_long[Date])*(G$1=raw_long[Ticker]),0))</f>
        <v>58.214542000000002</v>
      </c>
      <c r="H521" s="3" cm="1">
        <f t="array" ref="H521">INDEX(raw_long[Adj Close], MATCH(1, ($A521=raw_long[Date])*(H$1=raw_long[Ticker]),0))</f>
        <v>92.197631999999999</v>
      </c>
      <c r="I521" s="3" cm="1">
        <f t="array" ref="I521">INDEX(raw_long[Adj Close], MATCH(1, ($A521=raw_long[Date])*(I$1=raw_long[Ticker]),0))</f>
        <v>41.130001</v>
      </c>
    </row>
    <row r="522" spans="1:9" x14ac:dyDescent="0.25">
      <c r="A522" s="2">
        <v>43657</v>
      </c>
      <c r="B522" s="3" cm="1">
        <f t="array" ref="B522">INDEX(raw_long[Adj Close], MATCH(1, ($A522=raw_long[Date])*(B$1=raw_long[Ticker]),0))</f>
        <v>32.417209999999997</v>
      </c>
      <c r="C522" s="3" cm="1">
        <f t="array" ref="C522">INDEX(raw_long[Adj Close], MATCH(1, ($A522=raw_long[Date])*(C$1=raw_long[Ticker]),0))</f>
        <v>264.97259500000001</v>
      </c>
      <c r="D522" s="3" cm="1">
        <f t="array" ref="D522">INDEX(raw_long[Adj Close], MATCH(1, ($A522=raw_long[Date])*(D$1=raw_long[Ticker]),0))</f>
        <v>120.77819100000001</v>
      </c>
      <c r="E522" s="3" cm="1">
        <f t="array" ref="E522">INDEX(raw_long[Adj Close], MATCH(1, ($A522=raw_long[Date])*(E$1=raw_long[Ticker]),0))</f>
        <v>65.385338000000004</v>
      </c>
      <c r="F522" s="3" cm="1">
        <f t="array" ref="F522">INDEX(raw_long[Adj Close], MATCH(1, ($A522=raw_long[Date])*(F$1=raw_long[Ticker]),0))</f>
        <v>88.722213999999994</v>
      </c>
      <c r="G522" s="3" cm="1">
        <f t="array" ref="G522">INDEX(raw_long[Adj Close], MATCH(1, ($A522=raw_long[Date])*(G$1=raw_long[Ticker]),0))</f>
        <v>58.459141000000002</v>
      </c>
      <c r="H522" s="3" cm="1">
        <f t="array" ref="H522">INDEX(raw_long[Adj Close], MATCH(1, ($A522=raw_long[Date])*(H$1=raw_long[Ticker]),0))</f>
        <v>91.200462000000002</v>
      </c>
      <c r="I522" s="3" cm="1">
        <f t="array" ref="I522">INDEX(raw_long[Adj Close], MATCH(1, ($A522=raw_long[Date])*(I$1=raw_long[Ticker]),0))</f>
        <v>41.830002</v>
      </c>
    </row>
    <row r="523" spans="1:9" x14ac:dyDescent="0.25">
      <c r="A523" s="2">
        <v>43658</v>
      </c>
      <c r="B523" s="3" cm="1">
        <f t="array" ref="B523">INDEX(raw_long[Adj Close], MATCH(1, ($A523=raw_long[Date])*(B$1=raw_long[Ticker]),0))</f>
        <v>33.247177000000001</v>
      </c>
      <c r="C523" s="3" cm="1">
        <f t="array" ref="C523">INDEX(raw_long[Adj Close], MATCH(1, ($A523=raw_long[Date])*(C$1=raw_long[Ticker]),0))</f>
        <v>263.306061</v>
      </c>
      <c r="D523" s="3" cm="1">
        <f t="array" ref="D523">INDEX(raw_long[Adj Close], MATCH(1, ($A523=raw_long[Date])*(D$1=raw_long[Ticker]),0))</f>
        <v>119.507835</v>
      </c>
      <c r="E523" s="3" cm="1">
        <f t="array" ref="E523">INDEX(raw_long[Adj Close], MATCH(1, ($A523=raw_long[Date])*(E$1=raw_long[Ticker]),0))</f>
        <v>64.515251000000006</v>
      </c>
      <c r="F523" s="3" cm="1">
        <f t="array" ref="F523">INDEX(raw_long[Adj Close], MATCH(1, ($A523=raw_long[Date])*(F$1=raw_long[Ticker]),0))</f>
        <v>88.416283000000007</v>
      </c>
      <c r="G523" s="3" cm="1">
        <f t="array" ref="G523">INDEX(raw_long[Adj Close], MATCH(1, ($A523=raw_long[Date])*(G$1=raw_long[Ticker]),0))</f>
        <v>58.899422000000001</v>
      </c>
      <c r="H523" s="3" cm="1">
        <f t="array" ref="H523">INDEX(raw_long[Adj Close], MATCH(1, ($A523=raw_long[Date])*(H$1=raw_long[Ticker]),0))</f>
        <v>91.191306999999995</v>
      </c>
      <c r="I523" s="3" cm="1">
        <f t="array" ref="I523">INDEX(raw_long[Adj Close], MATCH(1, ($A523=raw_long[Date])*(I$1=raw_long[Ticker]),0))</f>
        <v>41.849997999999999</v>
      </c>
    </row>
    <row r="524" spans="1:9" x14ac:dyDescent="0.25">
      <c r="A524" s="2">
        <v>43661</v>
      </c>
      <c r="B524" s="3" cm="1">
        <f t="array" ref="B524">INDEX(raw_long[Adj Close], MATCH(1, ($A524=raw_long[Date])*(B$1=raw_long[Ticker]),0))</f>
        <v>34.230251000000003</v>
      </c>
      <c r="C524" s="3" cm="1">
        <f t="array" ref="C524">INDEX(raw_long[Adj Close], MATCH(1, ($A524=raw_long[Date])*(C$1=raw_long[Ticker]),0))</f>
        <v>265.30587800000001</v>
      </c>
      <c r="D524" s="3" cm="1">
        <f t="array" ref="D524">INDEX(raw_long[Adj Close], MATCH(1, ($A524=raw_long[Date])*(D$1=raw_long[Ticker]),0))</f>
        <v>119.884232</v>
      </c>
      <c r="E524" s="3" cm="1">
        <f t="array" ref="E524">INDEX(raw_long[Adj Close], MATCH(1, ($A524=raw_long[Date])*(E$1=raw_long[Ticker]),0))</f>
        <v>65.144676000000004</v>
      </c>
      <c r="F524" s="3" cm="1">
        <f t="array" ref="F524">INDEX(raw_long[Adj Close], MATCH(1, ($A524=raw_long[Date])*(F$1=raw_long[Ticker]),0))</f>
        <v>88.263298000000006</v>
      </c>
      <c r="G524" s="3" cm="1">
        <f t="array" ref="G524">INDEX(raw_long[Adj Close], MATCH(1, ($A524=raw_long[Date])*(G$1=raw_long[Ticker]),0))</f>
        <v>58.018864000000001</v>
      </c>
      <c r="H524" s="3" cm="1">
        <f t="array" ref="H524">INDEX(raw_long[Adj Close], MATCH(1, ($A524=raw_long[Date])*(H$1=raw_long[Ticker]),0))</f>
        <v>91.255347999999998</v>
      </c>
      <c r="I524" s="3" cm="1">
        <f t="array" ref="I524">INDEX(raw_long[Adj Close], MATCH(1, ($A524=raw_long[Date])*(I$1=raw_long[Ticker]),0))</f>
        <v>41.939999</v>
      </c>
    </row>
    <row r="525" spans="1:9" x14ac:dyDescent="0.25">
      <c r="A525" s="2">
        <v>43662</v>
      </c>
      <c r="B525" s="3" cm="1">
        <f t="array" ref="B525">INDEX(raw_long[Adj Close], MATCH(1, ($A525=raw_long[Date])*(B$1=raw_long[Ticker]),0))</f>
        <v>34.584800999999999</v>
      </c>
      <c r="C525" s="3" cm="1">
        <f t="array" ref="C525">INDEX(raw_long[Adj Close], MATCH(1, ($A525=raw_long[Date])*(C$1=raw_long[Ticker]),0))</f>
        <v>267.30569500000001</v>
      </c>
      <c r="D525" s="3" cm="1">
        <f t="array" ref="D525">INDEX(raw_long[Adj Close], MATCH(1, ($A525=raw_long[Date])*(D$1=raw_long[Ticker]),0))</f>
        <v>120.025391</v>
      </c>
      <c r="E525" s="3" cm="1">
        <f t="array" ref="E525">INDEX(raw_long[Adj Close], MATCH(1, ($A525=raw_long[Date])*(E$1=raw_long[Ticker]),0))</f>
        <v>65.348297000000002</v>
      </c>
      <c r="F525" s="3" cm="1">
        <f t="array" ref="F525">INDEX(raw_long[Adj Close], MATCH(1, ($A525=raw_long[Date])*(F$1=raw_long[Ticker]),0))</f>
        <v>88.588370999999995</v>
      </c>
      <c r="G525" s="3" cm="1">
        <f t="array" ref="G525">INDEX(raw_long[Adj Close], MATCH(1, ($A525=raw_long[Date])*(G$1=raw_long[Ticker]),0))</f>
        <v>58.165622999999997</v>
      </c>
      <c r="H525" s="3" cm="1">
        <f t="array" ref="H525">INDEX(raw_long[Adj Close], MATCH(1, ($A525=raw_long[Date])*(H$1=raw_long[Ticker]),0))</f>
        <v>91.795105000000007</v>
      </c>
      <c r="I525" s="3" cm="1">
        <f t="array" ref="I525">INDEX(raw_long[Adj Close], MATCH(1, ($A525=raw_long[Date])*(I$1=raw_long[Ticker]),0))</f>
        <v>42.139999000000003</v>
      </c>
    </row>
    <row r="526" spans="1:9" x14ac:dyDescent="0.25">
      <c r="A526" s="2">
        <v>43663</v>
      </c>
      <c r="B526" s="3" cm="1">
        <f t="array" ref="B526">INDEX(raw_long[Adj Close], MATCH(1, ($A526=raw_long[Date])*(B$1=raw_long[Ticker]),0))</f>
        <v>33.867645000000003</v>
      </c>
      <c r="C526" s="3" cm="1">
        <f t="array" ref="C526">INDEX(raw_long[Adj Close], MATCH(1, ($A526=raw_long[Date])*(C$1=raw_long[Ticker]),0))</f>
        <v>267.40087899999997</v>
      </c>
      <c r="D526" s="3" cm="1">
        <f t="array" ref="D526">INDEX(raw_long[Adj Close], MATCH(1, ($A526=raw_long[Date])*(D$1=raw_long[Ticker]),0))</f>
        <v>119.554886</v>
      </c>
      <c r="E526" s="3" cm="1">
        <f t="array" ref="E526">INDEX(raw_long[Adj Close], MATCH(1, ($A526=raw_long[Date])*(E$1=raw_long[Ticker]),0))</f>
        <v>63.052795000000003</v>
      </c>
      <c r="F526" s="3" cm="1">
        <f t="array" ref="F526">INDEX(raw_long[Adj Close], MATCH(1, ($A526=raw_long[Date])*(F$1=raw_long[Ticker]),0))</f>
        <v>88.607483000000002</v>
      </c>
      <c r="G526" s="3" cm="1">
        <f t="array" ref="G526">INDEX(raw_long[Adj Close], MATCH(1, ($A526=raw_long[Date])*(G$1=raw_long[Ticker]),0))</f>
        <v>58.410221</v>
      </c>
      <c r="H526" s="3" cm="1">
        <f t="array" ref="H526">INDEX(raw_long[Adj Close], MATCH(1, ($A526=raw_long[Date])*(H$1=raw_long[Ticker]),0))</f>
        <v>91.191306999999995</v>
      </c>
      <c r="I526" s="3" cm="1">
        <f t="array" ref="I526">INDEX(raw_long[Adj Close], MATCH(1, ($A526=raw_long[Date])*(I$1=raw_long[Ticker]),0))</f>
        <v>41.389999000000003</v>
      </c>
    </row>
    <row r="527" spans="1:9" x14ac:dyDescent="0.25">
      <c r="A527" s="2">
        <v>43664</v>
      </c>
      <c r="B527" s="3" cm="1">
        <f t="array" ref="B527">INDEX(raw_long[Adj Close], MATCH(1, ($A527=raw_long[Date])*(B$1=raw_long[Ticker]),0))</f>
        <v>33.682312000000003</v>
      </c>
      <c r="C527" s="3" cm="1">
        <f t="array" ref="C527">INDEX(raw_long[Adj Close], MATCH(1, ($A527=raw_long[Date])*(C$1=raw_long[Ticker]),0))</f>
        <v>268.40078699999998</v>
      </c>
      <c r="D527" s="3" cm="1">
        <f t="array" ref="D527">INDEX(raw_long[Adj Close], MATCH(1, ($A527=raw_long[Date])*(D$1=raw_long[Ticker]),0))</f>
        <v>120.82524100000001</v>
      </c>
      <c r="E527" s="3" cm="1">
        <f t="array" ref="E527">INDEX(raw_long[Adj Close], MATCH(1, ($A527=raw_long[Date])*(E$1=raw_long[Ticker]),0))</f>
        <v>62.701053999999999</v>
      </c>
      <c r="F527" s="3" cm="1">
        <f t="array" ref="F527">INDEX(raw_long[Adj Close], MATCH(1, ($A527=raw_long[Date])*(F$1=raw_long[Ticker]),0))</f>
        <v>90.309264999999996</v>
      </c>
      <c r="G527" s="3" cm="1">
        <f t="array" ref="G527">INDEX(raw_long[Adj Close], MATCH(1, ($A527=raw_long[Date])*(G$1=raw_long[Ticker]),0))</f>
        <v>58.214542000000002</v>
      </c>
      <c r="H527" s="3" cm="1">
        <f t="array" ref="H527">INDEX(raw_long[Adj Close], MATCH(1, ($A527=raw_long[Date])*(H$1=raw_long[Ticker]),0))</f>
        <v>90.733879000000002</v>
      </c>
      <c r="I527" s="3" cm="1">
        <f t="array" ref="I527">INDEX(raw_long[Adj Close], MATCH(1, ($A527=raw_long[Date])*(I$1=raw_long[Ticker]),0))</f>
        <v>40.520000000000003</v>
      </c>
    </row>
    <row r="528" spans="1:9" x14ac:dyDescent="0.25">
      <c r="A528" s="2">
        <v>43665</v>
      </c>
      <c r="B528" s="3" cm="1">
        <f t="array" ref="B528">INDEX(raw_long[Adj Close], MATCH(1, ($A528=raw_long[Date])*(B$1=raw_long[Ticker]),0))</f>
        <v>34.254424999999998</v>
      </c>
      <c r="C528" s="3" cm="1">
        <f t="array" ref="C528">INDEX(raw_long[Adj Close], MATCH(1, ($A528=raw_long[Date])*(C$1=raw_long[Ticker]),0))</f>
        <v>265.63919099999998</v>
      </c>
      <c r="D528" s="3" cm="1">
        <f t="array" ref="D528">INDEX(raw_long[Adj Close], MATCH(1, ($A528=raw_long[Date])*(D$1=raw_long[Ticker]),0))</f>
        <v>121.766243</v>
      </c>
      <c r="E528" s="3" cm="1">
        <f t="array" ref="E528">INDEX(raw_long[Adj Close], MATCH(1, ($A528=raw_long[Date])*(E$1=raw_long[Ticker]),0))</f>
        <v>62.016098</v>
      </c>
      <c r="F528" s="3" cm="1">
        <f t="array" ref="F528">INDEX(raw_long[Adj Close], MATCH(1, ($A528=raw_long[Date])*(F$1=raw_long[Ticker]),0))</f>
        <v>89.314964000000003</v>
      </c>
      <c r="G528" s="3" cm="1">
        <f t="array" ref="G528">INDEX(raw_long[Adj Close], MATCH(1, ($A528=raw_long[Date])*(G$1=raw_long[Ticker]),0))</f>
        <v>58.801575</v>
      </c>
      <c r="H528" s="3" cm="1">
        <f t="array" ref="H528">INDEX(raw_long[Adj Close], MATCH(1, ($A528=raw_long[Date])*(H$1=raw_long[Ticker]),0))</f>
        <v>91.063231999999999</v>
      </c>
      <c r="I528" s="3" cm="1">
        <f t="array" ref="I528">INDEX(raw_long[Adj Close], MATCH(1, ($A528=raw_long[Date])*(I$1=raw_long[Ticker]),0))</f>
        <v>40.869999</v>
      </c>
    </row>
    <row r="529" spans="1:9" x14ac:dyDescent="0.25">
      <c r="A529" s="2">
        <v>43668</v>
      </c>
      <c r="B529" s="3" cm="1">
        <f t="array" ref="B529">INDEX(raw_long[Adj Close], MATCH(1, ($A529=raw_long[Date])*(B$1=raw_long[Ticker]),0))</f>
        <v>33.988514000000002</v>
      </c>
      <c r="C529" s="3" cm="1">
        <f t="array" ref="C529">INDEX(raw_long[Adj Close], MATCH(1, ($A529=raw_long[Date])*(C$1=raw_long[Ticker]),0))</f>
        <v>270.54345699999999</v>
      </c>
      <c r="D529" s="3" cm="1">
        <f t="array" ref="D529">INDEX(raw_long[Adj Close], MATCH(1, ($A529=raw_long[Date])*(D$1=raw_long[Ticker]),0))</f>
        <v>120.68409</v>
      </c>
      <c r="E529" s="3" cm="1">
        <f t="array" ref="E529">INDEX(raw_long[Adj Close], MATCH(1, ($A529=raw_long[Date])*(E$1=raw_long[Ticker]),0))</f>
        <v>62.608497999999997</v>
      </c>
      <c r="F529" s="3" cm="1">
        <f t="array" ref="F529">INDEX(raw_long[Adj Close], MATCH(1, ($A529=raw_long[Date])*(F$1=raw_long[Ticker]),0))</f>
        <v>90.290154000000001</v>
      </c>
      <c r="G529" s="3" cm="1">
        <f t="array" ref="G529">INDEX(raw_long[Adj Close], MATCH(1, ($A529=raw_long[Date])*(G$1=raw_long[Ticker]),0))</f>
        <v>59.290774999999996</v>
      </c>
      <c r="H529" s="3" cm="1">
        <f t="array" ref="H529">INDEX(raw_long[Adj Close], MATCH(1, ($A529=raw_long[Date])*(H$1=raw_long[Ticker]),0))</f>
        <v>91.026641999999995</v>
      </c>
      <c r="I529" s="3" cm="1">
        <f t="array" ref="I529">INDEX(raw_long[Adj Close], MATCH(1, ($A529=raw_long[Date])*(I$1=raw_long[Ticker]),0))</f>
        <v>40.770000000000003</v>
      </c>
    </row>
    <row r="530" spans="1:9" x14ac:dyDescent="0.25">
      <c r="A530" s="2">
        <v>43669</v>
      </c>
      <c r="B530" s="3" cm="1">
        <f t="array" ref="B530">INDEX(raw_long[Adj Close], MATCH(1, ($A530=raw_long[Date])*(B$1=raw_long[Ticker]),0))</f>
        <v>34.979641000000001</v>
      </c>
      <c r="C530" s="3" cm="1">
        <f t="array" ref="C530">INDEX(raw_long[Adj Close], MATCH(1, ($A530=raw_long[Date])*(C$1=raw_long[Ticker]),0))</f>
        <v>269.54351800000001</v>
      </c>
      <c r="D530" s="3" cm="1">
        <f t="array" ref="D530">INDEX(raw_long[Adj Close], MATCH(1, ($A530=raw_long[Date])*(D$1=raw_long[Ticker]),0))</f>
        <v>119.790138</v>
      </c>
      <c r="E530" s="3" cm="1">
        <f t="array" ref="E530">INDEX(raw_long[Adj Close], MATCH(1, ($A530=raw_long[Date])*(E$1=raw_long[Ticker]),0))</f>
        <v>63.497073999999998</v>
      </c>
      <c r="F530" s="3" cm="1">
        <f t="array" ref="F530">INDEX(raw_long[Adj Close], MATCH(1, ($A530=raw_long[Date])*(F$1=raw_long[Ticker]),0))</f>
        <v>92.011047000000005</v>
      </c>
      <c r="G530" s="3" cm="1">
        <f t="array" ref="G530">INDEX(raw_long[Adj Close], MATCH(1, ($A530=raw_long[Date])*(G$1=raw_long[Ticker]),0))</f>
        <v>58.850498000000002</v>
      </c>
      <c r="H530" s="3" cm="1">
        <f t="array" ref="H530">INDEX(raw_long[Adj Close], MATCH(1, ($A530=raw_long[Date])*(H$1=raw_long[Ticker]),0))</f>
        <v>92.801422000000002</v>
      </c>
      <c r="I530" s="3" cm="1">
        <f t="array" ref="I530">INDEX(raw_long[Adj Close], MATCH(1, ($A530=raw_long[Date])*(I$1=raw_long[Ticker]),0))</f>
        <v>41.439999</v>
      </c>
    </row>
    <row r="531" spans="1:9" x14ac:dyDescent="0.25">
      <c r="A531" s="2">
        <v>43670</v>
      </c>
      <c r="B531" s="3" cm="1">
        <f t="array" ref="B531">INDEX(raw_long[Adj Close], MATCH(1, ($A531=raw_long[Date])*(B$1=raw_long[Ticker]),0))</f>
        <v>36.115817999999997</v>
      </c>
      <c r="C531" s="3" cm="1">
        <f t="array" ref="C531">INDEX(raw_long[Adj Close], MATCH(1, ($A531=raw_long[Date])*(C$1=raw_long[Ticker]),0))</f>
        <v>268.78170799999998</v>
      </c>
      <c r="D531" s="3" cm="1">
        <f t="array" ref="D531">INDEX(raw_long[Adj Close], MATCH(1, ($A531=raw_long[Date])*(D$1=raw_long[Ticker]),0))</f>
        <v>119.225533</v>
      </c>
      <c r="E531" s="3" cm="1">
        <f t="array" ref="E531">INDEX(raw_long[Adj Close], MATCH(1, ($A531=raw_long[Date])*(E$1=raw_long[Ticker]),0))</f>
        <v>63.811793999999999</v>
      </c>
      <c r="F531" s="3" cm="1">
        <f t="array" ref="F531">INDEX(raw_long[Adj Close], MATCH(1, ($A531=raw_long[Date])*(F$1=raw_long[Ticker]),0))</f>
        <v>90.940269000000001</v>
      </c>
      <c r="G531" s="3" cm="1">
        <f t="array" ref="G531">INDEX(raw_long[Adj Close], MATCH(1, ($A531=raw_long[Date])*(G$1=raw_long[Ticker]),0))</f>
        <v>58.459141000000002</v>
      </c>
      <c r="H531" s="3" cm="1">
        <f t="array" ref="H531">INDEX(raw_long[Adj Close], MATCH(1, ($A531=raw_long[Date])*(H$1=raw_long[Ticker]),0))</f>
        <v>93.533294999999995</v>
      </c>
      <c r="I531" s="3" cm="1">
        <f t="array" ref="I531">INDEX(raw_long[Adj Close], MATCH(1, ($A531=raw_long[Date])*(I$1=raw_long[Ticker]),0))</f>
        <v>42.290000999999997</v>
      </c>
    </row>
    <row r="532" spans="1:9" x14ac:dyDescent="0.25">
      <c r="A532" s="2">
        <v>43671</v>
      </c>
      <c r="B532" s="3" cm="1">
        <f t="array" ref="B532">INDEX(raw_long[Adj Close], MATCH(1, ($A532=raw_long[Date])*(B$1=raw_long[Ticker]),0))</f>
        <v>34.762076999999998</v>
      </c>
      <c r="C532" s="3" cm="1">
        <f t="array" ref="C532">INDEX(raw_long[Adj Close], MATCH(1, ($A532=raw_long[Date])*(C$1=raw_long[Ticker]),0))</f>
        <v>269.21026599999999</v>
      </c>
      <c r="D532" s="3" cm="1">
        <f t="array" ref="D532">INDEX(raw_long[Adj Close], MATCH(1, ($A532=raw_long[Date])*(D$1=raw_long[Ticker]),0))</f>
        <v>119.46077699999999</v>
      </c>
      <c r="E532" s="3" cm="1">
        <f t="array" ref="E532">INDEX(raw_long[Adj Close], MATCH(1, ($A532=raw_long[Date])*(E$1=raw_long[Ticker]),0))</f>
        <v>62.589984999999999</v>
      </c>
      <c r="F532" s="3" cm="1">
        <f t="array" ref="F532">INDEX(raw_long[Adj Close], MATCH(1, ($A532=raw_long[Date])*(F$1=raw_long[Ticker]),0))</f>
        <v>89.945969000000005</v>
      </c>
      <c r="G532" s="3" cm="1">
        <f t="array" ref="G532">INDEX(raw_long[Adj Close], MATCH(1, ($A532=raw_long[Date])*(G$1=raw_long[Ticker]),0))</f>
        <v>58.361300999999997</v>
      </c>
      <c r="H532" s="3" cm="1">
        <f t="array" ref="H532">INDEX(raw_long[Adj Close], MATCH(1, ($A532=raw_long[Date])*(H$1=raw_long[Ticker]),0))</f>
        <v>92.362296999999998</v>
      </c>
      <c r="I532" s="3" cm="1">
        <f t="array" ref="I532">INDEX(raw_long[Adj Close], MATCH(1, ($A532=raw_long[Date])*(I$1=raw_long[Ticker]),0))</f>
        <v>42.5</v>
      </c>
    </row>
    <row r="533" spans="1:9" x14ac:dyDescent="0.25">
      <c r="A533" s="2">
        <v>43672</v>
      </c>
      <c r="B533" s="3" cm="1">
        <f t="array" ref="B533">INDEX(raw_long[Adj Close], MATCH(1, ($A533=raw_long[Date])*(B$1=raw_long[Ticker]),0))</f>
        <v>34.528399999999998</v>
      </c>
      <c r="C533" s="3" cm="1">
        <f t="array" ref="C533">INDEX(raw_long[Adj Close], MATCH(1, ($A533=raw_long[Date])*(C$1=raw_long[Ticker]),0))</f>
        <v>275.97143599999998</v>
      </c>
      <c r="D533" s="3" cm="1">
        <f t="array" ref="D533">INDEX(raw_long[Adj Close], MATCH(1, ($A533=raw_long[Date])*(D$1=raw_long[Ticker]),0))</f>
        <v>119.93129</v>
      </c>
      <c r="E533" s="3" cm="1">
        <f t="array" ref="E533">INDEX(raw_long[Adj Close], MATCH(1, ($A533=raw_long[Date])*(E$1=raw_long[Ticker]),0))</f>
        <v>62.534450999999997</v>
      </c>
      <c r="F533" s="3" cm="1">
        <f t="array" ref="F533">INDEX(raw_long[Adj Close], MATCH(1, ($A533=raw_long[Date])*(F$1=raw_long[Ticker]),0))</f>
        <v>90.309264999999996</v>
      </c>
      <c r="G533" s="3" cm="1">
        <f t="array" ref="G533">INDEX(raw_long[Adj Close], MATCH(1, ($A533=raw_long[Date])*(G$1=raw_long[Ticker]),0))</f>
        <v>59.388618000000001</v>
      </c>
      <c r="H533" s="3" cm="1">
        <f t="array" ref="H533">INDEX(raw_long[Adj Close], MATCH(1, ($A533=raw_long[Date])*(H$1=raw_long[Ticker]),0))</f>
        <v>92.380600000000001</v>
      </c>
      <c r="I533" s="3" cm="1">
        <f t="array" ref="I533">INDEX(raw_long[Adj Close], MATCH(1, ($A533=raw_long[Date])*(I$1=raw_long[Ticker]),0))</f>
        <v>42</v>
      </c>
    </row>
    <row r="534" spans="1:9" x14ac:dyDescent="0.25">
      <c r="A534" s="2">
        <v>43675</v>
      </c>
      <c r="B534" s="3" cm="1">
        <f t="array" ref="B534">INDEX(raw_long[Adj Close], MATCH(1, ($A534=raw_long[Date])*(B$1=raw_long[Ticker]),0))</f>
        <v>33.988514000000002</v>
      </c>
      <c r="C534" s="3" cm="1">
        <f t="array" ref="C534">INDEX(raw_long[Adj Close], MATCH(1, ($A534=raw_long[Date])*(C$1=raw_long[Ticker]),0))</f>
        <v>275.11437999999998</v>
      </c>
      <c r="D534" s="3" cm="1">
        <f t="array" ref="D534">INDEX(raw_long[Adj Close], MATCH(1, ($A534=raw_long[Date])*(D$1=raw_long[Ticker]),0))</f>
        <v>117.014168</v>
      </c>
      <c r="E534" s="3" cm="1">
        <f t="array" ref="E534">INDEX(raw_long[Adj Close], MATCH(1, ($A534=raw_long[Date])*(E$1=raw_long[Ticker]),0))</f>
        <v>62.386341000000002</v>
      </c>
      <c r="F534" s="3" cm="1">
        <f t="array" ref="F534">INDEX(raw_long[Adj Close], MATCH(1, ($A534=raw_long[Date])*(F$1=raw_long[Ticker]),0))</f>
        <v>90.557838000000004</v>
      </c>
      <c r="G534" s="3" cm="1">
        <f t="array" ref="G534">INDEX(raw_long[Adj Close], MATCH(1, ($A534=raw_long[Date])*(G$1=raw_long[Ticker]),0))</f>
        <v>58.654823</v>
      </c>
      <c r="H534" s="3" cm="1">
        <f t="array" ref="H534">INDEX(raw_long[Adj Close], MATCH(1, ($A534=raw_long[Date])*(H$1=raw_long[Ticker]),0))</f>
        <v>92.581862999999998</v>
      </c>
      <c r="I534" s="3" cm="1">
        <f t="array" ref="I534">INDEX(raw_long[Adj Close], MATCH(1, ($A534=raw_long[Date])*(I$1=raw_long[Ticker]),0))</f>
        <v>41.5</v>
      </c>
    </row>
    <row r="535" spans="1:9" x14ac:dyDescent="0.25">
      <c r="A535" s="2">
        <v>43676</v>
      </c>
      <c r="B535" s="3" cm="1">
        <f t="array" ref="B535">INDEX(raw_long[Adj Close], MATCH(1, ($A535=raw_long[Date])*(B$1=raw_long[Ticker]),0))</f>
        <v>33.166603000000002</v>
      </c>
      <c r="C535" s="3" cm="1">
        <f t="array" ref="C535">INDEX(raw_long[Adj Close], MATCH(1, ($A535=raw_long[Date])*(C$1=raw_long[Ticker]),0))</f>
        <v>265.82965100000001</v>
      </c>
      <c r="D535" s="3" cm="1">
        <f t="array" ref="D535">INDEX(raw_long[Adj Close], MATCH(1, ($A535=raw_long[Date])*(D$1=raw_long[Ticker]),0))</f>
        <v>117.437622</v>
      </c>
      <c r="E535" s="3" cm="1">
        <f t="array" ref="E535">INDEX(raw_long[Adj Close], MATCH(1, ($A535=raw_long[Date])*(E$1=raw_long[Ticker]),0))</f>
        <v>59.054138000000002</v>
      </c>
      <c r="F535" s="3" cm="1">
        <f t="array" ref="F535">INDEX(raw_long[Adj Close], MATCH(1, ($A535=raw_long[Date])*(F$1=raw_long[Ticker]),0))</f>
        <v>88.301544000000007</v>
      </c>
      <c r="G535" s="3" cm="1">
        <f t="array" ref="G535">INDEX(raw_long[Adj Close], MATCH(1, ($A535=raw_long[Date])*(G$1=raw_long[Ticker]),0))</f>
        <v>57.089385999999998</v>
      </c>
      <c r="H535" s="3" cm="1">
        <f t="array" ref="H535">INDEX(raw_long[Adj Close], MATCH(1, ($A535=raw_long[Date])*(H$1=raw_long[Ticker]),0))</f>
        <v>91.136420999999999</v>
      </c>
      <c r="I535" s="3" cm="1">
        <f t="array" ref="I535">INDEX(raw_long[Adj Close], MATCH(1, ($A535=raw_long[Date])*(I$1=raw_long[Ticker]),0))</f>
        <v>41.040000999999997</v>
      </c>
    </row>
    <row r="536" spans="1:9" x14ac:dyDescent="0.25">
      <c r="A536" s="2">
        <v>43677</v>
      </c>
      <c r="B536" s="3" cm="1">
        <f t="array" ref="B536">INDEX(raw_long[Adj Close], MATCH(1, ($A536=raw_long[Date])*(B$1=raw_long[Ticker]),0))</f>
        <v>33.126311999999999</v>
      </c>
      <c r="C536" s="3" cm="1">
        <f t="array" ref="C536">INDEX(raw_long[Adj Close], MATCH(1, ($A536=raw_long[Date])*(C$1=raw_long[Ticker]),0))</f>
        <v>275.73336799999998</v>
      </c>
      <c r="D536" s="3" cm="1">
        <f t="array" ref="D536">INDEX(raw_long[Adj Close], MATCH(1, ($A536=raw_long[Date])*(D$1=raw_long[Ticker]),0))</f>
        <v>118.849129</v>
      </c>
      <c r="E536" s="3" cm="1">
        <f t="array" ref="E536">INDEX(raw_long[Adj Close], MATCH(1, ($A536=raw_long[Date])*(E$1=raw_long[Ticker]),0))</f>
        <v>58.221085000000002</v>
      </c>
      <c r="F536" s="3" cm="1">
        <f t="array" ref="F536">INDEX(raw_long[Adj Close], MATCH(1, ($A536=raw_long[Date])*(F$1=raw_long[Ticker]),0))</f>
        <v>88.378035999999994</v>
      </c>
      <c r="G536" s="3" cm="1">
        <f t="array" ref="G536">INDEX(raw_long[Adj Close], MATCH(1, ($A536=raw_long[Date])*(G$1=raw_long[Ticker]),0))</f>
        <v>61.883526000000003</v>
      </c>
      <c r="H536" s="3" cm="1">
        <f t="array" ref="H536">INDEX(raw_long[Adj Close], MATCH(1, ($A536=raw_long[Date])*(H$1=raw_long[Ticker]),0))</f>
        <v>90.560066000000006</v>
      </c>
      <c r="I536" s="3" cm="1">
        <f t="array" ref="I536">INDEX(raw_long[Adj Close], MATCH(1, ($A536=raw_long[Date])*(I$1=raw_long[Ticker]),0))</f>
        <v>41.68</v>
      </c>
    </row>
    <row r="537" spans="1:9" x14ac:dyDescent="0.25">
      <c r="A537" s="2">
        <v>43678</v>
      </c>
      <c r="B537" s="3" cm="1">
        <f t="array" ref="B537">INDEX(raw_long[Adj Close], MATCH(1, ($A537=raw_long[Date])*(B$1=raw_long[Ticker]),0))</f>
        <v>33.529212999999999</v>
      </c>
      <c r="C537" s="3" cm="1">
        <f t="array" ref="C537">INDEX(raw_long[Adj Close], MATCH(1, ($A537=raw_long[Date])*(C$1=raw_long[Ticker]),0))</f>
        <v>282.20889299999999</v>
      </c>
      <c r="D537" s="3" cm="1">
        <f t="array" ref="D537">INDEX(raw_long[Adj Close], MATCH(1, ($A537=raw_long[Date])*(D$1=raw_long[Ticker]),0))</f>
        <v>125.15387699999999</v>
      </c>
      <c r="E537" s="3" cm="1">
        <f t="array" ref="E537">INDEX(raw_long[Adj Close], MATCH(1, ($A537=raw_long[Date])*(E$1=raw_long[Ticker]),0))</f>
        <v>58.147038000000002</v>
      </c>
      <c r="F537" s="3" cm="1">
        <f t="array" ref="F537">INDEX(raw_long[Adj Close], MATCH(1, ($A537=raw_long[Date])*(F$1=raw_long[Ticker]),0))</f>
        <v>89.945969000000005</v>
      </c>
      <c r="G537" s="3" cm="1">
        <f t="array" ref="G537">INDEX(raw_long[Adj Close], MATCH(1, ($A537=raw_long[Date])*(G$1=raw_long[Ticker]),0))</f>
        <v>63.938152000000002</v>
      </c>
      <c r="H537" s="3" cm="1">
        <f t="array" ref="H537">INDEX(raw_long[Adj Close], MATCH(1, ($A537=raw_long[Date])*(H$1=raw_long[Ticker]),0))</f>
        <v>86.909858999999997</v>
      </c>
      <c r="I537" s="3" cm="1">
        <f t="array" ref="I537">INDEX(raw_long[Adj Close], MATCH(1, ($A537=raw_long[Date])*(I$1=raw_long[Ticker]),0))</f>
        <v>47.23</v>
      </c>
    </row>
    <row r="538" spans="1:9" x14ac:dyDescent="0.25">
      <c r="A538" s="2">
        <v>43679</v>
      </c>
      <c r="B538" s="3" cm="1">
        <f t="array" ref="B538">INDEX(raw_long[Adj Close], MATCH(1, ($A538=raw_long[Date])*(B$1=raw_long[Ticker]),0))</f>
        <v>32.102950999999997</v>
      </c>
      <c r="C538" s="3" cm="1">
        <f t="array" ref="C538">INDEX(raw_long[Adj Close], MATCH(1, ($A538=raw_long[Date])*(C$1=raw_long[Ticker]),0))</f>
        <v>266.06768799999998</v>
      </c>
      <c r="D538" s="3" cm="1">
        <f t="array" ref="D538">INDEX(raw_long[Adj Close], MATCH(1, ($A538=raw_long[Date])*(D$1=raw_long[Ticker]),0))</f>
        <v>122.37790699999999</v>
      </c>
      <c r="E538" s="3" cm="1">
        <f t="array" ref="E538">INDEX(raw_long[Adj Close], MATCH(1, ($A538=raw_long[Date])*(E$1=raw_long[Ticker]),0))</f>
        <v>57.128864</v>
      </c>
      <c r="F538" s="3" cm="1">
        <f t="array" ref="F538">INDEX(raw_long[Adj Close], MATCH(1, ($A538=raw_long[Date])*(F$1=raw_long[Ticker]),0))</f>
        <v>89.181122000000002</v>
      </c>
      <c r="G538" s="3" cm="1">
        <f t="array" ref="G538">INDEX(raw_long[Adj Close], MATCH(1, ($A538=raw_long[Date])*(G$1=raw_long[Ticker]),0))</f>
        <v>61.687846999999998</v>
      </c>
      <c r="H538" s="3" cm="1">
        <f t="array" ref="H538">INDEX(raw_long[Adj Close], MATCH(1, ($A538=raw_long[Date])*(H$1=raw_long[Ticker]),0))</f>
        <v>84.302550999999994</v>
      </c>
      <c r="I538" s="3" cm="1">
        <f t="array" ref="I538">INDEX(raw_long[Adj Close], MATCH(1, ($A538=raw_long[Date])*(I$1=raw_long[Ticker]),0))</f>
        <v>43.450001</v>
      </c>
    </row>
    <row r="539" spans="1:9" x14ac:dyDescent="0.25">
      <c r="A539" s="2">
        <v>43682</v>
      </c>
      <c r="B539" s="3" cm="1">
        <f t="array" ref="B539">INDEX(raw_long[Adj Close], MATCH(1, ($A539=raw_long[Date])*(B$1=raw_long[Ticker]),0))</f>
        <v>31.667818</v>
      </c>
      <c r="C539" s="3" cm="1">
        <f t="array" ref="C539">INDEX(raw_long[Adj Close], MATCH(1, ($A539=raw_long[Date])*(C$1=raw_long[Ticker]),0))</f>
        <v>255.02121</v>
      </c>
      <c r="D539" s="3" cm="1">
        <f t="array" ref="D539">INDEX(raw_long[Adj Close], MATCH(1, ($A539=raw_long[Date])*(D$1=raw_long[Ticker]),0))</f>
        <v>120.166534</v>
      </c>
      <c r="E539" s="3" cm="1">
        <f t="array" ref="E539">INDEX(raw_long[Adj Close], MATCH(1, ($A539=raw_long[Date])*(E$1=raw_long[Ticker]),0))</f>
        <v>55.684905999999998</v>
      </c>
      <c r="F539" s="3" cm="1">
        <f t="array" ref="F539">INDEX(raw_long[Adj Close], MATCH(1, ($A539=raw_long[Date])*(F$1=raw_long[Ticker]),0))</f>
        <v>88.129456000000005</v>
      </c>
      <c r="G539" s="3" cm="1">
        <f t="array" ref="G539">INDEX(raw_long[Adj Close], MATCH(1, ($A539=raw_long[Date])*(G$1=raw_long[Ticker]),0))</f>
        <v>59.192936000000003</v>
      </c>
      <c r="H539" s="3" cm="1">
        <f t="array" ref="H539">INDEX(raw_long[Adj Close], MATCH(1, ($A539=raw_long[Date])*(H$1=raw_long[Ticker]),0))</f>
        <v>82.106933999999995</v>
      </c>
      <c r="I539" s="3" cm="1">
        <f t="array" ref="I539">INDEX(raw_long[Adj Close], MATCH(1, ($A539=raw_long[Date])*(I$1=raw_long[Ticker]),0))</f>
        <v>42.849997999999999</v>
      </c>
    </row>
    <row r="540" spans="1:9" x14ac:dyDescent="0.25">
      <c r="A540" s="2">
        <v>43683</v>
      </c>
      <c r="B540" s="3" cm="1">
        <f t="array" ref="B540">INDEX(raw_long[Adj Close], MATCH(1, ($A540=raw_long[Date])*(B$1=raw_long[Ticker]),0))</f>
        <v>31.256865999999999</v>
      </c>
      <c r="C540" s="3" cm="1">
        <f t="array" ref="C540">INDEX(raw_long[Adj Close], MATCH(1, ($A540=raw_long[Date])*(C$1=raw_long[Ticker]),0))</f>
        <v>256.97341899999998</v>
      </c>
      <c r="D540" s="3" cm="1">
        <f t="array" ref="D540">INDEX(raw_long[Adj Close], MATCH(1, ($A540=raw_long[Date])*(D$1=raw_long[Ticker]),0))</f>
        <v>118.19043000000001</v>
      </c>
      <c r="E540" s="3" cm="1">
        <f t="array" ref="E540">INDEX(raw_long[Adj Close], MATCH(1, ($A540=raw_long[Date])*(E$1=raw_long[Ticker]),0))</f>
        <v>55.074001000000003</v>
      </c>
      <c r="F540" s="3" cm="1">
        <f t="array" ref="F540">INDEX(raw_long[Adj Close], MATCH(1, ($A540=raw_long[Date])*(F$1=raw_long[Ticker]),0))</f>
        <v>88.836937000000006</v>
      </c>
      <c r="G540" s="3" cm="1">
        <f t="array" ref="G540">INDEX(raw_long[Adj Close], MATCH(1, ($A540=raw_long[Date])*(G$1=raw_long[Ticker]),0))</f>
        <v>61.149731000000003</v>
      </c>
      <c r="H540" s="3" cm="1">
        <f t="array" ref="H540">INDEX(raw_long[Adj Close], MATCH(1, ($A540=raw_long[Date])*(H$1=raw_long[Ticker]),0))</f>
        <v>82.006309999999999</v>
      </c>
      <c r="I540" s="3" cm="1">
        <f t="array" ref="I540">INDEX(raw_long[Adj Close], MATCH(1, ($A540=raw_long[Date])*(I$1=raw_long[Ticker]),0))</f>
        <v>42.889999000000003</v>
      </c>
    </row>
    <row r="541" spans="1:9" x14ac:dyDescent="0.25">
      <c r="A541" s="2">
        <v>43684</v>
      </c>
      <c r="B541" s="3" cm="1">
        <f t="array" ref="B541">INDEX(raw_long[Adj Close], MATCH(1, ($A541=raw_long[Date])*(B$1=raw_long[Ticker]),0))</f>
        <v>31.256865999999999</v>
      </c>
      <c r="C541" s="3" cm="1">
        <f t="array" ref="C541">INDEX(raw_long[Adj Close], MATCH(1, ($A541=raw_long[Date])*(C$1=raw_long[Ticker]),0))</f>
        <v>260.49685699999998</v>
      </c>
      <c r="D541" s="3" cm="1">
        <f t="array" ref="D541">INDEX(raw_long[Adj Close], MATCH(1, ($A541=raw_long[Date])*(D$1=raw_long[Ticker]),0))</f>
        <v>120.025391</v>
      </c>
      <c r="E541" s="3" cm="1">
        <f t="array" ref="E541">INDEX(raw_long[Adj Close], MATCH(1, ($A541=raw_long[Date])*(E$1=raw_long[Ticker]),0))</f>
        <v>55.036971999999999</v>
      </c>
      <c r="F541" s="3" cm="1">
        <f t="array" ref="F541">INDEX(raw_long[Adj Close], MATCH(1, ($A541=raw_long[Date])*(F$1=raw_long[Ticker]),0))</f>
        <v>88.492751999999996</v>
      </c>
      <c r="G541" s="3" cm="1">
        <f t="array" ref="G541">INDEX(raw_long[Adj Close], MATCH(1, ($A541=raw_long[Date])*(G$1=raw_long[Ticker]),0))</f>
        <v>62.666245000000004</v>
      </c>
      <c r="H541" s="3" cm="1">
        <f t="array" ref="H541">INDEX(raw_long[Adj Close], MATCH(1, ($A541=raw_long[Date])*(H$1=raw_long[Ticker]),0))</f>
        <v>81.750152999999997</v>
      </c>
      <c r="I541" s="3" cm="1">
        <f t="array" ref="I541">INDEX(raw_long[Adj Close], MATCH(1, ($A541=raw_long[Date])*(I$1=raw_long[Ticker]),0))</f>
        <v>43.07</v>
      </c>
    </row>
    <row r="542" spans="1:9" x14ac:dyDescent="0.25">
      <c r="A542" s="2">
        <v>43685</v>
      </c>
      <c r="B542" s="3" cm="1">
        <f t="array" ref="B542">INDEX(raw_long[Adj Close], MATCH(1, ($A542=raw_long[Date])*(B$1=raw_long[Ticker]),0))</f>
        <v>32.715355000000002</v>
      </c>
      <c r="C542" s="3" cm="1">
        <f t="array" ref="C542">INDEX(raw_long[Adj Close], MATCH(1, ($A542=raw_long[Date])*(C$1=raw_long[Ticker]),0))</f>
        <v>254.68794299999999</v>
      </c>
      <c r="D542" s="3" cm="1">
        <f t="array" ref="D542">INDEX(raw_long[Adj Close], MATCH(1, ($A542=raw_long[Date])*(D$1=raw_long[Ticker]),0))</f>
        <v>121.389847</v>
      </c>
      <c r="E542" s="3" cm="1">
        <f t="array" ref="E542">INDEX(raw_long[Adj Close], MATCH(1, ($A542=raw_long[Date])*(E$1=raw_long[Ticker]),0))</f>
        <v>55.629367999999999</v>
      </c>
      <c r="F542" s="3" cm="1">
        <f t="array" ref="F542">INDEX(raw_long[Adj Close], MATCH(1, ($A542=raw_long[Date])*(F$1=raw_long[Ticker]),0))</f>
        <v>90.404869000000005</v>
      </c>
      <c r="G542" s="3" cm="1">
        <f t="array" ref="G542">INDEX(raw_long[Adj Close], MATCH(1, ($A542=raw_long[Date])*(G$1=raw_long[Ticker]),0))</f>
        <v>65.992783000000003</v>
      </c>
      <c r="H542" s="3" cm="1">
        <f t="array" ref="H542">INDEX(raw_long[Adj Close], MATCH(1, ($A542=raw_long[Date])*(H$1=raw_long[Ticker]),0))</f>
        <v>82.774780000000007</v>
      </c>
      <c r="I542" s="3" cm="1">
        <f t="array" ref="I542">INDEX(raw_long[Adj Close], MATCH(1, ($A542=raw_long[Date])*(I$1=raw_long[Ticker]),0))</f>
        <v>43.110000999999997</v>
      </c>
    </row>
    <row r="543" spans="1:9" x14ac:dyDescent="0.25">
      <c r="A543" s="2">
        <v>43686</v>
      </c>
      <c r="B543" s="3" cm="1">
        <f t="array" ref="B543">INDEX(raw_long[Adj Close], MATCH(1, ($A543=raw_long[Date])*(B$1=raw_long[Ticker]),0))</f>
        <v>32.038482999999999</v>
      </c>
      <c r="C543" s="3" cm="1">
        <f t="array" ref="C543">INDEX(raw_long[Adj Close], MATCH(1, ($A543=raw_long[Date])*(C$1=raw_long[Ticker]),0))</f>
        <v>247.26011700000001</v>
      </c>
      <c r="D543" s="3" cm="1">
        <f t="array" ref="D543">INDEX(raw_long[Adj Close], MATCH(1, ($A543=raw_long[Date])*(D$1=raw_long[Ticker]),0))</f>
        <v>120.96639999999999</v>
      </c>
      <c r="E543" s="3" cm="1">
        <f t="array" ref="E543">INDEX(raw_long[Adj Close], MATCH(1, ($A543=raw_long[Date])*(E$1=raw_long[Ticker]),0))</f>
        <v>55.351685000000003</v>
      </c>
      <c r="F543" s="3" cm="1">
        <f t="array" ref="F543">INDEX(raw_long[Adj Close], MATCH(1, ($A543=raw_long[Date])*(F$1=raw_long[Ticker]),0))</f>
        <v>90.691688999999997</v>
      </c>
      <c r="G543" s="3" cm="1">
        <f t="array" ref="G543">INDEX(raw_long[Adj Close], MATCH(1, ($A543=raw_long[Date])*(G$1=raw_long[Ticker]),0))</f>
        <v>64.084914999999995</v>
      </c>
      <c r="H543" s="3" cm="1">
        <f t="array" ref="H543">INDEX(raw_long[Adj Close], MATCH(1, ($A543=raw_long[Date])*(H$1=raw_long[Ticker]),0))</f>
        <v>81.420806999999996</v>
      </c>
      <c r="I543" s="3" cm="1">
        <f t="array" ref="I543">INDEX(raw_long[Adj Close], MATCH(1, ($A543=raw_long[Date])*(I$1=raw_long[Ticker]),0))</f>
        <v>42.279998999999997</v>
      </c>
    </row>
    <row r="544" spans="1:9" x14ac:dyDescent="0.25">
      <c r="A544" s="2">
        <v>43689</v>
      </c>
      <c r="B544" s="3" cm="1">
        <f t="array" ref="B544">INDEX(raw_long[Adj Close], MATCH(1, ($A544=raw_long[Date])*(B$1=raw_long[Ticker]),0))</f>
        <v>31.764514999999999</v>
      </c>
      <c r="C544" s="3" cm="1">
        <f t="array" ref="C544">INDEX(raw_long[Adj Close], MATCH(1, ($A544=raw_long[Date])*(C$1=raw_long[Ticker]),0))</f>
        <v>249.212311</v>
      </c>
      <c r="D544" s="3" cm="1">
        <f t="array" ref="D544">INDEX(raw_long[Adj Close], MATCH(1, ($A544=raw_long[Date])*(D$1=raw_long[Ticker]),0))</f>
        <v>120.260643</v>
      </c>
      <c r="E544" s="3" cm="1">
        <f t="array" ref="E544">INDEX(raw_long[Adj Close], MATCH(1, ($A544=raw_long[Date])*(E$1=raw_long[Ticker]),0))</f>
        <v>54.981437999999997</v>
      </c>
      <c r="F544" s="3" cm="1">
        <f t="array" ref="F544">INDEX(raw_long[Adj Close], MATCH(1, ($A544=raw_long[Date])*(F$1=raw_long[Ticker]),0))</f>
        <v>90.347510999999997</v>
      </c>
      <c r="G544" s="3" cm="1">
        <f t="array" ref="G544">INDEX(raw_long[Adj Close], MATCH(1, ($A544=raw_long[Date])*(G$1=raw_long[Ticker]),0))</f>
        <v>64.378433000000001</v>
      </c>
      <c r="H544" s="3" cm="1">
        <f t="array" ref="H544">INDEX(raw_long[Adj Close], MATCH(1, ($A544=raw_long[Date])*(H$1=raw_long[Ticker]),0))</f>
        <v>81.073166000000001</v>
      </c>
      <c r="I544" s="3" cm="1">
        <f t="array" ref="I544">INDEX(raw_long[Adj Close], MATCH(1, ($A544=raw_long[Date])*(I$1=raw_long[Ticker]),0))</f>
        <v>42.09</v>
      </c>
    </row>
    <row r="545" spans="1:9" x14ac:dyDescent="0.25">
      <c r="A545" s="2">
        <v>43690</v>
      </c>
      <c r="B545" s="3" cm="1">
        <f t="array" ref="B545">INDEX(raw_long[Adj Close], MATCH(1, ($A545=raw_long[Date])*(B$1=raw_long[Ticker]),0))</f>
        <v>32.102950999999997</v>
      </c>
      <c r="C545" s="3" cm="1">
        <f t="array" ref="C545">INDEX(raw_long[Adj Close], MATCH(1, ($A545=raw_long[Date])*(C$1=raw_long[Ticker]),0))</f>
        <v>249.25993299999999</v>
      </c>
      <c r="D545" s="3" cm="1">
        <f t="array" ref="D545">INDEX(raw_long[Adj Close], MATCH(1, ($A545=raw_long[Date])*(D$1=raw_long[Ticker]),0))</f>
        <v>120.637039</v>
      </c>
      <c r="E545" s="3" cm="1">
        <f t="array" ref="E545">INDEX(raw_long[Adj Close], MATCH(1, ($A545=raw_long[Date])*(E$1=raw_long[Ticker]),0))</f>
        <v>55.388705999999999</v>
      </c>
      <c r="F545" s="3" cm="1">
        <f t="array" ref="F545">INDEX(raw_long[Adj Close], MATCH(1, ($A545=raw_long[Date])*(F$1=raw_long[Ticker]),0))</f>
        <v>90.940269000000001</v>
      </c>
      <c r="G545" s="3" cm="1">
        <f t="array" ref="G545">INDEX(raw_long[Adj Close], MATCH(1, ($A545=raw_long[Date])*(G$1=raw_long[Ticker]),0))</f>
        <v>65.601433</v>
      </c>
      <c r="H545" s="3" cm="1">
        <f t="array" ref="H545">INDEX(raw_long[Adj Close], MATCH(1, ($A545=raw_long[Date])*(H$1=raw_long[Ticker]),0))</f>
        <v>81.640366</v>
      </c>
      <c r="I545" s="3" cm="1">
        <f t="array" ref="I545">INDEX(raw_long[Adj Close], MATCH(1, ($A545=raw_long[Date])*(I$1=raw_long[Ticker]),0))</f>
        <v>42.75</v>
      </c>
    </row>
    <row r="546" spans="1:9" x14ac:dyDescent="0.25">
      <c r="A546" s="2">
        <v>43691</v>
      </c>
      <c r="B546" s="3" cm="1">
        <f t="array" ref="B546">INDEX(raw_long[Adj Close], MATCH(1, ($A546=raw_long[Date])*(B$1=raw_long[Ticker]),0))</f>
        <v>31.047357999999999</v>
      </c>
      <c r="C546" s="3" cm="1">
        <f t="array" ref="C546">INDEX(raw_long[Adj Close], MATCH(1, ($A546=raw_long[Date])*(C$1=raw_long[Ticker]),0))</f>
        <v>243.02246099999999</v>
      </c>
      <c r="D546" s="3" cm="1">
        <f t="array" ref="D546">INDEX(raw_long[Adj Close], MATCH(1, ($A546=raw_long[Date])*(D$1=raw_long[Ticker]),0))</f>
        <v>119.60193599999999</v>
      </c>
      <c r="E546" s="3" cm="1">
        <f t="array" ref="E546">INDEX(raw_long[Adj Close], MATCH(1, ($A546=raw_long[Date])*(E$1=raw_long[Ticker]),0))</f>
        <v>54.629703999999997</v>
      </c>
      <c r="F546" s="3" cm="1">
        <f t="array" ref="F546">INDEX(raw_long[Adj Close], MATCH(1, ($A546=raw_long[Date])*(F$1=raw_long[Ticker]),0))</f>
        <v>89.238479999999996</v>
      </c>
      <c r="G546" s="3" cm="1">
        <f t="array" ref="G546">INDEX(raw_long[Adj Close], MATCH(1, ($A546=raw_long[Date])*(G$1=raw_long[Ticker]),0))</f>
        <v>63.840321000000003</v>
      </c>
      <c r="H546" s="3" cm="1">
        <f t="array" ref="H546">INDEX(raw_long[Adj Close], MATCH(1, ($A546=raw_long[Date])*(H$1=raw_long[Ticker]),0))</f>
        <v>78.813514999999995</v>
      </c>
      <c r="I546" s="3" cm="1">
        <f t="array" ref="I546">INDEX(raw_long[Adj Close], MATCH(1, ($A546=raw_long[Date])*(I$1=raw_long[Ticker]),0))</f>
        <v>40.959999000000003</v>
      </c>
    </row>
    <row r="547" spans="1:9" x14ac:dyDescent="0.25">
      <c r="A547" s="2">
        <v>43692</v>
      </c>
      <c r="B547" s="3" cm="1">
        <f t="array" ref="B547">INDEX(raw_long[Adj Close], MATCH(1, ($A547=raw_long[Date])*(B$1=raw_long[Ticker]),0))</f>
        <v>30.579996000000001</v>
      </c>
      <c r="C547" s="3" cm="1">
        <f t="array" ref="C547">INDEX(raw_long[Adj Close], MATCH(1, ($A547=raw_long[Date])*(C$1=raw_long[Ticker]),0))</f>
        <v>244.831818</v>
      </c>
      <c r="D547" s="3" cm="1">
        <f t="array" ref="D547">INDEX(raw_long[Adj Close], MATCH(1, ($A547=raw_long[Date])*(D$1=raw_long[Ticker]),0))</f>
        <v>119.74308000000001</v>
      </c>
      <c r="E547" s="3" cm="1">
        <f t="array" ref="E547">INDEX(raw_long[Adj Close], MATCH(1, ($A547=raw_long[Date])*(E$1=raw_long[Ticker]),0))</f>
        <v>54.203921999999999</v>
      </c>
      <c r="F547" s="3" cm="1">
        <f t="array" ref="F547">INDEX(raw_long[Adj Close], MATCH(1, ($A547=raw_long[Date])*(F$1=raw_long[Ticker]),0))</f>
        <v>88.645720999999995</v>
      </c>
      <c r="G547" s="3" cm="1">
        <f t="array" ref="G547">INDEX(raw_long[Adj Close], MATCH(1, ($A547=raw_long[Date])*(G$1=raw_long[Ticker]),0))</f>
        <v>63.302197</v>
      </c>
      <c r="H547" s="3" cm="1">
        <f t="array" ref="H547">INDEX(raw_long[Adj Close], MATCH(1, ($A547=raw_long[Date])*(H$1=raw_long[Ticker]),0))</f>
        <v>77.761443999999997</v>
      </c>
      <c r="I547" s="3" cm="1">
        <f t="array" ref="I547">INDEX(raw_long[Adj Close], MATCH(1, ($A547=raw_long[Date])*(I$1=raw_long[Ticker]),0))</f>
        <v>39</v>
      </c>
    </row>
    <row r="548" spans="1:9" x14ac:dyDescent="0.25">
      <c r="A548" s="2">
        <v>43693</v>
      </c>
      <c r="B548" s="3" cm="1">
        <f t="array" ref="B548">INDEX(raw_long[Adj Close], MATCH(1, ($A548=raw_long[Date])*(B$1=raw_long[Ticker]),0))</f>
        <v>30.862022</v>
      </c>
      <c r="C548" s="3" cm="1">
        <f t="array" ref="C548">INDEX(raw_long[Adj Close], MATCH(1, ($A548=raw_long[Date])*(C$1=raw_long[Ticker]),0))</f>
        <v>245.403198</v>
      </c>
      <c r="D548" s="3" cm="1">
        <f t="array" ref="D548">INDEX(raw_long[Adj Close], MATCH(1, ($A548=raw_long[Date])*(D$1=raw_long[Ticker]),0))</f>
        <v>121.389847</v>
      </c>
      <c r="E548" s="3" cm="1">
        <f t="array" ref="E548">INDEX(raw_long[Adj Close], MATCH(1, ($A548=raw_long[Date])*(E$1=raw_long[Ticker]),0))</f>
        <v>54.944412</v>
      </c>
      <c r="F548" s="3" cm="1">
        <f t="array" ref="F548">INDEX(raw_long[Adj Close], MATCH(1, ($A548=raw_long[Date])*(F$1=raw_long[Ticker]),0))</f>
        <v>90.175415000000001</v>
      </c>
      <c r="G548" s="3" cm="1">
        <f t="array" ref="G548">INDEX(raw_long[Adj Close], MATCH(1, ($A548=raw_long[Date])*(G$1=raw_long[Ticker]),0))</f>
        <v>64.280593999999994</v>
      </c>
      <c r="H548" s="3" cm="1">
        <f t="array" ref="H548">INDEX(raw_long[Adj Close], MATCH(1, ($A548=raw_long[Date])*(H$1=raw_long[Ticker]),0))</f>
        <v>78.529906999999994</v>
      </c>
      <c r="I548" s="3" cm="1">
        <f t="array" ref="I548">INDEX(raw_long[Adj Close], MATCH(1, ($A548=raw_long[Date])*(I$1=raw_long[Ticker]),0))</f>
        <v>40</v>
      </c>
    </row>
    <row r="549" spans="1:9" x14ac:dyDescent="0.25">
      <c r="A549" s="2">
        <v>43696</v>
      </c>
      <c r="B549" s="3" cm="1">
        <f t="array" ref="B549">INDEX(raw_long[Adj Close], MATCH(1, ($A549=raw_long[Date])*(B$1=raw_long[Ticker]),0))</f>
        <v>31.305208</v>
      </c>
      <c r="C549" s="3" cm="1">
        <f t="array" ref="C549">INDEX(raw_long[Adj Close], MATCH(1, ($A549=raw_long[Date])*(C$1=raw_long[Ticker]),0))</f>
        <v>247.117279</v>
      </c>
      <c r="D549" s="3" cm="1">
        <f t="array" ref="D549">INDEX(raw_long[Adj Close], MATCH(1, ($A549=raw_long[Date])*(D$1=raw_long[Ticker]),0))</f>
        <v>122.189705</v>
      </c>
      <c r="E549" s="3" cm="1">
        <f t="array" ref="E549">INDEX(raw_long[Adj Close], MATCH(1, ($A549=raw_long[Date])*(E$1=raw_long[Ticker]),0))</f>
        <v>56.258780999999999</v>
      </c>
      <c r="F549" s="3" cm="1">
        <f t="array" ref="F549">INDEX(raw_long[Adj Close], MATCH(1, ($A549=raw_long[Date])*(F$1=raw_long[Ticker]),0))</f>
        <v>91.705108999999993</v>
      </c>
      <c r="G549" s="3" cm="1">
        <f t="array" ref="G549">INDEX(raw_long[Adj Close], MATCH(1, ($A549=raw_long[Date])*(G$1=raw_long[Ticker]),0))</f>
        <v>64.965477000000007</v>
      </c>
      <c r="H549" s="3" cm="1">
        <f t="array" ref="H549">INDEX(raw_long[Adj Close], MATCH(1, ($A549=raw_long[Date])*(H$1=raw_long[Ticker]),0))</f>
        <v>79.801544000000007</v>
      </c>
      <c r="I549" s="3" cm="1">
        <f t="array" ref="I549">INDEX(raw_long[Adj Close], MATCH(1, ($A549=raw_long[Date])*(I$1=raw_long[Ticker]),0))</f>
        <v>41.119999</v>
      </c>
    </row>
    <row r="550" spans="1:9" x14ac:dyDescent="0.25">
      <c r="A550" s="2">
        <v>43697</v>
      </c>
      <c r="B550" s="3" cm="1">
        <f t="array" ref="B550">INDEX(raw_long[Adj Close], MATCH(1, ($A550=raw_long[Date])*(B$1=raw_long[Ticker]),0))</f>
        <v>31.232686999999999</v>
      </c>
      <c r="C550" s="3" cm="1">
        <f t="array" ref="C550">INDEX(raw_long[Adj Close], MATCH(1, ($A550=raw_long[Date])*(C$1=raw_long[Ticker]),0))</f>
        <v>248.49809300000001</v>
      </c>
      <c r="D550" s="3" cm="1">
        <f t="array" ref="D550">INDEX(raw_long[Adj Close], MATCH(1, ($A550=raw_long[Date])*(D$1=raw_long[Ticker]),0))</f>
        <v>121.813293</v>
      </c>
      <c r="E550" s="3" cm="1">
        <f t="array" ref="E550">INDEX(raw_long[Adj Close], MATCH(1, ($A550=raw_long[Date])*(E$1=raw_long[Ticker]),0))</f>
        <v>56.018124</v>
      </c>
      <c r="F550" s="3" cm="1">
        <f t="array" ref="F550">INDEX(raw_long[Adj Close], MATCH(1, ($A550=raw_long[Date])*(F$1=raw_long[Ticker]),0))</f>
        <v>91.227080999999998</v>
      </c>
      <c r="G550" s="3" cm="1">
        <f t="array" ref="G550">INDEX(raw_long[Adj Close], MATCH(1, ($A550=raw_long[Date])*(G$1=raw_long[Ticker]),0))</f>
        <v>65.063316</v>
      </c>
      <c r="H550" s="3" cm="1">
        <f t="array" ref="H550">INDEX(raw_long[Adj Close], MATCH(1, ($A550=raw_long[Date])*(H$1=raw_long[Ticker]),0))</f>
        <v>79.792389</v>
      </c>
      <c r="I550" s="3" cm="1">
        <f t="array" ref="I550">INDEX(raw_long[Adj Close], MATCH(1, ($A550=raw_long[Date])*(I$1=raw_long[Ticker]),0))</f>
        <v>41.099997999999999</v>
      </c>
    </row>
    <row r="551" spans="1:9" x14ac:dyDescent="0.25">
      <c r="A551" s="2">
        <v>43698</v>
      </c>
      <c r="B551" s="3" cm="1">
        <f t="array" ref="B551">INDEX(raw_long[Adj Close], MATCH(1, ($A551=raw_long[Date])*(B$1=raw_long[Ticker]),0))</f>
        <v>31.683938999999999</v>
      </c>
      <c r="C551" s="3" cm="1">
        <f t="array" ref="C551">INDEX(raw_long[Adj Close], MATCH(1, ($A551=raw_long[Date])*(C$1=raw_long[Ticker]),0))</f>
        <v>253.11665300000001</v>
      </c>
      <c r="D551" s="3" cm="1">
        <f t="array" ref="D551">INDEX(raw_long[Adj Close], MATCH(1, ($A551=raw_long[Date])*(D$1=raw_long[Ticker]),0))</f>
        <v>123.50711099999999</v>
      </c>
      <c r="E551" s="3" cm="1">
        <f t="array" ref="E551">INDEX(raw_long[Adj Close], MATCH(1, ($A551=raw_long[Date])*(E$1=raw_long[Ticker]),0))</f>
        <v>55.573836999999997</v>
      </c>
      <c r="F551" s="3" cm="1">
        <f t="array" ref="F551">INDEX(raw_long[Adj Close], MATCH(1, ($A551=raw_long[Date])*(F$1=raw_long[Ticker]),0))</f>
        <v>91.972808999999998</v>
      </c>
      <c r="G551" s="3" cm="1">
        <f t="array" ref="G551">INDEX(raw_long[Adj Close], MATCH(1, ($A551=raw_long[Date])*(G$1=raw_long[Ticker]),0))</f>
        <v>66.433066999999994</v>
      </c>
      <c r="H551" s="3" cm="1">
        <f t="array" ref="H551">INDEX(raw_long[Adj Close], MATCH(1, ($A551=raw_long[Date])*(H$1=raw_long[Ticker]),0))</f>
        <v>81.530586</v>
      </c>
      <c r="I551" s="3" cm="1">
        <f t="array" ref="I551">INDEX(raw_long[Adj Close], MATCH(1, ($A551=raw_long[Date])*(I$1=raw_long[Ticker]),0))</f>
        <v>42.939999</v>
      </c>
    </row>
    <row r="552" spans="1:9" x14ac:dyDescent="0.25">
      <c r="A552" s="2">
        <v>43699</v>
      </c>
      <c r="B552" s="3" cm="1">
        <f t="array" ref="B552">INDEX(raw_long[Adj Close], MATCH(1, ($A552=raw_long[Date])*(B$1=raw_long[Ticker]),0))</f>
        <v>31.990137000000001</v>
      </c>
      <c r="C552" s="3" cm="1">
        <f t="array" ref="C552">INDEX(raw_long[Adj Close], MATCH(1, ($A552=raw_long[Date])*(C$1=raw_long[Ticker]),0))</f>
        <v>250.02174400000001</v>
      </c>
      <c r="D552" s="3" cm="1">
        <f t="array" ref="D552">INDEX(raw_long[Adj Close], MATCH(1, ($A552=raw_long[Date])*(D$1=raw_long[Ticker]),0))</f>
        <v>123.17775</v>
      </c>
      <c r="E552" s="3" cm="1">
        <f t="array" ref="E552">INDEX(raw_long[Adj Close], MATCH(1, ($A552=raw_long[Date])*(E$1=raw_long[Ticker]),0))</f>
        <v>55.795974999999999</v>
      </c>
      <c r="F552" s="3" cm="1">
        <f t="array" ref="F552">INDEX(raw_long[Adj Close], MATCH(1, ($A552=raw_long[Date])*(F$1=raw_long[Ticker]),0))</f>
        <v>91.035872999999995</v>
      </c>
      <c r="G552" s="3" cm="1">
        <f t="array" ref="G552">INDEX(raw_long[Adj Close], MATCH(1, ($A552=raw_long[Date])*(G$1=raw_long[Ticker]),0))</f>
        <v>65.307914999999994</v>
      </c>
      <c r="H552" s="3" cm="1">
        <f t="array" ref="H552">INDEX(raw_long[Adj Close], MATCH(1, ($A552=raw_long[Date])*(H$1=raw_long[Ticker]),0))</f>
        <v>81.356773000000004</v>
      </c>
      <c r="I552" s="3" cm="1">
        <f t="array" ref="I552">INDEX(raw_long[Adj Close], MATCH(1, ($A552=raw_long[Date])*(I$1=raw_long[Ticker]),0))</f>
        <v>42.810001</v>
      </c>
    </row>
    <row r="553" spans="1:9" x14ac:dyDescent="0.25">
      <c r="A553" s="2">
        <v>43700</v>
      </c>
      <c r="B553" s="3" cm="1">
        <f t="array" ref="B553">INDEX(raw_long[Adj Close], MATCH(1, ($A553=raw_long[Date])*(B$1=raw_long[Ticker]),0))</f>
        <v>31.353559000000001</v>
      </c>
      <c r="C553" s="3" cm="1">
        <f t="array" ref="C553">INDEX(raw_long[Adj Close], MATCH(1, ($A553=raw_long[Date])*(C$1=raw_long[Ticker]),0))</f>
        <v>247.40295399999999</v>
      </c>
      <c r="D553" s="3" cm="1">
        <f t="array" ref="D553">INDEX(raw_long[Adj Close], MATCH(1, ($A553=raw_long[Date])*(D$1=raw_long[Ticker]),0))</f>
        <v>123.742363</v>
      </c>
      <c r="E553" s="3" cm="1">
        <f t="array" ref="E553">INDEX(raw_long[Adj Close], MATCH(1, ($A553=raw_long[Date])*(E$1=raw_long[Ticker]),0))</f>
        <v>56.092174999999997</v>
      </c>
      <c r="F553" s="3" cm="1">
        <f t="array" ref="F553">INDEX(raw_long[Adj Close], MATCH(1, ($A553=raw_long[Date])*(F$1=raw_long[Ticker]),0))</f>
        <v>90.729927000000004</v>
      </c>
      <c r="G553" s="3" cm="1">
        <f t="array" ref="G553">INDEX(raw_long[Adj Close], MATCH(1, ($A553=raw_long[Date])*(G$1=raw_long[Ticker]),0))</f>
        <v>64.720871000000002</v>
      </c>
      <c r="H553" s="3" cm="1">
        <f t="array" ref="H553">INDEX(raw_long[Adj Close], MATCH(1, ($A553=raw_long[Date])*(H$1=raw_long[Ticker]),0))</f>
        <v>80.679787000000005</v>
      </c>
      <c r="I553" s="3" cm="1">
        <f t="array" ref="I553">INDEX(raw_long[Adj Close], MATCH(1, ($A553=raw_long[Date])*(I$1=raw_long[Ticker]),0))</f>
        <v>43.040000999999997</v>
      </c>
    </row>
    <row r="554" spans="1:9" x14ac:dyDescent="0.25">
      <c r="A554" s="2">
        <v>43703</v>
      </c>
      <c r="B554" s="3" cm="1">
        <f t="array" ref="B554">INDEX(raw_long[Adj Close], MATCH(1, ($A554=raw_long[Date])*(B$1=raw_long[Ticker]),0))</f>
        <v>31.474430000000002</v>
      </c>
      <c r="C554" s="3" cm="1">
        <f t="array" ref="C554">INDEX(raw_long[Adj Close], MATCH(1, ($A554=raw_long[Date])*(C$1=raw_long[Ticker]),0))</f>
        <v>248.92662000000001</v>
      </c>
      <c r="D554" s="3" cm="1">
        <f t="array" ref="D554">INDEX(raw_long[Adj Close], MATCH(1, ($A554=raw_long[Date])*(D$1=raw_long[Ticker]),0))</f>
        <v>123.50711099999999</v>
      </c>
      <c r="E554" s="3" cm="1">
        <f t="array" ref="E554">INDEX(raw_long[Adj Close], MATCH(1, ($A554=raw_long[Date])*(E$1=raw_long[Ticker]),0))</f>
        <v>55.962589000000001</v>
      </c>
      <c r="F554" s="3" cm="1">
        <f t="array" ref="F554">INDEX(raw_long[Adj Close], MATCH(1, ($A554=raw_long[Date])*(F$1=raw_long[Ticker]),0))</f>
        <v>90.806419000000005</v>
      </c>
      <c r="G554" s="3" cm="1">
        <f t="array" ref="G554">INDEX(raw_long[Adj Close], MATCH(1, ($A554=raw_long[Date])*(G$1=raw_long[Ticker]),0))</f>
        <v>64.965477000000007</v>
      </c>
      <c r="H554" s="3" cm="1">
        <f t="array" ref="H554">INDEX(raw_long[Adj Close], MATCH(1, ($A554=raw_long[Date])*(H$1=raw_long[Ticker]),0))</f>
        <v>81.027420000000006</v>
      </c>
      <c r="I554" s="3" cm="1">
        <f t="array" ref="I554">INDEX(raw_long[Adj Close], MATCH(1, ($A554=raw_long[Date])*(I$1=raw_long[Ticker]),0))</f>
        <v>43.099997999999999</v>
      </c>
    </row>
    <row r="555" spans="1:9" x14ac:dyDescent="0.25">
      <c r="A555" s="2">
        <v>43704</v>
      </c>
      <c r="B555" s="3" cm="1">
        <f t="array" ref="B555">INDEX(raw_long[Adj Close], MATCH(1, ($A555=raw_long[Date])*(B$1=raw_long[Ticker]),0))</f>
        <v>31.740337</v>
      </c>
      <c r="C555" s="3" cm="1">
        <f t="array" ref="C555">INDEX(raw_long[Adj Close], MATCH(1, ($A555=raw_long[Date])*(C$1=raw_long[Ticker]),0))</f>
        <v>251.49778699999999</v>
      </c>
      <c r="D555" s="3" cm="1">
        <f t="array" ref="D555">INDEX(raw_long[Adj Close], MATCH(1, ($A555=raw_long[Date])*(D$1=raw_long[Ticker]),0))</f>
        <v>121.342789</v>
      </c>
      <c r="E555" s="3" cm="1">
        <f t="array" ref="E555">INDEX(raw_long[Adj Close], MATCH(1, ($A555=raw_long[Date])*(E$1=raw_long[Ticker]),0))</f>
        <v>55.814487</v>
      </c>
      <c r="F555" s="3" cm="1">
        <f t="array" ref="F555">INDEX(raw_long[Adj Close], MATCH(1, ($A555=raw_long[Date])*(F$1=raw_long[Ticker]),0))</f>
        <v>91.533019999999993</v>
      </c>
      <c r="G555" s="3" cm="1">
        <f t="array" ref="G555">INDEX(raw_long[Adj Close], MATCH(1, ($A555=raw_long[Date])*(G$1=raw_long[Ticker]),0))</f>
        <v>66.237380999999999</v>
      </c>
      <c r="H555" s="3" cm="1">
        <f t="array" ref="H555">INDEX(raw_long[Adj Close], MATCH(1, ($A555=raw_long[Date])*(H$1=raw_long[Ticker]),0))</f>
        <v>81.420806999999996</v>
      </c>
      <c r="I555" s="3" cm="1">
        <f t="array" ref="I555">INDEX(raw_long[Adj Close], MATCH(1, ($A555=raw_long[Date])*(I$1=raw_long[Ticker]),0))</f>
        <v>43.93</v>
      </c>
    </row>
    <row r="556" spans="1:9" x14ac:dyDescent="0.25">
      <c r="A556" s="2">
        <v>43705</v>
      </c>
      <c r="B556" s="3" cm="1">
        <f t="array" ref="B556">INDEX(raw_long[Adj Close], MATCH(1, ($A556=raw_long[Date])*(B$1=raw_long[Ticker]),0))</f>
        <v>31.853148999999998</v>
      </c>
      <c r="C556" s="3" cm="1">
        <f t="array" ref="C556">INDEX(raw_long[Adj Close], MATCH(1, ($A556=raw_long[Date])*(C$1=raw_long[Ticker]),0))</f>
        <v>252.59291099999999</v>
      </c>
      <c r="D556" s="3" cm="1">
        <f t="array" ref="D556">INDEX(raw_long[Adj Close], MATCH(1, ($A556=raw_long[Date])*(D$1=raw_long[Ticker]),0))</f>
        <v>119.696037</v>
      </c>
      <c r="E556" s="3" cm="1">
        <f t="array" ref="E556">INDEX(raw_long[Adj Close], MATCH(1, ($A556=raw_long[Date])*(E$1=raw_long[Ticker]),0))</f>
        <v>55.999611000000002</v>
      </c>
      <c r="F556" s="3" cm="1">
        <f t="array" ref="F556">INDEX(raw_long[Adj Close], MATCH(1, ($A556=raw_long[Date])*(F$1=raw_long[Ticker]),0))</f>
        <v>91.016746999999995</v>
      </c>
      <c r="G556" s="3" cm="1">
        <f t="array" ref="G556">INDEX(raw_long[Adj Close], MATCH(1, ($A556=raw_long[Date])*(G$1=raw_long[Ticker]),0))</f>
        <v>67.753899000000004</v>
      </c>
      <c r="H556" s="3" cm="1">
        <f t="array" ref="H556">INDEX(raw_long[Adj Close], MATCH(1, ($A556=raw_long[Date])*(H$1=raw_long[Ticker]),0))</f>
        <v>81.155501999999998</v>
      </c>
      <c r="I556" s="3" cm="1">
        <f t="array" ref="I556">INDEX(raw_long[Adj Close], MATCH(1, ($A556=raw_long[Date])*(I$1=raw_long[Ticker]),0))</f>
        <v>43.639999000000003</v>
      </c>
    </row>
    <row r="557" spans="1:9" x14ac:dyDescent="0.25">
      <c r="A557" s="2">
        <v>43706</v>
      </c>
      <c r="B557" s="3" cm="1">
        <f t="array" ref="B557">INDEX(raw_long[Adj Close], MATCH(1, ($A557=raw_long[Date])*(B$1=raw_long[Ticker]),0))</f>
        <v>32.900688000000002</v>
      </c>
      <c r="C557" s="3" cm="1">
        <f t="array" ref="C557">INDEX(raw_long[Adj Close], MATCH(1, ($A557=raw_long[Date])*(C$1=raw_long[Ticker]),0))</f>
        <v>253.307129</v>
      </c>
      <c r="D557" s="3" cm="1">
        <f t="array" ref="D557">INDEX(raw_long[Adj Close], MATCH(1, ($A557=raw_long[Date])*(D$1=raw_long[Ticker]),0))</f>
        <v>120.401787</v>
      </c>
      <c r="E557" s="3" cm="1">
        <f t="array" ref="E557">INDEX(raw_long[Adj Close], MATCH(1, ($A557=raw_long[Date])*(E$1=raw_long[Ticker]),0))</f>
        <v>56.351348999999999</v>
      </c>
      <c r="F557" s="3" cm="1">
        <f t="array" ref="F557">INDEX(raw_long[Adj Close], MATCH(1, ($A557=raw_long[Date])*(F$1=raw_long[Ticker]),0))</f>
        <v>91.781600999999995</v>
      </c>
      <c r="G557" s="3" cm="1">
        <f t="array" ref="G557">INDEX(raw_long[Adj Close], MATCH(1, ($A557=raw_long[Date])*(G$1=raw_long[Ticker]),0))</f>
        <v>67.900658000000007</v>
      </c>
      <c r="H557" s="3" cm="1">
        <f t="array" ref="H557">INDEX(raw_long[Adj Close], MATCH(1, ($A557=raw_long[Date])*(H$1=raw_long[Ticker]),0))</f>
        <v>82.335648000000006</v>
      </c>
      <c r="I557" s="3" cm="1">
        <f t="array" ref="I557">INDEX(raw_long[Adj Close], MATCH(1, ($A557=raw_long[Date])*(I$1=raw_long[Ticker]),0))</f>
        <v>44.189999</v>
      </c>
    </row>
    <row r="558" spans="1:9" x14ac:dyDescent="0.25">
      <c r="A558" s="2">
        <v>43707</v>
      </c>
      <c r="B558" s="3" cm="1">
        <f t="array" ref="B558">INDEX(raw_long[Adj Close], MATCH(1, ($A558=raw_long[Date])*(B$1=raw_long[Ticker]),0))</f>
        <v>33.190769000000003</v>
      </c>
      <c r="C558" s="3" cm="1">
        <f t="array" ref="C558">INDEX(raw_long[Adj Close], MATCH(1, ($A558=raw_long[Date])*(C$1=raw_long[Ticker]),0))</f>
        <v>256.83056599999998</v>
      </c>
      <c r="D558" s="3" cm="1">
        <f t="array" ref="D558">INDEX(raw_long[Adj Close], MATCH(1, ($A558=raw_long[Date])*(D$1=raw_long[Ticker]),0))</f>
        <v>125.859627</v>
      </c>
      <c r="E558" s="3" cm="1">
        <f t="array" ref="E558">INDEX(raw_long[Adj Close], MATCH(1, ($A558=raw_long[Date])*(E$1=raw_long[Ticker]),0))</f>
        <v>56.647545000000001</v>
      </c>
      <c r="F558" s="3" cm="1">
        <f t="array" ref="F558">INDEX(raw_long[Adj Close], MATCH(1, ($A558=raw_long[Date])*(F$1=raw_long[Ticker]),0))</f>
        <v>92.986228999999994</v>
      </c>
      <c r="G558" s="3" cm="1">
        <f t="array" ref="G558">INDEX(raw_long[Adj Close], MATCH(1, ($A558=raw_long[Date])*(G$1=raw_long[Ticker]),0))</f>
        <v>67.558220000000006</v>
      </c>
      <c r="H558" s="3" cm="1">
        <f t="array" ref="H558">INDEX(raw_long[Adj Close], MATCH(1, ($A558=raw_long[Date])*(H$1=raw_long[Ticker]),0))</f>
        <v>83.204741999999996</v>
      </c>
      <c r="I558" s="3" cm="1">
        <f t="array" ref="I558">INDEX(raw_long[Adj Close], MATCH(1, ($A558=raw_long[Date])*(I$1=raw_long[Ticker]),0))</f>
        <v>45</v>
      </c>
    </row>
    <row r="559" spans="1:9" x14ac:dyDescent="0.25">
      <c r="A559" s="2">
        <v>43710</v>
      </c>
      <c r="B559" s="3" cm="1">
        <f t="array" ref="B559">INDEX(raw_long[Adj Close], MATCH(1, ($A559=raw_long[Date])*(B$1=raw_long[Ticker]),0))</f>
        <v>32.731476000000001</v>
      </c>
      <c r="C559" s="3" cm="1">
        <f t="array" ref="C559">INDEX(raw_long[Adj Close], MATCH(1, ($A559=raw_long[Date])*(C$1=raw_long[Ticker]),0))</f>
        <v>257.30673200000001</v>
      </c>
      <c r="D559" s="3" cm="1">
        <f t="array" ref="D559">INDEX(raw_long[Adj Close], MATCH(1, ($A559=raw_long[Date])*(D$1=raw_long[Ticker]),0))</f>
        <v>129.10609400000001</v>
      </c>
      <c r="E559" s="3" cm="1">
        <f t="array" ref="E559">INDEX(raw_long[Adj Close], MATCH(1, ($A559=raw_long[Date])*(E$1=raw_long[Ticker]),0))</f>
        <v>56.517955999999998</v>
      </c>
      <c r="F559" s="3" cm="1">
        <f t="array" ref="F559">INDEX(raw_long[Adj Close], MATCH(1, ($A559=raw_long[Date])*(F$1=raw_long[Ticker]),0))</f>
        <v>93.559867999999994</v>
      </c>
      <c r="G559" s="3" cm="1">
        <f t="array" ref="G559">INDEX(raw_long[Adj Close], MATCH(1, ($A559=raw_long[Date])*(G$1=raw_long[Ticker]),0))</f>
        <v>69.221496999999999</v>
      </c>
      <c r="H559" s="3" cm="1">
        <f t="array" ref="H559">INDEX(raw_long[Adj Close], MATCH(1, ($A559=raw_long[Date])*(H$1=raw_long[Ticker]),0))</f>
        <v>82.802216000000001</v>
      </c>
      <c r="I559" s="3" cm="1">
        <f t="array" ref="I559">INDEX(raw_long[Adj Close], MATCH(1, ($A559=raw_long[Date])*(I$1=raw_long[Ticker]),0))</f>
        <v>44.98</v>
      </c>
    </row>
    <row r="560" spans="1:9" x14ac:dyDescent="0.25">
      <c r="A560" s="2">
        <v>43711</v>
      </c>
      <c r="B560" s="3" cm="1">
        <f t="array" ref="B560">INDEX(raw_long[Adj Close], MATCH(1, ($A560=raw_long[Date])*(B$1=raw_long[Ticker]),0))</f>
        <v>32.417209999999997</v>
      </c>
      <c r="C560" s="3" cm="1">
        <f t="array" ref="C560">INDEX(raw_long[Adj Close], MATCH(1, ($A560=raw_long[Date])*(C$1=raw_long[Ticker]),0))</f>
        <v>257.497162</v>
      </c>
      <c r="D560" s="3" cm="1">
        <f t="array" ref="D560">INDEX(raw_long[Adj Close], MATCH(1, ($A560=raw_long[Date])*(D$1=raw_long[Ticker]),0))</f>
        <v>129.10609400000001</v>
      </c>
      <c r="E560" s="3" cm="1">
        <f t="array" ref="E560">INDEX(raw_long[Adj Close], MATCH(1, ($A560=raw_long[Date])*(E$1=raw_long[Ticker]),0))</f>
        <v>56.592010000000002</v>
      </c>
      <c r="F560" s="3" cm="1">
        <f t="array" ref="F560">INDEX(raw_long[Adj Close], MATCH(1, ($A560=raw_long[Date])*(F$1=raw_long[Ticker]),0))</f>
        <v>93.540740999999997</v>
      </c>
      <c r="G560" s="3" cm="1">
        <f t="array" ref="G560">INDEX(raw_long[Adj Close], MATCH(1, ($A560=raw_long[Date])*(G$1=raw_long[Ticker]),0))</f>
        <v>66.433066999999994</v>
      </c>
      <c r="H560" s="3" cm="1">
        <f t="array" ref="H560">INDEX(raw_long[Adj Close], MATCH(1, ($A560=raw_long[Date])*(H$1=raw_long[Ticker]),0))</f>
        <v>82.216721000000007</v>
      </c>
      <c r="I560" s="3" cm="1">
        <f t="array" ref="I560">INDEX(raw_long[Adj Close], MATCH(1, ($A560=raw_long[Date])*(I$1=raw_long[Ticker]),0))</f>
        <v>44.5</v>
      </c>
    </row>
    <row r="561" spans="1:9" x14ac:dyDescent="0.25">
      <c r="A561" s="2">
        <v>43712</v>
      </c>
      <c r="B561" s="3" cm="1">
        <f t="array" ref="B561">INDEX(raw_long[Adj Close], MATCH(1, ($A561=raw_long[Date])*(B$1=raw_long[Ticker]),0))</f>
        <v>32.683124999999997</v>
      </c>
      <c r="C561" s="3" cm="1">
        <f t="array" ref="C561">INDEX(raw_long[Adj Close], MATCH(1, ($A561=raw_long[Date])*(C$1=raw_long[Ticker]),0))</f>
        <v>260.02072099999998</v>
      </c>
      <c r="D561" s="3" cm="1">
        <f t="array" ref="D561">INDEX(raw_long[Adj Close], MATCH(1, ($A561=raw_long[Date])*(D$1=raw_long[Ticker]),0))</f>
        <v>129.811859</v>
      </c>
      <c r="E561" s="3" cm="1">
        <f t="array" ref="E561">INDEX(raw_long[Adj Close], MATCH(1, ($A561=raw_long[Date])*(E$1=raw_long[Ticker]),0))</f>
        <v>56.832661000000002</v>
      </c>
      <c r="F561" s="3" cm="1">
        <f t="array" ref="F561">INDEX(raw_long[Adj Close], MATCH(1, ($A561=raw_long[Date])*(F$1=raw_long[Ticker]),0))</f>
        <v>93.674599000000001</v>
      </c>
      <c r="G561" s="3" cm="1">
        <f t="array" ref="G561">INDEX(raw_long[Adj Close], MATCH(1, ($A561=raw_long[Date])*(G$1=raw_long[Ticker]),0))</f>
        <v>66.237380999999999</v>
      </c>
      <c r="H561" s="3" cm="1">
        <f t="array" ref="H561">INDEX(raw_long[Adj Close], MATCH(1, ($A561=raw_long[Date])*(H$1=raw_long[Ticker]),0))</f>
        <v>83.433456000000007</v>
      </c>
      <c r="I561" s="3" cm="1">
        <f t="array" ref="I561">INDEX(raw_long[Adj Close], MATCH(1, ($A561=raw_long[Date])*(I$1=raw_long[Ticker]),0))</f>
        <v>44.939999</v>
      </c>
    </row>
    <row r="562" spans="1:9" x14ac:dyDescent="0.25">
      <c r="A562" s="2">
        <v>43713</v>
      </c>
      <c r="B562" s="3" cm="1">
        <f t="array" ref="B562">INDEX(raw_long[Adj Close], MATCH(1, ($A562=raw_long[Date])*(B$1=raw_long[Ticker]),0))</f>
        <v>33.416404999999997</v>
      </c>
      <c r="C562" s="3" cm="1">
        <f t="array" ref="C562">INDEX(raw_long[Adj Close], MATCH(1, ($A562=raw_long[Date])*(C$1=raw_long[Ticker]),0))</f>
        <v>261.68719499999997</v>
      </c>
      <c r="D562" s="3" cm="1">
        <f t="array" ref="D562">INDEX(raw_long[Adj Close], MATCH(1, ($A562=raw_long[Date])*(D$1=raw_long[Ticker]),0))</f>
        <v>128.212143</v>
      </c>
      <c r="E562" s="3" cm="1">
        <f t="array" ref="E562">INDEX(raw_long[Adj Close], MATCH(1, ($A562=raw_long[Date])*(E$1=raw_long[Ticker]),0))</f>
        <v>56.869689999999999</v>
      </c>
      <c r="F562" s="3" cm="1">
        <f t="array" ref="F562">INDEX(raw_long[Adj Close], MATCH(1, ($A562=raw_long[Date])*(F$1=raw_long[Ticker]),0))</f>
        <v>93.005347999999998</v>
      </c>
      <c r="G562" s="3" cm="1">
        <f t="array" ref="G562">INDEX(raw_long[Adj Close], MATCH(1, ($A562=raw_long[Date])*(G$1=raw_long[Ticker]),0))</f>
        <v>67.215774999999994</v>
      </c>
      <c r="H562" s="3" cm="1">
        <f t="array" ref="H562">INDEX(raw_long[Adj Close], MATCH(1, ($A562=raw_long[Date])*(H$1=raw_long[Ticker]),0))</f>
        <v>83.753653999999997</v>
      </c>
      <c r="I562" s="3" cm="1">
        <f t="array" ref="I562">INDEX(raw_long[Adj Close], MATCH(1, ($A562=raw_long[Date])*(I$1=raw_long[Ticker]),0))</f>
        <v>46.439999</v>
      </c>
    </row>
    <row r="563" spans="1:9" x14ac:dyDescent="0.25">
      <c r="A563" s="2">
        <v>43714</v>
      </c>
      <c r="B563" s="3" cm="1">
        <f t="array" ref="B563">INDEX(raw_long[Adj Close], MATCH(1, ($A563=raw_long[Date])*(B$1=raw_long[Ticker]),0))</f>
        <v>33.376109999999997</v>
      </c>
      <c r="C563" s="3" cm="1">
        <f t="array" ref="C563">INDEX(raw_long[Adj Close], MATCH(1, ($A563=raw_long[Date])*(C$1=raw_long[Ticker]),0))</f>
        <v>265.59158300000001</v>
      </c>
      <c r="D563" s="3" cm="1">
        <f t="array" ref="D563">INDEX(raw_long[Adj Close], MATCH(1, ($A563=raw_long[Date])*(D$1=raw_long[Ticker]),0))</f>
        <v>129.29431199999999</v>
      </c>
      <c r="E563" s="3" cm="1">
        <f t="array" ref="E563">INDEX(raw_long[Adj Close], MATCH(1, ($A563=raw_long[Date])*(E$1=raw_long[Ticker]),0))</f>
        <v>57.610183999999997</v>
      </c>
      <c r="F563" s="3" cm="1">
        <f t="array" ref="F563">INDEX(raw_long[Adj Close], MATCH(1, ($A563=raw_long[Date])*(F$1=raw_long[Ticker]),0))</f>
        <v>93.693718000000004</v>
      </c>
      <c r="G563" s="3" cm="1">
        <f t="array" ref="G563">INDEX(raw_long[Adj Close], MATCH(1, ($A563=raw_long[Date])*(G$1=raw_long[Ticker]),0))</f>
        <v>68.096344000000002</v>
      </c>
      <c r="H563" s="3" cm="1">
        <f t="array" ref="H563">INDEX(raw_long[Adj Close], MATCH(1, ($A563=raw_long[Date])*(H$1=raw_long[Ticker]),0))</f>
        <v>84.668494999999993</v>
      </c>
      <c r="I563" s="3" cm="1">
        <f t="array" ref="I563">INDEX(raw_long[Adj Close], MATCH(1, ($A563=raw_long[Date])*(I$1=raw_long[Ticker]),0))</f>
        <v>46.93</v>
      </c>
    </row>
    <row r="564" spans="1:9" x14ac:dyDescent="0.25">
      <c r="A564" s="2">
        <v>43717</v>
      </c>
      <c r="B564" s="3" cm="1">
        <f t="array" ref="B564">INDEX(raw_long[Adj Close], MATCH(1, ($A564=raw_long[Date])*(B$1=raw_long[Ticker]),0))</f>
        <v>34.157730000000001</v>
      </c>
      <c r="C564" s="3" cm="1">
        <f t="array" ref="C564">INDEX(raw_long[Adj Close], MATCH(1, ($A564=raw_long[Date])*(C$1=raw_long[Ticker]),0))</f>
        <v>263.82983400000001</v>
      </c>
      <c r="D564" s="3" cm="1">
        <f t="array" ref="D564">INDEX(raw_long[Adj Close], MATCH(1, ($A564=raw_long[Date])*(D$1=raw_long[Ticker]),0))</f>
        <v>128.070999</v>
      </c>
      <c r="E564" s="3" cm="1">
        <f t="array" ref="E564">INDEX(raw_long[Adj Close], MATCH(1, ($A564=raw_long[Date])*(E$1=raw_long[Ticker]),0))</f>
        <v>57.850842</v>
      </c>
      <c r="F564" s="3" cm="1">
        <f t="array" ref="F564">INDEX(raw_long[Adj Close], MATCH(1, ($A564=raw_long[Date])*(F$1=raw_long[Ticker]),0))</f>
        <v>91.628624000000002</v>
      </c>
      <c r="G564" s="3" cm="1">
        <f t="array" ref="G564">INDEX(raw_long[Adj Close], MATCH(1, ($A564=raw_long[Date])*(G$1=raw_long[Ticker]),0))</f>
        <v>65.894942999999998</v>
      </c>
      <c r="H564" s="3" cm="1">
        <f t="array" ref="H564">INDEX(raw_long[Adj Close], MATCH(1, ($A564=raw_long[Date])*(H$1=raw_long[Ticker]),0))</f>
        <v>86.168830999999997</v>
      </c>
      <c r="I564" s="3" cm="1">
        <f t="array" ref="I564">INDEX(raw_long[Adj Close], MATCH(1, ($A564=raw_long[Date])*(I$1=raw_long[Ticker]),0))</f>
        <v>46.860000999999997</v>
      </c>
    </row>
    <row r="565" spans="1:9" x14ac:dyDescent="0.25">
      <c r="A565" s="2">
        <v>43718</v>
      </c>
      <c r="B565" s="3" cm="1">
        <f t="array" ref="B565">INDEX(raw_long[Adj Close], MATCH(1, ($A565=raw_long[Date])*(B$1=raw_long[Ticker]),0))</f>
        <v>34.592860999999999</v>
      </c>
      <c r="C565" s="3" cm="1">
        <f t="array" ref="C565">INDEX(raw_long[Adj Close], MATCH(1, ($A565=raw_long[Date])*(C$1=raw_long[Ticker]),0))</f>
        <v>256.97341899999998</v>
      </c>
      <c r="D565" s="3" cm="1">
        <f t="array" ref="D565">INDEX(raw_long[Adj Close], MATCH(1, ($A565=raw_long[Date])*(D$1=raw_long[Ticker]),0))</f>
        <v>127.506401</v>
      </c>
      <c r="E565" s="3" cm="1">
        <f t="array" ref="E565">INDEX(raw_long[Adj Close], MATCH(1, ($A565=raw_long[Date])*(E$1=raw_long[Ticker]),0))</f>
        <v>57.869354000000001</v>
      </c>
      <c r="F565" s="3" cm="1">
        <f t="array" ref="F565">INDEX(raw_long[Adj Close], MATCH(1, ($A565=raw_long[Date])*(F$1=raw_long[Ticker]),0))</f>
        <v>89.640029999999996</v>
      </c>
      <c r="G565" s="3" cm="1">
        <f t="array" ref="G565">INDEX(raw_long[Adj Close], MATCH(1, ($A565=raw_long[Date])*(G$1=raw_long[Ticker]),0))</f>
        <v>64.574112</v>
      </c>
      <c r="H565" s="3" cm="1">
        <f t="array" ref="H565">INDEX(raw_long[Adj Close], MATCH(1, ($A565=raw_long[Date])*(H$1=raw_long[Ticker]),0))</f>
        <v>87.824698999999995</v>
      </c>
      <c r="I565" s="3" cm="1">
        <f t="array" ref="I565">INDEX(raw_long[Adj Close], MATCH(1, ($A565=raw_long[Date])*(I$1=raw_long[Ticker]),0))</f>
        <v>46</v>
      </c>
    </row>
    <row r="566" spans="1:9" x14ac:dyDescent="0.25">
      <c r="A566" s="2">
        <v>43719</v>
      </c>
      <c r="B566" s="3" cm="1">
        <f t="array" ref="B566">INDEX(raw_long[Adj Close], MATCH(1, ($A566=raw_long[Date])*(B$1=raw_long[Ticker]),0))</f>
        <v>34.633147999999998</v>
      </c>
      <c r="C566" s="3" cm="1">
        <f t="array" ref="C566">INDEX(raw_long[Adj Close], MATCH(1, ($A566=raw_long[Date])*(C$1=raw_long[Ticker]),0))</f>
        <v>257.592377</v>
      </c>
      <c r="D566" s="3" cm="1">
        <f t="array" ref="D566">INDEX(raw_long[Adj Close], MATCH(1, ($A566=raw_long[Date])*(D$1=raw_long[Ticker]),0))</f>
        <v>128.63559000000001</v>
      </c>
      <c r="E566" s="3" cm="1">
        <f t="array" ref="E566">INDEX(raw_long[Adj Close], MATCH(1, ($A566=raw_long[Date])*(E$1=raw_long[Ticker]),0))</f>
        <v>58.184063000000002</v>
      </c>
      <c r="F566" s="3" cm="1">
        <f t="array" ref="F566">INDEX(raw_long[Adj Close], MATCH(1, ($A566=raw_long[Date])*(F$1=raw_long[Ticker]),0))</f>
        <v>90.902016000000003</v>
      </c>
      <c r="G566" s="3" cm="1">
        <f t="array" ref="G566">INDEX(raw_long[Adj Close], MATCH(1, ($A566=raw_long[Date])*(G$1=raw_long[Ticker]),0))</f>
        <v>63.938152000000002</v>
      </c>
      <c r="H566" s="3" cm="1">
        <f t="array" ref="H566">INDEX(raw_long[Adj Close], MATCH(1, ($A566=raw_long[Date])*(H$1=raw_long[Ticker]),0))</f>
        <v>89.078025999999994</v>
      </c>
      <c r="I566" s="3" cm="1">
        <f t="array" ref="I566">INDEX(raw_long[Adj Close], MATCH(1, ($A566=raw_long[Date])*(I$1=raw_long[Ticker]),0))</f>
        <v>45.5</v>
      </c>
    </row>
    <row r="567" spans="1:9" x14ac:dyDescent="0.25">
      <c r="A567" s="2">
        <v>43720</v>
      </c>
      <c r="B567" s="3" cm="1">
        <f t="array" ref="B567">INDEX(raw_long[Adj Close], MATCH(1, ($A567=raw_long[Date])*(B$1=raw_long[Ticker]),0))</f>
        <v>34.745964000000001</v>
      </c>
      <c r="C567" s="3" cm="1">
        <f t="array" ref="C567">INDEX(raw_long[Adj Close], MATCH(1, ($A567=raw_long[Date])*(C$1=raw_long[Ticker]),0))</f>
        <v>262.68710299999998</v>
      </c>
      <c r="D567" s="3" cm="1">
        <f t="array" ref="D567">INDEX(raw_long[Adj Close], MATCH(1, ($A567=raw_long[Date])*(D$1=raw_long[Ticker]),0))</f>
        <v>129.858902</v>
      </c>
      <c r="E567" s="3" cm="1">
        <f t="array" ref="E567">INDEX(raw_long[Adj Close], MATCH(1, ($A567=raw_long[Date])*(E$1=raw_long[Ticker]),0))</f>
        <v>57.758282000000001</v>
      </c>
      <c r="F567" s="3" cm="1">
        <f t="array" ref="F567">INDEX(raw_long[Adj Close], MATCH(1, ($A567=raw_long[Date])*(F$1=raw_long[Ticker]),0))</f>
        <v>93.081833000000003</v>
      </c>
      <c r="G567" s="3" cm="1">
        <f t="array" ref="G567">INDEX(raw_long[Adj Close], MATCH(1, ($A567=raw_long[Date])*(G$1=raw_long[Ticker]),0))</f>
        <v>65.992783000000003</v>
      </c>
      <c r="H567" s="3" cm="1">
        <f t="array" ref="H567">INDEX(raw_long[Adj Close], MATCH(1, ($A567=raw_long[Date])*(H$1=raw_long[Ticker]),0))</f>
        <v>88.474227999999997</v>
      </c>
      <c r="I567" s="3" cm="1">
        <f t="array" ref="I567">INDEX(raw_long[Adj Close], MATCH(1, ($A567=raw_long[Date])*(I$1=raw_long[Ticker]),0))</f>
        <v>45.5</v>
      </c>
    </row>
    <row r="568" spans="1:9" x14ac:dyDescent="0.25">
      <c r="A568" s="2">
        <v>43721</v>
      </c>
      <c r="B568" s="3" cm="1">
        <f t="array" ref="B568">INDEX(raw_long[Adj Close], MATCH(1, ($A568=raw_long[Date])*(B$1=raw_long[Ticker]),0))</f>
        <v>36.180283000000003</v>
      </c>
      <c r="C568" s="3" cm="1">
        <f t="array" ref="C568">INDEX(raw_long[Adj Close], MATCH(1, ($A568=raw_long[Date])*(C$1=raw_long[Ticker]),0))</f>
        <v>259.544556</v>
      </c>
      <c r="D568" s="3" cm="1">
        <f t="array" ref="D568">INDEX(raw_long[Adj Close], MATCH(1, ($A568=raw_long[Date])*(D$1=raw_long[Ticker]),0))</f>
        <v>130.000046</v>
      </c>
      <c r="E568" s="3" cm="1">
        <f t="array" ref="E568">INDEX(raw_long[Adj Close], MATCH(1, ($A568=raw_long[Date])*(E$1=raw_long[Ticker]),0))</f>
        <v>58.313643999999996</v>
      </c>
      <c r="F568" s="3" cm="1">
        <f t="array" ref="F568">INDEX(raw_long[Adj Close], MATCH(1, ($A568=raw_long[Date])*(F$1=raw_long[Ticker]),0))</f>
        <v>94.668892</v>
      </c>
      <c r="G568" s="3" cm="1">
        <f t="array" ref="G568">INDEX(raw_long[Adj Close], MATCH(1, ($A568=raw_long[Date])*(G$1=raw_long[Ticker]),0))</f>
        <v>65.503585999999999</v>
      </c>
      <c r="H568" s="3" cm="1">
        <f t="array" ref="H568">INDEX(raw_long[Adj Close], MATCH(1, ($A568=raw_long[Date])*(H$1=raw_long[Ticker]),0))</f>
        <v>88.666343999999995</v>
      </c>
      <c r="I568" s="3" cm="1">
        <f t="array" ref="I568">INDEX(raw_long[Adj Close], MATCH(1, ($A568=raw_long[Date])*(I$1=raw_long[Ticker]),0))</f>
        <v>45.700001</v>
      </c>
    </row>
    <row r="569" spans="1:9" x14ac:dyDescent="0.25">
      <c r="A569" s="2">
        <v>43724</v>
      </c>
      <c r="B569" s="3" cm="1">
        <f t="array" ref="B569">INDEX(raw_long[Adj Close], MATCH(1, ($A569=raw_long[Date])*(B$1=raw_long[Ticker]),0))</f>
        <v>36.276978</v>
      </c>
      <c r="C569" s="3" cm="1">
        <f t="array" ref="C569">INDEX(raw_long[Adj Close], MATCH(1, ($A569=raw_long[Date])*(C$1=raw_long[Ticker]),0))</f>
        <v>255.68781999999999</v>
      </c>
      <c r="D569" s="3" cm="1">
        <f t="array" ref="D569">INDEX(raw_long[Adj Close], MATCH(1, ($A569=raw_long[Date])*(D$1=raw_long[Ticker]),0))</f>
        <v>130.000046</v>
      </c>
      <c r="E569" s="3" cm="1">
        <f t="array" ref="E569">INDEX(raw_long[Adj Close], MATCH(1, ($A569=raw_long[Date])*(E$1=raw_long[Ticker]),0))</f>
        <v>58.424720999999998</v>
      </c>
      <c r="F569" s="3" cm="1">
        <f t="array" ref="F569">INDEX(raw_long[Adj Close], MATCH(1, ($A569=raw_long[Date])*(F$1=raw_long[Ticker]),0))</f>
        <v>95.127808000000002</v>
      </c>
      <c r="G569" s="3" cm="1">
        <f t="array" ref="G569">INDEX(raw_long[Adj Close], MATCH(1, ($A569=raw_long[Date])*(G$1=raw_long[Ticker]),0))</f>
        <v>65.014388999999994</v>
      </c>
      <c r="H569" s="3" cm="1">
        <f t="array" ref="H569">INDEX(raw_long[Adj Close], MATCH(1, ($A569=raw_long[Date])*(H$1=raw_long[Ticker]),0))</f>
        <v>88.46508</v>
      </c>
      <c r="I569" s="3" cm="1">
        <f t="array" ref="I569">INDEX(raw_long[Adj Close], MATCH(1, ($A569=raw_long[Date])*(I$1=raw_long[Ticker]),0))</f>
        <v>45.470001000000003</v>
      </c>
    </row>
    <row r="570" spans="1:9" x14ac:dyDescent="0.25">
      <c r="A570" s="2">
        <v>43725</v>
      </c>
      <c r="B570" s="3" cm="1">
        <f t="array" ref="B570">INDEX(raw_long[Adj Close], MATCH(1, ($A570=raw_long[Date])*(B$1=raw_long[Ticker]),0))</f>
        <v>35.438949999999998</v>
      </c>
      <c r="C570" s="3" cm="1">
        <f t="array" ref="C570">INDEX(raw_long[Adj Close], MATCH(1, ($A570=raw_long[Date])*(C$1=raw_long[Ticker]),0))</f>
        <v>257.87808200000001</v>
      </c>
      <c r="D570" s="3" cm="1">
        <f t="array" ref="D570">INDEX(raw_long[Adj Close], MATCH(1, ($A570=raw_long[Date])*(D$1=raw_long[Ticker]),0))</f>
        <v>130.84697</v>
      </c>
      <c r="E570" s="3" cm="1">
        <f t="array" ref="E570">INDEX(raw_long[Adj Close], MATCH(1, ($A570=raw_long[Date])*(E$1=raw_long[Ticker]),0))</f>
        <v>58.517280999999997</v>
      </c>
      <c r="F570" s="3" cm="1">
        <f t="array" ref="F570">INDEX(raw_long[Adj Close], MATCH(1, ($A570=raw_long[Date])*(F$1=raw_long[Ticker]),0))</f>
        <v>94.286468999999997</v>
      </c>
      <c r="G570" s="3" cm="1">
        <f t="array" ref="G570">INDEX(raw_long[Adj Close], MATCH(1, ($A570=raw_long[Date])*(G$1=raw_long[Ticker]),0))</f>
        <v>66.775504999999995</v>
      </c>
      <c r="H570" s="3" cm="1">
        <f t="array" ref="H570">INDEX(raw_long[Adj Close], MATCH(1, ($A570=raw_long[Date])*(H$1=raw_long[Ticker]),0))</f>
        <v>88.748688000000001</v>
      </c>
      <c r="I570" s="3" cm="1">
        <f t="array" ref="I570">INDEX(raw_long[Adj Close], MATCH(1, ($A570=raw_long[Date])*(I$1=raw_long[Ticker]),0))</f>
        <v>41</v>
      </c>
    </row>
    <row r="571" spans="1:9" x14ac:dyDescent="0.25">
      <c r="A571" s="2">
        <v>43726</v>
      </c>
      <c r="B571" s="3" cm="1">
        <f t="array" ref="B571">INDEX(raw_long[Adj Close], MATCH(1, ($A571=raw_long[Date])*(B$1=raw_long[Ticker]),0))</f>
        <v>36.285034000000003</v>
      </c>
      <c r="C571" s="3" cm="1">
        <f t="array" ref="C571">INDEX(raw_long[Adj Close], MATCH(1, ($A571=raw_long[Date])*(C$1=raw_long[Ticker]),0))</f>
        <v>260.40164199999998</v>
      </c>
      <c r="D571" s="3" cm="1">
        <f t="array" ref="D571">INDEX(raw_long[Adj Close], MATCH(1, ($A571=raw_long[Date])*(D$1=raw_long[Ticker]),0))</f>
        <v>131.03517199999999</v>
      </c>
      <c r="E571" s="3" cm="1">
        <f t="array" ref="E571">INDEX(raw_long[Adj Close], MATCH(1, ($A571=raw_long[Date])*(E$1=raw_long[Ticker]),0))</f>
        <v>58.461745999999998</v>
      </c>
      <c r="F571" s="3" cm="1">
        <f t="array" ref="F571">INDEX(raw_long[Adj Close], MATCH(1, ($A571=raw_long[Date])*(F$1=raw_long[Ticker]),0))</f>
        <v>94.764495999999994</v>
      </c>
      <c r="G571" s="3" cm="1">
        <f t="array" ref="G571">INDEX(raw_long[Adj Close], MATCH(1, ($A571=raw_long[Date])*(G$1=raw_long[Ticker]),0))</f>
        <v>66.530906999999999</v>
      </c>
      <c r="H571" s="3" cm="1">
        <f t="array" ref="H571">INDEX(raw_long[Adj Close], MATCH(1, ($A571=raw_long[Date])*(H$1=raw_long[Ticker]),0))</f>
        <v>88.336997999999994</v>
      </c>
      <c r="I571" s="3" cm="1">
        <f t="array" ref="I571">INDEX(raw_long[Adj Close], MATCH(1, ($A571=raw_long[Date])*(I$1=raw_long[Ticker]),0))</f>
        <v>40.770000000000003</v>
      </c>
    </row>
    <row r="572" spans="1:9" x14ac:dyDescent="0.25">
      <c r="A572" s="2">
        <v>43727</v>
      </c>
      <c r="B572" s="3" cm="1">
        <f t="array" ref="B572">INDEX(raw_long[Adj Close], MATCH(1, ($A572=raw_long[Date])*(B$1=raw_long[Ticker]),0))</f>
        <v>36.583179000000001</v>
      </c>
      <c r="C572" s="3" cm="1">
        <f t="array" ref="C572">INDEX(raw_long[Adj Close], MATCH(1, ($A572=raw_long[Date])*(C$1=raw_long[Ticker]),0))</f>
        <v>261.877655</v>
      </c>
      <c r="D572" s="3" cm="1">
        <f t="array" ref="D572">INDEX(raw_long[Adj Close], MATCH(1, ($A572=raw_long[Date])*(D$1=raw_long[Ticker]),0))</f>
        <v>131.317474</v>
      </c>
      <c r="E572" s="3" cm="1">
        <f t="array" ref="E572">INDEX(raw_long[Adj Close], MATCH(1, ($A572=raw_long[Date])*(E$1=raw_long[Ticker]),0))</f>
        <v>58.906039999999997</v>
      </c>
      <c r="F572" s="3" cm="1">
        <f t="array" ref="F572">INDEX(raw_long[Adj Close], MATCH(1, ($A572=raw_long[Date])*(F$1=raw_long[Ticker]),0))</f>
        <v>97.852562000000006</v>
      </c>
      <c r="G572" s="3" cm="1">
        <f t="array" ref="G572">INDEX(raw_long[Adj Close], MATCH(1, ($A572=raw_long[Date])*(G$1=raw_long[Ticker]),0))</f>
        <v>67.656066999999993</v>
      </c>
      <c r="H572" s="3" cm="1">
        <f t="array" ref="H572">INDEX(raw_long[Adj Close], MATCH(1, ($A572=raw_long[Date])*(H$1=raw_long[Ticker]),0))</f>
        <v>89.169510000000002</v>
      </c>
      <c r="I572" s="3" cm="1">
        <f t="array" ref="I572">INDEX(raw_long[Adj Close], MATCH(1, ($A572=raw_long[Date])*(I$1=raw_long[Ticker]),0))</f>
        <v>40.479999999999997</v>
      </c>
    </row>
    <row r="573" spans="1:9" x14ac:dyDescent="0.25">
      <c r="A573" s="2">
        <v>43728</v>
      </c>
      <c r="B573" s="3" cm="1">
        <f t="array" ref="B573">INDEX(raw_long[Adj Close], MATCH(1, ($A573=raw_long[Date])*(B$1=raw_long[Ticker]),0))</f>
        <v>36.228630000000003</v>
      </c>
      <c r="C573" s="3" cm="1">
        <f t="array" ref="C573">INDEX(raw_long[Adj Close], MATCH(1, ($A573=raw_long[Date])*(C$1=raw_long[Ticker]),0))</f>
        <v>261.63961799999998</v>
      </c>
      <c r="D573" s="3" cm="1">
        <f t="array" ref="D573">INDEX(raw_long[Adj Close], MATCH(1, ($A573=raw_long[Date])*(D$1=raw_long[Ticker]),0))</f>
        <v>131.12927199999999</v>
      </c>
      <c r="E573" s="3" cm="1">
        <f t="array" ref="E573">INDEX(raw_long[Adj Close], MATCH(1, ($A573=raw_long[Date])*(E$1=raw_long[Ticker]),0))</f>
        <v>58.332160999999999</v>
      </c>
      <c r="F573" s="3" cm="1">
        <f t="array" ref="F573">INDEX(raw_long[Adj Close], MATCH(1, ($A573=raw_long[Date])*(F$1=raw_long[Ticker]),0))</f>
        <v>100.911957</v>
      </c>
      <c r="G573" s="3" cm="1">
        <f t="array" ref="G573">INDEX(raw_long[Adj Close], MATCH(1, ($A573=raw_long[Date])*(G$1=raw_long[Ticker]),0))</f>
        <v>68.634460000000004</v>
      </c>
      <c r="H573" s="3" cm="1">
        <f t="array" ref="H573">INDEX(raw_long[Adj Close], MATCH(1, ($A573=raw_long[Date])*(H$1=raw_long[Ticker]),0))</f>
        <v>89.663527999999999</v>
      </c>
      <c r="I573" s="3" cm="1">
        <f t="array" ref="I573">INDEX(raw_long[Adj Close], MATCH(1, ($A573=raw_long[Date])*(I$1=raw_long[Ticker]),0))</f>
        <v>39.75</v>
      </c>
    </row>
    <row r="574" spans="1:9" x14ac:dyDescent="0.25">
      <c r="A574" s="2">
        <v>43731</v>
      </c>
      <c r="B574" s="3" cm="1">
        <f t="array" ref="B574">INDEX(raw_long[Adj Close], MATCH(1, ($A574=raw_long[Date])*(B$1=raw_long[Ticker]),0))</f>
        <v>35.729033999999999</v>
      </c>
      <c r="C574" s="3" cm="1">
        <f t="array" ref="C574">INDEX(raw_long[Adj Close], MATCH(1, ($A574=raw_long[Date])*(C$1=raw_long[Ticker]),0))</f>
        <v>259.40173299999998</v>
      </c>
      <c r="D574" s="3" cm="1">
        <f t="array" ref="D574">INDEX(raw_long[Adj Close], MATCH(1, ($A574=raw_long[Date])*(D$1=raw_long[Ticker]),0))</f>
        <v>131.458618</v>
      </c>
      <c r="E574" s="3" cm="1">
        <f t="array" ref="E574">INDEX(raw_long[Adj Close], MATCH(1, ($A574=raw_long[Date])*(E$1=raw_long[Ticker]),0))</f>
        <v>58.110011999999998</v>
      </c>
      <c r="F574" s="3" cm="1">
        <f t="array" ref="F574">INDEX(raw_long[Adj Close], MATCH(1, ($A574=raw_long[Date])*(F$1=raw_long[Ticker]),0))</f>
        <v>99.764686999999995</v>
      </c>
      <c r="G574" s="3" cm="1">
        <f t="array" ref="G574">INDEX(raw_long[Adj Close], MATCH(1, ($A574=raw_long[Date])*(G$1=raw_long[Ticker]),0))</f>
        <v>67.460380999999998</v>
      </c>
      <c r="H574" s="3" cm="1">
        <f t="array" ref="H574">INDEX(raw_long[Adj Close], MATCH(1, ($A574=raw_long[Date])*(H$1=raw_long[Ticker]),0))</f>
        <v>88.401038999999997</v>
      </c>
      <c r="I574" s="3" cm="1">
        <f t="array" ref="I574">INDEX(raw_long[Adj Close], MATCH(1, ($A574=raw_long[Date])*(I$1=raw_long[Ticker]),0))</f>
        <v>39.599997999999999</v>
      </c>
    </row>
    <row r="575" spans="1:9" x14ac:dyDescent="0.25">
      <c r="A575" s="2">
        <v>43732</v>
      </c>
      <c r="B575" s="3" cm="1">
        <f t="array" ref="B575">INDEX(raw_long[Adj Close], MATCH(1, ($A575=raw_long[Date])*(B$1=raw_long[Ticker]),0))</f>
        <v>35.712921000000001</v>
      </c>
      <c r="C575" s="3" cm="1">
        <f t="array" ref="C575">INDEX(raw_long[Adj Close], MATCH(1, ($A575=raw_long[Date])*(C$1=raw_long[Ticker]),0))</f>
        <v>260.83013899999997</v>
      </c>
      <c r="D575" s="3" cm="1">
        <f t="array" ref="D575">INDEX(raw_long[Adj Close], MATCH(1, ($A575=raw_long[Date])*(D$1=raw_long[Ticker]),0))</f>
        <v>132.39961199999999</v>
      </c>
      <c r="E575" s="3" cm="1">
        <f t="array" ref="E575">INDEX(raw_long[Adj Close], MATCH(1, ($A575=raw_long[Date])*(E$1=raw_long[Ticker]),0))</f>
        <v>58.591330999999997</v>
      </c>
      <c r="F575" s="3" cm="1">
        <f t="array" ref="F575">INDEX(raw_long[Adj Close], MATCH(1, ($A575=raw_long[Date])*(F$1=raw_long[Ticker]),0))</f>
        <v>99.143242000000001</v>
      </c>
      <c r="G575" s="3" cm="1">
        <f t="array" ref="G575">INDEX(raw_long[Adj Close], MATCH(1, ($A575=raw_long[Date])*(G$1=raw_long[Ticker]),0))</f>
        <v>68.243094999999997</v>
      </c>
      <c r="H575" s="3" cm="1">
        <f t="array" ref="H575">INDEX(raw_long[Adj Close], MATCH(1, ($A575=raw_long[Date])*(H$1=raw_long[Ticker]),0))</f>
        <v>87.358124000000004</v>
      </c>
      <c r="I575" s="3" cm="1">
        <f t="array" ref="I575">INDEX(raw_long[Adj Close], MATCH(1, ($A575=raw_long[Date])*(I$1=raw_long[Ticker]),0))</f>
        <v>40.650002000000001</v>
      </c>
    </row>
    <row r="576" spans="1:9" x14ac:dyDescent="0.25">
      <c r="A576" s="2">
        <v>43733</v>
      </c>
      <c r="B576" s="3" cm="1">
        <f t="array" ref="B576">INDEX(raw_long[Adj Close], MATCH(1, ($A576=raw_long[Date])*(B$1=raw_long[Ticker]),0))</f>
        <v>35.471184000000001</v>
      </c>
      <c r="C576" s="3" cm="1">
        <f t="array" ref="C576">INDEX(raw_long[Adj Close], MATCH(1, ($A576=raw_long[Date])*(C$1=raw_long[Ticker]),0))</f>
        <v>256.83056599999998</v>
      </c>
      <c r="D576" s="3" cm="1">
        <f t="array" ref="D576">INDEX(raw_long[Adj Close], MATCH(1, ($A576=raw_long[Date])*(D$1=raw_long[Ticker]),0))</f>
        <v>131.78797900000001</v>
      </c>
      <c r="E576" s="3" cm="1">
        <f t="array" ref="E576">INDEX(raw_long[Adj Close], MATCH(1, ($A576=raw_long[Date])*(E$1=raw_long[Ticker]),0))</f>
        <v>57.351005999999998</v>
      </c>
      <c r="F576" s="3" cm="1">
        <f t="array" ref="F576">INDEX(raw_long[Adj Close], MATCH(1, ($A576=raw_long[Date])*(F$1=raw_long[Ticker]),0))</f>
        <v>97.852562000000006</v>
      </c>
      <c r="G576" s="3" cm="1">
        <f t="array" ref="G576">INDEX(raw_long[Adj Close], MATCH(1, ($A576=raw_long[Date])*(G$1=raw_long[Ticker]),0))</f>
        <v>67.362540999999993</v>
      </c>
      <c r="H576" s="3" cm="1">
        <f t="array" ref="H576">INDEX(raw_long[Adj Close], MATCH(1, ($A576=raw_long[Date])*(H$1=raw_long[Ticker]),0))</f>
        <v>87.760650999999996</v>
      </c>
      <c r="I576" s="3" cm="1">
        <f t="array" ref="I576">INDEX(raw_long[Adj Close], MATCH(1, ($A576=raw_long[Date])*(I$1=raw_long[Ticker]),0))</f>
        <v>40.849997999999999</v>
      </c>
    </row>
    <row r="577" spans="1:9" x14ac:dyDescent="0.25">
      <c r="A577" s="2">
        <v>43734</v>
      </c>
      <c r="B577" s="3" cm="1">
        <f t="array" ref="B577">INDEX(raw_long[Adj Close], MATCH(1, ($A577=raw_long[Date])*(B$1=raw_long[Ticker]),0))</f>
        <v>35.052166</v>
      </c>
      <c r="C577" s="3" cm="1">
        <f t="array" ref="C577">INDEX(raw_long[Adj Close], MATCH(1, ($A577=raw_long[Date])*(C$1=raw_long[Ticker]),0))</f>
        <v>265.35348499999998</v>
      </c>
      <c r="D577" s="3" cm="1">
        <f t="array" ref="D577">INDEX(raw_long[Adj Close], MATCH(1, ($A577=raw_long[Date])*(D$1=raw_long[Ticker]),0))</f>
        <v>133.62292500000001</v>
      </c>
      <c r="E577" s="3" cm="1">
        <f t="array" ref="E577">INDEX(raw_long[Adj Close], MATCH(1, ($A577=raw_long[Date])*(E$1=raw_long[Ticker]),0))</f>
        <v>57.073321999999997</v>
      </c>
      <c r="F577" s="3" cm="1">
        <f t="array" ref="F577">INDEX(raw_long[Adj Close], MATCH(1, ($A577=raw_long[Date])*(F$1=raw_long[Ticker]),0))</f>
        <v>98.091576000000003</v>
      </c>
      <c r="G577" s="3" cm="1">
        <f t="array" ref="G577">INDEX(raw_long[Adj Close], MATCH(1, ($A577=raw_long[Date])*(G$1=raw_long[Ticker]),0))</f>
        <v>67.753899000000004</v>
      </c>
      <c r="H577" s="3" cm="1">
        <f t="array" ref="H577">INDEX(raw_long[Adj Close], MATCH(1, ($A577=raw_long[Date])*(H$1=raw_long[Ticker]),0))</f>
        <v>87.559394999999995</v>
      </c>
      <c r="I577" s="3" cm="1">
        <f t="array" ref="I577">INDEX(raw_long[Adj Close], MATCH(1, ($A577=raw_long[Date])*(I$1=raw_long[Ticker]),0))</f>
        <v>40.900002000000001</v>
      </c>
    </row>
    <row r="578" spans="1:9" x14ac:dyDescent="0.25">
      <c r="A578" s="2">
        <v>43735</v>
      </c>
      <c r="B578" s="3" cm="1">
        <f t="array" ref="B578">INDEX(raw_long[Adj Close], MATCH(1, ($A578=raw_long[Date])*(B$1=raw_long[Ticker]),0))</f>
        <v>36.091644000000002</v>
      </c>
      <c r="C578" s="3" cm="1">
        <f t="array" ref="C578">INDEX(raw_long[Adj Close], MATCH(1, ($A578=raw_long[Date])*(C$1=raw_long[Ticker]),0))</f>
        <v>271.49572799999999</v>
      </c>
      <c r="D578" s="3" cm="1">
        <f t="array" ref="D578">INDEX(raw_long[Adj Close], MATCH(1, ($A578=raw_long[Date])*(D$1=raw_long[Ticker]),0))</f>
        <v>135.08148199999999</v>
      </c>
      <c r="E578" s="3" cm="1">
        <f t="array" ref="E578">INDEX(raw_long[Adj Close], MATCH(1, ($A578=raw_long[Date])*(E$1=raw_long[Ticker]),0))</f>
        <v>57.313980000000001</v>
      </c>
      <c r="F578" s="3" cm="1">
        <f t="array" ref="F578">INDEX(raw_long[Adj Close], MATCH(1, ($A578=raw_long[Date])*(F$1=raw_long[Ticker]),0))</f>
        <v>99.095444000000001</v>
      </c>
      <c r="G578" s="3" cm="1">
        <f t="array" ref="G578">INDEX(raw_long[Adj Close], MATCH(1, ($A578=raw_long[Date])*(G$1=raw_long[Ticker]),0))</f>
        <v>68.438773999999995</v>
      </c>
      <c r="H578" s="3" cm="1">
        <f t="array" ref="H578">INDEX(raw_long[Adj Close], MATCH(1, ($A578=raw_long[Date])*(H$1=raw_long[Ticker]),0))</f>
        <v>89.068871000000001</v>
      </c>
      <c r="I578" s="3" cm="1">
        <f t="array" ref="I578">INDEX(raw_long[Adj Close], MATCH(1, ($A578=raw_long[Date])*(I$1=raw_long[Ticker]),0))</f>
        <v>41.220001000000003</v>
      </c>
    </row>
    <row r="579" spans="1:9" x14ac:dyDescent="0.25">
      <c r="A579" s="2">
        <v>43738</v>
      </c>
      <c r="B579" s="3" cm="1">
        <f t="array" ref="B579">INDEX(raw_long[Adj Close], MATCH(1, ($A579=raw_long[Date])*(B$1=raw_long[Ticker]),0))</f>
        <v>36.583179000000001</v>
      </c>
      <c r="C579" s="3" cm="1">
        <f t="array" ref="C579">INDEX(raw_long[Adj Close], MATCH(1, ($A579=raw_long[Date])*(C$1=raw_long[Ticker]),0))</f>
        <v>272.01947000000001</v>
      </c>
      <c r="D579" s="3" cm="1">
        <f t="array" ref="D579">INDEX(raw_long[Adj Close], MATCH(1, ($A579=raw_long[Date])*(D$1=raw_long[Ticker]),0))</f>
        <v>134.940338</v>
      </c>
      <c r="E579" s="3" cm="1">
        <f t="array" ref="E579">INDEX(raw_long[Adj Close], MATCH(1, ($A579=raw_long[Date])*(E$1=raw_long[Ticker]),0))</f>
        <v>57.110354999999998</v>
      </c>
      <c r="F579" s="3" cm="1">
        <f t="array" ref="F579">INDEX(raw_long[Adj Close], MATCH(1, ($A579=raw_long[Date])*(F$1=raw_long[Ticker]),0))</f>
        <v>98.808616999999998</v>
      </c>
      <c r="G579" s="3" cm="1">
        <f t="array" ref="G579">INDEX(raw_long[Adj Close], MATCH(1, ($A579=raw_long[Date])*(G$1=raw_long[Ticker]),0))</f>
        <v>69.466094999999996</v>
      </c>
      <c r="H579" s="3" cm="1">
        <f t="array" ref="H579">INDEX(raw_long[Adj Close], MATCH(1, ($A579=raw_long[Date])*(H$1=raw_long[Ticker]),0))</f>
        <v>89.883087000000003</v>
      </c>
      <c r="I579" s="3" cm="1">
        <f t="array" ref="I579">INDEX(raw_long[Adj Close], MATCH(1, ($A579=raw_long[Date])*(I$1=raw_long[Ticker]),0))</f>
        <v>41.880001</v>
      </c>
    </row>
    <row r="580" spans="1:9" x14ac:dyDescent="0.25">
      <c r="A580" s="2">
        <v>43739</v>
      </c>
      <c r="B580" s="3" cm="1">
        <f t="array" ref="B580">INDEX(raw_long[Adj Close], MATCH(1, ($A580=raw_long[Date])*(B$1=raw_long[Ticker]),0))</f>
        <v>36.051352999999999</v>
      </c>
      <c r="C580" s="3" cm="1">
        <f t="array" ref="C580">INDEX(raw_long[Adj Close], MATCH(1, ($A580=raw_long[Date])*(C$1=raw_long[Ticker]),0))</f>
        <v>268.73406999999997</v>
      </c>
      <c r="D580" s="3" cm="1">
        <f t="array" ref="D580">INDEX(raw_long[Adj Close], MATCH(1, ($A580=raw_long[Date])*(D$1=raw_long[Ticker]),0))</f>
        <v>132.21142599999999</v>
      </c>
      <c r="E580" s="3" cm="1">
        <f t="array" ref="E580">INDEX(raw_long[Adj Close], MATCH(1, ($A580=raw_long[Date])*(E$1=raw_long[Ticker]),0))</f>
        <v>55.351685000000003</v>
      </c>
      <c r="F580" s="3" cm="1">
        <f t="array" ref="F580">INDEX(raw_long[Adj Close], MATCH(1, ($A580=raw_long[Date])*(F$1=raw_long[Ticker]),0))</f>
        <v>98.521820000000005</v>
      </c>
      <c r="G580" s="3" cm="1">
        <f t="array" ref="G580">INDEX(raw_long[Adj Close], MATCH(1, ($A580=raw_long[Date])*(G$1=raw_long[Ticker]),0))</f>
        <v>68.340935000000002</v>
      </c>
      <c r="H580" s="3" cm="1">
        <f t="array" ref="H580">INDEX(raw_long[Adj Close], MATCH(1, ($A580=raw_long[Date])*(H$1=raw_long[Ticker]),0))</f>
        <v>88.574860000000001</v>
      </c>
      <c r="I580" s="3" cm="1">
        <f t="array" ref="I580">INDEX(raw_long[Adj Close], MATCH(1, ($A580=raw_long[Date])*(I$1=raw_long[Ticker]),0))</f>
        <v>41.830002</v>
      </c>
    </row>
    <row r="581" spans="1:9" x14ac:dyDescent="0.25">
      <c r="A581" s="2">
        <v>43740</v>
      </c>
      <c r="B581" s="3" cm="1">
        <f t="array" ref="B581">INDEX(raw_long[Adj Close], MATCH(1, ($A581=raw_long[Date])*(B$1=raw_long[Ticker]),0))</f>
        <v>34.391415000000002</v>
      </c>
      <c r="C581" s="3" cm="1">
        <f t="array" ref="C581">INDEX(raw_long[Adj Close], MATCH(1, ($A581=raw_long[Date])*(C$1=raw_long[Ticker]),0))</f>
        <v>255.92588799999999</v>
      </c>
      <c r="D581" s="3" cm="1">
        <f t="array" ref="D581">INDEX(raw_long[Adj Close], MATCH(1, ($A581=raw_long[Date])*(D$1=raw_long[Ticker]),0))</f>
        <v>129.52954099999999</v>
      </c>
      <c r="E581" s="3" cm="1">
        <f t="array" ref="E581">INDEX(raw_long[Adj Close], MATCH(1, ($A581=raw_long[Date])*(E$1=raw_long[Ticker]),0))</f>
        <v>53.685577000000002</v>
      </c>
      <c r="F581" s="3" cm="1">
        <f t="array" ref="F581">INDEX(raw_long[Adj Close], MATCH(1, ($A581=raw_long[Date])*(F$1=raw_long[Ticker]),0))</f>
        <v>95.749236999999994</v>
      </c>
      <c r="G581" s="3" cm="1">
        <f t="array" ref="G581">INDEX(raw_long[Adj Close], MATCH(1, ($A581=raw_long[Date])*(G$1=raw_long[Ticker]),0))</f>
        <v>66.090630000000004</v>
      </c>
      <c r="H581" s="3" cm="1">
        <f t="array" ref="H581">INDEX(raw_long[Adj Close], MATCH(1, ($A581=raw_long[Date])*(H$1=raw_long[Ticker]),0))</f>
        <v>86.763465999999994</v>
      </c>
      <c r="I581" s="3" cm="1">
        <f t="array" ref="I581">INDEX(raw_long[Adj Close], MATCH(1, ($A581=raw_long[Date])*(I$1=raw_long[Ticker]),0))</f>
        <v>40.619999</v>
      </c>
    </row>
    <row r="582" spans="1:9" x14ac:dyDescent="0.25">
      <c r="A582" s="2">
        <v>43742</v>
      </c>
      <c r="B582" s="3" cm="1">
        <f t="array" ref="B582">INDEX(raw_long[Adj Close], MATCH(1, ($A582=raw_long[Date])*(B$1=raw_long[Ticker]),0))</f>
        <v>34.754024999999999</v>
      </c>
      <c r="C582" s="3" cm="1">
        <f t="array" ref="C582">INDEX(raw_long[Adj Close], MATCH(1, ($A582=raw_long[Date])*(C$1=raw_long[Ticker]),0))</f>
        <v>258.63989299999997</v>
      </c>
      <c r="D582" s="3" cm="1">
        <f t="array" ref="D582">INDEX(raw_long[Adj Close], MATCH(1, ($A582=raw_long[Date])*(D$1=raw_long[Ticker]),0))</f>
        <v>132.023224</v>
      </c>
      <c r="E582" s="3" cm="1">
        <f t="array" ref="E582">INDEX(raw_long[Adj Close], MATCH(1, ($A582=raw_long[Date])*(E$1=raw_long[Ticker]),0))</f>
        <v>54.574168999999998</v>
      </c>
      <c r="F582" s="3" cm="1">
        <f t="array" ref="F582">INDEX(raw_long[Adj Close], MATCH(1, ($A582=raw_long[Date])*(F$1=raw_long[Ticker]),0))</f>
        <v>96.705298999999997</v>
      </c>
      <c r="G582" s="3" cm="1">
        <f t="array" ref="G582">INDEX(raw_long[Adj Close], MATCH(1, ($A582=raw_long[Date])*(G$1=raw_long[Ticker]),0))</f>
        <v>68.047416999999996</v>
      </c>
      <c r="H582" s="3" cm="1">
        <f t="array" ref="H582">INDEX(raw_long[Adj Close], MATCH(1, ($A582=raw_long[Date])*(H$1=raw_long[Ticker]),0))</f>
        <v>87.184310999999994</v>
      </c>
      <c r="I582" s="3" cm="1">
        <f t="array" ref="I582">INDEX(raw_long[Adj Close], MATCH(1, ($A582=raw_long[Date])*(I$1=raw_long[Ticker]),0))</f>
        <v>41.299999</v>
      </c>
    </row>
    <row r="583" spans="1:9" x14ac:dyDescent="0.25">
      <c r="A583" s="2">
        <v>43745</v>
      </c>
      <c r="B583" s="3" cm="1">
        <f t="array" ref="B583">INDEX(raw_long[Adj Close], MATCH(1, ($A583=raw_long[Date])*(B$1=raw_long[Ticker]),0))</f>
        <v>34.858772000000002</v>
      </c>
      <c r="C583" s="3" cm="1">
        <f t="array" ref="C583">INDEX(raw_long[Adj Close], MATCH(1, ($A583=raw_long[Date])*(C$1=raw_long[Ticker]),0))</f>
        <v>259.35412600000001</v>
      </c>
      <c r="D583" s="3" cm="1">
        <f t="array" ref="D583">INDEX(raw_long[Adj Close], MATCH(1, ($A583=raw_long[Date])*(D$1=raw_long[Ticker]),0))</f>
        <v>131.505661</v>
      </c>
      <c r="E583" s="3" cm="1">
        <f t="array" ref="E583">INDEX(raw_long[Adj Close], MATCH(1, ($A583=raw_long[Date])*(E$1=raw_long[Ticker]),0))</f>
        <v>54.426067000000003</v>
      </c>
      <c r="F583" s="3" cm="1">
        <f t="array" ref="F583">INDEX(raw_long[Adj Close], MATCH(1, ($A583=raw_long[Date])*(F$1=raw_long[Ticker]),0))</f>
        <v>97.709159999999997</v>
      </c>
      <c r="G583" s="3" cm="1">
        <f t="array" ref="G583">INDEX(raw_long[Adj Close], MATCH(1, ($A583=raw_long[Date])*(G$1=raw_long[Ticker]),0))</f>
        <v>68.830132000000006</v>
      </c>
      <c r="H583" s="3" cm="1">
        <f t="array" ref="H583">INDEX(raw_long[Adj Close], MATCH(1, ($A583=raw_long[Date])*(H$1=raw_long[Ticker]),0))</f>
        <v>88.208922999999999</v>
      </c>
      <c r="I583" s="3" cm="1">
        <f t="array" ref="I583">INDEX(raw_long[Adj Close], MATCH(1, ($A583=raw_long[Date])*(I$1=raw_long[Ticker]),0))</f>
        <v>41.48</v>
      </c>
    </row>
    <row r="584" spans="1:9" x14ac:dyDescent="0.25">
      <c r="A584" s="2">
        <v>43746</v>
      </c>
      <c r="B584" s="3" cm="1">
        <f t="array" ref="B584">INDEX(raw_long[Adj Close], MATCH(1, ($A584=raw_long[Date])*(B$1=raw_long[Ticker]),0))</f>
        <v>34.020747999999998</v>
      </c>
      <c r="C584" s="3" cm="1">
        <f t="array" ref="C584">INDEX(raw_long[Adj Close], MATCH(1, ($A584=raw_long[Date])*(C$1=raw_long[Ticker]),0))</f>
        <v>256.97341899999998</v>
      </c>
      <c r="D584" s="3" cm="1">
        <f t="array" ref="D584">INDEX(raw_long[Adj Close], MATCH(1, ($A584=raw_long[Date])*(D$1=raw_long[Ticker]),0))</f>
        <v>131.41156000000001</v>
      </c>
      <c r="E584" s="3" cm="1">
        <f t="array" ref="E584">INDEX(raw_long[Adj Close], MATCH(1, ($A584=raw_long[Date])*(E$1=raw_long[Ticker]),0))</f>
        <v>54.370533000000002</v>
      </c>
      <c r="F584" s="3" cm="1">
        <f t="array" ref="F584">INDEX(raw_long[Adj Close], MATCH(1, ($A584=raw_long[Date])*(F$1=raw_long[Ticker]),0))</f>
        <v>97.804764000000006</v>
      </c>
      <c r="G584" s="3" cm="1">
        <f t="array" ref="G584">INDEX(raw_long[Adj Close], MATCH(1, ($A584=raw_long[Date])*(G$1=raw_long[Ticker]),0))</f>
        <v>68.781218999999993</v>
      </c>
      <c r="H584" s="3" cm="1">
        <f t="array" ref="H584">INDEX(raw_long[Adj Close], MATCH(1, ($A584=raw_long[Date])*(H$1=raw_long[Ticker]),0))</f>
        <v>86.836662000000004</v>
      </c>
      <c r="I584" s="3" cm="1">
        <f t="array" ref="I584">INDEX(raw_long[Adj Close], MATCH(1, ($A584=raw_long[Date])*(I$1=raw_long[Ticker]),0))</f>
        <v>41.080002</v>
      </c>
    </row>
    <row r="585" spans="1:9" x14ac:dyDescent="0.25">
      <c r="A585" s="2">
        <v>43747</v>
      </c>
      <c r="B585" s="3" cm="1">
        <f t="array" ref="B585">INDEX(raw_long[Adj Close], MATCH(1, ($A585=raw_long[Date])*(B$1=raw_long[Ticker]),0))</f>
        <v>34.198020999999997</v>
      </c>
      <c r="C585" s="3" cm="1">
        <f t="array" ref="C585">INDEX(raw_long[Adj Close], MATCH(1, ($A585=raw_long[Date])*(C$1=raw_long[Ticker]),0))</f>
        <v>265.44869999999997</v>
      </c>
      <c r="D585" s="3" cm="1">
        <f t="array" ref="D585">INDEX(raw_long[Adj Close], MATCH(1, ($A585=raw_long[Date])*(D$1=raw_long[Ticker]),0))</f>
        <v>132.35256999999999</v>
      </c>
      <c r="E585" s="3" cm="1">
        <f t="array" ref="E585">INDEX(raw_long[Adj Close], MATCH(1, ($A585=raw_long[Date])*(E$1=raw_long[Ticker]),0))</f>
        <v>55.185074</v>
      </c>
      <c r="F585" s="3" cm="1">
        <f t="array" ref="F585">INDEX(raw_long[Adj Close], MATCH(1, ($A585=raw_long[Date])*(F$1=raw_long[Ticker]),0))</f>
        <v>98.808616999999998</v>
      </c>
      <c r="G585" s="3" cm="1">
        <f t="array" ref="G585">INDEX(raw_long[Adj Close], MATCH(1, ($A585=raw_long[Date])*(G$1=raw_long[Ticker]),0))</f>
        <v>69.808532999999997</v>
      </c>
      <c r="H585" s="3" cm="1">
        <f t="array" ref="H585">INDEX(raw_long[Adj Close], MATCH(1, ($A585=raw_long[Date])*(H$1=raw_long[Ticker]),0))</f>
        <v>87.769797999999994</v>
      </c>
      <c r="I585" s="3" cm="1">
        <f t="array" ref="I585">INDEX(raw_long[Adj Close], MATCH(1, ($A585=raw_long[Date])*(I$1=raw_long[Ticker]),0))</f>
        <v>41.34</v>
      </c>
    </row>
    <row r="586" spans="1:9" x14ac:dyDescent="0.25">
      <c r="A586" s="2">
        <v>43748</v>
      </c>
      <c r="B586" s="3" cm="1">
        <f t="array" ref="B586">INDEX(raw_long[Adj Close], MATCH(1, ($A586=raw_long[Date])*(B$1=raw_long[Ticker]),0))</f>
        <v>34.947414000000002</v>
      </c>
      <c r="C586" s="3" cm="1">
        <f t="array" ref="C586">INDEX(raw_long[Adj Close], MATCH(1, ($A586=raw_long[Date])*(C$1=raw_long[Ticker]),0))</f>
        <v>265.30587800000001</v>
      </c>
      <c r="D586" s="3" cm="1">
        <f t="array" ref="D586">INDEX(raw_long[Adj Close], MATCH(1, ($A586=raw_long[Date])*(D$1=raw_long[Ticker]),0))</f>
        <v>132.634872</v>
      </c>
      <c r="E586" s="3" cm="1">
        <f t="array" ref="E586">INDEX(raw_long[Adj Close], MATCH(1, ($A586=raw_long[Date])*(E$1=raw_long[Ticker]),0))</f>
        <v>54.925902999999998</v>
      </c>
      <c r="F586" s="3" cm="1">
        <f t="array" ref="F586">INDEX(raw_long[Adj Close], MATCH(1, ($A586=raw_long[Date])*(F$1=raw_long[Ticker]),0))</f>
        <v>99.286652000000004</v>
      </c>
      <c r="G586" s="3" cm="1">
        <f t="array" ref="G586">INDEX(raw_long[Adj Close], MATCH(1, ($A586=raw_long[Date])*(G$1=raw_long[Ticker]),0))</f>
        <v>69.074737999999996</v>
      </c>
      <c r="H586" s="3" cm="1">
        <f t="array" ref="H586">INDEX(raw_long[Adj Close], MATCH(1, ($A586=raw_long[Date])*(H$1=raw_long[Ticker]),0))</f>
        <v>88.272957000000005</v>
      </c>
      <c r="I586" s="3" cm="1">
        <f t="array" ref="I586">INDEX(raw_long[Adj Close], MATCH(1, ($A586=raw_long[Date])*(I$1=raw_long[Ticker]),0))</f>
        <v>40.98</v>
      </c>
    </row>
    <row r="587" spans="1:9" x14ac:dyDescent="0.25">
      <c r="A587" s="2">
        <v>43749</v>
      </c>
      <c r="B587" s="3" cm="1">
        <f t="array" ref="B587">INDEX(raw_long[Adj Close], MATCH(1, ($A587=raw_long[Date])*(B$1=raw_long[Ticker]),0))</f>
        <v>36.623474000000002</v>
      </c>
      <c r="C587" s="3" cm="1">
        <f t="array" ref="C587">INDEX(raw_long[Adj Close], MATCH(1, ($A587=raw_long[Date])*(C$1=raw_long[Ticker]),0))</f>
        <v>266.82955900000002</v>
      </c>
      <c r="D587" s="3" cm="1">
        <f t="array" ref="D587">INDEX(raw_long[Adj Close], MATCH(1, ($A587=raw_long[Date])*(D$1=raw_long[Ticker]),0))</f>
        <v>133.52882399999999</v>
      </c>
      <c r="E587" s="3" cm="1">
        <f t="array" ref="E587">INDEX(raw_long[Adj Close], MATCH(1, ($A587=raw_long[Date])*(E$1=raw_long[Ticker]),0))</f>
        <v>55.592345999999999</v>
      </c>
      <c r="F587" s="3" cm="1">
        <f t="array" ref="F587">INDEX(raw_long[Adj Close], MATCH(1, ($A587=raw_long[Date])*(F$1=raw_long[Ticker]),0))</f>
        <v>99.334464999999994</v>
      </c>
      <c r="G587" s="3" cm="1">
        <f t="array" ref="G587">INDEX(raw_long[Adj Close], MATCH(1, ($A587=raw_long[Date])*(G$1=raw_long[Ticker]),0))</f>
        <v>69.759613000000002</v>
      </c>
      <c r="H587" s="3" cm="1">
        <f t="array" ref="H587">INDEX(raw_long[Adj Close], MATCH(1, ($A587=raw_long[Date])*(H$1=raw_long[Ticker]),0))</f>
        <v>90.688132999999993</v>
      </c>
      <c r="I587" s="3" cm="1">
        <f t="array" ref="I587">INDEX(raw_long[Adj Close], MATCH(1, ($A587=raw_long[Date])*(I$1=raw_long[Ticker]),0))</f>
        <v>41.639999000000003</v>
      </c>
    </row>
    <row r="588" spans="1:9" x14ac:dyDescent="0.25">
      <c r="A588" s="2">
        <v>43752</v>
      </c>
      <c r="B588" s="3" cm="1">
        <f t="array" ref="B588">INDEX(raw_long[Adj Close], MATCH(1, ($A588=raw_long[Date])*(B$1=raw_long[Ticker]),0))</f>
        <v>36.341442000000001</v>
      </c>
      <c r="C588" s="3" cm="1">
        <f t="array" ref="C588">INDEX(raw_long[Adj Close], MATCH(1, ($A588=raw_long[Date])*(C$1=raw_long[Ticker]),0))</f>
        <v>267.49609400000003</v>
      </c>
      <c r="D588" s="3" cm="1">
        <f t="array" ref="D588">INDEX(raw_long[Adj Close], MATCH(1, ($A588=raw_long[Date])*(D$1=raw_long[Ticker]),0))</f>
        <v>135.3638</v>
      </c>
      <c r="E588" s="3" cm="1">
        <f t="array" ref="E588">INDEX(raw_long[Adj Close], MATCH(1, ($A588=raw_long[Date])*(E$1=raw_long[Ticker]),0))</f>
        <v>55.370196999999997</v>
      </c>
      <c r="F588" s="3" cm="1">
        <f t="array" ref="F588">INDEX(raw_long[Adj Close], MATCH(1, ($A588=raw_long[Date])*(F$1=raw_long[Ticker]),0))</f>
        <v>99.573470999999998</v>
      </c>
      <c r="G588" s="3" cm="1">
        <f t="array" ref="G588">INDEX(raw_long[Adj Close], MATCH(1, ($A588=raw_long[Date])*(G$1=raw_long[Ticker]),0))</f>
        <v>69.710693000000006</v>
      </c>
      <c r="H588" s="3" cm="1">
        <f t="array" ref="H588">INDEX(raw_long[Adj Close], MATCH(1, ($A588=raw_long[Date])*(H$1=raw_long[Ticker]),0))</f>
        <v>90.733879000000002</v>
      </c>
      <c r="I588" s="3" cm="1">
        <f t="array" ref="I588">INDEX(raw_long[Adj Close], MATCH(1, ($A588=raw_long[Date])*(I$1=raw_long[Ticker]),0))</f>
        <v>41.52</v>
      </c>
    </row>
    <row r="589" spans="1:9" x14ac:dyDescent="0.25">
      <c r="A589" s="2">
        <v>43753</v>
      </c>
      <c r="B589" s="3" cm="1">
        <f t="array" ref="B589">INDEX(raw_long[Adj Close], MATCH(1, ($A589=raw_long[Date])*(B$1=raw_long[Ticker]),0))</f>
        <v>36.865211000000002</v>
      </c>
      <c r="C589" s="3" cm="1">
        <f t="array" ref="C589">INDEX(raw_long[Adj Close], MATCH(1, ($A589=raw_long[Date])*(C$1=raw_long[Ticker]),0))</f>
        <v>272.92416400000002</v>
      </c>
      <c r="D589" s="3" cm="1">
        <f t="array" ref="D589">INDEX(raw_long[Adj Close], MATCH(1, ($A589=raw_long[Date])*(D$1=raw_long[Ticker]),0))</f>
        <v>136.91645800000001</v>
      </c>
      <c r="E589" s="3" cm="1">
        <f t="array" ref="E589">INDEX(raw_long[Adj Close], MATCH(1, ($A589=raw_long[Date])*(E$1=raw_long[Ticker]),0))</f>
        <v>56.425392000000002</v>
      </c>
      <c r="F589" s="3" cm="1">
        <f t="array" ref="F589">INDEX(raw_long[Adj Close], MATCH(1, ($A589=raw_long[Date])*(F$1=raw_long[Ticker]),0))</f>
        <v>100.386116</v>
      </c>
      <c r="G589" s="3" cm="1">
        <f t="array" ref="G589">INDEX(raw_long[Adj Close], MATCH(1, ($A589=raw_long[Date])*(G$1=raw_long[Ticker]),0))</f>
        <v>71.373954999999995</v>
      </c>
      <c r="H589" s="3" cm="1">
        <f t="array" ref="H589">INDEX(raw_long[Adj Close], MATCH(1, ($A589=raw_long[Date])*(H$1=raw_long[Ticker]),0))</f>
        <v>91.374274999999997</v>
      </c>
      <c r="I589" s="3" cm="1">
        <f t="array" ref="I589">INDEX(raw_long[Adj Close], MATCH(1, ($A589=raw_long[Date])*(I$1=raw_long[Ticker]),0))</f>
        <v>42.169998</v>
      </c>
    </row>
    <row r="590" spans="1:9" x14ac:dyDescent="0.25">
      <c r="A590" s="2">
        <v>43754</v>
      </c>
      <c r="B590" s="3" cm="1">
        <f t="array" ref="B590">INDEX(raw_long[Adj Close], MATCH(1, ($A590=raw_long[Date])*(B$1=raw_long[Ticker]),0))</f>
        <v>37.171416999999998</v>
      </c>
      <c r="C590" s="3" cm="1">
        <f t="array" ref="C590">INDEX(raw_long[Adj Close], MATCH(1, ($A590=raw_long[Date])*(C$1=raw_long[Ticker]),0))</f>
        <v>268.16275000000002</v>
      </c>
      <c r="D590" s="3" cm="1">
        <f t="array" ref="D590">INDEX(raw_long[Adj Close], MATCH(1, ($A590=raw_long[Date])*(D$1=raw_long[Ticker]),0))</f>
        <v>133.71704099999999</v>
      </c>
      <c r="E590" s="3" cm="1">
        <f t="array" ref="E590">INDEX(raw_long[Adj Close], MATCH(1, ($A590=raw_long[Date])*(E$1=raw_long[Ticker]),0))</f>
        <v>56.721592000000001</v>
      </c>
      <c r="F590" s="3" cm="1">
        <f t="array" ref="F590">INDEX(raw_long[Adj Close], MATCH(1, ($A590=raw_long[Date])*(F$1=raw_long[Ticker]),0))</f>
        <v>101.342186</v>
      </c>
      <c r="G590" s="3" cm="1">
        <f t="array" ref="G590">INDEX(raw_long[Adj Close], MATCH(1, ($A590=raw_long[Date])*(G$1=raw_long[Ticker]),0))</f>
        <v>70.444489000000004</v>
      </c>
      <c r="H590" s="3" cm="1">
        <f t="array" ref="H590">INDEX(raw_long[Adj Close], MATCH(1, ($A590=raw_long[Date])*(H$1=raw_long[Ticker]),0))</f>
        <v>92.142737999999994</v>
      </c>
      <c r="I590" s="3" cm="1">
        <f t="array" ref="I590">INDEX(raw_long[Adj Close], MATCH(1, ($A590=raw_long[Date])*(I$1=raw_long[Ticker]),0))</f>
        <v>42.299999</v>
      </c>
    </row>
    <row r="591" spans="1:9" x14ac:dyDescent="0.25">
      <c r="A591" s="2">
        <v>43755</v>
      </c>
      <c r="B591" s="3" cm="1">
        <f t="array" ref="B591">INDEX(raw_long[Adj Close], MATCH(1, ($A591=raw_long[Date])*(B$1=raw_long[Ticker]),0))</f>
        <v>36.663761000000001</v>
      </c>
      <c r="C591" s="3" cm="1">
        <f t="array" ref="C591">INDEX(raw_long[Adj Close], MATCH(1, ($A591=raw_long[Date])*(C$1=raw_long[Ticker]),0))</f>
        <v>268.54363999999998</v>
      </c>
      <c r="D591" s="3" cm="1">
        <f t="array" ref="D591">INDEX(raw_long[Adj Close], MATCH(1, ($A591=raw_long[Date])*(D$1=raw_long[Ticker]),0))</f>
        <v>134.234589</v>
      </c>
      <c r="E591" s="3" cm="1">
        <f t="array" ref="E591">INDEX(raw_long[Adj Close], MATCH(1, ($A591=raw_long[Date])*(E$1=raw_long[Ticker]),0))</f>
        <v>56.703074999999998</v>
      </c>
      <c r="F591" s="3" cm="1">
        <f t="array" ref="F591">INDEX(raw_long[Adj Close], MATCH(1, ($A591=raw_long[Date])*(F$1=raw_long[Ticker]),0))</f>
        <v>101.628998</v>
      </c>
      <c r="G591" s="3" cm="1">
        <f t="array" ref="G591">INDEX(raw_long[Adj Close], MATCH(1, ($A591=raw_long[Date])*(G$1=raw_long[Ticker]),0))</f>
        <v>70.493408000000002</v>
      </c>
      <c r="H591" s="3" cm="1">
        <f t="array" ref="H591">INDEX(raw_long[Adj Close], MATCH(1, ($A591=raw_long[Date])*(H$1=raw_long[Ticker]),0))</f>
        <v>90.496016999999995</v>
      </c>
      <c r="I591" s="3" cm="1">
        <f t="array" ref="I591">INDEX(raw_long[Adj Close], MATCH(1, ($A591=raw_long[Date])*(I$1=raw_long[Ticker]),0))</f>
        <v>42.580002</v>
      </c>
    </row>
    <row r="592" spans="1:9" x14ac:dyDescent="0.25">
      <c r="A592" s="2">
        <v>43756</v>
      </c>
      <c r="B592" s="3" cm="1">
        <f t="array" ref="B592">INDEX(raw_long[Adj Close], MATCH(1, ($A592=raw_long[Date])*(B$1=raw_long[Ticker]),0))</f>
        <v>36.857154999999999</v>
      </c>
      <c r="C592" s="3" cm="1">
        <f t="array" ref="C592">INDEX(raw_long[Adj Close], MATCH(1, ($A592=raw_long[Date])*(C$1=raw_long[Ticker]),0))</f>
        <v>267.92468300000002</v>
      </c>
      <c r="D592" s="3" cm="1">
        <f t="array" ref="D592">INDEX(raw_long[Adj Close], MATCH(1, ($A592=raw_long[Date])*(D$1=raw_long[Ticker]),0))</f>
        <v>134.56395000000001</v>
      </c>
      <c r="E592" s="3" cm="1">
        <f t="array" ref="E592">INDEX(raw_long[Adj Close], MATCH(1, ($A592=raw_long[Date])*(E$1=raw_long[Ticker]),0))</f>
        <v>56.554977000000001</v>
      </c>
      <c r="F592" s="3" cm="1">
        <f t="array" ref="F592">INDEX(raw_long[Adj Close], MATCH(1, ($A592=raw_long[Date])*(F$1=raw_long[Ticker]),0))</f>
        <v>101.342186</v>
      </c>
      <c r="G592" s="3" cm="1">
        <f t="array" ref="G592">INDEX(raw_long[Adj Close], MATCH(1, ($A592=raw_long[Date])*(G$1=raw_long[Ticker]),0))</f>
        <v>69.221496999999999</v>
      </c>
      <c r="H592" s="3" cm="1">
        <f t="array" ref="H592">INDEX(raw_long[Adj Close], MATCH(1, ($A592=raw_long[Date])*(H$1=raw_long[Ticker]),0))</f>
        <v>91.273635999999996</v>
      </c>
      <c r="I592" s="3" cm="1">
        <f t="array" ref="I592">INDEX(raw_long[Adj Close], MATCH(1, ($A592=raw_long[Date])*(I$1=raw_long[Ticker]),0))</f>
        <v>41.529998999999997</v>
      </c>
    </row>
    <row r="593" spans="1:9" x14ac:dyDescent="0.25">
      <c r="A593" s="2">
        <v>43759</v>
      </c>
      <c r="B593" s="3" cm="1">
        <f t="array" ref="B593">INDEX(raw_long[Adj Close], MATCH(1, ($A593=raw_long[Date])*(B$1=raw_long[Ticker]),0))</f>
        <v>37.477612000000001</v>
      </c>
      <c r="C593" s="3" cm="1">
        <f t="array" ref="C593">INDEX(raw_long[Adj Close], MATCH(1, ($A593=raw_long[Date])*(C$1=raw_long[Ticker]),0))</f>
        <v>267.92468300000002</v>
      </c>
      <c r="D593" s="3" cm="1">
        <f t="array" ref="D593">INDEX(raw_long[Adj Close], MATCH(1, ($A593=raw_long[Date])*(D$1=raw_long[Ticker]),0))</f>
        <v>131.458618</v>
      </c>
      <c r="E593" s="3" cm="1">
        <f t="array" ref="E593">INDEX(raw_long[Adj Close], MATCH(1, ($A593=raw_long[Date])*(E$1=raw_long[Ticker]),0))</f>
        <v>56.980766000000003</v>
      </c>
      <c r="F593" s="3" cm="1">
        <f t="array" ref="F593">INDEX(raw_long[Adj Close], MATCH(1, ($A593=raw_long[Date])*(F$1=raw_long[Ticker]),0))</f>
        <v>100.625137</v>
      </c>
      <c r="G593" s="3" cm="1">
        <f t="array" ref="G593">INDEX(raw_long[Adj Close], MATCH(1, ($A593=raw_long[Date])*(G$1=raw_long[Ticker]),0))</f>
        <v>69.466094999999996</v>
      </c>
      <c r="H593" s="3" cm="1">
        <f t="array" ref="H593">INDEX(raw_long[Adj Close], MATCH(1, ($A593=raw_long[Date])*(H$1=raw_long[Ticker]),0))</f>
        <v>93.258849999999995</v>
      </c>
      <c r="I593" s="3" cm="1">
        <f t="array" ref="I593">INDEX(raw_long[Adj Close], MATCH(1, ($A593=raw_long[Date])*(I$1=raw_long[Ticker]),0))</f>
        <v>41.689999</v>
      </c>
    </row>
    <row r="594" spans="1:9" x14ac:dyDescent="0.25">
      <c r="A594" s="2">
        <v>43760</v>
      </c>
      <c r="B594" s="3" cm="1">
        <f t="array" ref="B594">INDEX(raw_long[Adj Close], MATCH(1, ($A594=raw_long[Date])*(B$1=raw_long[Ticker]),0))</f>
        <v>36.994137000000002</v>
      </c>
      <c r="C594" s="3" cm="1">
        <f t="array" ref="C594">INDEX(raw_long[Adj Close], MATCH(1, ($A594=raw_long[Date])*(C$1=raw_long[Ticker]),0))</f>
        <v>266.78192100000001</v>
      </c>
      <c r="D594" s="3" cm="1">
        <f t="array" ref="D594">INDEX(raw_long[Adj Close], MATCH(1, ($A594=raw_long[Date])*(D$1=raw_long[Ticker]),0))</f>
        <v>132.634872</v>
      </c>
      <c r="E594" s="3" cm="1">
        <f t="array" ref="E594">INDEX(raw_long[Adj Close], MATCH(1, ($A594=raw_long[Date])*(E$1=raw_long[Ticker]),0))</f>
        <v>53.611530000000002</v>
      </c>
      <c r="F594" s="3" cm="1">
        <f t="array" ref="F594">INDEX(raw_long[Adj Close], MATCH(1, ($A594=raw_long[Date])*(F$1=raw_long[Ticker]),0))</f>
        <v>100.19491600000001</v>
      </c>
      <c r="G594" s="3" cm="1">
        <f t="array" ref="G594">INDEX(raw_long[Adj Close], MATCH(1, ($A594=raw_long[Date])*(G$1=raw_long[Ticker]),0))</f>
        <v>69.759613000000002</v>
      </c>
      <c r="H594" s="3" cm="1">
        <f t="array" ref="H594">INDEX(raw_long[Adj Close], MATCH(1, ($A594=raw_long[Date])*(H$1=raw_long[Ticker]),0))</f>
        <v>94.411545000000004</v>
      </c>
      <c r="I594" s="3" cm="1">
        <f t="array" ref="I594">INDEX(raw_long[Adj Close], MATCH(1, ($A594=raw_long[Date])*(I$1=raw_long[Ticker]),0))</f>
        <v>42.220001000000003</v>
      </c>
    </row>
    <row r="595" spans="1:9" x14ac:dyDescent="0.25">
      <c r="A595" s="2">
        <v>43761</v>
      </c>
      <c r="B595" s="3" cm="1">
        <f t="array" ref="B595">INDEX(raw_long[Adj Close], MATCH(1, ($A595=raw_long[Date])*(B$1=raw_long[Ticker]),0))</f>
        <v>37.606541</v>
      </c>
      <c r="C595" s="3" cm="1">
        <f t="array" ref="C595">INDEX(raw_long[Adj Close], MATCH(1, ($A595=raw_long[Date])*(C$1=raw_long[Ticker]),0))</f>
        <v>260.92535400000003</v>
      </c>
      <c r="D595" s="3" cm="1">
        <f t="array" ref="D595">INDEX(raw_long[Adj Close], MATCH(1, ($A595=raw_long[Date])*(D$1=raw_long[Ticker]),0))</f>
        <v>131.36451700000001</v>
      </c>
      <c r="E595" s="3" cm="1">
        <f t="array" ref="E595">INDEX(raw_long[Adj Close], MATCH(1, ($A595=raw_long[Date])*(E$1=raw_long[Ticker]),0))</f>
        <v>54.426067000000003</v>
      </c>
      <c r="F595" s="3" cm="1">
        <f t="array" ref="F595">INDEX(raw_long[Adj Close], MATCH(1, ($A595=raw_long[Date])*(F$1=raw_long[Ticker]),0))</f>
        <v>98.999840000000006</v>
      </c>
      <c r="G595" s="3" cm="1">
        <f t="array" ref="G595">INDEX(raw_long[Adj Close], MATCH(1, ($A595=raw_long[Date])*(G$1=raw_long[Ticker]),0))</f>
        <v>68.096344000000002</v>
      </c>
      <c r="H595" s="3" cm="1">
        <f t="array" ref="H595">INDEX(raw_long[Adj Close], MATCH(1, ($A595=raw_long[Date])*(H$1=raw_long[Ticker]),0))</f>
        <v>94.850669999999994</v>
      </c>
      <c r="I595" s="3" cm="1">
        <f t="array" ref="I595">INDEX(raw_long[Adj Close], MATCH(1, ($A595=raw_long[Date])*(I$1=raw_long[Ticker]),0))</f>
        <v>41.23</v>
      </c>
    </row>
    <row r="596" spans="1:9" x14ac:dyDescent="0.25">
      <c r="A596" s="2">
        <v>43762</v>
      </c>
      <c r="B596" s="3" cm="1">
        <f t="array" ref="B596">INDEX(raw_long[Adj Close], MATCH(1, ($A596=raw_long[Date])*(B$1=raw_long[Ticker]),0))</f>
        <v>37.662951999999997</v>
      </c>
      <c r="C596" s="3" cm="1">
        <f t="array" ref="C596">INDEX(raw_long[Adj Close], MATCH(1, ($A596=raw_long[Date])*(C$1=raw_long[Ticker]),0))</f>
        <v>260.11593599999998</v>
      </c>
      <c r="D596" s="3" cm="1">
        <f t="array" ref="D596">INDEX(raw_long[Adj Close], MATCH(1, ($A596=raw_long[Date])*(D$1=raw_long[Ticker]),0))</f>
        <v>133.95228599999999</v>
      </c>
      <c r="E596" s="3" cm="1">
        <f t="array" ref="E596">INDEX(raw_long[Adj Close], MATCH(1, ($A596=raw_long[Date])*(E$1=raw_long[Ticker]),0))</f>
        <v>54.426067000000003</v>
      </c>
      <c r="F596" s="3" cm="1">
        <f t="array" ref="F596">INDEX(raw_long[Adj Close], MATCH(1, ($A596=raw_long[Date])*(F$1=raw_long[Ticker]),0))</f>
        <v>100.959763</v>
      </c>
      <c r="G596" s="3" cm="1">
        <f t="array" ref="G596">INDEX(raw_long[Adj Close], MATCH(1, ($A596=raw_long[Date])*(G$1=raw_long[Ticker]),0))</f>
        <v>65.699264999999997</v>
      </c>
      <c r="H596" s="3" cm="1">
        <f t="array" ref="H596">INDEX(raw_long[Adj Close], MATCH(1, ($A596=raw_long[Date])*(H$1=raw_long[Ticker]),0))</f>
        <v>94.942154000000002</v>
      </c>
      <c r="I596" s="3" cm="1">
        <f t="array" ref="I596">INDEX(raw_long[Adj Close], MATCH(1, ($A596=raw_long[Date])*(I$1=raw_long[Ticker]),0))</f>
        <v>41.779998999999997</v>
      </c>
    </row>
    <row r="597" spans="1:9" x14ac:dyDescent="0.25">
      <c r="A597" s="2">
        <v>43763</v>
      </c>
      <c r="B597" s="3" cm="1">
        <f t="array" ref="B597">INDEX(raw_long[Adj Close], MATCH(1, ($A597=raw_long[Date])*(B$1=raw_long[Ticker]),0))</f>
        <v>37.622653999999997</v>
      </c>
      <c r="C597" s="3" cm="1">
        <f t="array" ref="C597">INDEX(raw_long[Adj Close], MATCH(1, ($A597=raw_long[Date])*(C$1=raw_long[Ticker]),0))</f>
        <v>262.02050800000001</v>
      </c>
      <c r="D597" s="3" cm="1">
        <f t="array" ref="D597">INDEX(raw_long[Adj Close], MATCH(1, ($A597=raw_long[Date])*(D$1=raw_long[Ticker]),0))</f>
        <v>133.293564</v>
      </c>
      <c r="E597" s="3" cm="1">
        <f t="array" ref="E597">INDEX(raw_long[Adj Close], MATCH(1, ($A597=raw_long[Date])*(E$1=raw_long[Ticker]),0))</f>
        <v>54.925902999999998</v>
      </c>
      <c r="F597" s="3" cm="1">
        <f t="array" ref="F597">INDEX(raw_long[Adj Close], MATCH(1, ($A597=raw_long[Date])*(F$1=raw_long[Ticker]),0))</f>
        <v>101.820206</v>
      </c>
      <c r="G597" s="3" cm="1">
        <f t="array" ref="G597">INDEX(raw_long[Adj Close], MATCH(1, ($A597=raw_long[Date])*(G$1=raw_long[Ticker]),0))</f>
        <v>64.525184999999993</v>
      </c>
      <c r="H597" s="3" cm="1">
        <f t="array" ref="H597">INDEX(raw_long[Adj Close], MATCH(1, ($A597=raw_long[Date])*(H$1=raw_long[Ticker]),0))</f>
        <v>95.509354000000002</v>
      </c>
      <c r="I597" s="3" cm="1">
        <f t="array" ref="I597">INDEX(raw_long[Adj Close], MATCH(1, ($A597=raw_long[Date])*(I$1=raw_long[Ticker]),0))</f>
        <v>41.68</v>
      </c>
    </row>
    <row r="598" spans="1:9" x14ac:dyDescent="0.25">
      <c r="A598" s="2">
        <v>43766</v>
      </c>
      <c r="B598" s="3" cm="1">
        <f t="array" ref="B598">INDEX(raw_long[Adj Close], MATCH(1, ($A598=raw_long[Date])*(B$1=raw_long[Ticker]),0))</f>
        <v>36.534832000000002</v>
      </c>
      <c r="C598" s="3" cm="1">
        <f t="array" ref="C598">INDEX(raw_long[Adj Close], MATCH(1, ($A598=raw_long[Date])*(C$1=raw_long[Ticker]),0))</f>
        <v>265.30587800000001</v>
      </c>
      <c r="D598" s="3" cm="1">
        <f t="array" ref="D598">INDEX(raw_long[Adj Close], MATCH(1, ($A598=raw_long[Date])*(D$1=raw_long[Ticker]),0))</f>
        <v>135.50494399999999</v>
      </c>
      <c r="E598" s="3" cm="1">
        <f t="array" ref="E598">INDEX(raw_long[Adj Close], MATCH(1, ($A598=raw_long[Date])*(E$1=raw_long[Ticker]),0))</f>
        <v>55.370196999999997</v>
      </c>
      <c r="F598" s="3" cm="1">
        <f t="array" ref="F598">INDEX(raw_long[Adj Close], MATCH(1, ($A598=raw_long[Date])*(F$1=raw_long[Ticker]),0))</f>
        <v>101.628998</v>
      </c>
      <c r="G598" s="3" cm="1">
        <f t="array" ref="G598">INDEX(raw_long[Adj Close], MATCH(1, ($A598=raw_long[Date])*(G$1=raw_long[Ticker]),0))</f>
        <v>64.867630000000005</v>
      </c>
      <c r="H598" s="3" cm="1">
        <f t="array" ref="H598">INDEX(raw_long[Adj Close], MATCH(1, ($A598=raw_long[Date])*(H$1=raw_long[Ticker]),0))</f>
        <v>96.168045000000006</v>
      </c>
      <c r="I598" s="3" cm="1">
        <f t="array" ref="I598">INDEX(raw_long[Adj Close], MATCH(1, ($A598=raw_long[Date])*(I$1=raw_long[Ticker]),0))</f>
        <v>42.279998999999997</v>
      </c>
    </row>
    <row r="599" spans="1:9" x14ac:dyDescent="0.25">
      <c r="A599" s="2">
        <v>43767</v>
      </c>
      <c r="B599" s="3" cm="1">
        <f t="array" ref="B599">INDEX(raw_long[Adj Close], MATCH(1, ($A599=raw_long[Date])*(B$1=raw_long[Ticker]),0))</f>
        <v>36.131934999999999</v>
      </c>
      <c r="C599" s="3" cm="1">
        <f t="array" ref="C599">INDEX(raw_long[Adj Close], MATCH(1, ($A599=raw_long[Date])*(C$1=raw_long[Ticker]),0))</f>
        <v>262.82995599999998</v>
      </c>
      <c r="D599" s="3" cm="1">
        <f t="array" ref="D599">INDEX(raw_long[Adj Close], MATCH(1, ($A599=raw_long[Date])*(D$1=raw_long[Ticker]),0))</f>
        <v>132.25848400000001</v>
      </c>
      <c r="E599" s="3" cm="1">
        <f t="array" ref="E599">INDEX(raw_long[Adj Close], MATCH(1, ($A599=raw_long[Date])*(E$1=raw_long[Ticker]),0))</f>
        <v>57.943401000000001</v>
      </c>
      <c r="F599" s="3" cm="1">
        <f t="array" ref="F599">INDEX(raw_long[Adj Close], MATCH(1, ($A599=raw_long[Date])*(F$1=raw_long[Ticker]),0))</f>
        <v>101.868011</v>
      </c>
      <c r="G599" s="3" cm="1">
        <f t="array" ref="G599">INDEX(raw_long[Adj Close], MATCH(1, ($A599=raw_long[Date])*(G$1=raw_long[Ticker]),0))</f>
        <v>64.818718000000004</v>
      </c>
      <c r="H599" s="3" cm="1">
        <f t="array" ref="H599">INDEX(raw_long[Adj Close], MATCH(1, ($A599=raw_long[Date])*(H$1=raw_long[Ticker]),0))</f>
        <v>96.515677999999994</v>
      </c>
      <c r="I599" s="3" cm="1">
        <f t="array" ref="I599">INDEX(raw_long[Adj Close], MATCH(1, ($A599=raw_long[Date])*(I$1=raw_long[Ticker]),0))</f>
        <v>41.259998000000003</v>
      </c>
    </row>
    <row r="600" spans="1:9" x14ac:dyDescent="0.25">
      <c r="A600" s="2">
        <v>43768</v>
      </c>
      <c r="B600" s="3" cm="1">
        <f t="array" ref="B600">INDEX(raw_long[Adj Close], MATCH(1, ($A600=raw_long[Date])*(B$1=raw_long[Ticker]),0))</f>
        <v>35.003819</v>
      </c>
      <c r="C600" s="3" cm="1">
        <f t="array" ref="C600">INDEX(raw_long[Adj Close], MATCH(1, ($A600=raw_long[Date])*(C$1=raw_long[Ticker]),0))</f>
        <v>264.68691999999999</v>
      </c>
      <c r="D600" s="3" cm="1">
        <f t="array" ref="D600">INDEX(raw_long[Adj Close], MATCH(1, ($A600=raw_long[Date])*(D$1=raw_long[Ticker]),0))</f>
        <v>132.54078699999999</v>
      </c>
      <c r="E600" s="3" cm="1">
        <f t="array" ref="E600">INDEX(raw_long[Adj Close], MATCH(1, ($A600=raw_long[Date])*(E$1=raw_long[Ticker]),0))</f>
        <v>60.035290000000003</v>
      </c>
      <c r="F600" s="3" cm="1">
        <f t="array" ref="F600">INDEX(raw_long[Adj Close], MATCH(1, ($A600=raw_long[Date])*(F$1=raw_long[Ticker]),0))</f>
        <v>102.298241</v>
      </c>
      <c r="G600" s="3" cm="1">
        <f t="array" ref="G600">INDEX(raw_long[Adj Close], MATCH(1, ($A600=raw_long[Date])*(G$1=raw_long[Ticker]),0))</f>
        <v>66.286308000000005</v>
      </c>
      <c r="H600" s="3" cm="1">
        <f t="array" ref="H600">INDEX(raw_long[Adj Close], MATCH(1, ($A600=raw_long[Date])*(H$1=raw_long[Ticker]),0))</f>
        <v>95.747214999999997</v>
      </c>
      <c r="I600" s="3" cm="1">
        <f t="array" ref="I600">INDEX(raw_long[Adj Close], MATCH(1, ($A600=raw_long[Date])*(I$1=raw_long[Ticker]),0))</f>
        <v>41.720001000000003</v>
      </c>
    </row>
    <row r="601" spans="1:9" x14ac:dyDescent="0.25">
      <c r="A601" s="2">
        <v>43769</v>
      </c>
      <c r="B601" s="3" cm="1">
        <f t="array" ref="B601">INDEX(raw_long[Adj Close], MATCH(1, ($A601=raw_long[Date])*(B$1=raw_long[Ticker]),0))</f>
        <v>34.689556000000003</v>
      </c>
      <c r="C601" s="3" cm="1">
        <f t="array" ref="C601">INDEX(raw_long[Adj Close], MATCH(1, ($A601=raw_long[Date])*(C$1=raw_long[Ticker]),0))</f>
        <v>263.63937399999998</v>
      </c>
      <c r="D601" s="3" cm="1">
        <f t="array" ref="D601">INDEX(raw_long[Adj Close], MATCH(1, ($A601=raw_long[Date])*(D$1=raw_long[Ticker]),0))</f>
        <v>130.752869</v>
      </c>
      <c r="E601" s="3" cm="1">
        <f t="array" ref="E601">INDEX(raw_long[Adj Close], MATCH(1, ($A601=raw_long[Date])*(E$1=raw_long[Ticker]),0))</f>
        <v>60.053795000000001</v>
      </c>
      <c r="F601" s="3" cm="1">
        <f t="array" ref="F601">INDEX(raw_long[Adj Close], MATCH(1, ($A601=raw_long[Date])*(F$1=raw_long[Ticker]),0))</f>
        <v>102.202629</v>
      </c>
      <c r="G601" s="3" cm="1">
        <f t="array" ref="G601">INDEX(raw_long[Adj Close], MATCH(1, ($A601=raw_long[Date])*(G$1=raw_long[Ticker]),0))</f>
        <v>65.992783000000003</v>
      </c>
      <c r="H601" s="3" cm="1">
        <f t="array" ref="H601">INDEX(raw_long[Adj Close], MATCH(1, ($A601=raw_long[Date])*(H$1=raw_long[Ticker]),0))</f>
        <v>94.576210000000003</v>
      </c>
      <c r="I601" s="3" cm="1">
        <f t="array" ref="I601">INDEX(raw_long[Adj Close], MATCH(1, ($A601=raw_long[Date])*(I$1=raw_long[Ticker]),0))</f>
        <v>38.849997999999999</v>
      </c>
    </row>
    <row r="602" spans="1:9" x14ac:dyDescent="0.25">
      <c r="A602" s="2">
        <v>43770</v>
      </c>
      <c r="B602" s="3" cm="1">
        <f t="array" ref="B602">INDEX(raw_long[Adj Close], MATCH(1, ($A602=raw_long[Date])*(B$1=raw_long[Ticker]),0))</f>
        <v>36.293095000000001</v>
      </c>
      <c r="C602" s="3" cm="1">
        <f t="array" ref="C602">INDEX(raw_long[Adj Close], MATCH(1, ($A602=raw_long[Date])*(C$1=raw_long[Ticker]),0))</f>
        <v>266.63903800000003</v>
      </c>
      <c r="D602" s="3" cm="1">
        <f t="array" ref="D602">INDEX(raw_long[Adj Close], MATCH(1, ($A602=raw_long[Date])*(D$1=raw_long[Ticker]),0))</f>
        <v>131.552719</v>
      </c>
      <c r="E602" s="3" cm="1">
        <f t="array" ref="E602">INDEX(raw_long[Adj Close], MATCH(1, ($A602=raw_long[Date])*(E$1=raw_long[Ticker]),0))</f>
        <v>61.071980000000003</v>
      </c>
      <c r="F602" s="3" cm="1">
        <f t="array" ref="F602">INDEX(raw_long[Adj Close], MATCH(1, ($A602=raw_long[Date])*(F$1=raw_long[Ticker]),0))</f>
        <v>103.780128</v>
      </c>
      <c r="G602" s="3" cm="1">
        <f t="array" ref="G602">INDEX(raw_long[Adj Close], MATCH(1, ($A602=raw_long[Date])*(G$1=raw_long[Ticker]),0))</f>
        <v>66.530906999999999</v>
      </c>
      <c r="H602" s="3" cm="1">
        <f t="array" ref="H602">INDEX(raw_long[Adj Close], MATCH(1, ($A602=raw_long[Date])*(H$1=raw_long[Ticker]),0))</f>
        <v>96.003365000000002</v>
      </c>
      <c r="I602" s="3" cm="1">
        <f t="array" ref="I602">INDEX(raw_long[Adj Close], MATCH(1, ($A602=raw_long[Date])*(I$1=raw_long[Ticker]),0))</f>
        <v>39.349997999999999</v>
      </c>
    </row>
    <row r="603" spans="1:9" x14ac:dyDescent="0.25">
      <c r="A603" s="2">
        <v>43773</v>
      </c>
      <c r="B603" s="3" cm="1">
        <f t="array" ref="B603">INDEX(raw_long[Adj Close], MATCH(1, ($A603=raw_long[Date])*(B$1=raw_long[Ticker]),0))</f>
        <v>37.082771000000001</v>
      </c>
      <c r="C603" s="3" cm="1">
        <f t="array" ref="C603">INDEX(raw_long[Adj Close], MATCH(1, ($A603=raw_long[Date])*(C$1=raw_long[Ticker]),0))</f>
        <v>272.44802900000002</v>
      </c>
      <c r="D603" s="3" cm="1">
        <f t="array" ref="D603">INDEX(raw_long[Adj Close], MATCH(1, ($A603=raw_long[Date])*(D$1=raw_long[Ticker]),0))</f>
        <v>129.05903599999999</v>
      </c>
      <c r="E603" s="3" cm="1">
        <f t="array" ref="E603">INDEX(raw_long[Adj Close], MATCH(1, ($A603=raw_long[Date])*(E$1=raw_long[Ticker]),0))</f>
        <v>61.793961000000003</v>
      </c>
      <c r="F603" s="3" cm="1">
        <f t="array" ref="F603">INDEX(raw_long[Adj Close], MATCH(1, ($A603=raw_long[Date])*(F$1=raw_long[Ticker]),0))</f>
        <v>103.206497</v>
      </c>
      <c r="G603" s="3" cm="1">
        <f t="array" ref="G603">INDEX(raw_long[Adj Close], MATCH(1, ($A603=raw_long[Date])*(G$1=raw_long[Ticker]),0))</f>
        <v>66.335228000000001</v>
      </c>
      <c r="H603" s="3" cm="1">
        <f t="array" ref="H603">INDEX(raw_long[Adj Close], MATCH(1, ($A603=raw_long[Date])*(H$1=raw_long[Ticker]),0))</f>
        <v>98.308762000000002</v>
      </c>
      <c r="I603" s="3" cm="1">
        <f t="array" ref="I603">INDEX(raw_long[Adj Close], MATCH(1, ($A603=raw_long[Date])*(I$1=raw_long[Ticker]),0))</f>
        <v>39.900002000000001</v>
      </c>
    </row>
    <row r="604" spans="1:9" x14ac:dyDescent="0.25">
      <c r="A604" s="2">
        <v>43774</v>
      </c>
      <c r="B604" s="3" cm="1">
        <f t="array" ref="B604">INDEX(raw_long[Adj Close], MATCH(1, ($A604=raw_long[Date])*(B$1=raw_long[Ticker]),0))</f>
        <v>37.284222</v>
      </c>
      <c r="C604" s="3" cm="1">
        <f t="array" ref="C604">INDEX(raw_long[Adj Close], MATCH(1, ($A604=raw_long[Date])*(C$1=raw_long[Ticker]),0))</f>
        <v>267.92468300000002</v>
      </c>
      <c r="D604" s="3" cm="1">
        <f t="array" ref="D604">INDEX(raw_long[Adj Close], MATCH(1, ($A604=raw_long[Date])*(D$1=raw_long[Ticker]),0))</f>
        <v>127.177025</v>
      </c>
      <c r="E604" s="3" cm="1">
        <f t="array" ref="E604">INDEX(raw_long[Adj Close], MATCH(1, ($A604=raw_long[Date])*(E$1=raw_long[Ticker]),0))</f>
        <v>62.738075000000002</v>
      </c>
      <c r="F604" s="3" cm="1">
        <f t="array" ref="F604">INDEX(raw_long[Adj Close], MATCH(1, ($A604=raw_long[Date])*(F$1=raw_long[Ticker]),0))</f>
        <v>103.254295</v>
      </c>
      <c r="G604" s="3" cm="1">
        <f t="array" ref="G604">INDEX(raw_long[Adj Close], MATCH(1, ($A604=raw_long[Date])*(G$1=raw_long[Ticker]),0))</f>
        <v>65.258987000000005</v>
      </c>
      <c r="H604" s="3" cm="1">
        <f t="array" ref="H604">INDEX(raw_long[Adj Close], MATCH(1, ($A604=raw_long[Date])*(H$1=raw_long[Ticker]),0))</f>
        <v>99.150413999999998</v>
      </c>
      <c r="I604" s="3" cm="1">
        <f t="array" ref="I604">INDEX(raw_long[Adj Close], MATCH(1, ($A604=raw_long[Date])*(I$1=raw_long[Ticker]),0))</f>
        <v>39.049999</v>
      </c>
    </row>
    <row r="605" spans="1:9" x14ac:dyDescent="0.25">
      <c r="A605" s="2">
        <v>43775</v>
      </c>
      <c r="B605" s="3" cm="1">
        <f t="array" ref="B605">INDEX(raw_long[Adj Close], MATCH(1, ($A605=raw_long[Date])*(B$1=raw_long[Ticker]),0))</f>
        <v>36.857154999999999</v>
      </c>
      <c r="C605" s="3" cm="1">
        <f t="array" ref="C605">INDEX(raw_long[Adj Close], MATCH(1, ($A605=raw_long[Date])*(C$1=raw_long[Ticker]),0))</f>
        <v>253.59278900000001</v>
      </c>
      <c r="D605" s="3" cm="1">
        <f t="array" ref="D605">INDEX(raw_long[Adj Close], MATCH(1, ($A605=raw_long[Date])*(D$1=raw_long[Ticker]),0))</f>
        <v>128.494461</v>
      </c>
      <c r="E605" s="3" cm="1">
        <f t="array" ref="E605">INDEX(raw_long[Adj Close], MATCH(1, ($A605=raw_long[Date])*(E$1=raw_long[Ticker]),0))</f>
        <v>62.830638999999998</v>
      </c>
      <c r="F605" s="3" cm="1">
        <f t="array" ref="F605">INDEX(raw_long[Adj Close], MATCH(1, ($A605=raw_long[Date])*(F$1=raw_long[Ticker]),0))</f>
        <v>103.588921</v>
      </c>
      <c r="G605" s="3" cm="1">
        <f t="array" ref="G605">INDEX(raw_long[Adj Close], MATCH(1, ($A605=raw_long[Date])*(G$1=raw_long[Ticker]),0))</f>
        <v>64.280593999999994</v>
      </c>
      <c r="H605" s="3" cm="1">
        <f t="array" ref="H605">INDEX(raw_long[Adj Close], MATCH(1, ($A605=raw_long[Date])*(H$1=raw_long[Ticker]),0))</f>
        <v>99.132126</v>
      </c>
      <c r="I605" s="3" cm="1">
        <f t="array" ref="I605">INDEX(raw_long[Adj Close], MATCH(1, ($A605=raw_long[Date])*(I$1=raw_long[Ticker]),0))</f>
        <v>38.509998000000003</v>
      </c>
    </row>
    <row r="606" spans="1:9" x14ac:dyDescent="0.25">
      <c r="A606" s="2">
        <v>43776</v>
      </c>
      <c r="B606" s="3" cm="1">
        <f t="array" ref="B606">INDEX(raw_long[Adj Close], MATCH(1, ($A606=raw_long[Date])*(B$1=raw_long[Ticker]),0))</f>
        <v>37.832165000000003</v>
      </c>
      <c r="C606" s="3" cm="1">
        <f t="array" ref="C606">INDEX(raw_long[Adj Close], MATCH(1, ($A606=raw_long[Date])*(C$1=raw_long[Ticker]),0))</f>
        <v>261.40154999999999</v>
      </c>
      <c r="D606" s="3" cm="1">
        <f t="array" ref="D606">INDEX(raw_long[Adj Close], MATCH(1, ($A606=raw_long[Date])*(D$1=raw_long[Ticker]),0))</f>
        <v>126.65949999999999</v>
      </c>
      <c r="E606" s="3" cm="1">
        <f t="array" ref="E606">INDEX(raw_long[Adj Close], MATCH(1, ($A606=raw_long[Date])*(E$1=raw_long[Ticker]),0))</f>
        <v>63.885838</v>
      </c>
      <c r="F606" s="3" cm="1">
        <f t="array" ref="F606">INDEX(raw_long[Adj Close], MATCH(1, ($A606=raw_long[Date])*(F$1=raw_long[Ticker]),0))</f>
        <v>103.158691</v>
      </c>
      <c r="G606" s="3" cm="1">
        <f t="array" ref="G606">INDEX(raw_long[Adj Close], MATCH(1, ($A606=raw_long[Date])*(G$1=raw_long[Ticker]),0))</f>
        <v>66.139542000000006</v>
      </c>
      <c r="H606" s="3" cm="1">
        <f t="array" ref="H606">INDEX(raw_long[Adj Close], MATCH(1, ($A606=raw_long[Date])*(H$1=raw_long[Ticker]),0))</f>
        <v>103.980782</v>
      </c>
      <c r="I606" s="3" cm="1">
        <f t="array" ref="I606">INDEX(raw_long[Adj Close], MATCH(1, ($A606=raw_long[Date])*(I$1=raw_long[Ticker]),0))</f>
        <v>38.220001000000003</v>
      </c>
    </row>
    <row r="607" spans="1:9" x14ac:dyDescent="0.25">
      <c r="A607" s="2">
        <v>43777</v>
      </c>
      <c r="B607" s="3" cm="1">
        <f t="array" ref="B607">INDEX(raw_long[Adj Close], MATCH(1, ($A607=raw_long[Date])*(B$1=raw_long[Ticker]),0))</f>
        <v>37.622653999999997</v>
      </c>
      <c r="C607" s="3" cm="1">
        <f t="array" ref="C607">INDEX(raw_long[Adj Close], MATCH(1, ($A607=raw_long[Date])*(C$1=raw_long[Ticker]),0))</f>
        <v>259.02084400000001</v>
      </c>
      <c r="D607" s="3" cm="1">
        <f t="array" ref="D607">INDEX(raw_long[Adj Close], MATCH(1, ($A607=raw_long[Date])*(D$1=raw_long[Ticker]),0))</f>
        <v>127.412277</v>
      </c>
      <c r="E607" s="3" cm="1">
        <f t="array" ref="E607">INDEX(raw_long[Adj Close], MATCH(1, ($A607=raw_long[Date])*(E$1=raw_long[Ticker]),0))</f>
        <v>63.034267</v>
      </c>
      <c r="F607" s="3" cm="1">
        <f t="array" ref="F607">INDEX(raw_long[Adj Close], MATCH(1, ($A607=raw_long[Date])*(F$1=raw_long[Ticker]),0))</f>
        <v>104.73619100000001</v>
      </c>
      <c r="G607" s="3" cm="1">
        <f t="array" ref="G607">INDEX(raw_long[Adj Close], MATCH(1, ($A607=raw_long[Date])*(G$1=raw_long[Ticker]),0))</f>
        <v>65.258987000000005</v>
      </c>
      <c r="H607" s="3" cm="1">
        <f t="array" ref="H607">INDEX(raw_long[Adj Close], MATCH(1, ($A607=raw_long[Date])*(H$1=raw_long[Ticker]),0))</f>
        <v>104.108864</v>
      </c>
      <c r="I607" s="3" cm="1">
        <f t="array" ref="I607">INDEX(raw_long[Adj Close], MATCH(1, ($A607=raw_long[Date])*(I$1=raw_long[Ticker]),0))</f>
        <v>37.389999000000003</v>
      </c>
    </row>
    <row r="608" spans="1:9" x14ac:dyDescent="0.25">
      <c r="A608" s="2">
        <v>43780</v>
      </c>
      <c r="B608" s="3" cm="1">
        <f t="array" ref="B608">INDEX(raw_long[Adj Close], MATCH(1, ($A608=raw_long[Date])*(B$1=raw_long[Ticker]),0))</f>
        <v>37.179470000000002</v>
      </c>
      <c r="C608" s="3" cm="1">
        <f t="array" ref="C608">INDEX(raw_long[Adj Close], MATCH(1, ($A608=raw_long[Date])*(C$1=raw_long[Ticker]),0))</f>
        <v>256.92581200000001</v>
      </c>
      <c r="D608" s="3" cm="1">
        <f t="array" ref="D608">INDEX(raw_long[Adj Close], MATCH(1, ($A608=raw_long[Date])*(D$1=raw_long[Ticker]),0))</f>
        <v>127.788696</v>
      </c>
      <c r="E608" s="3" cm="1">
        <f t="array" ref="E608">INDEX(raw_long[Adj Close], MATCH(1, ($A608=raw_long[Date])*(E$1=raw_long[Ticker]),0))</f>
        <v>62.164200000000001</v>
      </c>
      <c r="F608" s="3" cm="1">
        <f t="array" ref="F608">INDEX(raw_long[Adj Close], MATCH(1, ($A608=raw_long[Date])*(F$1=raw_long[Ticker]),0))</f>
        <v>104.688393</v>
      </c>
      <c r="G608" s="3" cm="1">
        <f t="array" ref="G608">INDEX(raw_long[Adj Close], MATCH(1, ($A608=raw_long[Date])*(G$1=raw_long[Ticker]),0))</f>
        <v>65.454673999999997</v>
      </c>
      <c r="H608" s="3" cm="1">
        <f t="array" ref="H608">INDEX(raw_long[Adj Close], MATCH(1, ($A608=raw_long[Date])*(H$1=raw_long[Ticker]),0))</f>
        <v>102.95616099999999</v>
      </c>
      <c r="I608" s="3" cm="1">
        <f t="array" ref="I608">INDEX(raw_long[Adj Close], MATCH(1, ($A608=raw_long[Date])*(I$1=raw_long[Ticker]),0))</f>
        <v>37.209999000000003</v>
      </c>
    </row>
    <row r="609" spans="1:9" x14ac:dyDescent="0.25">
      <c r="A609" s="2">
        <v>43781</v>
      </c>
      <c r="B609" s="3" cm="1">
        <f t="array" ref="B609">INDEX(raw_long[Adj Close], MATCH(1, ($A609=raw_long[Date])*(B$1=raw_long[Ticker]),0))</f>
        <v>36.800742999999997</v>
      </c>
      <c r="C609" s="3" cm="1">
        <f t="array" ref="C609">INDEX(raw_long[Adj Close], MATCH(1, ($A609=raw_long[Date])*(C$1=raw_long[Ticker]),0))</f>
        <v>256.59249899999998</v>
      </c>
      <c r="D609" s="3" cm="1">
        <f t="array" ref="D609">INDEX(raw_long[Adj Close], MATCH(1, ($A609=raw_long[Date])*(D$1=raw_long[Ticker]),0))</f>
        <v>128.40034499999999</v>
      </c>
      <c r="E609" s="3" cm="1">
        <f t="array" ref="E609">INDEX(raw_long[Adj Close], MATCH(1, ($A609=raw_long[Date])*(E$1=raw_long[Ticker]),0))</f>
        <v>61.608829</v>
      </c>
      <c r="F609" s="3" cm="1">
        <f t="array" ref="F609">INDEX(raw_long[Adj Close], MATCH(1, ($A609=raw_long[Date])*(F$1=raw_long[Ticker]),0))</f>
        <v>104.688393</v>
      </c>
      <c r="G609" s="3" cm="1">
        <f t="array" ref="G609">INDEX(raw_long[Adj Close], MATCH(1, ($A609=raw_long[Date])*(G$1=raw_long[Ticker]),0))</f>
        <v>64.916550000000001</v>
      </c>
      <c r="H609" s="3" cm="1">
        <f t="array" ref="H609">INDEX(raw_long[Adj Close], MATCH(1, ($A609=raw_long[Date])*(H$1=raw_long[Ticker]),0))</f>
        <v>104.730949</v>
      </c>
      <c r="I609" s="3" cm="1">
        <f t="array" ref="I609">INDEX(raw_long[Adj Close], MATCH(1, ($A609=raw_long[Date])*(I$1=raw_long[Ticker]),0))</f>
        <v>36.939999</v>
      </c>
    </row>
    <row r="610" spans="1:9" x14ac:dyDescent="0.25">
      <c r="A610" s="2">
        <v>43782</v>
      </c>
      <c r="B610" s="3" cm="1">
        <f t="array" ref="B610">INDEX(raw_long[Adj Close], MATCH(1, ($A610=raw_long[Date])*(B$1=raw_long[Ticker]),0))</f>
        <v>35.874080999999997</v>
      </c>
      <c r="C610" s="3" cm="1">
        <f t="array" ref="C610">INDEX(raw_long[Adj Close], MATCH(1, ($A610=raw_long[Date])*(C$1=raw_long[Ticker]),0))</f>
        <v>254.164154</v>
      </c>
      <c r="D610" s="3" cm="1">
        <f t="array" ref="D610">INDEX(raw_long[Adj Close], MATCH(1, ($A610=raw_long[Date])*(D$1=raw_long[Ticker]),0))</f>
        <v>128.1651</v>
      </c>
      <c r="E610" s="3" cm="1">
        <f t="array" ref="E610">INDEX(raw_long[Adj Close], MATCH(1, ($A610=raw_long[Date])*(E$1=raw_long[Ticker]),0))</f>
        <v>60.923873999999998</v>
      </c>
      <c r="F610" s="3" cm="1">
        <f t="array" ref="F610">INDEX(raw_long[Adj Close], MATCH(1, ($A610=raw_long[Date])*(F$1=raw_long[Ticker]),0))</f>
        <v>104.927391</v>
      </c>
      <c r="G610" s="3" cm="1">
        <f t="array" ref="G610">INDEX(raw_long[Adj Close], MATCH(1, ($A610=raw_long[Date])*(G$1=raw_long[Ticker]),0))</f>
        <v>65.992783000000003</v>
      </c>
      <c r="H610" s="3" cm="1">
        <f t="array" ref="H610">INDEX(raw_long[Adj Close], MATCH(1, ($A610=raw_long[Date])*(H$1=raw_long[Ticker]),0))</f>
        <v>104.822433</v>
      </c>
      <c r="I610" s="3" cm="1">
        <f t="array" ref="I610">INDEX(raw_long[Adj Close], MATCH(1, ($A610=raw_long[Date])*(I$1=raw_long[Ticker]),0))</f>
        <v>37.299999</v>
      </c>
    </row>
    <row r="611" spans="1:9" x14ac:dyDescent="0.25">
      <c r="A611" s="2">
        <v>43783</v>
      </c>
      <c r="B611" s="3" cm="1">
        <f t="array" ref="B611">INDEX(raw_long[Adj Close], MATCH(1, ($A611=raw_long[Date])*(B$1=raw_long[Ticker]),0))</f>
        <v>36.139991999999999</v>
      </c>
      <c r="C611" s="3" cm="1">
        <f t="array" ref="C611">INDEX(raw_long[Adj Close], MATCH(1, ($A611=raw_long[Date])*(C$1=raw_long[Ticker]),0))</f>
        <v>252.640503</v>
      </c>
      <c r="D611" s="3" cm="1">
        <f t="array" ref="D611">INDEX(raw_long[Adj Close], MATCH(1, ($A611=raw_long[Date])*(D$1=raw_long[Ticker]),0))</f>
        <v>128.494461</v>
      </c>
      <c r="E611" s="3" cm="1">
        <f t="array" ref="E611">INDEX(raw_long[Adj Close], MATCH(1, ($A611=raw_long[Date])*(E$1=raw_long[Ticker]),0))</f>
        <v>60.609172999999998</v>
      </c>
      <c r="F611" s="3" cm="1">
        <f t="array" ref="F611">INDEX(raw_long[Adj Close], MATCH(1, ($A611=raw_long[Date])*(F$1=raw_long[Ticker]),0))</f>
        <v>101.48558800000001</v>
      </c>
      <c r="G611" s="3" cm="1">
        <f t="array" ref="G611">INDEX(raw_long[Adj Close], MATCH(1, ($A611=raw_long[Date])*(G$1=raw_long[Ticker]),0))</f>
        <v>65.112235999999996</v>
      </c>
      <c r="H611" s="3" cm="1">
        <f t="array" ref="H611">INDEX(raw_long[Adj Close], MATCH(1, ($A611=raw_long[Date])*(H$1=raw_long[Ticker]),0))</f>
        <v>104.987106</v>
      </c>
      <c r="I611" s="3" cm="1">
        <f t="array" ref="I611">INDEX(raw_long[Adj Close], MATCH(1, ($A611=raw_long[Date])*(I$1=raw_long[Ticker]),0))</f>
        <v>38.119999</v>
      </c>
    </row>
    <row r="612" spans="1:9" x14ac:dyDescent="0.25">
      <c r="A612" s="2">
        <v>43784</v>
      </c>
      <c r="B612" s="3" cm="1">
        <f t="array" ref="B612">INDEX(raw_long[Adj Close], MATCH(1, ($A612=raw_long[Date])*(B$1=raw_long[Ticker]),0))</f>
        <v>36.156109000000001</v>
      </c>
      <c r="C612" s="3" cm="1">
        <f t="array" ref="C612">INDEX(raw_long[Adj Close], MATCH(1, ($A612=raw_long[Date])*(C$1=raw_long[Ticker]),0))</f>
        <v>254.68794299999999</v>
      </c>
      <c r="D612" s="3" cm="1">
        <f t="array" ref="D612">INDEX(raw_long[Adj Close], MATCH(1, ($A612=raw_long[Date])*(D$1=raw_long[Ticker]),0))</f>
        <v>129.01200900000001</v>
      </c>
      <c r="E612" s="3" cm="1">
        <f t="array" ref="E612">INDEX(raw_long[Adj Close], MATCH(1, ($A612=raw_long[Date])*(E$1=raw_long[Ticker]),0))</f>
        <v>60.997925000000002</v>
      </c>
      <c r="F612" s="3" cm="1">
        <f t="array" ref="F612">INDEX(raw_long[Adj Close], MATCH(1, ($A612=raw_long[Date])*(F$1=raw_long[Ticker]),0))</f>
        <v>103.254295</v>
      </c>
      <c r="G612" s="3" cm="1">
        <f t="array" ref="G612">INDEX(raw_long[Adj Close], MATCH(1, ($A612=raw_long[Date])*(G$1=raw_long[Ticker]),0))</f>
        <v>65.992783000000003</v>
      </c>
      <c r="H612" s="3" cm="1">
        <f t="array" ref="H612">INDEX(raw_long[Adj Close], MATCH(1, ($A612=raw_long[Date])*(H$1=raw_long[Ticker]),0))</f>
        <v>105.206665</v>
      </c>
      <c r="I612" s="3" cm="1">
        <f t="array" ref="I612">INDEX(raw_long[Adj Close], MATCH(1, ($A612=raw_long[Date])*(I$1=raw_long[Ticker]),0))</f>
        <v>38.849997999999999</v>
      </c>
    </row>
    <row r="613" spans="1:9" x14ac:dyDescent="0.25">
      <c r="A613" s="2">
        <v>43787</v>
      </c>
      <c r="B613" s="3" cm="1">
        <f t="array" ref="B613">INDEX(raw_long[Adj Close], MATCH(1, ($A613=raw_long[Date])*(B$1=raw_long[Ticker]),0))</f>
        <v>35.495350000000002</v>
      </c>
      <c r="C613" s="3" cm="1">
        <f t="array" ref="C613">INDEX(raw_long[Adj Close], MATCH(1, ($A613=raw_long[Date])*(C$1=raw_long[Ticker]),0))</f>
        <v>258.02093500000001</v>
      </c>
      <c r="D613" s="3" cm="1">
        <f t="array" ref="D613">INDEX(raw_long[Adj Close], MATCH(1, ($A613=raw_long[Date])*(D$1=raw_long[Ticker]),0))</f>
        <v>129.62365700000001</v>
      </c>
      <c r="E613" s="3" cm="1">
        <f t="array" ref="E613">INDEX(raw_long[Adj Close], MATCH(1, ($A613=raw_long[Date])*(E$1=raw_long[Ticker]),0))</f>
        <v>61.812461999999996</v>
      </c>
      <c r="F613" s="3" cm="1">
        <f t="array" ref="F613">INDEX(raw_long[Adj Close], MATCH(1, ($A613=raw_long[Date])*(F$1=raw_long[Ticker]),0))</f>
        <v>103.397705</v>
      </c>
      <c r="G613" s="3" cm="1">
        <f t="array" ref="G613">INDEX(raw_long[Adj Close], MATCH(1, ($A613=raw_long[Date])*(G$1=raw_long[Ticker]),0))</f>
        <v>65.992783000000003</v>
      </c>
      <c r="H613" s="3" cm="1">
        <f t="array" ref="H613">INDEX(raw_long[Adj Close], MATCH(1, ($A613=raw_long[Date])*(H$1=raw_long[Ticker]),0))</f>
        <v>104.65776099999999</v>
      </c>
      <c r="I613" s="3" cm="1">
        <f t="array" ref="I613">INDEX(raw_long[Adj Close], MATCH(1, ($A613=raw_long[Date])*(I$1=raw_long[Ticker]),0))</f>
        <v>38.529998999999997</v>
      </c>
    </row>
    <row r="614" spans="1:9" x14ac:dyDescent="0.25">
      <c r="A614" s="2">
        <v>43788</v>
      </c>
      <c r="B614" s="3" cm="1">
        <f t="array" ref="B614">INDEX(raw_long[Adj Close], MATCH(1, ($A614=raw_long[Date])*(B$1=raw_long[Ticker]),0))</f>
        <v>35.173037999999998</v>
      </c>
      <c r="C614" s="3" cm="1">
        <f t="array" ref="C614">INDEX(raw_long[Adj Close], MATCH(1, ($A614=raw_long[Date])*(C$1=raw_long[Ticker]),0))</f>
        <v>259.16366599999998</v>
      </c>
      <c r="D614" s="3" cm="1">
        <f t="array" ref="D614">INDEX(raw_long[Adj Close], MATCH(1, ($A614=raw_long[Date])*(D$1=raw_long[Ticker]),0))</f>
        <v>129.95301799999999</v>
      </c>
      <c r="E614" s="3" cm="1">
        <f t="array" ref="E614">INDEX(raw_long[Adj Close], MATCH(1, ($A614=raw_long[Date])*(E$1=raw_long[Ticker]),0))</f>
        <v>62.145690999999999</v>
      </c>
      <c r="F614" s="3" cm="1">
        <f t="array" ref="F614">INDEX(raw_long[Adj Close], MATCH(1, ($A614=raw_long[Date])*(F$1=raw_long[Ticker]),0))</f>
        <v>103.445503</v>
      </c>
      <c r="G614" s="3" cm="1">
        <f t="array" ref="G614">INDEX(raw_long[Adj Close], MATCH(1, ($A614=raw_long[Date])*(G$1=raw_long[Ticker]),0))</f>
        <v>65.894942999999998</v>
      </c>
      <c r="H614" s="3" cm="1">
        <f t="array" ref="H614">INDEX(raw_long[Adj Close], MATCH(1, ($A614=raw_long[Date])*(H$1=raw_long[Ticker]),0))</f>
        <v>104.694351</v>
      </c>
      <c r="I614" s="3" cm="1">
        <f t="array" ref="I614">INDEX(raw_long[Adj Close], MATCH(1, ($A614=raw_long[Date])*(I$1=raw_long[Ticker]),0))</f>
        <v>38.549999</v>
      </c>
    </row>
    <row r="615" spans="1:9" x14ac:dyDescent="0.25">
      <c r="A615" s="2">
        <v>43789</v>
      </c>
      <c r="B615" s="3" cm="1">
        <f t="array" ref="B615">INDEX(raw_long[Adj Close], MATCH(1, ($A615=raw_long[Date])*(B$1=raw_long[Ticker]),0))</f>
        <v>34.899067000000002</v>
      </c>
      <c r="C615" s="3" cm="1">
        <f t="array" ref="C615">INDEX(raw_long[Adj Close], MATCH(1, ($A615=raw_long[Date])*(C$1=raw_long[Ticker]),0))</f>
        <v>259.97308299999997</v>
      </c>
      <c r="D615" s="3" cm="1">
        <f t="array" ref="D615">INDEX(raw_long[Adj Close], MATCH(1, ($A615=raw_long[Date])*(D$1=raw_long[Ticker]),0))</f>
        <v>129.43545499999999</v>
      </c>
      <c r="E615" s="3" cm="1">
        <f t="array" ref="E615">INDEX(raw_long[Adj Close], MATCH(1, ($A615=raw_long[Date])*(E$1=raw_long[Ticker]),0))</f>
        <v>61.405192999999997</v>
      </c>
      <c r="F615" s="3" cm="1">
        <f t="array" ref="F615">INDEX(raw_long[Adj Close], MATCH(1, ($A615=raw_long[Date])*(F$1=raw_long[Ticker]),0))</f>
        <v>103.063095</v>
      </c>
      <c r="G615" s="3" cm="1">
        <f t="array" ref="G615">INDEX(raw_long[Adj Close], MATCH(1, ($A615=raw_long[Date])*(G$1=raw_long[Ticker]),0))</f>
        <v>66.090630000000004</v>
      </c>
      <c r="H615" s="3" cm="1">
        <f t="array" ref="H615">INDEX(raw_long[Adj Close], MATCH(1, ($A615=raw_long[Date])*(H$1=raw_long[Ticker]),0))</f>
        <v>105.04199199999999</v>
      </c>
      <c r="I615" s="3" cm="1">
        <f t="array" ref="I615">INDEX(raw_long[Adj Close], MATCH(1, ($A615=raw_long[Date])*(I$1=raw_long[Ticker]),0))</f>
        <v>38.380001</v>
      </c>
    </row>
    <row r="616" spans="1:9" x14ac:dyDescent="0.25">
      <c r="A616" s="2">
        <v>43790</v>
      </c>
      <c r="B616" s="3" cm="1">
        <f t="array" ref="B616">INDEX(raw_long[Adj Close], MATCH(1, ($A616=raw_long[Date])*(B$1=raw_long[Ticker]),0))</f>
        <v>34.520339999999997</v>
      </c>
      <c r="C616" s="3" cm="1">
        <f t="array" ref="C616">INDEX(raw_long[Adj Close], MATCH(1, ($A616=raw_long[Date])*(C$1=raw_long[Ticker]),0))</f>
        <v>259.97308299999997</v>
      </c>
      <c r="D616" s="3" cm="1">
        <f t="array" ref="D616">INDEX(raw_long[Adj Close], MATCH(1, ($A616=raw_long[Date])*(D$1=raw_long[Ticker]),0))</f>
        <v>128.44740300000001</v>
      </c>
      <c r="E616" s="3" cm="1">
        <f t="array" ref="E616">INDEX(raw_long[Adj Close], MATCH(1, ($A616=raw_long[Date])*(E$1=raw_long[Ticker]),0))</f>
        <v>61.127510000000001</v>
      </c>
      <c r="F616" s="3" cm="1">
        <f t="array" ref="F616">INDEX(raw_long[Adj Close], MATCH(1, ($A616=raw_long[Date])*(F$1=raw_long[Ticker]),0))</f>
        <v>102.44165</v>
      </c>
      <c r="G616" s="3" cm="1">
        <f t="array" ref="G616">INDEX(raw_long[Adj Close], MATCH(1, ($A616=raw_long[Date])*(G$1=raw_long[Ticker]),0))</f>
        <v>65.650345000000002</v>
      </c>
      <c r="H616" s="3" cm="1">
        <f t="array" ref="H616">INDEX(raw_long[Adj Close], MATCH(1, ($A616=raw_long[Date])*(H$1=raw_long[Ticker]),0))</f>
        <v>105.060287</v>
      </c>
      <c r="I616" s="3" cm="1">
        <f t="array" ref="I616">INDEX(raw_long[Adj Close], MATCH(1, ($A616=raw_long[Date])*(I$1=raw_long[Ticker]),0))</f>
        <v>38.340000000000003</v>
      </c>
    </row>
    <row r="617" spans="1:9" x14ac:dyDescent="0.25">
      <c r="A617" s="2">
        <v>43791</v>
      </c>
      <c r="B617" s="3" cm="1">
        <f t="array" ref="B617">INDEX(raw_long[Adj Close], MATCH(1, ($A617=raw_long[Date])*(B$1=raw_long[Ticker]),0))</f>
        <v>34.955471000000003</v>
      </c>
      <c r="C617" s="3" cm="1">
        <f t="array" ref="C617">INDEX(raw_long[Adj Close], MATCH(1, ($A617=raw_long[Date])*(C$1=raw_long[Ticker]),0))</f>
        <v>259.97308299999997</v>
      </c>
      <c r="D617" s="3" cm="1">
        <f t="array" ref="D617">INDEX(raw_long[Adj Close], MATCH(1, ($A617=raw_long[Date])*(D$1=raw_long[Ticker]),0))</f>
        <v>128.682648</v>
      </c>
      <c r="E617" s="3" cm="1">
        <f t="array" ref="E617">INDEX(raw_long[Adj Close], MATCH(1, ($A617=raw_long[Date])*(E$1=raw_long[Ticker]),0))</f>
        <v>61.645851</v>
      </c>
      <c r="F617" s="3" cm="1">
        <f t="array" ref="F617">INDEX(raw_long[Adj Close], MATCH(1, ($A617=raw_long[Date])*(F$1=raw_long[Ticker]),0))</f>
        <v>101.915817</v>
      </c>
      <c r="G617" s="3" cm="1">
        <f t="array" ref="G617">INDEX(raw_long[Adj Close], MATCH(1, ($A617=raw_long[Date])*(G$1=raw_long[Ticker]),0))</f>
        <v>65.063316</v>
      </c>
      <c r="H617" s="3" cm="1">
        <f t="array" ref="H617">INDEX(raw_long[Adj Close], MATCH(1, ($A617=raw_long[Date])*(H$1=raw_long[Ticker]),0))</f>
        <v>105.005394</v>
      </c>
      <c r="I617" s="3" cm="1">
        <f t="array" ref="I617">INDEX(raw_long[Adj Close], MATCH(1, ($A617=raw_long[Date])*(I$1=raw_long[Ticker]),0))</f>
        <v>38.299999</v>
      </c>
    </row>
    <row r="618" spans="1:9" x14ac:dyDescent="0.25">
      <c r="A618" s="2">
        <v>43794</v>
      </c>
      <c r="B618" s="3" cm="1">
        <f t="array" ref="B618">INDEX(raw_long[Adj Close], MATCH(1, ($A618=raw_long[Date])*(B$1=raw_long[Ticker]),0))</f>
        <v>35.124687000000002</v>
      </c>
      <c r="C618" s="3" cm="1">
        <f t="array" ref="C618">INDEX(raw_long[Adj Close], MATCH(1, ($A618=raw_long[Date])*(C$1=raw_long[Ticker]),0))</f>
        <v>261.83004799999998</v>
      </c>
      <c r="D618" s="3" cm="1">
        <f t="array" ref="D618">INDEX(raw_long[Adj Close], MATCH(1, ($A618=raw_long[Date])*(D$1=raw_long[Ticker]),0))</f>
        <v>129.43545499999999</v>
      </c>
      <c r="E618" s="3" cm="1">
        <f t="array" ref="E618">INDEX(raw_long[Adj Close], MATCH(1, ($A618=raw_long[Date])*(E$1=raw_long[Ticker]),0))</f>
        <v>62.108662000000002</v>
      </c>
      <c r="F618" s="3" cm="1">
        <f t="array" ref="F618">INDEX(raw_long[Adj Close], MATCH(1, ($A618=raw_long[Date])*(F$1=raw_long[Ticker]),0))</f>
        <v>101.915817</v>
      </c>
      <c r="G618" s="3" cm="1">
        <f t="array" ref="G618">INDEX(raw_long[Adj Close], MATCH(1, ($A618=raw_long[Date])*(G$1=raw_long[Ticker]),0))</f>
        <v>66.726578000000003</v>
      </c>
      <c r="H618" s="3" cm="1">
        <f t="array" ref="H618">INDEX(raw_long[Adj Close], MATCH(1, ($A618=raw_long[Date])*(H$1=raw_long[Ticker]),0))</f>
        <v>106.505737</v>
      </c>
      <c r="I618" s="3" cm="1">
        <f t="array" ref="I618">INDEX(raw_long[Adj Close], MATCH(1, ($A618=raw_long[Date])*(I$1=raw_long[Ticker]),0))</f>
        <v>38.659999999999997</v>
      </c>
    </row>
    <row r="619" spans="1:9" x14ac:dyDescent="0.25">
      <c r="A619" s="2">
        <v>43795</v>
      </c>
      <c r="B619" s="3" cm="1">
        <f t="array" ref="B619">INDEX(raw_long[Adj Close], MATCH(1, ($A619=raw_long[Date])*(B$1=raw_long[Ticker]),0))</f>
        <v>35.011879</v>
      </c>
      <c r="C619" s="3" cm="1">
        <f t="array" ref="C619">INDEX(raw_long[Adj Close], MATCH(1, ($A619=raw_long[Date])*(C$1=raw_long[Ticker]),0))</f>
        <v>265.25824</v>
      </c>
      <c r="D619" s="3" cm="1">
        <f t="array" ref="D619">INDEX(raw_long[Adj Close], MATCH(1, ($A619=raw_long[Date])*(D$1=raw_long[Ticker]),0))</f>
        <v>130.14122</v>
      </c>
      <c r="E619" s="3" cm="1">
        <f t="array" ref="E619">INDEX(raw_long[Adj Close], MATCH(1, ($A619=raw_long[Date])*(E$1=raw_long[Ticker]),0))</f>
        <v>61.905022000000002</v>
      </c>
      <c r="F619" s="3" cm="1">
        <f t="array" ref="F619">INDEX(raw_long[Adj Close], MATCH(1, ($A619=raw_long[Date])*(F$1=raw_long[Ticker]),0))</f>
        <v>102.44165</v>
      </c>
      <c r="G619" s="3" cm="1">
        <f t="array" ref="G619">INDEX(raw_long[Adj Close], MATCH(1, ($A619=raw_long[Date])*(G$1=raw_long[Ticker]),0))</f>
        <v>68.194168000000005</v>
      </c>
      <c r="H619" s="3" cm="1">
        <f t="array" ref="H619">INDEX(raw_long[Adj Close], MATCH(1, ($A619=raw_long[Date])*(H$1=raw_long[Ticker]),0))</f>
        <v>107.676727</v>
      </c>
      <c r="I619" s="3" cm="1">
        <f t="array" ref="I619">INDEX(raw_long[Adj Close], MATCH(1, ($A619=raw_long[Date])*(I$1=raw_long[Ticker]),0))</f>
        <v>39.310001</v>
      </c>
    </row>
    <row r="620" spans="1:9" x14ac:dyDescent="0.25">
      <c r="A620" s="2">
        <v>43796</v>
      </c>
      <c r="B620" s="3" cm="1">
        <f t="array" ref="B620">INDEX(raw_long[Adj Close], MATCH(1, ($A620=raw_long[Date])*(B$1=raw_long[Ticker]),0))</f>
        <v>35.003819</v>
      </c>
      <c r="C620" s="3" cm="1">
        <f t="array" ref="C620">INDEX(raw_long[Adj Close], MATCH(1, ($A620=raw_long[Date])*(C$1=raw_long[Ticker]),0))</f>
        <v>268.49603300000001</v>
      </c>
      <c r="D620" s="3" cm="1">
        <f t="array" ref="D620">INDEX(raw_long[Adj Close], MATCH(1, ($A620=raw_long[Date])*(D$1=raw_long[Ticker]),0))</f>
        <v>131.12927199999999</v>
      </c>
      <c r="E620" s="3" cm="1">
        <f t="array" ref="E620">INDEX(raw_long[Adj Close], MATCH(1, ($A620=raw_long[Date])*(E$1=raw_long[Ticker]),0))</f>
        <v>61.442214999999997</v>
      </c>
      <c r="F620" s="3" cm="1">
        <f t="array" ref="F620">INDEX(raw_long[Adj Close], MATCH(1, ($A620=raw_long[Date])*(F$1=raw_long[Ticker]),0))</f>
        <v>101.963623</v>
      </c>
      <c r="G620" s="3" cm="1">
        <f t="array" ref="G620">INDEX(raw_long[Adj Close], MATCH(1, ($A620=raw_long[Date])*(G$1=raw_long[Ticker]),0))</f>
        <v>68.683364999999995</v>
      </c>
      <c r="H620" s="3" cm="1">
        <f t="array" ref="H620">INDEX(raw_long[Adj Close], MATCH(1, ($A620=raw_long[Date])*(H$1=raw_long[Ticker]),0))</f>
        <v>107.512062</v>
      </c>
      <c r="I620" s="3" cm="1">
        <f t="array" ref="I620">INDEX(raw_long[Adj Close], MATCH(1, ($A620=raw_long[Date])*(I$1=raw_long[Ticker]),0))</f>
        <v>39.549999</v>
      </c>
    </row>
    <row r="621" spans="1:9" x14ac:dyDescent="0.25">
      <c r="A621" s="2">
        <v>43797</v>
      </c>
      <c r="B621" s="3" cm="1">
        <f t="array" ref="B621">INDEX(raw_long[Adj Close], MATCH(1, ($A621=raw_long[Date])*(B$1=raw_long[Ticker]),0))</f>
        <v>34.866833</v>
      </c>
      <c r="C621" s="3" cm="1">
        <f t="array" ref="C621">INDEX(raw_long[Adj Close], MATCH(1, ($A621=raw_long[Date])*(C$1=raw_long[Ticker]),0))</f>
        <v>268.49603300000001</v>
      </c>
      <c r="D621" s="3" cm="1">
        <f t="array" ref="D621">INDEX(raw_long[Adj Close], MATCH(1, ($A621=raw_long[Date])*(D$1=raw_long[Ticker]),0))</f>
        <v>130.37645000000001</v>
      </c>
      <c r="E621" s="3" cm="1">
        <f t="array" ref="E621">INDEX(raw_long[Adj Close], MATCH(1, ($A621=raw_long[Date])*(E$1=raw_long[Ticker]),0))</f>
        <v>61.460728000000003</v>
      </c>
      <c r="F621" s="3" cm="1">
        <f t="array" ref="F621">INDEX(raw_long[Adj Close], MATCH(1, ($A621=raw_long[Date])*(F$1=raw_long[Ticker]),0))</f>
        <v>101.53338599999999</v>
      </c>
      <c r="G621" s="3" cm="1">
        <f t="array" ref="G621">INDEX(raw_long[Adj Close], MATCH(1, ($A621=raw_long[Date])*(G$1=raw_long[Ticker]),0))</f>
        <v>67.949577000000005</v>
      </c>
      <c r="H621" s="3" cm="1">
        <f t="array" ref="H621">INDEX(raw_long[Adj Close], MATCH(1, ($A621=raw_long[Date])*(H$1=raw_long[Ticker]),0))</f>
        <v>107.347382</v>
      </c>
      <c r="I621" s="3" cm="1">
        <f t="array" ref="I621">INDEX(raw_long[Adj Close], MATCH(1, ($A621=raw_long[Date])*(I$1=raw_long[Ticker]),0))</f>
        <v>39.5</v>
      </c>
    </row>
    <row r="622" spans="1:9" x14ac:dyDescent="0.25">
      <c r="A622" s="2">
        <v>43798</v>
      </c>
      <c r="B622" s="3" cm="1">
        <f t="array" ref="B622">INDEX(raw_long[Adj Close], MATCH(1, ($A622=raw_long[Date])*(B$1=raw_long[Ticker]),0))</f>
        <v>34.246372000000001</v>
      </c>
      <c r="C622" s="3" cm="1">
        <f t="array" ref="C622">INDEX(raw_long[Adj Close], MATCH(1, ($A622=raw_long[Date])*(C$1=raw_long[Ticker]),0))</f>
        <v>269.25784299999998</v>
      </c>
      <c r="D622" s="3" cm="1">
        <f t="array" ref="D622">INDEX(raw_long[Adj Close], MATCH(1, ($A622=raw_long[Date])*(D$1=raw_long[Ticker]),0))</f>
        <v>131.03517199999999</v>
      </c>
      <c r="E622" s="3" cm="1">
        <f t="array" ref="E622">INDEX(raw_long[Adj Close], MATCH(1, ($A622=raw_long[Date])*(E$1=raw_long[Ticker]),0))</f>
        <v>61.608829</v>
      </c>
      <c r="F622" s="3" cm="1">
        <f t="array" ref="F622">INDEX(raw_long[Adj Close], MATCH(1, ($A622=raw_long[Date])*(F$1=raw_long[Ticker]),0))</f>
        <v>101.342186</v>
      </c>
      <c r="G622" s="3" cm="1">
        <f t="array" ref="G622">INDEX(raw_long[Adj Close], MATCH(1, ($A622=raw_long[Date])*(G$1=raw_long[Ticker]),0))</f>
        <v>66.726578000000003</v>
      </c>
      <c r="H622" s="3" cm="1">
        <f t="array" ref="H622">INDEX(raw_long[Adj Close], MATCH(1, ($A622=raw_long[Date])*(H$1=raw_long[Ticker]),0))</f>
        <v>107.14613300000001</v>
      </c>
      <c r="I622" s="3" cm="1">
        <f t="array" ref="I622">INDEX(raw_long[Adj Close], MATCH(1, ($A622=raw_long[Date])*(I$1=raw_long[Ticker]),0))</f>
        <v>39.099997999999999</v>
      </c>
    </row>
    <row r="623" spans="1:9" x14ac:dyDescent="0.25">
      <c r="A623" s="2">
        <v>43801</v>
      </c>
      <c r="B623" s="3" cm="1">
        <f t="array" ref="B623">INDEX(raw_long[Adj Close], MATCH(1, ($A623=raw_long[Date])*(B$1=raw_long[Ticker]),0))</f>
        <v>33.625908000000003</v>
      </c>
      <c r="C623" s="3" cm="1">
        <f t="array" ref="C623">INDEX(raw_long[Adj Close], MATCH(1, ($A623=raw_long[Date])*(C$1=raw_long[Ticker]),0))</f>
        <v>261.92526199999998</v>
      </c>
      <c r="D623" s="3" cm="1">
        <f t="array" ref="D623">INDEX(raw_long[Adj Close], MATCH(1, ($A623=raw_long[Date])*(D$1=raw_long[Ticker]),0))</f>
        <v>127.600494</v>
      </c>
      <c r="E623" s="3" cm="1">
        <f t="array" ref="E623">INDEX(raw_long[Adj Close], MATCH(1, ($A623=raw_long[Date])*(E$1=raw_long[Ticker]),0))</f>
        <v>60.923873999999998</v>
      </c>
      <c r="F623" s="3" cm="1">
        <f t="array" ref="F623">INDEX(raw_long[Adj Close], MATCH(1, ($A623=raw_long[Date])*(F$1=raw_long[Ticker]),0))</f>
        <v>99.716881000000001</v>
      </c>
      <c r="G623" s="3" cm="1">
        <f t="array" ref="G623">INDEX(raw_long[Adj Close], MATCH(1, ($A623=raw_long[Date])*(G$1=raw_long[Ticker]),0))</f>
        <v>65.601433</v>
      </c>
      <c r="H623" s="3" cm="1">
        <f t="array" ref="H623">INDEX(raw_long[Adj Close], MATCH(1, ($A623=raw_long[Date])*(H$1=raw_long[Ticker]),0))</f>
        <v>106.304474</v>
      </c>
      <c r="I623" s="3" cm="1">
        <f t="array" ref="I623">INDEX(raw_long[Adj Close], MATCH(1, ($A623=raw_long[Date])*(I$1=raw_long[Ticker]),0))</f>
        <v>39.240001999999997</v>
      </c>
    </row>
    <row r="624" spans="1:9" x14ac:dyDescent="0.25">
      <c r="A624" s="2">
        <v>43802</v>
      </c>
      <c r="B624" s="3" cm="1">
        <f t="array" ref="B624">INDEX(raw_long[Adj Close], MATCH(1, ($A624=raw_long[Date])*(B$1=raw_long[Ticker]),0))</f>
        <v>33.271357999999999</v>
      </c>
      <c r="C624" s="3" cm="1">
        <f t="array" ref="C624">INDEX(raw_long[Adj Close], MATCH(1, ($A624=raw_long[Date])*(C$1=raw_long[Ticker]),0))</f>
        <v>264.82974200000001</v>
      </c>
      <c r="D624" s="3" cm="1">
        <f t="array" ref="D624">INDEX(raw_long[Adj Close], MATCH(1, ($A624=raw_long[Date])*(D$1=raw_long[Ticker]),0))</f>
        <v>128.58853099999999</v>
      </c>
      <c r="E624" s="3" cm="1">
        <f t="array" ref="E624">INDEX(raw_long[Adj Close], MATCH(1, ($A624=raw_long[Date])*(E$1=raw_long[Ticker]),0))</f>
        <v>60.683216000000002</v>
      </c>
      <c r="F624" s="3" cm="1">
        <f t="array" ref="F624">INDEX(raw_long[Adj Close], MATCH(1, ($A624=raw_long[Date])*(F$1=raw_long[Ticker]),0))</f>
        <v>98.952033999999998</v>
      </c>
      <c r="G624" s="3" cm="1">
        <f t="array" ref="G624">INDEX(raw_long[Adj Close], MATCH(1, ($A624=raw_long[Date])*(G$1=raw_long[Ticker]),0))</f>
        <v>65.797111999999998</v>
      </c>
      <c r="H624" s="3" cm="1">
        <f t="array" ref="H624">INDEX(raw_long[Adj Close], MATCH(1, ($A624=raw_long[Date])*(H$1=raw_long[Ticker]),0))</f>
        <v>106.96315800000001</v>
      </c>
      <c r="I624" s="3" cm="1">
        <f t="array" ref="I624">INDEX(raw_long[Adj Close], MATCH(1, ($A624=raw_long[Date])*(I$1=raw_long[Ticker]),0))</f>
        <v>40.380001</v>
      </c>
    </row>
    <row r="625" spans="1:9" x14ac:dyDescent="0.25">
      <c r="A625" s="2">
        <v>43803</v>
      </c>
      <c r="B625" s="3" cm="1">
        <f t="array" ref="B625">INDEX(raw_long[Adj Close], MATCH(1, ($A625=raw_long[Date])*(B$1=raw_long[Ticker]),0))</f>
        <v>33.738715999999997</v>
      </c>
      <c r="C625" s="3" cm="1">
        <f t="array" ref="C625">INDEX(raw_long[Adj Close], MATCH(1, ($A625=raw_long[Date])*(C$1=raw_long[Ticker]),0))</f>
        <v>264.59167500000001</v>
      </c>
      <c r="D625" s="3" cm="1">
        <f t="array" ref="D625">INDEX(raw_long[Adj Close], MATCH(1, ($A625=raw_long[Date])*(D$1=raw_long[Ticker]),0))</f>
        <v>130.23530600000001</v>
      </c>
      <c r="E625" s="3" cm="1">
        <f t="array" ref="E625">INDEX(raw_long[Adj Close], MATCH(1, ($A625=raw_long[Date])*(E$1=raw_long[Ticker]),0))</f>
        <v>61.201565000000002</v>
      </c>
      <c r="F625" s="3" cm="1">
        <f t="array" ref="F625">INDEX(raw_long[Adj Close], MATCH(1, ($A625=raw_long[Date])*(F$1=raw_long[Ticker]),0))</f>
        <v>98.808616999999998</v>
      </c>
      <c r="G625" s="3" cm="1">
        <f t="array" ref="G625">INDEX(raw_long[Adj Close], MATCH(1, ($A625=raw_long[Date])*(G$1=raw_long[Ticker]),0))</f>
        <v>66.922263999999998</v>
      </c>
      <c r="H625" s="3" cm="1">
        <f t="array" ref="H625">INDEX(raw_long[Adj Close], MATCH(1, ($A625=raw_long[Date])*(H$1=raw_long[Ticker]),0))</f>
        <v>107.896294</v>
      </c>
      <c r="I625" s="3" cm="1">
        <f t="array" ref="I625">INDEX(raw_long[Adj Close], MATCH(1, ($A625=raw_long[Date])*(I$1=raw_long[Ticker]),0))</f>
        <v>42.049999</v>
      </c>
    </row>
    <row r="626" spans="1:9" x14ac:dyDescent="0.25">
      <c r="A626" s="2">
        <v>43804</v>
      </c>
      <c r="B626" s="3" cm="1">
        <f t="array" ref="B626">INDEX(raw_long[Adj Close], MATCH(1, ($A626=raw_long[Date])*(B$1=raw_long[Ticker]),0))</f>
        <v>33.577559999999998</v>
      </c>
      <c r="C626" s="3" cm="1">
        <f t="array" ref="C626">INDEX(raw_long[Adj Close], MATCH(1, ($A626=raw_long[Date])*(C$1=raw_long[Ticker]),0))</f>
        <v>262.92517099999998</v>
      </c>
      <c r="D626" s="3" cm="1">
        <f t="array" ref="D626">INDEX(raw_long[Adj Close], MATCH(1, ($A626=raw_long[Date])*(D$1=raw_long[Ticker]),0))</f>
        <v>129.24726899999999</v>
      </c>
      <c r="E626" s="3" cm="1">
        <f t="array" ref="E626">INDEX(raw_long[Adj Close], MATCH(1, ($A626=raw_long[Date])*(E$1=raw_long[Ticker]),0))</f>
        <v>60.868340000000003</v>
      </c>
      <c r="F626" s="3" cm="1">
        <f t="array" ref="F626">INDEX(raw_long[Adj Close], MATCH(1, ($A626=raw_long[Date])*(F$1=raw_long[Ticker]),0))</f>
        <v>99.430069000000003</v>
      </c>
      <c r="G626" s="3" cm="1">
        <f t="array" ref="G626">INDEX(raw_long[Adj Close], MATCH(1, ($A626=raw_long[Date])*(G$1=raw_long[Ticker]),0))</f>
        <v>66.188468999999998</v>
      </c>
      <c r="H626" s="3" cm="1">
        <f t="array" ref="H626">INDEX(raw_long[Adj Close], MATCH(1, ($A626=raw_long[Date])*(H$1=raw_long[Ticker]),0))</f>
        <v>106.24957999999999</v>
      </c>
      <c r="I626" s="3" cm="1">
        <f t="array" ref="I626">INDEX(raw_long[Adj Close], MATCH(1, ($A626=raw_long[Date])*(I$1=raw_long[Ticker]),0))</f>
        <v>41.93</v>
      </c>
    </row>
    <row r="627" spans="1:9" x14ac:dyDescent="0.25">
      <c r="A627" s="2">
        <v>43805</v>
      </c>
      <c r="B627" s="3" cm="1">
        <f t="array" ref="B627">INDEX(raw_long[Adj Close], MATCH(1, ($A627=raw_long[Date])*(B$1=raw_long[Ticker]),0))</f>
        <v>33.706490000000002</v>
      </c>
      <c r="C627" s="3" cm="1">
        <f t="array" ref="C627">INDEX(raw_long[Adj Close], MATCH(1, ($A627=raw_long[Date])*(C$1=raw_long[Ticker]),0))</f>
        <v>265.87725799999998</v>
      </c>
      <c r="D627" s="3" cm="1">
        <f t="array" ref="D627">INDEX(raw_long[Adj Close], MATCH(1, ($A627=raw_long[Date])*(D$1=raw_long[Ticker]),0))</f>
        <v>129.29431199999999</v>
      </c>
      <c r="E627" s="3" cm="1">
        <f t="array" ref="E627">INDEX(raw_long[Adj Close], MATCH(1, ($A627=raw_long[Date])*(E$1=raw_long[Ticker]),0))</f>
        <v>59.868679</v>
      </c>
      <c r="F627" s="3" cm="1">
        <f t="array" ref="F627">INDEX(raw_long[Adj Close], MATCH(1, ($A627=raw_long[Date])*(F$1=raw_long[Ticker]),0))</f>
        <v>99.764686999999995</v>
      </c>
      <c r="G627" s="3" cm="1">
        <f t="array" ref="G627">INDEX(raw_long[Adj Close], MATCH(1, ($A627=raw_long[Date])*(G$1=raw_long[Ticker]),0))</f>
        <v>66.530906999999999</v>
      </c>
      <c r="H627" s="3" cm="1">
        <f t="array" ref="H627">INDEX(raw_long[Adj Close], MATCH(1, ($A627=raw_long[Date])*(H$1=raw_long[Ticker]),0))</f>
        <v>106.85337800000001</v>
      </c>
      <c r="I627" s="3" cm="1">
        <f t="array" ref="I627">INDEX(raw_long[Adj Close], MATCH(1, ($A627=raw_long[Date])*(I$1=raw_long[Ticker]),0))</f>
        <v>41.470001000000003</v>
      </c>
    </row>
    <row r="628" spans="1:9" x14ac:dyDescent="0.25">
      <c r="A628" s="2">
        <v>43808</v>
      </c>
      <c r="B628" s="3" cm="1">
        <f t="array" ref="B628">INDEX(raw_long[Adj Close], MATCH(1, ($A628=raw_long[Date])*(B$1=raw_long[Ticker]),0))</f>
        <v>33.730659000000003</v>
      </c>
      <c r="C628" s="3" cm="1">
        <f t="array" ref="C628">INDEX(raw_long[Adj Close], MATCH(1, ($A628=raw_long[Date])*(C$1=raw_long[Ticker]),0))</f>
        <v>260.83013899999997</v>
      </c>
      <c r="D628" s="3" cm="1">
        <f t="array" ref="D628">INDEX(raw_long[Adj Close], MATCH(1, ($A628=raw_long[Date])*(D$1=raw_long[Ticker]),0))</f>
        <v>128.91789199999999</v>
      </c>
      <c r="E628" s="3" cm="1">
        <f t="array" ref="E628">INDEX(raw_long[Adj Close], MATCH(1, ($A628=raw_long[Date])*(E$1=raw_long[Ticker]),0))</f>
        <v>60.220408999999997</v>
      </c>
      <c r="F628" s="3" cm="1">
        <f t="array" ref="F628">INDEX(raw_long[Adj Close], MATCH(1, ($A628=raw_long[Date])*(F$1=raw_long[Ticker]),0))</f>
        <v>98.665215000000003</v>
      </c>
      <c r="G628" s="3" cm="1">
        <f t="array" ref="G628">INDEX(raw_long[Adj Close], MATCH(1, ($A628=raw_long[Date])*(G$1=raw_long[Ticker]),0))</f>
        <v>65.112235999999996</v>
      </c>
      <c r="H628" s="3" cm="1">
        <f t="array" ref="H628">INDEX(raw_long[Adj Close], MATCH(1, ($A628=raw_long[Date])*(H$1=raw_long[Ticker]),0))</f>
        <v>106.13980100000001</v>
      </c>
      <c r="I628" s="3" cm="1">
        <f t="array" ref="I628">INDEX(raw_long[Adj Close], MATCH(1, ($A628=raw_long[Date])*(I$1=raw_long[Ticker]),0))</f>
        <v>41.119999</v>
      </c>
    </row>
    <row r="629" spans="1:9" x14ac:dyDescent="0.25">
      <c r="A629" s="2">
        <v>43809</v>
      </c>
      <c r="B629" s="3" cm="1">
        <f t="array" ref="B629">INDEX(raw_long[Adj Close], MATCH(1, ($A629=raw_long[Date])*(B$1=raw_long[Ticker]),0))</f>
        <v>33.730659000000003</v>
      </c>
      <c r="C629" s="3" cm="1">
        <f t="array" ref="C629">INDEX(raw_long[Adj Close], MATCH(1, ($A629=raw_long[Date])*(C$1=raw_long[Ticker]),0))</f>
        <v>261.92526199999998</v>
      </c>
      <c r="D629" s="3" cm="1">
        <f t="array" ref="D629">INDEX(raw_long[Adj Close], MATCH(1, ($A629=raw_long[Date])*(D$1=raw_long[Ticker]),0))</f>
        <v>128.1651</v>
      </c>
      <c r="E629" s="3" cm="1">
        <f t="array" ref="E629">INDEX(raw_long[Adj Close], MATCH(1, ($A629=raw_long[Date])*(E$1=raw_long[Ticker]),0))</f>
        <v>61.090491999999998</v>
      </c>
      <c r="F629" s="3" cm="1">
        <f t="array" ref="F629">INDEX(raw_long[Adj Close], MATCH(1, ($A629=raw_long[Date])*(F$1=raw_long[Ticker]),0))</f>
        <v>98.808616999999998</v>
      </c>
      <c r="G629" s="3" cm="1">
        <f t="array" ref="G629">INDEX(raw_long[Adj Close], MATCH(1, ($A629=raw_long[Date])*(G$1=raw_long[Ticker]),0))</f>
        <v>65.405745999999994</v>
      </c>
      <c r="H629" s="3" cm="1">
        <f t="array" ref="H629">INDEX(raw_long[Adj Close], MATCH(1, ($A629=raw_long[Date])*(H$1=raw_long[Ticker]),0))</f>
        <v>105.53600299999999</v>
      </c>
      <c r="I629" s="3" cm="1">
        <f t="array" ref="I629">INDEX(raw_long[Adj Close], MATCH(1, ($A629=raw_long[Date])*(I$1=raw_long[Ticker]),0))</f>
        <v>40.950001</v>
      </c>
    </row>
    <row r="630" spans="1:9" x14ac:dyDescent="0.25">
      <c r="A630" s="2">
        <v>43810</v>
      </c>
      <c r="B630" s="3" cm="1">
        <f t="array" ref="B630">INDEX(raw_long[Adj Close], MATCH(1, ($A630=raw_long[Date])*(B$1=raw_long[Ticker]),0))</f>
        <v>33.642021</v>
      </c>
      <c r="C630" s="3" cm="1">
        <f t="array" ref="C630">INDEX(raw_long[Adj Close], MATCH(1, ($A630=raw_long[Date])*(C$1=raw_long[Ticker]),0))</f>
        <v>265.11541699999998</v>
      </c>
      <c r="D630" s="3" cm="1">
        <f t="array" ref="D630">INDEX(raw_long[Adj Close], MATCH(1, ($A630=raw_long[Date])*(D$1=raw_long[Ticker]),0))</f>
        <v>130.04710399999999</v>
      </c>
      <c r="E630" s="3" cm="1">
        <f t="array" ref="E630">INDEX(raw_long[Adj Close], MATCH(1, ($A630=raw_long[Date])*(E$1=raw_long[Ticker]),0))</f>
        <v>60.257435000000001</v>
      </c>
      <c r="F630" s="3" cm="1">
        <f t="array" ref="F630">INDEX(raw_long[Adj Close], MATCH(1, ($A630=raw_long[Date])*(F$1=raw_long[Ticker]),0))</f>
        <v>98.378403000000006</v>
      </c>
      <c r="G630" s="3" cm="1">
        <f t="array" ref="G630">INDEX(raw_long[Adj Close], MATCH(1, ($A630=raw_long[Date])*(G$1=raw_long[Ticker]),0))</f>
        <v>65.797111999999998</v>
      </c>
      <c r="H630" s="3" cm="1">
        <f t="array" ref="H630">INDEX(raw_long[Adj Close], MATCH(1, ($A630=raw_long[Date])*(H$1=raw_long[Ticker]),0))</f>
        <v>107.219307</v>
      </c>
      <c r="I630" s="3" cm="1">
        <f t="array" ref="I630">INDEX(raw_long[Adj Close], MATCH(1, ($A630=raw_long[Date])*(I$1=raw_long[Ticker]),0))</f>
        <v>41.41</v>
      </c>
    </row>
    <row r="631" spans="1:9" x14ac:dyDescent="0.25">
      <c r="A631" s="2">
        <v>43811</v>
      </c>
      <c r="B631" s="3" cm="1">
        <f t="array" ref="B631">INDEX(raw_long[Adj Close], MATCH(1, ($A631=raw_long[Date])*(B$1=raw_long[Ticker]),0))</f>
        <v>34.463940000000001</v>
      </c>
      <c r="C631" s="3" cm="1">
        <f t="array" ref="C631">INDEX(raw_long[Adj Close], MATCH(1, ($A631=raw_long[Date])*(C$1=raw_long[Ticker]),0))</f>
        <v>264.92498799999998</v>
      </c>
      <c r="D631" s="3" cm="1">
        <f t="array" ref="D631">INDEX(raw_long[Adj Close], MATCH(1, ($A631=raw_long[Date])*(D$1=raw_long[Ticker]),0))</f>
        <v>129.52954099999999</v>
      </c>
      <c r="E631" s="3" cm="1">
        <f t="array" ref="E631">INDEX(raw_long[Adj Close], MATCH(1, ($A631=raw_long[Date])*(E$1=raw_long[Ticker]),0))</f>
        <v>60.479579999999999</v>
      </c>
      <c r="F631" s="3" cm="1">
        <f t="array" ref="F631">INDEX(raw_long[Adj Close], MATCH(1, ($A631=raw_long[Date])*(F$1=raw_long[Ticker]),0))</f>
        <v>98.282798999999997</v>
      </c>
      <c r="G631" s="3" cm="1">
        <f t="array" ref="G631">INDEX(raw_long[Adj Close], MATCH(1, ($A631=raw_long[Date])*(G$1=raw_long[Ticker]),0))</f>
        <v>65.454673999999997</v>
      </c>
      <c r="H631" s="3" cm="1">
        <f t="array" ref="H631">INDEX(raw_long[Adj Close], MATCH(1, ($A631=raw_long[Date])*(H$1=raw_long[Ticker]),0))</f>
        <v>107.841408</v>
      </c>
      <c r="I631" s="3" cm="1">
        <f t="array" ref="I631">INDEX(raw_long[Adj Close], MATCH(1, ($A631=raw_long[Date])*(I$1=raw_long[Ticker]),0))</f>
        <v>41.73</v>
      </c>
    </row>
    <row r="632" spans="1:9" x14ac:dyDescent="0.25">
      <c r="A632" s="2">
        <v>43812</v>
      </c>
      <c r="B632" s="3" cm="1">
        <f t="array" ref="B632">INDEX(raw_long[Adj Close], MATCH(1, ($A632=raw_long[Date])*(B$1=raw_long[Ticker]),0))</f>
        <v>34.504223000000003</v>
      </c>
      <c r="C632" s="3" cm="1">
        <f t="array" ref="C632">INDEX(raw_long[Adj Close], MATCH(1, ($A632=raw_long[Date])*(C$1=raw_long[Ticker]),0))</f>
        <v>265.30587800000001</v>
      </c>
      <c r="D632" s="3" cm="1">
        <f t="array" ref="D632">INDEX(raw_long[Adj Close], MATCH(1, ($A632=raw_long[Date])*(D$1=raw_long[Ticker]),0))</f>
        <v>129.62365700000001</v>
      </c>
      <c r="E632" s="3" cm="1">
        <f t="array" ref="E632">INDEX(raw_long[Adj Close], MATCH(1, ($A632=raw_long[Date])*(E$1=raw_long[Ticker]),0))</f>
        <v>61.053466999999998</v>
      </c>
      <c r="F632" s="3" cm="1">
        <f t="array" ref="F632">INDEX(raw_long[Adj Close], MATCH(1, ($A632=raw_long[Date])*(F$1=raw_long[Ticker]),0))</f>
        <v>98.187179999999998</v>
      </c>
      <c r="G632" s="3" cm="1">
        <f t="array" ref="G632">INDEX(raw_long[Adj Close], MATCH(1, ($A632=raw_long[Date])*(G$1=raw_long[Ticker]),0))</f>
        <v>64.671951000000007</v>
      </c>
      <c r="H632" s="3" cm="1">
        <f t="array" ref="H632">INDEX(raw_long[Adj Close], MATCH(1, ($A632=raw_long[Date])*(H$1=raw_long[Ticker]),0))</f>
        <v>107.749916</v>
      </c>
      <c r="I632" s="3" cm="1">
        <f t="array" ref="I632">INDEX(raw_long[Adj Close], MATCH(1, ($A632=raw_long[Date])*(I$1=raw_long[Ticker]),0))</f>
        <v>42.689999</v>
      </c>
    </row>
    <row r="633" spans="1:9" x14ac:dyDescent="0.25">
      <c r="A633" s="2">
        <v>43815</v>
      </c>
      <c r="B633" s="3" cm="1">
        <f t="array" ref="B633">INDEX(raw_long[Adj Close], MATCH(1, ($A633=raw_long[Date])*(B$1=raw_long[Ticker]),0))</f>
        <v>34.608981999999997</v>
      </c>
      <c r="C633" s="3" cm="1">
        <f t="array" ref="C633">INDEX(raw_long[Adj Close], MATCH(1, ($A633=raw_long[Date])*(C$1=raw_long[Ticker]),0))</f>
        <v>272.16229199999998</v>
      </c>
      <c r="D633" s="3" cm="1">
        <f t="array" ref="D633">INDEX(raw_long[Adj Close], MATCH(1, ($A633=raw_long[Date])*(D$1=raw_long[Ticker]),0))</f>
        <v>132.44667100000001</v>
      </c>
      <c r="E633" s="3" cm="1">
        <f t="array" ref="E633">INDEX(raw_long[Adj Close], MATCH(1, ($A633=raw_long[Date])*(E$1=raw_long[Ticker]),0))</f>
        <v>61.257095</v>
      </c>
      <c r="F633" s="3" cm="1">
        <f t="array" ref="F633">INDEX(raw_long[Adj Close], MATCH(1, ($A633=raw_long[Date])*(F$1=raw_long[Ticker]),0))</f>
        <v>99.334464999999994</v>
      </c>
      <c r="G633" s="3" cm="1">
        <f t="array" ref="G633">INDEX(raw_long[Adj Close], MATCH(1, ($A633=raw_long[Date])*(G$1=raw_long[Ticker]),0))</f>
        <v>65.063316</v>
      </c>
      <c r="H633" s="3" cm="1">
        <f t="array" ref="H633">INDEX(raw_long[Adj Close], MATCH(1, ($A633=raw_long[Date])*(H$1=raw_long[Ticker]),0))</f>
        <v>109.689384</v>
      </c>
      <c r="I633" s="3" cm="1">
        <f t="array" ref="I633">INDEX(raw_long[Adj Close], MATCH(1, ($A633=raw_long[Date])*(I$1=raw_long[Ticker]),0))</f>
        <v>43.790000999999997</v>
      </c>
    </row>
    <row r="634" spans="1:9" x14ac:dyDescent="0.25">
      <c r="A634" s="2">
        <v>43816</v>
      </c>
      <c r="B634" s="3" cm="1">
        <f t="array" ref="B634">INDEX(raw_long[Adj Close], MATCH(1, ($A634=raw_long[Date])*(B$1=raw_long[Ticker]),0))</f>
        <v>33.811241000000003</v>
      </c>
      <c r="C634" s="3" cm="1">
        <f t="array" ref="C634">INDEX(raw_long[Adj Close], MATCH(1, ($A634=raw_long[Date])*(C$1=raw_long[Ticker]),0))</f>
        <v>273.20980800000001</v>
      </c>
      <c r="D634" s="3" cm="1">
        <f t="array" ref="D634">INDEX(raw_long[Adj Close], MATCH(1, ($A634=raw_long[Date])*(D$1=raw_long[Ticker]),0))</f>
        <v>131.78797900000001</v>
      </c>
      <c r="E634" s="3" cm="1">
        <f t="array" ref="E634">INDEX(raw_long[Adj Close], MATCH(1, ($A634=raw_long[Date])*(E$1=raw_long[Ticker]),0))</f>
        <v>59.942726</v>
      </c>
      <c r="F634" s="3" cm="1">
        <f t="array" ref="F634">INDEX(raw_long[Adj Close], MATCH(1, ($A634=raw_long[Date])*(F$1=raw_long[Ticker]),0))</f>
        <v>99.669083000000001</v>
      </c>
      <c r="G634" s="3" cm="1">
        <f t="array" ref="G634">INDEX(raw_long[Adj Close], MATCH(1, ($A634=raw_long[Date])*(G$1=raw_long[Ticker]),0))</f>
        <v>66.090630000000004</v>
      </c>
      <c r="H634" s="3" cm="1">
        <f t="array" ref="H634">INDEX(raw_long[Adj Close], MATCH(1, ($A634=raw_long[Date])*(H$1=raw_long[Ticker]),0))</f>
        <v>108.17074599999999</v>
      </c>
      <c r="I634" s="3" cm="1">
        <f t="array" ref="I634">INDEX(raw_long[Adj Close], MATCH(1, ($A634=raw_long[Date])*(I$1=raw_long[Ticker]),0))</f>
        <v>43.720001000000003</v>
      </c>
    </row>
    <row r="635" spans="1:9" x14ac:dyDescent="0.25">
      <c r="A635" s="2">
        <v>43817</v>
      </c>
      <c r="B635" s="3" cm="1">
        <f t="array" ref="B635">INDEX(raw_long[Adj Close], MATCH(1, ($A635=raw_long[Date])*(B$1=raw_long[Ticker]),0))</f>
        <v>33.722602999999999</v>
      </c>
      <c r="C635" s="3" cm="1">
        <f t="array" ref="C635">INDEX(raw_long[Adj Close], MATCH(1, ($A635=raw_long[Date])*(C$1=raw_long[Ticker]),0))</f>
        <v>275.82858299999998</v>
      </c>
      <c r="D635" s="3" cm="1">
        <f t="array" ref="D635">INDEX(raw_long[Adj Close], MATCH(1, ($A635=raw_long[Date])*(D$1=raw_long[Ticker]),0))</f>
        <v>131.458618</v>
      </c>
      <c r="E635" s="3" cm="1">
        <f t="array" ref="E635">INDEX(raw_long[Adj Close], MATCH(1, ($A635=raw_long[Date])*(E$1=raw_long[Ticker]),0))</f>
        <v>59.628017</v>
      </c>
      <c r="F635" s="3" cm="1">
        <f t="array" ref="F635">INDEX(raw_long[Adj Close], MATCH(1, ($A635=raw_long[Date])*(F$1=raw_long[Ticker]),0))</f>
        <v>98.856430000000003</v>
      </c>
      <c r="G635" s="3" cm="1">
        <f t="array" ref="G635">INDEX(raw_long[Adj Close], MATCH(1, ($A635=raw_long[Date])*(G$1=raw_long[Ticker]),0))</f>
        <v>65.601433</v>
      </c>
      <c r="H635" s="3" cm="1">
        <f t="array" ref="H635">INDEX(raw_long[Adj Close], MATCH(1, ($A635=raw_long[Date])*(H$1=raw_long[Ticker]),0))</f>
        <v>106.926559</v>
      </c>
      <c r="I635" s="3" cm="1">
        <f t="array" ref="I635">INDEX(raw_long[Adj Close], MATCH(1, ($A635=raw_long[Date])*(I$1=raw_long[Ticker]),0))</f>
        <v>44.02</v>
      </c>
    </row>
    <row r="636" spans="1:9" x14ac:dyDescent="0.25">
      <c r="A636" s="2">
        <v>43818</v>
      </c>
      <c r="B636" s="3" cm="1">
        <f t="array" ref="B636">INDEX(raw_long[Adj Close], MATCH(1, ($A636=raw_long[Date])*(B$1=raw_long[Ticker]),0))</f>
        <v>33.722602999999999</v>
      </c>
      <c r="C636" s="3" cm="1">
        <f t="array" ref="C636">INDEX(raw_long[Adj Close], MATCH(1, ($A636=raw_long[Date])*(C$1=raw_long[Ticker]),0))</f>
        <v>274.59063700000002</v>
      </c>
      <c r="D636" s="3" cm="1">
        <f t="array" ref="D636">INDEX(raw_long[Adj Close], MATCH(1, ($A636=raw_long[Date])*(D$1=raw_long[Ticker]),0))</f>
        <v>129.62365700000001</v>
      </c>
      <c r="E636" s="3" cm="1">
        <f t="array" ref="E636">INDEX(raw_long[Adj Close], MATCH(1, ($A636=raw_long[Date])*(E$1=raw_long[Ticker]),0))</f>
        <v>60.109336999999996</v>
      </c>
      <c r="F636" s="3" cm="1">
        <f t="array" ref="F636">INDEX(raw_long[Adj Close], MATCH(1, ($A636=raw_long[Date])*(F$1=raw_long[Ticker]),0))</f>
        <v>99.525672999999998</v>
      </c>
      <c r="G636" s="3" cm="1">
        <f t="array" ref="G636">INDEX(raw_long[Adj Close], MATCH(1, ($A636=raw_long[Date])*(G$1=raw_long[Ticker]),0))</f>
        <v>65.405745999999994</v>
      </c>
      <c r="H636" s="3" cm="1">
        <f t="array" ref="H636">INDEX(raw_long[Adj Close], MATCH(1, ($A636=raw_long[Date])*(H$1=raw_long[Ticker]),0))</f>
        <v>107.438873</v>
      </c>
      <c r="I636" s="3" cm="1">
        <f t="array" ref="I636">INDEX(raw_long[Adj Close], MATCH(1, ($A636=raw_long[Date])*(I$1=raw_long[Ticker]),0))</f>
        <v>44.580002</v>
      </c>
    </row>
    <row r="637" spans="1:9" x14ac:dyDescent="0.25">
      <c r="A637" s="2">
        <v>43819</v>
      </c>
      <c r="B637" s="3" cm="1">
        <f t="array" ref="B637">INDEX(raw_long[Adj Close], MATCH(1, ($A637=raw_long[Date])*(B$1=raw_long[Ticker]),0))</f>
        <v>33.658138000000001</v>
      </c>
      <c r="C637" s="3" cm="1">
        <f t="array" ref="C637">INDEX(raw_long[Adj Close], MATCH(1, ($A637=raw_long[Date])*(C$1=raw_long[Ticker]),0))</f>
        <v>277.54269399999998</v>
      </c>
      <c r="D637" s="3" cm="1">
        <f t="array" ref="D637">INDEX(raw_long[Adj Close], MATCH(1, ($A637=raw_long[Date])*(D$1=raw_long[Ticker]),0))</f>
        <v>133.152435</v>
      </c>
      <c r="E637" s="3" cm="1">
        <f t="array" ref="E637">INDEX(raw_long[Adj Close], MATCH(1, ($A637=raw_long[Date])*(E$1=raw_long[Ticker]),0))</f>
        <v>60.387023999999997</v>
      </c>
      <c r="F637" s="3" cm="1">
        <f t="array" ref="F637">INDEX(raw_long[Adj Close], MATCH(1, ($A637=raw_long[Date])*(F$1=raw_long[Ticker]),0))</f>
        <v>99.812492000000006</v>
      </c>
      <c r="G637" s="3" cm="1">
        <f t="array" ref="G637">INDEX(raw_long[Adj Close], MATCH(1, ($A637=raw_long[Date])*(G$1=raw_long[Ticker]),0))</f>
        <v>67.509299999999996</v>
      </c>
      <c r="H637" s="3" cm="1">
        <f t="array" ref="H637">INDEX(raw_long[Adj Close], MATCH(1, ($A637=raw_long[Date])*(H$1=raw_long[Ticker]),0))</f>
        <v>108.07925400000001</v>
      </c>
      <c r="I637" s="3" cm="1">
        <f t="array" ref="I637">INDEX(raw_long[Adj Close], MATCH(1, ($A637=raw_long[Date])*(I$1=raw_long[Ticker]),0))</f>
        <v>44.790000999999997</v>
      </c>
    </row>
    <row r="638" spans="1:9" x14ac:dyDescent="0.25">
      <c r="A638" s="2">
        <v>43822</v>
      </c>
      <c r="B638" s="3" cm="1">
        <f t="array" ref="B638">INDEX(raw_long[Adj Close], MATCH(1, ($A638=raw_long[Date])*(B$1=raw_long[Ticker]),0))</f>
        <v>33.690372000000004</v>
      </c>
      <c r="C638" s="3" cm="1">
        <f t="array" ref="C638">INDEX(raw_long[Adj Close], MATCH(1, ($A638=raw_long[Date])*(C$1=raw_long[Ticker]),0))</f>
        <v>277.20941199999999</v>
      </c>
      <c r="D638" s="3" cm="1">
        <f t="array" ref="D638">INDEX(raw_long[Adj Close], MATCH(1, ($A638=raw_long[Date])*(D$1=raw_long[Ticker]),0))</f>
        <v>131.69386299999999</v>
      </c>
      <c r="E638" s="3" cm="1">
        <f t="array" ref="E638">INDEX(raw_long[Adj Close], MATCH(1, ($A638=raw_long[Date])*(E$1=raw_long[Ticker]),0))</f>
        <v>60.498092999999997</v>
      </c>
      <c r="F638" s="3" cm="1">
        <f t="array" ref="F638">INDEX(raw_long[Adj Close], MATCH(1, ($A638=raw_long[Date])*(F$1=raw_long[Ticker]),0))</f>
        <v>100.672943</v>
      </c>
      <c r="G638" s="3" cm="1">
        <f t="array" ref="G638">INDEX(raw_long[Adj Close], MATCH(1, ($A638=raw_long[Date])*(G$1=raw_long[Ticker]),0))</f>
        <v>67.117935000000003</v>
      </c>
      <c r="H638" s="3" cm="1">
        <f t="array" ref="H638">INDEX(raw_long[Adj Close], MATCH(1, ($A638=raw_long[Date])*(H$1=raw_long[Ticker]),0))</f>
        <v>107.512062</v>
      </c>
      <c r="I638" s="3" cm="1">
        <f t="array" ref="I638">INDEX(raw_long[Adj Close], MATCH(1, ($A638=raw_long[Date])*(I$1=raw_long[Ticker]),0))</f>
        <v>45.060001</v>
      </c>
    </row>
    <row r="639" spans="1:9" x14ac:dyDescent="0.25">
      <c r="A639" s="2">
        <v>43826</v>
      </c>
      <c r="B639" s="3" cm="1">
        <f t="array" ref="B639">INDEX(raw_long[Adj Close], MATCH(1, ($A639=raw_long[Date])*(B$1=raw_long[Ticker]),0))</f>
        <v>33.698425</v>
      </c>
      <c r="C639" s="3" cm="1">
        <f t="array" ref="C639">INDEX(raw_long[Adj Close], MATCH(1, ($A639=raw_long[Date])*(C$1=raw_long[Ticker]),0))</f>
        <v>278.54260299999999</v>
      </c>
      <c r="D639" s="3" cm="1">
        <f t="array" ref="D639">INDEX(raw_long[Adj Close], MATCH(1, ($A639=raw_long[Date])*(D$1=raw_long[Ticker]),0))</f>
        <v>132.25848400000001</v>
      </c>
      <c r="E639" s="3" cm="1">
        <f t="array" ref="E639">INDEX(raw_long[Adj Close], MATCH(1, ($A639=raw_long[Date])*(E$1=raw_long[Ticker]),0))</f>
        <v>61.682884000000001</v>
      </c>
      <c r="F639" s="3" cm="1">
        <f t="array" ref="F639">INDEX(raw_long[Adj Close], MATCH(1, ($A639=raw_long[Date])*(F$1=raw_long[Ticker]),0))</f>
        <v>100.672943</v>
      </c>
      <c r="G639" s="3" cm="1">
        <f t="array" ref="G639">INDEX(raw_long[Adj Close], MATCH(1, ($A639=raw_long[Date])*(G$1=raw_long[Ticker]),0))</f>
        <v>67.656066999999993</v>
      </c>
      <c r="H639" s="3" cm="1">
        <f t="array" ref="H639">INDEX(raw_long[Adj Close], MATCH(1, ($A639=raw_long[Date])*(H$1=raw_long[Ticker]),0))</f>
        <v>108.17074599999999</v>
      </c>
      <c r="I639" s="3" cm="1">
        <f t="array" ref="I639">INDEX(raw_long[Adj Close], MATCH(1, ($A639=raw_long[Date])*(I$1=raw_long[Ticker]),0))</f>
        <v>45.470001000000003</v>
      </c>
    </row>
    <row r="640" spans="1:9" x14ac:dyDescent="0.25">
      <c r="A640" s="2">
        <v>43829</v>
      </c>
      <c r="B640" s="3" cm="1">
        <f t="array" ref="B640">INDEX(raw_long[Adj Close], MATCH(1, ($A640=raw_long[Date])*(B$1=raw_long[Ticker]),0))</f>
        <v>33.400283999999999</v>
      </c>
      <c r="C640" s="3" cm="1">
        <f t="array" ref="C640">INDEX(raw_long[Adj Close], MATCH(1, ($A640=raw_long[Date])*(C$1=raw_long[Ticker]),0))</f>
        <v>275.97143599999998</v>
      </c>
      <c r="D640" s="3" cm="1">
        <f t="array" ref="D640">INDEX(raw_long[Adj Close], MATCH(1, ($A640=raw_long[Date])*(D$1=raw_long[Ticker]),0))</f>
        <v>131.88206500000001</v>
      </c>
      <c r="E640" s="3" cm="1">
        <f t="array" ref="E640">INDEX(raw_long[Adj Close], MATCH(1, ($A640=raw_long[Date])*(E$1=raw_long[Ticker]),0))</f>
        <v>61.053466999999998</v>
      </c>
      <c r="F640" s="3" cm="1">
        <f t="array" ref="F640">INDEX(raw_long[Adj Close], MATCH(1, ($A640=raw_long[Date])*(F$1=raw_long[Ticker]),0))</f>
        <v>100.72073399999999</v>
      </c>
      <c r="G640" s="3" cm="1">
        <f t="array" ref="G640">INDEX(raw_long[Adj Close], MATCH(1, ($A640=raw_long[Date])*(G$1=raw_long[Ticker]),0))</f>
        <v>66.873337000000006</v>
      </c>
      <c r="H640" s="3" cm="1">
        <f t="array" ref="H640">INDEX(raw_long[Adj Close], MATCH(1, ($A640=raw_long[Date])*(H$1=raw_long[Ticker]),0))</f>
        <v>106.615517</v>
      </c>
      <c r="I640" s="3" cm="1">
        <f t="array" ref="I640">INDEX(raw_long[Adj Close], MATCH(1, ($A640=raw_long[Date])*(I$1=raw_long[Ticker]),0))</f>
        <v>45.18</v>
      </c>
    </row>
    <row r="641" spans="1:9" x14ac:dyDescent="0.25">
      <c r="A641" s="2">
        <v>43832</v>
      </c>
      <c r="B641" s="3" cm="1">
        <f t="array" ref="B641">INDEX(raw_long[Adj Close], MATCH(1, ($A641=raw_long[Date])*(B$1=raw_long[Ticker]),0))</f>
        <v>33.988514000000002</v>
      </c>
      <c r="C641" s="3" cm="1">
        <f t="array" ref="C641">INDEX(raw_long[Adj Close], MATCH(1, ($A641=raw_long[Date])*(C$1=raw_long[Ticker]),0))</f>
        <v>277.63793900000002</v>
      </c>
      <c r="D641" s="3" cm="1">
        <f t="array" ref="D641">INDEX(raw_long[Adj Close], MATCH(1, ($A641=raw_long[Date])*(D$1=raw_long[Ticker]),0))</f>
        <v>132.82307399999999</v>
      </c>
      <c r="E641" s="3" cm="1">
        <f t="array" ref="E641">INDEX(raw_long[Adj Close], MATCH(1, ($A641=raw_long[Date])*(E$1=raw_long[Ticker]),0))</f>
        <v>60.942383</v>
      </c>
      <c r="F641" s="3" cm="1">
        <f t="array" ref="F641">INDEX(raw_long[Adj Close], MATCH(1, ($A641=raw_long[Date])*(F$1=raw_long[Ticker]),0))</f>
        <v>101.342186</v>
      </c>
      <c r="G641" s="3" cm="1">
        <f t="array" ref="G641">INDEX(raw_long[Adj Close], MATCH(1, ($A641=raw_long[Date])*(G$1=raw_long[Ticker]),0))</f>
        <v>65.748183999999995</v>
      </c>
      <c r="H641" s="3" cm="1">
        <f t="array" ref="H641">INDEX(raw_long[Adj Close], MATCH(1, ($A641=raw_long[Date])*(H$1=raw_long[Ticker]),0))</f>
        <v>108.536682</v>
      </c>
      <c r="I641" s="3" cm="1">
        <f t="array" ref="I641">INDEX(raw_long[Adj Close], MATCH(1, ($A641=raw_long[Date])*(I$1=raw_long[Ticker]),0))</f>
        <v>45.779998999999997</v>
      </c>
    </row>
    <row r="642" spans="1:9" x14ac:dyDescent="0.25">
      <c r="A642" s="2">
        <v>43833</v>
      </c>
      <c r="B642" s="3" cm="1">
        <f t="array" ref="B642">INDEX(raw_long[Adj Close], MATCH(1, ($A642=raw_long[Date])*(B$1=raw_long[Ticker]),0))</f>
        <v>33.762894000000003</v>
      </c>
      <c r="C642" s="3" cm="1">
        <f t="array" ref="C642">INDEX(raw_long[Adj Close], MATCH(1, ($A642=raw_long[Date])*(C$1=raw_long[Ticker]),0))</f>
        <v>278.01889</v>
      </c>
      <c r="D642" s="3" cm="1">
        <f t="array" ref="D642">INDEX(raw_long[Adj Close], MATCH(1, ($A642=raw_long[Date])*(D$1=raw_long[Ticker]),0))</f>
        <v>131.1763</v>
      </c>
      <c r="E642" s="3" cm="1">
        <f t="array" ref="E642">INDEX(raw_long[Adj Close], MATCH(1, ($A642=raw_long[Date])*(E$1=raw_long[Ticker]),0))</f>
        <v>60.627682</v>
      </c>
      <c r="F642" s="3" cm="1">
        <f t="array" ref="F642">INDEX(raw_long[Adj Close], MATCH(1, ($A642=raw_long[Date])*(F$1=raw_long[Ticker]),0))</f>
        <v>102.53724699999999</v>
      </c>
      <c r="G642" s="3" cm="1">
        <f t="array" ref="G642">INDEX(raw_long[Adj Close], MATCH(1, ($A642=raw_long[Date])*(G$1=raw_long[Ticker]),0))</f>
        <v>66.726578000000003</v>
      </c>
      <c r="H642" s="3" cm="1">
        <f t="array" ref="H642">INDEX(raw_long[Adj Close], MATCH(1, ($A642=raw_long[Date])*(H$1=raw_long[Ticker]),0))</f>
        <v>106.450844</v>
      </c>
      <c r="I642" s="3" cm="1">
        <f t="array" ref="I642">INDEX(raw_long[Adj Close], MATCH(1, ($A642=raw_long[Date])*(I$1=raw_long[Ticker]),0))</f>
        <v>45.27</v>
      </c>
    </row>
    <row r="643" spans="1:9" x14ac:dyDescent="0.25">
      <c r="A643" s="2">
        <v>43836</v>
      </c>
      <c r="B643" s="3" cm="1">
        <f t="array" ref="B643">INDEX(raw_long[Adj Close], MATCH(1, ($A643=raw_long[Date])*(B$1=raw_long[Ticker]),0))</f>
        <v>32.143237999999997</v>
      </c>
      <c r="C643" s="3" cm="1">
        <f t="array" ref="C643">INDEX(raw_long[Adj Close], MATCH(1, ($A643=raw_long[Date])*(C$1=raw_long[Ticker]),0))</f>
        <v>275.82858299999998</v>
      </c>
      <c r="D643" s="3" cm="1">
        <f t="array" ref="D643">INDEX(raw_long[Adj Close], MATCH(1, ($A643=raw_long[Date])*(D$1=raw_long[Ticker]),0))</f>
        <v>130.18826300000001</v>
      </c>
      <c r="E643" s="3" cm="1">
        <f t="array" ref="E643">INDEX(raw_long[Adj Close], MATCH(1, ($A643=raw_long[Date])*(E$1=raw_long[Ticker]),0))</f>
        <v>60.183383999999997</v>
      </c>
      <c r="F643" s="3" cm="1">
        <f t="array" ref="F643">INDEX(raw_long[Adj Close], MATCH(1, ($A643=raw_long[Date])*(F$1=raw_long[Ticker]),0))</f>
        <v>103.636719</v>
      </c>
      <c r="G643" s="3" cm="1">
        <f t="array" ref="G643">INDEX(raw_long[Adj Close], MATCH(1, ($A643=raw_long[Date])*(G$1=raw_long[Ticker]),0))</f>
        <v>68.585541000000006</v>
      </c>
      <c r="H643" s="3" cm="1">
        <f t="array" ref="H643">INDEX(raw_long[Adj Close], MATCH(1, ($A643=raw_long[Date])*(H$1=raw_long[Ticker]),0))</f>
        <v>105.956841</v>
      </c>
      <c r="I643" s="3" cm="1">
        <f t="array" ref="I643">INDEX(raw_long[Adj Close], MATCH(1, ($A643=raw_long[Date])*(I$1=raw_long[Ticker]),0))</f>
        <v>44.91</v>
      </c>
    </row>
    <row r="644" spans="1:9" x14ac:dyDescent="0.25">
      <c r="A644" s="2">
        <v>43837</v>
      </c>
      <c r="B644" s="3" cm="1">
        <f t="array" ref="B644">INDEX(raw_long[Adj Close], MATCH(1, ($A644=raw_long[Date])*(B$1=raw_long[Ticker]),0))</f>
        <v>32.336632000000002</v>
      </c>
      <c r="C644" s="3" cm="1">
        <f t="array" ref="C644">INDEX(raw_long[Adj Close], MATCH(1, ($A644=raw_long[Date])*(C$1=raw_long[Ticker]),0))</f>
        <v>280.68524200000002</v>
      </c>
      <c r="D644" s="3" cm="1">
        <f t="array" ref="D644">INDEX(raw_long[Adj Close], MATCH(1, ($A644=raw_long[Date])*(D$1=raw_long[Ticker]),0))</f>
        <v>130.94105500000001</v>
      </c>
      <c r="E644" s="3" cm="1">
        <f t="array" ref="E644">INDEX(raw_long[Adj Close], MATCH(1, ($A644=raw_long[Date])*(E$1=raw_long[Ticker]),0))</f>
        <v>60.257435000000001</v>
      </c>
      <c r="F644" s="3" cm="1">
        <f t="array" ref="F644">INDEX(raw_long[Adj Close], MATCH(1, ($A644=raw_long[Date])*(F$1=raw_long[Ticker]),0))</f>
        <v>104.688393</v>
      </c>
      <c r="G644" s="3" cm="1">
        <f t="array" ref="G644">INDEX(raw_long[Adj Close], MATCH(1, ($A644=raw_long[Date])*(G$1=raw_long[Ticker]),0))</f>
        <v>69.955292</v>
      </c>
      <c r="H644" s="3" cm="1">
        <f t="array" ref="H644">INDEX(raw_long[Adj Close], MATCH(1, ($A644=raw_long[Date])*(H$1=raw_long[Ticker]),0))</f>
        <v>106.63381200000001</v>
      </c>
      <c r="I644" s="3" cm="1">
        <f t="array" ref="I644">INDEX(raw_long[Adj Close], MATCH(1, ($A644=raw_long[Date])*(I$1=raw_long[Ticker]),0))</f>
        <v>45.529998999999997</v>
      </c>
    </row>
    <row r="645" spans="1:9" x14ac:dyDescent="0.25">
      <c r="A645" s="2">
        <v>43838</v>
      </c>
      <c r="B645" s="3" cm="1">
        <f t="array" ref="B645">INDEX(raw_long[Adj Close], MATCH(1, ($A645=raw_long[Date])*(B$1=raw_long[Ticker]),0))</f>
        <v>32.900688000000002</v>
      </c>
      <c r="C645" s="3" cm="1">
        <f t="array" ref="C645">INDEX(raw_long[Adj Close], MATCH(1, ($A645=raw_long[Date])*(C$1=raw_long[Ticker]),0))</f>
        <v>288.39874300000002</v>
      </c>
      <c r="D645" s="3" cm="1">
        <f t="array" ref="D645">INDEX(raw_long[Adj Close], MATCH(1, ($A645=raw_long[Date])*(D$1=raw_long[Ticker]),0))</f>
        <v>133.85818499999999</v>
      </c>
      <c r="E645" s="3" cm="1">
        <f t="array" ref="E645">INDEX(raw_long[Adj Close], MATCH(1, ($A645=raw_long[Date])*(E$1=raw_long[Ticker]),0))</f>
        <v>60.368507000000001</v>
      </c>
      <c r="F645" s="3" cm="1">
        <f t="array" ref="F645">INDEX(raw_long[Adj Close], MATCH(1, ($A645=raw_long[Date])*(F$1=raw_long[Ticker]),0))</f>
        <v>106.40928599999999</v>
      </c>
      <c r="G645" s="3" cm="1">
        <f t="array" ref="G645">INDEX(raw_long[Adj Close], MATCH(1, ($A645=raw_long[Date])*(G$1=raw_long[Ticker]),0))</f>
        <v>70.640167000000005</v>
      </c>
      <c r="H645" s="3" cm="1">
        <f t="array" ref="H645">INDEX(raw_long[Adj Close], MATCH(1, ($A645=raw_long[Date])*(H$1=raw_long[Ticker]),0))</f>
        <v>107.072945</v>
      </c>
      <c r="I645" s="3" cm="1">
        <f t="array" ref="I645">INDEX(raw_long[Adj Close], MATCH(1, ($A645=raw_long[Date])*(I$1=raw_long[Ticker]),0))</f>
        <v>46.189999</v>
      </c>
    </row>
    <row r="646" spans="1:9" x14ac:dyDescent="0.25">
      <c r="A646" s="2">
        <v>43839</v>
      </c>
      <c r="B646" s="3" cm="1">
        <f t="array" ref="B646">INDEX(raw_long[Adj Close], MATCH(1, ($A646=raw_long[Date])*(B$1=raw_long[Ticker]),0))</f>
        <v>33.174655999999999</v>
      </c>
      <c r="C646" s="3" cm="1">
        <f t="array" ref="C646">INDEX(raw_long[Adj Close], MATCH(1, ($A646=raw_long[Date])*(C$1=raw_long[Ticker]),0))</f>
        <v>295.20755000000003</v>
      </c>
      <c r="D646" s="3" cm="1">
        <f t="array" ref="D646">INDEX(raw_long[Adj Close], MATCH(1, ($A646=raw_long[Date])*(D$1=raw_long[Ticker]),0))</f>
        <v>135.59904499999999</v>
      </c>
      <c r="E646" s="3" cm="1">
        <f t="array" ref="E646">INDEX(raw_long[Adj Close], MATCH(1, ($A646=raw_long[Date])*(E$1=raw_long[Ticker]),0))</f>
        <v>61.460728000000003</v>
      </c>
      <c r="F646" s="3" cm="1">
        <f t="array" ref="F646">INDEX(raw_long[Adj Close], MATCH(1, ($A646=raw_long[Date])*(F$1=raw_long[Ticker]),0))</f>
        <v>107.60437</v>
      </c>
      <c r="G646" s="3" cm="1">
        <f t="array" ref="G646">INDEX(raw_long[Adj Close], MATCH(1, ($A646=raw_long[Date])*(G$1=raw_long[Ticker]),0))</f>
        <v>71.227203000000003</v>
      </c>
      <c r="H646" s="3" cm="1">
        <f t="array" ref="H646">INDEX(raw_long[Adj Close], MATCH(1, ($A646=raw_long[Date])*(H$1=raw_long[Ticker]),0))</f>
        <v>108.317116</v>
      </c>
      <c r="I646" s="3" cm="1">
        <f t="array" ref="I646">INDEX(raw_long[Adj Close], MATCH(1, ($A646=raw_long[Date])*(I$1=raw_long[Ticker]),0))</f>
        <v>46.650002000000001</v>
      </c>
    </row>
    <row r="647" spans="1:9" x14ac:dyDescent="0.25">
      <c r="A647" s="2">
        <v>43840</v>
      </c>
      <c r="B647" s="3" cm="1">
        <f t="array" ref="B647">INDEX(raw_long[Adj Close], MATCH(1, ($A647=raw_long[Date])*(B$1=raw_long[Ticker]),0))</f>
        <v>32.747588999999998</v>
      </c>
      <c r="C647" s="3" cm="1">
        <f t="array" ref="C647">INDEX(raw_long[Adj Close], MATCH(1, ($A647=raw_long[Date])*(C$1=raw_long[Ticker]),0))</f>
        <v>294.30285600000002</v>
      </c>
      <c r="D647" s="3" cm="1">
        <f t="array" ref="D647">INDEX(raw_long[Adj Close], MATCH(1, ($A647=raw_long[Date])*(D$1=raw_long[Ticker]),0))</f>
        <v>135.64608799999999</v>
      </c>
      <c r="E647" s="3" cm="1">
        <f t="array" ref="E647">INDEX(raw_long[Adj Close], MATCH(1, ($A647=raw_long[Date])*(E$1=raw_long[Ticker]),0))</f>
        <v>61.331145999999997</v>
      </c>
      <c r="F647" s="3" cm="1">
        <f t="array" ref="F647">INDEX(raw_long[Adj Close], MATCH(1, ($A647=raw_long[Date])*(F$1=raw_long[Ticker]),0))</f>
        <v>108.703827</v>
      </c>
      <c r="G647" s="3" cm="1">
        <f t="array" ref="G647">INDEX(raw_long[Adj Close], MATCH(1, ($A647=raw_long[Date])*(G$1=raw_long[Ticker]),0))</f>
        <v>70.786925999999994</v>
      </c>
      <c r="H647" s="3" cm="1">
        <f t="array" ref="H647">INDEX(raw_long[Adj Close], MATCH(1, ($A647=raw_long[Date])*(H$1=raw_long[Ticker]),0))</f>
        <v>106.121498</v>
      </c>
      <c r="I647" s="3" cm="1">
        <f t="array" ref="I647">INDEX(raw_long[Adj Close], MATCH(1, ($A647=raw_long[Date])*(I$1=raw_long[Ticker]),0))</f>
        <v>45.5</v>
      </c>
    </row>
    <row r="648" spans="1:9" x14ac:dyDescent="0.25">
      <c r="A648" s="2">
        <v>43843</v>
      </c>
      <c r="B648" s="3" cm="1">
        <f t="array" ref="B648">INDEX(raw_long[Adj Close], MATCH(1, ($A648=raw_long[Date])*(B$1=raw_long[Ticker]),0))</f>
        <v>32.803992999999998</v>
      </c>
      <c r="C648" s="3" cm="1">
        <f t="array" ref="C648">INDEX(raw_long[Adj Close], MATCH(1, ($A648=raw_long[Date])*(C$1=raw_long[Ticker]),0))</f>
        <v>294.39810199999999</v>
      </c>
      <c r="D648" s="3" cm="1">
        <f t="array" ref="D648">INDEX(raw_long[Adj Close], MATCH(1, ($A648=raw_long[Date])*(D$1=raw_long[Ticker]),0))</f>
        <v>134.79917900000001</v>
      </c>
      <c r="E648" s="3" cm="1">
        <f t="array" ref="E648">INDEX(raw_long[Adj Close], MATCH(1, ($A648=raw_long[Date])*(E$1=raw_long[Ticker]),0))</f>
        <v>61.368172000000001</v>
      </c>
      <c r="F648" s="3" cm="1">
        <f t="array" ref="F648">INDEX(raw_long[Adj Close], MATCH(1, ($A648=raw_long[Date])*(F$1=raw_long[Ticker]),0))</f>
        <v>108.41701500000001</v>
      </c>
      <c r="G648" s="3" cm="1">
        <f t="array" ref="G648">INDEX(raw_long[Adj Close], MATCH(1, ($A648=raw_long[Date])*(G$1=raw_long[Ticker]),0))</f>
        <v>71.814239999999998</v>
      </c>
      <c r="H648" s="3" cm="1">
        <f t="array" ref="H648">INDEX(raw_long[Adj Close], MATCH(1, ($A648=raw_long[Date])*(H$1=raw_long[Ticker]),0))</f>
        <v>105.901939</v>
      </c>
      <c r="I648" s="3" cm="1">
        <f t="array" ref="I648">INDEX(raw_long[Adj Close], MATCH(1, ($A648=raw_long[Date])*(I$1=raw_long[Ticker]),0))</f>
        <v>44.939999</v>
      </c>
    </row>
    <row r="649" spans="1:9" x14ac:dyDescent="0.25">
      <c r="A649" s="2">
        <v>43844</v>
      </c>
      <c r="B649" s="3" cm="1">
        <f t="array" ref="B649">INDEX(raw_long[Adj Close], MATCH(1, ($A649=raw_long[Date])*(B$1=raw_long[Ticker]),0))</f>
        <v>32.634773000000003</v>
      </c>
      <c r="C649" s="3" cm="1">
        <f t="array" ref="C649">INDEX(raw_long[Adj Close], MATCH(1, ($A649=raw_long[Date])*(C$1=raw_long[Ticker]),0))</f>
        <v>298.30246</v>
      </c>
      <c r="D649" s="3" cm="1">
        <f t="array" ref="D649">INDEX(raw_long[Adj Close], MATCH(1, ($A649=raw_long[Date])*(D$1=raw_long[Ticker]),0))</f>
        <v>134.89331100000001</v>
      </c>
      <c r="E649" s="3" cm="1">
        <f t="array" ref="E649">INDEX(raw_long[Adj Close], MATCH(1, ($A649=raw_long[Date])*(E$1=raw_long[Ticker]),0))</f>
        <v>62.238247000000001</v>
      </c>
      <c r="F649" s="3" cm="1">
        <f t="array" ref="F649">INDEX(raw_long[Adj Close], MATCH(1, ($A649=raw_long[Date])*(F$1=raw_long[Ticker]),0))</f>
        <v>110.04231299999999</v>
      </c>
      <c r="G649" s="3" cm="1">
        <f t="array" ref="G649">INDEX(raw_long[Adj Close], MATCH(1, ($A649=raw_long[Date])*(G$1=raw_long[Ticker]),0))</f>
        <v>73.771034</v>
      </c>
      <c r="H649" s="3" cm="1">
        <f t="array" ref="H649">INDEX(raw_long[Adj Close], MATCH(1, ($A649=raw_long[Date])*(H$1=raw_long[Ticker]),0))</f>
        <v>106.487442</v>
      </c>
      <c r="I649" s="3" cm="1">
        <f t="array" ref="I649">INDEX(raw_long[Adj Close], MATCH(1, ($A649=raw_long[Date])*(I$1=raw_long[Ticker]),0))</f>
        <v>45.639999000000003</v>
      </c>
    </row>
    <row r="650" spans="1:9" x14ac:dyDescent="0.25">
      <c r="A650" s="2">
        <v>43845</v>
      </c>
      <c r="B650" s="3" cm="1">
        <f t="array" ref="B650">INDEX(raw_long[Adj Close], MATCH(1, ($A650=raw_long[Date])*(B$1=raw_long[Ticker]),0))</f>
        <v>32.328570999999997</v>
      </c>
      <c r="C650" s="3" cm="1">
        <f t="array" ref="C650">INDEX(raw_long[Adj Close], MATCH(1, ($A650=raw_long[Date])*(C$1=raw_long[Ticker]),0))</f>
        <v>300.968842</v>
      </c>
      <c r="D650" s="3" cm="1">
        <f t="array" ref="D650">INDEX(raw_long[Adj Close], MATCH(1, ($A650=raw_long[Date])*(D$1=raw_long[Ticker]),0))</f>
        <v>135.975449</v>
      </c>
      <c r="E650" s="3" cm="1">
        <f t="array" ref="E650">INDEX(raw_long[Adj Close], MATCH(1, ($A650=raw_long[Date])*(E$1=raw_long[Ticker]),0))</f>
        <v>62.275269000000002</v>
      </c>
      <c r="F650" s="3" cm="1">
        <f t="array" ref="F650">INDEX(raw_long[Adj Close], MATCH(1, ($A650=raw_long[Date])*(F$1=raw_long[Ticker]),0))</f>
        <v>110.950577</v>
      </c>
      <c r="G650" s="3" cm="1">
        <f t="array" ref="G650">INDEX(raw_long[Adj Close], MATCH(1, ($A650=raw_long[Date])*(G$1=raw_long[Ticker]),0))</f>
        <v>74.358069999999998</v>
      </c>
      <c r="H650" s="3" cm="1">
        <f t="array" ref="H650">INDEX(raw_long[Adj Close], MATCH(1, ($A650=raw_long[Date])*(H$1=raw_long[Ticker]),0))</f>
        <v>105.883636</v>
      </c>
      <c r="I650" s="3" cm="1">
        <f t="array" ref="I650">INDEX(raw_long[Adj Close], MATCH(1, ($A650=raw_long[Date])*(I$1=raw_long[Ticker]),0))</f>
        <v>46.439999</v>
      </c>
    </row>
    <row r="651" spans="1:9" x14ac:dyDescent="0.25">
      <c r="A651" s="2">
        <v>43846</v>
      </c>
      <c r="B651" s="3" cm="1">
        <f t="array" ref="B651">INDEX(raw_long[Adj Close], MATCH(1, ($A651=raw_long[Date])*(B$1=raw_long[Ticker]),0))</f>
        <v>32.707293999999997</v>
      </c>
      <c r="C651" s="3" cm="1">
        <f t="array" ref="C651">INDEX(raw_long[Adj Close], MATCH(1, ($A651=raw_long[Date])*(C$1=raw_long[Ticker]),0))</f>
        <v>298.92141700000002</v>
      </c>
      <c r="D651" s="3" cm="1">
        <f t="array" ref="D651">INDEX(raw_long[Adj Close], MATCH(1, ($A651=raw_long[Date])*(D$1=raw_long[Ticker]),0))</f>
        <v>136.445953</v>
      </c>
      <c r="E651" s="3" cm="1">
        <f t="array" ref="E651">INDEX(raw_long[Adj Close], MATCH(1, ($A651=raw_long[Date])*(E$1=raw_long[Ticker]),0))</f>
        <v>62.478904999999997</v>
      </c>
      <c r="F651" s="3" cm="1">
        <f t="array" ref="F651">INDEX(raw_long[Adj Close], MATCH(1, ($A651=raw_long[Date])*(F$1=raw_long[Ticker]),0))</f>
        <v>109.755501</v>
      </c>
      <c r="G651" s="3" cm="1">
        <f t="array" ref="G651">INDEX(raw_long[Adj Close], MATCH(1, ($A651=raw_long[Date])*(G$1=raw_long[Ticker]),0))</f>
        <v>74.651588000000004</v>
      </c>
      <c r="H651" s="3" cm="1">
        <f t="array" ref="H651">INDEX(raw_long[Adj Close], MATCH(1, ($A651=raw_long[Date])*(H$1=raw_long[Ticker]),0))</f>
        <v>106.17639200000001</v>
      </c>
      <c r="I651" s="3" cm="1">
        <f t="array" ref="I651">INDEX(raw_long[Adj Close], MATCH(1, ($A651=raw_long[Date])*(I$1=raw_long[Ticker]),0))</f>
        <v>46.59</v>
      </c>
    </row>
    <row r="652" spans="1:9" x14ac:dyDescent="0.25">
      <c r="A652" s="2">
        <v>43847</v>
      </c>
      <c r="B652" s="3" cm="1">
        <f t="array" ref="B652">INDEX(raw_long[Adj Close], MATCH(1, ($A652=raw_long[Date])*(B$1=raw_long[Ticker]),0))</f>
        <v>32.957096</v>
      </c>
      <c r="C652" s="3" cm="1">
        <f t="array" ref="C652">INDEX(raw_long[Adj Close], MATCH(1, ($A652=raw_long[Date])*(C$1=raw_long[Ticker]),0))</f>
        <v>296.77877799999999</v>
      </c>
      <c r="D652" s="3" cm="1">
        <f t="array" ref="D652">INDEX(raw_long[Adj Close], MATCH(1, ($A652=raw_long[Date])*(D$1=raw_long[Ticker]),0))</f>
        <v>137.81040999999999</v>
      </c>
      <c r="E652" s="3" cm="1">
        <f t="array" ref="E652">INDEX(raw_long[Adj Close], MATCH(1, ($A652=raw_long[Date])*(E$1=raw_long[Ticker]),0))</f>
        <v>62.812125999999999</v>
      </c>
      <c r="F652" s="3" cm="1">
        <f t="array" ref="F652">INDEX(raw_long[Adj Close], MATCH(1, ($A652=raw_long[Date])*(F$1=raw_long[Ticker]),0))</f>
        <v>110.424736</v>
      </c>
      <c r="G652" s="3" cm="1">
        <f t="array" ref="G652">INDEX(raw_long[Adj Close], MATCH(1, ($A652=raw_long[Date])*(G$1=raw_long[Ticker]),0))</f>
        <v>74.455910000000003</v>
      </c>
      <c r="H652" s="3" cm="1">
        <f t="array" ref="H652">INDEX(raw_long[Adj Close], MATCH(1, ($A652=raw_long[Date])*(H$1=raw_long[Ticker]),0))</f>
        <v>107.12782300000001</v>
      </c>
      <c r="I652" s="3" cm="1">
        <f t="array" ref="I652">INDEX(raw_long[Adj Close], MATCH(1, ($A652=raw_long[Date])*(I$1=raw_long[Ticker]),0))</f>
        <v>47.110000999999997</v>
      </c>
    </row>
    <row r="653" spans="1:9" x14ac:dyDescent="0.25">
      <c r="A653" s="2">
        <v>43850</v>
      </c>
      <c r="B653" s="3" cm="1">
        <f t="array" ref="B653">INDEX(raw_long[Adj Close], MATCH(1, ($A653=raw_long[Date])*(B$1=raw_long[Ticker]),0))</f>
        <v>32.900688000000002</v>
      </c>
      <c r="C653" s="3" cm="1">
        <f t="array" ref="C653">INDEX(raw_long[Adj Close], MATCH(1, ($A653=raw_long[Date])*(C$1=raw_long[Ticker]),0))</f>
        <v>295.44561800000002</v>
      </c>
      <c r="D653" s="3" cm="1">
        <f t="array" ref="D653">INDEX(raw_long[Adj Close], MATCH(1, ($A653=raw_long[Date])*(D$1=raw_long[Ticker]),0))</f>
        <v>137.95156900000001</v>
      </c>
      <c r="E653" s="3" cm="1">
        <f t="array" ref="E653">INDEX(raw_long[Adj Close], MATCH(1, ($A653=raw_long[Date])*(E$1=raw_long[Ticker]),0))</f>
        <v>63.737743000000002</v>
      </c>
      <c r="F653" s="3" cm="1">
        <f t="array" ref="F653">INDEX(raw_long[Adj Close], MATCH(1, ($A653=raw_long[Date])*(F$1=raw_long[Ticker]),0))</f>
        <v>111.189583</v>
      </c>
      <c r="G653" s="3" cm="1">
        <f t="array" ref="G653">INDEX(raw_long[Adj Close], MATCH(1, ($A653=raw_long[Date])*(G$1=raw_long[Ticker]),0))</f>
        <v>74.749427999999995</v>
      </c>
      <c r="H653" s="3" cm="1">
        <f t="array" ref="H653">INDEX(raw_long[Adj Close], MATCH(1, ($A653=raw_long[Date])*(H$1=raw_long[Ticker]),0))</f>
        <v>106.871674</v>
      </c>
      <c r="I653" s="3" cm="1">
        <f t="array" ref="I653">INDEX(raw_long[Adj Close], MATCH(1, ($A653=raw_long[Date])*(I$1=raw_long[Ticker]),0))</f>
        <v>46.259998000000003</v>
      </c>
    </row>
    <row r="654" spans="1:9" x14ac:dyDescent="0.25">
      <c r="A654" s="2">
        <v>43851</v>
      </c>
      <c r="B654" s="3" cm="1">
        <f t="array" ref="B654">INDEX(raw_long[Adj Close], MATCH(1, ($A654=raw_long[Date])*(B$1=raw_long[Ticker]),0))</f>
        <v>33.190769000000003</v>
      </c>
      <c r="C654" s="3" cm="1">
        <f t="array" ref="C654">INDEX(raw_long[Adj Close], MATCH(1, ($A654=raw_long[Date])*(C$1=raw_long[Ticker]),0))</f>
        <v>296.635986</v>
      </c>
      <c r="D654" s="3" cm="1">
        <f t="array" ref="D654">INDEX(raw_long[Adj Close], MATCH(1, ($A654=raw_long[Date])*(D$1=raw_long[Ticker]),0))</f>
        <v>139.83358799999999</v>
      </c>
      <c r="E654" s="3" cm="1">
        <f t="array" ref="E654">INDEX(raw_long[Adj Close], MATCH(1, ($A654=raw_long[Date])*(E$1=raw_long[Ticker]),0))</f>
        <v>64.533760000000001</v>
      </c>
      <c r="F654" s="3" cm="1">
        <f t="array" ref="F654">INDEX(raw_long[Adj Close], MATCH(1, ($A654=raw_long[Date])*(F$1=raw_long[Ticker]),0))</f>
        <v>112.241249</v>
      </c>
      <c r="G654" s="3" cm="1">
        <f t="array" ref="G654">INDEX(raw_long[Adj Close], MATCH(1, ($A654=raw_long[Date])*(G$1=raw_long[Ticker]),0))</f>
        <v>75.434310999999994</v>
      </c>
      <c r="H654" s="3" cm="1">
        <f t="array" ref="H654">INDEX(raw_long[Adj Close], MATCH(1, ($A654=raw_long[Date])*(H$1=raw_long[Ticker]),0))</f>
        <v>107.219307</v>
      </c>
      <c r="I654" s="3" cm="1">
        <f t="array" ref="I654">INDEX(raw_long[Adj Close], MATCH(1, ($A654=raw_long[Date])*(I$1=raw_long[Ticker]),0))</f>
        <v>46.93</v>
      </c>
    </row>
    <row r="655" spans="1:9" x14ac:dyDescent="0.25">
      <c r="A655" s="2">
        <v>43852</v>
      </c>
      <c r="B655" s="3" cm="1">
        <f t="array" ref="B655">INDEX(raw_long[Adj Close], MATCH(1, ($A655=raw_long[Date])*(B$1=raw_long[Ticker]),0))</f>
        <v>32.634773000000003</v>
      </c>
      <c r="C655" s="3" cm="1">
        <f t="array" ref="C655">INDEX(raw_long[Adj Close], MATCH(1, ($A655=raw_long[Date])*(C$1=raw_long[Ticker]),0))</f>
        <v>300.01654100000002</v>
      </c>
      <c r="D655" s="3" cm="1">
        <f t="array" ref="D655">INDEX(raw_long[Adj Close], MATCH(1, ($A655=raw_long[Date])*(D$1=raw_long[Ticker]),0))</f>
        <v>141.668533</v>
      </c>
      <c r="E655" s="3" cm="1">
        <f t="array" ref="E655">INDEX(raw_long[Adj Close], MATCH(1, ($A655=raw_long[Date])*(E$1=raw_long[Ticker]),0))</f>
        <v>64.792938000000007</v>
      </c>
      <c r="F655" s="3" cm="1">
        <f t="array" ref="F655">INDEX(raw_long[Adj Close], MATCH(1, ($A655=raw_long[Date])*(F$1=raw_long[Ticker]),0))</f>
        <v>111.858818</v>
      </c>
      <c r="G655" s="3" cm="1">
        <f t="array" ref="G655">INDEX(raw_long[Adj Close], MATCH(1, ($A655=raw_long[Date])*(G$1=raw_long[Ticker]),0))</f>
        <v>76.706222999999994</v>
      </c>
      <c r="H655" s="3" cm="1">
        <f t="array" ref="H655">INDEX(raw_long[Adj Close], MATCH(1, ($A655=raw_long[Date])*(H$1=raw_long[Ticker]),0))</f>
        <v>106.13980100000001</v>
      </c>
      <c r="I655" s="3" cm="1">
        <f t="array" ref="I655">INDEX(raw_long[Adj Close], MATCH(1, ($A655=raw_long[Date])*(I$1=raw_long[Ticker]),0))</f>
        <v>46.950001</v>
      </c>
    </row>
    <row r="656" spans="1:9" x14ac:dyDescent="0.25">
      <c r="A656" s="2">
        <v>43853</v>
      </c>
      <c r="B656" s="3" cm="1">
        <f t="array" ref="B656">INDEX(raw_long[Adj Close], MATCH(1, ($A656=raw_long[Date])*(B$1=raw_long[Ticker]),0))</f>
        <v>32.111007999999998</v>
      </c>
      <c r="C656" s="3" cm="1">
        <f t="array" ref="C656">INDEX(raw_long[Adj Close], MATCH(1, ($A656=raw_long[Date])*(C$1=raw_long[Ticker]),0))</f>
        <v>295.778931</v>
      </c>
      <c r="D656" s="3" cm="1">
        <f t="array" ref="D656">INDEX(raw_long[Adj Close], MATCH(1, ($A656=raw_long[Date])*(D$1=raw_long[Ticker]),0))</f>
        <v>139.31603999999999</v>
      </c>
      <c r="E656" s="3" cm="1">
        <f t="array" ref="E656">INDEX(raw_long[Adj Close], MATCH(1, ($A656=raw_long[Date])*(E$1=raw_long[Ticker]),0))</f>
        <v>64.774428999999998</v>
      </c>
      <c r="F656" s="3" cm="1">
        <f t="array" ref="F656">INDEX(raw_long[Adj Close], MATCH(1, ($A656=raw_long[Date])*(F$1=raw_long[Ticker]),0))</f>
        <v>112.289047</v>
      </c>
      <c r="G656" s="3" cm="1">
        <f t="array" ref="G656">INDEX(raw_long[Adj Close], MATCH(1, ($A656=raw_long[Date])*(G$1=raw_long[Ticker]),0))</f>
        <v>75.483222999999995</v>
      </c>
      <c r="H656" s="3" cm="1">
        <f t="array" ref="H656">INDEX(raw_long[Adj Close], MATCH(1, ($A656=raw_long[Date])*(H$1=raw_long[Ticker]),0))</f>
        <v>105.75556899999999</v>
      </c>
      <c r="I656" s="3" cm="1">
        <f t="array" ref="I656">INDEX(raw_long[Adj Close], MATCH(1, ($A656=raw_long[Date])*(I$1=raw_long[Ticker]),0))</f>
        <v>45.509998000000003</v>
      </c>
    </row>
    <row r="657" spans="1:9" x14ac:dyDescent="0.25">
      <c r="A657" s="2">
        <v>43854</v>
      </c>
      <c r="B657" s="3" cm="1">
        <f t="array" ref="B657">INDEX(raw_long[Adj Close], MATCH(1, ($A657=raw_long[Date])*(B$1=raw_long[Ticker]),0))</f>
        <v>32.038482999999999</v>
      </c>
      <c r="C657" s="3" cm="1">
        <f t="array" ref="C657">INDEX(raw_long[Adj Close], MATCH(1, ($A657=raw_long[Date])*(C$1=raw_long[Ticker]),0))</f>
        <v>298.064392</v>
      </c>
      <c r="D657" s="3" cm="1">
        <f t="array" ref="D657">INDEX(raw_long[Adj Close], MATCH(1, ($A657=raw_long[Date])*(D$1=raw_long[Ticker]),0))</f>
        <v>141.24508700000001</v>
      </c>
      <c r="E657" s="3" cm="1">
        <f t="array" ref="E657">INDEX(raw_long[Adj Close], MATCH(1, ($A657=raw_long[Date])*(E$1=raw_long[Ticker]),0))</f>
        <v>66.662682000000004</v>
      </c>
      <c r="F657" s="3" cm="1">
        <f t="array" ref="F657">INDEX(raw_long[Adj Close], MATCH(1, ($A657=raw_long[Date])*(F$1=raw_long[Ticker]),0))</f>
        <v>114.726997</v>
      </c>
      <c r="G657" s="3" cm="1">
        <f t="array" ref="G657">INDEX(raw_long[Adj Close], MATCH(1, ($A657=raw_long[Date])*(G$1=raw_long[Ticker]),0))</f>
        <v>76.412704000000005</v>
      </c>
      <c r="H657" s="3" cm="1">
        <f t="array" ref="H657">INDEX(raw_long[Adj Close], MATCH(1, ($A657=raw_long[Date])*(H$1=raw_long[Ticker]),0))</f>
        <v>107.87799800000001</v>
      </c>
      <c r="I657" s="3" cm="1">
        <f t="array" ref="I657">INDEX(raw_long[Adj Close], MATCH(1, ($A657=raw_long[Date])*(I$1=raw_long[Ticker]),0))</f>
        <v>46.02</v>
      </c>
    </row>
    <row r="658" spans="1:9" x14ac:dyDescent="0.25">
      <c r="A658" s="2">
        <v>43857</v>
      </c>
      <c r="B658" s="3" cm="1">
        <f t="array" ref="B658">INDEX(raw_long[Adj Close], MATCH(1, ($A658=raw_long[Date])*(B$1=raw_long[Ticker]),0))</f>
        <v>31.200458999999999</v>
      </c>
      <c r="C658" s="3" cm="1">
        <f t="array" ref="C658">INDEX(raw_long[Adj Close], MATCH(1, ($A658=raw_long[Date])*(C$1=raw_long[Ticker]),0))</f>
        <v>285.68472300000002</v>
      </c>
      <c r="D658" s="3" cm="1">
        <f t="array" ref="D658">INDEX(raw_long[Adj Close], MATCH(1, ($A658=raw_long[Date])*(D$1=raw_long[Ticker]),0))</f>
        <v>138.892563</v>
      </c>
      <c r="E658" s="3" cm="1">
        <f t="array" ref="E658">INDEX(raw_long[Adj Close], MATCH(1, ($A658=raw_long[Date])*(E$1=raw_long[Ticker]),0))</f>
        <v>65.551940999999999</v>
      </c>
      <c r="F658" s="3" cm="1">
        <f t="array" ref="F658">INDEX(raw_long[Adj Close], MATCH(1, ($A658=raw_long[Date])*(F$1=raw_long[Ticker]),0))</f>
        <v>112.432457</v>
      </c>
      <c r="G658" s="3" cm="1">
        <f t="array" ref="G658">INDEX(raw_long[Adj Close], MATCH(1, ($A658=raw_long[Date])*(G$1=raw_long[Ticker]),0))</f>
        <v>73.868874000000005</v>
      </c>
      <c r="H658" s="3" cm="1">
        <f t="array" ref="H658">INDEX(raw_long[Adj Close], MATCH(1, ($A658=raw_long[Date])*(H$1=raw_long[Ticker]),0))</f>
        <v>105.04199199999999</v>
      </c>
      <c r="I658" s="3" cm="1">
        <f t="array" ref="I658">INDEX(raw_long[Adj Close], MATCH(1, ($A658=raw_long[Date])*(I$1=raw_long[Ticker]),0))</f>
        <v>44.380001</v>
      </c>
    </row>
    <row r="659" spans="1:9" x14ac:dyDescent="0.25">
      <c r="A659" s="2">
        <v>43858</v>
      </c>
      <c r="B659" s="3" cm="1">
        <f t="array" ref="B659">INDEX(raw_long[Adj Close], MATCH(1, ($A659=raw_long[Date])*(B$1=raw_long[Ticker]),0))</f>
        <v>31.691994000000001</v>
      </c>
      <c r="C659" s="3" cm="1">
        <f t="array" ref="C659">INDEX(raw_long[Adj Close], MATCH(1, ($A659=raw_long[Date])*(C$1=raw_long[Ticker]),0))</f>
        <v>287.54168700000002</v>
      </c>
      <c r="D659" s="3" cm="1">
        <f t="array" ref="D659">INDEX(raw_long[Adj Close], MATCH(1, ($A659=raw_long[Date])*(D$1=raw_long[Ticker]),0))</f>
        <v>140.16291799999999</v>
      </c>
      <c r="E659" s="3" cm="1">
        <f t="array" ref="E659">INDEX(raw_long[Adj Close], MATCH(1, ($A659=raw_long[Date])*(E$1=raw_long[Ticker]),0))</f>
        <v>66.718224000000006</v>
      </c>
      <c r="F659" s="3" cm="1">
        <f t="array" ref="F659">INDEX(raw_long[Adj Close], MATCH(1, ($A659=raw_long[Date])*(F$1=raw_long[Ticker]),0))</f>
        <v>113.53192900000001</v>
      </c>
      <c r="G659" s="3" cm="1">
        <f t="array" ref="G659">INDEX(raw_long[Adj Close], MATCH(1, ($A659=raw_long[Date])*(G$1=raw_long[Ticker]),0))</f>
        <v>73.673195000000007</v>
      </c>
      <c r="H659" s="3" cm="1">
        <f t="array" ref="H659">INDEX(raw_long[Adj Close], MATCH(1, ($A659=raw_long[Date])*(H$1=raw_long[Ticker]),0))</f>
        <v>105.53600299999999</v>
      </c>
      <c r="I659" s="3" cm="1">
        <f t="array" ref="I659">INDEX(raw_long[Adj Close], MATCH(1, ($A659=raw_long[Date])*(I$1=raw_long[Ticker]),0))</f>
        <v>44.330002</v>
      </c>
    </row>
    <row r="660" spans="1:9" x14ac:dyDescent="0.25">
      <c r="A660" s="2">
        <v>43859</v>
      </c>
      <c r="B660" s="3" cm="1">
        <f t="array" ref="B660">INDEX(raw_long[Adj Close], MATCH(1, ($A660=raw_long[Date])*(B$1=raw_long[Ticker]),0))</f>
        <v>31.804804000000001</v>
      </c>
      <c r="C660" s="3" cm="1">
        <f t="array" ref="C660">INDEX(raw_long[Adj Close], MATCH(1, ($A660=raw_long[Date])*(C$1=raw_long[Ticker]),0))</f>
        <v>282.16125499999998</v>
      </c>
      <c r="D660" s="3" cm="1">
        <f t="array" ref="D660">INDEX(raw_long[Adj Close], MATCH(1, ($A660=raw_long[Date])*(D$1=raw_long[Ticker]),0))</f>
        <v>141.15097</v>
      </c>
      <c r="E660" s="3" cm="1">
        <f t="array" ref="E660">INDEX(raw_long[Adj Close], MATCH(1, ($A660=raw_long[Date])*(E$1=raw_long[Ticker]),0))</f>
        <v>66.570106999999993</v>
      </c>
      <c r="F660" s="3" cm="1">
        <f t="array" ref="F660">INDEX(raw_long[Adj Close], MATCH(1, ($A660=raw_long[Date])*(F$1=raw_long[Ticker]),0))</f>
        <v>113.818741</v>
      </c>
      <c r="G660" s="3" cm="1">
        <f t="array" ref="G660">INDEX(raw_long[Adj Close], MATCH(1, ($A660=raw_long[Date])*(G$1=raw_long[Ticker]),0))</f>
        <v>72.743720999999994</v>
      </c>
      <c r="H660" s="3" cm="1">
        <f t="array" ref="H660">INDEX(raw_long[Adj Close], MATCH(1, ($A660=raw_long[Date])*(H$1=raw_long[Ticker]),0))</f>
        <v>106.414261</v>
      </c>
      <c r="I660" s="3" cm="1">
        <f t="array" ref="I660">INDEX(raw_long[Adj Close], MATCH(1, ($A660=raw_long[Date])*(I$1=raw_long[Ticker]),0))</f>
        <v>44.099997999999999</v>
      </c>
    </row>
    <row r="661" spans="1:9" x14ac:dyDescent="0.25">
      <c r="A661" s="2">
        <v>43860</v>
      </c>
      <c r="B661" s="3" cm="1">
        <f t="array" ref="B661">INDEX(raw_long[Adj Close], MATCH(1, ($A661=raw_long[Date])*(B$1=raw_long[Ticker]),0))</f>
        <v>31.458309</v>
      </c>
      <c r="C661" s="3" cm="1">
        <f t="array" ref="C661">INDEX(raw_long[Adj Close], MATCH(1, ($A661=raw_long[Date])*(C$1=raw_long[Ticker]),0))</f>
        <v>278.92349200000001</v>
      </c>
      <c r="D661" s="3" cm="1">
        <f t="array" ref="D661">INDEX(raw_long[Adj Close], MATCH(1, ($A661=raw_long[Date])*(D$1=raw_long[Ticker]),0))</f>
        <v>139.83358799999999</v>
      </c>
      <c r="E661" s="3" cm="1">
        <f t="array" ref="E661">INDEX(raw_long[Adj Close], MATCH(1, ($A661=raw_long[Date])*(E$1=raw_long[Ticker]),0))</f>
        <v>65.607474999999994</v>
      </c>
      <c r="F661" s="3" cm="1">
        <f t="array" ref="F661">INDEX(raw_long[Adj Close], MATCH(1, ($A661=raw_long[Date])*(F$1=raw_long[Ticker]),0))</f>
        <v>113.00608099999999</v>
      </c>
      <c r="G661" s="3" cm="1">
        <f t="array" ref="G661">INDEX(raw_long[Adj Close], MATCH(1, ($A661=raw_long[Date])*(G$1=raw_long[Ticker]),0))</f>
        <v>71.961005999999998</v>
      </c>
      <c r="H661" s="3" cm="1">
        <f t="array" ref="H661">INDEX(raw_long[Adj Close], MATCH(1, ($A661=raw_long[Date])*(H$1=raw_long[Ticker]),0))</f>
        <v>104.053963</v>
      </c>
      <c r="I661" s="3" cm="1">
        <f t="array" ref="I661">INDEX(raw_long[Adj Close], MATCH(1, ($A661=raw_long[Date])*(I$1=raw_long[Ticker]),0))</f>
        <v>43.66</v>
      </c>
    </row>
    <row r="662" spans="1:9" x14ac:dyDescent="0.25">
      <c r="A662" s="2">
        <v>43861</v>
      </c>
      <c r="B662" s="3" cm="1">
        <f t="array" ref="B662">INDEX(raw_long[Adj Close], MATCH(1, ($A662=raw_long[Date])*(B$1=raw_long[Ticker]),0))</f>
        <v>30.741152</v>
      </c>
      <c r="C662" s="3" cm="1">
        <f t="array" ref="C662">INDEX(raw_long[Adj Close], MATCH(1, ($A662=raw_long[Date])*(C$1=raw_long[Ticker]),0))</f>
        <v>272.16229199999998</v>
      </c>
      <c r="D662" s="3" cm="1">
        <f t="array" ref="D662">INDEX(raw_long[Adj Close], MATCH(1, ($A662=raw_long[Date])*(D$1=raw_long[Ticker]),0))</f>
        <v>138.37501499999999</v>
      </c>
      <c r="E662" s="3" cm="1">
        <f t="array" ref="E662">INDEX(raw_long[Adj Close], MATCH(1, ($A662=raw_long[Date])*(E$1=raw_long[Ticker]),0))</f>
        <v>64.515251000000006</v>
      </c>
      <c r="F662" s="3" cm="1">
        <f t="array" ref="F662">INDEX(raw_long[Adj Close], MATCH(1, ($A662=raw_long[Date])*(F$1=raw_long[Ticker]),0))</f>
        <v>110.807159</v>
      </c>
      <c r="G662" s="3" cm="1">
        <f t="array" ref="G662">INDEX(raw_long[Adj Close], MATCH(1, ($A662=raw_long[Date])*(G$1=raw_long[Ticker]),0))</f>
        <v>70.835846000000004</v>
      </c>
      <c r="H662" s="3" cm="1">
        <f t="array" ref="H662">INDEX(raw_long[Adj Close], MATCH(1, ($A662=raw_long[Date])*(H$1=raw_long[Ticker]),0))</f>
        <v>102.132805</v>
      </c>
      <c r="I662" s="3" cm="1">
        <f t="array" ref="I662">INDEX(raw_long[Adj Close], MATCH(1, ($A662=raw_long[Date])*(I$1=raw_long[Ticker]),0))</f>
        <v>43.43</v>
      </c>
    </row>
    <row r="663" spans="1:9" x14ac:dyDescent="0.25">
      <c r="A663" s="2">
        <v>43864</v>
      </c>
      <c r="B663" s="3" cm="1">
        <f t="array" ref="B663">INDEX(raw_long[Adj Close], MATCH(1, ($A663=raw_long[Date])*(B$1=raw_long[Ticker]),0))</f>
        <v>30.394656999999999</v>
      </c>
      <c r="C663" s="3" cm="1">
        <f t="array" ref="C663">INDEX(raw_long[Adj Close], MATCH(1, ($A663=raw_long[Date])*(C$1=raw_long[Ticker]),0))</f>
        <v>271.40048200000001</v>
      </c>
      <c r="D663" s="3" cm="1">
        <f t="array" ref="D663">INDEX(raw_long[Adj Close], MATCH(1, ($A663=raw_long[Date])*(D$1=raw_long[Ticker]),0))</f>
        <v>140.63342299999999</v>
      </c>
      <c r="E663" s="3" cm="1">
        <f t="array" ref="E663">INDEX(raw_long[Adj Close], MATCH(1, ($A663=raw_long[Date])*(E$1=raw_long[Ticker]),0))</f>
        <v>64.700385999999995</v>
      </c>
      <c r="F663" s="3" cm="1">
        <f t="array" ref="F663">INDEX(raw_long[Adj Close], MATCH(1, ($A663=raw_long[Date])*(F$1=raw_long[Ticker]),0))</f>
        <v>112.19343600000001</v>
      </c>
      <c r="G663" s="3" cm="1">
        <f t="array" ref="G663">INDEX(raw_long[Adj Close], MATCH(1, ($A663=raw_long[Date])*(G$1=raw_long[Ticker]),0))</f>
        <v>70.102051000000003</v>
      </c>
      <c r="H663" s="3" cm="1">
        <f t="array" ref="H663">INDEX(raw_long[Adj Close], MATCH(1, ($A663=raw_long[Date])*(H$1=raw_long[Ticker]),0))</f>
        <v>101.748566</v>
      </c>
      <c r="I663" s="3" cm="1">
        <f t="array" ref="I663">INDEX(raw_long[Adj Close], MATCH(1, ($A663=raw_long[Date])*(I$1=raw_long[Ticker]),0))</f>
        <v>44</v>
      </c>
    </row>
    <row r="664" spans="1:9" x14ac:dyDescent="0.25">
      <c r="A664" s="2">
        <v>43865</v>
      </c>
      <c r="B664" s="3" cm="1">
        <f t="array" ref="B664">INDEX(raw_long[Adj Close], MATCH(1, ($A664=raw_long[Date])*(B$1=raw_long[Ticker]),0))</f>
        <v>31.007065000000001</v>
      </c>
      <c r="C664" s="3" cm="1">
        <f t="array" ref="C664">INDEX(raw_long[Adj Close], MATCH(1, ($A664=raw_long[Date])*(C$1=raw_long[Ticker]),0))</f>
        <v>277.49508700000001</v>
      </c>
      <c r="D664" s="3" cm="1">
        <f t="array" ref="D664">INDEX(raw_long[Adj Close], MATCH(1, ($A664=raw_long[Date])*(D$1=raw_long[Ticker]),0))</f>
        <v>142.37429800000001</v>
      </c>
      <c r="E664" s="3" cm="1">
        <f t="array" ref="E664">INDEX(raw_long[Adj Close], MATCH(1, ($A664=raw_long[Date])*(E$1=raw_long[Ticker]),0))</f>
        <v>65.848145000000002</v>
      </c>
      <c r="F664" s="3" cm="1">
        <f t="array" ref="F664">INDEX(raw_long[Adj Close], MATCH(1, ($A664=raw_long[Date])*(F$1=raw_long[Ticker]),0))</f>
        <v>112.623665</v>
      </c>
      <c r="G664" s="3" cm="1">
        <f t="array" ref="G664">INDEX(raw_long[Adj Close], MATCH(1, ($A664=raw_long[Date])*(G$1=raw_long[Ticker]),0))</f>
        <v>72.303443999999999</v>
      </c>
      <c r="H664" s="3" cm="1">
        <f t="array" ref="H664">INDEX(raw_long[Adj Close], MATCH(1, ($A664=raw_long[Date])*(H$1=raw_long[Ticker]),0))</f>
        <v>103.358688</v>
      </c>
      <c r="I664" s="3" cm="1">
        <f t="array" ref="I664">INDEX(raw_long[Adj Close], MATCH(1, ($A664=raw_long[Date])*(I$1=raw_long[Ticker]),0))</f>
        <v>44.700001</v>
      </c>
    </row>
    <row r="665" spans="1:9" x14ac:dyDescent="0.25">
      <c r="A665" s="2">
        <v>43866</v>
      </c>
      <c r="B665" s="3" cm="1">
        <f t="array" ref="B665">INDEX(raw_long[Adj Close], MATCH(1, ($A665=raw_long[Date])*(B$1=raw_long[Ticker]),0))</f>
        <v>31.192399999999999</v>
      </c>
      <c r="C665" s="3" cm="1">
        <f t="array" ref="C665">INDEX(raw_long[Adj Close], MATCH(1, ($A665=raw_long[Date])*(C$1=raw_long[Ticker]),0))</f>
        <v>276.59042399999998</v>
      </c>
      <c r="D665" s="3" cm="1">
        <f t="array" ref="D665">INDEX(raw_long[Adj Close], MATCH(1, ($A665=raw_long[Date])*(D$1=raw_long[Ticker]),0))</f>
        <v>141.33918800000001</v>
      </c>
      <c r="E665" s="3" cm="1">
        <f t="array" ref="E665">INDEX(raw_long[Adj Close], MATCH(1, ($A665=raw_long[Date])*(E$1=raw_long[Ticker]),0))</f>
        <v>67.273582000000005</v>
      </c>
      <c r="F665" s="3" cm="1">
        <f t="array" ref="F665">INDEX(raw_long[Adj Close], MATCH(1, ($A665=raw_long[Date])*(F$1=raw_long[Ticker]),0))</f>
        <v>115.730858</v>
      </c>
      <c r="G665" s="3" cm="1">
        <f t="array" ref="G665">INDEX(raw_long[Adj Close], MATCH(1, ($A665=raw_long[Date])*(G$1=raw_long[Ticker]),0))</f>
        <v>71.814239999999998</v>
      </c>
      <c r="H665" s="3" cm="1">
        <f t="array" ref="H665">INDEX(raw_long[Adj Close], MATCH(1, ($A665=raw_long[Date])*(H$1=raw_long[Ticker]),0))</f>
        <v>104.03565999999999</v>
      </c>
      <c r="I665" s="3" cm="1">
        <f t="array" ref="I665">INDEX(raw_long[Adj Close], MATCH(1, ($A665=raw_long[Date])*(I$1=raw_long[Ticker]),0))</f>
        <v>44.82</v>
      </c>
    </row>
    <row r="666" spans="1:9" x14ac:dyDescent="0.25">
      <c r="A666" s="2">
        <v>43867</v>
      </c>
      <c r="B666" s="3" cm="1">
        <f t="array" ref="B666">INDEX(raw_long[Adj Close], MATCH(1, ($A666=raw_long[Date])*(B$1=raw_long[Ticker]),0))</f>
        <v>31.119879000000001</v>
      </c>
      <c r="C666" s="3" cm="1">
        <f t="array" ref="C666">INDEX(raw_long[Adj Close], MATCH(1, ($A666=raw_long[Date])*(C$1=raw_long[Ticker]),0))</f>
        <v>275.78100599999999</v>
      </c>
      <c r="D666" s="3" cm="1">
        <f t="array" ref="D666">INDEX(raw_long[Adj Close], MATCH(1, ($A666=raw_long[Date])*(D$1=raw_long[Ticker]),0))</f>
        <v>143.033005</v>
      </c>
      <c r="E666" s="3" cm="1">
        <f t="array" ref="E666">INDEX(raw_long[Adj Close], MATCH(1, ($A666=raw_long[Date])*(E$1=raw_long[Ticker]),0))</f>
        <v>67.680854999999994</v>
      </c>
      <c r="F666" s="3" cm="1">
        <f t="array" ref="F666">INDEX(raw_long[Adj Close], MATCH(1, ($A666=raw_long[Date])*(F$1=raw_long[Ticker]),0))</f>
        <v>115.68306</v>
      </c>
      <c r="G666" s="3" cm="1">
        <f t="array" ref="G666">INDEX(raw_long[Adj Close], MATCH(1, ($A666=raw_long[Date])*(G$1=raw_long[Ticker]),0))</f>
        <v>70.346648999999999</v>
      </c>
      <c r="H666" s="3" cm="1">
        <f t="array" ref="H666">INDEX(raw_long[Adj Close], MATCH(1, ($A666=raw_long[Date])*(H$1=raw_long[Ticker]),0))</f>
        <v>102.95571099999999</v>
      </c>
      <c r="I666" s="3" cm="1">
        <f t="array" ref="I666">INDEX(raw_long[Adj Close], MATCH(1, ($A666=raw_long[Date])*(I$1=raw_long[Ticker]),0))</f>
        <v>45.130001</v>
      </c>
    </row>
    <row r="667" spans="1:9" x14ac:dyDescent="0.25">
      <c r="A667" s="2">
        <v>43868</v>
      </c>
      <c r="B667" s="3" cm="1">
        <f t="array" ref="B667">INDEX(raw_long[Adj Close], MATCH(1, ($A667=raw_long[Date])*(B$1=raw_long[Ticker]),0))</f>
        <v>30.741152</v>
      </c>
      <c r="C667" s="3" cm="1">
        <f t="array" ref="C667">INDEX(raw_long[Adj Close], MATCH(1, ($A667=raw_long[Date])*(C$1=raw_long[Ticker]),0))</f>
        <v>275.30484000000001</v>
      </c>
      <c r="D667" s="3" cm="1">
        <f t="array" ref="D667">INDEX(raw_long[Adj Close], MATCH(1, ($A667=raw_long[Date])*(D$1=raw_long[Ticker]),0))</f>
        <v>143.36236600000001</v>
      </c>
      <c r="E667" s="3" cm="1">
        <f t="array" ref="E667">INDEX(raw_long[Adj Close], MATCH(1, ($A667=raw_long[Date])*(E$1=raw_long[Ticker]),0))</f>
        <v>67.069953999999996</v>
      </c>
      <c r="F667" s="3" cm="1">
        <f t="array" ref="F667">INDEX(raw_long[Adj Close], MATCH(1, ($A667=raw_long[Date])*(F$1=raw_long[Ticker]),0))</f>
        <v>114.918198</v>
      </c>
      <c r="G667" s="3" cm="1">
        <f t="array" ref="G667">INDEX(raw_long[Adj Close], MATCH(1, ($A667=raw_long[Date])*(G$1=raw_long[Ticker]),0))</f>
        <v>69.368256000000002</v>
      </c>
      <c r="H667" s="3" cm="1">
        <f t="array" ref="H667">INDEX(raw_long[Adj Close], MATCH(1, ($A667=raw_long[Date])*(H$1=raw_long[Ticker]),0))</f>
        <v>102.59573399999999</v>
      </c>
      <c r="I667" s="3" cm="1">
        <f t="array" ref="I667">INDEX(raw_long[Adj Close], MATCH(1, ($A667=raw_long[Date])*(I$1=raw_long[Ticker]),0))</f>
        <v>44.799999</v>
      </c>
    </row>
    <row r="668" spans="1:9" x14ac:dyDescent="0.25">
      <c r="A668" s="2">
        <v>43871</v>
      </c>
      <c r="B668" s="3" cm="1">
        <f t="array" ref="B668">INDEX(raw_long[Adj Close], MATCH(1, ($A668=raw_long[Date])*(B$1=raw_long[Ticker]),0))</f>
        <v>30.579996000000001</v>
      </c>
      <c r="C668" s="3" cm="1">
        <f t="array" ref="C668">INDEX(raw_long[Adj Close], MATCH(1, ($A668=raw_long[Date])*(C$1=raw_long[Ticker]),0))</f>
        <v>272.40039100000001</v>
      </c>
      <c r="D668" s="3" cm="1">
        <f t="array" ref="D668">INDEX(raw_long[Adj Close], MATCH(1, ($A668=raw_long[Date])*(D$1=raw_long[Ticker]),0))</f>
        <v>143.97399899999999</v>
      </c>
      <c r="E668" s="3" cm="1">
        <f t="array" ref="E668">INDEX(raw_long[Adj Close], MATCH(1, ($A668=raw_long[Date])*(E$1=raw_long[Ticker]),0))</f>
        <v>67.384658999999999</v>
      </c>
      <c r="F668" s="3" cm="1">
        <f t="array" ref="F668">INDEX(raw_long[Adj Close], MATCH(1, ($A668=raw_long[Date])*(F$1=raw_long[Ticker]),0))</f>
        <v>114.822609</v>
      </c>
      <c r="G668" s="3" cm="1">
        <f t="array" ref="G668">INDEX(raw_long[Adj Close], MATCH(1, ($A668=raw_long[Date])*(G$1=raw_long[Ticker]),0))</f>
        <v>69.759613000000002</v>
      </c>
      <c r="H668" s="3" cm="1">
        <f t="array" ref="H668">INDEX(raw_long[Adj Close], MATCH(1, ($A668=raw_long[Date])*(H$1=raw_long[Ticker]),0))</f>
        <v>102.59573399999999</v>
      </c>
      <c r="I668" s="3" cm="1">
        <f t="array" ref="I668">INDEX(raw_long[Adj Close], MATCH(1, ($A668=raw_long[Date])*(I$1=raw_long[Ticker]),0))</f>
        <v>45.560001</v>
      </c>
    </row>
    <row r="669" spans="1:9" x14ac:dyDescent="0.25">
      <c r="A669" s="2">
        <v>43872</v>
      </c>
      <c r="B669" s="3" cm="1">
        <f t="array" ref="B669">INDEX(raw_long[Adj Close], MATCH(1, ($A669=raw_long[Date])*(B$1=raw_long[Ticker]),0))</f>
        <v>31.281037999999999</v>
      </c>
      <c r="C669" s="3" cm="1">
        <f t="array" ref="C669">INDEX(raw_long[Adj Close], MATCH(1, ($A669=raw_long[Date])*(C$1=raw_long[Ticker]),0))</f>
        <v>273.11456299999998</v>
      </c>
      <c r="D669" s="3" cm="1">
        <f t="array" ref="D669">INDEX(raw_long[Adj Close], MATCH(1, ($A669=raw_long[Date])*(D$1=raw_long[Ticker]),0))</f>
        <v>144.58566300000001</v>
      </c>
      <c r="E669" s="3" cm="1">
        <f t="array" ref="E669">INDEX(raw_long[Adj Close], MATCH(1, ($A669=raw_long[Date])*(E$1=raw_long[Ticker]),0))</f>
        <v>68.328781000000006</v>
      </c>
      <c r="F669" s="3" cm="1">
        <f t="array" ref="F669">INDEX(raw_long[Adj Close], MATCH(1, ($A669=raw_long[Date])*(F$1=raw_long[Ticker]),0))</f>
        <v>115.539642</v>
      </c>
      <c r="G669" s="3" cm="1">
        <f t="array" ref="G669">INDEX(raw_long[Adj Close], MATCH(1, ($A669=raw_long[Date])*(G$1=raw_long[Ticker]),0))</f>
        <v>69.221496999999999</v>
      </c>
      <c r="H669" s="3" cm="1">
        <f t="array" ref="H669">INDEX(raw_long[Adj Close], MATCH(1, ($A669=raw_long[Date])*(H$1=raw_long[Ticker]),0))</f>
        <v>103.67568199999999</v>
      </c>
      <c r="I669" s="3" cm="1">
        <f t="array" ref="I669">INDEX(raw_long[Adj Close], MATCH(1, ($A669=raw_long[Date])*(I$1=raw_long[Ticker]),0))</f>
        <v>47.060001</v>
      </c>
    </row>
    <row r="670" spans="1:9" x14ac:dyDescent="0.25">
      <c r="A670" s="2">
        <v>43873</v>
      </c>
      <c r="B670" s="3" cm="1">
        <f t="array" ref="B670">INDEX(raw_long[Adj Close], MATCH(1, ($A670=raw_long[Date])*(B$1=raw_long[Ticker]),0))</f>
        <v>31.643643999999998</v>
      </c>
      <c r="C670" s="3" cm="1">
        <f t="array" ref="C670">INDEX(raw_long[Adj Close], MATCH(1, ($A670=raw_long[Date])*(C$1=raw_long[Ticker]),0))</f>
        <v>276.82852200000002</v>
      </c>
      <c r="D670" s="3" cm="1">
        <f t="array" ref="D670">INDEX(raw_long[Adj Close], MATCH(1, ($A670=raw_long[Date])*(D$1=raw_long[Ticker]),0))</f>
        <v>144.209259</v>
      </c>
      <c r="E670" s="3" cm="1">
        <f t="array" ref="E670">INDEX(raw_long[Adj Close], MATCH(1, ($A670=raw_long[Date])*(E$1=raw_long[Ticker]),0))</f>
        <v>68.106644000000003</v>
      </c>
      <c r="F670" s="3" cm="1">
        <f t="array" ref="F670">INDEX(raw_long[Adj Close], MATCH(1, ($A670=raw_long[Date])*(F$1=raw_long[Ticker]),0))</f>
        <v>116.495705</v>
      </c>
      <c r="G670" s="3" cm="1">
        <f t="array" ref="G670">INDEX(raw_long[Adj Close], MATCH(1, ($A670=raw_long[Date])*(G$1=raw_long[Ticker]),0))</f>
        <v>70.689087000000001</v>
      </c>
      <c r="H670" s="3" cm="1">
        <f t="array" ref="H670">INDEX(raw_long[Adj Close], MATCH(1, ($A670=raw_long[Date])*(H$1=raw_long[Ticker]),0))</f>
        <v>103.808311</v>
      </c>
      <c r="I670" s="3" cm="1">
        <f t="array" ref="I670">INDEX(raw_long[Adj Close], MATCH(1, ($A670=raw_long[Date])*(I$1=raw_long[Ticker]),0))</f>
        <v>47.709999000000003</v>
      </c>
    </row>
    <row r="671" spans="1:9" x14ac:dyDescent="0.25">
      <c r="A671" s="2">
        <v>43874</v>
      </c>
      <c r="B671" s="3" cm="1">
        <f t="array" ref="B671">INDEX(raw_long[Adj Close], MATCH(1, ($A671=raw_long[Date])*(B$1=raw_long[Ticker]),0))</f>
        <v>31.377728999999999</v>
      </c>
      <c r="C671" s="3" cm="1">
        <f t="array" ref="C671">INDEX(raw_long[Adj Close], MATCH(1, ($A671=raw_long[Date])*(C$1=raw_long[Ticker]),0))</f>
        <v>273.97164900000001</v>
      </c>
      <c r="D671" s="3" cm="1">
        <f t="array" ref="D671">INDEX(raw_long[Adj Close], MATCH(1, ($A671=raw_long[Date])*(D$1=raw_long[Ticker]),0))</f>
        <v>144.53862000000001</v>
      </c>
      <c r="E671" s="3" cm="1">
        <f t="array" ref="E671">INDEX(raw_long[Adj Close], MATCH(1, ($A671=raw_long[Date])*(E$1=raw_long[Ticker]),0))</f>
        <v>68.199196000000001</v>
      </c>
      <c r="F671" s="3" cm="1">
        <f t="array" ref="F671">INDEX(raw_long[Adj Close], MATCH(1, ($A671=raw_long[Date])*(F$1=raw_long[Ticker]),0))</f>
        <v>117.356155</v>
      </c>
      <c r="G671" s="3" cm="1">
        <f t="array" ref="G671">INDEX(raw_long[Adj Close], MATCH(1, ($A671=raw_long[Date])*(G$1=raw_long[Ticker]),0))</f>
        <v>71.276131000000007</v>
      </c>
      <c r="H671" s="3" cm="1">
        <f t="array" ref="H671">INDEX(raw_long[Adj Close], MATCH(1, ($A671=raw_long[Date])*(H$1=raw_long[Ticker]),0))</f>
        <v>101.515778</v>
      </c>
      <c r="I671" s="3" cm="1">
        <f t="array" ref="I671">INDEX(raw_long[Adj Close], MATCH(1, ($A671=raw_long[Date])*(I$1=raw_long[Ticker]),0))</f>
        <v>47.880001</v>
      </c>
    </row>
    <row r="672" spans="1:9" x14ac:dyDescent="0.25">
      <c r="A672" s="2">
        <v>43875</v>
      </c>
      <c r="B672" s="3" cm="1">
        <f t="array" ref="B672">INDEX(raw_long[Adj Close], MATCH(1, ($A672=raw_long[Date])*(B$1=raw_long[Ticker]),0))</f>
        <v>31.50666</v>
      </c>
      <c r="C672" s="3" cm="1">
        <f t="array" ref="C672">INDEX(raw_long[Adj Close], MATCH(1, ($A672=raw_long[Date])*(C$1=raw_long[Ticker]),0))</f>
        <v>274.63824499999998</v>
      </c>
      <c r="D672" s="3" cm="1">
        <f t="array" ref="D672">INDEX(raw_long[Adj Close], MATCH(1, ($A672=raw_long[Date])*(D$1=raw_long[Ticker]),0))</f>
        <v>144.820908</v>
      </c>
      <c r="E672" s="3" cm="1">
        <f t="array" ref="E672">INDEX(raw_long[Adj Close], MATCH(1, ($A672=raw_long[Date])*(E$1=raw_long[Ticker]),0))</f>
        <v>68.939682000000005</v>
      </c>
      <c r="F672" s="3" cm="1">
        <f t="array" ref="F672">INDEX(raw_long[Adj Close], MATCH(1, ($A672=raw_long[Date])*(F$1=raw_long[Ticker]),0))</f>
        <v>116.973732</v>
      </c>
      <c r="G672" s="3" cm="1">
        <f t="array" ref="G672">INDEX(raw_long[Adj Close], MATCH(1, ($A672=raw_long[Date])*(G$1=raw_long[Ticker]),0))</f>
        <v>70.395561000000001</v>
      </c>
      <c r="H672" s="3" cm="1">
        <f t="array" ref="H672">INDEX(raw_long[Adj Close], MATCH(1, ($A672=raw_long[Date])*(H$1=raw_long[Ticker]),0))</f>
        <v>101.042114</v>
      </c>
      <c r="I672" s="3" cm="1">
        <f t="array" ref="I672">INDEX(raw_long[Adj Close], MATCH(1, ($A672=raw_long[Date])*(I$1=raw_long[Ticker]),0))</f>
        <v>47.470001000000003</v>
      </c>
    </row>
    <row r="673" spans="1:9" x14ac:dyDescent="0.25">
      <c r="A673" s="2">
        <v>43878</v>
      </c>
      <c r="B673" s="3" cm="1">
        <f t="array" ref="B673">INDEX(raw_long[Adj Close], MATCH(1, ($A673=raw_long[Date])*(B$1=raw_long[Ticker]),0))</f>
        <v>31.812864000000001</v>
      </c>
      <c r="C673" s="3" cm="1">
        <f t="array" ref="C673">INDEX(raw_long[Adj Close], MATCH(1, ($A673=raw_long[Date])*(C$1=raw_long[Ticker]),0))</f>
        <v>277.54269399999998</v>
      </c>
      <c r="D673" s="3" cm="1">
        <f t="array" ref="D673">INDEX(raw_long[Adj Close], MATCH(1, ($A673=raw_long[Date])*(D$1=raw_long[Ticker]),0))</f>
        <v>145.80896000000001</v>
      </c>
      <c r="E673" s="3" cm="1">
        <f t="array" ref="E673">INDEX(raw_long[Adj Close], MATCH(1, ($A673=raw_long[Date])*(E$1=raw_long[Ticker]),0))</f>
        <v>69.032248999999993</v>
      </c>
      <c r="F673" s="3" cm="1">
        <f t="array" ref="F673">INDEX(raw_long[Adj Close], MATCH(1, ($A673=raw_long[Date])*(F$1=raw_long[Ticker]),0))</f>
        <v>117.30835</v>
      </c>
      <c r="G673" s="3" cm="1">
        <f t="array" ref="G673">INDEX(raw_long[Adj Close], MATCH(1, ($A673=raw_long[Date])*(G$1=raw_long[Ticker]),0))</f>
        <v>70.835846000000004</v>
      </c>
      <c r="H673" s="3" cm="1">
        <f t="array" ref="H673">INDEX(raw_long[Adj Close], MATCH(1, ($A673=raw_long[Date])*(H$1=raw_long[Ticker]),0))</f>
        <v>102.197845</v>
      </c>
      <c r="I673" s="3" cm="1">
        <f t="array" ref="I673">INDEX(raw_long[Adj Close], MATCH(1, ($A673=raw_long[Date])*(I$1=raw_long[Ticker]),0))</f>
        <v>48.41</v>
      </c>
    </row>
    <row r="674" spans="1:9" x14ac:dyDescent="0.25">
      <c r="A674" s="2">
        <v>43879</v>
      </c>
      <c r="B674" s="3" cm="1">
        <f t="array" ref="B674">INDEX(raw_long[Adj Close], MATCH(1, ($A674=raw_long[Date])*(B$1=raw_long[Ticker]),0))</f>
        <v>31.788686999999999</v>
      </c>
      <c r="C674" s="3" cm="1">
        <f t="array" ref="C674">INDEX(raw_long[Adj Close], MATCH(1, ($A674=raw_long[Date])*(C$1=raw_long[Ticker]),0))</f>
        <v>271.82900999999998</v>
      </c>
      <c r="D674" s="3" cm="1">
        <f t="array" ref="D674">INDEX(raw_long[Adj Close], MATCH(1, ($A674=raw_long[Date])*(D$1=raw_long[Ticker]),0))</f>
        <v>145.85601800000001</v>
      </c>
      <c r="E674" s="3" cm="1">
        <f t="array" ref="E674">INDEX(raw_long[Adj Close], MATCH(1, ($A674=raw_long[Date])*(E$1=raw_long[Ticker]),0))</f>
        <v>68.439857000000003</v>
      </c>
      <c r="F674" s="3" cm="1">
        <f t="array" ref="F674">INDEX(raw_long[Adj Close], MATCH(1, ($A674=raw_long[Date])*(F$1=raw_long[Ticker]),0))</f>
        <v>118.073196</v>
      </c>
      <c r="G674" s="3" cm="1">
        <f t="array" ref="G674">INDEX(raw_long[Adj Close], MATCH(1, ($A674=raw_long[Date])*(G$1=raw_long[Ticker]),0))</f>
        <v>70.395561000000001</v>
      </c>
      <c r="H674" s="3" cm="1">
        <f t="array" ref="H674">INDEX(raw_long[Adj Close], MATCH(1, ($A674=raw_long[Date])*(H$1=raw_long[Ticker]),0))</f>
        <v>101.21262400000001</v>
      </c>
      <c r="I674" s="3" cm="1">
        <f t="array" ref="I674">INDEX(raw_long[Adj Close], MATCH(1, ($A674=raw_long[Date])*(I$1=raw_long[Ticker]),0))</f>
        <v>47.630001</v>
      </c>
    </row>
    <row r="675" spans="1:9" x14ac:dyDescent="0.25">
      <c r="A675" s="2">
        <v>43880</v>
      </c>
      <c r="B675" s="3" cm="1">
        <f t="array" ref="B675">INDEX(raw_long[Adj Close], MATCH(1, ($A675=raw_long[Date])*(B$1=raw_long[Ticker]),0))</f>
        <v>32.723415000000003</v>
      </c>
      <c r="C675" s="3" cm="1">
        <f t="array" ref="C675">INDEX(raw_long[Adj Close], MATCH(1, ($A675=raw_long[Date])*(C$1=raw_long[Ticker]),0))</f>
        <v>278.73306300000002</v>
      </c>
      <c r="D675" s="3" cm="1">
        <f t="array" ref="D675">INDEX(raw_long[Adj Close], MATCH(1, ($A675=raw_long[Date])*(D$1=raw_long[Ticker]),0))</f>
        <v>147.92622399999999</v>
      </c>
      <c r="E675" s="3" cm="1">
        <f t="array" ref="E675">INDEX(raw_long[Adj Close], MATCH(1, ($A675=raw_long[Date])*(E$1=raw_long[Ticker]),0))</f>
        <v>69.235885999999994</v>
      </c>
      <c r="F675" s="3" cm="1">
        <f t="array" ref="F675">INDEX(raw_long[Adj Close], MATCH(1, ($A675=raw_long[Date])*(F$1=raw_long[Ticker]),0))</f>
        <v>120.080917</v>
      </c>
      <c r="G675" s="3" cm="1">
        <f t="array" ref="G675">INDEX(raw_long[Adj Close], MATCH(1, ($A675=raw_long[Date])*(G$1=raw_long[Ticker]),0))</f>
        <v>78.369491999999994</v>
      </c>
      <c r="H675" s="3" cm="1">
        <f t="array" ref="H675">INDEX(raw_long[Adj Close], MATCH(1, ($A675=raw_long[Date])*(H$1=raw_long[Ticker]),0))</f>
        <v>101.250519</v>
      </c>
      <c r="I675" s="3" cm="1">
        <f t="array" ref="I675">INDEX(raw_long[Adj Close], MATCH(1, ($A675=raw_long[Date])*(I$1=raw_long[Ticker]),0))</f>
        <v>48.900002000000001</v>
      </c>
    </row>
    <row r="676" spans="1:9" x14ac:dyDescent="0.25">
      <c r="A676" s="2">
        <v>43881</v>
      </c>
      <c r="B676" s="3" cm="1">
        <f t="array" ref="B676">INDEX(raw_long[Adj Close], MATCH(1, ($A676=raw_long[Date])*(B$1=raw_long[Ticker]),0))</f>
        <v>33.182720000000003</v>
      </c>
      <c r="C676" s="3" cm="1">
        <f t="array" ref="C676">INDEX(raw_long[Adj Close], MATCH(1, ($A676=raw_long[Date])*(C$1=raw_long[Ticker]),0))</f>
        <v>271.40048200000001</v>
      </c>
      <c r="D676" s="3" cm="1">
        <f t="array" ref="D676">INDEX(raw_long[Adj Close], MATCH(1, ($A676=raw_long[Date])*(D$1=raw_long[Ticker]),0))</f>
        <v>145.29139699999999</v>
      </c>
      <c r="E676" s="3" cm="1">
        <f t="array" ref="E676">INDEX(raw_long[Adj Close], MATCH(1, ($A676=raw_long[Date])*(E$1=raw_long[Ticker]),0))</f>
        <v>71.809096999999994</v>
      </c>
      <c r="F676" s="3" cm="1">
        <f t="array" ref="F676">INDEX(raw_long[Adj Close], MATCH(1, ($A676=raw_long[Date])*(F$1=raw_long[Ticker]),0))</f>
        <v>117.356155</v>
      </c>
      <c r="G676" s="3" cm="1">
        <f t="array" ref="G676">INDEX(raw_long[Adj Close], MATCH(1, ($A676=raw_long[Date])*(G$1=raw_long[Ticker]),0))</f>
        <v>78.711928999999998</v>
      </c>
      <c r="H676" s="3" cm="1">
        <f t="array" ref="H676">INDEX(raw_long[Adj Close], MATCH(1, ($A676=raw_long[Date])*(H$1=raw_long[Ticker]),0))</f>
        <v>100.644226</v>
      </c>
      <c r="I676" s="3" cm="1">
        <f t="array" ref="I676">INDEX(raw_long[Adj Close], MATCH(1, ($A676=raw_long[Date])*(I$1=raw_long[Ticker]),0))</f>
        <v>47.509998000000003</v>
      </c>
    </row>
    <row r="677" spans="1:9" x14ac:dyDescent="0.25">
      <c r="A677" s="2">
        <v>43882</v>
      </c>
      <c r="B677" s="3" cm="1">
        <f t="array" ref="B677">INDEX(raw_long[Adj Close], MATCH(1, ($A677=raw_long[Date])*(B$1=raw_long[Ticker]),0))</f>
        <v>32.199641999999997</v>
      </c>
      <c r="C677" s="3" cm="1">
        <f t="array" ref="C677">INDEX(raw_long[Adj Close], MATCH(1, ($A677=raw_long[Date])*(C$1=raw_long[Ticker]),0))</f>
        <v>268.97219799999999</v>
      </c>
      <c r="D677" s="3" cm="1">
        <f t="array" ref="D677">INDEX(raw_long[Adj Close], MATCH(1, ($A677=raw_long[Date])*(D$1=raw_long[Ticker]),0))</f>
        <v>146.091263</v>
      </c>
      <c r="E677" s="3" cm="1">
        <f t="array" ref="E677">INDEX(raw_long[Adj Close], MATCH(1, ($A677=raw_long[Date])*(E$1=raw_long[Ticker]),0))</f>
        <v>70.050422999999995</v>
      </c>
      <c r="F677" s="3" cm="1">
        <f t="array" ref="F677">INDEX(raw_long[Adj Close], MATCH(1, ($A677=raw_long[Date])*(F$1=raw_long[Ticker]),0))</f>
        <v>118.599045</v>
      </c>
      <c r="G677" s="3" cm="1">
        <f t="array" ref="G677">INDEX(raw_long[Adj Close], MATCH(1, ($A677=raw_long[Date])*(G$1=raw_long[Ticker]),0))</f>
        <v>78.027054000000007</v>
      </c>
      <c r="H677" s="3" cm="1">
        <f t="array" ref="H677">INDEX(raw_long[Adj Close], MATCH(1, ($A677=raw_long[Date])*(H$1=raw_long[Ticker]),0))</f>
        <v>99.791634000000002</v>
      </c>
      <c r="I677" s="3" cm="1">
        <f t="array" ref="I677">INDEX(raw_long[Adj Close], MATCH(1, ($A677=raw_long[Date])*(I$1=raw_long[Ticker]),0))</f>
        <v>47.32</v>
      </c>
    </row>
    <row r="678" spans="1:9" x14ac:dyDescent="0.25">
      <c r="A678" s="2">
        <v>43885</v>
      </c>
      <c r="B678" s="3" cm="1">
        <f t="array" ref="B678">INDEX(raw_long[Adj Close], MATCH(1, ($A678=raw_long[Date])*(B$1=raw_long[Ticker]),0))</f>
        <v>31.160166</v>
      </c>
      <c r="C678" s="3" cm="1">
        <f t="array" ref="C678">INDEX(raw_long[Adj Close], MATCH(1, ($A678=raw_long[Date])*(C$1=raw_long[Ticker]),0))</f>
        <v>252.402435</v>
      </c>
      <c r="D678" s="3" cm="1">
        <f t="array" ref="D678">INDEX(raw_long[Adj Close], MATCH(1, ($A678=raw_long[Date])*(D$1=raw_long[Ticker]),0))</f>
        <v>143.832855</v>
      </c>
      <c r="E678" s="3" cm="1">
        <f t="array" ref="E678">INDEX(raw_long[Adj Close], MATCH(1, ($A678=raw_long[Date])*(E$1=raw_long[Ticker]),0))</f>
        <v>68.069603000000001</v>
      </c>
      <c r="F678" s="3" cm="1">
        <f t="array" ref="F678">INDEX(raw_long[Adj Close], MATCH(1, ($A678=raw_long[Date])*(F$1=raw_long[Ticker]),0))</f>
        <v>112.81488</v>
      </c>
      <c r="G678" s="3" cm="1">
        <f t="array" ref="G678">INDEX(raw_long[Adj Close], MATCH(1, ($A678=raw_long[Date])*(G$1=raw_long[Ticker]),0))</f>
        <v>73.379677000000001</v>
      </c>
      <c r="H678" s="3" cm="1">
        <f t="array" ref="H678">INDEX(raw_long[Adj Close], MATCH(1, ($A678=raw_long[Date])*(H$1=raw_long[Ticker]),0))</f>
        <v>95.585494999999995</v>
      </c>
      <c r="I678" s="3" cm="1">
        <f t="array" ref="I678">INDEX(raw_long[Adj Close], MATCH(1, ($A678=raw_long[Date])*(I$1=raw_long[Ticker]),0))</f>
        <v>45.139999000000003</v>
      </c>
    </row>
    <row r="679" spans="1:9" x14ac:dyDescent="0.25">
      <c r="A679" s="2">
        <v>43886</v>
      </c>
      <c r="B679" s="3" cm="1">
        <f t="array" ref="B679">INDEX(raw_long[Adj Close], MATCH(1, ($A679=raw_long[Date])*(B$1=raw_long[Ticker]),0))</f>
        <v>30.950661</v>
      </c>
      <c r="C679" s="3" cm="1">
        <f t="array" ref="C679">INDEX(raw_long[Adj Close], MATCH(1, ($A679=raw_long[Date])*(C$1=raw_long[Ticker]),0))</f>
        <v>252.02151499999999</v>
      </c>
      <c r="D679" s="3" cm="1">
        <f t="array" ref="D679">INDEX(raw_long[Adj Close], MATCH(1, ($A679=raw_long[Date])*(D$1=raw_long[Ticker]),0))</f>
        <v>140.72753900000001</v>
      </c>
      <c r="E679" s="3" cm="1">
        <f t="array" ref="E679">INDEX(raw_long[Adj Close], MATCH(1, ($A679=raw_long[Date])*(E$1=raw_long[Ticker]),0))</f>
        <v>67.032912999999994</v>
      </c>
      <c r="F679" s="3" cm="1">
        <f t="array" ref="F679">INDEX(raw_long[Adj Close], MATCH(1, ($A679=raw_long[Date])*(F$1=raw_long[Ticker]),0))</f>
        <v>111.046173</v>
      </c>
      <c r="G679" s="3" cm="1">
        <f t="array" ref="G679">INDEX(raw_long[Adj Close], MATCH(1, ($A679=raw_long[Date])*(G$1=raw_long[Ticker]),0))</f>
        <v>72.939400000000006</v>
      </c>
      <c r="H679" s="3" cm="1">
        <f t="array" ref="H679">INDEX(raw_long[Adj Close], MATCH(1, ($A679=raw_long[Date])*(H$1=raw_long[Ticker]),0))</f>
        <v>94.031875999999997</v>
      </c>
      <c r="I679" s="3" cm="1">
        <f t="array" ref="I679">INDEX(raw_long[Adj Close], MATCH(1, ($A679=raw_long[Date])*(I$1=raw_long[Ticker]),0))</f>
        <v>44.139999000000003</v>
      </c>
    </row>
    <row r="680" spans="1:9" x14ac:dyDescent="0.25">
      <c r="A680" s="2">
        <v>43887</v>
      </c>
      <c r="B680" s="3" cm="1">
        <f t="array" ref="B680">INDEX(raw_long[Adj Close], MATCH(1, ($A680=raw_long[Date])*(B$1=raw_long[Ticker]),0))</f>
        <v>30.579996000000001</v>
      </c>
      <c r="C680" s="3" cm="1">
        <f t="array" ref="C680">INDEX(raw_long[Adj Close], MATCH(1, ($A680=raw_long[Date])*(C$1=raw_long[Ticker]),0))</f>
        <v>249.97413599999999</v>
      </c>
      <c r="D680" s="3" cm="1">
        <f t="array" ref="D680">INDEX(raw_long[Adj Close], MATCH(1, ($A680=raw_long[Date])*(D$1=raw_long[Ticker]),0))</f>
        <v>141.57444799999999</v>
      </c>
      <c r="E680" s="3" cm="1">
        <f t="array" ref="E680">INDEX(raw_long[Adj Close], MATCH(1, ($A680=raw_long[Date])*(E$1=raw_long[Ticker]),0))</f>
        <v>66.699698999999995</v>
      </c>
      <c r="F680" s="3" cm="1">
        <f t="array" ref="F680">INDEX(raw_long[Adj Close], MATCH(1, ($A680=raw_long[Date])*(F$1=raw_long[Ticker]),0))</f>
        <v>110.807159</v>
      </c>
      <c r="G680" s="3" cm="1">
        <f t="array" ref="G680">INDEX(raw_long[Adj Close], MATCH(1, ($A680=raw_long[Date])*(G$1=raw_long[Ticker]),0))</f>
        <v>72.841553000000005</v>
      </c>
      <c r="H680" s="3" cm="1">
        <f t="array" ref="H680">INDEX(raw_long[Adj Close], MATCH(1, ($A680=raw_long[Date])*(H$1=raw_long[Ticker]),0))</f>
        <v>93.311904999999996</v>
      </c>
      <c r="I680" s="3" cm="1">
        <f t="array" ref="I680">INDEX(raw_long[Adj Close], MATCH(1, ($A680=raw_long[Date])*(I$1=raw_long[Ticker]),0))</f>
        <v>44.869999</v>
      </c>
    </row>
    <row r="681" spans="1:9" x14ac:dyDescent="0.25">
      <c r="A681" s="2">
        <v>43888</v>
      </c>
      <c r="B681" s="3" cm="1">
        <f t="array" ref="B681">INDEX(raw_long[Adj Close], MATCH(1, ($A681=raw_long[Date])*(B$1=raw_long[Ticker]),0))</f>
        <v>29.137616999999999</v>
      </c>
      <c r="C681" s="3" cm="1">
        <f t="array" ref="C681">INDEX(raw_long[Adj Close], MATCH(1, ($A681=raw_long[Date])*(C$1=raw_long[Ticker]),0))</f>
        <v>244.87941000000001</v>
      </c>
      <c r="D681" s="3" cm="1">
        <f t="array" ref="D681">INDEX(raw_long[Adj Close], MATCH(1, ($A681=raw_long[Date])*(D$1=raw_long[Ticker]),0))</f>
        <v>137.66926599999999</v>
      </c>
      <c r="E681" s="3" cm="1">
        <f t="array" ref="E681">INDEX(raw_long[Adj Close], MATCH(1, ($A681=raw_long[Date])*(E$1=raw_long[Ticker]),0))</f>
        <v>65.440865000000002</v>
      </c>
      <c r="F681" s="3" cm="1">
        <f t="array" ref="F681">INDEX(raw_long[Adj Close], MATCH(1, ($A681=raw_long[Date])*(F$1=raw_long[Ticker]),0))</f>
        <v>107.93898799999999</v>
      </c>
      <c r="G681" s="3" cm="1">
        <f t="array" ref="G681">INDEX(raw_long[Adj Close], MATCH(1, ($A681=raw_long[Date])*(G$1=raw_long[Ticker]),0))</f>
        <v>69.368256000000002</v>
      </c>
      <c r="H681" s="3" cm="1">
        <f t="array" ref="H681">INDEX(raw_long[Adj Close], MATCH(1, ($A681=raw_long[Date])*(H$1=raw_long[Ticker]),0))</f>
        <v>91.606712000000002</v>
      </c>
      <c r="I681" s="3" cm="1">
        <f t="array" ref="I681">INDEX(raw_long[Adj Close], MATCH(1, ($A681=raw_long[Date])*(I$1=raw_long[Ticker]),0))</f>
        <v>40.93</v>
      </c>
    </row>
    <row r="682" spans="1:9" x14ac:dyDescent="0.25">
      <c r="A682" s="2">
        <v>43889</v>
      </c>
      <c r="B682" s="3" cm="1">
        <f t="array" ref="B682">INDEX(raw_long[Adj Close], MATCH(1, ($A682=raw_long[Date])*(B$1=raw_long[Ticker]),0))</f>
        <v>27.791934999999999</v>
      </c>
      <c r="C682" s="3" cm="1">
        <f t="array" ref="C682">INDEX(raw_long[Adj Close], MATCH(1, ($A682=raw_long[Date])*(C$1=raw_long[Ticker]),0))</f>
        <v>238.59437600000001</v>
      </c>
      <c r="D682" s="3" cm="1">
        <f t="array" ref="D682">INDEX(raw_long[Adj Close], MATCH(1, ($A682=raw_long[Date])*(D$1=raw_long[Ticker]),0))</f>
        <v>133.66999799999999</v>
      </c>
      <c r="E682" s="3" cm="1">
        <f t="array" ref="E682">INDEX(raw_long[Adj Close], MATCH(1, ($A682=raw_long[Date])*(E$1=raw_long[Ticker]),0))</f>
        <v>64.163527999999999</v>
      </c>
      <c r="F682" s="3" cm="1">
        <f t="array" ref="F682">INDEX(raw_long[Adj Close], MATCH(1, ($A682=raw_long[Date])*(F$1=raw_long[Ticker]),0))</f>
        <v>104.258156</v>
      </c>
      <c r="G682" s="3" cm="1">
        <f t="array" ref="G682">INDEX(raw_long[Adj Close], MATCH(1, ($A682=raw_long[Date])*(G$1=raw_long[Ticker]),0))</f>
        <v>67.704971</v>
      </c>
      <c r="H682" s="3" cm="1">
        <f t="array" ref="H682">INDEX(raw_long[Adj Close], MATCH(1, ($A682=raw_long[Date])*(H$1=raw_long[Ticker]),0))</f>
        <v>88.291054000000003</v>
      </c>
      <c r="I682" s="3" cm="1">
        <f t="array" ref="I682">INDEX(raw_long[Adj Close], MATCH(1, ($A682=raw_long[Date])*(I$1=raw_long[Ticker]),0))</f>
        <v>39.529998999999997</v>
      </c>
    </row>
    <row r="683" spans="1:9" x14ac:dyDescent="0.25">
      <c r="A683" s="2">
        <v>43892</v>
      </c>
      <c r="B683" s="3" cm="1">
        <f t="array" ref="B683">INDEX(raw_long[Adj Close], MATCH(1, ($A683=raw_long[Date])*(B$1=raw_long[Ticker]),0))</f>
        <v>27.380980999999998</v>
      </c>
      <c r="C683" s="3" cm="1">
        <f t="array" ref="C683">INDEX(raw_long[Adj Close], MATCH(1, ($A683=raw_long[Date])*(C$1=raw_long[Ticker]),0))</f>
        <v>234.83284</v>
      </c>
      <c r="D683" s="3" cm="1">
        <f t="array" ref="D683">INDEX(raw_long[Adj Close], MATCH(1, ($A683=raw_long[Date])*(D$1=raw_long[Ticker]),0))</f>
        <v>135.975449</v>
      </c>
      <c r="E683" s="3" cm="1">
        <f t="array" ref="E683">INDEX(raw_long[Adj Close], MATCH(1, ($A683=raw_long[Date])*(E$1=raw_long[Ticker]),0))</f>
        <v>65.311278999999999</v>
      </c>
      <c r="F683" s="3" cm="1">
        <f t="array" ref="F683">INDEX(raw_long[Adj Close], MATCH(1, ($A683=raw_long[Date])*(F$1=raw_long[Ticker]),0))</f>
        <v>106.313683</v>
      </c>
      <c r="G683" s="3" cm="1">
        <f t="array" ref="G683">INDEX(raw_long[Adj Close], MATCH(1, ($A683=raw_long[Date])*(G$1=raw_long[Ticker]),0))</f>
        <v>66.579825999999997</v>
      </c>
      <c r="H683" s="3" cm="1">
        <f t="array" ref="H683">INDEX(raw_long[Adj Close], MATCH(1, ($A683=raw_long[Date])*(H$1=raw_long[Ticker]),0))</f>
        <v>86.813225000000003</v>
      </c>
      <c r="I683" s="3" cm="1">
        <f t="array" ref="I683">INDEX(raw_long[Adj Close], MATCH(1, ($A683=raw_long[Date])*(I$1=raw_long[Ticker]),0))</f>
        <v>39.540000999999997</v>
      </c>
    </row>
    <row r="684" spans="1:9" x14ac:dyDescent="0.25">
      <c r="A684" s="2">
        <v>43893</v>
      </c>
      <c r="B684" s="3" cm="1">
        <f t="array" ref="B684">INDEX(raw_long[Adj Close], MATCH(1, ($A684=raw_long[Date])*(B$1=raw_long[Ticker]),0))</f>
        <v>27.534081</v>
      </c>
      <c r="C684" s="3" cm="1">
        <f t="array" ref="C684">INDEX(raw_long[Adj Close], MATCH(1, ($A684=raw_long[Date])*(C$1=raw_long[Ticker]),0))</f>
        <v>239.02288799999999</v>
      </c>
      <c r="D684" s="3" cm="1">
        <f t="array" ref="D684">INDEX(raw_long[Adj Close], MATCH(1, ($A684=raw_long[Date])*(D$1=raw_long[Ticker]),0))</f>
        <v>139.12782300000001</v>
      </c>
      <c r="E684" s="3" cm="1">
        <f t="array" ref="E684">INDEX(raw_long[Adj Close], MATCH(1, ($A684=raw_long[Date])*(E$1=raw_long[Ticker]),0))</f>
        <v>65.218718999999993</v>
      </c>
      <c r="F684" s="3" cm="1">
        <f t="array" ref="F684">INDEX(raw_long[Adj Close], MATCH(1, ($A684=raw_long[Date])*(F$1=raw_long[Ticker]),0))</f>
        <v>108.177994</v>
      </c>
      <c r="G684" s="3" cm="1">
        <f t="array" ref="G684">INDEX(raw_long[Adj Close], MATCH(1, ($A684=raw_long[Date])*(G$1=raw_long[Ticker]),0))</f>
        <v>68.879051000000004</v>
      </c>
      <c r="H684" s="3" cm="1">
        <f t="array" ref="H684">INDEX(raw_long[Adj Close], MATCH(1, ($A684=raw_long[Date])*(H$1=raw_long[Ticker]),0))</f>
        <v>87.144790999999998</v>
      </c>
      <c r="I684" s="3" cm="1">
        <f t="array" ref="I684">INDEX(raw_long[Adj Close], MATCH(1, ($A684=raw_long[Date])*(I$1=raw_long[Ticker]),0))</f>
        <v>39.209999000000003</v>
      </c>
    </row>
    <row r="685" spans="1:9" x14ac:dyDescent="0.25">
      <c r="A685" s="2">
        <v>43894</v>
      </c>
      <c r="B685" s="3" cm="1">
        <f t="array" ref="B685">INDEX(raw_long[Adj Close], MATCH(1, ($A685=raw_long[Date])*(B$1=raw_long[Ticker]),0))</f>
        <v>28.251244</v>
      </c>
      <c r="C685" s="3" cm="1">
        <f t="array" ref="C685">INDEX(raw_long[Adj Close], MATCH(1, ($A685=raw_long[Date])*(C$1=raw_long[Ticker]),0))</f>
        <v>240.35607899999999</v>
      </c>
      <c r="D685" s="3" cm="1">
        <f t="array" ref="D685">INDEX(raw_long[Adj Close], MATCH(1, ($A685=raw_long[Date])*(D$1=raw_long[Ticker]),0))</f>
        <v>142.5625</v>
      </c>
      <c r="E685" s="3" cm="1">
        <f t="array" ref="E685">INDEX(raw_long[Adj Close], MATCH(1, ($A685=raw_long[Date])*(E$1=raw_long[Ticker]),0))</f>
        <v>65.477881999999994</v>
      </c>
      <c r="F685" s="3" cm="1">
        <f t="array" ref="F685">INDEX(raw_long[Adj Close], MATCH(1, ($A685=raw_long[Date])*(F$1=raw_long[Ticker]),0))</f>
        <v>109.516487</v>
      </c>
      <c r="G685" s="3" cm="1">
        <f t="array" ref="G685">INDEX(raw_long[Adj Close], MATCH(1, ($A685=raw_long[Date])*(G$1=raw_long[Ticker]),0))</f>
        <v>69.025810000000007</v>
      </c>
      <c r="H685" s="3" cm="1">
        <f t="array" ref="H685">INDEX(raw_long[Adj Close], MATCH(1, ($A685=raw_long[Date])*(H$1=raw_long[Ticker]),0))</f>
        <v>87.116371000000001</v>
      </c>
      <c r="I685" s="3" cm="1">
        <f t="array" ref="I685">INDEX(raw_long[Adj Close], MATCH(1, ($A685=raw_long[Date])*(I$1=raw_long[Ticker]),0))</f>
        <v>39.529998999999997</v>
      </c>
    </row>
    <row r="686" spans="1:9" x14ac:dyDescent="0.25">
      <c r="A686" s="2">
        <v>43895</v>
      </c>
      <c r="B686" s="3" cm="1">
        <f t="array" ref="B686">INDEX(raw_long[Adj Close], MATCH(1, ($A686=raw_long[Date])*(B$1=raw_long[Ticker]),0))</f>
        <v>27.485734999999998</v>
      </c>
      <c r="C686" s="3" cm="1">
        <f t="array" ref="C686">INDEX(raw_long[Adj Close], MATCH(1, ($A686=raw_long[Date])*(C$1=raw_long[Ticker]),0))</f>
        <v>237.21354700000001</v>
      </c>
      <c r="D686" s="3" cm="1">
        <f t="array" ref="D686">INDEX(raw_long[Adj Close], MATCH(1, ($A686=raw_long[Date])*(D$1=raw_long[Ticker]),0))</f>
        <v>144.39746099999999</v>
      </c>
      <c r="E686" s="3" cm="1">
        <f t="array" ref="E686">INDEX(raw_long[Adj Close], MATCH(1, ($A686=raw_long[Date])*(E$1=raw_long[Ticker]),0))</f>
        <v>64.959548999999996</v>
      </c>
      <c r="F686" s="3" cm="1">
        <f t="array" ref="F686">INDEX(raw_long[Adj Close], MATCH(1, ($A686=raw_long[Date])*(F$1=raw_long[Ticker]),0))</f>
        <v>109.851105</v>
      </c>
      <c r="G686" s="3" cm="1">
        <f t="array" ref="G686">INDEX(raw_long[Adj Close], MATCH(1, ($A686=raw_long[Date])*(G$1=raw_long[Ticker]),0))</f>
        <v>65.601433</v>
      </c>
      <c r="H686" s="3" cm="1">
        <f t="array" ref="H686">INDEX(raw_long[Adj Close], MATCH(1, ($A686=raw_long[Date])*(H$1=raw_long[Ticker]),0))</f>
        <v>85.335396000000003</v>
      </c>
      <c r="I686" s="3" cm="1">
        <f t="array" ref="I686">INDEX(raw_long[Adj Close], MATCH(1, ($A686=raw_long[Date])*(I$1=raw_long[Ticker]),0))</f>
        <v>38.599997999999999</v>
      </c>
    </row>
    <row r="687" spans="1:9" x14ac:dyDescent="0.25">
      <c r="A687" s="2">
        <v>43896</v>
      </c>
      <c r="B687" s="3" cm="1">
        <f t="array" ref="B687">INDEX(raw_long[Adj Close], MATCH(1, ($A687=raw_long[Date])*(B$1=raw_long[Ticker]),0))</f>
        <v>26.446255000000001</v>
      </c>
      <c r="C687" s="3" cm="1">
        <f t="array" ref="C687">INDEX(raw_long[Adj Close], MATCH(1, ($A687=raw_long[Date])*(C$1=raw_long[Ticker]),0))</f>
        <v>229.547684</v>
      </c>
      <c r="D687" s="3" cm="1">
        <f t="array" ref="D687">INDEX(raw_long[Adj Close], MATCH(1, ($A687=raw_long[Date])*(D$1=raw_long[Ticker]),0))</f>
        <v>138.280914</v>
      </c>
      <c r="E687" s="3" cm="1">
        <f t="array" ref="E687">INDEX(raw_long[Adj Close], MATCH(1, ($A687=raw_long[Date])*(E$1=raw_long[Ticker]),0))</f>
        <v>63.959885</v>
      </c>
      <c r="F687" s="3" cm="1">
        <f t="array" ref="F687">INDEX(raw_long[Adj Close], MATCH(1, ($A687=raw_long[Date])*(F$1=raw_long[Ticker]),0))</f>
        <v>105.16641199999999</v>
      </c>
      <c r="G687" s="3" cm="1">
        <f t="array" ref="G687">INDEX(raw_long[Adj Close], MATCH(1, ($A687=raw_long[Date])*(G$1=raw_long[Ticker]),0))</f>
        <v>62.861919</v>
      </c>
      <c r="H687" s="3" cm="1">
        <f t="array" ref="H687">INDEX(raw_long[Adj Close], MATCH(1, ($A687=raw_long[Date])*(H$1=raw_long[Ticker]),0))</f>
        <v>82.569198999999998</v>
      </c>
      <c r="I687" s="3" cm="1">
        <f t="array" ref="I687">INDEX(raw_long[Adj Close], MATCH(1, ($A687=raw_long[Date])*(I$1=raw_long[Ticker]),0))</f>
        <v>37.700001</v>
      </c>
    </row>
    <row r="688" spans="1:9" x14ac:dyDescent="0.25">
      <c r="A688" s="2">
        <v>43899</v>
      </c>
      <c r="B688" s="3" cm="1">
        <f t="array" ref="B688">INDEX(raw_long[Adj Close], MATCH(1, ($A688=raw_long[Date])*(B$1=raw_long[Ticker]),0))</f>
        <v>23.400342999999999</v>
      </c>
      <c r="C688" s="3" cm="1">
        <f t="array" ref="C688">INDEX(raw_long[Adj Close], MATCH(1, ($A688=raw_long[Date])*(C$1=raw_long[Ticker]),0))</f>
        <v>216.45378099999999</v>
      </c>
      <c r="D688" s="3" cm="1">
        <f t="array" ref="D688">INDEX(raw_long[Adj Close], MATCH(1, ($A688=raw_long[Date])*(D$1=raw_long[Ticker]),0))</f>
        <v>133.058334</v>
      </c>
      <c r="E688" s="3" cm="1">
        <f t="array" ref="E688">INDEX(raw_long[Adj Close], MATCH(1, ($A688=raw_long[Date])*(E$1=raw_long[Ticker]),0))</f>
        <v>61.442214999999997</v>
      </c>
      <c r="F688" s="3" cm="1">
        <f t="array" ref="F688">INDEX(raw_long[Adj Close], MATCH(1, ($A688=raw_long[Date])*(F$1=raw_long[Ticker]),0))</f>
        <v>98.378403000000006</v>
      </c>
      <c r="G688" s="3" cm="1">
        <f t="array" ref="G688">INDEX(raw_long[Adj Close], MATCH(1, ($A688=raw_long[Date])*(G$1=raw_long[Ticker]),0))</f>
        <v>58.214542000000002</v>
      </c>
      <c r="H688" s="3" cm="1">
        <f t="array" ref="H688">INDEX(raw_long[Adj Close], MATCH(1, ($A688=raw_long[Date])*(H$1=raw_long[Ticker]),0))</f>
        <v>76.250504000000006</v>
      </c>
      <c r="I688" s="3" cm="1">
        <f t="array" ref="I688">INDEX(raw_long[Adj Close], MATCH(1, ($A688=raw_long[Date])*(I$1=raw_long[Ticker]),0))</f>
        <v>36.869999</v>
      </c>
    </row>
    <row r="689" spans="1:9" x14ac:dyDescent="0.25">
      <c r="A689" s="2">
        <v>43900</v>
      </c>
      <c r="B689" s="3" cm="1">
        <f t="array" ref="B689">INDEX(raw_long[Adj Close], MATCH(1, ($A689=raw_long[Date])*(B$1=raw_long[Ticker]),0))</f>
        <v>23.52927</v>
      </c>
      <c r="C689" s="3" cm="1">
        <f t="array" ref="C689">INDEX(raw_long[Adj Close], MATCH(1, ($A689=raw_long[Date])*(C$1=raw_long[Ticker]),0))</f>
        <v>210.454407</v>
      </c>
      <c r="D689" s="3" cm="1">
        <f t="array" ref="D689">INDEX(raw_long[Adj Close], MATCH(1, ($A689=raw_long[Date])*(D$1=raw_long[Ticker]),0))</f>
        <v>127.224098</v>
      </c>
      <c r="E689" s="3" cm="1">
        <f t="array" ref="E689">INDEX(raw_long[Adj Close], MATCH(1, ($A689=raw_long[Date])*(E$1=raw_long[Ticker]),0))</f>
        <v>60.275950999999999</v>
      </c>
      <c r="F689" s="3" cm="1">
        <f t="array" ref="F689">INDEX(raw_long[Adj Close], MATCH(1, ($A689=raw_long[Date])*(F$1=raw_long[Ticker]),0))</f>
        <v>95.892646999999997</v>
      </c>
      <c r="G689" s="3" cm="1">
        <f t="array" ref="G689">INDEX(raw_long[Adj Close], MATCH(1, ($A689=raw_long[Date])*(G$1=raw_long[Ticker]),0))</f>
        <v>57.382908</v>
      </c>
      <c r="H689" s="3" cm="1">
        <f t="array" ref="H689">INDEX(raw_long[Adj Close], MATCH(1, ($A689=raw_long[Date])*(H$1=raw_long[Ticker]),0))</f>
        <v>75.767380000000003</v>
      </c>
      <c r="I689" s="3" cm="1">
        <f t="array" ref="I689">INDEX(raw_long[Adj Close], MATCH(1, ($A689=raw_long[Date])*(I$1=raw_long[Ticker]),0))</f>
        <v>36.860000999999997</v>
      </c>
    </row>
    <row r="690" spans="1:9" x14ac:dyDescent="0.25">
      <c r="A690" s="2">
        <v>43901</v>
      </c>
      <c r="B690" s="3" cm="1">
        <f t="array" ref="B690">INDEX(raw_long[Adj Close], MATCH(1, ($A690=raw_long[Date])*(B$1=raw_long[Ticker]),0))</f>
        <v>23.964400999999999</v>
      </c>
      <c r="C690" s="3" cm="1">
        <f t="array" ref="C690">INDEX(raw_long[Adj Close], MATCH(1, ($A690=raw_long[Date])*(C$1=raw_long[Ticker]),0))</f>
        <v>191.21830700000001</v>
      </c>
      <c r="D690" s="3" cm="1">
        <f t="array" ref="D690">INDEX(raw_long[Adj Close], MATCH(1, ($A690=raw_long[Date])*(D$1=raw_long[Ticker]),0))</f>
        <v>126.00076300000001</v>
      </c>
      <c r="E690" s="3" cm="1">
        <f t="array" ref="E690">INDEX(raw_long[Adj Close], MATCH(1, ($A690=raw_long[Date])*(E$1=raw_long[Ticker]),0))</f>
        <v>58.943069000000001</v>
      </c>
      <c r="F690" s="3" cm="1">
        <f t="array" ref="F690">INDEX(raw_long[Adj Close], MATCH(1, ($A690=raw_long[Date])*(F$1=raw_long[Ticker]),0))</f>
        <v>94.343834000000001</v>
      </c>
      <c r="G690" s="3" cm="1">
        <f t="array" ref="G690">INDEX(raw_long[Adj Close], MATCH(1, ($A690=raw_long[Date])*(G$1=raw_long[Ticker]),0))</f>
        <v>54.790154000000001</v>
      </c>
      <c r="H690" s="3" cm="1">
        <f t="array" ref="H690">INDEX(raw_long[Adj Close], MATCH(1, ($A690=raw_long[Date])*(H$1=raw_long[Ticker]),0))</f>
        <v>75.511596999999995</v>
      </c>
      <c r="I690" s="3" cm="1">
        <f t="array" ref="I690">INDEX(raw_long[Adj Close], MATCH(1, ($A690=raw_long[Date])*(I$1=raw_long[Ticker]),0))</f>
        <v>35.049999</v>
      </c>
    </row>
    <row r="691" spans="1:9" x14ac:dyDescent="0.25">
      <c r="A691" s="2">
        <v>43902</v>
      </c>
      <c r="B691" s="3" cm="1">
        <f t="array" ref="B691">INDEX(raw_long[Adj Close], MATCH(1, ($A691=raw_long[Date])*(B$1=raw_long[Ticker]),0))</f>
        <v>20.725096000000001</v>
      </c>
      <c r="C691" s="3" cm="1">
        <f t="array" ref="C691">INDEX(raw_long[Adj Close], MATCH(1, ($A691=raw_long[Date])*(C$1=raw_long[Ticker]),0))</f>
        <v>165.58287000000001</v>
      </c>
      <c r="D691" s="3" cm="1">
        <f t="array" ref="D691">INDEX(raw_long[Adj Close], MATCH(1, ($A691=raw_long[Date])*(D$1=raw_long[Ticker]),0))</f>
        <v>111.085831</v>
      </c>
      <c r="E691" s="3" cm="1">
        <f t="array" ref="E691">INDEX(raw_long[Adj Close], MATCH(1, ($A691=raw_long[Date])*(E$1=raw_long[Ticker]),0))</f>
        <v>54.426067000000003</v>
      </c>
      <c r="F691" s="3" cm="1">
        <f t="array" ref="F691">INDEX(raw_long[Adj Close], MATCH(1, ($A691=raw_long[Date])*(F$1=raw_long[Ticker]),0))</f>
        <v>85.643707000000006</v>
      </c>
      <c r="G691" s="3" cm="1">
        <f t="array" ref="G691">INDEX(raw_long[Adj Close], MATCH(1, ($A691=raw_long[Date])*(G$1=raw_long[Ticker]),0))</f>
        <v>47.099964</v>
      </c>
      <c r="H691" s="3" cm="1">
        <f t="array" ref="H691">INDEX(raw_long[Adj Close], MATCH(1, ($A691=raw_long[Date])*(H$1=raw_long[Ticker]),0))</f>
        <v>65.924621999999999</v>
      </c>
      <c r="I691" s="3" cm="1">
        <f t="array" ref="I691">INDEX(raw_long[Adj Close], MATCH(1, ($A691=raw_long[Date])*(I$1=raw_long[Ticker]),0))</f>
        <v>31.85</v>
      </c>
    </row>
    <row r="692" spans="1:9" x14ac:dyDescent="0.25">
      <c r="A692" s="2">
        <v>43903</v>
      </c>
      <c r="B692" s="3" cm="1">
        <f t="array" ref="B692">INDEX(raw_long[Adj Close], MATCH(1, ($A692=raw_long[Date])*(B$1=raw_long[Ticker]),0))</f>
        <v>21.563126</v>
      </c>
      <c r="C692" s="3" cm="1">
        <f t="array" ref="C692">INDEX(raw_long[Adj Close], MATCH(1, ($A692=raw_long[Date])*(C$1=raw_long[Ticker]),0))</f>
        <v>163.735443</v>
      </c>
      <c r="D692" s="3" cm="1">
        <f t="array" ref="D692">INDEX(raw_long[Adj Close], MATCH(1, ($A692=raw_long[Date])*(D$1=raw_long[Ticker]),0))</f>
        <v>110.662369</v>
      </c>
      <c r="E692" s="3" cm="1">
        <f t="array" ref="E692">INDEX(raw_long[Adj Close], MATCH(1, ($A692=raw_long[Date])*(E$1=raw_long[Ticker]),0))</f>
        <v>54.074333000000003</v>
      </c>
      <c r="F692" s="3" cm="1">
        <f t="array" ref="F692">INDEX(raw_long[Adj Close], MATCH(1, ($A692=raw_long[Date])*(F$1=raw_long[Ticker]),0))</f>
        <v>87.288123999999996</v>
      </c>
      <c r="G692" s="3" cm="1">
        <f t="array" ref="G692">INDEX(raw_long[Adj Close], MATCH(1, ($A692=raw_long[Date])*(G$1=raw_long[Ticker]),0))</f>
        <v>47.452190000000002</v>
      </c>
      <c r="H692" s="3" cm="1">
        <f t="array" ref="H692">INDEX(raw_long[Adj Close], MATCH(1, ($A692=raw_long[Date])*(H$1=raw_long[Ticker]),0))</f>
        <v>65.924621999999999</v>
      </c>
      <c r="I692" s="3" cm="1">
        <f t="array" ref="I692">INDEX(raw_long[Adj Close], MATCH(1, ($A692=raw_long[Date])*(I$1=raw_long[Ticker]),0))</f>
        <v>32.090000000000003</v>
      </c>
    </row>
    <row r="693" spans="1:9" x14ac:dyDescent="0.25">
      <c r="A693" s="2">
        <v>43906</v>
      </c>
      <c r="B693" s="3" cm="1">
        <f t="array" ref="B693">INDEX(raw_long[Adj Close], MATCH(1, ($A693=raw_long[Date])*(B$1=raw_long[Ticker]),0))</f>
        <v>20.064342</v>
      </c>
      <c r="C693" s="3" cm="1">
        <f t="array" ref="C693">INDEX(raw_long[Adj Close], MATCH(1, ($A693=raw_long[Date])*(C$1=raw_long[Ticker]),0))</f>
        <v>167.31601000000001</v>
      </c>
      <c r="D693" s="3" cm="1">
        <f t="array" ref="D693">INDEX(raw_long[Adj Close], MATCH(1, ($A693=raw_long[Date])*(D$1=raw_long[Ticker]),0))</f>
        <v>105.110428</v>
      </c>
      <c r="E693" s="3" cm="1">
        <f t="array" ref="E693">INDEX(raw_long[Adj Close], MATCH(1, ($A693=raw_long[Date])*(E$1=raw_long[Ticker]),0))</f>
        <v>53.537478999999998</v>
      </c>
      <c r="F693" s="3" cm="1">
        <f t="array" ref="F693">INDEX(raw_long[Adj Close], MATCH(1, ($A693=raw_long[Date])*(F$1=raw_long[Ticker]),0))</f>
        <v>83.635979000000006</v>
      </c>
      <c r="G693" s="3" cm="1">
        <f t="array" ref="G693">INDEX(raw_long[Adj Close], MATCH(1, ($A693=raw_long[Date])*(G$1=raw_long[Ticker]),0))</f>
        <v>48.724105999999999</v>
      </c>
      <c r="H693" s="3" cm="1">
        <f t="array" ref="H693">INDEX(raw_long[Adj Close], MATCH(1, ($A693=raw_long[Date])*(H$1=raw_long[Ticker]),0))</f>
        <v>62.447926000000002</v>
      </c>
      <c r="I693" s="3" cm="1">
        <f t="array" ref="I693">INDEX(raw_long[Adj Close], MATCH(1, ($A693=raw_long[Date])*(I$1=raw_long[Ticker]),0))</f>
        <v>31.57</v>
      </c>
    </row>
    <row r="694" spans="1:9" x14ac:dyDescent="0.25">
      <c r="A694" s="2">
        <v>43907</v>
      </c>
      <c r="B694" s="3" cm="1">
        <f t="array" ref="B694">INDEX(raw_long[Adj Close], MATCH(1, ($A694=raw_long[Date])*(B$1=raw_long[Ticker]),0))</f>
        <v>20.684806999999999</v>
      </c>
      <c r="C694" s="3" cm="1">
        <f t="array" ref="C694">INDEX(raw_long[Adj Close], MATCH(1, ($A694=raw_long[Date])*(C$1=raw_long[Ticker]),0))</f>
        <v>164.74485799999999</v>
      </c>
      <c r="D694" s="3" cm="1">
        <f t="array" ref="D694">INDEX(raw_long[Adj Close], MATCH(1, ($A694=raw_long[Date])*(D$1=raw_long[Ticker]),0))</f>
        <v>102.804962</v>
      </c>
      <c r="E694" s="3" cm="1">
        <f t="array" ref="E694">INDEX(raw_long[Adj Close], MATCH(1, ($A694=raw_long[Date])*(E$1=raw_long[Ticker]),0))</f>
        <v>56.147713000000003</v>
      </c>
      <c r="F694" s="3" cm="1">
        <f t="array" ref="F694">INDEX(raw_long[Adj Close], MATCH(1, ($A694=raw_long[Date])*(F$1=raw_long[Ticker]),0))</f>
        <v>83.731583000000001</v>
      </c>
      <c r="G694" s="3" cm="1">
        <f t="array" ref="G694">INDEX(raw_long[Adj Close], MATCH(1, ($A694=raw_long[Date])*(G$1=raw_long[Ticker]),0))</f>
        <v>47.354351000000001</v>
      </c>
      <c r="H694" s="3" cm="1">
        <f t="array" ref="H694">INDEX(raw_long[Adj Close], MATCH(1, ($A694=raw_long[Date])*(H$1=raw_long[Ticker]),0))</f>
        <v>64.086806999999993</v>
      </c>
      <c r="I694" s="3" cm="1">
        <f t="array" ref="I694">INDEX(raw_long[Adj Close], MATCH(1, ($A694=raw_long[Date])*(I$1=raw_long[Ticker]),0))</f>
        <v>32.650002000000001</v>
      </c>
    </row>
    <row r="695" spans="1:9" x14ac:dyDescent="0.25">
      <c r="A695" s="2">
        <v>43908</v>
      </c>
      <c r="B695" s="3" cm="1">
        <f t="array" ref="B695">INDEX(raw_long[Adj Close], MATCH(1, ($A695=raw_long[Date])*(B$1=raw_long[Ticker]),0))</f>
        <v>20.386662000000001</v>
      </c>
      <c r="C695" s="3" cm="1">
        <f t="array" ref="C695">INDEX(raw_long[Adj Close], MATCH(1, ($A695=raw_long[Date])*(C$1=raw_long[Ticker]),0))</f>
        <v>158.954971</v>
      </c>
      <c r="D695" s="3" cm="1">
        <f t="array" ref="D695">INDEX(raw_long[Adj Close], MATCH(1, ($A695=raw_long[Date])*(D$1=raw_long[Ticker]),0))</f>
        <v>93.234932000000001</v>
      </c>
      <c r="E695" s="3" cm="1">
        <f t="array" ref="E695">INDEX(raw_long[Adj Close], MATCH(1, ($A695=raw_long[Date])*(E$1=raw_long[Ticker]),0))</f>
        <v>54.796317999999999</v>
      </c>
      <c r="F695" s="3" cm="1">
        <f t="array" ref="F695">INDEX(raw_long[Adj Close], MATCH(1, ($A695=raw_long[Date])*(F$1=raw_long[Ticker]),0))</f>
        <v>77.689293000000006</v>
      </c>
      <c r="G695" s="3" cm="1">
        <f t="array" ref="G695">INDEX(raw_long[Adj Close], MATCH(1, ($A695=raw_long[Date])*(G$1=raw_long[Ticker]),0))</f>
        <v>41.229595000000003</v>
      </c>
      <c r="H695" s="3" cm="1">
        <f t="array" ref="H695">INDEX(raw_long[Adj Close], MATCH(1, ($A695=raw_long[Date])*(H$1=raw_long[Ticker]),0))</f>
        <v>57.673389</v>
      </c>
      <c r="I695" s="3" cm="1">
        <f t="array" ref="I695">INDEX(raw_long[Adj Close], MATCH(1, ($A695=raw_long[Date])*(I$1=raw_long[Ticker]),0))</f>
        <v>30.219999000000001</v>
      </c>
    </row>
    <row r="696" spans="1:9" x14ac:dyDescent="0.25">
      <c r="A696" s="2">
        <v>43909</v>
      </c>
      <c r="B696" s="3" cm="1">
        <f t="array" ref="B696">INDEX(raw_long[Adj Close], MATCH(1, ($A696=raw_long[Date])*(B$1=raw_long[Ticker]),0))</f>
        <v>20.757328000000001</v>
      </c>
      <c r="C696" s="3" cm="1">
        <f t="array" ref="C696">INDEX(raw_long[Adj Close], MATCH(1, ($A696=raw_long[Date])*(C$1=raw_long[Ticker]),0))</f>
        <v>168.63017300000001</v>
      </c>
      <c r="D696" s="3" cm="1">
        <f t="array" ref="D696">INDEX(raw_long[Adj Close], MATCH(1, ($A696=raw_long[Date])*(D$1=raw_long[Ticker]),0))</f>
        <v>95.371009999999998</v>
      </c>
      <c r="E696" s="3" cm="1">
        <f t="array" ref="E696">INDEX(raw_long[Adj Close], MATCH(1, ($A696=raw_long[Date])*(E$1=raw_long[Ticker]),0))</f>
        <v>54.240943999999999</v>
      </c>
      <c r="F696" s="3" cm="1">
        <f t="array" ref="F696">INDEX(raw_long[Adj Close], MATCH(1, ($A696=raw_long[Date])*(F$1=raw_long[Ticker]),0))</f>
        <v>79.792625000000001</v>
      </c>
      <c r="G696" s="3" cm="1">
        <f t="array" ref="G696">INDEX(raw_long[Adj Close], MATCH(1, ($A696=raw_long[Date])*(G$1=raw_long[Ticker]),0))</f>
        <v>42.540641999999998</v>
      </c>
      <c r="H696" s="3" cm="1">
        <f t="array" ref="H696">INDEX(raw_long[Adj Close], MATCH(1, ($A696=raw_long[Date])*(H$1=raw_long[Ticker]),0))</f>
        <v>57.682861000000003</v>
      </c>
      <c r="I696" s="3" cm="1">
        <f t="array" ref="I696">INDEX(raw_long[Adj Close], MATCH(1, ($A696=raw_long[Date])*(I$1=raw_long[Ticker]),0))</f>
        <v>30.360001</v>
      </c>
    </row>
    <row r="697" spans="1:9" x14ac:dyDescent="0.25">
      <c r="A697" s="2">
        <v>43910</v>
      </c>
      <c r="B697" s="3" cm="1">
        <f t="array" ref="B697">INDEX(raw_long[Adj Close], MATCH(1, ($A697=raw_long[Date])*(B$1=raw_long[Ticker]),0))</f>
        <v>21.216633000000002</v>
      </c>
      <c r="C697" s="3" cm="1">
        <f t="array" ref="C697">INDEX(raw_long[Adj Close], MATCH(1, ($A697=raw_long[Date])*(C$1=raw_long[Ticker]),0))</f>
        <v>182.362076</v>
      </c>
      <c r="D697" s="3" cm="1">
        <f t="array" ref="D697">INDEX(raw_long[Adj Close], MATCH(1, ($A697=raw_long[Date])*(D$1=raw_long[Ticker]),0))</f>
        <v>95.088714999999993</v>
      </c>
      <c r="E697" s="3" cm="1">
        <f t="array" ref="E697">INDEX(raw_long[Adj Close], MATCH(1, ($A697=raw_long[Date])*(E$1=raw_long[Ticker]),0))</f>
        <v>52.260131999999999</v>
      </c>
      <c r="F697" s="3" cm="1">
        <f t="array" ref="F697">INDEX(raw_long[Adj Close], MATCH(1, ($A697=raw_long[Date])*(F$1=raw_long[Ticker]),0))</f>
        <v>81.609138000000002</v>
      </c>
      <c r="G697" s="3" cm="1">
        <f t="array" ref="G697">INDEX(raw_long[Adj Close], MATCH(1, ($A697=raw_long[Date])*(G$1=raw_long[Ticker]),0))</f>
        <v>45.847617999999997</v>
      </c>
      <c r="H697" s="3" cm="1">
        <f t="array" ref="H697">INDEX(raw_long[Adj Close], MATCH(1, ($A697=raw_long[Date])*(H$1=raw_long[Ticker]),0))</f>
        <v>63.461562999999998</v>
      </c>
      <c r="I697" s="3" cm="1">
        <f t="array" ref="I697">INDEX(raw_long[Adj Close], MATCH(1, ($A697=raw_long[Date])*(I$1=raw_long[Ticker]),0))</f>
        <v>31.1</v>
      </c>
    </row>
    <row r="698" spans="1:9" x14ac:dyDescent="0.25">
      <c r="A698" s="2">
        <v>43913</v>
      </c>
      <c r="B698" s="3" cm="1">
        <f t="array" ref="B698">INDEX(raw_long[Adj Close], MATCH(1, ($A698=raw_long[Date])*(B$1=raw_long[Ticker]),0))</f>
        <v>21.160229000000001</v>
      </c>
      <c r="C698" s="3" cm="1">
        <f t="array" ref="C698">INDEX(raw_long[Adj Close], MATCH(1, ($A698=raw_long[Date])*(C$1=raw_long[Ticker]),0))</f>
        <v>172.001251</v>
      </c>
      <c r="D698" s="3" cm="1">
        <f t="array" ref="D698">INDEX(raw_long[Adj Close], MATCH(1, ($A698=raw_long[Date])*(D$1=raw_long[Ticker]),0))</f>
        <v>97.300078999999997</v>
      </c>
      <c r="E698" s="3" cm="1">
        <f t="array" ref="E698">INDEX(raw_long[Adj Close], MATCH(1, ($A698=raw_long[Date])*(E$1=raw_long[Ticker]),0))</f>
        <v>52.056502999999999</v>
      </c>
      <c r="F698" s="3" cm="1">
        <f t="array" ref="F698">INDEX(raw_long[Adj Close], MATCH(1, ($A698=raw_long[Date])*(F$1=raw_long[Ticker]),0))</f>
        <v>81.150229999999993</v>
      </c>
      <c r="G698" s="3" cm="1">
        <f t="array" ref="G698">INDEX(raw_long[Adj Close], MATCH(1, ($A698=raw_long[Date])*(G$1=raw_long[Ticker]),0))</f>
        <v>43.362495000000003</v>
      </c>
      <c r="H698" s="3" cm="1">
        <f t="array" ref="H698">INDEX(raw_long[Adj Close], MATCH(1, ($A698=raw_long[Date])*(H$1=raw_long[Ticker]),0))</f>
        <v>64.333122000000003</v>
      </c>
      <c r="I698" s="3" cm="1">
        <f t="array" ref="I698">INDEX(raw_long[Adj Close], MATCH(1, ($A698=raw_long[Date])*(I$1=raw_long[Ticker]),0))</f>
        <v>29.5</v>
      </c>
    </row>
    <row r="699" spans="1:9" x14ac:dyDescent="0.25">
      <c r="A699" s="2">
        <v>43914</v>
      </c>
      <c r="B699" s="3" cm="1">
        <f t="array" ref="B699">INDEX(raw_long[Adj Close], MATCH(1, ($A699=raw_long[Date])*(B$1=raw_long[Ticker]),0))</f>
        <v>22.675125000000001</v>
      </c>
      <c r="C699" s="3" cm="1">
        <f t="array" ref="C699">INDEX(raw_long[Adj Close], MATCH(1, ($A699=raw_long[Date])*(C$1=raw_long[Ticker]),0))</f>
        <v>185.99980199999999</v>
      </c>
      <c r="D699" s="3" cm="1">
        <f t="array" ref="D699">INDEX(raw_long[Adj Close], MATCH(1, ($A699=raw_long[Date])*(D$1=raw_long[Ticker]),0))</f>
        <v>110.050713</v>
      </c>
      <c r="E699" s="3" cm="1">
        <f t="array" ref="E699">INDEX(raw_long[Adj Close], MATCH(1, ($A699=raw_long[Date])*(E$1=raw_long[Ticker]),0))</f>
        <v>52.186089000000003</v>
      </c>
      <c r="F699" s="3" cm="1">
        <f t="array" ref="F699">INDEX(raw_long[Adj Close], MATCH(1, ($A699=raw_long[Date])*(F$1=raw_long[Ticker]),0))</f>
        <v>85.548096000000001</v>
      </c>
      <c r="G699" s="3" cm="1">
        <f t="array" ref="G699">INDEX(raw_long[Adj Close], MATCH(1, ($A699=raw_long[Date])*(G$1=raw_long[Ticker]),0))</f>
        <v>48.665401000000003</v>
      </c>
      <c r="H699" s="3" cm="1">
        <f t="array" ref="H699">INDEX(raw_long[Adj Close], MATCH(1, ($A699=raw_long[Date])*(H$1=raw_long[Ticker]),0))</f>
        <v>71.769645999999995</v>
      </c>
      <c r="I699" s="3" cm="1">
        <f t="array" ref="I699">INDEX(raw_long[Adj Close], MATCH(1, ($A699=raw_long[Date])*(I$1=raw_long[Ticker]),0))</f>
        <v>33.169998</v>
      </c>
    </row>
    <row r="700" spans="1:9" x14ac:dyDescent="0.25">
      <c r="A700" s="2">
        <v>43915</v>
      </c>
      <c r="B700" s="3" cm="1">
        <f t="array" ref="B700">INDEX(raw_long[Adj Close], MATCH(1, ($A700=raw_long[Date])*(B$1=raw_long[Ticker]),0))</f>
        <v>23.472861999999999</v>
      </c>
      <c r="C700" s="3" cm="1">
        <f t="array" ref="C700">INDEX(raw_long[Adj Close], MATCH(1, ($A700=raw_long[Date])*(C$1=raw_long[Ticker]),0))</f>
        <v>200.93159499999999</v>
      </c>
      <c r="D700" s="3" cm="1">
        <f t="array" ref="D700">INDEX(raw_long[Adj Close], MATCH(1, ($A700=raw_long[Date])*(D$1=raw_long[Ticker]),0))</f>
        <v>113.108986</v>
      </c>
      <c r="E700" s="3" cm="1">
        <f t="array" ref="E700">INDEX(raw_long[Adj Close], MATCH(1, ($A700=raw_long[Date])*(E$1=raw_long[Ticker]),0))</f>
        <v>51.834353999999998</v>
      </c>
      <c r="F700" s="3" cm="1">
        <f t="array" ref="F700">INDEX(raw_long[Adj Close], MATCH(1, ($A700=raw_long[Date])*(F$1=raw_long[Ticker]),0))</f>
        <v>88.989898999999994</v>
      </c>
      <c r="G700" s="3" cm="1">
        <f t="array" ref="G700">INDEX(raw_long[Adj Close], MATCH(1, ($A700=raw_long[Date])*(G$1=raw_long[Ticker]),0))</f>
        <v>55.181519000000002</v>
      </c>
      <c r="H700" s="3" cm="1">
        <f t="array" ref="H700">INDEX(raw_long[Adj Close], MATCH(1, ($A700=raw_long[Date])*(H$1=raw_long[Ticker]),0))</f>
        <v>72.423302000000007</v>
      </c>
      <c r="I700" s="3" cm="1">
        <f t="array" ref="I700">INDEX(raw_long[Adj Close], MATCH(1, ($A700=raw_long[Date])*(I$1=raw_long[Ticker]),0))</f>
        <v>35.669998</v>
      </c>
    </row>
    <row r="701" spans="1:9" x14ac:dyDescent="0.25">
      <c r="A701" s="2">
        <v>43916</v>
      </c>
      <c r="B701" s="3" cm="1">
        <f t="array" ref="B701">INDEX(raw_long[Adj Close], MATCH(1, ($A701=raw_long[Date])*(B$1=raw_long[Ticker]),0))</f>
        <v>23.851589000000001</v>
      </c>
      <c r="C701" s="3" cm="1">
        <f t="array" ref="C701">INDEX(raw_long[Adj Close], MATCH(1, ($A701=raw_long[Date])*(C$1=raw_long[Ticker]),0))</f>
        <v>204.359802</v>
      </c>
      <c r="D701" s="3" cm="1">
        <f t="array" ref="D701">INDEX(raw_long[Adj Close], MATCH(1, ($A701=raw_long[Date])*(D$1=raw_long[Ticker]),0))</f>
        <v>118.00221999999999</v>
      </c>
      <c r="E701" s="3" cm="1">
        <f t="array" ref="E701">INDEX(raw_long[Adj Close], MATCH(1, ($A701=raw_long[Date])*(E$1=raw_long[Ticker]),0))</f>
        <v>53.259799999999998</v>
      </c>
      <c r="F701" s="3" cm="1">
        <f t="array" ref="F701">INDEX(raw_long[Adj Close], MATCH(1, ($A701=raw_long[Date])*(F$1=raw_long[Ticker]),0))</f>
        <v>89.391448999999994</v>
      </c>
      <c r="G701" s="3" cm="1">
        <f t="array" ref="G701">INDEX(raw_long[Adj Close], MATCH(1, ($A701=raw_long[Date])*(G$1=raw_long[Ticker]),0))</f>
        <v>55.915314000000002</v>
      </c>
      <c r="H701" s="3" cm="1">
        <f t="array" ref="H701">INDEX(raw_long[Adj Close], MATCH(1, ($A701=raw_long[Date])*(H$1=raw_long[Ticker]),0))</f>
        <v>72.688559999999995</v>
      </c>
      <c r="I701" s="3" cm="1">
        <f t="array" ref="I701">INDEX(raw_long[Adj Close], MATCH(1, ($A701=raw_long[Date])*(I$1=raw_long[Ticker]),0))</f>
        <v>36.240001999999997</v>
      </c>
    </row>
    <row r="702" spans="1:9" x14ac:dyDescent="0.25">
      <c r="A702" s="2">
        <v>43917</v>
      </c>
      <c r="B702" s="3" cm="1">
        <f t="array" ref="B702">INDEX(raw_long[Adj Close], MATCH(1, ($A702=raw_long[Date])*(B$1=raw_long[Ticker]),0))</f>
        <v>21.917677000000001</v>
      </c>
      <c r="C702" s="3" cm="1">
        <f t="array" ref="C702">INDEX(raw_long[Adj Close], MATCH(1, ($A702=raw_long[Date])*(C$1=raw_long[Ticker]),0))</f>
        <v>198.979401</v>
      </c>
      <c r="D702" s="3" cm="1">
        <f t="array" ref="D702">INDEX(raw_long[Adj Close], MATCH(1, ($A702=raw_long[Date])*(D$1=raw_long[Ticker]),0))</f>
        <v>110.70942700000001</v>
      </c>
      <c r="E702" s="3" cm="1">
        <f t="array" ref="E702">INDEX(raw_long[Adj Close], MATCH(1, ($A702=raw_long[Date])*(E$1=raw_long[Ticker]),0))</f>
        <v>53.463428</v>
      </c>
      <c r="F702" s="3" cm="1">
        <f t="array" ref="F702">INDEX(raw_long[Adj Close], MATCH(1, ($A702=raw_long[Date])*(F$1=raw_long[Ticker]),0))</f>
        <v>86.695366000000007</v>
      </c>
      <c r="G702" s="3" cm="1">
        <f t="array" ref="G702">INDEX(raw_long[Adj Close], MATCH(1, ($A702=raw_long[Date])*(G$1=raw_long[Ticker]),0))</f>
        <v>54.741238000000003</v>
      </c>
      <c r="H702" s="3" cm="1">
        <f t="array" ref="H702">INDEX(raw_long[Adj Close], MATCH(1, ($A702=raw_long[Date])*(H$1=raw_long[Ticker]),0))</f>
        <v>69.107651000000004</v>
      </c>
      <c r="I702" s="3" cm="1">
        <f t="array" ref="I702">INDEX(raw_long[Adj Close], MATCH(1, ($A702=raw_long[Date])*(I$1=raw_long[Ticker]),0))</f>
        <v>33.82</v>
      </c>
    </row>
    <row r="703" spans="1:9" x14ac:dyDescent="0.25">
      <c r="A703" s="2">
        <v>43920</v>
      </c>
      <c r="B703" s="3" cm="1">
        <f t="array" ref="B703">INDEX(raw_long[Adj Close], MATCH(1, ($A703=raw_long[Date])*(B$1=raw_long[Ticker]),0))</f>
        <v>22.054660999999999</v>
      </c>
      <c r="C703" s="3" cm="1">
        <f t="array" ref="C703">INDEX(raw_long[Adj Close], MATCH(1, ($A703=raw_long[Date])*(C$1=raw_long[Ticker]),0))</f>
        <v>196.932007</v>
      </c>
      <c r="D703" s="3" cm="1">
        <f t="array" ref="D703">INDEX(raw_long[Adj Close], MATCH(1, ($A703=raw_long[Date])*(D$1=raw_long[Ticker]),0))</f>
        <v>118.096321</v>
      </c>
      <c r="E703" s="3" cm="1">
        <f t="array" ref="E703">INDEX(raw_long[Adj Close], MATCH(1, ($A703=raw_long[Date])*(E$1=raw_long[Ticker]),0))</f>
        <v>54.222434999999997</v>
      </c>
      <c r="F703" s="3" cm="1">
        <f t="array" ref="F703">INDEX(raw_long[Adj Close], MATCH(1, ($A703=raw_long[Date])*(F$1=raw_long[Ticker]),0))</f>
        <v>85.567215000000004</v>
      </c>
      <c r="G703" s="3" cm="1">
        <f t="array" ref="G703">INDEX(raw_long[Adj Close], MATCH(1, ($A703=raw_long[Date])*(G$1=raw_long[Ticker]),0))</f>
        <v>52.980125000000001</v>
      </c>
      <c r="H703" s="3" cm="1">
        <f t="array" ref="H703">INDEX(raw_long[Adj Close], MATCH(1, ($A703=raw_long[Date])*(H$1=raw_long[Ticker]),0))</f>
        <v>71.295981999999995</v>
      </c>
      <c r="I703" s="3" cm="1">
        <f t="array" ref="I703">INDEX(raw_long[Adj Close], MATCH(1, ($A703=raw_long[Date])*(I$1=raw_long[Ticker]),0))</f>
        <v>33.020000000000003</v>
      </c>
    </row>
    <row r="704" spans="1:9" x14ac:dyDescent="0.25">
      <c r="A704" s="2">
        <v>43921</v>
      </c>
      <c r="B704" s="3" cm="1">
        <f t="array" ref="B704">INDEX(raw_long[Adj Close], MATCH(1, ($A704=raw_long[Date])*(B$1=raw_long[Ticker]),0))</f>
        <v>22.457560999999998</v>
      </c>
      <c r="C704" s="3" cm="1">
        <f t="array" ref="C704">INDEX(raw_long[Adj Close], MATCH(1, ($A704=raw_long[Date])*(C$1=raw_long[Ticker]),0))</f>
        <v>196.074951</v>
      </c>
      <c r="D704" s="3" cm="1">
        <f t="array" ref="D704">INDEX(raw_long[Adj Close], MATCH(1, ($A704=raw_long[Date])*(D$1=raw_long[Ticker]),0))</f>
        <v>117.62582399999999</v>
      </c>
      <c r="E704" s="3" cm="1">
        <f t="array" ref="E704">INDEX(raw_long[Adj Close], MATCH(1, ($A704=raw_long[Date])*(E$1=raw_long[Ticker]),0))</f>
        <v>55.721930999999998</v>
      </c>
      <c r="F704" s="3" cm="1">
        <f t="array" ref="F704">INDEX(raw_long[Adj Close], MATCH(1, ($A704=raw_long[Date])*(F$1=raw_long[Ticker]),0))</f>
        <v>89.506186999999997</v>
      </c>
      <c r="G704" s="3" cm="1">
        <f t="array" ref="G704">INDEX(raw_long[Adj Close], MATCH(1, ($A704=raw_long[Date])*(G$1=raw_long[Ticker]),0))</f>
        <v>53.224724000000002</v>
      </c>
      <c r="H704" s="3" cm="1">
        <f t="array" ref="H704">INDEX(raw_long[Adj Close], MATCH(1, ($A704=raw_long[Date])*(H$1=raw_long[Ticker]),0))</f>
        <v>73.389579999999995</v>
      </c>
      <c r="I704" s="3" cm="1">
        <f t="array" ref="I704">INDEX(raw_long[Adj Close], MATCH(1, ($A704=raw_long[Date])*(I$1=raw_long[Ticker]),0))</f>
        <v>34.990001999999997</v>
      </c>
    </row>
    <row r="705" spans="1:9" x14ac:dyDescent="0.25">
      <c r="A705" s="2">
        <v>43922</v>
      </c>
      <c r="B705" s="3" cm="1">
        <f t="array" ref="B705">INDEX(raw_long[Adj Close], MATCH(1, ($A705=raw_long[Date])*(B$1=raw_long[Ticker]),0))</f>
        <v>21.659821000000001</v>
      </c>
      <c r="C705" s="3" cm="1">
        <f t="array" ref="C705">INDEX(raw_long[Adj Close], MATCH(1, ($A705=raw_long[Date])*(C$1=raw_long[Ticker]),0))</f>
        <v>190.31364400000001</v>
      </c>
      <c r="D705" s="3" cm="1">
        <f t="array" ref="D705">INDEX(raw_long[Adj Close], MATCH(1, ($A705=raw_long[Date])*(D$1=raw_long[Ticker]),0))</f>
        <v>114.238197</v>
      </c>
      <c r="E705" s="3" cm="1">
        <f t="array" ref="E705">INDEX(raw_long[Adj Close], MATCH(1, ($A705=raw_long[Date])*(E$1=raw_long[Ticker]),0))</f>
        <v>55.555317000000002</v>
      </c>
      <c r="F705" s="3" cm="1">
        <f t="array" ref="F705">INDEX(raw_long[Adj Close], MATCH(1, ($A705=raw_long[Date])*(F$1=raw_long[Ticker]),0))</f>
        <v>85.9114</v>
      </c>
      <c r="G705" s="3" cm="1">
        <f t="array" ref="G705">INDEX(raw_long[Adj Close], MATCH(1, ($A705=raw_long[Date])*(G$1=raw_long[Ticker]),0))</f>
        <v>51.541885000000001</v>
      </c>
      <c r="H705" s="3" cm="1">
        <f t="array" ref="H705">INDEX(raw_long[Adj Close], MATCH(1, ($A705=raw_long[Date])*(H$1=raw_long[Ticker]),0))</f>
        <v>70.121284000000003</v>
      </c>
      <c r="I705" s="3" cm="1">
        <f t="array" ref="I705">INDEX(raw_long[Adj Close], MATCH(1, ($A705=raw_long[Date])*(I$1=raw_long[Ticker]),0))</f>
        <v>34.159999999999997</v>
      </c>
    </row>
    <row r="706" spans="1:9" x14ac:dyDescent="0.25">
      <c r="A706" s="2">
        <v>43923</v>
      </c>
      <c r="B706" s="3" cm="1">
        <f t="array" ref="B706">INDEX(raw_long[Adj Close], MATCH(1, ($A706=raw_long[Date])*(B$1=raw_long[Ticker]),0))</f>
        <v>21.772635000000001</v>
      </c>
      <c r="C706" s="3" cm="1">
        <f t="array" ref="C706">INDEX(raw_long[Adj Close], MATCH(1, ($A706=raw_long[Date])*(C$1=raw_long[Ticker]),0))</f>
        <v>188.31384299999999</v>
      </c>
      <c r="D706" s="3" cm="1">
        <f t="array" ref="D706">INDEX(raw_long[Adj Close], MATCH(1, ($A706=raw_long[Date])*(D$1=raw_long[Ticker]),0))</f>
        <v>112.826683</v>
      </c>
      <c r="E706" s="3" cm="1">
        <f t="array" ref="E706">INDEX(raw_long[Adj Close], MATCH(1, ($A706=raw_long[Date])*(E$1=raw_long[Ticker]),0))</f>
        <v>54.999949999999998</v>
      </c>
      <c r="F706" s="3" cm="1">
        <f t="array" ref="F706">INDEX(raw_long[Adj Close], MATCH(1, ($A706=raw_long[Date])*(F$1=raw_long[Ticker]),0))</f>
        <v>86.121735000000001</v>
      </c>
      <c r="G706" s="3" cm="1">
        <f t="array" ref="G706">INDEX(raw_long[Adj Close], MATCH(1, ($A706=raw_long[Date])*(G$1=raw_long[Ticker]),0))</f>
        <v>50.250400999999997</v>
      </c>
      <c r="H706" s="3" cm="1">
        <f t="array" ref="H706">INDEX(raw_long[Adj Close], MATCH(1, ($A706=raw_long[Date])*(H$1=raw_long[Ticker]),0))</f>
        <v>72.375938000000005</v>
      </c>
      <c r="I706" s="3" cm="1">
        <f t="array" ref="I706">INDEX(raw_long[Adj Close], MATCH(1, ($A706=raw_long[Date])*(I$1=raw_long[Ticker]),0))</f>
        <v>34.310001</v>
      </c>
    </row>
    <row r="707" spans="1:9" x14ac:dyDescent="0.25">
      <c r="A707" s="2">
        <v>43924</v>
      </c>
      <c r="B707" s="3" cm="1">
        <f t="array" ref="B707">INDEX(raw_long[Adj Close], MATCH(1, ($A707=raw_long[Date])*(B$1=raw_long[Ticker]),0))</f>
        <v>21.643706999999999</v>
      </c>
      <c r="C707" s="3" cm="1">
        <f t="array" ref="C707">INDEX(raw_long[Adj Close], MATCH(1, ($A707=raw_long[Date])*(C$1=raw_long[Ticker]),0))</f>
        <v>179.552841</v>
      </c>
      <c r="D707" s="3" cm="1">
        <f t="array" ref="D707">INDEX(raw_long[Adj Close], MATCH(1, ($A707=raw_long[Date])*(D$1=raw_long[Ticker]),0))</f>
        <v>117.719917</v>
      </c>
      <c r="E707" s="3" cm="1">
        <f t="array" ref="E707">INDEX(raw_long[Adj Close], MATCH(1, ($A707=raw_long[Date])*(E$1=raw_long[Ticker]),0))</f>
        <v>55.647877000000001</v>
      </c>
      <c r="F707" s="3" cm="1">
        <f t="array" ref="F707">INDEX(raw_long[Adj Close], MATCH(1, ($A707=raw_long[Date])*(F$1=raw_long[Ticker]),0))</f>
        <v>87.574944000000002</v>
      </c>
      <c r="G707" s="3" cm="1">
        <f t="array" ref="G707">INDEX(raw_long[Adj Close], MATCH(1, ($A707=raw_long[Date])*(G$1=raw_long[Ticker]),0))</f>
        <v>46.659691000000002</v>
      </c>
      <c r="H707" s="3" cm="1">
        <f t="array" ref="H707">INDEX(raw_long[Adj Close], MATCH(1, ($A707=raw_long[Date])*(H$1=raw_long[Ticker]),0))</f>
        <v>72.309623999999999</v>
      </c>
      <c r="I707" s="3" cm="1">
        <f t="array" ref="I707">INDEX(raw_long[Adj Close], MATCH(1, ($A707=raw_long[Date])*(I$1=raw_long[Ticker]),0))</f>
        <v>34.07</v>
      </c>
    </row>
    <row r="708" spans="1:9" x14ac:dyDescent="0.25">
      <c r="A708" s="2">
        <v>43927</v>
      </c>
      <c r="B708" s="3" cm="1">
        <f t="array" ref="B708">INDEX(raw_long[Adj Close], MATCH(1, ($A708=raw_long[Date])*(B$1=raw_long[Ticker]),0))</f>
        <v>22.481732999999998</v>
      </c>
      <c r="C708" s="3" cm="1">
        <f t="array" ref="C708">INDEX(raw_long[Adj Close], MATCH(1, ($A708=raw_long[Date])*(C$1=raw_long[Ticker]),0))</f>
        <v>190.551727</v>
      </c>
      <c r="D708" s="3" cm="1">
        <f t="array" ref="D708">INDEX(raw_long[Adj Close], MATCH(1, ($A708=raw_long[Date])*(D$1=raw_long[Ticker]),0))</f>
        <v>125.106827</v>
      </c>
      <c r="E708" s="3" cm="1">
        <f t="array" ref="E708">INDEX(raw_long[Adj Close], MATCH(1, ($A708=raw_long[Date])*(E$1=raw_long[Ticker]),0))</f>
        <v>57.036296999999998</v>
      </c>
      <c r="F708" s="3" cm="1">
        <f t="array" ref="F708">INDEX(raw_long[Adj Close], MATCH(1, ($A708=raw_long[Date])*(F$1=raw_long[Ticker]),0))</f>
        <v>89.162002999999999</v>
      </c>
      <c r="G708" s="3" cm="1">
        <f t="array" ref="G708">INDEX(raw_long[Adj Close], MATCH(1, ($A708=raw_long[Date])*(G$1=raw_long[Ticker]),0))</f>
        <v>49.506821000000002</v>
      </c>
      <c r="H708" s="3" cm="1">
        <f t="array" ref="H708">INDEX(raw_long[Adj Close], MATCH(1, ($A708=raw_long[Date])*(H$1=raw_long[Ticker]),0))</f>
        <v>77.680976999999999</v>
      </c>
      <c r="I708" s="3" cm="1">
        <f t="array" ref="I708">INDEX(raw_long[Adj Close], MATCH(1, ($A708=raw_long[Date])*(I$1=raw_long[Ticker]),0))</f>
        <v>37.659999999999997</v>
      </c>
    </row>
    <row r="709" spans="1:9" x14ac:dyDescent="0.25">
      <c r="A709" s="2">
        <v>43928</v>
      </c>
      <c r="B709" s="3" cm="1">
        <f t="array" ref="B709">INDEX(raw_long[Adj Close], MATCH(1, ($A709=raw_long[Date])*(B$1=raw_long[Ticker]),0))</f>
        <v>23.448689999999999</v>
      </c>
      <c r="C709" s="3" cm="1">
        <f t="array" ref="C709">INDEX(raw_long[Adj Close], MATCH(1, ($A709=raw_long[Date])*(C$1=raw_long[Ticker]),0))</f>
        <v>197.97950700000001</v>
      </c>
      <c r="D709" s="3" cm="1">
        <f t="array" ref="D709">INDEX(raw_long[Adj Close], MATCH(1, ($A709=raw_long[Date])*(D$1=raw_long[Ticker]),0))</f>
        <v>123.648262</v>
      </c>
      <c r="E709" s="3" cm="1">
        <f t="array" ref="E709">INDEX(raw_long[Adj Close], MATCH(1, ($A709=raw_long[Date])*(E$1=raw_long[Ticker]),0))</f>
        <v>58.239597000000003</v>
      </c>
      <c r="F709" s="3" cm="1">
        <f t="array" ref="F709">INDEX(raw_long[Adj Close], MATCH(1, ($A709=raw_long[Date])*(F$1=raw_long[Ticker]),0))</f>
        <v>92.584686000000005</v>
      </c>
      <c r="G709" s="3" cm="1">
        <f t="array" ref="G709">INDEX(raw_long[Adj Close], MATCH(1, ($A709=raw_long[Date])*(G$1=raw_long[Ticker]),0))</f>
        <v>52.344166000000001</v>
      </c>
      <c r="H709" s="3" cm="1">
        <f t="array" ref="H709">INDEX(raw_long[Adj Close], MATCH(1, ($A709=raw_long[Date])*(H$1=raw_long[Ticker]),0))</f>
        <v>80.030356999999995</v>
      </c>
      <c r="I709" s="3" cm="1">
        <f t="array" ref="I709">INDEX(raw_long[Adj Close], MATCH(1, ($A709=raw_long[Date])*(I$1=raw_long[Ticker]),0))</f>
        <v>38.229999999999997</v>
      </c>
    </row>
    <row r="710" spans="1:9" x14ac:dyDescent="0.25">
      <c r="A710" s="2">
        <v>43929</v>
      </c>
      <c r="B710" s="3" cm="1">
        <f t="array" ref="B710">INDEX(raw_long[Adj Close], MATCH(1, ($A710=raw_long[Date])*(B$1=raw_long[Ticker]),0))</f>
        <v>23.456748999999999</v>
      </c>
      <c r="C710" s="3" cm="1">
        <f t="array" ref="C710">INDEX(raw_long[Adj Close], MATCH(1, ($A710=raw_long[Date])*(C$1=raw_long[Ticker]),0))</f>
        <v>205.69300799999999</v>
      </c>
      <c r="D710" s="3" cm="1">
        <f t="array" ref="D710">INDEX(raw_long[Adj Close], MATCH(1, ($A710=raw_long[Date])*(D$1=raw_long[Ticker]),0))</f>
        <v>124.165817</v>
      </c>
      <c r="E710" s="3" cm="1">
        <f t="array" ref="E710">INDEX(raw_long[Adj Close], MATCH(1, ($A710=raw_long[Date])*(E$1=raw_long[Ticker]),0))</f>
        <v>57.591667000000001</v>
      </c>
      <c r="F710" s="3" cm="1">
        <f t="array" ref="F710">INDEX(raw_long[Adj Close], MATCH(1, ($A710=raw_long[Date])*(F$1=raw_long[Ticker]),0))</f>
        <v>91.360930999999994</v>
      </c>
      <c r="G710" s="3" cm="1">
        <f t="array" ref="G710">INDEX(raw_long[Adj Close], MATCH(1, ($A710=raw_long[Date])*(G$1=raw_long[Ticker]),0))</f>
        <v>53.185589</v>
      </c>
      <c r="H710" s="3" cm="1">
        <f t="array" ref="H710">INDEX(raw_long[Adj Close], MATCH(1, ($A710=raw_long[Date])*(H$1=raw_long[Ticker]),0))</f>
        <v>77.567290999999997</v>
      </c>
      <c r="I710" s="3" cm="1">
        <f t="array" ref="I710">INDEX(raw_long[Adj Close], MATCH(1, ($A710=raw_long[Date])*(I$1=raw_long[Ticker]),0))</f>
        <v>38.479999999999997</v>
      </c>
    </row>
    <row r="711" spans="1:9" x14ac:dyDescent="0.25">
      <c r="A711" s="2">
        <v>43930</v>
      </c>
      <c r="B711" s="3" cm="1">
        <f t="array" ref="B711">INDEX(raw_long[Adj Close], MATCH(1, ($A711=raw_long[Date])*(B$1=raw_long[Ticker]),0))</f>
        <v>24.109444</v>
      </c>
      <c r="C711" s="3" cm="1">
        <f t="array" ref="C711">INDEX(raw_long[Adj Close], MATCH(1, ($A711=raw_long[Date])*(C$1=raw_long[Ticker]),0))</f>
        <v>213.59695400000001</v>
      </c>
      <c r="D711" s="3" cm="1">
        <f t="array" ref="D711">INDEX(raw_long[Adj Close], MATCH(1, ($A711=raw_long[Date])*(D$1=raw_long[Ticker]),0))</f>
        <v>124.824516</v>
      </c>
      <c r="E711" s="3" cm="1">
        <f t="array" ref="E711">INDEX(raw_long[Adj Close], MATCH(1, ($A711=raw_long[Date])*(E$1=raw_long[Ticker]),0))</f>
        <v>58.535797000000002</v>
      </c>
      <c r="F711" s="3" cm="1">
        <f t="array" ref="F711">INDEX(raw_long[Adj Close], MATCH(1, ($A711=raw_long[Date])*(F$1=raw_long[Ticker]),0))</f>
        <v>91.590393000000006</v>
      </c>
      <c r="G711" s="3" cm="1">
        <f t="array" ref="G711">INDEX(raw_long[Adj Close], MATCH(1, ($A711=raw_long[Date])*(G$1=raw_long[Ticker]),0))</f>
        <v>56.257747999999999</v>
      </c>
      <c r="H711" s="3" cm="1">
        <f t="array" ref="H711">INDEX(raw_long[Adj Close], MATCH(1, ($A711=raw_long[Date])*(H$1=raw_long[Ticker]),0))</f>
        <v>77.055733000000004</v>
      </c>
      <c r="I711" s="3" cm="1">
        <f t="array" ref="I711">INDEX(raw_long[Adj Close], MATCH(1, ($A711=raw_long[Date])*(I$1=raw_long[Ticker]),0))</f>
        <v>39.909999999999997</v>
      </c>
    </row>
    <row r="712" spans="1:9" x14ac:dyDescent="0.25">
      <c r="A712" s="2">
        <v>43935</v>
      </c>
      <c r="B712" s="3" cm="1">
        <f t="array" ref="B712">INDEX(raw_long[Adj Close], MATCH(1, ($A712=raw_long[Date])*(B$1=raw_long[Ticker]),0))</f>
        <v>24.472054</v>
      </c>
      <c r="C712" s="3" cm="1">
        <f t="array" ref="C712">INDEX(raw_long[Adj Close], MATCH(1, ($A712=raw_long[Date])*(C$1=raw_long[Ticker]),0))</f>
        <v>214.16830400000001</v>
      </c>
      <c r="D712" s="3" cm="1">
        <f t="array" ref="D712">INDEX(raw_long[Adj Close], MATCH(1, ($A712=raw_long[Date])*(D$1=raw_long[Ticker]),0))</f>
        <v>127.647537</v>
      </c>
      <c r="E712" s="3" cm="1">
        <f t="array" ref="E712">INDEX(raw_long[Adj Close], MATCH(1, ($A712=raw_long[Date])*(E$1=raw_long[Ticker]),0))</f>
        <v>59.294792000000001</v>
      </c>
      <c r="F712" s="3" cm="1">
        <f t="array" ref="F712">INDEX(raw_long[Adj Close], MATCH(1, ($A712=raw_long[Date])*(F$1=raw_long[Ticker]),0))</f>
        <v>93.884925999999993</v>
      </c>
      <c r="G712" s="3" cm="1">
        <f t="array" ref="G712">INDEX(raw_long[Adj Close], MATCH(1, ($A712=raw_long[Date])*(G$1=raw_long[Ticker]),0))</f>
        <v>57.236148999999997</v>
      </c>
      <c r="H712" s="3" cm="1">
        <f t="array" ref="H712">INDEX(raw_long[Adj Close], MATCH(1, ($A712=raw_long[Date])*(H$1=raw_long[Ticker]),0))</f>
        <v>78.429366999999999</v>
      </c>
      <c r="I712" s="3" cm="1">
        <f t="array" ref="I712">INDEX(raw_long[Adj Close], MATCH(1, ($A712=raw_long[Date])*(I$1=raw_long[Ticker]),0))</f>
        <v>41.619999</v>
      </c>
    </row>
    <row r="713" spans="1:9" x14ac:dyDescent="0.25">
      <c r="A713" s="2">
        <v>43936</v>
      </c>
      <c r="B713" s="3" cm="1">
        <f t="array" ref="B713">INDEX(raw_long[Adj Close], MATCH(1, ($A713=raw_long[Date])*(B$1=raw_long[Ticker]),0))</f>
        <v>23.448689999999999</v>
      </c>
      <c r="C713" s="3" cm="1">
        <f t="array" ref="C713">INDEX(raw_long[Adj Close], MATCH(1, ($A713=raw_long[Date])*(C$1=raw_long[Ticker]),0))</f>
        <v>204.074127</v>
      </c>
      <c r="D713" s="3" cm="1">
        <f t="array" ref="D713">INDEX(raw_long[Adj Close], MATCH(1, ($A713=raw_long[Date])*(D$1=raw_long[Ticker]),0))</f>
        <v>125.95373499999999</v>
      </c>
      <c r="E713" s="3" cm="1">
        <f t="array" ref="E713">INDEX(raw_long[Adj Close], MATCH(1, ($A713=raw_long[Date])*(E$1=raw_long[Ticker]),0))</f>
        <v>57.776791000000003</v>
      </c>
      <c r="F713" s="3" cm="1">
        <f t="array" ref="F713">INDEX(raw_long[Adj Close], MATCH(1, ($A713=raw_long[Date])*(F$1=raw_long[Ticker]),0))</f>
        <v>92.125786000000005</v>
      </c>
      <c r="G713" s="3" cm="1">
        <f t="array" ref="G713">INDEX(raw_long[Adj Close], MATCH(1, ($A713=raw_long[Date])*(G$1=raw_long[Ticker]),0))</f>
        <v>55.240219000000003</v>
      </c>
      <c r="H713" s="3" cm="1">
        <f t="array" ref="H713">INDEX(raw_long[Adj Close], MATCH(1, ($A713=raw_long[Date])*(H$1=raw_long[Ticker]),0))</f>
        <v>74.422156999999999</v>
      </c>
      <c r="I713" s="3" cm="1">
        <f t="array" ref="I713">INDEX(raw_long[Adj Close], MATCH(1, ($A713=raw_long[Date])*(I$1=raw_long[Ticker]),0))</f>
        <v>40.299999</v>
      </c>
    </row>
    <row r="714" spans="1:9" x14ac:dyDescent="0.25">
      <c r="A714" s="2">
        <v>43937</v>
      </c>
      <c r="B714" s="3" cm="1">
        <f t="array" ref="B714">INDEX(raw_long[Adj Close], MATCH(1, ($A714=raw_long[Date])*(B$1=raw_long[Ticker]),0))</f>
        <v>23.666257999999999</v>
      </c>
      <c r="C714" s="3" cm="1">
        <f t="array" ref="C714">INDEX(raw_long[Adj Close], MATCH(1, ($A714=raw_long[Date])*(C$1=raw_long[Ticker]),0))</f>
        <v>201.59818999999999</v>
      </c>
      <c r="D714" s="3" cm="1">
        <f t="array" ref="D714">INDEX(raw_long[Adj Close], MATCH(1, ($A714=raw_long[Date])*(D$1=raw_long[Ticker]),0))</f>
        <v>130.65875199999999</v>
      </c>
      <c r="E714" s="3" cm="1">
        <f t="array" ref="E714">INDEX(raw_long[Adj Close], MATCH(1, ($A714=raw_long[Date])*(E$1=raw_long[Ticker]),0))</f>
        <v>59.646534000000003</v>
      </c>
      <c r="F714" s="3" cm="1">
        <f t="array" ref="F714">INDEX(raw_long[Adj Close], MATCH(1, ($A714=raw_long[Date])*(F$1=raw_long[Ticker]),0))</f>
        <v>94.458564999999993</v>
      </c>
      <c r="G714" s="3" cm="1">
        <f t="array" ref="G714">INDEX(raw_long[Adj Close], MATCH(1, ($A714=raw_long[Date])*(G$1=raw_long[Ticker]),0))</f>
        <v>54.085712000000001</v>
      </c>
      <c r="H714" s="3" cm="1">
        <f t="array" ref="H714">INDEX(raw_long[Adj Close], MATCH(1, ($A714=raw_long[Date])*(H$1=raw_long[Ticker]),0))</f>
        <v>73.692725999999993</v>
      </c>
      <c r="I714" s="3" cm="1">
        <f t="array" ref="I714">INDEX(raw_long[Adj Close], MATCH(1, ($A714=raw_long[Date])*(I$1=raw_long[Ticker]),0))</f>
        <v>42.799999</v>
      </c>
    </row>
    <row r="715" spans="1:9" x14ac:dyDescent="0.25">
      <c r="A715" s="2">
        <v>43938</v>
      </c>
      <c r="B715" s="3" cm="1">
        <f t="array" ref="B715">INDEX(raw_long[Adj Close], MATCH(1, ($A715=raw_long[Date])*(B$1=raw_long[Ticker]),0))</f>
        <v>25.036111999999999</v>
      </c>
      <c r="C715" s="3" cm="1">
        <f t="array" ref="C715">INDEX(raw_long[Adj Close], MATCH(1, ($A715=raw_long[Date])*(C$1=raw_long[Ticker]),0))</f>
        <v>208.26414500000001</v>
      </c>
      <c r="D715" s="3" cm="1">
        <f t="array" ref="D715">INDEX(raw_long[Adj Close], MATCH(1, ($A715=raw_long[Date])*(D$1=raw_long[Ticker]),0))</f>
        <v>131.36451700000001</v>
      </c>
      <c r="E715" s="3" cm="1">
        <f t="array" ref="E715">INDEX(raw_long[Adj Close], MATCH(1, ($A715=raw_long[Date])*(E$1=raw_long[Ticker]),0))</f>
        <v>60.016773000000001</v>
      </c>
      <c r="F715" s="3" cm="1">
        <f t="array" ref="F715">INDEX(raw_long[Adj Close], MATCH(1, ($A715=raw_long[Date])*(F$1=raw_long[Ticker]),0))</f>
        <v>96.131668000000005</v>
      </c>
      <c r="G715" s="3" cm="1">
        <f t="array" ref="G715">INDEX(raw_long[Adj Close], MATCH(1, ($A715=raw_long[Date])*(G$1=raw_long[Ticker]),0))</f>
        <v>56.296886000000001</v>
      </c>
      <c r="H715" s="3" cm="1">
        <f t="array" ref="H715">INDEX(raw_long[Adj Close], MATCH(1, ($A715=raw_long[Date])*(H$1=raw_long[Ticker]),0))</f>
        <v>76.269463000000002</v>
      </c>
      <c r="I715" s="3" cm="1">
        <f t="array" ref="I715">INDEX(raw_long[Adj Close], MATCH(1, ($A715=raw_long[Date])*(I$1=raw_long[Ticker]),0))</f>
        <v>43.700001</v>
      </c>
    </row>
    <row r="716" spans="1:9" x14ac:dyDescent="0.25">
      <c r="A716" s="2">
        <v>43941</v>
      </c>
      <c r="B716" s="3" cm="1">
        <f t="array" ref="B716">INDEX(raw_long[Adj Close], MATCH(1, ($A716=raw_long[Date])*(B$1=raw_long[Ticker]),0))</f>
        <v>26.896135000000001</v>
      </c>
      <c r="C716" s="3" cm="1">
        <f t="array" ref="C716">INDEX(raw_long[Adj Close], MATCH(1, ($A716=raw_long[Date])*(C$1=raw_long[Ticker]),0))</f>
        <v>211.02578700000001</v>
      </c>
      <c r="D716" s="3" cm="1">
        <f t="array" ref="D716">INDEX(raw_long[Adj Close], MATCH(1, ($A716=raw_long[Date])*(D$1=raw_long[Ticker]),0))</f>
        <v>129.76480100000001</v>
      </c>
      <c r="E716" s="3" cm="1">
        <f t="array" ref="E716">INDEX(raw_long[Adj Close], MATCH(1, ($A716=raw_long[Date])*(E$1=raw_long[Ticker]),0))</f>
        <v>62.367832</v>
      </c>
      <c r="F716" s="3" cm="1">
        <f t="array" ref="F716">INDEX(raw_long[Adj Close], MATCH(1, ($A716=raw_long[Date])*(F$1=raw_long[Ticker]),0))</f>
        <v>98.569610999999995</v>
      </c>
      <c r="G716" s="3" cm="1">
        <f t="array" ref="G716">INDEX(raw_long[Adj Close], MATCH(1, ($A716=raw_long[Date])*(G$1=raw_long[Ticker]),0))</f>
        <v>55.885956</v>
      </c>
      <c r="H716" s="3" cm="1">
        <f t="array" ref="H716">INDEX(raw_long[Adj Close], MATCH(1, ($A716=raw_long[Date])*(H$1=raw_long[Ticker]),0))</f>
        <v>76.676811000000001</v>
      </c>
      <c r="I716" s="3" cm="1">
        <f t="array" ref="I716">INDEX(raw_long[Adj Close], MATCH(1, ($A716=raw_long[Date])*(I$1=raw_long[Ticker]),0))</f>
        <v>42.400002000000001</v>
      </c>
    </row>
    <row r="717" spans="1:9" x14ac:dyDescent="0.25">
      <c r="A717" s="2">
        <v>43942</v>
      </c>
      <c r="B717" s="3" cm="1">
        <f t="array" ref="B717">INDEX(raw_long[Adj Close], MATCH(1, ($A717=raw_long[Date])*(B$1=raw_long[Ticker]),0))</f>
        <v>25.603725000000001</v>
      </c>
      <c r="C717" s="3" cm="1">
        <f t="array" ref="C717">INDEX(raw_long[Adj Close], MATCH(1, ($A717=raw_long[Date])*(C$1=raw_long[Ticker]),0))</f>
        <v>201.12205499999999</v>
      </c>
      <c r="D717" s="3" cm="1">
        <f t="array" ref="D717">INDEX(raw_long[Adj Close], MATCH(1, ($A717=raw_long[Date])*(D$1=raw_long[Ticker]),0))</f>
        <v>125.295013</v>
      </c>
      <c r="E717" s="3" cm="1">
        <f t="array" ref="E717">INDEX(raw_long[Adj Close], MATCH(1, ($A717=raw_long[Date])*(E$1=raw_long[Ticker]),0))</f>
        <v>61.534790000000001</v>
      </c>
      <c r="F717" s="3" cm="1">
        <f t="array" ref="F717">INDEX(raw_long[Adj Close], MATCH(1, ($A717=raw_long[Date])*(F$1=raw_long[Ticker]),0))</f>
        <v>96.370682000000002</v>
      </c>
      <c r="G717" s="3" cm="1">
        <f t="array" ref="G717">INDEX(raw_long[Adj Close], MATCH(1, ($A717=raw_long[Date])*(G$1=raw_long[Ticker]),0))</f>
        <v>53.029045000000004</v>
      </c>
      <c r="H717" s="3" cm="1">
        <f t="array" ref="H717">INDEX(raw_long[Adj Close], MATCH(1, ($A717=raw_long[Date])*(H$1=raw_long[Ticker]),0))</f>
        <v>73.455894000000001</v>
      </c>
      <c r="I717" s="3" cm="1">
        <f t="array" ref="I717">INDEX(raw_long[Adj Close], MATCH(1, ($A717=raw_long[Date])*(I$1=raw_long[Ticker]),0))</f>
        <v>42</v>
      </c>
    </row>
    <row r="718" spans="1:9" x14ac:dyDescent="0.25">
      <c r="A718" s="2">
        <v>43943</v>
      </c>
      <c r="B718" s="3" cm="1">
        <f t="array" ref="B718">INDEX(raw_long[Adj Close], MATCH(1, ($A718=raw_long[Date])*(B$1=raw_long[Ticker]),0))</f>
        <v>26.258661</v>
      </c>
      <c r="C718" s="3" cm="1">
        <f t="array" ref="C718">INDEX(raw_long[Adj Close], MATCH(1, ($A718=raw_long[Date])*(C$1=raw_long[Ticker]),0))</f>
        <v>196.932007</v>
      </c>
      <c r="D718" s="3" cm="1">
        <f t="array" ref="D718">INDEX(raw_long[Adj Close], MATCH(1, ($A718=raw_long[Date])*(D$1=raw_long[Ticker]),0))</f>
        <v>128.35328699999999</v>
      </c>
      <c r="E718" s="3" cm="1">
        <f t="array" ref="E718">INDEX(raw_long[Adj Close], MATCH(1, ($A718=raw_long[Date])*(E$1=raw_long[Ticker]),0))</f>
        <v>62.812125999999999</v>
      </c>
      <c r="F718" s="3" cm="1">
        <f t="array" ref="F718">INDEX(raw_long[Adj Close], MATCH(1, ($A718=raw_long[Date])*(F$1=raw_long[Ticker]),0))</f>
        <v>97.804764000000006</v>
      </c>
      <c r="G718" s="3" cm="1">
        <f t="array" ref="G718">INDEX(raw_long[Adj Close], MATCH(1, ($A718=raw_long[Date])*(G$1=raw_long[Ticker]),0))</f>
        <v>52.637684</v>
      </c>
      <c r="H718" s="3" cm="1">
        <f t="array" ref="H718">INDEX(raw_long[Adj Close], MATCH(1, ($A718=raw_long[Date])*(H$1=raw_long[Ticker]),0))</f>
        <v>74.848465000000004</v>
      </c>
      <c r="I718" s="3" cm="1">
        <f t="array" ref="I718">INDEX(raw_long[Adj Close], MATCH(1, ($A718=raw_long[Date])*(I$1=raw_long[Ticker]),0))</f>
        <v>42</v>
      </c>
    </row>
    <row r="719" spans="1:9" x14ac:dyDescent="0.25">
      <c r="A719" s="2">
        <v>43944</v>
      </c>
      <c r="B719" s="3" cm="1">
        <f t="array" ref="B719">INDEX(raw_long[Adj Close], MATCH(1, ($A719=raw_long[Date])*(B$1=raw_long[Ticker]),0))</f>
        <v>26.476976000000001</v>
      </c>
      <c r="C719" s="3" cm="1">
        <f t="array" ref="C719">INDEX(raw_long[Adj Close], MATCH(1, ($A719=raw_long[Date])*(C$1=raw_long[Ticker]),0))</f>
        <v>198.455658</v>
      </c>
      <c r="D719" s="3" cm="1">
        <f t="array" ref="D719">INDEX(raw_long[Adj Close], MATCH(1, ($A719=raw_long[Date])*(D$1=raw_long[Ticker]),0))</f>
        <v>129.48251300000001</v>
      </c>
      <c r="E719" s="3" cm="1">
        <f t="array" ref="E719">INDEX(raw_long[Adj Close], MATCH(1, ($A719=raw_long[Date])*(E$1=raw_long[Ticker]),0))</f>
        <v>64.348647999999997</v>
      </c>
      <c r="F719" s="3" cm="1">
        <f t="array" ref="F719">INDEX(raw_long[Adj Close], MATCH(1, ($A719=raw_long[Date])*(F$1=raw_long[Ticker]),0))</f>
        <v>99.382262999999995</v>
      </c>
      <c r="G719" s="3" cm="1">
        <f t="array" ref="G719">INDEX(raw_long[Adj Close], MATCH(1, ($A719=raw_long[Date])*(G$1=raw_long[Ticker]),0))</f>
        <v>52.852936</v>
      </c>
      <c r="H719" s="3" cm="1">
        <f t="array" ref="H719">INDEX(raw_long[Adj Close], MATCH(1, ($A719=raw_long[Date])*(H$1=raw_long[Ticker]),0))</f>
        <v>75.947365000000005</v>
      </c>
      <c r="I719" s="3" cm="1">
        <f t="array" ref="I719">INDEX(raw_long[Adj Close], MATCH(1, ($A719=raw_long[Date])*(I$1=raw_long[Ticker]),0))</f>
        <v>41.889999000000003</v>
      </c>
    </row>
    <row r="720" spans="1:9" x14ac:dyDescent="0.25">
      <c r="A720" s="2">
        <v>43945</v>
      </c>
      <c r="B720" s="3" cm="1">
        <f t="array" ref="B720">INDEX(raw_long[Adj Close], MATCH(1, ($A720=raw_long[Date])*(B$1=raw_long[Ticker]),0))</f>
        <v>26.014153</v>
      </c>
      <c r="C720" s="3" cm="1">
        <f t="array" ref="C720">INDEX(raw_long[Adj Close], MATCH(1, ($A720=raw_long[Date])*(C$1=raw_long[Ticker]),0))</f>
        <v>195.598816</v>
      </c>
      <c r="D720" s="3" cm="1">
        <f t="array" ref="D720">INDEX(raw_long[Adj Close], MATCH(1, ($A720=raw_long[Date])*(D$1=raw_long[Ticker]),0))</f>
        <v>127.36524199999999</v>
      </c>
      <c r="E720" s="3" cm="1">
        <f t="array" ref="E720">INDEX(raw_long[Adj Close], MATCH(1, ($A720=raw_long[Date])*(E$1=raw_long[Ticker]),0))</f>
        <v>64.145011999999994</v>
      </c>
      <c r="F720" s="3" cm="1">
        <f t="array" ref="F720">INDEX(raw_long[Adj Close], MATCH(1, ($A720=raw_long[Date])*(F$1=raw_long[Ticker]),0))</f>
        <v>99.908089000000004</v>
      </c>
      <c r="G720" s="3" cm="1">
        <f t="array" ref="G720">INDEX(raw_long[Adj Close], MATCH(1, ($A720=raw_long[Date])*(G$1=raw_long[Ticker]),0))</f>
        <v>51.8354</v>
      </c>
      <c r="H720" s="3" cm="1">
        <f t="array" ref="H720">INDEX(raw_long[Adj Close], MATCH(1, ($A720=raw_long[Date])*(H$1=raw_long[Ticker]),0))</f>
        <v>74.308487</v>
      </c>
      <c r="I720" s="3" cm="1">
        <f t="array" ref="I720">INDEX(raw_long[Adj Close], MATCH(1, ($A720=raw_long[Date])*(I$1=raw_long[Ticker]),0))</f>
        <v>42.41</v>
      </c>
    </row>
    <row r="721" spans="1:9" x14ac:dyDescent="0.25">
      <c r="A721" s="2">
        <v>43948</v>
      </c>
      <c r="B721" s="3" cm="1">
        <f t="array" ref="B721">INDEX(raw_long[Adj Close], MATCH(1, ($A721=raw_long[Date])*(B$1=raw_long[Ticker]),0))</f>
        <v>26.345988999999999</v>
      </c>
      <c r="C721" s="3" cm="1">
        <f t="array" ref="C721">INDEX(raw_long[Adj Close], MATCH(1, ($A721=raw_long[Date])*(C$1=raw_long[Ticker]),0))</f>
        <v>196.932007</v>
      </c>
      <c r="D721" s="3" cm="1">
        <f t="array" ref="D721">INDEX(raw_long[Adj Close], MATCH(1, ($A721=raw_long[Date])*(D$1=raw_long[Ticker]),0))</f>
        <v>132.54078699999999</v>
      </c>
      <c r="E721" s="3" cm="1">
        <f t="array" ref="E721">INDEX(raw_long[Adj Close], MATCH(1, ($A721=raw_long[Date])*(E$1=raw_long[Ticker]),0))</f>
        <v>66.644165000000001</v>
      </c>
      <c r="F721" s="3" cm="1">
        <f t="array" ref="F721">INDEX(raw_long[Adj Close], MATCH(1, ($A721=raw_long[Date])*(F$1=raw_long[Ticker]),0))</f>
        <v>102.521973</v>
      </c>
      <c r="G721" s="3" cm="1">
        <f t="array" ref="G721">INDEX(raw_long[Adj Close], MATCH(1, ($A721=raw_long[Date])*(G$1=raw_long[Ticker]),0))</f>
        <v>54.105277999999998</v>
      </c>
      <c r="H721" s="3" cm="1">
        <f t="array" ref="H721">INDEX(raw_long[Adj Close], MATCH(1, ($A721=raw_long[Date])*(H$1=raw_long[Ticker]),0))</f>
        <v>77.444145000000006</v>
      </c>
      <c r="I721" s="3" cm="1">
        <f t="array" ref="I721">INDEX(raw_long[Adj Close], MATCH(1, ($A721=raw_long[Date])*(I$1=raw_long[Ticker]),0))</f>
        <v>43</v>
      </c>
    </row>
    <row r="722" spans="1:9" x14ac:dyDescent="0.25">
      <c r="A722" s="2">
        <v>43949</v>
      </c>
      <c r="B722" s="3" cm="1">
        <f t="array" ref="B722">INDEX(raw_long[Adj Close], MATCH(1, ($A722=raw_long[Date])*(B$1=raw_long[Ticker]),0))</f>
        <v>26.642893000000001</v>
      </c>
      <c r="C722" s="3" cm="1">
        <f t="array" ref="C722">INDEX(raw_long[Adj Close], MATCH(1, ($A722=raw_long[Date])*(C$1=raw_long[Ticker]),0))</f>
        <v>195.598816</v>
      </c>
      <c r="D722" s="3" cm="1">
        <f t="array" ref="D722">INDEX(raw_long[Adj Close], MATCH(1, ($A722=raw_long[Date])*(D$1=raw_long[Ticker]),0))</f>
        <v>130.894012</v>
      </c>
      <c r="E722" s="3" cm="1">
        <f t="array" ref="E722">INDEX(raw_long[Adj Close], MATCH(1, ($A722=raw_long[Date])*(E$1=raw_long[Ticker]),0))</f>
        <v>66.033264000000003</v>
      </c>
      <c r="F722" s="3" cm="1">
        <f t="array" ref="F722">INDEX(raw_long[Adj Close], MATCH(1, ($A722=raw_long[Date])*(F$1=raw_long[Ticker]),0))</f>
        <v>104.16774700000001</v>
      </c>
      <c r="G722" s="3" cm="1">
        <f t="array" ref="G722">INDEX(raw_long[Adj Close], MATCH(1, ($A722=raw_long[Date])*(G$1=raw_long[Ticker]),0))</f>
        <v>53.929169000000002</v>
      </c>
      <c r="H722" s="3" cm="1">
        <f t="array" ref="H722">INDEX(raw_long[Adj Close], MATCH(1, ($A722=raw_long[Date])*(H$1=raw_long[Ticker]),0))</f>
        <v>80.409278999999998</v>
      </c>
      <c r="I722" s="3" cm="1">
        <f t="array" ref="I722">INDEX(raw_long[Adj Close], MATCH(1, ($A722=raw_long[Date])*(I$1=raw_long[Ticker]),0))</f>
        <v>43.799999</v>
      </c>
    </row>
    <row r="723" spans="1:9" x14ac:dyDescent="0.25">
      <c r="A723" s="2">
        <v>43950</v>
      </c>
      <c r="B723" s="3" cm="1">
        <f t="array" ref="B723">INDEX(raw_long[Adj Close], MATCH(1, ($A723=raw_long[Date])*(B$1=raw_long[Ticker]),0))</f>
        <v>27.778117999999999</v>
      </c>
      <c r="C723" s="3" cm="1">
        <f t="array" ref="C723">INDEX(raw_long[Adj Close], MATCH(1, ($A723=raw_long[Date])*(C$1=raw_long[Ticker]),0))</f>
        <v>202.360016</v>
      </c>
      <c r="D723" s="3" cm="1">
        <f t="array" ref="D723">INDEX(raw_long[Adj Close], MATCH(1, ($A723=raw_long[Date])*(D$1=raw_long[Ticker]),0))</f>
        <v>132.681915</v>
      </c>
      <c r="E723" s="3" cm="1">
        <f t="array" ref="E723">INDEX(raw_long[Adj Close], MATCH(1, ($A723=raw_long[Date])*(E$1=raw_long[Ticker]),0))</f>
        <v>66.218384</v>
      </c>
      <c r="F723" s="3" cm="1">
        <f t="array" ref="F723">INDEX(raw_long[Adj Close], MATCH(1, ($A723=raw_long[Date])*(F$1=raw_long[Ticker]),0))</f>
        <v>104.50657699999999</v>
      </c>
      <c r="G723" s="3" cm="1">
        <f t="array" ref="G723">INDEX(raw_long[Adj Close], MATCH(1, ($A723=raw_long[Date])*(G$1=raw_long[Ticker]),0))</f>
        <v>56.844788000000001</v>
      </c>
      <c r="H723" s="3" cm="1">
        <f t="array" ref="H723">INDEX(raw_long[Adj Close], MATCH(1, ($A723=raw_long[Date])*(H$1=raw_long[Ticker]),0))</f>
        <v>83.232322999999994</v>
      </c>
      <c r="I723" s="3" cm="1">
        <f t="array" ref="I723">INDEX(raw_long[Adj Close], MATCH(1, ($A723=raw_long[Date])*(I$1=raw_long[Ticker]),0))</f>
        <v>44.799999</v>
      </c>
    </row>
    <row r="724" spans="1:9" x14ac:dyDescent="0.25">
      <c r="A724" s="2">
        <v>43951</v>
      </c>
      <c r="B724" s="3" cm="1">
        <f t="array" ref="B724">INDEX(raw_long[Adj Close], MATCH(1, ($A724=raw_long[Date])*(B$1=raw_long[Ticker]),0))</f>
        <v>26.791347999999999</v>
      </c>
      <c r="C724" s="3" cm="1">
        <f t="array" ref="C724">INDEX(raw_long[Adj Close], MATCH(1, ($A724=raw_long[Date])*(C$1=raw_long[Ticker]),0))</f>
        <v>199.217468</v>
      </c>
      <c r="D724" s="3" cm="1">
        <f t="array" ref="D724">INDEX(raw_long[Adj Close], MATCH(1, ($A724=raw_long[Date])*(D$1=raw_long[Ticker]),0))</f>
        <v>133.38769500000001</v>
      </c>
      <c r="E724" s="3" cm="1">
        <f t="array" ref="E724">INDEX(raw_long[Adj Close], MATCH(1, ($A724=raw_long[Date])*(E$1=raw_long[Ticker]),0))</f>
        <v>66.329459999999997</v>
      </c>
      <c r="F724" s="3" cm="1">
        <f t="array" ref="F724">INDEX(raw_long[Adj Close], MATCH(1, ($A724=raw_long[Date])*(F$1=raw_long[Ticker]),0))</f>
        <v>102.71558400000001</v>
      </c>
      <c r="G724" s="3" cm="1">
        <f t="array" ref="G724">INDEX(raw_long[Adj Close], MATCH(1, ($A724=raw_long[Date])*(G$1=raw_long[Ticker]),0))</f>
        <v>56.140346999999998</v>
      </c>
      <c r="H724" s="3" cm="1">
        <f t="array" ref="H724">INDEX(raw_long[Adj Close], MATCH(1, ($A724=raw_long[Date])*(H$1=raw_long[Ticker]),0))</f>
        <v>80.219818000000004</v>
      </c>
      <c r="I724" s="3" cm="1">
        <f t="array" ref="I724">INDEX(raw_long[Adj Close], MATCH(1, ($A724=raw_long[Date])*(I$1=raw_long[Ticker]),0))</f>
        <v>44.490001999999997</v>
      </c>
    </row>
    <row r="725" spans="1:9" x14ac:dyDescent="0.25">
      <c r="A725" s="2">
        <v>43955</v>
      </c>
      <c r="B725" s="3" cm="1">
        <f t="array" ref="B725">INDEX(raw_long[Adj Close], MATCH(1, ($A725=raw_long[Date])*(B$1=raw_long[Ticker]),0))</f>
        <v>26.127673999999999</v>
      </c>
      <c r="C725" s="3" cm="1">
        <f t="array" ref="C725">INDEX(raw_long[Adj Close], MATCH(1, ($A725=raw_long[Date])*(C$1=raw_long[Ticker]),0))</f>
        <v>184.59994499999999</v>
      </c>
      <c r="D725" s="3" cm="1">
        <f t="array" ref="D725">INDEX(raw_long[Adj Close], MATCH(1, ($A725=raw_long[Date])*(D$1=raw_long[Ticker]),0))</f>
        <v>131.317474</v>
      </c>
      <c r="E725" s="3" cm="1">
        <f t="array" ref="E725">INDEX(raw_long[Adj Close], MATCH(1, ($A725=raw_long[Date])*(E$1=raw_long[Ticker]),0))</f>
        <v>64.367157000000006</v>
      </c>
      <c r="F725" s="3" cm="1">
        <f t="array" ref="F725">INDEX(raw_long[Adj Close], MATCH(1, ($A725=raw_long[Date])*(F$1=raw_long[Ticker]),0))</f>
        <v>98.262321</v>
      </c>
      <c r="G725" s="3" cm="1">
        <f t="array" ref="G725">INDEX(raw_long[Adj Close], MATCH(1, ($A725=raw_long[Date])*(G$1=raw_long[Ticker]),0))</f>
        <v>52.324599999999997</v>
      </c>
      <c r="H725" s="3" cm="1">
        <f t="array" ref="H725">INDEX(raw_long[Adj Close], MATCH(1, ($A725=raw_long[Date])*(H$1=raw_long[Ticker]),0))</f>
        <v>76.544182000000006</v>
      </c>
      <c r="I725" s="3" cm="1">
        <f t="array" ref="I725">INDEX(raw_long[Adj Close], MATCH(1, ($A725=raw_long[Date])*(I$1=raw_long[Ticker]),0))</f>
        <v>44.950001</v>
      </c>
    </row>
    <row r="726" spans="1:9" x14ac:dyDescent="0.25">
      <c r="A726" s="2">
        <v>43956</v>
      </c>
      <c r="B726" s="3" cm="1">
        <f t="array" ref="B726">INDEX(raw_long[Adj Close], MATCH(1, ($A726=raw_long[Date])*(B$1=raw_long[Ticker]),0))</f>
        <v>26.773879999999998</v>
      </c>
      <c r="C726" s="3" cm="1">
        <f t="array" ref="C726">INDEX(raw_long[Adj Close], MATCH(1, ($A726=raw_long[Date])*(C$1=raw_long[Ticker]),0))</f>
        <v>189.36135899999999</v>
      </c>
      <c r="D726" s="3" cm="1">
        <f t="array" ref="D726">INDEX(raw_long[Adj Close], MATCH(1, ($A726=raw_long[Date])*(D$1=raw_long[Ticker]),0))</f>
        <v>136.06954999999999</v>
      </c>
      <c r="E726" s="3" cm="1">
        <f t="array" ref="E726">INDEX(raw_long[Adj Close], MATCH(1, ($A726=raw_long[Date])*(E$1=raw_long[Ticker]),0))</f>
        <v>66.162857000000002</v>
      </c>
      <c r="F726" s="3" cm="1">
        <f t="array" ref="F726">INDEX(raw_long[Adj Close], MATCH(1, ($A726=raw_long[Date])*(F$1=raw_long[Ticker]),0))</f>
        <v>103.732094</v>
      </c>
      <c r="G726" s="3" cm="1">
        <f t="array" ref="G726">INDEX(raw_long[Adj Close], MATCH(1, ($A726=raw_long[Date])*(G$1=raw_long[Ticker]),0))</f>
        <v>53.850898999999998</v>
      </c>
      <c r="H726" s="3" cm="1">
        <f t="array" ref="H726">INDEX(raw_long[Adj Close], MATCH(1, ($A726=raw_long[Date])*(H$1=raw_long[Ticker]),0))</f>
        <v>79.101973999999998</v>
      </c>
      <c r="I726" s="3" cm="1">
        <f t="array" ref="I726">INDEX(raw_long[Adj Close], MATCH(1, ($A726=raw_long[Date])*(I$1=raw_long[Ticker]),0))</f>
        <v>45.919998</v>
      </c>
    </row>
    <row r="727" spans="1:9" x14ac:dyDescent="0.25">
      <c r="A727" s="2">
        <v>43957</v>
      </c>
      <c r="B727" s="3" cm="1">
        <f t="array" ref="B727">INDEX(raw_long[Adj Close], MATCH(1, ($A727=raw_long[Date])*(B$1=raw_long[Ticker]),0))</f>
        <v>26.494440000000001</v>
      </c>
      <c r="C727" s="3" cm="1">
        <f t="array" ref="C727">INDEX(raw_long[Adj Close], MATCH(1, ($A727=raw_long[Date])*(C$1=raw_long[Ticker]),0))</f>
        <v>190.45648199999999</v>
      </c>
      <c r="D727" s="3" cm="1">
        <f t="array" ref="D727">INDEX(raw_long[Adj Close], MATCH(1, ($A727=raw_long[Date])*(D$1=raw_long[Ticker]),0))</f>
        <v>137.29284699999999</v>
      </c>
      <c r="E727" s="3" cm="1">
        <f t="array" ref="E727">INDEX(raw_long[Adj Close], MATCH(1, ($A727=raw_long[Date])*(E$1=raw_long[Ticker]),0))</f>
        <v>67.181030000000007</v>
      </c>
      <c r="F727" s="3" cm="1">
        <f t="array" ref="F727">INDEX(raw_long[Adj Close], MATCH(1, ($A727=raw_long[Date])*(F$1=raw_long[Ticker]),0))</f>
        <v>103.68369300000001</v>
      </c>
      <c r="G727" s="3" cm="1">
        <f t="array" ref="G727">INDEX(raw_long[Adj Close], MATCH(1, ($A727=raw_long[Date])*(G$1=raw_long[Ticker]),0))</f>
        <v>53.616081000000001</v>
      </c>
      <c r="H727" s="3" cm="1">
        <f t="array" ref="H727">INDEX(raw_long[Adj Close], MATCH(1, ($A727=raw_long[Date])*(H$1=raw_long[Ticker]),0))</f>
        <v>78.126221000000001</v>
      </c>
      <c r="I727" s="3" cm="1">
        <f t="array" ref="I727">INDEX(raw_long[Adj Close], MATCH(1, ($A727=raw_long[Date])*(I$1=raw_long[Ticker]),0))</f>
        <v>48</v>
      </c>
    </row>
    <row r="728" spans="1:9" x14ac:dyDescent="0.25">
      <c r="A728" s="2">
        <v>43958</v>
      </c>
      <c r="B728" s="3" cm="1">
        <f t="array" ref="B728">INDEX(raw_long[Adj Close], MATCH(1, ($A728=raw_long[Date])*(B$1=raw_long[Ticker]),0))</f>
        <v>26.765148</v>
      </c>
      <c r="C728" s="3" cm="1">
        <f t="array" ref="C728">INDEX(raw_long[Adj Close], MATCH(1, ($A728=raw_long[Date])*(C$1=raw_long[Ticker]),0))</f>
        <v>199.122253</v>
      </c>
      <c r="D728" s="3" cm="1">
        <f t="array" ref="D728">INDEX(raw_long[Adj Close], MATCH(1, ($A728=raw_long[Date])*(D$1=raw_long[Ticker]),0))</f>
        <v>139.64537000000001</v>
      </c>
      <c r="E728" s="3" cm="1">
        <f t="array" ref="E728">INDEX(raw_long[Adj Close], MATCH(1, ($A728=raw_long[Date])*(E$1=raw_long[Ticker]),0))</f>
        <v>65.718558999999999</v>
      </c>
      <c r="F728" s="3" cm="1">
        <f t="array" ref="F728">INDEX(raw_long[Adj Close], MATCH(1, ($A728=raw_long[Date])*(F$1=raw_long[Ticker]),0))</f>
        <v>101.941109</v>
      </c>
      <c r="G728" s="3" cm="1">
        <f t="array" ref="G728">INDEX(raw_long[Adj Close], MATCH(1, ($A728=raw_long[Date])*(G$1=raw_long[Ticker]),0))</f>
        <v>57.979725000000002</v>
      </c>
      <c r="H728" s="3" cm="1">
        <f t="array" ref="H728">INDEX(raw_long[Adj Close], MATCH(1, ($A728=raw_long[Date])*(H$1=raw_long[Ticker]),0))</f>
        <v>79.869308000000004</v>
      </c>
      <c r="I728" s="3" cm="1">
        <f t="array" ref="I728">INDEX(raw_long[Adj Close], MATCH(1, ($A728=raw_long[Date])*(I$1=raw_long[Ticker]),0))</f>
        <v>53.5</v>
      </c>
    </row>
    <row r="729" spans="1:9" x14ac:dyDescent="0.25">
      <c r="A729" s="2">
        <v>43959</v>
      </c>
      <c r="B729" s="3" cm="1">
        <f t="array" ref="B729">INDEX(raw_long[Adj Close], MATCH(1, ($A729=raw_long[Date])*(B$1=raw_long[Ticker]),0))</f>
        <v>27.062054</v>
      </c>
      <c r="C729" s="3" cm="1">
        <f t="array" ref="C729">INDEX(raw_long[Adj Close], MATCH(1, ($A729=raw_long[Date])*(C$1=raw_long[Ticker]),0))</f>
        <v>197.97950700000001</v>
      </c>
      <c r="D729" s="3" cm="1">
        <f t="array" ref="D729">INDEX(raw_long[Adj Close], MATCH(1, ($A729=raw_long[Date])*(D$1=raw_long[Ticker]),0))</f>
        <v>139.78653</v>
      </c>
      <c r="E729" s="3" cm="1">
        <f t="array" ref="E729">INDEX(raw_long[Adj Close], MATCH(1, ($A729=raw_long[Date])*(E$1=raw_long[Ticker]),0))</f>
        <v>66.440528999999998</v>
      </c>
      <c r="F729" s="3" cm="1">
        <f t="array" ref="F729">INDEX(raw_long[Adj Close], MATCH(1, ($A729=raw_long[Date])*(F$1=raw_long[Ticker]),0))</f>
        <v>102.71558400000001</v>
      </c>
      <c r="G729" s="3" cm="1">
        <f t="array" ref="G729">INDEX(raw_long[Adj Close], MATCH(1, ($A729=raw_long[Date])*(G$1=raw_long[Ticker]),0))</f>
        <v>59.301929000000001</v>
      </c>
      <c r="H729" s="3" cm="1">
        <f t="array" ref="H729">INDEX(raw_long[Adj Close], MATCH(1, ($A729=raw_long[Date])*(H$1=raw_long[Ticker]),0))</f>
        <v>83.677574000000007</v>
      </c>
      <c r="I729" s="3" cm="1">
        <f t="array" ref="I729">INDEX(raw_long[Adj Close], MATCH(1, ($A729=raw_long[Date])*(I$1=raw_long[Ticker]),0))</f>
        <v>53.400002000000001</v>
      </c>
    </row>
    <row r="730" spans="1:9" x14ac:dyDescent="0.25">
      <c r="A730" s="2">
        <v>43962</v>
      </c>
      <c r="B730" s="3" cm="1">
        <f t="array" ref="B730">INDEX(raw_long[Adj Close], MATCH(1, ($A730=raw_long[Date])*(B$1=raw_long[Ticker]),0))</f>
        <v>26.337254000000001</v>
      </c>
      <c r="C730" s="3" cm="1">
        <f t="array" ref="C730">INDEX(raw_long[Adj Close], MATCH(1, ($A730=raw_long[Date])*(C$1=raw_long[Ticker]),0))</f>
        <v>195.694031</v>
      </c>
      <c r="D730" s="3" cm="1">
        <f t="array" ref="D730">INDEX(raw_long[Adj Close], MATCH(1, ($A730=raw_long[Date])*(D$1=raw_long[Ticker]),0))</f>
        <v>140.53933699999999</v>
      </c>
      <c r="E730" s="3" cm="1">
        <f t="array" ref="E730">INDEX(raw_long[Adj Close], MATCH(1, ($A730=raw_long[Date])*(E$1=raw_long[Ticker]),0))</f>
        <v>67.569777999999999</v>
      </c>
      <c r="F730" s="3" cm="1">
        <f t="array" ref="F730">INDEX(raw_long[Adj Close], MATCH(1, ($A730=raw_long[Date])*(F$1=raw_long[Ticker]),0))</f>
        <v>102.90921</v>
      </c>
      <c r="G730" s="3" cm="1">
        <f t="array" ref="G730">INDEX(raw_long[Adj Close], MATCH(1, ($A730=raw_long[Date])*(G$1=raw_long[Ticker]),0))</f>
        <v>57.506100000000004</v>
      </c>
      <c r="H730" s="3" cm="1">
        <f t="array" ref="H730">INDEX(raw_long[Adj Close], MATCH(1, ($A730=raw_long[Date])*(H$1=raw_long[Ticker]),0))</f>
        <v>83.488106000000002</v>
      </c>
      <c r="I730" s="3" cm="1">
        <f t="array" ref="I730">INDEX(raw_long[Adj Close], MATCH(1, ($A730=raw_long[Date])*(I$1=raw_long[Ticker]),0))</f>
        <v>54.459999000000003</v>
      </c>
    </row>
    <row r="731" spans="1:9" x14ac:dyDescent="0.25">
      <c r="A731" s="2">
        <v>43963</v>
      </c>
      <c r="B731" s="3" cm="1">
        <f t="array" ref="B731">INDEX(raw_long[Adj Close], MATCH(1, ($A731=raw_long[Date])*(B$1=raw_long[Ticker]),0))</f>
        <v>26.005420999999998</v>
      </c>
      <c r="C731" s="3" cm="1">
        <f t="array" ref="C731">INDEX(raw_long[Adj Close], MATCH(1, ($A731=raw_long[Date])*(C$1=raw_long[Ticker]),0))</f>
        <v>194.55128500000001</v>
      </c>
      <c r="D731" s="3" cm="1">
        <f t="array" ref="D731">INDEX(raw_long[Adj Close], MATCH(1, ($A731=raw_long[Date])*(D$1=raw_long[Ticker]),0))</f>
        <v>141.00984199999999</v>
      </c>
      <c r="E731" s="3" cm="1">
        <f t="array" ref="E731">INDEX(raw_long[Adj Close], MATCH(1, ($A731=raw_long[Date])*(E$1=raw_long[Ticker]),0))</f>
        <v>67.606803999999997</v>
      </c>
      <c r="F731" s="3" cm="1">
        <f t="array" ref="F731">INDEX(raw_long[Adj Close], MATCH(1, ($A731=raw_long[Date])*(F$1=raw_long[Ticker]),0))</f>
        <v>103.19963799999999</v>
      </c>
      <c r="G731" s="3" cm="1">
        <f t="array" ref="G731">INDEX(raw_long[Adj Close], MATCH(1, ($A731=raw_long[Date])*(G$1=raw_long[Ticker]),0))</f>
        <v>59.203259000000003</v>
      </c>
      <c r="H731" s="3" cm="1">
        <f t="array" ref="H731">INDEX(raw_long[Adj Close], MATCH(1, ($A731=raw_long[Date])*(H$1=raw_long[Ticker]),0))</f>
        <v>83.232322999999994</v>
      </c>
      <c r="I731" s="3" cm="1">
        <f t="array" ref="I731">INDEX(raw_long[Adj Close], MATCH(1, ($A731=raw_long[Date])*(I$1=raw_long[Ticker]),0))</f>
        <v>54.099997999999999</v>
      </c>
    </row>
    <row r="732" spans="1:9" x14ac:dyDescent="0.25">
      <c r="A732" s="2">
        <v>43964</v>
      </c>
      <c r="B732" s="3" cm="1">
        <f t="array" ref="B732">INDEX(raw_long[Adj Close], MATCH(1, ($A732=raw_long[Date])*(B$1=raw_long[Ticker]),0))</f>
        <v>25.062311000000001</v>
      </c>
      <c r="C732" s="3" cm="1">
        <f t="array" ref="C732">INDEX(raw_long[Adj Close], MATCH(1, ($A732=raw_long[Date])*(C$1=raw_long[Ticker]),0))</f>
        <v>188.694748</v>
      </c>
      <c r="D732" s="3" cm="1">
        <f t="array" ref="D732">INDEX(raw_long[Adj Close], MATCH(1, ($A732=raw_long[Date])*(D$1=raw_long[Ticker]),0))</f>
        <v>139.927673</v>
      </c>
      <c r="E732" s="3" cm="1">
        <f t="array" ref="E732">INDEX(raw_long[Adj Close], MATCH(1, ($A732=raw_long[Date])*(E$1=raw_long[Ticker]),0))</f>
        <v>67.384658999999999</v>
      </c>
      <c r="F732" s="3" cm="1">
        <f t="array" ref="F732">INDEX(raw_long[Adj Close], MATCH(1, ($A732=raw_long[Date])*(F$1=raw_long[Ticker]),0))</f>
        <v>102.618782</v>
      </c>
      <c r="G732" s="3" cm="1">
        <f t="array" ref="G732">INDEX(raw_long[Adj Close], MATCH(1, ($A732=raw_long[Date])*(G$1=raw_long[Ticker]),0))</f>
        <v>57.131149000000001</v>
      </c>
      <c r="H732" s="3" cm="1">
        <f t="array" ref="H732">INDEX(raw_long[Adj Close], MATCH(1, ($A732=raw_long[Date])*(H$1=raw_long[Ticker]),0))</f>
        <v>81.565025000000006</v>
      </c>
      <c r="I732" s="3" cm="1">
        <f t="array" ref="I732">INDEX(raw_long[Adj Close], MATCH(1, ($A732=raw_long[Date])*(I$1=raw_long[Ticker]),0))</f>
        <v>54.02</v>
      </c>
    </row>
    <row r="733" spans="1:9" x14ac:dyDescent="0.25">
      <c r="A733" s="2">
        <v>43965</v>
      </c>
      <c r="B733" s="3" cm="1">
        <f t="array" ref="B733">INDEX(raw_long[Adj Close], MATCH(1, ($A733=raw_long[Date])*(B$1=raw_long[Ticker]),0))</f>
        <v>24.966251</v>
      </c>
      <c r="C733" s="3" cm="1">
        <f t="array" ref="C733">INDEX(raw_long[Adj Close], MATCH(1, ($A733=raw_long[Date])*(C$1=raw_long[Ticker]),0))</f>
        <v>185.93313599999999</v>
      </c>
      <c r="D733" s="3" cm="1">
        <f t="array" ref="D733">INDEX(raw_long[Adj Close], MATCH(1, ($A733=raw_long[Date])*(D$1=raw_long[Ticker]),0))</f>
        <v>137.57515000000001</v>
      </c>
      <c r="E733" s="3" cm="1">
        <f t="array" ref="E733">INDEX(raw_long[Adj Close], MATCH(1, ($A733=raw_long[Date])*(E$1=raw_long[Ticker]),0))</f>
        <v>67.440192999999994</v>
      </c>
      <c r="F733" s="3" cm="1">
        <f t="array" ref="F733">INDEX(raw_long[Adj Close], MATCH(1, ($A733=raw_long[Date])*(F$1=raw_long[Ticker]),0))</f>
        <v>100.19852400000001</v>
      </c>
      <c r="G733" s="3" cm="1">
        <f t="array" ref="G733">INDEX(raw_long[Adj Close], MATCH(1, ($A733=raw_long[Date])*(G$1=raw_long[Ticker]),0))</f>
        <v>56.400973999999998</v>
      </c>
      <c r="H733" s="3" cm="1">
        <f t="array" ref="H733">INDEX(raw_long[Adj Close], MATCH(1, ($A733=raw_long[Date])*(H$1=raw_long[Ticker]),0))</f>
        <v>79.717735000000005</v>
      </c>
      <c r="I733" s="3" cm="1">
        <f t="array" ref="I733">INDEX(raw_long[Adj Close], MATCH(1, ($A733=raw_long[Date])*(I$1=raw_long[Ticker]),0))</f>
        <v>52.759998000000003</v>
      </c>
    </row>
    <row r="734" spans="1:9" x14ac:dyDescent="0.25">
      <c r="A734" s="2">
        <v>43966</v>
      </c>
      <c r="B734" s="3" cm="1">
        <f t="array" ref="B734">INDEX(raw_long[Adj Close], MATCH(1, ($A734=raw_long[Date])*(B$1=raw_long[Ticker]),0))</f>
        <v>25.306818</v>
      </c>
      <c r="C734" s="3" cm="1">
        <f t="array" ref="C734">INDEX(raw_long[Adj Close], MATCH(1, ($A734=raw_long[Date])*(C$1=raw_long[Ticker]),0))</f>
        <v>194.578934</v>
      </c>
      <c r="D734" s="3" cm="1">
        <f t="array" ref="D734">INDEX(raw_long[Adj Close], MATCH(1, ($A734=raw_long[Date])*(D$1=raw_long[Ticker]),0))</f>
        <v>138.327957</v>
      </c>
      <c r="E734" s="3" cm="1">
        <f t="array" ref="E734">INDEX(raw_long[Adj Close], MATCH(1, ($A734=raw_long[Date])*(E$1=raw_long[Ticker]),0))</f>
        <v>66.866309999999999</v>
      </c>
      <c r="F734" s="3" cm="1">
        <f t="array" ref="F734">INDEX(raw_long[Adj Close], MATCH(1, ($A734=raw_long[Date])*(F$1=raw_long[Ticker]),0))</f>
        <v>99.714470000000006</v>
      </c>
      <c r="G734" s="3" cm="1">
        <f t="array" ref="G734">INDEX(raw_long[Adj Close], MATCH(1, ($A734=raw_long[Date])*(G$1=raw_long[Ticker]),0))</f>
        <v>58.611229000000002</v>
      </c>
      <c r="H734" s="3" cm="1">
        <f t="array" ref="H734">INDEX(raw_long[Adj Close], MATCH(1, ($A734=raw_long[Date])*(H$1=raw_long[Ticker]),0))</f>
        <v>81.602920999999995</v>
      </c>
      <c r="I734" s="3" cm="1">
        <f t="array" ref="I734">INDEX(raw_long[Adj Close], MATCH(1, ($A734=raw_long[Date])*(I$1=raw_long[Ticker]),0))</f>
        <v>52.419998</v>
      </c>
    </row>
    <row r="735" spans="1:9" x14ac:dyDescent="0.25">
      <c r="A735" s="2">
        <v>43969</v>
      </c>
      <c r="B735" s="3" cm="1">
        <f t="array" ref="B735">INDEX(raw_long[Adj Close], MATCH(1, ($A735=raw_long[Date])*(B$1=raw_long[Ticker]),0))</f>
        <v>26.625426999999998</v>
      </c>
      <c r="C735" s="3" cm="1">
        <f t="array" ref="C735">INDEX(raw_long[Adj Close], MATCH(1, ($A735=raw_long[Date])*(C$1=raw_long[Ticker]),0))</f>
        <v>208.76191700000001</v>
      </c>
      <c r="D735" s="3" cm="1">
        <f t="array" ref="D735">INDEX(raw_long[Adj Close], MATCH(1, ($A735=raw_long[Date])*(D$1=raw_long[Ticker]),0))</f>
        <v>144.350403</v>
      </c>
      <c r="E735" s="3" cm="1">
        <f t="array" ref="E735">INDEX(raw_long[Adj Close], MATCH(1, ($A735=raw_long[Date])*(E$1=raw_long[Ticker]),0))</f>
        <v>68.125145000000003</v>
      </c>
      <c r="F735" s="3" cm="1">
        <f t="array" ref="F735">INDEX(raw_long[Adj Close], MATCH(1, ($A735=raw_long[Date])*(F$1=raw_long[Ticker]),0))</f>
        <v>104.119339</v>
      </c>
      <c r="G735" s="3" cm="1">
        <f t="array" ref="G735">INDEX(raw_long[Adj Close], MATCH(1, ($A735=raw_long[Date])*(G$1=raw_long[Ticker]),0))</f>
        <v>59.913704000000003</v>
      </c>
      <c r="H735" s="3" cm="1">
        <f t="array" ref="H735">INDEX(raw_long[Adj Close], MATCH(1, ($A735=raw_long[Date])*(H$1=raw_long[Ticker]),0))</f>
        <v>86.557456999999999</v>
      </c>
      <c r="I735" s="3" cm="1">
        <f t="array" ref="I735">INDEX(raw_long[Adj Close], MATCH(1, ($A735=raw_long[Date])*(I$1=raw_long[Ticker]),0))</f>
        <v>53.099997999999999</v>
      </c>
    </row>
    <row r="736" spans="1:9" x14ac:dyDescent="0.25">
      <c r="A736" s="2">
        <v>43970</v>
      </c>
      <c r="B736" s="3" cm="1">
        <f t="array" ref="B736">INDEX(raw_long[Adj Close], MATCH(1, ($A736=raw_long[Date])*(B$1=raw_long[Ticker]),0))</f>
        <v>26.887405000000001</v>
      </c>
      <c r="C736" s="3" cm="1">
        <f t="array" ref="C736">INDEX(raw_long[Adj Close], MATCH(1, ($A736=raw_long[Date])*(C$1=raw_long[Ticker]),0))</f>
        <v>211.87051400000001</v>
      </c>
      <c r="D736" s="3" cm="1">
        <f t="array" ref="D736">INDEX(raw_long[Adj Close], MATCH(1, ($A736=raw_long[Date])*(D$1=raw_long[Ticker]),0))</f>
        <v>143.785797</v>
      </c>
      <c r="E736" s="3" cm="1">
        <f t="array" ref="E736">INDEX(raw_long[Adj Close], MATCH(1, ($A736=raw_long[Date])*(E$1=raw_long[Ticker]),0))</f>
        <v>67.754906000000005</v>
      </c>
      <c r="F736" s="3" cm="1">
        <f t="array" ref="F736">INDEX(raw_long[Adj Close], MATCH(1, ($A736=raw_long[Date])*(F$1=raw_long[Ticker]),0))</f>
        <v>103.10282100000001</v>
      </c>
      <c r="G736" s="3" cm="1">
        <f t="array" ref="G736">INDEX(raw_long[Adj Close], MATCH(1, ($A736=raw_long[Date])*(G$1=raw_long[Ticker]),0))</f>
        <v>60.564934000000001</v>
      </c>
      <c r="H736" s="3" cm="1">
        <f t="array" ref="H736">INDEX(raw_long[Adj Close], MATCH(1, ($A736=raw_long[Date])*(H$1=raw_long[Ticker]),0))</f>
        <v>87.950019999999995</v>
      </c>
      <c r="I736" s="3" cm="1">
        <f t="array" ref="I736">INDEX(raw_long[Adj Close], MATCH(1, ($A736=raw_long[Date])*(I$1=raw_long[Ticker]),0))</f>
        <v>53.619999</v>
      </c>
    </row>
    <row r="737" spans="1:9" x14ac:dyDescent="0.25">
      <c r="A737" s="2">
        <v>43971</v>
      </c>
      <c r="B737" s="3" cm="1">
        <f t="array" ref="B737">INDEX(raw_long[Adj Close], MATCH(1, ($A737=raw_long[Date])*(B$1=raw_long[Ticker]),0))</f>
        <v>27.577272000000001</v>
      </c>
      <c r="C737" s="3" cm="1">
        <f t="array" ref="C737">INDEX(raw_long[Adj Close], MATCH(1, ($A737=raw_long[Date])*(C$1=raw_long[Ticker]),0))</f>
        <v>213.910538</v>
      </c>
      <c r="D737" s="3" cm="1">
        <f t="array" ref="D737">INDEX(raw_long[Adj Close], MATCH(1, ($A737=raw_long[Date])*(D$1=raw_long[Ticker]),0))</f>
        <v>144.601135</v>
      </c>
      <c r="E737" s="3" cm="1">
        <f t="array" ref="E737">INDEX(raw_long[Adj Close], MATCH(1, ($A737=raw_long[Date])*(E$1=raw_long[Ticker]),0))</f>
        <v>70.897980000000004</v>
      </c>
      <c r="F737" s="3" cm="1">
        <f t="array" ref="F737">INDEX(raw_long[Adj Close], MATCH(1, ($A737=raw_long[Date])*(F$1=raw_long[Ticker]),0))</f>
        <v>103.296448</v>
      </c>
      <c r="G737" s="3" cm="1">
        <f t="array" ref="G737">INDEX(raw_long[Adj Close], MATCH(1, ($A737=raw_long[Date])*(G$1=raw_long[Ticker]),0))</f>
        <v>60.288651000000002</v>
      </c>
      <c r="H737" s="3" cm="1">
        <f t="array" ref="H737">INDEX(raw_long[Adj Close], MATCH(1, ($A737=raw_long[Date])*(H$1=raw_long[Ticker]),0))</f>
        <v>89.361542</v>
      </c>
      <c r="I737" s="3" cm="1">
        <f t="array" ref="I737">INDEX(raw_long[Adj Close], MATCH(1, ($A737=raw_long[Date])*(I$1=raw_long[Ticker]),0))</f>
        <v>54.419998</v>
      </c>
    </row>
    <row r="738" spans="1:9" x14ac:dyDescent="0.25">
      <c r="A738" s="2">
        <v>43972</v>
      </c>
      <c r="B738" s="3" cm="1">
        <f t="array" ref="B738">INDEX(raw_long[Adj Close], MATCH(1, ($A738=raw_long[Date])*(B$1=raw_long[Ticker]),0))</f>
        <v>27.079519000000001</v>
      </c>
      <c r="C738" s="3" cm="1">
        <f t="array" ref="C738">INDEX(raw_long[Adj Close], MATCH(1, ($A738=raw_long[Date])*(C$1=raw_long[Ticker]),0))</f>
        <v>210.51049800000001</v>
      </c>
      <c r="D738" s="3" cm="1">
        <f t="array" ref="D738">INDEX(raw_long[Adj Close], MATCH(1, ($A738=raw_long[Date])*(D$1=raw_long[Ticker]),0))</f>
        <v>142.730682</v>
      </c>
      <c r="E738" s="3" cm="1">
        <f t="array" ref="E738">INDEX(raw_long[Adj Close], MATCH(1, ($A738=raw_long[Date])*(E$1=raw_long[Ticker]),0))</f>
        <v>69.674621999999999</v>
      </c>
      <c r="F738" s="3" cm="1">
        <f t="array" ref="F738">INDEX(raw_long[Adj Close], MATCH(1, ($A738=raw_long[Date])*(F$1=raw_long[Ticker]),0))</f>
        <v>101.263435</v>
      </c>
      <c r="G738" s="3" cm="1">
        <f t="array" ref="G738">INDEX(raw_long[Adj Close], MATCH(1, ($A738=raw_long[Date])*(G$1=raw_long[Ticker]),0))</f>
        <v>59.420341000000001</v>
      </c>
      <c r="H738" s="3" cm="1">
        <f t="array" ref="H738">INDEX(raw_long[Adj Close], MATCH(1, ($A738=raw_long[Date])*(H$1=raw_long[Ticker]),0))</f>
        <v>88.755257</v>
      </c>
      <c r="I738" s="3" cm="1">
        <f t="array" ref="I738">INDEX(raw_long[Adj Close], MATCH(1, ($A738=raw_long[Date])*(I$1=raw_long[Ticker]),0))</f>
        <v>54.919998</v>
      </c>
    </row>
    <row r="739" spans="1:9" x14ac:dyDescent="0.25">
      <c r="A739" s="2">
        <v>43973</v>
      </c>
      <c r="B739" s="3" cm="1">
        <f t="array" ref="B739">INDEX(raw_long[Adj Close], MATCH(1, ($A739=raw_long[Date])*(B$1=raw_long[Ticker]),0))</f>
        <v>27.236704</v>
      </c>
      <c r="C739" s="3" cm="1">
        <f t="array" ref="C739">INDEX(raw_long[Adj Close], MATCH(1, ($A739=raw_long[Date])*(C$1=raw_long[Ticker]),0))</f>
        <v>211.57908599999999</v>
      </c>
      <c r="D739" s="3" cm="1">
        <f t="array" ref="D739">INDEX(raw_long[Adj Close], MATCH(1, ($A739=raw_long[Date])*(D$1=raw_long[Ticker]),0))</f>
        <v>144.40928600000001</v>
      </c>
      <c r="E739" s="3" cm="1">
        <f t="array" ref="E739">INDEX(raw_long[Adj Close], MATCH(1, ($A739=raw_long[Date])*(E$1=raw_long[Ticker]),0))</f>
        <v>70.502739000000005</v>
      </c>
      <c r="F739" s="3" cm="1">
        <f t="array" ref="F739">INDEX(raw_long[Adj Close], MATCH(1, ($A739=raw_long[Date])*(F$1=raw_long[Ticker]),0))</f>
        <v>100.48896000000001</v>
      </c>
      <c r="G739" s="3" cm="1">
        <f t="array" ref="G739">INDEX(raw_long[Adj Close], MATCH(1, ($A739=raw_long[Date])*(G$1=raw_long[Ticker]),0))</f>
        <v>59.538746000000003</v>
      </c>
      <c r="H739" s="3" cm="1">
        <f t="array" ref="H739">INDEX(raw_long[Adj Close], MATCH(1, ($A739=raw_long[Date])*(H$1=raw_long[Ticker]),0))</f>
        <v>88.669990999999996</v>
      </c>
      <c r="I739" s="3" cm="1">
        <f t="array" ref="I739">INDEX(raw_long[Adj Close], MATCH(1, ($A739=raw_long[Date])*(I$1=raw_long[Ticker]),0))</f>
        <v>56.939999</v>
      </c>
    </row>
    <row r="740" spans="1:9" x14ac:dyDescent="0.25">
      <c r="A740" s="2">
        <v>43976</v>
      </c>
      <c r="B740" s="3" cm="1">
        <f t="array" ref="B740">INDEX(raw_long[Adj Close], MATCH(1, ($A740=raw_long[Date])*(B$1=raw_long[Ticker]),0))</f>
        <v>27.32403</v>
      </c>
      <c r="C740" s="3" cm="1">
        <f t="array" ref="C740">INDEX(raw_long[Adj Close], MATCH(1, ($A740=raw_long[Date])*(C$1=raw_long[Ticker]),0))</f>
        <v>215.561981</v>
      </c>
      <c r="D740" s="3" cm="1">
        <f t="array" ref="D740">INDEX(raw_long[Adj Close], MATCH(1, ($A740=raw_long[Date])*(D$1=raw_long[Ticker]),0))</f>
        <v>147.28692599999999</v>
      </c>
      <c r="E740" s="3" cm="1">
        <f t="array" ref="E740">INDEX(raw_long[Adj Close], MATCH(1, ($A740=raw_long[Date])*(E$1=raw_long[Ticker]),0))</f>
        <v>72.177788000000007</v>
      </c>
      <c r="F740" s="3" cm="1">
        <f t="array" ref="F740">INDEX(raw_long[Adj Close], MATCH(1, ($A740=raw_long[Date])*(F$1=raw_long[Ticker]),0))</f>
        <v>102.86080200000001</v>
      </c>
      <c r="G740" s="3" cm="1">
        <f t="array" ref="G740">INDEX(raw_long[Adj Close], MATCH(1, ($A740=raw_long[Date])*(G$1=raw_long[Ticker]),0))</f>
        <v>60.111041999999998</v>
      </c>
      <c r="H740" s="3" cm="1">
        <f t="array" ref="H740">INDEX(raw_long[Adj Close], MATCH(1, ($A740=raw_long[Date])*(H$1=raw_long[Ticker]),0))</f>
        <v>90.924637000000004</v>
      </c>
      <c r="I740" s="3" cm="1">
        <f t="array" ref="I740">INDEX(raw_long[Adj Close], MATCH(1, ($A740=raw_long[Date])*(I$1=raw_long[Ticker]),0))</f>
        <v>58.84</v>
      </c>
    </row>
    <row r="741" spans="1:9" x14ac:dyDescent="0.25">
      <c r="A741" s="2">
        <v>43977</v>
      </c>
      <c r="B741" s="3" cm="1">
        <f t="array" ref="B741">INDEX(raw_long[Adj Close], MATCH(1, ($A741=raw_long[Date])*(B$1=raw_long[Ticker]),0))</f>
        <v>28.712502000000001</v>
      </c>
      <c r="C741" s="3" cm="1">
        <f t="array" ref="C741">INDEX(raw_long[Adj Close], MATCH(1, ($A741=raw_long[Date])*(C$1=raw_long[Ticker]),0))</f>
        <v>222.36204499999999</v>
      </c>
      <c r="D741" s="3" cm="1">
        <f t="array" ref="D741">INDEX(raw_long[Adj Close], MATCH(1, ($A741=raw_long[Date])*(D$1=raw_long[Ticker]),0))</f>
        <v>143.25825499999999</v>
      </c>
      <c r="E741" s="3" cm="1">
        <f t="array" ref="E741">INDEX(raw_long[Adj Close], MATCH(1, ($A741=raw_long[Date])*(E$1=raw_long[Ticker]),0))</f>
        <v>70.483924999999999</v>
      </c>
      <c r="F741" s="3" cm="1">
        <f t="array" ref="F741">INDEX(raw_long[Adj Close], MATCH(1, ($A741=raw_long[Date])*(F$1=raw_long[Ticker]),0))</f>
        <v>100.19852400000001</v>
      </c>
      <c r="G741" s="3" cm="1">
        <f t="array" ref="G741">INDEX(raw_long[Adj Close], MATCH(1, ($A741=raw_long[Date])*(G$1=raw_long[Ticker]),0))</f>
        <v>61.966079999999998</v>
      </c>
      <c r="H741" s="3" cm="1">
        <f t="array" ref="H741">INDEX(raw_long[Adj Close], MATCH(1, ($A741=raw_long[Date])*(H$1=raw_long[Ticker]),0))</f>
        <v>93.217178000000004</v>
      </c>
      <c r="I741" s="3" cm="1">
        <f t="array" ref="I741">INDEX(raw_long[Adj Close], MATCH(1, ($A741=raw_long[Date])*(I$1=raw_long[Ticker]),0))</f>
        <v>59.459999000000003</v>
      </c>
    </row>
    <row r="742" spans="1:9" x14ac:dyDescent="0.25">
      <c r="A742" s="2">
        <v>43978</v>
      </c>
      <c r="B742" s="3" cm="1">
        <f t="array" ref="B742">INDEX(raw_long[Adj Close], MATCH(1, ($A742=raw_long[Date])*(B$1=raw_long[Ticker]),0))</f>
        <v>30.493931</v>
      </c>
      <c r="C742" s="3" cm="1">
        <f t="array" ref="C742">INDEX(raw_long[Adj Close], MATCH(1, ($A742=raw_long[Date])*(C$1=raw_long[Ticker]),0))</f>
        <v>226.34494000000001</v>
      </c>
      <c r="D742" s="3" cm="1">
        <f t="array" ref="D742">INDEX(raw_long[Adj Close], MATCH(1, ($A742=raw_long[Date])*(D$1=raw_long[Ticker]),0))</f>
        <v>142.58677700000001</v>
      </c>
      <c r="E742" s="3" cm="1">
        <f t="array" ref="E742">INDEX(raw_long[Adj Close], MATCH(1, ($A742=raw_long[Date])*(E$1=raw_long[Ticker]),0))</f>
        <v>68.846512000000004</v>
      </c>
      <c r="F742" s="3" cm="1">
        <f t="array" ref="F742">INDEX(raw_long[Adj Close], MATCH(1, ($A742=raw_long[Date])*(F$1=raw_long[Ticker]),0))</f>
        <v>97.971892999999994</v>
      </c>
      <c r="G742" s="3" cm="1">
        <f t="array" ref="G742">INDEX(raw_long[Adj Close], MATCH(1, ($A742=raw_long[Date])*(G$1=raw_long[Ticker]),0))</f>
        <v>61.314841999999999</v>
      </c>
      <c r="H742" s="3" cm="1">
        <f t="array" ref="H742">INDEX(raw_long[Adj Close], MATCH(1, ($A742=raw_long[Date])*(H$1=raw_long[Ticker]),0))</f>
        <v>93.766623999999993</v>
      </c>
      <c r="I742" s="3" cm="1">
        <f t="array" ref="I742">INDEX(raw_long[Adj Close], MATCH(1, ($A742=raw_long[Date])*(I$1=raw_long[Ticker]),0))</f>
        <v>58.599997999999999</v>
      </c>
    </row>
    <row r="743" spans="1:9" x14ac:dyDescent="0.25">
      <c r="A743" s="2">
        <v>43979</v>
      </c>
      <c r="B743" s="3" cm="1">
        <f t="array" ref="B743">INDEX(raw_long[Adj Close], MATCH(1, ($A743=raw_long[Date])*(B$1=raw_long[Ticker]),0))</f>
        <v>30.572523</v>
      </c>
      <c r="C743" s="3" cm="1">
        <f t="array" ref="C743">INDEX(raw_long[Adj Close], MATCH(1, ($A743=raw_long[Date])*(C$1=raw_long[Ticker]),0))</f>
        <v>232.173553</v>
      </c>
      <c r="D743" s="3" cm="1">
        <f t="array" ref="D743">INDEX(raw_long[Adj Close], MATCH(1, ($A743=raw_long[Date])*(D$1=raw_long[Ticker]),0))</f>
        <v>143.83377100000001</v>
      </c>
      <c r="E743" s="3" cm="1">
        <f t="array" ref="E743">INDEX(raw_long[Adj Close], MATCH(1, ($A743=raw_long[Date])*(E$1=raw_long[Ticker]),0))</f>
        <v>71.161468999999997</v>
      </c>
      <c r="F743" s="3" cm="1">
        <f t="array" ref="F743">INDEX(raw_long[Adj Close], MATCH(1, ($A743=raw_long[Date])*(F$1=raw_long[Ticker]),0))</f>
        <v>102.425163</v>
      </c>
      <c r="G743" s="3" cm="1">
        <f t="array" ref="G743">INDEX(raw_long[Adj Close], MATCH(1, ($A743=raw_long[Date])*(G$1=raw_long[Ticker]),0))</f>
        <v>63.722445999999998</v>
      </c>
      <c r="H743" s="3" cm="1">
        <f t="array" ref="H743">INDEX(raw_long[Adj Close], MATCH(1, ($A743=raw_long[Date])*(H$1=raw_long[Ticker]),0))</f>
        <v>93.870827000000006</v>
      </c>
      <c r="I743" s="3" cm="1">
        <f t="array" ref="I743">INDEX(raw_long[Adj Close], MATCH(1, ($A743=raw_long[Date])*(I$1=raw_long[Ticker]),0))</f>
        <v>60.48</v>
      </c>
    </row>
    <row r="744" spans="1:9" x14ac:dyDescent="0.25">
      <c r="A744" s="2">
        <v>43980</v>
      </c>
      <c r="B744" s="3" cm="1">
        <f t="array" ref="B744">INDEX(raw_long[Adj Close], MATCH(1, ($A744=raw_long[Date])*(B$1=raw_long[Ticker]),0))</f>
        <v>29.070532</v>
      </c>
      <c r="C744" s="3" cm="1">
        <f t="array" ref="C744">INDEX(raw_long[Adj Close], MATCH(1, ($A744=raw_long[Date])*(C$1=raw_long[Ticker]),0))</f>
        <v>230.42497299999999</v>
      </c>
      <c r="D744" s="3" cm="1">
        <f t="array" ref="D744">INDEX(raw_long[Adj Close], MATCH(1, ($A744=raw_long[Date])*(D$1=raw_long[Ticker]),0))</f>
        <v>141.86737099999999</v>
      </c>
      <c r="E744" s="3" cm="1">
        <f t="array" ref="E744">INDEX(raw_long[Adj Close], MATCH(1, ($A744=raw_long[Date])*(E$1=raw_long[Ticker]),0))</f>
        <v>71.142646999999997</v>
      </c>
      <c r="F744" s="3" cm="1">
        <f t="array" ref="F744">INDEX(raw_long[Adj Close], MATCH(1, ($A744=raw_long[Date])*(F$1=raw_long[Ticker]),0))</f>
        <v>101.101967</v>
      </c>
      <c r="G744" s="3" cm="1">
        <f t="array" ref="G744">INDEX(raw_long[Adj Close], MATCH(1, ($A744=raw_long[Date])*(G$1=raw_long[Ticker]),0))</f>
        <v>63.327755000000003</v>
      </c>
      <c r="H744" s="3" cm="1">
        <f t="array" ref="H744">INDEX(raw_long[Adj Close], MATCH(1, ($A744=raw_long[Date])*(H$1=raw_long[Ticker]),0))</f>
        <v>93.340323999999995</v>
      </c>
      <c r="I744" s="3" cm="1">
        <f t="array" ref="I744">INDEX(raw_long[Adj Close], MATCH(1, ($A744=raw_long[Date])*(I$1=raw_long[Ticker]),0))</f>
        <v>60.84</v>
      </c>
    </row>
    <row r="745" spans="1:9" x14ac:dyDescent="0.25">
      <c r="A745" s="2">
        <v>43984</v>
      </c>
      <c r="B745" s="3" cm="1">
        <f t="array" ref="B745">INDEX(raw_long[Adj Close], MATCH(1, ($A745=raw_long[Date])*(B$1=raw_long[Ticker]),0))</f>
        <v>30.651115000000001</v>
      </c>
      <c r="C745" s="3" cm="1">
        <f t="array" ref="C745">INDEX(raw_long[Adj Close], MATCH(1, ($A745=raw_long[Date])*(C$1=raw_long[Ticker]),0))</f>
        <v>234.213593</v>
      </c>
      <c r="D745" s="3" cm="1">
        <f t="array" ref="D745">INDEX(raw_long[Adj Close], MATCH(1, ($A745=raw_long[Date])*(D$1=raw_long[Ticker]),0))</f>
        <v>144.64909399999999</v>
      </c>
      <c r="E745" s="3" cm="1">
        <f t="array" ref="E745">INDEX(raw_long[Adj Close], MATCH(1, ($A745=raw_long[Date])*(E$1=raw_long[Ticker]),0))</f>
        <v>72.685944000000006</v>
      </c>
      <c r="F745" s="3" cm="1">
        <f t="array" ref="F745">INDEX(raw_long[Adj Close], MATCH(1, ($A745=raw_long[Date])*(F$1=raw_long[Ticker]),0))</f>
        <v>101.297989</v>
      </c>
      <c r="G745" s="3" cm="1">
        <f t="array" ref="G745">INDEX(raw_long[Adj Close], MATCH(1, ($A745=raw_long[Date])*(G$1=raw_long[Ticker]),0))</f>
        <v>64.945983999999996</v>
      </c>
      <c r="H745" s="3" cm="1">
        <f t="array" ref="H745">INDEX(raw_long[Adj Close], MATCH(1, ($A745=raw_long[Date])*(H$1=raw_long[Ticker]),0))</f>
        <v>96.646500000000003</v>
      </c>
      <c r="I745" s="3" cm="1">
        <f t="array" ref="I745">INDEX(raw_long[Adj Close], MATCH(1, ($A745=raw_long[Date])*(I$1=raw_long[Ticker]),0))</f>
        <v>61.099997999999999</v>
      </c>
    </row>
    <row r="746" spans="1:9" x14ac:dyDescent="0.25">
      <c r="A746" s="2">
        <v>43985</v>
      </c>
      <c r="B746" s="3" cm="1">
        <f t="array" ref="B746">INDEX(raw_long[Adj Close], MATCH(1, ($A746=raw_long[Date])*(B$1=raw_long[Ticker]),0))</f>
        <v>31.978455</v>
      </c>
      <c r="C746" s="3" cm="1">
        <f t="array" ref="C746">INDEX(raw_long[Adj Close], MATCH(1, ($A746=raw_long[Date])*(C$1=raw_long[Ticker]),0))</f>
        <v>243.05365</v>
      </c>
      <c r="D746" s="3" cm="1">
        <f t="array" ref="D746">INDEX(raw_long[Adj Close], MATCH(1, ($A746=raw_long[Date])*(D$1=raw_long[Ticker]),0))</f>
        <v>148.53391999999999</v>
      </c>
      <c r="E746" s="3" cm="1">
        <f t="array" ref="E746">INDEX(raw_long[Adj Close], MATCH(1, ($A746=raw_long[Date])*(E$1=raw_long[Ticker]),0))</f>
        <v>72.704773000000003</v>
      </c>
      <c r="F746" s="3" cm="1">
        <f t="array" ref="F746">INDEX(raw_long[Adj Close], MATCH(1, ($A746=raw_long[Date])*(F$1=raw_long[Ticker]),0))</f>
        <v>103.258278</v>
      </c>
      <c r="G746" s="3" cm="1">
        <f t="array" ref="G746">INDEX(raw_long[Adj Close], MATCH(1, ($A746=raw_long[Date])*(G$1=raw_long[Ticker]),0))</f>
        <v>68.083754999999996</v>
      </c>
      <c r="H746" s="3" cm="1">
        <f t="array" ref="H746">INDEX(raw_long[Adj Close], MATCH(1, ($A746=raw_long[Date])*(H$1=raw_long[Ticker]),0))</f>
        <v>99.450599999999994</v>
      </c>
      <c r="I746" s="3" cm="1">
        <f t="array" ref="I746">INDEX(raw_long[Adj Close], MATCH(1, ($A746=raw_long[Date])*(I$1=raw_long[Ticker]),0))</f>
        <v>62.360000999999997</v>
      </c>
    </row>
    <row r="747" spans="1:9" x14ac:dyDescent="0.25">
      <c r="A747" s="2">
        <v>43986</v>
      </c>
      <c r="B747" s="3" cm="1">
        <f t="array" ref="B747">INDEX(raw_long[Adj Close], MATCH(1, ($A747=raw_long[Date])*(B$1=raw_long[Ticker]),0))</f>
        <v>31.838736999999998</v>
      </c>
      <c r="C747" s="3" cm="1">
        <f t="array" ref="C747">INDEX(raw_long[Adj Close], MATCH(1, ($A747=raw_long[Date])*(C$1=raw_long[Ticker]),0))</f>
        <v>247.522278</v>
      </c>
      <c r="D747" s="3" cm="1">
        <f t="array" ref="D747">INDEX(raw_long[Adj Close], MATCH(1, ($A747=raw_long[Date])*(D$1=raw_long[Ticker]),0))</f>
        <v>147.47877500000001</v>
      </c>
      <c r="E747" s="3" cm="1">
        <f t="array" ref="E747">INDEX(raw_long[Adj Close], MATCH(1, ($A747=raw_long[Date])*(E$1=raw_long[Ticker]),0))</f>
        <v>72.366005000000001</v>
      </c>
      <c r="F747" s="3" cm="1">
        <f t="array" ref="F747">INDEX(raw_long[Adj Close], MATCH(1, ($A747=raw_long[Date])*(F$1=raw_long[Ticker]),0))</f>
        <v>101.05295599999999</v>
      </c>
      <c r="G747" s="3" cm="1">
        <f t="array" ref="G747">INDEX(raw_long[Adj Close], MATCH(1, ($A747=raw_long[Date])*(G$1=raw_long[Ticker]),0))</f>
        <v>68.537643000000003</v>
      </c>
      <c r="H747" s="3" cm="1">
        <f t="array" ref="H747">INDEX(raw_long[Adj Close], MATCH(1, ($A747=raw_long[Date])*(H$1=raw_long[Ticker]),0))</f>
        <v>99.128501999999997</v>
      </c>
      <c r="I747" s="3" cm="1">
        <f t="array" ref="I747">INDEX(raw_long[Adj Close], MATCH(1, ($A747=raw_long[Date])*(I$1=raw_long[Ticker]),0))</f>
        <v>62.5</v>
      </c>
    </row>
    <row r="748" spans="1:9" x14ac:dyDescent="0.25">
      <c r="A748" s="2">
        <v>43987</v>
      </c>
      <c r="B748" s="3" cm="1">
        <f t="array" ref="B748">INDEX(raw_long[Adj Close], MATCH(1, ($A748=raw_long[Date])*(B$1=raw_long[Ticker]),0))</f>
        <v>32.694522999999997</v>
      </c>
      <c r="C748" s="3" cm="1">
        <f t="array" ref="C748">INDEX(raw_long[Adj Close], MATCH(1, ($A748=raw_long[Date])*(C$1=raw_long[Ticker]),0))</f>
        <v>256.945221</v>
      </c>
      <c r="D748" s="3" cm="1">
        <f t="array" ref="D748">INDEX(raw_long[Adj Close], MATCH(1, ($A748=raw_long[Date])*(D$1=raw_long[Ticker]),0))</f>
        <v>149.397186</v>
      </c>
      <c r="E748" s="3" cm="1">
        <f t="array" ref="E748">INDEX(raw_long[Adj Close], MATCH(1, ($A748=raw_long[Date])*(E$1=raw_long[Ticker]),0))</f>
        <v>73.589348000000001</v>
      </c>
      <c r="F748" s="3" cm="1">
        <f t="array" ref="F748">INDEX(raw_long[Adj Close], MATCH(1, ($A748=raw_long[Date])*(F$1=raw_long[Ticker]),0))</f>
        <v>103.20927399999999</v>
      </c>
      <c r="G748" s="3" cm="1">
        <f t="array" ref="G748">INDEX(raw_long[Adj Close], MATCH(1, ($A748=raw_long[Date])*(G$1=raw_long[Ticker]),0))</f>
        <v>71.182052999999996</v>
      </c>
      <c r="H748" s="3" cm="1">
        <f t="array" ref="H748">INDEX(raw_long[Adj Close], MATCH(1, ($A748=raw_long[Date])*(H$1=raw_long[Ticker]),0))</f>
        <v>102.82308999999999</v>
      </c>
      <c r="I748" s="3" cm="1">
        <f t="array" ref="I748">INDEX(raw_long[Adj Close], MATCH(1, ($A748=raw_long[Date])*(I$1=raw_long[Ticker]),0))</f>
        <v>64.139999000000003</v>
      </c>
    </row>
    <row r="749" spans="1:9" x14ac:dyDescent="0.25">
      <c r="A749" s="2">
        <v>43990</v>
      </c>
      <c r="B749" s="3" cm="1">
        <f t="array" ref="B749">INDEX(raw_long[Adj Close], MATCH(1, ($A749=raw_long[Date])*(B$1=raw_long[Ticker]),0))</f>
        <v>32.467480000000002</v>
      </c>
      <c r="C749" s="3" cm="1">
        <f t="array" ref="C749">INDEX(raw_long[Adj Close], MATCH(1, ($A749=raw_long[Date])*(C$1=raw_long[Ticker]),0))</f>
        <v>250.04800399999999</v>
      </c>
      <c r="D749" s="3" cm="1">
        <f t="array" ref="D749">INDEX(raw_long[Adj Close], MATCH(1, ($A749=raw_long[Date])*(D$1=raw_long[Ticker]),0))</f>
        <v>147.19101000000001</v>
      </c>
      <c r="E749" s="3" cm="1">
        <f t="array" ref="E749">INDEX(raw_long[Adj Close], MATCH(1, ($A749=raw_long[Date])*(E$1=raw_long[Ticker]),0))</f>
        <v>72.478927999999996</v>
      </c>
      <c r="F749" s="3" cm="1">
        <f t="array" ref="F749">INDEX(raw_long[Adj Close], MATCH(1, ($A749=raw_long[Date])*(F$1=raw_long[Ticker]),0))</f>
        <v>105.07154800000001</v>
      </c>
      <c r="G749" s="3" cm="1">
        <f t="array" ref="G749">INDEX(raw_long[Adj Close], MATCH(1, ($A749=raw_long[Date])*(G$1=raw_long[Ticker]),0))</f>
        <v>69.524360999999999</v>
      </c>
      <c r="H749" s="3" cm="1">
        <f t="array" ref="H749">INDEX(raw_long[Adj Close], MATCH(1, ($A749=raw_long[Date])*(H$1=raw_long[Ticker]),0))</f>
        <v>102.425217</v>
      </c>
      <c r="I749" s="3" cm="1">
        <f t="array" ref="I749">INDEX(raw_long[Adj Close], MATCH(1, ($A749=raw_long[Date])*(I$1=raw_long[Ticker]),0))</f>
        <v>62.900002000000001</v>
      </c>
    </row>
    <row r="750" spans="1:9" x14ac:dyDescent="0.25">
      <c r="A750" s="2">
        <v>43991</v>
      </c>
      <c r="B750" s="3" cm="1">
        <f t="array" ref="B750">INDEX(raw_long[Adj Close], MATCH(1, ($A750=raw_long[Date])*(B$1=raw_long[Ticker]),0))</f>
        <v>30.921824000000001</v>
      </c>
      <c r="C750" s="3" cm="1">
        <f t="array" ref="C750">INDEX(raw_long[Adj Close], MATCH(1, ($A750=raw_long[Date])*(C$1=raw_long[Ticker]),0))</f>
        <v>244.12223800000001</v>
      </c>
      <c r="D750" s="3" cm="1">
        <f t="array" ref="D750">INDEX(raw_long[Adj Close], MATCH(1, ($A750=raw_long[Date])*(D$1=raw_long[Ticker]),0))</f>
        <v>147.430801</v>
      </c>
      <c r="E750" s="3" cm="1">
        <f t="array" ref="E750">INDEX(raw_long[Adj Close], MATCH(1, ($A750=raw_long[Date])*(E$1=raw_long[Ticker]),0))</f>
        <v>72.328361999999998</v>
      </c>
      <c r="F750" s="3" cm="1">
        <f t="array" ref="F750">INDEX(raw_long[Adj Close], MATCH(1, ($A750=raw_long[Date])*(F$1=raw_long[Ticker]),0))</f>
        <v>104.04239699999999</v>
      </c>
      <c r="G750" s="3" cm="1">
        <f t="array" ref="G750">INDEX(raw_long[Adj Close], MATCH(1, ($A750=raw_long[Date])*(G$1=raw_long[Ticker]),0))</f>
        <v>67.037834000000004</v>
      </c>
      <c r="H750" s="3" cm="1">
        <f t="array" ref="H750">INDEX(raw_long[Adj Close], MATCH(1, ($A750=raw_long[Date])*(H$1=raw_long[Ticker]),0))</f>
        <v>101.307365</v>
      </c>
      <c r="I750" s="3" cm="1">
        <f t="array" ref="I750">INDEX(raw_long[Adj Close], MATCH(1, ($A750=raw_long[Date])*(I$1=raw_long[Ticker]),0))</f>
        <v>64.839995999999999</v>
      </c>
    </row>
    <row r="751" spans="1:9" x14ac:dyDescent="0.25">
      <c r="A751" s="2">
        <v>43992</v>
      </c>
      <c r="B751" s="3" cm="1">
        <f t="array" ref="B751">INDEX(raw_long[Adj Close], MATCH(1, ($A751=raw_long[Date])*(B$1=raw_long[Ticker]),0))</f>
        <v>30.275618000000001</v>
      </c>
      <c r="C751" s="3" cm="1">
        <f t="array" ref="C751">INDEX(raw_long[Adj Close], MATCH(1, ($A751=raw_long[Date])*(C$1=raw_long[Ticker]),0))</f>
        <v>241.110794</v>
      </c>
      <c r="D751" s="3" cm="1">
        <f t="array" ref="D751">INDEX(raw_long[Adj Close], MATCH(1, ($A751=raw_long[Date])*(D$1=raw_long[Ticker]),0))</f>
        <v>146.56752</v>
      </c>
      <c r="E751" s="3" cm="1">
        <f t="array" ref="E751">INDEX(raw_long[Adj Close], MATCH(1, ($A751=raw_long[Date])*(E$1=raw_long[Ticker]),0))</f>
        <v>72.460105999999996</v>
      </c>
      <c r="F751" s="3" cm="1">
        <f t="array" ref="F751">INDEX(raw_long[Adj Close], MATCH(1, ($A751=raw_long[Date])*(F$1=raw_long[Ticker]),0))</f>
        <v>104.581474</v>
      </c>
      <c r="G751" s="3" cm="1">
        <f t="array" ref="G751">INDEX(raw_long[Adj Close], MATCH(1, ($A751=raw_long[Date])*(G$1=raw_long[Ticker]),0))</f>
        <v>66.465523000000005</v>
      </c>
      <c r="H751" s="3" cm="1">
        <f t="array" ref="H751">INDEX(raw_long[Adj Close], MATCH(1, ($A751=raw_long[Date])*(H$1=raw_long[Ticker]),0))</f>
        <v>99.791634000000002</v>
      </c>
      <c r="I751" s="3" cm="1">
        <f t="array" ref="I751">INDEX(raw_long[Adj Close], MATCH(1, ($A751=raw_long[Date])*(I$1=raw_long[Ticker]),0))</f>
        <v>64.080001999999993</v>
      </c>
    </row>
    <row r="752" spans="1:9" x14ac:dyDescent="0.25">
      <c r="A752" s="2">
        <v>43993</v>
      </c>
      <c r="B752" s="3" cm="1">
        <f t="array" ref="B752">INDEX(raw_long[Adj Close], MATCH(1, ($A752=raw_long[Date])*(B$1=raw_long[Ticker]),0))</f>
        <v>28.712502000000001</v>
      </c>
      <c r="C752" s="3" cm="1">
        <f t="array" ref="C752">INDEX(raw_long[Adj Close], MATCH(1, ($A752=raw_long[Date])*(C$1=raw_long[Ticker]),0))</f>
        <v>227.60780299999999</v>
      </c>
      <c r="D752" s="3" cm="1">
        <f t="array" ref="D752">INDEX(raw_long[Adj Close], MATCH(1, ($A752=raw_long[Date])*(D$1=raw_long[Ticker]),0))</f>
        <v>144.45725999999999</v>
      </c>
      <c r="E752" s="3" cm="1">
        <f t="array" ref="E752">INDEX(raw_long[Adj Close], MATCH(1, ($A752=raw_long[Date])*(E$1=raw_long[Ticker]),0))</f>
        <v>71.067359999999994</v>
      </c>
      <c r="F752" s="3" cm="1">
        <f t="array" ref="F752">INDEX(raw_long[Adj Close], MATCH(1, ($A752=raw_long[Date])*(F$1=raw_long[Ticker]),0))</f>
        <v>100.95494100000001</v>
      </c>
      <c r="G752" s="3" cm="1">
        <f t="array" ref="G752">INDEX(raw_long[Adj Close], MATCH(1, ($A752=raw_long[Date])*(G$1=raw_long[Ticker]),0))</f>
        <v>64.649956000000003</v>
      </c>
      <c r="H752" s="3" cm="1">
        <f t="array" ref="H752">INDEX(raw_long[Adj Close], MATCH(1, ($A752=raw_long[Date])*(H$1=raw_long[Ticker]),0))</f>
        <v>93.889778000000007</v>
      </c>
      <c r="I752" s="3" cm="1">
        <f t="array" ref="I752">INDEX(raw_long[Adj Close], MATCH(1, ($A752=raw_long[Date])*(I$1=raw_long[Ticker]),0))</f>
        <v>63.02</v>
      </c>
    </row>
    <row r="753" spans="1:9" x14ac:dyDescent="0.25">
      <c r="A753" s="2">
        <v>43994</v>
      </c>
      <c r="B753" s="3" cm="1">
        <f t="array" ref="B753">INDEX(raw_long[Adj Close], MATCH(1, ($A753=raw_long[Date])*(B$1=raw_long[Ticker]),0))</f>
        <v>28.572779000000001</v>
      </c>
      <c r="C753" s="3" cm="1">
        <f t="array" ref="C753">INDEX(raw_long[Adj Close], MATCH(1, ($A753=raw_long[Date])*(C$1=raw_long[Ticker]),0))</f>
        <v>223.527771</v>
      </c>
      <c r="D753" s="3" cm="1">
        <f t="array" ref="D753">INDEX(raw_long[Adj Close], MATCH(1, ($A753=raw_long[Date])*(D$1=raw_long[Ticker]),0))</f>
        <v>143.35415599999999</v>
      </c>
      <c r="E753" s="3" cm="1">
        <f t="array" ref="E753">INDEX(raw_long[Adj Close], MATCH(1, ($A753=raw_long[Date])*(E$1=raw_long[Ticker]),0))</f>
        <v>69.862831</v>
      </c>
      <c r="F753" s="3" cm="1">
        <f t="array" ref="F753">INDEX(raw_long[Adj Close], MATCH(1, ($A753=raw_long[Date])*(F$1=raw_long[Ticker]),0))</f>
        <v>99.288696000000002</v>
      </c>
      <c r="G753" s="3" cm="1">
        <f t="array" ref="G753">INDEX(raw_long[Adj Close], MATCH(1, ($A753=raw_long[Date])*(G$1=raw_long[Ticker]),0))</f>
        <v>64.728897000000003</v>
      </c>
      <c r="H753" s="3" cm="1">
        <f t="array" ref="H753">INDEX(raw_long[Adj Close], MATCH(1, ($A753=raw_long[Date])*(H$1=raw_long[Ticker]),0))</f>
        <v>93.368744000000007</v>
      </c>
      <c r="I753" s="3" cm="1">
        <f t="array" ref="I753">INDEX(raw_long[Adj Close], MATCH(1, ($A753=raw_long[Date])*(I$1=raw_long[Ticker]),0))</f>
        <v>61.799999</v>
      </c>
    </row>
    <row r="754" spans="1:9" x14ac:dyDescent="0.25">
      <c r="A754" s="2">
        <v>43997</v>
      </c>
      <c r="B754" s="3" cm="1">
        <f t="array" ref="B754">INDEX(raw_long[Adj Close], MATCH(1, ($A754=raw_long[Date])*(B$1=raw_long[Ticker]),0))</f>
        <v>28.441790000000001</v>
      </c>
      <c r="C754" s="3" cm="1">
        <f t="array" ref="C754">INDEX(raw_long[Adj Close], MATCH(1, ($A754=raw_long[Date])*(C$1=raw_long[Ticker]),0))</f>
        <v>224.20777899999999</v>
      </c>
      <c r="D754" s="3" cm="1">
        <f t="array" ref="D754">INDEX(raw_long[Adj Close], MATCH(1, ($A754=raw_long[Date])*(D$1=raw_long[Ticker]),0))</f>
        <v>142.922516</v>
      </c>
      <c r="E754" s="3" cm="1">
        <f t="array" ref="E754">INDEX(raw_long[Adj Close], MATCH(1, ($A754=raw_long[Date])*(E$1=raw_long[Ticker]),0))</f>
        <v>69.279396000000006</v>
      </c>
      <c r="F754" s="3" cm="1">
        <f t="array" ref="F754">INDEX(raw_long[Adj Close], MATCH(1, ($A754=raw_long[Date])*(F$1=raw_long[Ticker]),0))</f>
        <v>97.877289000000005</v>
      </c>
      <c r="G754" s="3" cm="1">
        <f t="array" ref="G754">INDEX(raw_long[Adj Close], MATCH(1, ($A754=raw_long[Date])*(G$1=raw_long[Ticker]),0))</f>
        <v>65.399863999999994</v>
      </c>
      <c r="H754" s="3" cm="1">
        <f t="array" ref="H754">INDEX(raw_long[Adj Close], MATCH(1, ($A754=raw_long[Date])*(H$1=raw_long[Ticker]),0))</f>
        <v>92.317206999999996</v>
      </c>
      <c r="I754" s="3" cm="1">
        <f t="array" ref="I754">INDEX(raw_long[Adj Close], MATCH(1, ($A754=raw_long[Date])*(I$1=raw_long[Ticker]),0))</f>
        <v>61.299999</v>
      </c>
    </row>
    <row r="755" spans="1:9" x14ac:dyDescent="0.25">
      <c r="A755" s="2">
        <v>43998</v>
      </c>
      <c r="B755" s="3" cm="1">
        <f t="array" ref="B755">INDEX(raw_long[Adj Close], MATCH(1, ($A755=raw_long[Date])*(B$1=raw_long[Ticker]),0))</f>
        <v>29.026869000000001</v>
      </c>
      <c r="C755" s="3" cm="1">
        <f t="array" ref="C755">INDEX(raw_long[Adj Close], MATCH(1, ($A755=raw_long[Date])*(C$1=raw_long[Ticker]),0))</f>
        <v>233.63072199999999</v>
      </c>
      <c r="D755" s="3" cm="1">
        <f t="array" ref="D755">INDEX(raw_long[Adj Close], MATCH(1, ($A755=raw_long[Date])*(D$1=raw_long[Ticker]),0))</f>
        <v>148.43798799999999</v>
      </c>
      <c r="E755" s="3" cm="1">
        <f t="array" ref="E755">INDEX(raw_long[Adj Close], MATCH(1, ($A755=raw_long[Date])*(E$1=raw_long[Ticker]),0))</f>
        <v>71.782555000000002</v>
      </c>
      <c r="F755" s="3" cm="1">
        <f t="array" ref="F755">INDEX(raw_long[Adj Close], MATCH(1, ($A755=raw_long[Date])*(F$1=raw_long[Ticker]),0))</f>
        <v>100.562881</v>
      </c>
      <c r="G755" s="3" cm="1">
        <f t="array" ref="G755">INDEX(raw_long[Adj Close], MATCH(1, ($A755=raw_long[Date])*(G$1=raw_long[Ticker]),0))</f>
        <v>67.531188999999998</v>
      </c>
      <c r="H755" s="3" cm="1">
        <f t="array" ref="H755">INDEX(raw_long[Adj Close], MATCH(1, ($A755=raw_long[Date])*(H$1=raw_long[Ticker]),0))</f>
        <v>96.002319</v>
      </c>
      <c r="I755" s="3" cm="1">
        <f t="array" ref="I755">INDEX(raw_long[Adj Close], MATCH(1, ($A755=raw_long[Date])*(I$1=raw_long[Ticker]),0))</f>
        <v>58.740001999999997</v>
      </c>
    </row>
    <row r="756" spans="1:9" x14ac:dyDescent="0.25">
      <c r="A756" s="2">
        <v>43999</v>
      </c>
      <c r="B756" s="3" cm="1">
        <f t="array" ref="B756">INDEX(raw_long[Adj Close], MATCH(1, ($A756=raw_long[Date])*(B$1=raw_long[Ticker]),0))</f>
        <v>28.773626</v>
      </c>
      <c r="C756" s="3" cm="1">
        <f t="array" ref="C756">INDEX(raw_long[Adj Close], MATCH(1, ($A756=raw_long[Date])*(C$1=raw_long[Ticker]),0))</f>
        <v>234.50500500000001</v>
      </c>
      <c r="D756" s="3" cm="1">
        <f t="array" ref="D756">INDEX(raw_long[Adj Close], MATCH(1, ($A756=raw_long[Date])*(D$1=raw_long[Ticker]),0))</f>
        <v>149.589035</v>
      </c>
      <c r="E756" s="3" cm="1">
        <f t="array" ref="E756">INDEX(raw_long[Adj Close], MATCH(1, ($A756=raw_long[Date])*(E$1=raw_long[Ticker]),0))</f>
        <v>72.309532000000004</v>
      </c>
      <c r="F756" s="3" cm="1">
        <f t="array" ref="F756">INDEX(raw_long[Adj Close], MATCH(1, ($A756=raw_long[Date])*(F$1=raw_long[Ticker]),0))</f>
        <v>100.856934</v>
      </c>
      <c r="G756" s="3" cm="1">
        <f t="array" ref="G756">INDEX(raw_long[Adj Close], MATCH(1, ($A756=raw_long[Date])*(G$1=raw_long[Ticker]),0))</f>
        <v>68.123221999999998</v>
      </c>
      <c r="H756" s="3" cm="1">
        <f t="array" ref="H756">INDEX(raw_long[Adj Close], MATCH(1, ($A756=raw_long[Date])*(H$1=raw_long[Ticker]),0))</f>
        <v>96.987540999999993</v>
      </c>
      <c r="I756" s="3" cm="1">
        <f t="array" ref="I756">INDEX(raw_long[Adj Close], MATCH(1, ($A756=raw_long[Date])*(I$1=raw_long[Ticker]),0))</f>
        <v>60.200001</v>
      </c>
    </row>
    <row r="757" spans="1:9" x14ac:dyDescent="0.25">
      <c r="A757" s="2">
        <v>44000</v>
      </c>
      <c r="B757" s="3" cm="1">
        <f t="array" ref="B757">INDEX(raw_long[Adj Close], MATCH(1, ($A757=raw_long[Date])*(B$1=raw_long[Ticker]),0))</f>
        <v>29.236446000000001</v>
      </c>
      <c r="C757" s="3" cm="1">
        <f t="array" ref="C757">INDEX(raw_long[Adj Close], MATCH(1, ($A757=raw_long[Date])*(C$1=raw_long[Ticker]),0))</f>
        <v>233.824997</v>
      </c>
      <c r="D757" s="3" cm="1">
        <f t="array" ref="D757">INDEX(raw_long[Adj Close], MATCH(1, ($A757=raw_long[Date])*(D$1=raw_long[Ticker]),0))</f>
        <v>148.82167100000001</v>
      </c>
      <c r="E757" s="3" cm="1">
        <f t="array" ref="E757">INDEX(raw_long[Adj Close], MATCH(1, ($A757=raw_long[Date])*(E$1=raw_long[Ticker]),0))</f>
        <v>71.820198000000005</v>
      </c>
      <c r="F757" s="3" cm="1">
        <f t="array" ref="F757">INDEX(raw_long[Adj Close], MATCH(1, ($A757=raw_long[Date])*(F$1=raw_long[Ticker]),0))</f>
        <v>99.729759000000001</v>
      </c>
      <c r="G757" s="3" cm="1">
        <f t="array" ref="G757">INDEX(raw_long[Adj Close], MATCH(1, ($A757=raw_long[Date])*(G$1=raw_long[Ticker]),0))</f>
        <v>66.662864999999996</v>
      </c>
      <c r="H757" s="3" cm="1">
        <f t="array" ref="H757">INDEX(raw_long[Adj Close], MATCH(1, ($A757=raw_long[Date])*(H$1=raw_long[Ticker]),0))</f>
        <v>97.252791999999999</v>
      </c>
      <c r="I757" s="3" cm="1">
        <f t="array" ref="I757">INDEX(raw_long[Adj Close], MATCH(1, ($A757=raw_long[Date])*(I$1=raw_long[Ticker]),0))</f>
        <v>64.5</v>
      </c>
    </row>
    <row r="758" spans="1:9" x14ac:dyDescent="0.25">
      <c r="A758" s="2">
        <v>44001</v>
      </c>
      <c r="B758" s="3" cm="1">
        <f t="array" ref="B758">INDEX(raw_long[Adj Close], MATCH(1, ($A758=raw_long[Date])*(B$1=raw_long[Ticker]),0))</f>
        <v>29.646878999999998</v>
      </c>
      <c r="C758" s="3" cm="1">
        <f t="array" ref="C758">INDEX(raw_long[Adj Close], MATCH(1, ($A758=raw_long[Date])*(C$1=raw_long[Ticker]),0))</f>
        <v>230.81355300000001</v>
      </c>
      <c r="D758" s="3" cm="1">
        <f t="array" ref="D758">INDEX(raw_long[Adj Close], MATCH(1, ($A758=raw_long[Date])*(D$1=raw_long[Ticker]),0))</f>
        <v>151.93910199999999</v>
      </c>
      <c r="E758" s="3" cm="1">
        <f t="array" ref="E758">INDEX(raw_long[Adj Close], MATCH(1, ($A758=raw_long[Date])*(E$1=raw_long[Ticker]),0))</f>
        <v>71.424965</v>
      </c>
      <c r="F758" s="3" cm="1">
        <f t="array" ref="F758">INDEX(raw_long[Adj Close], MATCH(1, ($A758=raw_long[Date])*(F$1=raw_long[Ticker]),0))</f>
        <v>99.631743999999998</v>
      </c>
      <c r="G758" s="3" cm="1">
        <f t="array" ref="G758">INDEX(raw_long[Adj Close], MATCH(1, ($A758=raw_long[Date])*(G$1=raw_long[Ticker]),0))</f>
        <v>67.689064000000002</v>
      </c>
      <c r="H758" s="3" cm="1">
        <f t="array" ref="H758">INDEX(raw_long[Adj Close], MATCH(1, ($A758=raw_long[Date])*(H$1=raw_long[Ticker]),0))</f>
        <v>98.351699999999994</v>
      </c>
      <c r="I758" s="3" cm="1">
        <f t="array" ref="I758">INDEX(raw_long[Adj Close], MATCH(1, ($A758=raw_long[Date])*(I$1=raw_long[Ticker]),0))</f>
        <v>64.379997000000003</v>
      </c>
    </row>
    <row r="759" spans="1:9" x14ac:dyDescent="0.25">
      <c r="A759" s="2">
        <v>44004</v>
      </c>
      <c r="B759" s="3" cm="1">
        <f t="array" ref="B759">INDEX(raw_long[Adj Close], MATCH(1, ($A759=raw_long[Date])*(B$1=raw_long[Ticker]),0))</f>
        <v>29.192785000000001</v>
      </c>
      <c r="C759" s="3" cm="1">
        <f t="array" ref="C759">INDEX(raw_long[Adj Close], MATCH(1, ($A759=raw_long[Date])*(C$1=raw_long[Ticker]),0))</f>
        <v>229.06497200000001</v>
      </c>
      <c r="D759" s="3" cm="1">
        <f t="array" ref="D759">INDEX(raw_long[Adj Close], MATCH(1, ($A759=raw_long[Date])*(D$1=raw_long[Ticker]),0))</f>
        <v>151.07582099999999</v>
      </c>
      <c r="E759" s="3" cm="1">
        <f t="array" ref="E759">INDEX(raw_long[Adj Close], MATCH(1, ($A759=raw_long[Date])*(E$1=raw_long[Ticker]),0))</f>
        <v>71.462601000000006</v>
      </c>
      <c r="F759" s="3" cm="1">
        <f t="array" ref="F759">INDEX(raw_long[Adj Close], MATCH(1, ($A759=raw_long[Date])*(F$1=raw_long[Ticker]),0))</f>
        <v>99.239684999999994</v>
      </c>
      <c r="G759" s="3" cm="1">
        <f t="array" ref="G759">INDEX(raw_long[Adj Close], MATCH(1, ($A759=raw_long[Date])*(G$1=raw_long[Ticker]),0))</f>
        <v>67.314109999999999</v>
      </c>
      <c r="H759" s="3" cm="1">
        <f t="array" ref="H759">INDEX(raw_long[Adj Close], MATCH(1, ($A759=raw_long[Date])*(H$1=raw_long[Ticker]),0))</f>
        <v>97.195953000000003</v>
      </c>
      <c r="I759" s="3" cm="1">
        <f t="array" ref="I759">INDEX(raw_long[Adj Close], MATCH(1, ($A759=raw_long[Date])*(I$1=raw_long[Ticker]),0))</f>
        <v>62.040000999999997</v>
      </c>
    </row>
    <row r="760" spans="1:9" x14ac:dyDescent="0.25">
      <c r="A760" s="2">
        <v>44005</v>
      </c>
      <c r="B760" s="3" cm="1">
        <f t="array" ref="B760">INDEX(raw_long[Adj Close], MATCH(1, ($A760=raw_long[Date])*(B$1=raw_long[Ticker]),0))</f>
        <v>30.188293000000002</v>
      </c>
      <c r="C760" s="3" cm="1">
        <f t="array" ref="C760">INDEX(raw_long[Adj Close], MATCH(1, ($A760=raw_long[Date])*(C$1=raw_long[Ticker]),0))</f>
        <v>235.76786799999999</v>
      </c>
      <c r="D760" s="3" cm="1">
        <f t="array" ref="D760">INDEX(raw_long[Adj Close], MATCH(1, ($A760=raw_long[Date])*(D$1=raw_long[Ticker]),0))</f>
        <v>155.200424</v>
      </c>
      <c r="E760" s="3" cm="1">
        <f t="array" ref="E760">INDEX(raw_long[Adj Close], MATCH(1, ($A760=raw_long[Date])*(E$1=raw_long[Ticker]),0))</f>
        <v>72.987082999999998</v>
      </c>
      <c r="F760" s="3" cm="1">
        <f t="array" ref="F760">INDEX(raw_long[Adj Close], MATCH(1, ($A760=raw_long[Date])*(F$1=raw_long[Ticker]),0))</f>
        <v>100.51387800000001</v>
      </c>
      <c r="G760" s="3" cm="1">
        <f t="array" ref="G760">INDEX(raw_long[Adj Close], MATCH(1, ($A760=raw_long[Date])*(G$1=raw_long[Ticker]),0))</f>
        <v>68.853393999999994</v>
      </c>
      <c r="H760" s="3" cm="1">
        <f t="array" ref="H760">INDEX(raw_long[Adj Close], MATCH(1, ($A760=raw_long[Date])*(H$1=raw_long[Ticker]),0))</f>
        <v>98.522216999999998</v>
      </c>
      <c r="I760" s="3" cm="1">
        <f t="array" ref="I760">INDEX(raw_long[Adj Close], MATCH(1, ($A760=raw_long[Date])*(I$1=raw_long[Ticker]),0))</f>
        <v>63.259998000000003</v>
      </c>
    </row>
    <row r="761" spans="1:9" x14ac:dyDescent="0.25">
      <c r="A761" s="2">
        <v>44006</v>
      </c>
      <c r="B761" s="3" cm="1">
        <f t="array" ref="B761">INDEX(raw_long[Adj Close], MATCH(1, ($A761=raw_long[Date])*(B$1=raw_long[Ticker]),0))</f>
        <v>29.044333000000002</v>
      </c>
      <c r="C761" s="3" cm="1">
        <f t="array" ref="C761">INDEX(raw_long[Adj Close], MATCH(1, ($A761=raw_long[Date])*(C$1=raw_long[Ticker]),0))</f>
        <v>228.967804</v>
      </c>
      <c r="D761" s="3" cm="1">
        <f t="array" ref="D761">INDEX(raw_long[Adj Close], MATCH(1, ($A761=raw_long[Date])*(D$1=raw_long[Ticker]),0))</f>
        <v>149.349243</v>
      </c>
      <c r="E761" s="3" cm="1">
        <f t="array" ref="E761">INDEX(raw_long[Adj Close], MATCH(1, ($A761=raw_long[Date])*(E$1=raw_long[Ticker]),0))</f>
        <v>71.368499999999997</v>
      </c>
      <c r="F761" s="3" cm="1">
        <f t="array" ref="F761">INDEX(raw_long[Adj Close], MATCH(1, ($A761=raw_long[Date])*(F$1=raw_long[Ticker]),0))</f>
        <v>97.642052000000007</v>
      </c>
      <c r="G761" s="3" cm="1">
        <f t="array" ref="G761">INDEX(raw_long[Adj Close], MATCH(1, ($A761=raw_long[Date])*(G$1=raw_long[Ticker]),0))</f>
        <v>66.662864999999996</v>
      </c>
      <c r="H761" s="3" cm="1">
        <f t="array" ref="H761">INDEX(raw_long[Adj Close], MATCH(1, ($A761=raw_long[Date])*(H$1=raw_long[Ticker]),0))</f>
        <v>95.926536999999996</v>
      </c>
      <c r="I761" s="3" cm="1">
        <f t="array" ref="I761">INDEX(raw_long[Adj Close], MATCH(1, ($A761=raw_long[Date])*(I$1=raw_long[Ticker]),0))</f>
        <v>62.98</v>
      </c>
    </row>
    <row r="762" spans="1:9" x14ac:dyDescent="0.25">
      <c r="A762" s="2">
        <v>44007</v>
      </c>
      <c r="B762" s="3" cm="1">
        <f t="array" ref="B762">INDEX(raw_long[Adj Close], MATCH(1, ($A762=raw_long[Date])*(B$1=raw_long[Ticker]),0))</f>
        <v>29.384905</v>
      </c>
      <c r="C762" s="3" cm="1">
        <f t="array" ref="C762">INDEX(raw_long[Adj Close], MATCH(1, ($A762=raw_long[Date])*(C$1=raw_long[Ticker]),0))</f>
        <v>231.20211800000001</v>
      </c>
      <c r="D762" s="3" cm="1">
        <f t="array" ref="D762">INDEX(raw_long[Adj Close], MATCH(1, ($A762=raw_long[Date])*(D$1=raw_long[Ticker]),0))</f>
        <v>153.80957000000001</v>
      </c>
      <c r="E762" s="3" cm="1">
        <f t="array" ref="E762">INDEX(raw_long[Adj Close], MATCH(1, ($A762=raw_long[Date])*(E$1=raw_long[Ticker]),0))</f>
        <v>72.610680000000002</v>
      </c>
      <c r="F762" s="3" cm="1">
        <f t="array" ref="F762">INDEX(raw_long[Adj Close], MATCH(1, ($A762=raw_long[Date])*(F$1=raw_long[Ticker]),0))</f>
        <v>100.7099</v>
      </c>
      <c r="G762" s="3" cm="1">
        <f t="array" ref="G762">INDEX(raw_long[Adj Close], MATCH(1, ($A762=raw_long[Date])*(G$1=raw_long[Ticker]),0))</f>
        <v>68.103485000000006</v>
      </c>
      <c r="H762" s="3" cm="1">
        <f t="array" ref="H762">INDEX(raw_long[Adj Close], MATCH(1, ($A762=raw_long[Date])*(H$1=raw_long[Ticker]),0))</f>
        <v>96.741234000000006</v>
      </c>
      <c r="I762" s="3" cm="1">
        <f t="array" ref="I762">INDEX(raw_long[Adj Close], MATCH(1, ($A762=raw_long[Date])*(I$1=raw_long[Ticker]),0))</f>
        <v>62.880001</v>
      </c>
    </row>
    <row r="763" spans="1:9" x14ac:dyDescent="0.25">
      <c r="A763" s="2">
        <v>44008</v>
      </c>
      <c r="B763" s="3" cm="1">
        <f t="array" ref="B763">INDEX(raw_long[Adj Close], MATCH(1, ($A763=raw_long[Date])*(B$1=raw_long[Ticker]),0))</f>
        <v>29.105460999999998</v>
      </c>
      <c r="C763" s="3" cm="1">
        <f t="array" ref="C763">INDEX(raw_long[Adj Close], MATCH(1, ($A763=raw_long[Date])*(C$1=raw_long[Ticker]),0))</f>
        <v>226.34494000000001</v>
      </c>
      <c r="D763" s="3" cm="1">
        <f t="array" ref="D763">INDEX(raw_long[Adj Close], MATCH(1, ($A763=raw_long[Date])*(D$1=raw_long[Ticker]),0))</f>
        <v>153.234039</v>
      </c>
      <c r="E763" s="3" cm="1">
        <f t="array" ref="E763">INDEX(raw_long[Adj Close], MATCH(1, ($A763=raw_long[Date])*(E$1=raw_long[Ticker]),0))</f>
        <v>71.970771999999997</v>
      </c>
      <c r="F763" s="3" cm="1">
        <f t="array" ref="F763">INDEX(raw_long[Adj Close], MATCH(1, ($A763=raw_long[Date])*(F$1=raw_long[Ticker]),0))</f>
        <v>100.464867</v>
      </c>
      <c r="G763" s="3" cm="1">
        <f t="array" ref="G763">INDEX(raw_long[Adj Close], MATCH(1, ($A763=raw_long[Date])*(G$1=raw_long[Ticker]),0))</f>
        <v>66.603667999999999</v>
      </c>
      <c r="H763" s="3" cm="1">
        <f t="array" ref="H763">INDEX(raw_long[Adj Close], MATCH(1, ($A763=raw_long[Date])*(H$1=raw_long[Ticker]),0))</f>
        <v>96.475982999999999</v>
      </c>
      <c r="I763" s="3" cm="1">
        <f t="array" ref="I763">INDEX(raw_long[Adj Close], MATCH(1, ($A763=raw_long[Date])*(I$1=raw_long[Ticker]),0))</f>
        <v>63.220001000000003</v>
      </c>
    </row>
    <row r="764" spans="1:9" x14ac:dyDescent="0.25">
      <c r="A764" s="2">
        <v>44011</v>
      </c>
      <c r="B764" s="3" cm="1">
        <f t="array" ref="B764">INDEX(raw_long[Adj Close], MATCH(1, ($A764=raw_long[Date])*(B$1=raw_long[Ticker]),0))</f>
        <v>29.96998</v>
      </c>
      <c r="C764" s="3" cm="1">
        <f t="array" ref="C764">INDEX(raw_long[Adj Close], MATCH(1, ($A764=raw_long[Date])*(C$1=raw_long[Ticker]),0))</f>
        <v>224.79063400000001</v>
      </c>
      <c r="D764" s="3" cm="1">
        <f t="array" ref="D764">INDEX(raw_long[Adj Close], MATCH(1, ($A764=raw_long[Date])*(D$1=raw_long[Ticker]),0))</f>
        <v>153.186081</v>
      </c>
      <c r="E764" s="3" cm="1">
        <f t="array" ref="E764">INDEX(raw_long[Adj Close], MATCH(1, ($A764=raw_long[Date])*(E$1=raw_long[Ticker]),0))</f>
        <v>71.726096999999996</v>
      </c>
      <c r="F764" s="3" cm="1">
        <f t="array" ref="F764">INDEX(raw_long[Adj Close], MATCH(1, ($A764=raw_long[Date])*(F$1=raw_long[Ticker]),0))</f>
        <v>102.131111</v>
      </c>
      <c r="G764" s="3" cm="1">
        <f t="array" ref="G764">INDEX(raw_long[Adj Close], MATCH(1, ($A764=raw_long[Date])*(G$1=raw_long[Ticker]),0))</f>
        <v>66.781281000000007</v>
      </c>
      <c r="H764" s="3" cm="1">
        <f t="array" ref="H764">INDEX(raw_long[Adj Close], MATCH(1, ($A764=raw_long[Date])*(H$1=raw_long[Ticker]),0))</f>
        <v>98.238014000000007</v>
      </c>
      <c r="I764" s="3" cm="1">
        <f t="array" ref="I764">INDEX(raw_long[Adj Close], MATCH(1, ($A764=raw_long[Date])*(I$1=raw_long[Ticker]),0))</f>
        <v>62.66</v>
      </c>
    </row>
    <row r="765" spans="1:9" x14ac:dyDescent="0.25">
      <c r="A765" s="2">
        <v>44012</v>
      </c>
      <c r="B765" s="3" cm="1">
        <f t="array" ref="B765">INDEX(raw_long[Adj Close], MATCH(1, ($A765=raw_long[Date])*(B$1=raw_long[Ticker]),0))</f>
        <v>29.559553000000001</v>
      </c>
      <c r="C765" s="3" cm="1">
        <f t="array" ref="C765">INDEX(raw_long[Adj Close], MATCH(1, ($A765=raw_long[Date])*(C$1=raw_long[Ticker]),0))</f>
        <v>226.92781099999999</v>
      </c>
      <c r="D765" s="3" cm="1">
        <f t="array" ref="D765">INDEX(raw_long[Adj Close], MATCH(1, ($A765=raw_long[Date])*(D$1=raw_long[Ticker]),0))</f>
        <v>154.48101800000001</v>
      </c>
      <c r="E765" s="3" cm="1">
        <f t="array" ref="E765">INDEX(raw_long[Adj Close], MATCH(1, ($A765=raw_long[Date])*(E$1=raw_long[Ticker]),0))</f>
        <v>71.801368999999994</v>
      </c>
      <c r="F765" s="3" cm="1">
        <f t="array" ref="F765">INDEX(raw_long[Adj Close], MATCH(1, ($A765=raw_long[Date])*(F$1=raw_long[Ticker]),0))</f>
        <v>101.248985</v>
      </c>
      <c r="G765" s="3" cm="1">
        <f t="array" ref="G765">INDEX(raw_long[Adj Close], MATCH(1, ($A765=raw_long[Date])*(G$1=raw_long[Ticker]),0))</f>
        <v>67.906143</v>
      </c>
      <c r="H765" s="3" cm="1">
        <f t="array" ref="H765">INDEX(raw_long[Adj Close], MATCH(1, ($A765=raw_long[Date])*(H$1=raw_long[Ticker]),0))</f>
        <v>99.242187999999999</v>
      </c>
      <c r="I765" s="3" cm="1">
        <f t="array" ref="I765">INDEX(raw_long[Adj Close], MATCH(1, ($A765=raw_long[Date])*(I$1=raw_long[Ticker]),0))</f>
        <v>62.779998999999997</v>
      </c>
    </row>
    <row r="766" spans="1:9" x14ac:dyDescent="0.25">
      <c r="A766" s="2">
        <v>44013</v>
      </c>
      <c r="B766" s="3" cm="1">
        <f t="array" ref="B766">INDEX(raw_long[Adj Close], MATCH(1, ($A766=raw_long[Date])*(B$1=raw_long[Ticker]),0))</f>
        <v>29.472227</v>
      </c>
      <c r="C766" s="3" cm="1">
        <f t="array" ref="C766">INDEX(raw_long[Adj Close], MATCH(1, ($A766=raw_long[Date])*(C$1=raw_long[Ticker]),0))</f>
        <v>228.38494900000001</v>
      </c>
      <c r="D766" s="3" cm="1">
        <f t="array" ref="D766">INDEX(raw_long[Adj Close], MATCH(1, ($A766=raw_long[Date])*(D$1=raw_long[Ticker]),0))</f>
        <v>155.392258</v>
      </c>
      <c r="E766" s="3" cm="1">
        <f t="array" ref="E766">INDEX(raw_long[Adj Close], MATCH(1, ($A766=raw_long[Date])*(E$1=raw_long[Ticker]),0))</f>
        <v>72.987082999999998</v>
      </c>
      <c r="F766" s="3" cm="1">
        <f t="array" ref="F766">INDEX(raw_long[Adj Close], MATCH(1, ($A766=raw_long[Date])*(F$1=raw_long[Ticker]),0))</f>
        <v>102.229134</v>
      </c>
      <c r="G766" s="3" cm="1">
        <f t="array" ref="G766">INDEX(raw_long[Adj Close], MATCH(1, ($A766=raw_long[Date])*(G$1=raw_long[Ticker]),0))</f>
        <v>68.734993000000003</v>
      </c>
      <c r="H766" s="3" cm="1">
        <f t="array" ref="H766">INDEX(raw_long[Adj Close], MATCH(1, ($A766=raw_long[Date])*(H$1=raw_long[Ticker]),0))</f>
        <v>98.522216999999998</v>
      </c>
      <c r="I766" s="3" cm="1">
        <f t="array" ref="I766">INDEX(raw_long[Adj Close], MATCH(1, ($A766=raw_long[Date])*(I$1=raw_long[Ticker]),0))</f>
        <v>63.080002</v>
      </c>
    </row>
    <row r="767" spans="1:9" x14ac:dyDescent="0.25">
      <c r="A767" s="2">
        <v>44014</v>
      </c>
      <c r="B767" s="3" cm="1">
        <f t="array" ref="B767">INDEX(raw_long[Adj Close], MATCH(1, ($A767=raw_long[Date])*(B$1=raw_long[Ticker]),0))</f>
        <v>29.996175999999998</v>
      </c>
      <c r="C767" s="3" cm="1">
        <f t="array" ref="C767">INDEX(raw_long[Adj Close], MATCH(1, ($A767=raw_long[Date])*(C$1=raw_long[Ticker]),0))</f>
        <v>237.613617</v>
      </c>
      <c r="D767" s="3" cm="1">
        <f t="array" ref="D767">INDEX(raw_long[Adj Close], MATCH(1, ($A767=raw_long[Date])*(D$1=raw_long[Ticker]),0))</f>
        <v>158.701538</v>
      </c>
      <c r="E767" s="3" cm="1">
        <f t="array" ref="E767">INDEX(raw_long[Adj Close], MATCH(1, ($A767=raw_long[Date])*(E$1=raw_long[Ticker]),0))</f>
        <v>74.323363999999998</v>
      </c>
      <c r="F767" s="3" cm="1">
        <f t="array" ref="F767">INDEX(raw_long[Adj Close], MATCH(1, ($A767=raw_long[Date])*(F$1=raw_long[Ticker]),0))</f>
        <v>104.875519</v>
      </c>
      <c r="G767" s="3" cm="1">
        <f t="array" ref="G767">INDEX(raw_long[Adj Close], MATCH(1, ($A767=raw_long[Date])*(G$1=raw_long[Ticker]),0))</f>
        <v>69.563834999999997</v>
      </c>
      <c r="H767" s="3" cm="1">
        <f t="array" ref="H767">INDEX(raw_long[Adj Close], MATCH(1, ($A767=raw_long[Date])*(H$1=raw_long[Ticker]),0))</f>
        <v>100.94738</v>
      </c>
      <c r="I767" s="3" cm="1">
        <f t="array" ref="I767">INDEX(raw_long[Adj Close], MATCH(1, ($A767=raw_long[Date])*(I$1=raw_long[Ticker]),0))</f>
        <v>65.900002000000001</v>
      </c>
    </row>
    <row r="768" spans="1:9" x14ac:dyDescent="0.25">
      <c r="A768" s="2">
        <v>44015</v>
      </c>
      <c r="B768" s="3" cm="1">
        <f t="array" ref="B768">INDEX(raw_long[Adj Close], MATCH(1, ($A768=raw_long[Date])*(B$1=raw_long[Ticker]),0))</f>
        <v>29.638144</v>
      </c>
      <c r="C768" s="3" cm="1">
        <f t="array" ref="C768">INDEX(raw_long[Adj Close], MATCH(1, ($A768=raw_long[Date])*(C$1=raw_long[Ticker]),0))</f>
        <v>234.50500500000001</v>
      </c>
      <c r="D768" s="3" cm="1">
        <f t="array" ref="D768">INDEX(raw_long[Adj Close], MATCH(1, ($A768=raw_long[Date])*(D$1=raw_long[Ticker]),0))</f>
        <v>158.26989699999999</v>
      </c>
      <c r="E768" s="3" cm="1">
        <f t="array" ref="E768">INDEX(raw_long[Adj Close], MATCH(1, ($A768=raw_long[Date])*(E$1=raw_long[Ticker]),0))</f>
        <v>73.212935999999999</v>
      </c>
      <c r="F768" s="3" cm="1">
        <f t="array" ref="F768">INDEX(raw_long[Adj Close], MATCH(1, ($A768=raw_long[Date])*(F$1=raw_long[Ticker]),0))</f>
        <v>104.7285</v>
      </c>
      <c r="G768" s="3" cm="1">
        <f t="array" ref="G768">INDEX(raw_long[Adj Close], MATCH(1, ($A768=raw_long[Date])*(G$1=raw_long[Ticker]),0))</f>
        <v>69.169144000000003</v>
      </c>
      <c r="H768" s="3" cm="1">
        <f t="array" ref="H768">INDEX(raw_long[Adj Close], MATCH(1, ($A768=raw_long[Date])*(H$1=raw_long[Ticker]),0))</f>
        <v>100.45476499999999</v>
      </c>
      <c r="I768" s="3" cm="1">
        <f t="array" ref="I768">INDEX(raw_long[Adj Close], MATCH(1, ($A768=raw_long[Date])*(I$1=raw_long[Ticker]),0))</f>
        <v>64.580001999999993</v>
      </c>
    </row>
    <row r="769" spans="1:9" x14ac:dyDescent="0.25">
      <c r="A769" s="2">
        <v>44018</v>
      </c>
      <c r="B769" s="3" cm="1">
        <f t="array" ref="B769">INDEX(raw_long[Adj Close], MATCH(1, ($A769=raw_long[Date])*(B$1=raw_long[Ticker]),0))</f>
        <v>30.467732999999999</v>
      </c>
      <c r="C769" s="3" cm="1">
        <f t="array" ref="C769">INDEX(raw_long[Adj Close], MATCH(1, ($A769=raw_long[Date])*(C$1=raw_long[Ticker]),0))</f>
        <v>240.81935100000001</v>
      </c>
      <c r="D769" s="3" cm="1">
        <f t="array" ref="D769">INDEX(raw_long[Adj Close], MATCH(1, ($A769=raw_long[Date])*(D$1=raw_long[Ticker]),0))</f>
        <v>160.332199</v>
      </c>
      <c r="E769" s="3" cm="1">
        <f t="array" ref="E769">INDEX(raw_long[Adj Close], MATCH(1, ($A769=raw_long[Date])*(E$1=raw_long[Ticker]),0))</f>
        <v>73.683456000000007</v>
      </c>
      <c r="F769" s="3" cm="1">
        <f t="array" ref="F769">INDEX(raw_long[Adj Close], MATCH(1, ($A769=raw_long[Date])*(F$1=raw_long[Ticker]),0))</f>
        <v>106.541763</v>
      </c>
      <c r="G769" s="3" cm="1">
        <f t="array" ref="G769">INDEX(raw_long[Adj Close], MATCH(1, ($A769=raw_long[Date])*(G$1=raw_long[Ticker]),0))</f>
        <v>70.609756000000004</v>
      </c>
      <c r="H769" s="3" cm="1">
        <f t="array" ref="H769">INDEX(raw_long[Adj Close], MATCH(1, ($A769=raw_long[Date])*(H$1=raw_long[Ticker]),0))</f>
        <v>102.25469200000001</v>
      </c>
      <c r="I769" s="3" cm="1">
        <f t="array" ref="I769">INDEX(raw_long[Adj Close], MATCH(1, ($A769=raw_long[Date])*(I$1=raw_long[Ticker]),0))</f>
        <v>66.660004000000001</v>
      </c>
    </row>
    <row r="770" spans="1:9" x14ac:dyDescent="0.25">
      <c r="A770" s="2">
        <v>44019</v>
      </c>
      <c r="B770" s="3" cm="1">
        <f t="array" ref="B770">INDEX(raw_long[Adj Close], MATCH(1, ($A770=raw_long[Date])*(B$1=raw_long[Ticker]),0))</f>
        <v>30.581258999999999</v>
      </c>
      <c r="C770" s="3" cm="1">
        <f t="array" ref="C770">INDEX(raw_long[Adj Close], MATCH(1, ($A770=raw_long[Date])*(C$1=raw_long[Ticker]),0))</f>
        <v>234.11642499999999</v>
      </c>
      <c r="D770" s="3" cm="1">
        <f t="array" ref="D770">INDEX(raw_long[Adj Close], MATCH(1, ($A770=raw_long[Date])*(D$1=raw_long[Ticker]),0))</f>
        <v>161.14752200000001</v>
      </c>
      <c r="E770" s="3" cm="1">
        <f t="array" ref="E770">INDEX(raw_long[Adj Close], MATCH(1, ($A770=raw_long[Date])*(E$1=raw_long[Ticker]),0))</f>
        <v>73.401145999999997</v>
      </c>
      <c r="F770" s="3" cm="1">
        <f t="array" ref="F770">INDEX(raw_long[Adj Close], MATCH(1, ($A770=raw_long[Date])*(F$1=raw_long[Ticker]),0))</f>
        <v>107.619934</v>
      </c>
      <c r="G770" s="3" cm="1">
        <f t="array" ref="G770">INDEX(raw_long[Adj Close], MATCH(1, ($A770=raw_long[Date])*(G$1=raw_long[Ticker]),0))</f>
        <v>68.892859999999999</v>
      </c>
      <c r="H770" s="3" cm="1">
        <f t="array" ref="H770">INDEX(raw_long[Adj Close], MATCH(1, ($A770=raw_long[Date])*(H$1=raw_long[Ticker]),0))</f>
        <v>102.425217</v>
      </c>
      <c r="I770" s="3" cm="1">
        <f t="array" ref="I770">INDEX(raw_long[Adj Close], MATCH(1, ($A770=raw_long[Date])*(I$1=raw_long[Ticker]),0))</f>
        <v>65.279999000000004</v>
      </c>
    </row>
    <row r="771" spans="1:9" x14ac:dyDescent="0.25">
      <c r="A771" s="2">
        <v>44020</v>
      </c>
      <c r="B771" s="3" cm="1">
        <f t="array" ref="B771">INDEX(raw_long[Adj Close], MATCH(1, ($A771=raw_long[Date])*(B$1=raw_long[Ticker]),0))</f>
        <v>30.057302</v>
      </c>
      <c r="C771" s="3" cm="1">
        <f t="array" ref="C771">INDEX(raw_long[Adj Close], MATCH(1, ($A771=raw_long[Date])*(C$1=raw_long[Ticker]),0))</f>
        <v>229.74496500000001</v>
      </c>
      <c r="D771" s="3" cm="1">
        <f t="array" ref="D771">INDEX(raw_long[Adj Close], MATCH(1, ($A771=raw_long[Date])*(D$1=raw_long[Ticker]),0))</f>
        <v>159.75668300000001</v>
      </c>
      <c r="E771" s="3" cm="1">
        <f t="array" ref="E771">INDEX(raw_long[Adj Close], MATCH(1, ($A771=raw_long[Date])*(E$1=raw_long[Ticker]),0))</f>
        <v>71.048546000000002</v>
      </c>
      <c r="F771" s="3" cm="1">
        <f t="array" ref="F771">INDEX(raw_long[Adj Close], MATCH(1, ($A771=raw_long[Date])*(F$1=raw_long[Ticker]),0))</f>
        <v>106.59077499999999</v>
      </c>
      <c r="G771" s="3" cm="1">
        <f t="array" ref="G771">INDEX(raw_long[Adj Close], MATCH(1, ($A771=raw_long[Date])*(G$1=raw_long[Ticker]),0))</f>
        <v>67.807472000000004</v>
      </c>
      <c r="H771" s="3" cm="1">
        <f t="array" ref="H771">INDEX(raw_long[Adj Close], MATCH(1, ($A771=raw_long[Date])*(H$1=raw_long[Ticker]),0))</f>
        <v>100.22740899999999</v>
      </c>
      <c r="I771" s="3" cm="1">
        <f t="array" ref="I771">INDEX(raw_long[Adj Close], MATCH(1, ($A771=raw_long[Date])*(I$1=raw_long[Ticker]),0))</f>
        <v>66.279999000000004</v>
      </c>
    </row>
    <row r="772" spans="1:9" x14ac:dyDescent="0.25">
      <c r="A772" s="2">
        <v>44021</v>
      </c>
      <c r="B772" s="3" cm="1">
        <f t="array" ref="B772">INDEX(raw_long[Adj Close], MATCH(1, ($A772=raw_long[Date])*(B$1=raw_long[Ticker]),0))</f>
        <v>30.502662999999998</v>
      </c>
      <c r="C772" s="3" cm="1">
        <f t="array" ref="C772">INDEX(raw_long[Adj Close], MATCH(1, ($A772=raw_long[Date])*(C$1=raw_long[Ticker]),0))</f>
        <v>228.967804</v>
      </c>
      <c r="D772" s="3" cm="1">
        <f t="array" ref="D772">INDEX(raw_long[Adj Close], MATCH(1, ($A772=raw_long[Date])*(D$1=raw_long[Ticker]),0))</f>
        <v>158.55766299999999</v>
      </c>
      <c r="E772" s="3" cm="1">
        <f t="array" ref="E772">INDEX(raw_long[Adj Close], MATCH(1, ($A772=raw_long[Date])*(E$1=raw_long[Ticker]),0))</f>
        <v>70.314537000000001</v>
      </c>
      <c r="F772" s="3" cm="1">
        <f t="array" ref="F772">INDEX(raw_long[Adj Close], MATCH(1, ($A772=raw_long[Date])*(F$1=raw_long[Ticker]),0))</f>
        <v>108.355042</v>
      </c>
      <c r="G772" s="3" cm="1">
        <f t="array" ref="G772">INDEX(raw_long[Adj Close], MATCH(1, ($A772=raw_long[Date])*(G$1=raw_long[Ticker]),0))</f>
        <v>68.202156000000002</v>
      </c>
      <c r="H772" s="3" cm="1">
        <f t="array" ref="H772">INDEX(raw_long[Adj Close], MATCH(1, ($A772=raw_long[Date])*(H$1=raw_long[Ticker]),0))</f>
        <v>100.151627</v>
      </c>
      <c r="I772" s="3" cm="1">
        <f t="array" ref="I772">INDEX(raw_long[Adj Close], MATCH(1, ($A772=raw_long[Date])*(I$1=raw_long[Ticker]),0))</f>
        <v>65.900002000000001</v>
      </c>
    </row>
    <row r="773" spans="1:9" x14ac:dyDescent="0.25">
      <c r="A773" s="2">
        <v>44022</v>
      </c>
      <c r="B773" s="3" cm="1">
        <f t="array" ref="B773">INDEX(raw_long[Adj Close], MATCH(1, ($A773=raw_long[Date])*(B$1=raw_long[Ticker]),0))</f>
        <v>30.729707999999999</v>
      </c>
      <c r="C773" s="3" cm="1">
        <f t="array" ref="C773">INDEX(raw_long[Adj Close], MATCH(1, ($A773=raw_long[Date])*(C$1=raw_long[Ticker]),0))</f>
        <v>228.87068199999999</v>
      </c>
      <c r="D773" s="3" cm="1">
        <f t="array" ref="D773">INDEX(raw_long[Adj Close], MATCH(1, ($A773=raw_long[Date])*(D$1=raw_long[Ticker]),0))</f>
        <v>159.32502700000001</v>
      </c>
      <c r="E773" s="3" cm="1">
        <f t="array" ref="E773">INDEX(raw_long[Adj Close], MATCH(1, ($A773=raw_long[Date])*(E$1=raw_long[Ticker]),0))</f>
        <v>70.295715000000001</v>
      </c>
      <c r="F773" s="3" cm="1">
        <f t="array" ref="F773">INDEX(raw_long[Adj Close], MATCH(1, ($A773=raw_long[Date])*(F$1=raw_long[Ticker]),0))</f>
        <v>107.962975</v>
      </c>
      <c r="G773" s="3" cm="1">
        <f t="array" ref="G773">INDEX(raw_long[Adj Close], MATCH(1, ($A773=raw_long[Date])*(G$1=raw_long[Ticker]),0))</f>
        <v>66.801010000000005</v>
      </c>
      <c r="H773" s="3" cm="1">
        <f t="array" ref="H773">INDEX(raw_long[Adj Close], MATCH(1, ($A773=raw_long[Date])*(H$1=raw_long[Ticker]),0))</f>
        <v>102.311531</v>
      </c>
      <c r="I773" s="3" cm="1">
        <f t="array" ref="I773">INDEX(raw_long[Adj Close], MATCH(1, ($A773=raw_long[Date])*(I$1=raw_long[Ticker]),0))</f>
        <v>65.160004000000001</v>
      </c>
    </row>
    <row r="774" spans="1:9" x14ac:dyDescent="0.25">
      <c r="A774" s="2">
        <v>44025</v>
      </c>
      <c r="B774" s="3" cm="1">
        <f t="array" ref="B774">INDEX(raw_long[Adj Close], MATCH(1, ($A774=raw_long[Date])*(B$1=raw_long[Ticker]),0))</f>
        <v>31.244924999999999</v>
      </c>
      <c r="C774" s="3" cm="1">
        <f t="array" ref="C774">INDEX(raw_long[Adj Close], MATCH(1, ($A774=raw_long[Date])*(C$1=raw_long[Ticker]),0))</f>
        <v>235.087875</v>
      </c>
      <c r="D774" s="3" cm="1">
        <f t="array" ref="D774">INDEX(raw_long[Adj Close], MATCH(1, ($A774=raw_long[Date])*(D$1=raw_long[Ticker]),0))</f>
        <v>161.24345400000001</v>
      </c>
      <c r="E774" s="3" cm="1">
        <f t="array" ref="E774">INDEX(raw_long[Adj Close], MATCH(1, ($A774=raw_long[Date])*(E$1=raw_long[Ticker]),0))</f>
        <v>69.693436000000005</v>
      </c>
      <c r="F774" s="3" cm="1">
        <f t="array" ref="F774">INDEX(raw_long[Adj Close], MATCH(1, ($A774=raw_long[Date])*(F$1=raw_long[Ticker]),0))</f>
        <v>109.090141</v>
      </c>
      <c r="G774" s="3" cm="1">
        <f t="array" ref="G774">INDEX(raw_long[Adj Close], MATCH(1, ($A774=raw_long[Date])*(G$1=raw_long[Ticker]),0))</f>
        <v>66.860213999999999</v>
      </c>
      <c r="H774" s="3" cm="1">
        <f t="array" ref="H774">INDEX(raw_long[Adj Close], MATCH(1, ($A774=raw_long[Date])*(H$1=raw_long[Ticker]),0))</f>
        <v>103.44832599999999</v>
      </c>
      <c r="I774" s="3" cm="1">
        <f t="array" ref="I774">INDEX(raw_long[Adj Close], MATCH(1, ($A774=raw_long[Date])*(I$1=raw_long[Ticker]),0))</f>
        <v>66.580001999999993</v>
      </c>
    </row>
    <row r="775" spans="1:9" x14ac:dyDescent="0.25">
      <c r="A775" s="2">
        <v>44026</v>
      </c>
      <c r="B775" s="3" cm="1">
        <f t="array" ref="B775">INDEX(raw_long[Adj Close], MATCH(1, ($A775=raw_long[Date])*(B$1=raw_long[Ticker]),0))</f>
        <v>31.218727000000001</v>
      </c>
      <c r="C775" s="3" cm="1">
        <f t="array" ref="C775">INDEX(raw_long[Adj Close], MATCH(1, ($A775=raw_long[Date])*(C$1=raw_long[Ticker]),0))</f>
        <v>228.09352100000001</v>
      </c>
      <c r="D775" s="3" cm="1">
        <f t="array" ref="D775">INDEX(raw_long[Adj Close], MATCH(1, ($A775=raw_long[Date])*(D$1=raw_long[Ticker]),0))</f>
        <v>156.639252</v>
      </c>
      <c r="E775" s="3" cm="1">
        <f t="array" ref="E775">INDEX(raw_long[Adj Close], MATCH(1, ($A775=raw_long[Date])*(E$1=raw_long[Ticker]),0))</f>
        <v>68.940619999999996</v>
      </c>
      <c r="F775" s="3" cm="1">
        <f t="array" ref="F775">INDEX(raw_long[Adj Close], MATCH(1, ($A775=raw_long[Date])*(F$1=raw_long[Ticker]),0))</f>
        <v>107.423897</v>
      </c>
      <c r="G775" s="3" cm="1">
        <f t="array" ref="G775">INDEX(raw_long[Adj Close], MATCH(1, ($A775=raw_long[Date])*(G$1=raw_long[Ticker]),0))</f>
        <v>66.208984000000001</v>
      </c>
      <c r="H775" s="3" cm="1">
        <f t="array" ref="H775">INDEX(raw_long[Adj Close], MATCH(1, ($A775=raw_long[Date])*(H$1=raw_long[Ticker]),0))</f>
        <v>104.035667</v>
      </c>
      <c r="I775" s="3" cm="1">
        <f t="array" ref="I775">INDEX(raw_long[Adj Close], MATCH(1, ($A775=raw_long[Date])*(I$1=raw_long[Ticker]),0))</f>
        <v>66</v>
      </c>
    </row>
    <row r="776" spans="1:9" x14ac:dyDescent="0.25">
      <c r="A776" s="2">
        <v>44027</v>
      </c>
      <c r="B776" s="3" cm="1">
        <f t="array" ref="B776">INDEX(raw_long[Adj Close], MATCH(1, ($A776=raw_long[Date])*(B$1=raw_long[Ticker]),0))</f>
        <v>32.371417999999998</v>
      </c>
      <c r="C776" s="3" cm="1">
        <f t="array" ref="C776">INDEX(raw_long[Adj Close], MATCH(1, ($A776=raw_long[Date])*(C$1=raw_long[Ticker]),0))</f>
        <v>235.47644</v>
      </c>
      <c r="D776" s="3" cm="1">
        <f t="array" ref="D776">INDEX(raw_long[Adj Close], MATCH(1, ($A776=raw_long[Date])*(D$1=raw_long[Ticker]),0))</f>
        <v>157.35865799999999</v>
      </c>
      <c r="E776" s="3" cm="1">
        <f t="array" ref="E776">INDEX(raw_long[Adj Close], MATCH(1, ($A776=raw_long[Date])*(E$1=raw_long[Ticker]),0))</f>
        <v>69.994575999999995</v>
      </c>
      <c r="F776" s="3" cm="1">
        <f t="array" ref="F776">INDEX(raw_long[Adj Close], MATCH(1, ($A776=raw_long[Date])*(F$1=raw_long[Ticker]),0))</f>
        <v>111.491501</v>
      </c>
      <c r="G776" s="3" cm="1">
        <f t="array" ref="G776">INDEX(raw_long[Adj Close], MATCH(1, ($A776=raw_long[Date])*(G$1=raw_long[Ticker]),0))</f>
        <v>66.307648</v>
      </c>
      <c r="H776" s="3" cm="1">
        <f t="array" ref="H776">INDEX(raw_long[Adj Close], MATCH(1, ($A776=raw_long[Date])*(H$1=raw_long[Ticker]),0))</f>
        <v>106.10084500000001</v>
      </c>
      <c r="I776" s="3" cm="1">
        <f t="array" ref="I776">INDEX(raw_long[Adj Close], MATCH(1, ($A776=raw_long[Date])*(I$1=raw_long[Ticker]),0))</f>
        <v>64.680000000000007</v>
      </c>
    </row>
    <row r="777" spans="1:9" x14ac:dyDescent="0.25">
      <c r="A777" s="2">
        <v>44028</v>
      </c>
      <c r="B777" s="3" cm="1">
        <f t="array" ref="B777">INDEX(raw_long[Adj Close], MATCH(1, ($A777=raw_long[Date])*(B$1=raw_long[Ticker]),0))</f>
        <v>32.065784000000001</v>
      </c>
      <c r="C777" s="3" cm="1">
        <f t="array" ref="C777">INDEX(raw_long[Adj Close], MATCH(1, ($A777=raw_long[Date])*(C$1=raw_long[Ticker]),0))</f>
        <v>231.687836</v>
      </c>
      <c r="D777" s="3" cm="1">
        <f t="array" ref="D777">INDEX(raw_long[Adj Close], MATCH(1, ($A777=raw_long[Date])*(D$1=raw_long[Ticker]),0))</f>
        <v>156.35148599999999</v>
      </c>
      <c r="E777" s="3" cm="1">
        <f t="array" ref="E777">INDEX(raw_long[Adj Close], MATCH(1, ($A777=raw_long[Date])*(E$1=raw_long[Ticker]),0))</f>
        <v>70.258071999999999</v>
      </c>
      <c r="F777" s="3" cm="1">
        <f t="array" ref="F777">INDEX(raw_long[Adj Close], MATCH(1, ($A777=raw_long[Date])*(F$1=raw_long[Ticker]),0))</f>
        <v>109.531212</v>
      </c>
      <c r="G777" s="3" cm="1">
        <f t="array" ref="G777">INDEX(raw_long[Adj Close], MATCH(1, ($A777=raw_long[Date])*(G$1=raw_long[Ticker]),0))</f>
        <v>65.597213999999994</v>
      </c>
      <c r="H777" s="3" cm="1">
        <f t="array" ref="H777">INDEX(raw_long[Adj Close], MATCH(1, ($A777=raw_long[Date])*(H$1=raw_long[Ticker]),0))</f>
        <v>106.34715300000001</v>
      </c>
      <c r="I777" s="3" cm="1">
        <f t="array" ref="I777">INDEX(raw_long[Adj Close], MATCH(1, ($A777=raw_long[Date])*(I$1=raw_long[Ticker]),0))</f>
        <v>66.059997999999993</v>
      </c>
    </row>
    <row r="778" spans="1:9" x14ac:dyDescent="0.25">
      <c r="A778" s="2">
        <v>44029</v>
      </c>
      <c r="B778" s="3" cm="1">
        <f t="array" ref="B778">INDEX(raw_long[Adj Close], MATCH(1, ($A778=raw_long[Date])*(B$1=raw_long[Ticker]),0))</f>
        <v>32.083252000000002</v>
      </c>
      <c r="C778" s="3" cm="1">
        <f t="array" ref="C778">INDEX(raw_long[Adj Close], MATCH(1, ($A778=raw_long[Date])*(C$1=raw_long[Ticker]),0))</f>
        <v>231.00784300000001</v>
      </c>
      <c r="D778" s="3" cm="1">
        <f t="array" ref="D778">INDEX(raw_long[Adj Close], MATCH(1, ($A778=raw_long[Date])*(D$1=raw_long[Ticker]),0))</f>
        <v>155.871872</v>
      </c>
      <c r="E778" s="3" cm="1">
        <f t="array" ref="E778">INDEX(raw_long[Adj Close], MATCH(1, ($A778=raw_long[Date])*(E$1=raw_long[Ticker]),0))</f>
        <v>71.857840999999993</v>
      </c>
      <c r="F778" s="3" cm="1">
        <f t="array" ref="F778">INDEX(raw_long[Adj Close], MATCH(1, ($A778=raw_long[Date])*(F$1=raw_long[Ticker]),0))</f>
        <v>111.54051200000001</v>
      </c>
      <c r="G778" s="3" cm="1">
        <f t="array" ref="G778">INDEX(raw_long[Adj Close], MATCH(1, ($A778=raw_long[Date])*(G$1=raw_long[Ticker]),0))</f>
        <v>66.070839000000007</v>
      </c>
      <c r="H778" s="3" cm="1">
        <f t="array" ref="H778">INDEX(raw_long[Adj Close], MATCH(1, ($A778=raw_long[Date])*(H$1=raw_long[Ticker]),0))</f>
        <v>106.233475</v>
      </c>
      <c r="I778" s="3" cm="1">
        <f t="array" ref="I778">INDEX(raw_long[Adj Close], MATCH(1, ($A778=raw_long[Date])*(I$1=raw_long[Ticker]),0))</f>
        <v>65.339995999999999</v>
      </c>
    </row>
    <row r="779" spans="1:9" x14ac:dyDescent="0.25">
      <c r="A779" s="2">
        <v>44032</v>
      </c>
      <c r="B779" s="3" cm="1">
        <f t="array" ref="B779">INDEX(raw_long[Adj Close], MATCH(1, ($A779=raw_long[Date])*(B$1=raw_long[Ticker]),0))</f>
        <v>32.257896000000002</v>
      </c>
      <c r="C779" s="3" cm="1">
        <f t="array" ref="C779">INDEX(raw_long[Adj Close], MATCH(1, ($A779=raw_long[Date])*(C$1=raw_long[Ticker]),0))</f>
        <v>235.28216599999999</v>
      </c>
      <c r="D779" s="3" cm="1">
        <f t="array" ref="D779">INDEX(raw_long[Adj Close], MATCH(1, ($A779=raw_long[Date])*(D$1=raw_long[Ticker]),0))</f>
        <v>159.61277799999999</v>
      </c>
      <c r="E779" s="3" cm="1">
        <f t="array" ref="E779">INDEX(raw_long[Adj Close], MATCH(1, ($A779=raw_long[Date])*(E$1=raw_long[Ticker]),0))</f>
        <v>72.460105999999996</v>
      </c>
      <c r="F779" s="3" cm="1">
        <f t="array" ref="F779">INDEX(raw_long[Adj Close], MATCH(1, ($A779=raw_long[Date])*(F$1=raw_long[Ticker]),0))</f>
        <v>113.500801</v>
      </c>
      <c r="G779" s="3" cm="1">
        <f t="array" ref="G779">INDEX(raw_long[Adj Close], MATCH(1, ($A779=raw_long[Date])*(G$1=raw_long[Ticker]),0))</f>
        <v>66.090575999999999</v>
      </c>
      <c r="H779" s="3" cm="1">
        <f t="array" ref="H779">INDEX(raw_long[Adj Close], MATCH(1, ($A779=raw_long[Date])*(H$1=raw_long[Ticker]),0))</f>
        <v>107.957611</v>
      </c>
      <c r="I779" s="3" cm="1">
        <f t="array" ref="I779">INDEX(raw_long[Adj Close], MATCH(1, ($A779=raw_long[Date])*(I$1=raw_long[Ticker]),0))</f>
        <v>65.120002999999997</v>
      </c>
    </row>
    <row r="780" spans="1:9" x14ac:dyDescent="0.25">
      <c r="A780" s="2">
        <v>44033</v>
      </c>
      <c r="B780" s="3" cm="1">
        <f t="array" ref="B780">INDEX(raw_long[Adj Close], MATCH(1, ($A780=raw_long[Date])*(B$1=raw_long[Ticker]),0))</f>
        <v>32.668323999999998</v>
      </c>
      <c r="C780" s="3" cm="1">
        <f t="array" ref="C780">INDEX(raw_long[Adj Close], MATCH(1, ($A780=raw_long[Date])*(C$1=raw_long[Ticker]),0))</f>
        <v>239.556488</v>
      </c>
      <c r="D780" s="3" cm="1">
        <f t="array" ref="D780">INDEX(raw_long[Adj Close], MATCH(1, ($A780=raw_long[Date])*(D$1=raw_long[Ticker]),0))</f>
        <v>160.90772999999999</v>
      </c>
      <c r="E780" s="3" cm="1">
        <f t="array" ref="E780">INDEX(raw_long[Adj Close], MATCH(1, ($A780=raw_long[Date])*(E$1=raw_long[Ticker]),0))</f>
        <v>73.532889999999995</v>
      </c>
      <c r="F780" s="3" cm="1">
        <f t="array" ref="F780">INDEX(raw_long[Adj Close], MATCH(1, ($A780=raw_long[Date])*(F$1=raw_long[Ticker]),0))</f>
        <v>113.647812</v>
      </c>
      <c r="G780" s="3" cm="1">
        <f t="array" ref="G780">INDEX(raw_long[Adj Close], MATCH(1, ($A780=raw_long[Date])*(G$1=raw_long[Ticker]),0))</f>
        <v>67.767998000000006</v>
      </c>
      <c r="H780" s="3" cm="1">
        <f t="array" ref="H780">INDEX(raw_long[Adj Close], MATCH(1, ($A780=raw_long[Date])*(H$1=raw_long[Ticker]),0))</f>
        <v>109.454391</v>
      </c>
      <c r="I780" s="3" cm="1">
        <f t="array" ref="I780">INDEX(raw_long[Adj Close], MATCH(1, ($A780=raw_long[Date])*(I$1=raw_long[Ticker]),0))</f>
        <v>65</v>
      </c>
    </row>
    <row r="781" spans="1:9" x14ac:dyDescent="0.25">
      <c r="A781" s="2">
        <v>44034</v>
      </c>
      <c r="B781" s="3" cm="1">
        <f t="array" ref="B781">INDEX(raw_long[Adj Close], MATCH(1, ($A781=raw_long[Date])*(B$1=raw_long[Ticker]),0))</f>
        <v>32.432549000000002</v>
      </c>
      <c r="C781" s="3" cm="1">
        <f t="array" ref="C781">INDEX(raw_long[Adj Close], MATCH(1, ($A781=raw_long[Date])*(C$1=raw_long[Ticker]),0))</f>
        <v>238.002182</v>
      </c>
      <c r="D781" s="3" cm="1">
        <f t="array" ref="D781">INDEX(raw_long[Adj Close], MATCH(1, ($A781=raw_long[Date])*(D$1=raw_long[Ticker]),0))</f>
        <v>162.10675000000001</v>
      </c>
      <c r="E781" s="3" cm="1">
        <f t="array" ref="E781">INDEX(raw_long[Adj Close], MATCH(1, ($A781=raw_long[Date])*(E$1=raw_long[Ticker]),0))</f>
        <v>73.909308999999993</v>
      </c>
      <c r="F781" s="3" cm="1">
        <f t="array" ref="F781">INDEX(raw_long[Adj Close], MATCH(1, ($A781=raw_long[Date])*(F$1=raw_long[Ticker]),0))</f>
        <v>110.60936700000001</v>
      </c>
      <c r="G781" s="3" cm="1">
        <f t="array" ref="G781">INDEX(raw_long[Adj Close], MATCH(1, ($A781=raw_long[Date])*(G$1=raw_long[Ticker]),0))</f>
        <v>67.175972000000002</v>
      </c>
      <c r="H781" s="3" cm="1">
        <f t="array" ref="H781">INDEX(raw_long[Adj Close], MATCH(1, ($A781=raw_long[Date])*(H$1=raw_long[Ticker]),0))</f>
        <v>108.94283299999999</v>
      </c>
      <c r="I781" s="3" cm="1">
        <f t="array" ref="I781">INDEX(raw_long[Adj Close], MATCH(1, ($A781=raw_long[Date])*(I$1=raw_long[Ticker]),0))</f>
        <v>65.059997999999993</v>
      </c>
    </row>
    <row r="782" spans="1:9" x14ac:dyDescent="0.25">
      <c r="A782" s="2">
        <v>44035</v>
      </c>
      <c r="B782" s="3" cm="1">
        <f t="array" ref="B782">INDEX(raw_long[Adj Close], MATCH(1, ($A782=raw_long[Date])*(B$1=raw_long[Ticker]),0))</f>
        <v>32.048316999999997</v>
      </c>
      <c r="C782" s="3" cm="1">
        <f t="array" ref="C782">INDEX(raw_long[Adj Close], MATCH(1, ($A782=raw_long[Date])*(C$1=raw_long[Ticker]),0))</f>
        <v>236.64218099999999</v>
      </c>
      <c r="D782" s="3" cm="1">
        <f t="array" ref="D782">INDEX(raw_long[Adj Close], MATCH(1, ($A782=raw_long[Date])*(D$1=raw_long[Ticker]),0))</f>
        <v>161.435303</v>
      </c>
      <c r="E782" s="3" cm="1">
        <f t="array" ref="E782">INDEX(raw_long[Adj Close], MATCH(1, ($A782=raw_long[Date])*(E$1=raw_long[Ticker]),0))</f>
        <v>74.342178000000004</v>
      </c>
      <c r="F782" s="3" cm="1">
        <f t="array" ref="F782">INDEX(raw_long[Adj Close], MATCH(1, ($A782=raw_long[Date])*(F$1=raw_long[Ticker]),0))</f>
        <v>110.75638600000001</v>
      </c>
      <c r="G782" s="3" cm="1">
        <f t="array" ref="G782">INDEX(raw_long[Adj Close], MATCH(1, ($A782=raw_long[Date])*(G$1=raw_long[Ticker]),0))</f>
        <v>67.590384999999998</v>
      </c>
      <c r="H782" s="3" cm="1">
        <f t="array" ref="H782">INDEX(raw_long[Adj Close], MATCH(1, ($A782=raw_long[Date])*(H$1=raw_long[Ticker]),0))</f>
        <v>108.848099</v>
      </c>
      <c r="I782" s="3" cm="1">
        <f t="array" ref="I782">INDEX(raw_long[Adj Close], MATCH(1, ($A782=raw_long[Date])*(I$1=raw_long[Ticker]),0))</f>
        <v>65.959998999999996</v>
      </c>
    </row>
    <row r="783" spans="1:9" x14ac:dyDescent="0.25">
      <c r="A783" s="2">
        <v>44036</v>
      </c>
      <c r="B783" s="3" cm="1">
        <f t="array" ref="B783">INDEX(raw_long[Adj Close], MATCH(1, ($A783=raw_long[Date])*(B$1=raw_long[Ticker]),0))</f>
        <v>31.463242000000001</v>
      </c>
      <c r="C783" s="3" cm="1">
        <f t="array" ref="C783">INDEX(raw_long[Adj Close], MATCH(1, ($A783=raw_long[Date])*(C$1=raw_long[Ticker]),0))</f>
        <v>232.27070599999999</v>
      </c>
      <c r="D783" s="3" cm="1">
        <f t="array" ref="D783">INDEX(raw_long[Adj Close], MATCH(1, ($A783=raw_long[Date])*(D$1=raw_long[Ticker]),0))</f>
        <v>160.14035000000001</v>
      </c>
      <c r="E783" s="3" cm="1">
        <f t="array" ref="E783">INDEX(raw_long[Adj Close], MATCH(1, ($A783=raw_long[Date])*(E$1=raw_long[Ticker]),0))</f>
        <v>71.914299</v>
      </c>
      <c r="F783" s="3" cm="1">
        <f t="array" ref="F783">INDEX(raw_long[Adj Close], MATCH(1, ($A783=raw_long[Date])*(F$1=raw_long[Ticker]),0))</f>
        <v>109.776245</v>
      </c>
      <c r="G783" s="3" cm="1">
        <f t="array" ref="G783">INDEX(raw_long[Adj Close], MATCH(1, ($A783=raw_long[Date])*(G$1=raw_long[Ticker]),0))</f>
        <v>65.597213999999994</v>
      </c>
      <c r="H783" s="3" cm="1">
        <f t="array" ref="H783">INDEX(raw_long[Adj Close], MATCH(1, ($A783=raw_long[Date])*(H$1=raw_long[Ticker]),0))</f>
        <v>106.83976699999999</v>
      </c>
      <c r="I783" s="3" cm="1">
        <f t="array" ref="I783">INDEX(raw_long[Adj Close], MATCH(1, ($A783=raw_long[Date])*(I$1=raw_long[Ticker]),0))</f>
        <v>63.52</v>
      </c>
    </row>
    <row r="784" spans="1:9" x14ac:dyDescent="0.25">
      <c r="A784" s="2">
        <v>44039</v>
      </c>
      <c r="B784" s="3" cm="1">
        <f t="array" ref="B784">INDEX(raw_long[Adj Close], MATCH(1, ($A784=raw_long[Date])*(B$1=raw_long[Ticker]),0))</f>
        <v>32.022117999999999</v>
      </c>
      <c r="C784" s="3" cm="1">
        <f t="array" ref="C784">INDEX(raw_long[Adj Close], MATCH(1, ($A784=raw_long[Date])*(C$1=raw_long[Ticker]),0))</f>
        <v>232.27070599999999</v>
      </c>
      <c r="D784" s="3" cm="1">
        <f t="array" ref="D784">INDEX(raw_long[Adj Close], MATCH(1, ($A784=raw_long[Date])*(D$1=raw_long[Ticker]),0))</f>
        <v>160.71589700000001</v>
      </c>
      <c r="E784" s="3" cm="1">
        <f t="array" ref="E784">INDEX(raw_long[Adj Close], MATCH(1, ($A784=raw_long[Date])*(E$1=raw_long[Ticker]),0))</f>
        <v>72.441292000000004</v>
      </c>
      <c r="F784" s="3" cm="1">
        <f t="array" ref="F784">INDEX(raw_long[Adj Close], MATCH(1, ($A784=raw_long[Date])*(F$1=raw_long[Ticker]),0))</f>
        <v>108.992126</v>
      </c>
      <c r="G784" s="3" cm="1">
        <f t="array" ref="G784">INDEX(raw_long[Adj Close], MATCH(1, ($A784=raw_long[Date])*(G$1=raw_long[Ticker]),0))</f>
        <v>66.366859000000005</v>
      </c>
      <c r="H784" s="3" cm="1">
        <f t="array" ref="H784">INDEX(raw_long[Adj Close], MATCH(1, ($A784=raw_long[Date])*(H$1=raw_long[Ticker]),0))</f>
        <v>107.332375</v>
      </c>
      <c r="I784" s="3" cm="1">
        <f t="array" ref="I784">INDEX(raw_long[Adj Close], MATCH(1, ($A784=raw_long[Date])*(I$1=raw_long[Ticker]),0))</f>
        <v>64.160004000000001</v>
      </c>
    </row>
    <row r="785" spans="1:9" x14ac:dyDescent="0.25">
      <c r="A785" s="2">
        <v>44040</v>
      </c>
      <c r="B785" s="3" cm="1">
        <f t="array" ref="B785">INDEX(raw_long[Adj Close], MATCH(1, ($A785=raw_long[Date])*(B$1=raw_long[Ticker]),0))</f>
        <v>31.524363999999998</v>
      </c>
      <c r="C785" s="3" cm="1">
        <f t="array" ref="C785">INDEX(raw_long[Adj Close], MATCH(1, ($A785=raw_long[Date])*(C$1=raw_long[Ticker]),0))</f>
        <v>232.07641599999999</v>
      </c>
      <c r="D785" s="3" cm="1">
        <f t="array" ref="D785">INDEX(raw_long[Adj Close], MATCH(1, ($A785=raw_long[Date])*(D$1=raw_long[Ticker]),0))</f>
        <v>157.16682399999999</v>
      </c>
      <c r="E785" s="3" cm="1">
        <f t="array" ref="E785">INDEX(raw_long[Adj Close], MATCH(1, ($A785=raw_long[Date])*(E$1=raw_long[Ticker]),0))</f>
        <v>72.328361999999998</v>
      </c>
      <c r="F785" s="3" cm="1">
        <f t="array" ref="F785">INDEX(raw_long[Adj Close], MATCH(1, ($A785=raw_long[Date])*(F$1=raw_long[Ticker]),0))</f>
        <v>110.217308</v>
      </c>
      <c r="G785" s="3" cm="1">
        <f t="array" ref="G785">INDEX(raw_long[Adj Close], MATCH(1, ($A785=raw_long[Date])*(G$1=raw_long[Ticker]),0))</f>
        <v>65.952431000000004</v>
      </c>
      <c r="H785" s="3" cm="1">
        <f t="array" ref="H785">INDEX(raw_long[Adj Close], MATCH(1, ($A785=raw_long[Date])*(H$1=raw_long[Ticker]),0))</f>
        <v>108.033401</v>
      </c>
      <c r="I785" s="3" cm="1">
        <f t="array" ref="I785">INDEX(raw_long[Adj Close], MATCH(1, ($A785=raw_long[Date])*(I$1=raw_long[Ticker]),0))</f>
        <v>64.800003000000004</v>
      </c>
    </row>
    <row r="786" spans="1:9" x14ac:dyDescent="0.25">
      <c r="A786" s="2">
        <v>44041</v>
      </c>
      <c r="B786" s="3" cm="1">
        <f t="array" ref="B786">INDEX(raw_long[Adj Close], MATCH(1, ($A786=raw_long[Date])*(B$1=raw_long[Ticker]),0))</f>
        <v>31.052810999999998</v>
      </c>
      <c r="C786" s="3" cm="1">
        <f t="array" ref="C786">INDEX(raw_long[Adj Close], MATCH(1, ($A786=raw_long[Date])*(C$1=raw_long[Ticker]),0))</f>
        <v>235.57359299999999</v>
      </c>
      <c r="D786" s="3" cm="1">
        <f t="array" ref="D786">INDEX(raw_long[Adj Close], MATCH(1, ($A786=raw_long[Date])*(D$1=raw_long[Ticker]),0))</f>
        <v>158.74951200000001</v>
      </c>
      <c r="E786" s="3" cm="1">
        <f t="array" ref="E786">INDEX(raw_long[Adj Close], MATCH(1, ($A786=raw_long[Date])*(E$1=raw_long[Ticker]),0))</f>
        <v>73.946952999999993</v>
      </c>
      <c r="F786" s="3" cm="1">
        <f t="array" ref="F786">INDEX(raw_long[Adj Close], MATCH(1, ($A786=raw_long[Date])*(F$1=raw_long[Ticker]),0))</f>
        <v>109.482201</v>
      </c>
      <c r="G786" s="3" cm="1">
        <f t="array" ref="G786">INDEX(raw_long[Adj Close], MATCH(1, ($A786=raw_long[Date])*(G$1=raw_long[Ticker]),0))</f>
        <v>67.373305999999999</v>
      </c>
      <c r="H786" s="3" cm="1">
        <f t="array" ref="H786">INDEX(raw_long[Adj Close], MATCH(1, ($A786=raw_long[Date])*(H$1=raw_long[Ticker]),0))</f>
        <v>108.526009</v>
      </c>
      <c r="I786" s="3" cm="1">
        <f t="array" ref="I786">INDEX(raw_long[Adj Close], MATCH(1, ($A786=raw_long[Date])*(I$1=raw_long[Ticker]),0))</f>
        <v>64</v>
      </c>
    </row>
    <row r="787" spans="1:9" x14ac:dyDescent="0.25">
      <c r="A787" s="2">
        <v>44042</v>
      </c>
      <c r="B787" s="3" cm="1">
        <f t="array" ref="B787">INDEX(raw_long[Adj Close], MATCH(1, ($A787=raw_long[Date])*(B$1=raw_long[Ticker]),0))</f>
        <v>30.118433</v>
      </c>
      <c r="C787" s="3" cm="1">
        <f t="array" ref="C787">INDEX(raw_long[Adj Close], MATCH(1, ($A787=raw_long[Date])*(C$1=raw_long[Ticker]),0))</f>
        <v>227.51066599999999</v>
      </c>
      <c r="D787" s="3" cm="1">
        <f t="array" ref="D787">INDEX(raw_long[Adj Close], MATCH(1, ($A787=raw_long[Date])*(D$1=raw_long[Ticker]),0))</f>
        <v>150.740082</v>
      </c>
      <c r="E787" s="3" cm="1">
        <f t="array" ref="E787">INDEX(raw_long[Adj Close], MATCH(1, ($A787=raw_long[Date])*(E$1=raw_long[Ticker]),0))</f>
        <v>69.674621999999999</v>
      </c>
      <c r="F787" s="3" cm="1">
        <f t="array" ref="F787">INDEX(raw_long[Adj Close], MATCH(1, ($A787=raw_long[Date])*(F$1=raw_long[Ticker]),0))</f>
        <v>106.44375599999999</v>
      </c>
      <c r="G787" s="3" cm="1">
        <f t="array" ref="G787">INDEX(raw_long[Adj Close], MATCH(1, ($A787=raw_long[Date])*(G$1=raw_long[Ticker]),0))</f>
        <v>65.597213999999994</v>
      </c>
      <c r="H787" s="3" cm="1">
        <f t="array" ref="H787">INDEX(raw_long[Adj Close], MATCH(1, ($A787=raw_long[Date])*(H$1=raw_long[Ticker]),0))</f>
        <v>104.054619</v>
      </c>
      <c r="I787" s="3" cm="1">
        <f t="array" ref="I787">INDEX(raw_long[Adj Close], MATCH(1, ($A787=raw_long[Date])*(I$1=raw_long[Ticker]),0))</f>
        <v>61.439999</v>
      </c>
    </row>
    <row r="788" spans="1:9" x14ac:dyDescent="0.25">
      <c r="A788" s="2">
        <v>44043</v>
      </c>
      <c r="B788" s="3" cm="1">
        <f t="array" ref="B788">INDEX(raw_long[Adj Close], MATCH(1, ($A788=raw_long[Date])*(B$1=raw_long[Ticker]),0))</f>
        <v>29.729400999999999</v>
      </c>
      <c r="C788" s="3" cm="1">
        <f t="array" ref="C788">INDEX(raw_long[Adj Close], MATCH(1, ($A788=raw_long[Date])*(C$1=raw_long[Ticker]),0))</f>
        <v>227.219223</v>
      </c>
      <c r="D788" s="3" cm="1">
        <f t="array" ref="D788">INDEX(raw_long[Adj Close], MATCH(1, ($A788=raw_long[Date])*(D$1=raw_long[Ticker]),0))</f>
        <v>148.29411300000001</v>
      </c>
      <c r="E788" s="3" cm="1">
        <f t="array" ref="E788">INDEX(raw_long[Adj Close], MATCH(1, ($A788=raw_long[Date])*(E$1=raw_long[Ticker]),0))</f>
        <v>70.220427999999998</v>
      </c>
      <c r="F788" s="3" cm="1">
        <f t="array" ref="F788">INDEX(raw_long[Adj Close], MATCH(1, ($A788=raw_long[Date])*(F$1=raw_long[Ticker]),0))</f>
        <v>105.904678</v>
      </c>
      <c r="G788" s="3" cm="1">
        <f t="array" ref="G788">INDEX(raw_long[Adj Close], MATCH(1, ($A788=raw_long[Date])*(G$1=raw_long[Ticker]),0))</f>
        <v>64.965705999999997</v>
      </c>
      <c r="H788" s="3" cm="1">
        <f t="array" ref="H788">INDEX(raw_long[Adj Close], MATCH(1, ($A788=raw_long[Date])*(H$1=raw_long[Ticker]),0))</f>
        <v>102.614677</v>
      </c>
      <c r="I788" s="3" cm="1">
        <f t="array" ref="I788">INDEX(raw_long[Adj Close], MATCH(1, ($A788=raw_long[Date])*(I$1=raw_long[Ticker]),0))</f>
        <v>61.240001999999997</v>
      </c>
    </row>
    <row r="789" spans="1:9" x14ac:dyDescent="0.25">
      <c r="A789" s="2">
        <v>44046</v>
      </c>
      <c r="B789" s="3" cm="1">
        <f t="array" ref="B789">INDEX(raw_long[Adj Close], MATCH(1, ($A789=raw_long[Date])*(B$1=raw_long[Ticker]),0))</f>
        <v>30.489370000000001</v>
      </c>
      <c r="C789" s="3" cm="1">
        <f t="array" ref="C789">INDEX(raw_long[Adj Close], MATCH(1, ($A789=raw_long[Date])*(C$1=raw_long[Ticker]),0))</f>
        <v>231.687836</v>
      </c>
      <c r="D789" s="3" cm="1">
        <f t="array" ref="D789">INDEX(raw_long[Adj Close], MATCH(1, ($A789=raw_long[Date])*(D$1=raw_long[Ticker]),0))</f>
        <v>152.08299299999999</v>
      </c>
      <c r="E789" s="3" cm="1">
        <f t="array" ref="E789">INDEX(raw_long[Adj Close], MATCH(1, ($A789=raw_long[Date])*(E$1=raw_long[Ticker]),0))</f>
        <v>71.763733000000002</v>
      </c>
      <c r="F789" s="3" cm="1">
        <f t="array" ref="F789">INDEX(raw_long[Adj Close], MATCH(1, ($A789=raw_long[Date])*(F$1=raw_long[Ticker]),0))</f>
        <v>110.07029</v>
      </c>
      <c r="G789" s="3" cm="1">
        <f t="array" ref="G789">INDEX(raw_long[Adj Close], MATCH(1, ($A789=raw_long[Date])*(G$1=raw_long[Ticker]),0))</f>
        <v>65.459068000000002</v>
      </c>
      <c r="H789" s="3" cm="1">
        <f t="array" ref="H789">INDEX(raw_long[Adj Close], MATCH(1, ($A789=raw_long[Date])*(H$1=raw_long[Ticker]),0))</f>
        <v>106.10084500000001</v>
      </c>
      <c r="I789" s="3" cm="1">
        <f t="array" ref="I789">INDEX(raw_long[Adj Close], MATCH(1, ($A789=raw_long[Date])*(I$1=raw_long[Ticker]),0))</f>
        <v>64.040001000000004</v>
      </c>
    </row>
    <row r="790" spans="1:9" x14ac:dyDescent="0.25">
      <c r="A790" s="2">
        <v>44047</v>
      </c>
      <c r="B790" s="3" cm="1">
        <f t="array" ref="B790">INDEX(raw_long[Adj Close], MATCH(1, ($A790=raw_long[Date])*(B$1=raw_long[Ticker]),0))</f>
        <v>29.874157</v>
      </c>
      <c r="C790" s="3" cm="1">
        <f t="array" ref="C790">INDEX(raw_long[Adj Close], MATCH(1, ($A790=raw_long[Date])*(C$1=raw_long[Ticker]),0))</f>
        <v>230.52211</v>
      </c>
      <c r="D790" s="3" cm="1">
        <f t="array" ref="D790">INDEX(raw_long[Adj Close], MATCH(1, ($A790=raw_long[Date])*(D$1=raw_long[Ticker]),0))</f>
        <v>149.44515999999999</v>
      </c>
      <c r="E790" s="3" cm="1">
        <f t="array" ref="E790">INDEX(raw_long[Adj Close], MATCH(1, ($A790=raw_long[Date])*(E$1=raw_long[Ticker]),0))</f>
        <v>70.803871000000001</v>
      </c>
      <c r="F790" s="3" cm="1">
        <f t="array" ref="F790">INDEX(raw_long[Adj Close], MATCH(1, ($A790=raw_long[Date])*(F$1=raw_long[Ticker]),0))</f>
        <v>107.962975</v>
      </c>
      <c r="G790" s="3" cm="1">
        <f t="array" ref="G790">INDEX(raw_long[Adj Close], MATCH(1, ($A790=raw_long[Date])*(G$1=raw_long[Ticker]),0))</f>
        <v>63.426425999999999</v>
      </c>
      <c r="H790" s="3" cm="1">
        <f t="array" ref="H790">INDEX(raw_long[Adj Close], MATCH(1, ($A790=raw_long[Date])*(H$1=raw_long[Ticker]),0))</f>
        <v>104.736694</v>
      </c>
      <c r="I790" s="3" cm="1">
        <f t="array" ref="I790">INDEX(raw_long[Adj Close], MATCH(1, ($A790=raw_long[Date])*(I$1=raw_long[Ticker]),0))</f>
        <v>63.419998</v>
      </c>
    </row>
    <row r="791" spans="1:9" x14ac:dyDescent="0.25">
      <c r="A791" s="2">
        <v>44048</v>
      </c>
      <c r="B791" s="3" cm="1">
        <f t="array" ref="B791">INDEX(raw_long[Adj Close], MATCH(1, ($A791=raw_long[Date])*(B$1=raw_long[Ticker]),0))</f>
        <v>30.968878</v>
      </c>
      <c r="C791" s="3" cm="1">
        <f t="array" ref="C791">INDEX(raw_long[Adj Close], MATCH(1, ($A791=raw_long[Date])*(C$1=raw_long[Ticker]),0))</f>
        <v>232.950714</v>
      </c>
      <c r="D791" s="3" cm="1">
        <f t="array" ref="D791">INDEX(raw_long[Adj Close], MATCH(1, ($A791=raw_long[Date])*(D$1=raw_long[Ticker]),0))</f>
        <v>150.26048299999999</v>
      </c>
      <c r="E791" s="3" cm="1">
        <f t="array" ref="E791">INDEX(raw_long[Adj Close], MATCH(1, ($A791=raw_long[Date])*(E$1=raw_long[Ticker]),0))</f>
        <v>68.357169999999996</v>
      </c>
      <c r="F791" s="3" cm="1">
        <f t="array" ref="F791">INDEX(raw_long[Adj Close], MATCH(1, ($A791=raw_long[Date])*(F$1=raw_long[Ticker]),0))</f>
        <v>109.335182</v>
      </c>
      <c r="G791" s="3" cm="1">
        <f t="array" ref="G791">INDEX(raw_long[Adj Close], MATCH(1, ($A791=raw_long[Date])*(G$1=raw_long[Ticker]),0))</f>
        <v>65.064384000000004</v>
      </c>
      <c r="H791" s="3" cm="1">
        <f t="array" ref="H791">INDEX(raw_long[Adj Close], MATCH(1, ($A791=raw_long[Date])*(H$1=raw_long[Ticker]),0))</f>
        <v>106.157684</v>
      </c>
      <c r="I791" s="3" cm="1">
        <f t="array" ref="I791">INDEX(raw_long[Adj Close], MATCH(1, ($A791=raw_long[Date])*(I$1=raw_long[Ticker]),0))</f>
        <v>64.839995999999999</v>
      </c>
    </row>
    <row r="792" spans="1:9" x14ac:dyDescent="0.25">
      <c r="A792" s="2">
        <v>44049</v>
      </c>
      <c r="B792" s="3" cm="1">
        <f t="array" ref="B792">INDEX(raw_long[Adj Close], MATCH(1, ($A792=raw_long[Date])*(B$1=raw_long[Ticker]),0))</f>
        <v>32.108837000000001</v>
      </c>
      <c r="C792" s="3" cm="1">
        <f t="array" ref="C792">INDEX(raw_long[Adj Close], MATCH(1, ($A792=raw_long[Date])*(C$1=raw_long[Ticker]),0))</f>
        <v>237.32217399999999</v>
      </c>
      <c r="D792" s="3" cm="1">
        <f t="array" ref="D792">INDEX(raw_long[Adj Close], MATCH(1, ($A792=raw_long[Date])*(D$1=raw_long[Ticker]),0))</f>
        <v>148.24614</v>
      </c>
      <c r="E792" s="3" cm="1">
        <f t="array" ref="E792">INDEX(raw_long[Adj Close], MATCH(1, ($A792=raw_long[Date])*(E$1=raw_long[Ticker]),0))</f>
        <v>68.413628000000003</v>
      </c>
      <c r="F792" s="3" cm="1">
        <f t="array" ref="F792">INDEX(raw_long[Adj Close], MATCH(1, ($A792=raw_long[Date])*(F$1=raw_long[Ticker]),0))</f>
        <v>111.05043000000001</v>
      </c>
      <c r="G792" s="3" cm="1">
        <f t="array" ref="G792">INDEX(raw_long[Adj Close], MATCH(1, ($A792=raw_long[Date])*(G$1=raw_long[Ticker]),0))</f>
        <v>64.827567999999999</v>
      </c>
      <c r="H792" s="3" cm="1">
        <f t="array" ref="H792">INDEX(raw_long[Adj Close], MATCH(1, ($A792=raw_long[Date])*(H$1=raw_long[Ticker]),0))</f>
        <v>107.881828</v>
      </c>
      <c r="I792" s="3" cm="1">
        <f t="array" ref="I792">INDEX(raw_long[Adj Close], MATCH(1, ($A792=raw_long[Date])*(I$1=raw_long[Ticker]),0))</f>
        <v>65.860000999999997</v>
      </c>
    </row>
    <row r="793" spans="1:9" x14ac:dyDescent="0.25">
      <c r="A793" s="2">
        <v>44050</v>
      </c>
      <c r="B793" s="3" cm="1">
        <f t="array" ref="B793">INDEX(raw_long[Adj Close], MATCH(1, ($A793=raw_long[Date])*(B$1=raw_long[Ticker]),0))</f>
        <v>31.945983999999999</v>
      </c>
      <c r="C793" s="3" cm="1">
        <f t="array" ref="C793">INDEX(raw_long[Adj Close], MATCH(1, ($A793=raw_long[Date])*(C$1=raw_long[Ticker]),0))</f>
        <v>242.27650499999999</v>
      </c>
      <c r="D793" s="3" cm="1">
        <f t="array" ref="D793">INDEX(raw_long[Adj Close], MATCH(1, ($A793=raw_long[Date])*(D$1=raw_long[Ticker]),0))</f>
        <v>149.73292499999999</v>
      </c>
      <c r="E793" s="3" cm="1">
        <f t="array" ref="E793">INDEX(raw_long[Adj Close], MATCH(1, ($A793=raw_long[Date])*(E$1=raw_long[Ticker]),0))</f>
        <v>68.432456999999999</v>
      </c>
      <c r="F793" s="3" cm="1">
        <f t="array" ref="F793">INDEX(raw_long[Adj Close], MATCH(1, ($A793=raw_long[Date])*(F$1=raw_long[Ticker]),0))</f>
        <v>111.29547100000001</v>
      </c>
      <c r="G793" s="3" cm="1">
        <f t="array" ref="G793">INDEX(raw_long[Adj Close], MATCH(1, ($A793=raw_long[Date])*(G$1=raw_long[Ticker]),0))</f>
        <v>66.051102</v>
      </c>
      <c r="H793" s="3" cm="1">
        <f t="array" ref="H793">INDEX(raw_long[Adj Close], MATCH(1, ($A793=raw_long[Date])*(H$1=raw_long[Ticker]),0))</f>
        <v>109.83332799999999</v>
      </c>
      <c r="I793" s="3" cm="1">
        <f t="array" ref="I793">INDEX(raw_long[Adj Close], MATCH(1, ($A793=raw_long[Date])*(I$1=raw_long[Ticker]),0))</f>
        <v>66.760002</v>
      </c>
    </row>
    <row r="794" spans="1:9" x14ac:dyDescent="0.25">
      <c r="A794" s="2">
        <v>44053</v>
      </c>
      <c r="B794" s="3" cm="1">
        <f t="array" ref="B794">INDEX(raw_long[Adj Close], MATCH(1, ($A794=raw_long[Date])*(B$1=raw_long[Ticker]),0))</f>
        <v>32.262638000000003</v>
      </c>
      <c r="C794" s="3" cm="1">
        <f t="array" ref="C794">INDEX(raw_long[Adj Close], MATCH(1, ($A794=raw_long[Date])*(C$1=raw_long[Ticker]),0))</f>
        <v>246.550827</v>
      </c>
      <c r="D794" s="3" cm="1">
        <f t="array" ref="D794">INDEX(raw_long[Adj Close], MATCH(1, ($A794=raw_long[Date])*(D$1=raw_long[Ticker]),0))</f>
        <v>146.56752</v>
      </c>
      <c r="E794" s="3" cm="1">
        <f t="array" ref="E794">INDEX(raw_long[Adj Close], MATCH(1, ($A794=raw_long[Date])*(E$1=raw_long[Ticker]),0))</f>
        <v>68.187781999999999</v>
      </c>
      <c r="F794" s="3" cm="1">
        <f t="array" ref="F794">INDEX(raw_long[Adj Close], MATCH(1, ($A794=raw_long[Date])*(F$1=raw_long[Ticker]),0))</f>
        <v>110.217308</v>
      </c>
      <c r="G794" s="3" cm="1">
        <f t="array" ref="G794">INDEX(raw_long[Adj Close], MATCH(1, ($A794=raw_long[Date])*(G$1=raw_long[Ticker]),0))</f>
        <v>66.899688999999995</v>
      </c>
      <c r="H794" s="3" cm="1">
        <f t="array" ref="H794">INDEX(raw_long[Adj Close], MATCH(1, ($A794=raw_long[Date])*(H$1=raw_long[Ticker]),0))</f>
        <v>109.643852</v>
      </c>
      <c r="I794" s="3" cm="1">
        <f t="array" ref="I794">INDEX(raw_long[Adj Close], MATCH(1, ($A794=raw_long[Date])*(I$1=raw_long[Ticker]),0))</f>
        <v>65.680000000000007</v>
      </c>
    </row>
    <row r="795" spans="1:9" x14ac:dyDescent="0.25">
      <c r="A795" s="2">
        <v>44054</v>
      </c>
      <c r="B795" s="3" cm="1">
        <f t="array" ref="B795">INDEX(raw_long[Adj Close], MATCH(1, ($A795=raw_long[Date])*(B$1=raw_long[Ticker]),0))</f>
        <v>33.674019000000001</v>
      </c>
      <c r="C795" s="3" cm="1">
        <f t="array" ref="C795">INDEX(raw_long[Adj Close], MATCH(1, ($A795=raw_long[Date])*(C$1=raw_long[Ticker]),0))</f>
        <v>255.77948000000001</v>
      </c>
      <c r="D795" s="3" cm="1">
        <f t="array" ref="D795">INDEX(raw_long[Adj Close], MATCH(1, ($A795=raw_long[Date])*(D$1=raw_long[Ticker]),0))</f>
        <v>146.99916099999999</v>
      </c>
      <c r="E795" s="3" cm="1">
        <f t="array" ref="E795">INDEX(raw_long[Adj Close], MATCH(1, ($A795=raw_long[Date])*(E$1=raw_long[Ticker]),0))</f>
        <v>69.222915999999998</v>
      </c>
      <c r="F795" s="3" cm="1">
        <f t="array" ref="F795">INDEX(raw_long[Adj Close], MATCH(1, ($A795=raw_long[Date])*(F$1=raw_long[Ticker]),0))</f>
        <v>111.44249000000001</v>
      </c>
      <c r="G795" s="3" cm="1">
        <f t="array" ref="G795">INDEX(raw_long[Adj Close], MATCH(1, ($A795=raw_long[Date])*(G$1=raw_long[Ticker]),0))</f>
        <v>68.241630999999998</v>
      </c>
      <c r="H795" s="3" cm="1">
        <f t="array" ref="H795">INDEX(raw_long[Adj Close], MATCH(1, ($A795=raw_long[Date])*(H$1=raw_long[Ticker]),0))</f>
        <v>111.254318</v>
      </c>
      <c r="I795" s="3" cm="1">
        <f t="array" ref="I795">INDEX(raw_long[Adj Close], MATCH(1, ($A795=raw_long[Date])*(I$1=raw_long[Ticker]),0))</f>
        <v>66.900002000000001</v>
      </c>
    </row>
    <row r="796" spans="1:9" x14ac:dyDescent="0.25">
      <c r="A796" s="2">
        <v>44055</v>
      </c>
      <c r="B796" s="3" cm="1">
        <f t="array" ref="B796">INDEX(raw_long[Adj Close], MATCH(1, ($A796=raw_long[Date])*(B$1=raw_long[Ticker]),0))</f>
        <v>33.972575999999997</v>
      </c>
      <c r="C796" s="3" cm="1">
        <f t="array" ref="C796">INDEX(raw_long[Adj Close], MATCH(1, ($A796=raw_long[Date])*(C$1=raw_long[Ticker]),0))</f>
        <v>256.168091</v>
      </c>
      <c r="D796" s="3" cm="1">
        <f t="array" ref="D796">INDEX(raw_long[Adj Close], MATCH(1, ($A796=raw_long[Date])*(D$1=raw_long[Ticker]),0))</f>
        <v>150.59620699999999</v>
      </c>
      <c r="E796" s="3" cm="1">
        <f t="array" ref="E796">INDEX(raw_long[Adj Close], MATCH(1, ($A796=raw_long[Date])*(E$1=raw_long[Ticker]),0))</f>
        <v>69.524055000000004</v>
      </c>
      <c r="F796" s="3" cm="1">
        <f t="array" ref="F796">INDEX(raw_long[Adj Close], MATCH(1, ($A796=raw_long[Date])*(F$1=raw_long[Ticker]),0))</f>
        <v>113.69682299999999</v>
      </c>
      <c r="G796" s="3" cm="1">
        <f t="array" ref="G796">INDEX(raw_long[Adj Close], MATCH(1, ($A796=raw_long[Date])*(G$1=raw_long[Ticker]),0))</f>
        <v>68.419228000000004</v>
      </c>
      <c r="H796" s="3" cm="1">
        <f t="array" ref="H796">INDEX(raw_long[Adj Close], MATCH(1, ($A796=raw_long[Date])*(H$1=raw_long[Ticker]),0))</f>
        <v>112.144806</v>
      </c>
      <c r="I796" s="3" cm="1">
        <f t="array" ref="I796">INDEX(raw_long[Adj Close], MATCH(1, ($A796=raw_long[Date])*(I$1=raw_long[Ticker]),0))</f>
        <v>67.620002999999997</v>
      </c>
    </row>
    <row r="797" spans="1:9" x14ac:dyDescent="0.25">
      <c r="A797" s="2">
        <v>44056</v>
      </c>
      <c r="B797" s="3" cm="1">
        <f t="array" ref="B797">INDEX(raw_long[Adj Close], MATCH(1, ($A797=raw_long[Date])*(B$1=raw_long[Ticker]),0))</f>
        <v>33.836868000000003</v>
      </c>
      <c r="C797" s="3" cm="1">
        <f t="array" ref="C797">INDEX(raw_long[Adj Close], MATCH(1, ($A797=raw_long[Date])*(C$1=raw_long[Ticker]),0))</f>
        <v>260.53955100000002</v>
      </c>
      <c r="D797" s="3" cm="1">
        <f t="array" ref="D797">INDEX(raw_long[Adj Close], MATCH(1, ($A797=raw_long[Date])*(D$1=raw_long[Ticker]),0))</f>
        <v>149.82884200000001</v>
      </c>
      <c r="E797" s="3" cm="1">
        <f t="array" ref="E797">INDEX(raw_long[Adj Close], MATCH(1, ($A797=raw_long[Date])*(E$1=raw_long[Ticker]),0))</f>
        <v>68.884147999999996</v>
      </c>
      <c r="F797" s="3" cm="1">
        <f t="array" ref="F797">INDEX(raw_long[Adj Close], MATCH(1, ($A797=raw_long[Date])*(F$1=raw_long[Ticker]),0))</f>
        <v>113.647812</v>
      </c>
      <c r="G797" s="3" cm="1">
        <f t="array" ref="G797">INDEX(raw_long[Adj Close], MATCH(1, ($A797=raw_long[Date])*(G$1=raw_long[Ticker]),0))</f>
        <v>70.234802000000002</v>
      </c>
      <c r="H797" s="3" cm="1">
        <f t="array" ref="H797">INDEX(raw_long[Adj Close], MATCH(1, ($A797=raw_long[Date])*(H$1=raw_long[Ticker]),0))</f>
        <v>111.254318</v>
      </c>
      <c r="I797" s="3" cm="1">
        <f t="array" ref="I797">INDEX(raw_long[Adj Close], MATCH(1, ($A797=raw_long[Date])*(I$1=raw_long[Ticker]),0))</f>
        <v>67.360000999999997</v>
      </c>
    </row>
    <row r="798" spans="1:9" x14ac:dyDescent="0.25">
      <c r="A798" s="2">
        <v>44057</v>
      </c>
      <c r="B798" s="3" cm="1">
        <f t="array" ref="B798">INDEX(raw_long[Adj Close], MATCH(1, ($A798=raw_long[Date])*(B$1=raw_long[Ticker]),0))</f>
        <v>33.836868000000003</v>
      </c>
      <c r="C798" s="3" cm="1">
        <f t="array" ref="C798">INDEX(raw_long[Adj Close], MATCH(1, ($A798=raw_long[Date])*(C$1=raw_long[Ticker]),0))</f>
        <v>258.305206</v>
      </c>
      <c r="D798" s="3" cm="1">
        <f t="array" ref="D798">INDEX(raw_long[Adj Close], MATCH(1, ($A798=raw_long[Date])*(D$1=raw_long[Ticker]),0))</f>
        <v>148.29411300000001</v>
      </c>
      <c r="E798" s="3" cm="1">
        <f t="array" ref="E798">INDEX(raw_long[Adj Close], MATCH(1, ($A798=raw_long[Date])*(E$1=raw_long[Ticker]),0))</f>
        <v>68.413628000000003</v>
      </c>
      <c r="F798" s="3" cm="1">
        <f t="array" ref="F798">INDEX(raw_long[Adj Close], MATCH(1, ($A798=raw_long[Date])*(F$1=raw_long[Ticker]),0))</f>
        <v>112.128601</v>
      </c>
      <c r="G798" s="3" cm="1">
        <f t="array" ref="G798">INDEX(raw_long[Adj Close], MATCH(1, ($A798=raw_long[Date])*(G$1=raw_long[Ticker]),0))</f>
        <v>68.557372999999998</v>
      </c>
      <c r="H798" s="3" cm="1">
        <f t="array" ref="H798">INDEX(raw_long[Adj Close], MATCH(1, ($A798=raw_long[Date])*(H$1=raw_long[Ticker]),0))</f>
        <v>110.098579</v>
      </c>
      <c r="I798" s="3" cm="1">
        <f t="array" ref="I798">INDEX(raw_long[Adj Close], MATCH(1, ($A798=raw_long[Date])*(I$1=raw_long[Ticker]),0))</f>
        <v>66.239998</v>
      </c>
    </row>
    <row r="799" spans="1:9" x14ac:dyDescent="0.25">
      <c r="A799" s="2">
        <v>44060</v>
      </c>
      <c r="B799" s="3" cm="1">
        <f t="array" ref="B799">INDEX(raw_long[Adj Close], MATCH(1, ($A799=raw_long[Date])*(B$1=raw_long[Ticker]),0))</f>
        <v>34.479225</v>
      </c>
      <c r="C799" s="3" cm="1">
        <f t="array" ref="C799">INDEX(raw_long[Adj Close], MATCH(1, ($A799=raw_long[Date])*(C$1=raw_long[Ticker]),0))</f>
        <v>260.92813100000001</v>
      </c>
      <c r="D799" s="3" cm="1">
        <f t="array" ref="D799">INDEX(raw_long[Adj Close], MATCH(1, ($A799=raw_long[Date])*(D$1=raw_long[Ticker]),0))</f>
        <v>150.02067600000001</v>
      </c>
      <c r="E799" s="3" cm="1">
        <f t="array" ref="E799">INDEX(raw_long[Adj Close], MATCH(1, ($A799=raw_long[Date])*(E$1=raw_long[Ticker]),0))</f>
        <v>69.128822</v>
      </c>
      <c r="F799" s="3" cm="1">
        <f t="array" ref="F799">INDEX(raw_long[Adj Close], MATCH(1, ($A799=raw_long[Date])*(F$1=raw_long[Ticker]),0))</f>
        <v>112.56965599999999</v>
      </c>
      <c r="G799" s="3" cm="1">
        <f t="array" ref="G799">INDEX(raw_long[Adj Close], MATCH(1, ($A799=raw_long[Date])*(G$1=raw_long[Ticker]),0))</f>
        <v>69.248076999999995</v>
      </c>
      <c r="H799" s="3" cm="1">
        <f t="array" ref="H799">INDEX(raw_long[Adj Close], MATCH(1, ($A799=raw_long[Date])*(H$1=raw_long[Ticker]),0))</f>
        <v>110.28804</v>
      </c>
      <c r="I799" s="3" cm="1">
        <f t="array" ref="I799">INDEX(raw_long[Adj Close], MATCH(1, ($A799=raw_long[Date])*(I$1=raw_long[Ticker]),0))</f>
        <v>67.559997999999993</v>
      </c>
    </row>
    <row r="800" spans="1:9" x14ac:dyDescent="0.25">
      <c r="A800" s="2">
        <v>44061</v>
      </c>
      <c r="B800" s="3" cm="1">
        <f t="array" ref="B800">INDEX(raw_long[Adj Close], MATCH(1, ($A800=raw_long[Date])*(B$1=raw_long[Ticker]),0))</f>
        <v>35.402050000000003</v>
      </c>
      <c r="C800" s="3" cm="1">
        <f t="array" ref="C800">INDEX(raw_long[Adj Close], MATCH(1, ($A800=raw_long[Date])*(C$1=raw_long[Ticker]),0))</f>
        <v>259.85952800000001</v>
      </c>
      <c r="D800" s="3" cm="1">
        <f t="array" ref="D800">INDEX(raw_long[Adj Close], MATCH(1, ($A800=raw_long[Date])*(D$1=raw_long[Ticker]),0))</f>
        <v>149.87678500000001</v>
      </c>
      <c r="E800" s="3" cm="1">
        <f t="array" ref="E800">INDEX(raw_long[Adj Close], MATCH(1, ($A800=raw_long[Date])*(E$1=raw_long[Ticker]),0))</f>
        <v>68.714759999999998</v>
      </c>
      <c r="F800" s="3" cm="1">
        <f t="array" ref="F800">INDEX(raw_long[Adj Close], MATCH(1, ($A800=raw_long[Date])*(F$1=raw_long[Ticker]),0))</f>
        <v>111.88355300000001</v>
      </c>
      <c r="G800" s="3" cm="1">
        <f t="array" ref="G800">INDEX(raw_long[Adj Close], MATCH(1, ($A800=raw_long[Date])*(G$1=raw_long[Ticker]),0))</f>
        <v>69.504631000000003</v>
      </c>
      <c r="H800" s="3" cm="1">
        <f t="array" ref="H800">INDEX(raw_long[Adj Close], MATCH(1, ($A800=raw_long[Date])*(H$1=raw_long[Ticker]),0))</f>
        <v>110.515404</v>
      </c>
      <c r="I800" s="3" cm="1">
        <f t="array" ref="I800">INDEX(raw_long[Adj Close], MATCH(1, ($A800=raw_long[Date])*(I$1=raw_long[Ticker]),0))</f>
        <v>67.839995999999999</v>
      </c>
    </row>
    <row r="801" spans="1:9" x14ac:dyDescent="0.25">
      <c r="A801" s="2">
        <v>44062</v>
      </c>
      <c r="B801" s="3" cm="1">
        <f t="array" ref="B801">INDEX(raw_long[Adj Close], MATCH(1, ($A801=raw_long[Date])*(B$1=raw_long[Ticker]),0))</f>
        <v>35.863461000000001</v>
      </c>
      <c r="C801" s="3" cm="1">
        <f t="array" ref="C801">INDEX(raw_long[Adj Close], MATCH(1, ($A801=raw_long[Date])*(C$1=raw_long[Ticker]),0))</f>
        <v>254.12806699999999</v>
      </c>
      <c r="D801" s="3" cm="1">
        <f t="array" ref="D801">INDEX(raw_long[Adj Close], MATCH(1, ($A801=raw_long[Date])*(D$1=raw_long[Ticker]),0))</f>
        <v>150.97988900000001</v>
      </c>
      <c r="E801" s="3" cm="1">
        <f t="array" ref="E801">INDEX(raw_long[Adj Close], MATCH(1, ($A801=raw_long[Date])*(E$1=raw_long[Ticker]),0))</f>
        <v>69.147636000000006</v>
      </c>
      <c r="F801" s="3" cm="1">
        <f t="array" ref="F801">INDEX(raw_long[Adj Close], MATCH(1, ($A801=raw_long[Date])*(F$1=raw_long[Ticker]),0))</f>
        <v>112.324623</v>
      </c>
      <c r="G801" s="3" cm="1">
        <f t="array" ref="G801">INDEX(raw_long[Adj Close], MATCH(1, ($A801=raw_long[Date])*(G$1=raw_long[Ticker]),0))</f>
        <v>68.577110000000005</v>
      </c>
      <c r="H801" s="3" cm="1">
        <f t="array" ref="H801">INDEX(raw_long[Adj Close], MATCH(1, ($A801=raw_long[Date])*(H$1=raw_long[Ticker]),0))</f>
        <v>111.803764</v>
      </c>
      <c r="I801" s="3" cm="1">
        <f t="array" ref="I801">INDEX(raw_long[Adj Close], MATCH(1, ($A801=raw_long[Date])*(I$1=raw_long[Ticker]),0))</f>
        <v>68.660004000000001</v>
      </c>
    </row>
    <row r="802" spans="1:9" x14ac:dyDescent="0.25">
      <c r="A802" s="2">
        <v>44063</v>
      </c>
      <c r="B802" s="3" cm="1">
        <f t="array" ref="B802">INDEX(raw_long[Adj Close], MATCH(1, ($A802=raw_long[Date])*(B$1=raw_long[Ticker]),0))</f>
        <v>35.374904999999998</v>
      </c>
      <c r="C802" s="3" cm="1">
        <f t="array" ref="C802">INDEX(raw_long[Adj Close], MATCH(1, ($A802=raw_long[Date])*(C$1=raw_long[Ticker]),0))</f>
        <v>252.573746</v>
      </c>
      <c r="D802" s="3" cm="1">
        <f t="array" ref="D802">INDEX(raw_long[Adj Close], MATCH(1, ($A802=raw_long[Date])*(D$1=raw_long[Ticker]),0))</f>
        <v>148.39001500000001</v>
      </c>
      <c r="E802" s="3" cm="1">
        <f t="array" ref="E802">INDEX(raw_long[Adj Close], MATCH(1, ($A802=raw_long[Date])*(E$1=raw_long[Ticker]),0))</f>
        <v>69.110000999999997</v>
      </c>
      <c r="F802" s="3" cm="1">
        <f t="array" ref="F802">INDEX(raw_long[Adj Close], MATCH(1, ($A802=raw_long[Date])*(F$1=raw_long[Ticker]),0))</f>
        <v>111.099442</v>
      </c>
      <c r="G802" s="3" cm="1">
        <f t="array" ref="G802">INDEX(raw_long[Adj Close], MATCH(1, ($A802=raw_long[Date])*(G$1=raw_long[Ticker]),0))</f>
        <v>68.162689</v>
      </c>
      <c r="H802" s="3" cm="1">
        <f t="array" ref="H802">INDEX(raw_long[Adj Close], MATCH(1, ($A802=raw_long[Date])*(H$1=raw_long[Ticker]),0))</f>
        <v>110.231201</v>
      </c>
      <c r="I802" s="3" cm="1">
        <f t="array" ref="I802">INDEX(raw_long[Adj Close], MATCH(1, ($A802=raw_long[Date])*(I$1=raw_long[Ticker]),0))</f>
        <v>68.220000999999996</v>
      </c>
    </row>
    <row r="803" spans="1:9" x14ac:dyDescent="0.25">
      <c r="A803" s="2">
        <v>44064</v>
      </c>
      <c r="B803" s="3" cm="1">
        <f t="array" ref="B803">INDEX(raw_long[Adj Close], MATCH(1, ($A803=raw_long[Date])*(B$1=raw_long[Ticker]),0))</f>
        <v>36.062503999999997</v>
      </c>
      <c r="C803" s="3" cm="1">
        <f t="array" ref="C803">INDEX(raw_long[Adj Close], MATCH(1, ($A803=raw_long[Date])*(C$1=raw_long[Ticker]),0))</f>
        <v>251.116592</v>
      </c>
      <c r="D803" s="3" cm="1">
        <f t="array" ref="D803">INDEX(raw_long[Adj Close], MATCH(1, ($A803=raw_long[Date])*(D$1=raw_long[Ticker]),0))</f>
        <v>148.24614</v>
      </c>
      <c r="E803" s="3" cm="1">
        <f t="array" ref="E803">INDEX(raw_long[Adj Close], MATCH(1, ($A803=raw_long[Date])*(E$1=raw_long[Ticker]),0))</f>
        <v>68.601837000000003</v>
      </c>
      <c r="F803" s="3" cm="1">
        <f t="array" ref="F803">INDEX(raw_long[Adj Close], MATCH(1, ($A803=raw_long[Date])*(F$1=raw_long[Ticker]),0))</f>
        <v>109.580223</v>
      </c>
      <c r="G803" s="3" cm="1">
        <f t="array" ref="G803">INDEX(raw_long[Adj Close], MATCH(1, ($A803=raw_long[Date])*(G$1=raw_long[Ticker]),0))</f>
        <v>68.202156000000002</v>
      </c>
      <c r="H803" s="3" cm="1">
        <f t="array" ref="H803">INDEX(raw_long[Adj Close], MATCH(1, ($A803=raw_long[Date])*(H$1=raw_long[Ticker]),0))</f>
        <v>109.83332799999999</v>
      </c>
      <c r="I803" s="3" cm="1">
        <f t="array" ref="I803">INDEX(raw_long[Adj Close], MATCH(1, ($A803=raw_long[Date])*(I$1=raw_long[Ticker]),0))</f>
        <v>69.599997999999999</v>
      </c>
    </row>
    <row r="804" spans="1:9" x14ac:dyDescent="0.25">
      <c r="A804" s="2">
        <v>44067</v>
      </c>
      <c r="B804" s="3" cm="1">
        <f t="array" ref="B804">INDEX(raw_long[Adj Close], MATCH(1, ($A804=raw_long[Date])*(B$1=raw_long[Ticker]),0))</f>
        <v>37.220554</v>
      </c>
      <c r="C804" s="3" cm="1">
        <f t="array" ref="C804">INDEX(raw_long[Adj Close], MATCH(1, ($A804=raw_long[Date])*(C$1=raw_long[Ticker]),0))</f>
        <v>251.60230999999999</v>
      </c>
      <c r="D804" s="3" cm="1">
        <f t="array" ref="D804">INDEX(raw_long[Adj Close], MATCH(1, ($A804=raw_long[Date])*(D$1=raw_long[Ticker]),0))</f>
        <v>151.84318500000001</v>
      </c>
      <c r="E804" s="3" cm="1">
        <f t="array" ref="E804">INDEX(raw_long[Adj Close], MATCH(1, ($A804=raw_long[Date])*(E$1=raw_long[Ticker]),0))</f>
        <v>68.959434999999999</v>
      </c>
      <c r="F804" s="3" cm="1">
        <f t="array" ref="F804">INDEX(raw_long[Adj Close], MATCH(1, ($A804=raw_long[Date])*(F$1=raw_long[Ticker]),0))</f>
        <v>112.030586</v>
      </c>
      <c r="G804" s="3" cm="1">
        <f t="array" ref="G804">INDEX(raw_long[Adj Close], MATCH(1, ($A804=raw_long[Date])*(G$1=raw_long[Ticker]),0))</f>
        <v>68.873131000000001</v>
      </c>
      <c r="H804" s="3" cm="1">
        <f t="array" ref="H804">INDEX(raw_long[Adj Close], MATCH(1, ($A804=raw_long[Date])*(H$1=raw_long[Ticker]),0))</f>
        <v>112.997398</v>
      </c>
      <c r="I804" s="3" cm="1">
        <f t="array" ref="I804">INDEX(raw_long[Adj Close], MATCH(1, ($A804=raw_long[Date])*(I$1=raw_long[Ticker]),0))</f>
        <v>70.860000999999997</v>
      </c>
    </row>
    <row r="805" spans="1:9" x14ac:dyDescent="0.25">
      <c r="A805" s="2">
        <v>44068</v>
      </c>
      <c r="B805" s="3" cm="1">
        <f t="array" ref="B805">INDEX(raw_long[Adj Close], MATCH(1, ($A805=raw_long[Date])*(B$1=raw_long[Ticker]),0))</f>
        <v>36.713904999999997</v>
      </c>
      <c r="C805" s="3" cm="1">
        <f t="array" ref="C805">INDEX(raw_long[Adj Close], MATCH(1, ($A805=raw_long[Date])*(C$1=raw_long[Ticker]),0))</f>
        <v>248.97943100000001</v>
      </c>
      <c r="D805" s="3" cm="1">
        <f t="array" ref="D805">INDEX(raw_long[Adj Close], MATCH(1, ($A805=raw_long[Date])*(D$1=raw_long[Ticker]),0))</f>
        <v>152.27482599999999</v>
      </c>
      <c r="E805" s="3" cm="1">
        <f t="array" ref="E805">INDEX(raw_long[Adj Close], MATCH(1, ($A805=raw_long[Date])*(E$1=raw_long[Ticker]),0))</f>
        <v>69.166458000000006</v>
      </c>
      <c r="F805" s="3" cm="1">
        <f t="array" ref="F805">INDEX(raw_long[Adj Close], MATCH(1, ($A805=raw_long[Date])*(F$1=raw_long[Ticker]),0))</f>
        <v>112.716675</v>
      </c>
      <c r="G805" s="3" cm="1">
        <f t="array" ref="G805">INDEX(raw_long[Adj Close], MATCH(1, ($A805=raw_long[Date])*(G$1=raw_long[Ticker]),0))</f>
        <v>69.208611000000005</v>
      </c>
      <c r="H805" s="3" cm="1">
        <f t="array" ref="H805">INDEX(raw_long[Adj Close], MATCH(1, ($A805=raw_long[Date])*(H$1=raw_long[Ticker]),0))</f>
        <v>112.391113</v>
      </c>
      <c r="I805" s="3" cm="1">
        <f t="array" ref="I805">INDEX(raw_long[Adj Close], MATCH(1, ($A805=raw_long[Date])*(I$1=raw_long[Ticker]),0))</f>
        <v>72.919998000000007</v>
      </c>
    </row>
    <row r="806" spans="1:9" x14ac:dyDescent="0.25">
      <c r="A806" s="2">
        <v>44069</v>
      </c>
      <c r="B806" s="3" cm="1">
        <f t="array" ref="B806">INDEX(raw_long[Adj Close], MATCH(1, ($A806=raw_long[Date])*(B$1=raw_long[Ticker]),0))</f>
        <v>36.912948999999998</v>
      </c>
      <c r="C806" s="3" cm="1">
        <f t="array" ref="C806">INDEX(raw_long[Adj Close], MATCH(1, ($A806=raw_long[Date])*(C$1=raw_long[Ticker]),0))</f>
        <v>249.950851</v>
      </c>
      <c r="D806" s="3" cm="1">
        <f t="array" ref="D806">INDEX(raw_long[Adj Close], MATCH(1, ($A806=raw_long[Date])*(D$1=raw_long[Ticker]),0))</f>
        <v>153.47384600000001</v>
      </c>
      <c r="E806" s="3" cm="1">
        <f t="array" ref="E806">INDEX(raw_long[Adj Close], MATCH(1, ($A806=raw_long[Date])*(E$1=raw_long[Ticker]),0))</f>
        <v>68.940619999999996</v>
      </c>
      <c r="F806" s="3" cm="1">
        <f t="array" ref="F806">INDEX(raw_long[Adj Close], MATCH(1, ($A806=raw_long[Date])*(F$1=raw_long[Ticker]),0))</f>
        <v>112.520653</v>
      </c>
      <c r="G806" s="3" cm="1">
        <f t="array" ref="G806">INDEX(raw_long[Adj Close], MATCH(1, ($A806=raw_long[Date])*(G$1=raw_long[Ticker]),0))</f>
        <v>70.254531999999998</v>
      </c>
      <c r="H806" s="3" cm="1">
        <f t="array" ref="H806">INDEX(raw_long[Adj Close], MATCH(1, ($A806=raw_long[Date])*(H$1=raw_long[Ticker]),0))</f>
        <v>113.774216</v>
      </c>
      <c r="I806" s="3" cm="1">
        <f t="array" ref="I806">INDEX(raw_long[Adj Close], MATCH(1, ($A806=raw_long[Date])*(I$1=raw_long[Ticker]),0))</f>
        <v>74.779999000000004</v>
      </c>
    </row>
    <row r="807" spans="1:9" x14ac:dyDescent="0.25">
      <c r="A807" s="2">
        <v>44070</v>
      </c>
      <c r="B807" s="3" cm="1">
        <f t="array" ref="B807">INDEX(raw_long[Adj Close], MATCH(1, ($A807=raw_long[Date])*(B$1=raw_long[Ticker]),0))</f>
        <v>36.297728999999997</v>
      </c>
      <c r="C807" s="3" cm="1">
        <f t="array" ref="C807">INDEX(raw_long[Adj Close], MATCH(1, ($A807=raw_long[Date])*(C$1=raw_long[Ticker]),0))</f>
        <v>248.29942299999999</v>
      </c>
      <c r="D807" s="3" cm="1">
        <f t="array" ref="D807">INDEX(raw_long[Adj Close], MATCH(1, ($A807=raw_long[Date])*(D$1=raw_long[Ticker]),0))</f>
        <v>152.418701</v>
      </c>
      <c r="E807" s="3" cm="1">
        <f t="array" ref="E807">INDEX(raw_long[Adj Close], MATCH(1, ($A807=raw_long[Date])*(E$1=raw_long[Ticker]),0))</f>
        <v>68.564194000000001</v>
      </c>
      <c r="F807" s="3" cm="1">
        <f t="array" ref="F807">INDEX(raw_long[Adj Close], MATCH(1, ($A807=raw_long[Date])*(F$1=raw_long[Ticker]),0))</f>
        <v>111.54051200000001</v>
      </c>
      <c r="G807" s="3" cm="1">
        <f t="array" ref="G807">INDEX(raw_long[Adj Close], MATCH(1, ($A807=raw_long[Date])*(G$1=raw_long[Ticker]),0))</f>
        <v>69.188873000000001</v>
      </c>
      <c r="H807" s="3" cm="1">
        <f t="array" ref="H807">INDEX(raw_long[Adj Close], MATCH(1, ($A807=raw_long[Date])*(H$1=raw_long[Ticker]),0))</f>
        <v>112.92160800000001</v>
      </c>
      <c r="I807" s="3" cm="1">
        <f t="array" ref="I807">INDEX(raw_long[Adj Close], MATCH(1, ($A807=raw_long[Date])*(I$1=raw_long[Ticker]),0))</f>
        <v>73.800003000000004</v>
      </c>
    </row>
    <row r="808" spans="1:9" x14ac:dyDescent="0.25">
      <c r="A808" s="2">
        <v>44071</v>
      </c>
      <c r="B808" s="3" cm="1">
        <f t="array" ref="B808">INDEX(raw_long[Adj Close], MATCH(1, ($A808=raw_long[Date])*(B$1=raw_long[Ticker]),0))</f>
        <v>36.044407</v>
      </c>
      <c r="C808" s="3" cm="1">
        <f t="array" ref="C808">INDEX(raw_long[Adj Close], MATCH(1, ($A808=raw_long[Date])*(C$1=raw_long[Ticker]),0))</f>
        <v>245.77368200000001</v>
      </c>
      <c r="D808" s="3" cm="1">
        <f t="array" ref="D808">INDEX(raw_long[Adj Close], MATCH(1, ($A808=raw_long[Date])*(D$1=raw_long[Ticker]),0))</f>
        <v>151.26765399999999</v>
      </c>
      <c r="E808" s="3" cm="1">
        <f t="array" ref="E808">INDEX(raw_long[Adj Close], MATCH(1, ($A808=raw_long[Date])*(E$1=raw_long[Ticker]),0))</f>
        <v>67.837035999999998</v>
      </c>
      <c r="F808" s="3" cm="1">
        <f t="array" ref="F808">INDEX(raw_long[Adj Close], MATCH(1, ($A808=raw_long[Date])*(F$1=raw_long[Ticker]),0))</f>
        <v>111.00142700000001</v>
      </c>
      <c r="G808" s="3" cm="1">
        <f t="array" ref="G808">INDEX(raw_long[Adj Close], MATCH(1, ($A808=raw_long[Date])*(G$1=raw_long[Ticker]),0))</f>
        <v>68.498169000000004</v>
      </c>
      <c r="H808" s="3" cm="1">
        <f t="array" ref="H808">INDEX(raw_long[Adj Close], MATCH(1, ($A808=raw_long[Date])*(H$1=raw_long[Ticker]),0))</f>
        <v>111.993233</v>
      </c>
      <c r="I808" s="3" cm="1">
        <f t="array" ref="I808">INDEX(raw_long[Adj Close], MATCH(1, ($A808=raw_long[Date])*(I$1=raw_long[Ticker]),0))</f>
        <v>73.940002000000007</v>
      </c>
    </row>
    <row r="809" spans="1:9" x14ac:dyDescent="0.25">
      <c r="A809" s="2">
        <v>44074</v>
      </c>
      <c r="B809" s="3" cm="1">
        <f t="array" ref="B809">INDEX(raw_long[Adj Close], MATCH(1, ($A809=raw_long[Date])*(B$1=raw_long[Ticker]),0))</f>
        <v>36.062503999999997</v>
      </c>
      <c r="C809" s="3" cm="1">
        <f t="array" ref="C809">INDEX(raw_long[Adj Close], MATCH(1, ($A809=raw_long[Date])*(C$1=raw_long[Ticker]),0))</f>
        <v>247.328003</v>
      </c>
      <c r="D809" s="3" cm="1">
        <f t="array" ref="D809">INDEX(raw_long[Adj Close], MATCH(1, ($A809=raw_long[Date])*(D$1=raw_long[Ticker]),0))</f>
        <v>151.93910199999999</v>
      </c>
      <c r="E809" s="3" cm="1">
        <f t="array" ref="E809">INDEX(raw_long[Adj Close], MATCH(1, ($A809=raw_long[Date])*(E$1=raw_long[Ticker]),0))</f>
        <v>67.990120000000005</v>
      </c>
      <c r="F809" s="3" cm="1">
        <f t="array" ref="F809">INDEX(raw_long[Adj Close], MATCH(1, ($A809=raw_long[Date])*(F$1=raw_long[Ticker]),0))</f>
        <v>111.393486</v>
      </c>
      <c r="G809" s="3" cm="1">
        <f t="array" ref="G809">INDEX(raw_long[Adj Close], MATCH(1, ($A809=raw_long[Date])*(G$1=raw_long[Ticker]),0))</f>
        <v>68.261359999999996</v>
      </c>
      <c r="H809" s="3" cm="1">
        <f t="array" ref="H809">INDEX(raw_long[Adj Close], MATCH(1, ($A809=raw_long[Date])*(H$1=raw_long[Ticker]),0))</f>
        <v>109.56806899999999</v>
      </c>
      <c r="I809" s="3" cm="1">
        <f t="array" ref="I809">INDEX(raw_long[Adj Close], MATCH(1, ($A809=raw_long[Date])*(I$1=raw_long[Ticker]),0))</f>
        <v>73.139999000000003</v>
      </c>
    </row>
    <row r="810" spans="1:9" x14ac:dyDescent="0.25">
      <c r="A810" s="2">
        <v>44075</v>
      </c>
      <c r="B810" s="3" cm="1">
        <f t="array" ref="B810">INDEX(raw_long[Adj Close], MATCH(1, ($A810=raw_long[Date])*(B$1=raw_long[Ticker]),0))</f>
        <v>36.071548</v>
      </c>
      <c r="C810" s="3" cm="1">
        <f t="array" ref="C810">INDEX(raw_long[Adj Close], MATCH(1, ($A810=raw_long[Date])*(C$1=raw_long[Ticker]),0))</f>
        <v>247.716553</v>
      </c>
      <c r="D810" s="3" cm="1">
        <f t="array" ref="D810">INDEX(raw_long[Adj Close], MATCH(1, ($A810=raw_long[Date])*(D$1=raw_long[Ticker]),0))</f>
        <v>150.69212300000001</v>
      </c>
      <c r="E810" s="3" cm="1">
        <f t="array" ref="E810">INDEX(raw_long[Adj Close], MATCH(1, ($A810=raw_long[Date])*(E$1=raw_long[Ticker]),0))</f>
        <v>67.626534000000007</v>
      </c>
      <c r="F810" s="3" cm="1">
        <f t="array" ref="F810">INDEX(raw_long[Adj Close], MATCH(1, ($A810=raw_long[Date])*(F$1=raw_long[Ticker]),0))</f>
        <v>112.56965599999999</v>
      </c>
      <c r="G810" s="3" cm="1">
        <f t="array" ref="G810">INDEX(raw_long[Adj Close], MATCH(1, ($A810=raw_long[Date])*(G$1=raw_long[Ticker]),0))</f>
        <v>68.478438999999995</v>
      </c>
      <c r="H810" s="3" cm="1">
        <f t="array" ref="H810">INDEX(raw_long[Adj Close], MATCH(1, ($A810=raw_long[Date])*(H$1=raw_long[Ticker]),0))</f>
        <v>110.704865</v>
      </c>
      <c r="I810" s="3" cm="1">
        <f t="array" ref="I810">INDEX(raw_long[Adj Close], MATCH(1, ($A810=raw_long[Date])*(I$1=raw_long[Ticker]),0))</f>
        <v>77</v>
      </c>
    </row>
    <row r="811" spans="1:9" x14ac:dyDescent="0.25">
      <c r="A811" s="2">
        <v>44076</v>
      </c>
      <c r="B811" s="3" cm="1">
        <f t="array" ref="B811">INDEX(raw_long[Adj Close], MATCH(1, ($A811=raw_long[Date])*(B$1=raw_long[Ticker]),0))</f>
        <v>37.392456000000003</v>
      </c>
      <c r="C811" s="3" cm="1">
        <f t="array" ref="C811">INDEX(raw_long[Adj Close], MATCH(1, ($A811=raw_long[Date])*(C$1=raw_long[Ticker]),0))</f>
        <v>258.88809199999997</v>
      </c>
      <c r="D811" s="3" cm="1">
        <f t="array" ref="D811">INDEX(raw_long[Adj Close], MATCH(1, ($A811=raw_long[Date])*(D$1=raw_long[Ticker]),0))</f>
        <v>151.84318500000001</v>
      </c>
      <c r="E811" s="3" cm="1">
        <f t="array" ref="E811">INDEX(raw_long[Adj Close], MATCH(1, ($A811=raw_long[Date])*(E$1=raw_long[Ticker]),0))</f>
        <v>69.635811000000004</v>
      </c>
      <c r="F811" s="3" cm="1">
        <f t="array" ref="F811">INDEX(raw_long[Adj Close], MATCH(1, ($A811=raw_long[Date])*(F$1=raw_long[Ticker]),0))</f>
        <v>115.706131</v>
      </c>
      <c r="G811" s="3" cm="1">
        <f t="array" ref="G811">INDEX(raw_long[Adj Close], MATCH(1, ($A811=raw_long[Date])*(G$1=raw_long[Ticker]),0))</f>
        <v>70.175606000000002</v>
      </c>
      <c r="H811" s="3" cm="1">
        <f t="array" ref="H811">INDEX(raw_long[Adj Close], MATCH(1, ($A811=raw_long[Date])*(H$1=raw_long[Ticker]),0))</f>
        <v>112.845833</v>
      </c>
      <c r="I811" s="3" cm="1">
        <f t="array" ref="I811">INDEX(raw_long[Adj Close], MATCH(1, ($A811=raw_long[Date])*(I$1=raw_long[Ticker]),0))</f>
        <v>77</v>
      </c>
    </row>
    <row r="812" spans="1:9" x14ac:dyDescent="0.25">
      <c r="A812" s="2">
        <v>44077</v>
      </c>
      <c r="B812" s="3" cm="1">
        <f t="array" ref="B812">INDEX(raw_long[Adj Close], MATCH(1, ($A812=raw_long[Date])*(B$1=raw_long[Ticker]),0))</f>
        <v>38.206707000000002</v>
      </c>
      <c r="C812" s="3" cm="1">
        <f t="array" ref="C812">INDEX(raw_long[Adj Close], MATCH(1, ($A812=raw_long[Date])*(C$1=raw_long[Ticker]),0))</f>
        <v>258.40237400000001</v>
      </c>
      <c r="D812" s="3" cm="1">
        <f t="array" ref="D812">INDEX(raw_long[Adj Close], MATCH(1, ($A812=raw_long[Date])*(D$1=raw_long[Ticker]),0))</f>
        <v>145.368515</v>
      </c>
      <c r="E812" s="3" cm="1">
        <f t="array" ref="E812">INDEX(raw_long[Adj Close], MATCH(1, ($A812=raw_long[Date])*(E$1=raw_long[Ticker]),0))</f>
        <v>68.430244000000002</v>
      </c>
      <c r="F812" s="3" cm="1">
        <f t="array" ref="F812">INDEX(raw_long[Adj Close], MATCH(1, ($A812=raw_long[Date])*(F$1=raw_long[Ticker]),0))</f>
        <v>113.30476400000001</v>
      </c>
      <c r="G812" s="3" cm="1">
        <f t="array" ref="G812">INDEX(raw_long[Adj Close], MATCH(1, ($A812=raw_long[Date])*(G$1=raw_long[Ticker]),0))</f>
        <v>69.780913999999996</v>
      </c>
      <c r="H812" s="3" cm="1">
        <f t="array" ref="H812">INDEX(raw_long[Adj Close], MATCH(1, ($A812=raw_long[Date])*(H$1=raw_long[Ticker]),0))</f>
        <v>110.685913</v>
      </c>
      <c r="I812" s="3" cm="1">
        <f t="array" ref="I812">INDEX(raw_long[Adj Close], MATCH(1, ($A812=raw_long[Date])*(I$1=raw_long[Ticker]),0))</f>
        <v>75.080001999999993</v>
      </c>
    </row>
    <row r="813" spans="1:9" x14ac:dyDescent="0.25">
      <c r="A813" s="2">
        <v>44078</v>
      </c>
      <c r="B813" s="3" cm="1">
        <f t="array" ref="B813">INDEX(raw_long[Adj Close], MATCH(1, ($A813=raw_long[Date])*(B$1=raw_long[Ticker]),0))</f>
        <v>39.174767000000003</v>
      </c>
      <c r="C813" s="3" cm="1">
        <f t="array" ref="C813">INDEX(raw_long[Adj Close], MATCH(1, ($A813=raw_long[Date])*(C$1=raw_long[Ticker]),0))</f>
        <v>255.19665499999999</v>
      </c>
      <c r="D813" s="3" cm="1">
        <f t="array" ref="D813">INDEX(raw_long[Adj Close], MATCH(1, ($A813=raw_long[Date])*(D$1=raw_long[Ticker]),0))</f>
        <v>142.63475</v>
      </c>
      <c r="E813" s="3" cm="1">
        <f t="array" ref="E813">INDEX(raw_long[Adj Close], MATCH(1, ($A813=raw_long[Date])*(E$1=raw_long[Ticker]),0))</f>
        <v>67.607399000000001</v>
      </c>
      <c r="F813" s="3" cm="1">
        <f t="array" ref="F813">INDEX(raw_long[Adj Close], MATCH(1, ($A813=raw_long[Date])*(F$1=raw_long[Ticker]),0))</f>
        <v>113.010727</v>
      </c>
      <c r="G813" s="3" cm="1">
        <f t="array" ref="G813">INDEX(raw_long[Adj Close], MATCH(1, ($A813=raw_long[Date])*(G$1=raw_long[Ticker]),0))</f>
        <v>67.432509999999994</v>
      </c>
      <c r="H813" s="3" cm="1">
        <f t="array" ref="H813">INDEX(raw_long[Adj Close], MATCH(1, ($A813=raw_long[Date])*(H$1=raw_long[Ticker]),0))</f>
        <v>109.605957</v>
      </c>
      <c r="I813" s="3" cm="1">
        <f t="array" ref="I813">INDEX(raw_long[Adj Close], MATCH(1, ($A813=raw_long[Date])*(I$1=raw_long[Ticker]),0))</f>
        <v>71.739998</v>
      </c>
    </row>
    <row r="814" spans="1:9" x14ac:dyDescent="0.25">
      <c r="A814" s="2">
        <v>44081</v>
      </c>
      <c r="B814" s="3" cm="1">
        <f t="array" ref="B814">INDEX(raw_long[Adj Close], MATCH(1, ($A814=raw_long[Date])*(B$1=raw_long[Ticker]),0))</f>
        <v>39.491425</v>
      </c>
      <c r="C814" s="3" cm="1">
        <f t="array" ref="C814">INDEX(raw_long[Adj Close], MATCH(1, ($A814=raw_long[Date])*(C$1=raw_long[Ticker]),0))</f>
        <v>255.585205</v>
      </c>
      <c r="D814" s="3" cm="1">
        <f t="array" ref="D814">INDEX(raw_long[Adj Close], MATCH(1, ($A814=raw_long[Date])*(D$1=raw_long[Ticker]),0))</f>
        <v>144.55317700000001</v>
      </c>
      <c r="E814" s="3" cm="1">
        <f t="array" ref="E814">INDEX(raw_long[Adj Close], MATCH(1, ($A814=raw_long[Date])*(E$1=raw_long[Ticker]),0))</f>
        <v>68.066658000000004</v>
      </c>
      <c r="F814" s="3" cm="1">
        <f t="array" ref="F814">INDEX(raw_long[Adj Close], MATCH(1, ($A814=raw_long[Date])*(F$1=raw_long[Ticker]),0))</f>
        <v>115.80413799999999</v>
      </c>
      <c r="G814" s="3" cm="1">
        <f t="array" ref="G814">INDEX(raw_long[Adj Close], MATCH(1, ($A814=raw_long[Date])*(G$1=raw_long[Ticker]),0))</f>
        <v>68.616577000000007</v>
      </c>
      <c r="H814" s="3" cm="1">
        <f t="array" ref="H814">INDEX(raw_long[Adj Close], MATCH(1, ($A814=raw_long[Date])*(H$1=raw_long[Ticker]),0))</f>
        <v>111.083794</v>
      </c>
      <c r="I814" s="3" cm="1">
        <f t="array" ref="I814">INDEX(raw_long[Adj Close], MATCH(1, ($A814=raw_long[Date])*(I$1=raw_long[Ticker]),0))</f>
        <v>74</v>
      </c>
    </row>
    <row r="815" spans="1:9" x14ac:dyDescent="0.25">
      <c r="A815" s="2">
        <v>44082</v>
      </c>
      <c r="B815" s="3" cm="1">
        <f t="array" ref="B815">INDEX(raw_long[Adj Close], MATCH(1, ($A815=raw_long[Date])*(B$1=raw_long[Ticker]),0))</f>
        <v>39.491425</v>
      </c>
      <c r="C815" s="3" cm="1">
        <f t="array" ref="C815">INDEX(raw_long[Adj Close], MATCH(1, ($A815=raw_long[Date])*(C$1=raw_long[Ticker]),0))</f>
        <v>252.573746</v>
      </c>
      <c r="D815" s="3" cm="1">
        <f t="array" ref="D815">INDEX(raw_long[Adj Close], MATCH(1, ($A815=raw_long[Date])*(D$1=raw_long[Ticker]),0))</f>
        <v>143.06639100000001</v>
      </c>
      <c r="E815" s="3" cm="1">
        <f t="array" ref="E815">INDEX(raw_long[Adj Close], MATCH(1, ($A815=raw_long[Date])*(E$1=raw_long[Ticker]),0))</f>
        <v>67.607399000000001</v>
      </c>
      <c r="F815" s="3" cm="1">
        <f t="array" ref="F815">INDEX(raw_long[Adj Close], MATCH(1, ($A815=raw_long[Date])*(F$1=raw_long[Ticker]),0))</f>
        <v>115.46109</v>
      </c>
      <c r="G815" s="3" cm="1">
        <f t="array" ref="G815">INDEX(raw_long[Adj Close], MATCH(1, ($A815=raw_long[Date])*(G$1=raw_long[Ticker]),0))</f>
        <v>68.59684</v>
      </c>
      <c r="H815" s="3" cm="1">
        <f t="array" ref="H815">INDEX(raw_long[Adj Close], MATCH(1, ($A815=raw_long[Date])*(H$1=raw_long[Ticker]),0))</f>
        <v>109.35966500000001</v>
      </c>
      <c r="I815" s="3" cm="1">
        <f t="array" ref="I815">INDEX(raw_long[Adj Close], MATCH(1, ($A815=raw_long[Date])*(I$1=raw_long[Ticker]),0))</f>
        <v>73.440002000000007</v>
      </c>
    </row>
    <row r="816" spans="1:9" x14ac:dyDescent="0.25">
      <c r="A816" s="2">
        <v>44083</v>
      </c>
      <c r="B816" s="3" cm="1">
        <f t="array" ref="B816">INDEX(raw_long[Adj Close], MATCH(1, ($A816=raw_long[Date])*(B$1=raw_long[Ticker]),0))</f>
        <v>39.346668000000001</v>
      </c>
      <c r="C816" s="3" cm="1">
        <f t="array" ref="C816">INDEX(raw_long[Adj Close], MATCH(1, ($A816=raw_long[Date])*(C$1=raw_long[Ticker]),0))</f>
        <v>259.27664199999998</v>
      </c>
      <c r="D816" s="3" cm="1">
        <f t="array" ref="D816">INDEX(raw_long[Adj Close], MATCH(1, ($A816=raw_long[Date])*(D$1=raw_long[Ticker]),0))</f>
        <v>145.416473</v>
      </c>
      <c r="E816" s="3" cm="1">
        <f t="array" ref="E816">INDEX(raw_long[Adj Close], MATCH(1, ($A816=raw_long[Date])*(E$1=raw_long[Ticker]),0))</f>
        <v>68.793830999999997</v>
      </c>
      <c r="F816" s="3" cm="1">
        <f t="array" ref="F816">INDEX(raw_long[Adj Close], MATCH(1, ($A816=raw_long[Date])*(F$1=raw_long[Ticker]),0))</f>
        <v>118.058464</v>
      </c>
      <c r="G816" s="3" cm="1">
        <f t="array" ref="G816">INDEX(raw_long[Adj Close], MATCH(1, ($A816=raw_long[Date])*(G$1=raw_long[Ticker]),0))</f>
        <v>69.346755999999999</v>
      </c>
      <c r="H816" s="3" cm="1">
        <f t="array" ref="H816">INDEX(raw_long[Adj Close], MATCH(1, ($A816=raw_long[Date])*(H$1=raw_long[Ticker]),0))</f>
        <v>111.91744199999999</v>
      </c>
      <c r="I816" s="3" cm="1">
        <f t="array" ref="I816">INDEX(raw_long[Adj Close], MATCH(1, ($A816=raw_long[Date])*(I$1=raw_long[Ticker]),0))</f>
        <v>72.720000999999996</v>
      </c>
    </row>
    <row r="817" spans="1:9" x14ac:dyDescent="0.25">
      <c r="A817" s="2">
        <v>44084</v>
      </c>
      <c r="B817" s="3" cm="1">
        <f t="array" ref="B817">INDEX(raw_long[Adj Close], MATCH(1, ($A817=raw_long[Date])*(B$1=raw_long[Ticker]),0))</f>
        <v>38.450989</v>
      </c>
      <c r="C817" s="3" cm="1">
        <f t="array" ref="C817">INDEX(raw_long[Adj Close], MATCH(1, ($A817=raw_long[Date])*(C$1=raw_long[Ticker]),0))</f>
        <v>264.23101800000001</v>
      </c>
      <c r="D817" s="3" cm="1">
        <f t="array" ref="D817">INDEX(raw_long[Adj Close], MATCH(1, ($A817=raw_long[Date])*(D$1=raw_long[Ticker]),0))</f>
        <v>144.74501000000001</v>
      </c>
      <c r="E817" s="3" cm="1">
        <f t="array" ref="E817">INDEX(raw_long[Adj Close], MATCH(1, ($A817=raw_long[Date])*(E$1=raw_long[Ticker]),0))</f>
        <v>69.042603</v>
      </c>
      <c r="F817" s="3" cm="1">
        <f t="array" ref="F817">INDEX(raw_long[Adj Close], MATCH(1, ($A817=raw_long[Date])*(F$1=raw_long[Ticker]),0))</f>
        <v>117.81343099999999</v>
      </c>
      <c r="G817" s="3" cm="1">
        <f t="array" ref="G817">INDEX(raw_long[Adj Close], MATCH(1, ($A817=raw_long[Date])*(G$1=raw_long[Ticker]),0))</f>
        <v>70.787361000000004</v>
      </c>
      <c r="H817" s="3" cm="1">
        <f t="array" ref="H817">INDEX(raw_long[Adj Close], MATCH(1, ($A817=raw_long[Date])*(H$1=raw_long[Ticker]),0))</f>
        <v>111.424843</v>
      </c>
      <c r="I817" s="3" cm="1">
        <f t="array" ref="I817">INDEX(raw_long[Adj Close], MATCH(1, ($A817=raw_long[Date])*(I$1=raw_long[Ticker]),0))</f>
        <v>72.540001000000004</v>
      </c>
    </row>
    <row r="818" spans="1:9" x14ac:dyDescent="0.25">
      <c r="A818" s="2">
        <v>44085</v>
      </c>
      <c r="B818" s="3" cm="1">
        <f t="array" ref="B818">INDEX(raw_long[Adj Close], MATCH(1, ($A818=raw_long[Date])*(B$1=raw_long[Ticker]),0))</f>
        <v>38.885254000000003</v>
      </c>
      <c r="C818" s="3" cm="1">
        <f t="array" ref="C818">INDEX(raw_long[Adj Close], MATCH(1, ($A818=raw_long[Date])*(C$1=raw_long[Ticker]),0))</f>
        <v>265.49386600000003</v>
      </c>
      <c r="D818" s="3" cm="1">
        <f t="array" ref="D818">INDEX(raw_long[Adj Close], MATCH(1, ($A818=raw_long[Date])*(D$1=raw_long[Ticker]),0))</f>
        <v>147.28692599999999</v>
      </c>
      <c r="E818" s="3" cm="1">
        <f t="array" ref="E818">INDEX(raw_long[Adj Close], MATCH(1, ($A818=raw_long[Date])*(E$1=raw_long[Ticker]),0))</f>
        <v>69.119140999999999</v>
      </c>
      <c r="F818" s="3" cm="1">
        <f t="array" ref="F818">INDEX(raw_long[Adj Close], MATCH(1, ($A818=raw_long[Date])*(F$1=raw_long[Ticker]),0))</f>
        <v>119.577698</v>
      </c>
      <c r="G818" s="3" cm="1">
        <f t="array" ref="G818">INDEX(raw_long[Adj Close], MATCH(1, ($A818=raw_long[Date])*(G$1=raw_long[Ticker]),0))</f>
        <v>71.892493999999999</v>
      </c>
      <c r="H818" s="3" cm="1">
        <f t="array" ref="H818">INDEX(raw_long[Adj Close], MATCH(1, ($A818=raw_long[Date])*(H$1=raw_long[Ticker]),0))</f>
        <v>110.98906700000001</v>
      </c>
      <c r="I818" s="3" cm="1">
        <f t="array" ref="I818">INDEX(raw_long[Adj Close], MATCH(1, ($A818=raw_long[Date])*(I$1=raw_long[Ticker]),0))</f>
        <v>72.279999000000004</v>
      </c>
    </row>
    <row r="819" spans="1:9" x14ac:dyDescent="0.25">
      <c r="A819" s="2">
        <v>44088</v>
      </c>
      <c r="B819" s="3" cm="1">
        <f t="array" ref="B819">INDEX(raw_long[Adj Close], MATCH(1, ($A819=raw_long[Date])*(B$1=raw_long[Ticker]),0))</f>
        <v>39.536662999999997</v>
      </c>
      <c r="C819" s="3" cm="1">
        <f t="array" ref="C819">INDEX(raw_long[Adj Close], MATCH(1, ($A819=raw_long[Date])*(C$1=raw_long[Ticker]),0))</f>
        <v>267.92245500000001</v>
      </c>
      <c r="D819" s="3" cm="1">
        <f t="array" ref="D819">INDEX(raw_long[Adj Close], MATCH(1, ($A819=raw_long[Date])*(D$1=raw_long[Ticker]),0))</f>
        <v>145.368515</v>
      </c>
      <c r="E819" s="3" cm="1">
        <f t="array" ref="E819">INDEX(raw_long[Adj Close], MATCH(1, ($A819=raw_long[Date])*(E$1=raw_long[Ticker]),0))</f>
        <v>68.985191</v>
      </c>
      <c r="F819" s="3" cm="1">
        <f t="array" ref="F819">INDEX(raw_long[Adj Close], MATCH(1, ($A819=raw_long[Date])*(F$1=raw_long[Ticker]),0))</f>
        <v>120.704865</v>
      </c>
      <c r="G819" s="3" cm="1">
        <f t="array" ref="G819">INDEX(raw_long[Adj Close], MATCH(1, ($A819=raw_long[Date])*(G$1=raw_long[Ticker]),0))</f>
        <v>73.451515000000001</v>
      </c>
      <c r="H819" s="3" cm="1">
        <f t="array" ref="H819">INDEX(raw_long[Adj Close], MATCH(1, ($A819=raw_long[Date])*(H$1=raw_long[Ticker]),0))</f>
        <v>110.685913</v>
      </c>
      <c r="I819" s="3" cm="1">
        <f t="array" ref="I819">INDEX(raw_long[Adj Close], MATCH(1, ($A819=raw_long[Date])*(I$1=raw_long[Ticker]),0))</f>
        <v>73.419998000000007</v>
      </c>
    </row>
    <row r="820" spans="1:9" x14ac:dyDescent="0.25">
      <c r="A820" s="2">
        <v>44089</v>
      </c>
      <c r="B820" s="3" cm="1">
        <f t="array" ref="B820">INDEX(raw_long[Adj Close], MATCH(1, ($A820=raw_long[Date])*(B$1=raw_long[Ticker]),0))</f>
        <v>39.979979999999998</v>
      </c>
      <c r="C820" s="3" cm="1">
        <f t="array" ref="C820">INDEX(raw_long[Adj Close], MATCH(1, ($A820=raw_long[Date])*(C$1=raw_long[Ticker]),0))</f>
        <v>271.03106700000001</v>
      </c>
      <c r="D820" s="3" cm="1">
        <f t="array" ref="D820">INDEX(raw_long[Adj Close], MATCH(1, ($A820=raw_long[Date])*(D$1=raw_long[Ticker]),0))</f>
        <v>144.45725999999999</v>
      </c>
      <c r="E820" s="3" cm="1">
        <f t="array" ref="E820">INDEX(raw_long[Adj Close], MATCH(1, ($A820=raw_long[Date])*(E$1=raw_long[Ticker]),0))</f>
        <v>69.425315999999995</v>
      </c>
      <c r="F820" s="3" cm="1">
        <f t="array" ref="F820">INDEX(raw_long[Adj Close], MATCH(1, ($A820=raw_long[Date])*(F$1=raw_long[Ticker]),0))</f>
        <v>120.165779</v>
      </c>
      <c r="G820" s="3" cm="1">
        <f t="array" ref="G820">INDEX(raw_long[Adj Close], MATCH(1, ($A820=raw_long[Date])*(G$1=raw_long[Ticker]),0))</f>
        <v>73.550185999999997</v>
      </c>
      <c r="H820" s="3" cm="1">
        <f t="array" ref="H820">INDEX(raw_long[Adj Close], MATCH(1, ($A820=raw_long[Date])*(H$1=raw_long[Ticker]),0))</f>
        <v>110.74276</v>
      </c>
      <c r="I820" s="3" cm="1">
        <f t="array" ref="I820">INDEX(raw_long[Adj Close], MATCH(1, ($A820=raw_long[Date])*(I$1=raw_long[Ticker]),0))</f>
        <v>74.480002999999996</v>
      </c>
    </row>
    <row r="821" spans="1:9" x14ac:dyDescent="0.25">
      <c r="A821" s="2">
        <v>44090</v>
      </c>
      <c r="B821" s="3" cm="1">
        <f t="array" ref="B821">INDEX(raw_long[Adj Close], MATCH(1, ($A821=raw_long[Date])*(B$1=raw_long[Ticker]),0))</f>
        <v>40.169970999999997</v>
      </c>
      <c r="C821" s="3" cm="1">
        <f t="array" ref="C821">INDEX(raw_long[Adj Close], MATCH(1, ($A821=raw_long[Date])*(C$1=raw_long[Ticker]),0))</f>
        <v>274.81967200000003</v>
      </c>
      <c r="D821" s="3" cm="1">
        <f t="array" ref="D821">INDEX(raw_long[Adj Close], MATCH(1, ($A821=raw_long[Date])*(D$1=raw_long[Ticker]),0))</f>
        <v>142.299026</v>
      </c>
      <c r="E821" s="3" cm="1">
        <f t="array" ref="E821">INDEX(raw_long[Adj Close], MATCH(1, ($A821=raw_long[Date])*(E$1=raw_long[Ticker]),0))</f>
        <v>69.100005999999993</v>
      </c>
      <c r="F821" s="3" cm="1">
        <f t="array" ref="F821">INDEX(raw_long[Adj Close], MATCH(1, ($A821=raw_long[Date])*(F$1=raw_long[Ticker]),0))</f>
        <v>121.832031</v>
      </c>
      <c r="G821" s="3" cm="1">
        <f t="array" ref="G821">INDEX(raw_long[Adj Close], MATCH(1, ($A821=raw_long[Date])*(G$1=raw_long[Ticker]),0))</f>
        <v>74.300094999999999</v>
      </c>
      <c r="H821" s="3" cm="1">
        <f t="array" ref="H821">INDEX(raw_long[Adj Close], MATCH(1, ($A821=raw_long[Date])*(H$1=raw_long[Ticker]),0))</f>
        <v>112.429008</v>
      </c>
      <c r="I821" s="3" cm="1">
        <f t="array" ref="I821">INDEX(raw_long[Adj Close], MATCH(1, ($A821=raw_long[Date])*(I$1=raw_long[Ticker]),0))</f>
        <v>75.540001000000004</v>
      </c>
    </row>
    <row r="822" spans="1:9" x14ac:dyDescent="0.25">
      <c r="A822" s="2">
        <v>44091</v>
      </c>
      <c r="B822" s="3" cm="1">
        <f t="array" ref="B822">INDEX(raw_long[Adj Close], MATCH(1, ($A822=raw_long[Date])*(B$1=raw_long[Ticker]),0))</f>
        <v>40.350914000000003</v>
      </c>
      <c r="C822" s="3" cm="1">
        <f t="array" ref="C822">INDEX(raw_long[Adj Close], MATCH(1, ($A822=raw_long[Date])*(C$1=raw_long[Ticker]),0))</f>
        <v>271.51678500000003</v>
      </c>
      <c r="D822" s="3" cm="1">
        <f t="array" ref="D822">INDEX(raw_long[Adj Close], MATCH(1, ($A822=raw_long[Date])*(D$1=raw_long[Ticker]),0))</f>
        <v>141.627579</v>
      </c>
      <c r="E822" s="3" cm="1">
        <f t="array" ref="E822">INDEX(raw_long[Adj Close], MATCH(1, ($A822=raw_long[Date])*(E$1=raw_long[Ticker]),0))</f>
        <v>69.540131000000002</v>
      </c>
      <c r="F822" s="3" cm="1">
        <f t="array" ref="F822">INDEX(raw_long[Adj Close], MATCH(1, ($A822=raw_long[Date])*(F$1=raw_long[Ticker]),0))</f>
        <v>121.58699799999999</v>
      </c>
      <c r="G822" s="3" cm="1">
        <f t="array" ref="G822">INDEX(raw_long[Adj Close], MATCH(1, ($A822=raw_long[Date])*(G$1=raw_long[Ticker]),0))</f>
        <v>74.892128</v>
      </c>
      <c r="H822" s="3" cm="1">
        <f t="array" ref="H822">INDEX(raw_long[Adj Close], MATCH(1, ($A822=raw_long[Date])*(H$1=raw_long[Ticker]),0))</f>
        <v>112.770042</v>
      </c>
      <c r="I822" s="3" cm="1">
        <f t="array" ref="I822">INDEX(raw_long[Adj Close], MATCH(1, ($A822=raw_long[Date])*(I$1=raw_long[Ticker]),0))</f>
        <v>75.360000999999997</v>
      </c>
    </row>
    <row r="823" spans="1:9" x14ac:dyDescent="0.25">
      <c r="A823" s="2">
        <v>44092</v>
      </c>
      <c r="B823" s="3" cm="1">
        <f t="array" ref="B823">INDEX(raw_long[Adj Close], MATCH(1, ($A823=raw_long[Date])*(B$1=raw_long[Ticker]),0))</f>
        <v>42.368465</v>
      </c>
      <c r="C823" s="3" cm="1">
        <f t="array" ref="C823">INDEX(raw_long[Adj Close], MATCH(1, ($A823=raw_long[Date])*(C$1=raw_long[Ticker]),0))</f>
        <v>271.613922</v>
      </c>
      <c r="D823" s="3" cm="1">
        <f t="array" ref="D823">INDEX(raw_long[Adj Close], MATCH(1, ($A823=raw_long[Date])*(D$1=raw_long[Ticker]),0))</f>
        <v>141.963303</v>
      </c>
      <c r="E823" s="3" cm="1">
        <f t="array" ref="E823">INDEX(raw_long[Adj Close], MATCH(1, ($A823=raw_long[Date])*(E$1=raw_long[Ticker]),0))</f>
        <v>69.329635999999994</v>
      </c>
      <c r="F823" s="3" cm="1">
        <f t="array" ref="F823">INDEX(raw_long[Adj Close], MATCH(1, ($A823=raw_long[Date])*(F$1=raw_long[Ticker]),0))</f>
        <v>124.233383</v>
      </c>
      <c r="G823" s="3" cm="1">
        <f t="array" ref="G823">INDEX(raw_long[Adj Close], MATCH(1, ($A823=raw_long[Date])*(G$1=raw_long[Ticker]),0))</f>
        <v>74.438239999999993</v>
      </c>
      <c r="H823" s="3" cm="1">
        <f t="array" ref="H823">INDEX(raw_long[Adj Close], MATCH(1, ($A823=raw_long[Date])*(H$1=raw_long[Ticker]),0))</f>
        <v>111.44377900000001</v>
      </c>
      <c r="I823" s="3" cm="1">
        <f t="array" ref="I823">INDEX(raw_long[Adj Close], MATCH(1, ($A823=raw_long[Date])*(I$1=raw_long[Ticker]),0))</f>
        <v>77.459998999999996</v>
      </c>
    </row>
    <row r="824" spans="1:9" x14ac:dyDescent="0.25">
      <c r="A824" s="2">
        <v>44095</v>
      </c>
      <c r="B824" s="3" cm="1">
        <f t="array" ref="B824">INDEX(raw_long[Adj Close], MATCH(1, ($A824=raw_long[Date])*(B$1=raw_long[Ticker]),0))</f>
        <v>39.554760000000002</v>
      </c>
      <c r="C824" s="3" cm="1">
        <f t="array" ref="C824">INDEX(raw_long[Adj Close], MATCH(1, ($A824=raw_long[Date])*(C$1=raw_long[Ticker]),0))</f>
        <v>263.45385700000003</v>
      </c>
      <c r="D824" s="3" cm="1">
        <f t="array" ref="D824">INDEX(raw_long[Adj Close], MATCH(1, ($A824=raw_long[Date])*(D$1=raw_long[Ticker]),0))</f>
        <v>141.19593800000001</v>
      </c>
      <c r="E824" s="3" cm="1">
        <f t="array" ref="E824">INDEX(raw_long[Adj Close], MATCH(1, ($A824=raw_long[Date])*(E$1=raw_long[Ticker]),0))</f>
        <v>66.631461999999999</v>
      </c>
      <c r="F824" s="3" cm="1">
        <f t="array" ref="F824">INDEX(raw_long[Adj Close], MATCH(1, ($A824=raw_long[Date])*(F$1=raw_long[Ticker]),0))</f>
        <v>121.537987</v>
      </c>
      <c r="G824" s="3" cm="1">
        <f t="array" ref="G824">INDEX(raw_long[Adj Close], MATCH(1, ($A824=raw_long[Date])*(G$1=raw_long[Ticker]),0))</f>
        <v>72.563468999999998</v>
      </c>
      <c r="H824" s="3" cm="1">
        <f t="array" ref="H824">INDEX(raw_long[Adj Close], MATCH(1, ($A824=raw_long[Date])*(H$1=raw_long[Ticker]),0))</f>
        <v>106.252426</v>
      </c>
      <c r="I824" s="3" cm="1">
        <f t="array" ref="I824">INDEX(raw_long[Adj Close], MATCH(1, ($A824=raw_long[Date])*(I$1=raw_long[Ticker]),0))</f>
        <v>75.339995999999999</v>
      </c>
    </row>
    <row r="825" spans="1:9" x14ac:dyDescent="0.25">
      <c r="A825" s="2">
        <v>44096</v>
      </c>
      <c r="B825" s="3" cm="1">
        <f t="array" ref="B825">INDEX(raw_long[Adj Close], MATCH(1, ($A825=raw_long[Date])*(B$1=raw_long[Ticker]),0))</f>
        <v>40.025215000000003</v>
      </c>
      <c r="C825" s="3" cm="1">
        <f t="array" ref="C825">INDEX(raw_long[Adj Close], MATCH(1, ($A825=raw_long[Date])*(C$1=raw_long[Ticker]),0))</f>
        <v>264.03668199999998</v>
      </c>
      <c r="D825" s="3" cm="1">
        <f t="array" ref="D825">INDEX(raw_long[Adj Close], MATCH(1, ($A825=raw_long[Date])*(D$1=raw_long[Ticker]),0))</f>
        <v>144.21745300000001</v>
      </c>
      <c r="E825" s="3" cm="1">
        <f t="array" ref="E825">INDEX(raw_long[Adj Close], MATCH(1, ($A825=raw_long[Date])*(E$1=raw_long[Ticker]),0))</f>
        <v>68.028389000000004</v>
      </c>
      <c r="F825" s="3" cm="1">
        <f t="array" ref="F825">INDEX(raw_long[Adj Close], MATCH(1, ($A825=raw_long[Date])*(F$1=raw_long[Ticker]),0))</f>
        <v>121.341965</v>
      </c>
      <c r="G825" s="3" cm="1">
        <f t="array" ref="G825">INDEX(raw_long[Adj Close], MATCH(1, ($A825=raw_long[Date])*(G$1=raw_long[Ticker]),0))</f>
        <v>73.885666000000001</v>
      </c>
      <c r="H825" s="3" cm="1">
        <f t="array" ref="H825">INDEX(raw_long[Adj Close], MATCH(1, ($A825=raw_long[Date])*(H$1=raw_long[Ticker]),0))</f>
        <v>107.067116</v>
      </c>
      <c r="I825" s="3" cm="1">
        <f t="array" ref="I825">INDEX(raw_long[Adj Close], MATCH(1, ($A825=raw_long[Date])*(I$1=raw_long[Ticker]),0))</f>
        <v>76</v>
      </c>
    </row>
    <row r="826" spans="1:9" x14ac:dyDescent="0.25">
      <c r="A826" s="2">
        <v>44097</v>
      </c>
      <c r="B826" s="3" cm="1">
        <f t="array" ref="B826">INDEX(raw_long[Adj Close], MATCH(1, ($A826=raw_long[Date])*(B$1=raw_long[Ticker]),0))</f>
        <v>39.581898000000002</v>
      </c>
      <c r="C826" s="3" cm="1">
        <f t="array" ref="C826">INDEX(raw_long[Adj Close], MATCH(1, ($A826=raw_long[Date])*(C$1=raw_long[Ticker]),0))</f>
        <v>275.69396999999998</v>
      </c>
      <c r="D826" s="3" cm="1">
        <f t="array" ref="D826">INDEX(raw_long[Adj Close], MATCH(1, ($A826=raw_long[Date])*(D$1=raw_long[Ticker]),0))</f>
        <v>142.826584</v>
      </c>
      <c r="E826" s="3" cm="1">
        <f t="array" ref="E826">INDEX(raw_long[Adj Close], MATCH(1, ($A826=raw_long[Date])*(E$1=raw_long[Ticker]),0))</f>
        <v>68.621605000000002</v>
      </c>
      <c r="F826" s="3" cm="1">
        <f t="array" ref="F826">INDEX(raw_long[Adj Close], MATCH(1, ($A826=raw_long[Date])*(F$1=raw_long[Ticker]),0))</f>
        <v>122.224091</v>
      </c>
      <c r="G826" s="3" cm="1">
        <f t="array" ref="G826">INDEX(raw_long[Adj Close], MATCH(1, ($A826=raw_long[Date])*(G$1=raw_long[Ticker]),0))</f>
        <v>76.905036999999993</v>
      </c>
      <c r="H826" s="3" cm="1">
        <f t="array" ref="H826">INDEX(raw_long[Adj Close], MATCH(1, ($A826=raw_long[Date])*(H$1=raw_long[Ticker]),0))</f>
        <v>106.422935</v>
      </c>
      <c r="I826" s="3" cm="1">
        <f t="array" ref="I826">INDEX(raw_long[Adj Close], MATCH(1, ($A826=raw_long[Date])*(I$1=raw_long[Ticker]),0))</f>
        <v>78.059997999999993</v>
      </c>
    </row>
    <row r="827" spans="1:9" x14ac:dyDescent="0.25">
      <c r="A827" s="2">
        <v>44098</v>
      </c>
      <c r="B827" s="3" cm="1">
        <f t="array" ref="B827">INDEX(raw_long[Adj Close], MATCH(1, ($A827=raw_long[Date])*(B$1=raw_long[Ticker]),0))</f>
        <v>39.545707999999998</v>
      </c>
      <c r="C827" s="3" cm="1">
        <f t="array" ref="C827">INDEX(raw_long[Adj Close], MATCH(1, ($A827=raw_long[Date])*(C$1=raw_long[Ticker]),0))</f>
        <v>270.05963100000002</v>
      </c>
      <c r="D827" s="3" cm="1">
        <f t="array" ref="D827">INDEX(raw_long[Adj Close], MATCH(1, ($A827=raw_long[Date])*(D$1=raw_long[Ticker]),0))</f>
        <v>141.67553699999999</v>
      </c>
      <c r="E827" s="3" cm="1">
        <f t="array" ref="E827">INDEX(raw_long[Adj Close], MATCH(1, ($A827=raw_long[Date])*(E$1=raw_long[Ticker]),0))</f>
        <v>68.219748999999993</v>
      </c>
      <c r="F827" s="3" cm="1">
        <f t="array" ref="F827">INDEX(raw_long[Adj Close], MATCH(1, ($A827=raw_long[Date])*(F$1=raw_long[Ticker]),0))</f>
        <v>121.24393499999999</v>
      </c>
      <c r="G827" s="3" cm="1">
        <f t="array" ref="G827">INDEX(raw_long[Adj Close], MATCH(1, ($A827=raw_long[Date])*(G$1=raw_long[Ticker]),0))</f>
        <v>75.089470000000006</v>
      </c>
      <c r="H827" s="3" cm="1">
        <f t="array" ref="H827">INDEX(raw_long[Adj Close], MATCH(1, ($A827=raw_long[Date])*(H$1=raw_long[Ticker]),0))</f>
        <v>107.521843</v>
      </c>
      <c r="I827" s="3" cm="1">
        <f t="array" ref="I827">INDEX(raw_long[Adj Close], MATCH(1, ($A827=raw_long[Date])*(I$1=raw_long[Ticker]),0))</f>
        <v>75.180000000000007</v>
      </c>
    </row>
    <row r="828" spans="1:9" x14ac:dyDescent="0.25">
      <c r="A828" s="2">
        <v>44099</v>
      </c>
      <c r="B828" s="3" cm="1">
        <f t="array" ref="B828">INDEX(raw_long[Adj Close], MATCH(1, ($A828=raw_long[Date])*(B$1=raw_long[Ticker]),0))</f>
        <v>40.016171</v>
      </c>
      <c r="C828" s="3" cm="1">
        <f t="array" ref="C828">INDEX(raw_long[Adj Close], MATCH(1, ($A828=raw_long[Date])*(C$1=raw_long[Ticker]),0))</f>
        <v>270.54534899999999</v>
      </c>
      <c r="D828" s="3" cm="1">
        <f t="array" ref="D828">INDEX(raw_long[Adj Close], MATCH(1, ($A828=raw_long[Date])*(D$1=raw_long[Ticker]),0))</f>
        <v>141.00408899999999</v>
      </c>
      <c r="E828" s="3" cm="1">
        <f t="array" ref="E828">INDEX(raw_long[Adj Close], MATCH(1, ($A828=raw_long[Date])*(E$1=raw_long[Ticker]),0))</f>
        <v>68.430244000000002</v>
      </c>
      <c r="F828" s="3" cm="1">
        <f t="array" ref="F828">INDEX(raw_long[Adj Close], MATCH(1, ($A828=raw_long[Date])*(F$1=raw_long[Ticker]),0))</f>
        <v>121.537987</v>
      </c>
      <c r="G828" s="3" cm="1">
        <f t="array" ref="G828">INDEX(raw_long[Adj Close], MATCH(1, ($A828=raw_long[Date])*(G$1=raw_long[Ticker]),0))</f>
        <v>75.760436999999996</v>
      </c>
      <c r="H828" s="3" cm="1">
        <f t="array" ref="H828">INDEX(raw_long[Adj Close], MATCH(1, ($A828=raw_long[Date])*(H$1=raw_long[Ticker]),0))</f>
        <v>105.79769899999999</v>
      </c>
      <c r="I828" s="3" cm="1">
        <f t="array" ref="I828">INDEX(raw_long[Adj Close], MATCH(1, ($A828=raw_long[Date])*(I$1=raw_long[Ticker]),0))</f>
        <v>76.239998</v>
      </c>
    </row>
    <row r="829" spans="1:9" x14ac:dyDescent="0.25">
      <c r="A829" s="2">
        <v>44102</v>
      </c>
      <c r="B829" s="3" cm="1">
        <f t="array" ref="B829">INDEX(raw_long[Adj Close], MATCH(1, ($A829=raw_long[Date])*(B$1=raw_long[Ticker]),0))</f>
        <v>40.739947999999998</v>
      </c>
      <c r="C829" s="3" cm="1">
        <f t="array" ref="C829">INDEX(raw_long[Adj Close], MATCH(1, ($A829=raw_long[Date])*(C$1=raw_long[Ticker]),0))</f>
        <v>275.59683200000001</v>
      </c>
      <c r="D829" s="3" cm="1">
        <f t="array" ref="D829">INDEX(raw_long[Adj Close], MATCH(1, ($A829=raw_long[Date])*(D$1=raw_long[Ticker]),0))</f>
        <v>145.89608799999999</v>
      </c>
      <c r="E829" s="3" cm="1">
        <f t="array" ref="E829">INDEX(raw_long[Adj Close], MATCH(1, ($A829=raw_long[Date])*(E$1=raw_long[Ticker]),0))</f>
        <v>69.176552000000001</v>
      </c>
      <c r="F829" s="3" cm="1">
        <f t="array" ref="F829">INDEX(raw_long[Adj Close], MATCH(1, ($A829=raw_long[Date])*(F$1=raw_long[Ticker]),0))</f>
        <v>122.518135</v>
      </c>
      <c r="G829" s="3" cm="1">
        <f t="array" ref="G829">INDEX(raw_long[Adj Close], MATCH(1, ($A829=raw_long[Date])*(G$1=raw_long[Ticker]),0))</f>
        <v>76.648482999999999</v>
      </c>
      <c r="H829" s="3" cm="1">
        <f t="array" ref="H829">INDEX(raw_long[Adj Close], MATCH(1, ($A829=raw_long[Date])*(H$1=raw_long[Ticker]),0))</f>
        <v>104.168297</v>
      </c>
      <c r="I829" s="3" cm="1">
        <f t="array" ref="I829">INDEX(raw_long[Adj Close], MATCH(1, ($A829=raw_long[Date])*(I$1=raw_long[Ticker]),0))</f>
        <v>77.459998999999996</v>
      </c>
    </row>
    <row r="830" spans="1:9" x14ac:dyDescent="0.25">
      <c r="A830" s="2">
        <v>44103</v>
      </c>
      <c r="B830" s="3" cm="1">
        <f t="array" ref="B830">INDEX(raw_long[Adj Close], MATCH(1, ($A830=raw_long[Date])*(B$1=raw_long[Ticker]),0))</f>
        <v>41.282791000000003</v>
      </c>
      <c r="C830" s="3" cm="1">
        <f t="array" ref="C830">INDEX(raw_long[Adj Close], MATCH(1, ($A830=raw_long[Date])*(C$1=raw_long[Ticker]),0))</f>
        <v>273.16821299999998</v>
      </c>
      <c r="D830" s="3" cm="1">
        <f t="array" ref="D830">INDEX(raw_long[Adj Close], MATCH(1, ($A830=raw_long[Date])*(D$1=raw_long[Ticker]),0))</f>
        <v>145.03277600000001</v>
      </c>
      <c r="E830" s="3" cm="1">
        <f t="array" ref="E830">INDEX(raw_long[Adj Close], MATCH(1, ($A830=raw_long[Date])*(E$1=raw_long[Ticker]),0))</f>
        <v>69.272223999999994</v>
      </c>
      <c r="F830" s="3" cm="1">
        <f t="array" ref="F830">INDEX(raw_long[Adj Close], MATCH(1, ($A830=raw_long[Date])*(F$1=raw_long[Ticker]),0))</f>
        <v>122.714157</v>
      </c>
      <c r="G830" s="3" cm="1">
        <f t="array" ref="G830">INDEX(raw_long[Adj Close], MATCH(1, ($A830=raw_long[Date])*(G$1=raw_long[Ticker]),0))</f>
        <v>75.898582000000005</v>
      </c>
      <c r="H830" s="3" cm="1">
        <f t="array" ref="H830">INDEX(raw_long[Adj Close], MATCH(1, ($A830=raw_long[Date])*(H$1=raw_long[Ticker]),0))</f>
        <v>102.917816</v>
      </c>
      <c r="I830" s="3" cm="1">
        <f t="array" ref="I830">INDEX(raw_long[Adj Close], MATCH(1, ($A830=raw_long[Date])*(I$1=raw_long[Ticker]),0))</f>
        <v>78.120002999999997</v>
      </c>
    </row>
    <row r="831" spans="1:9" x14ac:dyDescent="0.25">
      <c r="A831" s="2">
        <v>44104</v>
      </c>
      <c r="B831" s="3" cm="1">
        <f t="array" ref="B831">INDEX(raw_long[Adj Close], MATCH(1, ($A831=raw_long[Date])*(B$1=raw_long[Ticker]),0))</f>
        <v>38.315272999999998</v>
      </c>
      <c r="C831" s="3" cm="1">
        <f t="array" ref="C831">INDEX(raw_long[Adj Close], MATCH(1, ($A831=raw_long[Date])*(C$1=raw_long[Ticker]),0))</f>
        <v>268.21389799999997</v>
      </c>
      <c r="D831" s="3" cm="1">
        <f t="array" ref="D831">INDEX(raw_long[Adj Close], MATCH(1, ($A831=raw_long[Date])*(D$1=raw_long[Ticker]),0))</f>
        <v>143.68987999999999</v>
      </c>
      <c r="E831" s="3" cm="1">
        <f t="array" ref="E831">INDEX(raw_long[Adj Close], MATCH(1, ($A831=raw_long[Date])*(E$1=raw_long[Ticker]),0))</f>
        <v>68.908646000000005</v>
      </c>
      <c r="F831" s="3" cm="1">
        <f t="array" ref="F831">INDEX(raw_long[Adj Close], MATCH(1, ($A831=raw_long[Date])*(F$1=raw_long[Ticker]),0))</f>
        <v>122.077065</v>
      </c>
      <c r="G831" s="3" cm="1">
        <f t="array" ref="G831">INDEX(raw_long[Adj Close], MATCH(1, ($A831=raw_long[Date])*(G$1=raw_long[Ticker]),0))</f>
        <v>75.839377999999996</v>
      </c>
      <c r="H831" s="3" cm="1">
        <f t="array" ref="H831">INDEX(raw_long[Adj Close], MATCH(1, ($A831=raw_long[Date])*(H$1=raw_long[Ticker]),0))</f>
        <v>102.197845</v>
      </c>
      <c r="I831" s="3" cm="1">
        <f t="array" ref="I831">INDEX(raw_long[Adj Close], MATCH(1, ($A831=raw_long[Date])*(I$1=raw_long[Ticker]),0))</f>
        <v>79.900002000000001</v>
      </c>
    </row>
    <row r="832" spans="1:9" x14ac:dyDescent="0.25">
      <c r="A832" s="2">
        <v>44105</v>
      </c>
      <c r="B832" s="3" cm="1">
        <f t="array" ref="B832">INDEX(raw_long[Adj Close], MATCH(1, ($A832=raw_long[Date])*(B$1=raw_long[Ticker]),0))</f>
        <v>38.405749999999998</v>
      </c>
      <c r="C832" s="3" cm="1">
        <f t="array" ref="C832">INDEX(raw_long[Adj Close], MATCH(1, ($A832=raw_long[Date])*(C$1=raw_long[Ticker]),0))</f>
        <v>270.93392899999998</v>
      </c>
      <c r="D832" s="3" cm="1">
        <f t="array" ref="D832">INDEX(raw_long[Adj Close], MATCH(1, ($A832=raw_long[Date])*(D$1=raw_long[Ticker]),0))</f>
        <v>142.155136</v>
      </c>
      <c r="E832" s="3" cm="1">
        <f t="array" ref="E832">INDEX(raw_long[Adj Close], MATCH(1, ($A832=raw_long[Date])*(E$1=raw_long[Ticker]),0))</f>
        <v>68.162338000000005</v>
      </c>
      <c r="F832" s="3" cm="1">
        <f t="array" ref="F832">INDEX(raw_long[Adj Close], MATCH(1, ($A832=raw_long[Date])*(F$1=raw_long[Ticker]),0))</f>
        <v>123.449265</v>
      </c>
      <c r="G832" s="3" cm="1">
        <f t="array" ref="G832">INDEX(raw_long[Adj Close], MATCH(1, ($A832=raw_long[Date])*(G$1=raw_long[Ticker]),0))</f>
        <v>78.128570999999994</v>
      </c>
      <c r="H832" s="3" cm="1">
        <f t="array" ref="H832">INDEX(raw_long[Adj Close], MATCH(1, ($A832=raw_long[Date])*(H$1=raw_long[Ticker]),0))</f>
        <v>101.042114</v>
      </c>
      <c r="I832" s="3" cm="1">
        <f t="array" ref="I832">INDEX(raw_long[Adj Close], MATCH(1, ($A832=raw_long[Date])*(I$1=raw_long[Ticker]),0))</f>
        <v>82.580001999999993</v>
      </c>
    </row>
    <row r="833" spans="1:9" x14ac:dyDescent="0.25">
      <c r="A833" s="2">
        <v>44106</v>
      </c>
      <c r="B833" s="3" cm="1">
        <f t="array" ref="B833">INDEX(raw_long[Adj Close], MATCH(1, ($A833=raw_long[Date])*(B$1=raw_long[Ticker]),0))</f>
        <v>39.256194999999998</v>
      </c>
      <c r="C833" s="3" cm="1">
        <f t="array" ref="C833">INDEX(raw_long[Adj Close], MATCH(1, ($A833=raw_long[Date])*(C$1=raw_long[Ticker]),0))</f>
        <v>268.99102800000003</v>
      </c>
      <c r="D833" s="3" cm="1">
        <f t="array" ref="D833">INDEX(raw_long[Adj Close], MATCH(1, ($A833=raw_long[Date])*(D$1=raw_long[Ticker]),0))</f>
        <v>142.299026</v>
      </c>
      <c r="E833" s="3" cm="1">
        <f t="array" ref="E833">INDEX(raw_long[Adj Close], MATCH(1, ($A833=raw_long[Date])*(E$1=raw_long[Ticker]),0))</f>
        <v>67.569130000000001</v>
      </c>
      <c r="F833" s="3" cm="1">
        <f t="array" ref="F833">INDEX(raw_long[Adj Close], MATCH(1, ($A833=raw_long[Date])*(F$1=raw_long[Ticker]),0))</f>
        <v>124.478424</v>
      </c>
      <c r="G833" s="3" cm="1">
        <f t="array" ref="G833">INDEX(raw_long[Adj Close], MATCH(1, ($A833=raw_long[Date])*(G$1=raw_long[Ticker]),0))</f>
        <v>78.325905000000006</v>
      </c>
      <c r="H833" s="3" cm="1">
        <f t="array" ref="H833">INDEX(raw_long[Adj Close], MATCH(1, ($A833=raw_long[Date])*(H$1=raw_long[Ticker]),0))</f>
        <v>100.303192</v>
      </c>
      <c r="I833" s="3" cm="1">
        <f t="array" ref="I833">INDEX(raw_long[Adj Close], MATCH(1, ($A833=raw_long[Date])*(I$1=raw_long[Ticker]),0))</f>
        <v>80.279999000000004</v>
      </c>
    </row>
    <row r="834" spans="1:9" x14ac:dyDescent="0.25">
      <c r="A834" s="2">
        <v>44109</v>
      </c>
      <c r="B834" s="3" cm="1">
        <f t="array" ref="B834">INDEX(raw_long[Adj Close], MATCH(1, ($A834=raw_long[Date])*(B$1=raw_long[Ticker]),0))</f>
        <v>39.518569999999997</v>
      </c>
      <c r="C834" s="3" cm="1">
        <f t="array" ref="C834">INDEX(raw_long[Adj Close], MATCH(1, ($A834=raw_long[Date])*(C$1=raw_long[Ticker]),0))</f>
        <v>265.68817100000001</v>
      </c>
      <c r="D834" s="3" cm="1">
        <f t="array" ref="D834">INDEX(raw_long[Adj Close], MATCH(1, ($A834=raw_long[Date])*(D$1=raw_long[Ticker]),0))</f>
        <v>142.922516</v>
      </c>
      <c r="E834" s="3" cm="1">
        <f t="array" ref="E834">INDEX(raw_long[Adj Close], MATCH(1, ($A834=raw_long[Date])*(E$1=raw_long[Ticker]),0))</f>
        <v>68.927788000000007</v>
      </c>
      <c r="F834" s="3" cm="1">
        <f t="array" ref="F834">INDEX(raw_long[Adj Close], MATCH(1, ($A834=raw_long[Date])*(F$1=raw_long[Ticker]),0))</f>
        <v>125.89962800000001</v>
      </c>
      <c r="G834" s="3" cm="1">
        <f t="array" ref="G834">INDEX(raw_long[Adj Close], MATCH(1, ($A834=raw_long[Date])*(G$1=raw_long[Ticker]),0))</f>
        <v>77.062904000000003</v>
      </c>
      <c r="H834" s="3" cm="1">
        <f t="array" ref="H834">INDEX(raw_long[Adj Close], MATCH(1, ($A834=raw_long[Date])*(H$1=raw_long[Ticker]),0))</f>
        <v>101.667351</v>
      </c>
      <c r="I834" s="3" cm="1">
        <f t="array" ref="I834">INDEX(raw_long[Adj Close], MATCH(1, ($A834=raw_long[Date])*(I$1=raw_long[Ticker]),0))</f>
        <v>82.5</v>
      </c>
    </row>
    <row r="835" spans="1:9" x14ac:dyDescent="0.25">
      <c r="A835" s="2">
        <v>44110</v>
      </c>
      <c r="B835" s="3" cm="1">
        <f t="array" ref="B835">INDEX(raw_long[Adj Close], MATCH(1, ($A835=raw_long[Date])*(B$1=raw_long[Ticker]),0))</f>
        <v>39.509518</v>
      </c>
      <c r="C835" s="3" cm="1">
        <f t="array" ref="C835">INDEX(raw_long[Adj Close], MATCH(1, ($A835=raw_long[Date])*(C$1=raw_long[Ticker]),0))</f>
        <v>268.311035</v>
      </c>
      <c r="D835" s="3" cm="1">
        <f t="array" ref="D835">INDEX(raw_long[Adj Close], MATCH(1, ($A835=raw_long[Date])*(D$1=raw_long[Ticker]),0))</f>
        <v>144.36134300000001</v>
      </c>
      <c r="E835" s="3" cm="1">
        <f t="array" ref="E835">INDEX(raw_long[Adj Close], MATCH(1, ($A835=raw_long[Date])*(E$1=raw_long[Ticker]),0))</f>
        <v>70.114211999999995</v>
      </c>
      <c r="F835" s="3" cm="1">
        <f t="array" ref="F835">INDEX(raw_long[Adj Close], MATCH(1, ($A835=raw_long[Date])*(F$1=raw_long[Ticker]),0))</f>
        <v>125.80162</v>
      </c>
      <c r="G835" s="3" cm="1">
        <f t="array" ref="G835">INDEX(raw_long[Adj Close], MATCH(1, ($A835=raw_long[Date])*(G$1=raw_long[Ticker]),0))</f>
        <v>76.214325000000002</v>
      </c>
      <c r="H835" s="3" cm="1">
        <f t="array" ref="H835">INDEX(raw_long[Adj Close], MATCH(1, ($A835=raw_long[Date])*(H$1=raw_long[Ticker]),0))</f>
        <v>103.183075</v>
      </c>
      <c r="I835" s="3" cm="1">
        <f t="array" ref="I835">INDEX(raw_long[Adj Close], MATCH(1, ($A835=raw_long[Date])*(I$1=raw_long[Ticker]),0))</f>
        <v>79.900002000000001</v>
      </c>
    </row>
    <row r="836" spans="1:9" x14ac:dyDescent="0.25">
      <c r="A836" s="2">
        <v>44111</v>
      </c>
      <c r="B836" s="3" cm="1">
        <f t="array" ref="B836">INDEX(raw_long[Adj Close], MATCH(1, ($A836=raw_long[Date])*(B$1=raw_long[Ticker]),0))</f>
        <v>40.658526999999999</v>
      </c>
      <c r="C836" s="3" cm="1">
        <f t="array" ref="C836">INDEX(raw_long[Adj Close], MATCH(1, ($A836=raw_long[Date])*(C$1=raw_long[Ticker]),0))</f>
        <v>269.18533300000001</v>
      </c>
      <c r="D836" s="3" cm="1">
        <f t="array" ref="D836">INDEX(raw_long[Adj Close], MATCH(1, ($A836=raw_long[Date])*(D$1=raw_long[Ticker]),0))</f>
        <v>139.85304300000001</v>
      </c>
      <c r="E836" s="3" cm="1">
        <f t="array" ref="E836">INDEX(raw_long[Adj Close], MATCH(1, ($A836=raw_long[Date])*(E$1=raw_long[Ticker]),0))</f>
        <v>69.884583000000006</v>
      </c>
      <c r="F836" s="3" cm="1">
        <f t="array" ref="F836">INDEX(raw_long[Adj Close], MATCH(1, ($A836=raw_long[Date])*(F$1=raw_long[Ticker]),0))</f>
        <v>126.732758</v>
      </c>
      <c r="G836" s="3" cm="1">
        <f t="array" ref="G836">INDEX(raw_long[Adj Close], MATCH(1, ($A836=raw_long[Date])*(G$1=raw_long[Ticker]),0))</f>
        <v>76.253799000000001</v>
      </c>
      <c r="H836" s="3" cm="1">
        <f t="array" ref="H836">INDEX(raw_long[Adj Close], MATCH(1, ($A836=raw_long[Date])*(H$1=raw_long[Ticker]),0))</f>
        <v>103.486214</v>
      </c>
      <c r="I836" s="3" cm="1">
        <f t="array" ref="I836">INDEX(raw_long[Adj Close], MATCH(1, ($A836=raw_long[Date])*(I$1=raw_long[Ticker]),0))</f>
        <v>80.879997000000003</v>
      </c>
    </row>
    <row r="837" spans="1:9" x14ac:dyDescent="0.25">
      <c r="A837" s="2">
        <v>44112</v>
      </c>
      <c r="B837" s="3" cm="1">
        <f t="array" ref="B837">INDEX(raw_long[Adj Close], MATCH(1, ($A837=raw_long[Date])*(B$1=raw_long[Ticker]),0))</f>
        <v>40.911850000000001</v>
      </c>
      <c r="C837" s="3" cm="1">
        <f t="array" ref="C837">INDEX(raw_long[Adj Close], MATCH(1, ($A837=raw_long[Date])*(C$1=raw_long[Ticker]),0))</f>
        <v>269.37960800000002</v>
      </c>
      <c r="D837" s="3" cm="1">
        <f t="array" ref="D837">INDEX(raw_long[Adj Close], MATCH(1, ($A837=raw_long[Date])*(D$1=raw_long[Ticker]),0))</f>
        <v>142.63475</v>
      </c>
      <c r="E837" s="3" cm="1">
        <f t="array" ref="E837">INDEX(raw_long[Adj Close], MATCH(1, ($A837=raw_long[Date])*(E$1=raw_long[Ticker]),0))</f>
        <v>70.114211999999995</v>
      </c>
      <c r="F837" s="3" cm="1">
        <f t="array" ref="F837">INDEX(raw_long[Adj Close], MATCH(1, ($A837=raw_long[Date])*(F$1=raw_long[Ticker]),0))</f>
        <v>127.761909</v>
      </c>
      <c r="G837" s="3" cm="1">
        <f t="array" ref="G837">INDEX(raw_long[Adj Close], MATCH(1, ($A837=raw_long[Date])*(G$1=raw_long[Ticker]),0))</f>
        <v>77.043175000000005</v>
      </c>
      <c r="H837" s="3" cm="1">
        <f t="array" ref="H837">INDEX(raw_long[Adj Close], MATCH(1, ($A837=raw_long[Date])*(H$1=raw_long[Ticker]),0))</f>
        <v>105.00194500000001</v>
      </c>
      <c r="I837" s="3" cm="1">
        <f t="array" ref="I837">INDEX(raw_long[Adj Close], MATCH(1, ($A837=raw_long[Date])*(I$1=raw_long[Ticker]),0))</f>
        <v>83</v>
      </c>
    </row>
    <row r="838" spans="1:9" x14ac:dyDescent="0.25">
      <c r="A838" s="2">
        <v>44113</v>
      </c>
      <c r="B838" s="3" cm="1">
        <f t="array" ref="B838">INDEX(raw_long[Adj Close], MATCH(1, ($A838=raw_long[Date])*(B$1=raw_long[Ticker]),0))</f>
        <v>40.513770999999998</v>
      </c>
      <c r="C838" s="3" cm="1">
        <f t="array" ref="C838">INDEX(raw_long[Adj Close], MATCH(1, ($A838=raw_long[Date])*(C$1=raw_long[Ticker]),0))</f>
        <v>274.43109099999998</v>
      </c>
      <c r="D838" s="3" cm="1">
        <f t="array" ref="D838">INDEX(raw_long[Adj Close], MATCH(1, ($A838=raw_long[Date])*(D$1=raw_long[Ticker]),0))</f>
        <v>141.81942699999999</v>
      </c>
      <c r="E838" s="3" cm="1">
        <f t="array" ref="E838">INDEX(raw_long[Adj Close], MATCH(1, ($A838=raw_long[Date])*(E$1=raw_long[Ticker]),0))</f>
        <v>69.846305999999998</v>
      </c>
      <c r="F838" s="3" cm="1">
        <f t="array" ref="F838">INDEX(raw_long[Adj Close], MATCH(1, ($A838=raw_long[Date])*(F$1=raw_long[Ticker]),0))</f>
        <v>128.399002</v>
      </c>
      <c r="G838" s="3" cm="1">
        <f t="array" ref="G838">INDEX(raw_long[Adj Close], MATCH(1, ($A838=raw_long[Date])*(G$1=raw_long[Ticker]),0))</f>
        <v>76.983970999999997</v>
      </c>
      <c r="H838" s="3" cm="1">
        <f t="array" ref="H838">INDEX(raw_long[Adj Close], MATCH(1, ($A838=raw_long[Date])*(H$1=raw_long[Ticker]),0))</f>
        <v>105.684021</v>
      </c>
      <c r="I838" s="3" cm="1">
        <f t="array" ref="I838">INDEX(raw_long[Adj Close], MATCH(1, ($A838=raw_long[Date])*(I$1=raw_long[Ticker]),0))</f>
        <v>85.639999000000003</v>
      </c>
    </row>
    <row r="839" spans="1:9" x14ac:dyDescent="0.25">
      <c r="A839" s="2">
        <v>44116</v>
      </c>
      <c r="B839" s="3" cm="1">
        <f t="array" ref="B839">INDEX(raw_long[Adj Close], MATCH(1, ($A839=raw_long[Date])*(B$1=raw_long[Ticker]),0))</f>
        <v>40.477581000000001</v>
      </c>
      <c r="C839" s="3" cm="1">
        <f t="array" ref="C839">INDEX(raw_long[Adj Close], MATCH(1, ($A839=raw_long[Date])*(C$1=raw_long[Ticker]),0))</f>
        <v>278.12255900000002</v>
      </c>
      <c r="D839" s="3" cm="1">
        <f t="array" ref="D839">INDEX(raw_long[Adj Close], MATCH(1, ($A839=raw_long[Date])*(D$1=raw_long[Ticker]),0))</f>
        <v>142.107178</v>
      </c>
      <c r="E839" s="3" cm="1">
        <f t="array" ref="E839">INDEX(raw_long[Adj Close], MATCH(1, ($A839=raw_long[Date])*(E$1=raw_long[Ticker]),0))</f>
        <v>69.329635999999994</v>
      </c>
      <c r="F839" s="3" cm="1">
        <f t="array" ref="F839">INDEX(raw_long[Adj Close], MATCH(1, ($A839=raw_long[Date])*(F$1=raw_long[Ticker]),0))</f>
        <v>128.399002</v>
      </c>
      <c r="G839" s="3" cm="1">
        <f t="array" ref="G839">INDEX(raw_long[Adj Close], MATCH(1, ($A839=raw_long[Date])*(G$1=raw_long[Ticker]),0))</f>
        <v>78.740334000000004</v>
      </c>
      <c r="H839" s="3" cm="1">
        <f t="array" ref="H839">INDEX(raw_long[Adj Close], MATCH(1, ($A839=raw_long[Date])*(H$1=raw_long[Ticker]),0))</f>
        <v>106.51767700000001</v>
      </c>
      <c r="I839" s="3" cm="1">
        <f t="array" ref="I839">INDEX(raw_long[Adj Close], MATCH(1, ($A839=raw_long[Date])*(I$1=raw_long[Ticker]),0))</f>
        <v>84.879997000000003</v>
      </c>
    </row>
    <row r="840" spans="1:9" x14ac:dyDescent="0.25">
      <c r="A840" s="2">
        <v>44117</v>
      </c>
      <c r="B840" s="3" cm="1">
        <f t="array" ref="B840">INDEX(raw_long[Adj Close], MATCH(1, ($A840=raw_long[Date])*(B$1=raw_long[Ticker]),0))</f>
        <v>40.034264</v>
      </c>
      <c r="C840" s="3" cm="1">
        <f t="array" ref="C840">INDEX(raw_long[Adj Close], MATCH(1, ($A840=raw_long[Date])*(C$1=raw_long[Ticker]),0))</f>
        <v>278.31683299999997</v>
      </c>
      <c r="D840" s="3" cm="1">
        <f t="array" ref="D840">INDEX(raw_long[Adj Close], MATCH(1, ($A840=raw_long[Date])*(D$1=raw_long[Ticker]),0))</f>
        <v>140.71632399999999</v>
      </c>
      <c r="E840" s="3" cm="1">
        <f t="array" ref="E840">INDEX(raw_long[Adj Close], MATCH(1, ($A840=raw_long[Date])*(E$1=raw_long[Ticker]),0))</f>
        <v>68.870377000000005</v>
      </c>
      <c r="F840" s="3" cm="1">
        <f t="array" ref="F840">INDEX(raw_long[Adj Close], MATCH(1, ($A840=raw_long[Date])*(F$1=raw_long[Ticker]),0))</f>
        <v>127.957932</v>
      </c>
      <c r="G840" s="3" cm="1">
        <f t="array" ref="G840">INDEX(raw_long[Adj Close], MATCH(1, ($A840=raw_long[Date])*(G$1=raw_long[Ticker]),0))</f>
        <v>80.674308999999994</v>
      </c>
      <c r="H840" s="3" cm="1">
        <f t="array" ref="H840">INDEX(raw_long[Adj Close], MATCH(1, ($A840=raw_long[Date])*(H$1=raw_long[Ticker]),0))</f>
        <v>105.380875</v>
      </c>
      <c r="I840" s="3" cm="1">
        <f t="array" ref="I840">INDEX(raw_long[Adj Close], MATCH(1, ($A840=raw_long[Date])*(I$1=raw_long[Ticker]),0))</f>
        <v>85.82</v>
      </c>
    </row>
    <row r="841" spans="1:9" x14ac:dyDescent="0.25">
      <c r="A841" s="2">
        <v>44118</v>
      </c>
      <c r="B841" s="3" cm="1">
        <f t="array" ref="B841">INDEX(raw_long[Adj Close], MATCH(1, ($A841=raw_long[Date])*(B$1=raw_long[Ticker]),0))</f>
        <v>40.179020000000001</v>
      </c>
      <c r="C841" s="3" cm="1">
        <f t="array" ref="C841">INDEX(raw_long[Adj Close], MATCH(1, ($A841=raw_long[Date])*(C$1=raw_long[Ticker]),0))</f>
        <v>276.66540500000002</v>
      </c>
      <c r="D841" s="3" cm="1">
        <f t="array" ref="D841">INDEX(raw_long[Adj Close], MATCH(1, ($A841=raw_long[Date])*(D$1=raw_long[Ticker]),0))</f>
        <v>140.86021400000001</v>
      </c>
      <c r="E841" s="3" cm="1">
        <f t="array" ref="E841">INDEX(raw_long[Adj Close], MATCH(1, ($A841=raw_long[Date])*(E$1=raw_long[Ticker]),0))</f>
        <v>69.540131000000002</v>
      </c>
      <c r="F841" s="3" cm="1">
        <f t="array" ref="F841">INDEX(raw_long[Adj Close], MATCH(1, ($A841=raw_long[Date])*(F$1=raw_long[Ticker]),0))</f>
        <v>125.80162</v>
      </c>
      <c r="G841" s="3" cm="1">
        <f t="array" ref="G841">INDEX(raw_long[Adj Close], MATCH(1, ($A841=raw_long[Date])*(G$1=raw_long[Ticker]),0))</f>
        <v>81.147934000000006</v>
      </c>
      <c r="H841" s="3" cm="1">
        <f t="array" ref="H841">INDEX(raw_long[Adj Close], MATCH(1, ($A841=raw_long[Date])*(H$1=raw_long[Ticker]),0))</f>
        <v>106.479782</v>
      </c>
      <c r="I841" s="3" cm="1">
        <f t="array" ref="I841">INDEX(raw_long[Adj Close], MATCH(1, ($A841=raw_long[Date])*(I$1=raw_long[Ticker]),0))</f>
        <v>84.980002999999996</v>
      </c>
    </row>
    <row r="842" spans="1:9" x14ac:dyDescent="0.25">
      <c r="A842" s="2">
        <v>44119</v>
      </c>
      <c r="B842" s="3" cm="1">
        <f t="array" ref="B842">INDEX(raw_long[Adj Close], MATCH(1, ($A842=raw_long[Date])*(B$1=raw_long[Ticker]),0))</f>
        <v>39.581898000000002</v>
      </c>
      <c r="C842" s="3" cm="1">
        <f t="array" ref="C842">INDEX(raw_long[Adj Close], MATCH(1, ($A842=raw_long[Date])*(C$1=raw_long[Ticker]),0))</f>
        <v>269.08819599999998</v>
      </c>
      <c r="D842" s="3" cm="1">
        <f t="array" ref="D842">INDEX(raw_long[Adj Close], MATCH(1, ($A842=raw_long[Date])*(D$1=raw_long[Ticker]),0))</f>
        <v>138.41421500000001</v>
      </c>
      <c r="E842" s="3" cm="1">
        <f t="array" ref="E842">INDEX(raw_long[Adj Close], MATCH(1, ($A842=raw_long[Date])*(E$1=raw_long[Ticker]),0))</f>
        <v>67.396904000000006</v>
      </c>
      <c r="F842" s="3" cm="1">
        <f t="array" ref="F842">INDEX(raw_long[Adj Close], MATCH(1, ($A842=raw_long[Date])*(F$1=raw_long[Ticker]),0))</f>
        <v>121.341965</v>
      </c>
      <c r="G842" s="3" cm="1">
        <f t="array" ref="G842">INDEX(raw_long[Adj Close], MATCH(1, ($A842=raw_long[Date])*(G$1=raw_long[Ticker]),0))</f>
        <v>78.246978999999996</v>
      </c>
      <c r="H842" s="3" cm="1">
        <f t="array" ref="H842">INDEX(raw_long[Adj Close], MATCH(1, ($A842=raw_long[Date])*(H$1=raw_long[Ticker]),0))</f>
        <v>103.58094800000001</v>
      </c>
      <c r="I842" s="3" cm="1">
        <f t="array" ref="I842">INDEX(raw_long[Adj Close], MATCH(1, ($A842=raw_long[Date])*(I$1=raw_long[Ticker]),0))</f>
        <v>84.419998000000007</v>
      </c>
    </row>
    <row r="843" spans="1:9" x14ac:dyDescent="0.25">
      <c r="A843" s="2">
        <v>44120</v>
      </c>
      <c r="B843" s="3" cm="1">
        <f t="array" ref="B843">INDEX(raw_long[Adj Close], MATCH(1, ($A843=raw_long[Date])*(B$1=raw_long[Ticker]),0))</f>
        <v>40.206158000000002</v>
      </c>
      <c r="C843" s="3" cm="1">
        <f t="array" ref="C843">INDEX(raw_long[Adj Close], MATCH(1, ($A843=raw_long[Date])*(C$1=raw_long[Ticker]),0))</f>
        <v>275.88824499999998</v>
      </c>
      <c r="D843" s="3" cm="1">
        <f t="array" ref="D843">INDEX(raw_long[Adj Close], MATCH(1, ($A843=raw_long[Date])*(D$1=raw_long[Ticker]),0))</f>
        <v>140.62042199999999</v>
      </c>
      <c r="E843" s="3" cm="1">
        <f t="array" ref="E843">INDEX(raw_long[Adj Close], MATCH(1, ($A843=raw_long[Date])*(E$1=raw_long[Ticker]),0))</f>
        <v>68.334564</v>
      </c>
      <c r="F843" s="3" cm="1">
        <f t="array" ref="F843">INDEX(raw_long[Adj Close], MATCH(1, ($A843=raw_long[Date])*(F$1=raw_long[Ticker]),0))</f>
        <v>122.714157</v>
      </c>
      <c r="G843" s="3" cm="1">
        <f t="array" ref="G843">INDEX(raw_long[Adj Close], MATCH(1, ($A843=raw_long[Date])*(G$1=raw_long[Ticker]),0))</f>
        <v>78.779799999999994</v>
      </c>
      <c r="H843" s="3" cm="1">
        <f t="array" ref="H843">INDEX(raw_long[Adj Close], MATCH(1, ($A843=raw_long[Date])*(H$1=raw_long[Ticker]),0))</f>
        <v>105.115623</v>
      </c>
      <c r="I843" s="3" cm="1">
        <f t="array" ref="I843">INDEX(raw_long[Adj Close], MATCH(1, ($A843=raw_long[Date])*(I$1=raw_long[Ticker]),0))</f>
        <v>84.800003000000004</v>
      </c>
    </row>
    <row r="844" spans="1:9" x14ac:dyDescent="0.25">
      <c r="A844" s="2">
        <v>44123</v>
      </c>
      <c r="B844" s="3" cm="1">
        <f t="array" ref="B844">INDEX(raw_long[Adj Close], MATCH(1, ($A844=raw_long[Date])*(B$1=raw_long[Ticker]),0))</f>
        <v>39.880459000000002</v>
      </c>
      <c r="C844" s="3" cm="1">
        <f t="array" ref="C844">INDEX(raw_long[Adj Close], MATCH(1, ($A844=raw_long[Date])*(C$1=raw_long[Ticker]),0))</f>
        <v>275.98541299999999</v>
      </c>
      <c r="D844" s="3" cm="1">
        <f t="array" ref="D844">INDEX(raw_long[Adj Close], MATCH(1, ($A844=raw_long[Date])*(D$1=raw_long[Ticker]),0))</f>
        <v>140.66836499999999</v>
      </c>
      <c r="E844" s="3" cm="1">
        <f t="array" ref="E844">INDEX(raw_long[Adj Close], MATCH(1, ($A844=raw_long[Date])*(E$1=raw_long[Ticker]),0))</f>
        <v>67.913582000000005</v>
      </c>
      <c r="F844" s="3" cm="1">
        <f t="array" ref="F844">INDEX(raw_long[Adj Close], MATCH(1, ($A844=raw_long[Date])*(F$1=raw_long[Ticker]),0))</f>
        <v>121.832031</v>
      </c>
      <c r="G844" s="3" cm="1">
        <f t="array" ref="G844">INDEX(raw_long[Adj Close], MATCH(1, ($A844=raw_long[Date])*(G$1=raw_long[Ticker]),0))</f>
        <v>80.516434000000004</v>
      </c>
      <c r="H844" s="3" cm="1">
        <f t="array" ref="H844">INDEX(raw_long[Adj Close], MATCH(1, ($A844=raw_long[Date])*(H$1=raw_long[Ticker]),0))</f>
        <v>104.64196</v>
      </c>
      <c r="I844" s="3" cm="1">
        <f t="array" ref="I844">INDEX(raw_long[Adj Close], MATCH(1, ($A844=raw_long[Date])*(I$1=raw_long[Ticker]),0))</f>
        <v>85</v>
      </c>
    </row>
    <row r="845" spans="1:9" x14ac:dyDescent="0.25">
      <c r="A845" s="2">
        <v>44124</v>
      </c>
      <c r="B845" s="3" cm="1">
        <f t="array" ref="B845">INDEX(raw_long[Adj Close], MATCH(1, ($A845=raw_long[Date])*(B$1=raw_long[Ticker]),0))</f>
        <v>39.129536000000002</v>
      </c>
      <c r="C845" s="3" cm="1">
        <f t="array" ref="C845">INDEX(raw_long[Adj Close], MATCH(1, ($A845=raw_long[Date])*(C$1=raw_long[Ticker]),0))</f>
        <v>273.55682400000001</v>
      </c>
      <c r="D845" s="3" cm="1">
        <f t="array" ref="D845">INDEX(raw_long[Adj Close], MATCH(1, ($A845=raw_long[Date])*(D$1=raw_long[Ticker]),0))</f>
        <v>135.872299</v>
      </c>
      <c r="E845" s="3" cm="1">
        <f t="array" ref="E845">INDEX(raw_long[Adj Close], MATCH(1, ($A845=raw_long[Date])*(E$1=raw_long[Ticker]),0))</f>
        <v>64.162925999999999</v>
      </c>
      <c r="F845" s="3" cm="1">
        <f t="array" ref="F845">INDEX(raw_long[Adj Close], MATCH(1, ($A845=raw_long[Date])*(F$1=raw_long[Ticker]),0))</f>
        <v>122.126068</v>
      </c>
      <c r="G845" s="3" cm="1">
        <f t="array" ref="G845">INDEX(raw_long[Adj Close], MATCH(1, ($A845=raw_long[Date])*(G$1=raw_long[Ticker]),0))</f>
        <v>80.319091999999998</v>
      </c>
      <c r="H845" s="3" cm="1">
        <f t="array" ref="H845">INDEX(raw_long[Adj Close], MATCH(1, ($A845=raw_long[Date])*(H$1=raw_long[Ticker]),0))</f>
        <v>104.907211</v>
      </c>
      <c r="I845" s="3" cm="1">
        <f t="array" ref="I845">INDEX(raw_long[Adj Close], MATCH(1, ($A845=raw_long[Date])*(I$1=raw_long[Ticker]),0))</f>
        <v>84.980002999999996</v>
      </c>
    </row>
    <row r="846" spans="1:9" x14ac:dyDescent="0.25">
      <c r="A846" s="2">
        <v>44125</v>
      </c>
      <c r="B846" s="3" cm="1">
        <f t="array" ref="B846">INDEX(raw_long[Adj Close], MATCH(1, ($A846=raw_long[Date])*(B$1=raw_long[Ticker]),0))</f>
        <v>39.319527000000001</v>
      </c>
      <c r="C846" s="3" cm="1">
        <f t="array" ref="C846">INDEX(raw_long[Adj Close], MATCH(1, ($A846=raw_long[Date])*(C$1=raw_long[Ticker]),0))</f>
        <v>266.65960699999999</v>
      </c>
      <c r="D846" s="3" cm="1">
        <f t="array" ref="D846">INDEX(raw_long[Adj Close], MATCH(1, ($A846=raw_long[Date])*(D$1=raw_long[Ticker]),0))</f>
        <v>133.37837200000001</v>
      </c>
      <c r="E846" s="3" cm="1">
        <f t="array" ref="E846">INDEX(raw_long[Adj Close], MATCH(1, ($A846=raw_long[Date])*(E$1=raw_long[Ticker]),0))</f>
        <v>64.105514999999997</v>
      </c>
      <c r="F846" s="3" cm="1">
        <f t="array" ref="F846">INDEX(raw_long[Adj Close], MATCH(1, ($A846=raw_long[Date])*(F$1=raw_long[Ticker]),0))</f>
        <v>122.567139</v>
      </c>
      <c r="G846" s="3" cm="1">
        <f t="array" ref="G846">INDEX(raw_long[Adj Close], MATCH(1, ($A846=raw_long[Date])*(G$1=raw_long[Ticker]),0))</f>
        <v>79.825728999999995</v>
      </c>
      <c r="H846" s="3" cm="1">
        <f t="array" ref="H846">INDEX(raw_long[Adj Close], MATCH(1, ($A846=raw_long[Date])*(H$1=raw_long[Ticker]),0))</f>
        <v>102.95571099999999</v>
      </c>
      <c r="I846" s="3" cm="1">
        <f t="array" ref="I846">INDEX(raw_long[Adj Close], MATCH(1, ($A846=raw_long[Date])*(I$1=raw_long[Ticker]),0))</f>
        <v>83.139999000000003</v>
      </c>
    </row>
    <row r="847" spans="1:9" x14ac:dyDescent="0.25">
      <c r="A847" s="2">
        <v>44126</v>
      </c>
      <c r="B847" s="3" cm="1">
        <f t="array" ref="B847">INDEX(raw_long[Adj Close], MATCH(1, ($A847=raw_long[Date])*(B$1=raw_long[Ticker]),0))</f>
        <v>39.446190000000001</v>
      </c>
      <c r="C847" s="3" cm="1">
        <f t="array" ref="C847">INDEX(raw_long[Adj Close], MATCH(1, ($A847=raw_long[Date])*(C$1=raw_long[Ticker]),0))</f>
        <v>274.04251099999999</v>
      </c>
      <c r="D847" s="3" cm="1">
        <f t="array" ref="D847">INDEX(raw_long[Adj Close], MATCH(1, ($A847=raw_long[Date])*(D$1=raw_long[Ticker]),0))</f>
        <v>132.371185</v>
      </c>
      <c r="E847" s="3" cm="1">
        <f t="array" ref="E847">INDEX(raw_long[Adj Close], MATCH(1, ($A847=raw_long[Date])*(E$1=raw_long[Ticker]),0))</f>
        <v>64.335144</v>
      </c>
      <c r="F847" s="3" cm="1">
        <f t="array" ref="F847">INDEX(raw_long[Adj Close], MATCH(1, ($A847=raw_long[Date])*(F$1=raw_long[Ticker]),0))</f>
        <v>125.409554</v>
      </c>
      <c r="G847" s="3" cm="1">
        <f t="array" ref="G847">INDEX(raw_long[Adj Close], MATCH(1, ($A847=raw_long[Date])*(G$1=raw_long[Ticker]),0))</f>
        <v>79.391570999999999</v>
      </c>
      <c r="H847" s="3" cm="1">
        <f t="array" ref="H847">INDEX(raw_long[Adj Close], MATCH(1, ($A847=raw_long[Date])*(H$1=raw_long[Ticker]),0))</f>
        <v>103.27780199999999</v>
      </c>
      <c r="I847" s="3" cm="1">
        <f t="array" ref="I847">INDEX(raw_long[Adj Close], MATCH(1, ($A847=raw_long[Date])*(I$1=raw_long[Ticker]),0))</f>
        <v>83.839995999999999</v>
      </c>
    </row>
    <row r="848" spans="1:9" x14ac:dyDescent="0.25">
      <c r="A848" s="2">
        <v>44127</v>
      </c>
      <c r="B848" s="3" cm="1">
        <f t="array" ref="B848">INDEX(raw_long[Adj Close], MATCH(1, ($A848=raw_long[Date])*(B$1=raw_long[Ticker]),0))</f>
        <v>39.789985999999999</v>
      </c>
      <c r="C848" s="3" cm="1">
        <f t="array" ref="C848">INDEX(raw_long[Adj Close], MATCH(1, ($A848=raw_long[Date])*(C$1=raw_long[Ticker]),0))</f>
        <v>273.75106799999998</v>
      </c>
      <c r="D848" s="3" cm="1">
        <f t="array" ref="D848">INDEX(raw_long[Adj Close], MATCH(1, ($A848=raw_long[Date])*(D$1=raw_long[Ticker]),0))</f>
        <v>132.13137800000001</v>
      </c>
      <c r="E848" s="3" cm="1">
        <f t="array" ref="E848">INDEX(raw_long[Adj Close], MATCH(1, ($A848=raw_long[Date])*(E$1=raw_long[Ticker]),0))</f>
        <v>65.674660000000003</v>
      </c>
      <c r="F848" s="3" cm="1">
        <f t="array" ref="F848">INDEX(raw_long[Adj Close], MATCH(1, ($A848=raw_long[Date])*(F$1=raw_long[Ticker]),0))</f>
        <v>129.23213200000001</v>
      </c>
      <c r="G848" s="3" cm="1">
        <f t="array" ref="G848">INDEX(raw_long[Adj Close], MATCH(1, ($A848=raw_long[Date])*(G$1=raw_long[Ticker]),0))</f>
        <v>80.911124999999998</v>
      </c>
      <c r="H848" s="3" cm="1">
        <f t="array" ref="H848">INDEX(raw_long[Adj Close], MATCH(1, ($A848=raw_long[Date])*(H$1=raw_long[Ticker]),0))</f>
        <v>103.884102</v>
      </c>
      <c r="I848" s="3" cm="1">
        <f t="array" ref="I848">INDEX(raw_long[Adj Close], MATCH(1, ($A848=raw_long[Date])*(I$1=raw_long[Ticker]),0))</f>
        <v>82.559997999999993</v>
      </c>
    </row>
    <row r="849" spans="1:9" x14ac:dyDescent="0.25">
      <c r="A849" s="2">
        <v>44130</v>
      </c>
      <c r="B849" s="3" cm="1">
        <f t="array" ref="B849">INDEX(raw_long[Adj Close], MATCH(1, ($A849=raw_long[Date])*(B$1=raw_long[Ticker]),0))</f>
        <v>38.686214</v>
      </c>
      <c r="C849" s="3" cm="1">
        <f t="array" ref="C849">INDEX(raw_long[Adj Close], MATCH(1, ($A849=raw_long[Date])*(C$1=raw_long[Ticker]),0))</f>
        <v>266.17385899999999</v>
      </c>
      <c r="D849" s="3" cm="1">
        <f t="array" ref="D849">INDEX(raw_long[Adj Close], MATCH(1, ($A849=raw_long[Date])*(D$1=raw_long[Ticker]),0))</f>
        <v>128.726181</v>
      </c>
      <c r="E849" s="3" cm="1">
        <f t="array" ref="E849">INDEX(raw_long[Adj Close], MATCH(1, ($A849=raw_long[Date])*(E$1=raw_long[Ticker]),0))</f>
        <v>65.732071000000005</v>
      </c>
      <c r="F849" s="3" cm="1">
        <f t="array" ref="F849">INDEX(raw_long[Adj Close], MATCH(1, ($A849=raw_long[Date])*(F$1=raw_long[Ticker]),0))</f>
        <v>128.25198399999999</v>
      </c>
      <c r="G849" s="3" cm="1">
        <f t="array" ref="G849">INDEX(raw_long[Adj Close], MATCH(1, ($A849=raw_long[Date])*(G$1=raw_long[Ticker]),0))</f>
        <v>78.365379000000004</v>
      </c>
      <c r="H849" s="3" cm="1">
        <f t="array" ref="H849">INDEX(raw_long[Adj Close], MATCH(1, ($A849=raw_long[Date])*(H$1=raw_long[Ticker]),0))</f>
        <v>101.85681200000001</v>
      </c>
      <c r="I849" s="3" cm="1">
        <f t="array" ref="I849">INDEX(raw_long[Adj Close], MATCH(1, ($A849=raw_long[Date])*(I$1=raw_long[Ticker]),0))</f>
        <v>82.379997000000003</v>
      </c>
    </row>
    <row r="850" spans="1:9" x14ac:dyDescent="0.25">
      <c r="A850" s="2">
        <v>44131</v>
      </c>
      <c r="B850" s="3" cm="1">
        <f t="array" ref="B850">INDEX(raw_long[Adj Close], MATCH(1, ($A850=raw_long[Date])*(B$1=raw_long[Ticker]),0))</f>
        <v>38.686214</v>
      </c>
      <c r="C850" s="3" cm="1">
        <f t="array" ref="C850">INDEX(raw_long[Adj Close], MATCH(1, ($A850=raw_long[Date])*(C$1=raw_long[Ticker]),0))</f>
        <v>265.10528599999998</v>
      </c>
      <c r="D850" s="3" cm="1">
        <f t="array" ref="D850">INDEX(raw_long[Adj Close], MATCH(1, ($A850=raw_long[Date])*(D$1=raw_long[Ticker]),0))</f>
        <v>127.719002</v>
      </c>
      <c r="E850" s="3" cm="1">
        <f t="array" ref="E850">INDEX(raw_long[Adj Close], MATCH(1, ($A850=raw_long[Date])*(E$1=raw_long[Ticker]),0))</f>
        <v>65.999977000000001</v>
      </c>
      <c r="F850" s="3" cm="1">
        <f t="array" ref="F850">INDEX(raw_long[Adj Close], MATCH(1, ($A850=raw_long[Date])*(F$1=raw_long[Ticker]),0))</f>
        <v>132.51561000000001</v>
      </c>
      <c r="G850" s="3" cm="1">
        <f t="array" ref="G850">INDEX(raw_long[Adj Close], MATCH(1, ($A850=raw_long[Date])*(G$1=raw_long[Ticker]),0))</f>
        <v>78.483795000000001</v>
      </c>
      <c r="H850" s="3" cm="1">
        <f t="array" ref="H850">INDEX(raw_long[Adj Close], MATCH(1, ($A850=raw_long[Date])*(H$1=raw_long[Ticker]),0))</f>
        <v>100.909485</v>
      </c>
      <c r="I850" s="3" cm="1">
        <f t="array" ref="I850">INDEX(raw_long[Adj Close], MATCH(1, ($A850=raw_long[Date])*(I$1=raw_long[Ticker]),0))</f>
        <v>81.180000000000007</v>
      </c>
    </row>
    <row r="851" spans="1:9" x14ac:dyDescent="0.25">
      <c r="A851" s="2">
        <v>44132</v>
      </c>
      <c r="B851" s="3" cm="1">
        <f t="array" ref="B851">INDEX(raw_long[Adj Close], MATCH(1, ($A851=raw_long[Date])*(B$1=raw_long[Ticker]),0))</f>
        <v>36.352015999999999</v>
      </c>
      <c r="C851" s="3" cm="1">
        <f t="array" ref="C851">INDEX(raw_long[Adj Close], MATCH(1, ($A851=raw_long[Date])*(C$1=raw_long[Ticker]),0))</f>
        <v>249.65943899999999</v>
      </c>
      <c r="D851" s="3" cm="1">
        <f t="array" ref="D851">INDEX(raw_long[Adj Close], MATCH(1, ($A851=raw_long[Date])*(D$1=raw_long[Ticker]),0))</f>
        <v>124.649536</v>
      </c>
      <c r="E851" s="3" cm="1">
        <f t="array" ref="E851">INDEX(raw_long[Adj Close], MATCH(1, ($A851=raw_long[Date])*(E$1=raw_long[Ticker]),0))</f>
        <v>65.138855000000007</v>
      </c>
      <c r="F851" s="3" cm="1">
        <f t="array" ref="F851">INDEX(raw_long[Adj Close], MATCH(1, ($A851=raw_long[Date])*(F$1=raw_long[Ticker]),0))</f>
        <v>132.07455400000001</v>
      </c>
      <c r="G851" s="3" cm="1">
        <f t="array" ref="G851">INDEX(raw_long[Adj Close], MATCH(1, ($A851=raw_long[Date])*(G$1=raw_long[Ticker]),0))</f>
        <v>75.543364999999994</v>
      </c>
      <c r="H851" s="3" cm="1">
        <f t="array" ref="H851">INDEX(raw_long[Adj Close], MATCH(1, ($A851=raw_long[Date])*(H$1=raw_long[Ticker]),0))</f>
        <v>94.827629000000002</v>
      </c>
      <c r="I851" s="3" cm="1">
        <f t="array" ref="I851">INDEX(raw_long[Adj Close], MATCH(1, ($A851=raw_long[Date])*(I$1=raw_long[Ticker]),0))</f>
        <v>80.860000999999997</v>
      </c>
    </row>
    <row r="852" spans="1:9" x14ac:dyDescent="0.25">
      <c r="A852" s="2">
        <v>44133</v>
      </c>
      <c r="B852" s="3" cm="1">
        <f t="array" ref="B852">INDEX(raw_long[Adj Close], MATCH(1, ($A852=raw_long[Date])*(B$1=raw_long[Ticker]),0))</f>
        <v>36.831519999999998</v>
      </c>
      <c r="C852" s="3" cm="1">
        <f t="array" ref="C852">INDEX(raw_long[Adj Close], MATCH(1, ($A852=raw_long[Date])*(C$1=raw_long[Ticker]),0))</f>
        <v>251.40801999999999</v>
      </c>
      <c r="D852" s="3" cm="1">
        <f t="array" ref="D852">INDEX(raw_long[Adj Close], MATCH(1, ($A852=raw_long[Date])*(D$1=raw_long[Ticker]),0))</f>
        <v>124.07401299999999</v>
      </c>
      <c r="E852" s="3" cm="1">
        <f t="array" ref="E852">INDEX(raw_long[Adj Close], MATCH(1, ($A852=raw_long[Date])*(E$1=raw_long[Ticker]),0))</f>
        <v>63.340072999999997</v>
      </c>
      <c r="F852" s="3" cm="1">
        <f t="array" ref="F852">INDEX(raw_long[Adj Close], MATCH(1, ($A852=raw_long[Date])*(F$1=raw_long[Ticker]),0))</f>
        <v>129.86921699999999</v>
      </c>
      <c r="G852" s="3" cm="1">
        <f t="array" ref="G852">INDEX(raw_long[Adj Close], MATCH(1, ($A852=raw_long[Date])*(G$1=raw_long[Ticker]),0))</f>
        <v>75.148674</v>
      </c>
      <c r="H852" s="3" cm="1">
        <f t="array" ref="H852">INDEX(raw_long[Adj Close], MATCH(1, ($A852=raw_long[Date])*(H$1=raw_long[Ticker]),0))</f>
        <v>95.339187999999993</v>
      </c>
      <c r="I852" s="3" cm="1">
        <f t="array" ref="I852">INDEX(raw_long[Adj Close], MATCH(1, ($A852=raw_long[Date])*(I$1=raw_long[Ticker]),0))</f>
        <v>82.199996999999996</v>
      </c>
    </row>
    <row r="853" spans="1:9" x14ac:dyDescent="0.25">
      <c r="A853" s="2">
        <v>44134</v>
      </c>
      <c r="B853" s="3" cm="1">
        <f t="array" ref="B853">INDEX(raw_long[Adj Close], MATCH(1, ($A853=raw_long[Date])*(B$1=raw_long[Ticker]),0))</f>
        <v>37.066749999999999</v>
      </c>
      <c r="C853" s="3" cm="1">
        <f t="array" ref="C853">INDEX(raw_long[Adj Close], MATCH(1, ($A853=raw_long[Date])*(C$1=raw_long[Ticker]),0))</f>
        <v>247.716553</v>
      </c>
      <c r="D853" s="3" cm="1">
        <f t="array" ref="D853">INDEX(raw_long[Adj Close], MATCH(1, ($A853=raw_long[Date])*(D$1=raw_long[Ticker]),0))</f>
        <v>121.19637299999999</v>
      </c>
      <c r="E853" s="3" cm="1">
        <f t="array" ref="E853">INDEX(raw_long[Adj Close], MATCH(1, ($A853=raw_long[Date])*(E$1=raw_long[Ticker]),0))</f>
        <v>62.746864000000002</v>
      </c>
      <c r="F853" s="3" cm="1">
        <f t="array" ref="F853">INDEX(raw_long[Adj Close], MATCH(1, ($A853=raw_long[Date])*(F$1=raw_long[Ticker]),0))</f>
        <v>124.625443</v>
      </c>
      <c r="G853" s="3" cm="1">
        <f t="array" ref="G853">INDEX(raw_long[Adj Close], MATCH(1, ($A853=raw_long[Date])*(G$1=raw_long[Ticker]),0))</f>
        <v>74.043548999999999</v>
      </c>
      <c r="H853" s="3" cm="1">
        <f t="array" ref="H853">INDEX(raw_long[Adj Close], MATCH(1, ($A853=raw_long[Date])*(H$1=raw_long[Ticker]),0))</f>
        <v>95.396027000000004</v>
      </c>
      <c r="I853" s="3" cm="1">
        <f t="array" ref="I853">INDEX(raw_long[Adj Close], MATCH(1, ($A853=raw_long[Date])*(I$1=raw_long[Ticker]),0))</f>
        <v>80.180000000000007</v>
      </c>
    </row>
    <row r="854" spans="1:9" x14ac:dyDescent="0.25">
      <c r="A854" s="2">
        <v>44137</v>
      </c>
      <c r="B854" s="3" cm="1">
        <f t="array" ref="B854">INDEX(raw_long[Adj Close], MATCH(1, ($A854=raw_long[Date])*(B$1=raw_long[Ticker]),0))</f>
        <v>37.718155000000003</v>
      </c>
      <c r="C854" s="3" cm="1">
        <f t="array" ref="C854">INDEX(raw_long[Adj Close], MATCH(1, ($A854=raw_long[Date])*(C$1=raw_long[Ticker]),0))</f>
        <v>252.573746</v>
      </c>
      <c r="D854" s="3" cm="1">
        <f t="array" ref="D854">INDEX(raw_long[Adj Close], MATCH(1, ($A854=raw_long[Date])*(D$1=raw_long[Ticker]),0))</f>
        <v>120.18920900000001</v>
      </c>
      <c r="E854" s="3" cm="1">
        <f t="array" ref="E854">INDEX(raw_long[Adj Close], MATCH(1, ($A854=raw_long[Date])*(E$1=raw_long[Ticker]),0))</f>
        <v>62.459823999999998</v>
      </c>
      <c r="F854" s="3" cm="1">
        <f t="array" ref="F854">INDEX(raw_long[Adj Close], MATCH(1, ($A854=raw_long[Date])*(F$1=raw_long[Ticker]),0))</f>
        <v>126.83075700000001</v>
      </c>
      <c r="G854" s="3" cm="1">
        <f t="array" ref="G854">INDEX(raw_long[Adj Close], MATCH(1, ($A854=raw_long[Date])*(G$1=raw_long[Ticker]),0))</f>
        <v>74.221160999999995</v>
      </c>
      <c r="H854" s="3" cm="1">
        <f t="array" ref="H854">INDEX(raw_long[Adj Close], MATCH(1, ($A854=raw_long[Date])*(H$1=raw_long[Ticker]),0))</f>
        <v>97.953818999999996</v>
      </c>
      <c r="I854" s="3" cm="1">
        <f t="array" ref="I854">INDEX(raw_long[Adj Close], MATCH(1, ($A854=raw_long[Date])*(I$1=raw_long[Ticker]),0))</f>
        <v>82.760002</v>
      </c>
    </row>
    <row r="855" spans="1:9" x14ac:dyDescent="0.25">
      <c r="A855" s="2">
        <v>44138</v>
      </c>
      <c r="B855" s="3" cm="1">
        <f t="array" ref="B855">INDEX(raw_long[Adj Close], MATCH(1, ($A855=raw_long[Date])*(B$1=raw_long[Ticker]),0))</f>
        <v>38.197665999999998</v>
      </c>
      <c r="C855" s="3" cm="1">
        <f t="array" ref="C855">INDEX(raw_long[Adj Close], MATCH(1, ($A855=raw_long[Date])*(C$1=raw_long[Ticker]),0))</f>
        <v>259.47094700000002</v>
      </c>
      <c r="D855" s="3" cm="1">
        <f t="array" ref="D855">INDEX(raw_long[Adj Close], MATCH(1, ($A855=raw_long[Date])*(D$1=raw_long[Ticker]),0))</f>
        <v>121.340256</v>
      </c>
      <c r="E855" s="3" cm="1">
        <f t="array" ref="E855">INDEX(raw_long[Adj Close], MATCH(1, ($A855=raw_long[Date])*(E$1=raw_long[Ticker]),0))</f>
        <v>63.225265999999998</v>
      </c>
      <c r="F855" s="3" cm="1">
        <f t="array" ref="F855">INDEX(raw_long[Adj Close], MATCH(1, ($A855=raw_long[Date])*(F$1=raw_long[Ticker]),0))</f>
        <v>130.45730599999999</v>
      </c>
      <c r="G855" s="3" cm="1">
        <f t="array" ref="G855">INDEX(raw_long[Adj Close], MATCH(1, ($A855=raw_long[Date])*(G$1=raw_long[Ticker]),0))</f>
        <v>74.497437000000005</v>
      </c>
      <c r="H855" s="3" cm="1">
        <f t="array" ref="H855">INDEX(raw_long[Adj Close], MATCH(1, ($A855=raw_long[Date])*(H$1=raw_long[Ticker]),0))</f>
        <v>100.682121</v>
      </c>
      <c r="I855" s="3" cm="1">
        <f t="array" ref="I855">INDEX(raw_long[Adj Close], MATCH(1, ($A855=raw_long[Date])*(I$1=raw_long[Ticker]),0))</f>
        <v>84.860000999999997</v>
      </c>
    </row>
    <row r="856" spans="1:9" x14ac:dyDescent="0.25">
      <c r="A856" s="2">
        <v>44139</v>
      </c>
      <c r="B856" s="3" cm="1">
        <f t="array" ref="B856">INDEX(raw_long[Adj Close], MATCH(1, ($A856=raw_long[Date])*(B$1=raw_long[Ticker]),0))</f>
        <v>38.306232000000001</v>
      </c>
      <c r="C856" s="3" cm="1">
        <f t="array" ref="C856">INDEX(raw_long[Adj Close], MATCH(1, ($A856=raw_long[Date])*(C$1=raw_long[Ticker]),0))</f>
        <v>261.608093</v>
      </c>
      <c r="D856" s="3" cm="1">
        <f t="array" ref="D856">INDEX(raw_long[Adj Close], MATCH(1, ($A856=raw_long[Date])*(D$1=raw_long[Ticker]),0))</f>
        <v>126.85571299999999</v>
      </c>
      <c r="E856" s="3" cm="1">
        <f t="array" ref="E856">INDEX(raw_long[Adj Close], MATCH(1, ($A856=raw_long[Date])*(E$1=raw_long[Ticker]),0))</f>
        <v>67.626534000000007</v>
      </c>
      <c r="F856" s="3" cm="1">
        <f t="array" ref="F856">INDEX(raw_long[Adj Close], MATCH(1, ($A856=raw_long[Date])*(F$1=raw_long[Ticker]),0))</f>
        <v>133.10369900000001</v>
      </c>
      <c r="G856" s="3" cm="1">
        <f t="array" ref="G856">INDEX(raw_long[Adj Close], MATCH(1, ($A856=raw_long[Date])*(G$1=raw_long[Ticker]),0))</f>
        <v>76.668221000000003</v>
      </c>
      <c r="H856" s="3" cm="1">
        <f t="array" ref="H856">INDEX(raw_long[Adj Close], MATCH(1, ($A856=raw_long[Date])*(H$1=raw_long[Ticker]),0))</f>
        <v>101.79997299999999</v>
      </c>
      <c r="I856" s="3" cm="1">
        <f t="array" ref="I856">INDEX(raw_long[Adj Close], MATCH(1, ($A856=raw_long[Date])*(I$1=raw_long[Ticker]),0))</f>
        <v>88.220000999999996</v>
      </c>
    </row>
    <row r="857" spans="1:9" x14ac:dyDescent="0.25">
      <c r="A857" s="2">
        <v>44140</v>
      </c>
      <c r="B857" s="3" cm="1">
        <f t="array" ref="B857">INDEX(raw_long[Adj Close], MATCH(1, ($A857=raw_long[Date])*(B$1=raw_long[Ticker]),0))</f>
        <v>38.414799000000002</v>
      </c>
      <c r="C857" s="3" cm="1">
        <f t="array" ref="C857">INDEX(raw_long[Adj Close], MATCH(1, ($A857=raw_long[Date])*(C$1=raw_long[Ticker]),0))</f>
        <v>267.24246199999999</v>
      </c>
      <c r="D857" s="3" cm="1">
        <f t="array" ref="D857">INDEX(raw_long[Adj Close], MATCH(1, ($A857=raw_long[Date])*(D$1=raw_long[Ticker]),0))</f>
        <v>128.77413899999999</v>
      </c>
      <c r="E857" s="3" cm="1">
        <f t="array" ref="E857">INDEX(raw_long[Adj Close], MATCH(1, ($A857=raw_long[Date])*(E$1=raw_long[Ticker]),0))</f>
        <v>67.951842999999997</v>
      </c>
      <c r="F857" s="3" cm="1">
        <f t="array" ref="F857">INDEX(raw_long[Adj Close], MATCH(1, ($A857=raw_long[Date])*(F$1=raw_long[Ticker]),0))</f>
        <v>133.495758</v>
      </c>
      <c r="G857" s="3" cm="1">
        <f t="array" ref="G857">INDEX(raw_long[Adj Close], MATCH(1, ($A857=raw_long[Date])*(G$1=raw_long[Ticker]),0))</f>
        <v>78.720603999999994</v>
      </c>
      <c r="H857" s="3" cm="1">
        <f t="array" ref="H857">INDEX(raw_long[Adj Close], MATCH(1, ($A857=raw_long[Date])*(H$1=raw_long[Ticker]),0))</f>
        <v>104.281975</v>
      </c>
      <c r="I857" s="3" cm="1">
        <f t="array" ref="I857">INDEX(raw_long[Adj Close], MATCH(1, ($A857=raw_long[Date])*(I$1=raw_long[Ticker]),0))</f>
        <v>87.5</v>
      </c>
    </row>
    <row r="858" spans="1:9" x14ac:dyDescent="0.25">
      <c r="A858" s="2">
        <v>44141</v>
      </c>
      <c r="B858" s="3" cm="1">
        <f t="array" ref="B858">INDEX(raw_long[Adj Close], MATCH(1, ($A858=raw_long[Date])*(B$1=raw_long[Ticker]),0))</f>
        <v>38.043858</v>
      </c>
      <c r="C858" s="3" cm="1">
        <f t="array" ref="C858">INDEX(raw_long[Adj Close], MATCH(1, ($A858=raw_long[Date])*(C$1=raw_long[Ticker]),0))</f>
        <v>269.47674599999999</v>
      </c>
      <c r="D858" s="3" cm="1">
        <f t="array" ref="D858">INDEX(raw_long[Adj Close], MATCH(1, ($A858=raw_long[Date])*(D$1=raw_long[Ticker]),0))</f>
        <v>128.48637400000001</v>
      </c>
      <c r="E858" s="3" cm="1">
        <f t="array" ref="E858">INDEX(raw_long[Adj Close], MATCH(1, ($A858=raw_long[Date])*(E$1=raw_long[Ticker]),0))</f>
        <v>66.765418999999994</v>
      </c>
      <c r="F858" s="3" cm="1">
        <f t="array" ref="F858">INDEX(raw_long[Adj Close], MATCH(1, ($A858=raw_long[Date])*(F$1=raw_long[Ticker]),0))</f>
        <v>133.59378100000001</v>
      </c>
      <c r="G858" s="3" cm="1">
        <f t="array" ref="G858">INDEX(raw_long[Adj Close], MATCH(1, ($A858=raw_long[Date])*(G$1=raw_long[Ticker]),0))</f>
        <v>78.839011999999997</v>
      </c>
      <c r="H858" s="3" cm="1">
        <f t="array" ref="H858">INDEX(raw_long[Adj Close], MATCH(1, ($A858=raw_long[Date])*(H$1=raw_long[Ticker]),0))</f>
        <v>102.917816</v>
      </c>
      <c r="I858" s="3" cm="1">
        <f t="array" ref="I858">INDEX(raw_long[Adj Close], MATCH(1, ($A858=raw_long[Date])*(I$1=raw_long[Ticker]),0))</f>
        <v>87.779999000000004</v>
      </c>
    </row>
    <row r="859" spans="1:9" x14ac:dyDescent="0.25">
      <c r="A859" s="2">
        <v>44144</v>
      </c>
      <c r="B859" s="3" cm="1">
        <f t="array" ref="B859">INDEX(raw_long[Adj Close], MATCH(1, ($A859=raw_long[Date])*(B$1=raw_long[Ticker]),0))</f>
        <v>40.007122000000003</v>
      </c>
      <c r="C859" s="3" cm="1">
        <f t="array" ref="C859">INDEX(raw_long[Adj Close], MATCH(1, ($A859=raw_long[Date])*(C$1=raw_long[Ticker]),0))</f>
        <v>290.26550300000002</v>
      </c>
      <c r="D859" s="3" cm="1">
        <f t="array" ref="D859">INDEX(raw_long[Adj Close], MATCH(1, ($A859=raw_long[Date])*(D$1=raw_long[Ticker]),0))</f>
        <v>129.44560200000001</v>
      </c>
      <c r="E859" s="3" cm="1">
        <f t="array" ref="E859">INDEX(raw_long[Adj Close], MATCH(1, ($A859=raw_long[Date])*(E$1=raw_long[Ticker]),0))</f>
        <v>70.056808000000004</v>
      </c>
      <c r="F859" s="3" cm="1">
        <f t="array" ref="F859">INDEX(raw_long[Adj Close], MATCH(1, ($A859=raw_long[Date])*(F$1=raw_long[Ticker]),0))</f>
        <v>130.60432399999999</v>
      </c>
      <c r="G859" s="3" cm="1">
        <f t="array" ref="G859">INDEX(raw_long[Adj Close], MATCH(1, ($A859=raw_long[Date])*(G$1=raw_long[Ticker]),0))</f>
        <v>83.279258999999996</v>
      </c>
      <c r="H859" s="3" cm="1">
        <f t="array" ref="H859">INDEX(raw_long[Adj Close], MATCH(1, ($A859=raw_long[Date])*(H$1=raw_long[Ticker]),0))</f>
        <v>110.344887</v>
      </c>
      <c r="I859" s="3" cm="1">
        <f t="array" ref="I859">INDEX(raw_long[Adj Close], MATCH(1, ($A859=raw_long[Date])*(I$1=raw_long[Ticker]),0))</f>
        <v>79.379997000000003</v>
      </c>
    </row>
    <row r="860" spans="1:9" x14ac:dyDescent="0.25">
      <c r="A860" s="2">
        <v>44145</v>
      </c>
      <c r="B860" s="3" cm="1">
        <f t="array" ref="B860">INDEX(raw_long[Adj Close], MATCH(1, ($A860=raw_long[Date])*(B$1=raw_long[Ticker]),0))</f>
        <v>40.595191999999997</v>
      </c>
      <c r="C860" s="3" cm="1">
        <f t="array" ref="C860">INDEX(raw_long[Adj Close], MATCH(1, ($A860=raw_long[Date])*(C$1=raw_long[Ticker]),0))</f>
        <v>273.459656</v>
      </c>
      <c r="D860" s="3" cm="1">
        <f t="array" ref="D860">INDEX(raw_long[Adj Close], MATCH(1, ($A860=raw_long[Date])*(D$1=raw_long[Ticker]),0))</f>
        <v>123.73828899999999</v>
      </c>
      <c r="E860" s="3" cm="1">
        <f t="array" ref="E860">INDEX(raw_long[Adj Close], MATCH(1, ($A860=raw_long[Date])*(E$1=raw_long[Ticker]),0))</f>
        <v>70.133353999999997</v>
      </c>
      <c r="F860" s="3" cm="1">
        <f t="array" ref="F860">INDEX(raw_long[Adj Close], MATCH(1, ($A860=raw_long[Date])*(F$1=raw_long[Ticker]),0))</f>
        <v>126.43871300000001</v>
      </c>
      <c r="G860" s="3" cm="1">
        <f t="array" ref="G860">INDEX(raw_long[Adj Close], MATCH(1, ($A860=raw_long[Date])*(G$1=raw_long[Ticker]),0))</f>
        <v>78.779799999999994</v>
      </c>
      <c r="H860" s="3" cm="1">
        <f t="array" ref="H860">INDEX(raw_long[Adj Close], MATCH(1, ($A860=raw_long[Date])*(H$1=raw_long[Ticker]),0))</f>
        <v>112.16374999999999</v>
      </c>
      <c r="I860" s="3" cm="1">
        <f t="array" ref="I860">INDEX(raw_long[Adj Close], MATCH(1, ($A860=raw_long[Date])*(I$1=raw_long[Ticker]),0))</f>
        <v>76.419998000000007</v>
      </c>
    </row>
    <row r="861" spans="1:9" x14ac:dyDescent="0.25">
      <c r="A861" s="2">
        <v>44146</v>
      </c>
      <c r="B861" s="3" cm="1">
        <f t="array" ref="B861">INDEX(raw_long[Adj Close], MATCH(1, ($A861=raw_long[Date])*(B$1=raw_long[Ticker]),0))</f>
        <v>40.540913000000003</v>
      </c>
      <c r="C861" s="3" cm="1">
        <f t="array" ref="C861">INDEX(raw_long[Adj Close], MATCH(1, ($A861=raw_long[Date])*(C$1=raw_long[Ticker]),0))</f>
        <v>271.32247899999999</v>
      </c>
      <c r="D861" s="3" cm="1">
        <f t="array" ref="D861">INDEX(raw_long[Adj Close], MATCH(1, ($A861=raw_long[Date])*(D$1=raw_long[Ticker]),0))</f>
        <v>127.335335</v>
      </c>
      <c r="E861" s="3" cm="1">
        <f t="array" ref="E861">INDEX(raw_long[Adj Close], MATCH(1, ($A861=raw_long[Date])*(E$1=raw_long[Ticker]),0))</f>
        <v>70.018531999999993</v>
      </c>
      <c r="F861" s="3" cm="1">
        <f t="array" ref="F861">INDEX(raw_long[Adj Close], MATCH(1, ($A861=raw_long[Date])*(F$1=raw_long[Ticker]),0))</f>
        <v>129.183121</v>
      </c>
      <c r="G861" s="3" cm="1">
        <f t="array" ref="G861">INDEX(raw_long[Adj Close], MATCH(1, ($A861=raw_long[Date])*(G$1=raw_long[Ticker]),0))</f>
        <v>79.115295000000003</v>
      </c>
      <c r="H861" s="3" cm="1">
        <f t="array" ref="H861">INDEX(raw_long[Adj Close], MATCH(1, ($A861=raw_long[Date])*(H$1=raw_long[Ticker]),0))</f>
        <v>111.330101</v>
      </c>
      <c r="I861" s="3" cm="1">
        <f t="array" ref="I861">INDEX(raw_long[Adj Close], MATCH(1, ($A861=raw_long[Date])*(I$1=raw_long[Ticker]),0))</f>
        <v>81.379997000000003</v>
      </c>
    </row>
    <row r="862" spans="1:9" x14ac:dyDescent="0.25">
      <c r="A862" s="2">
        <v>44147</v>
      </c>
      <c r="B862" s="3" cm="1">
        <f t="array" ref="B862">INDEX(raw_long[Adj Close], MATCH(1, ($A862=raw_long[Date])*(B$1=raw_long[Ticker]),0))</f>
        <v>39.853316999999997</v>
      </c>
      <c r="C862" s="3" cm="1">
        <f t="array" ref="C862">INDEX(raw_long[Adj Close], MATCH(1, ($A862=raw_long[Date])*(C$1=raw_long[Ticker]),0))</f>
        <v>266.17385899999999</v>
      </c>
      <c r="D862" s="3" cm="1">
        <f t="array" ref="D862">INDEX(raw_long[Adj Close], MATCH(1, ($A862=raw_long[Date])*(D$1=raw_long[Ticker]),0))</f>
        <v>127.910858</v>
      </c>
      <c r="E862" s="3" cm="1">
        <f t="array" ref="E862">INDEX(raw_long[Adj Close], MATCH(1, ($A862=raw_long[Date])*(E$1=raw_long[Ticker]),0))</f>
        <v>68.946915000000004</v>
      </c>
      <c r="F862" s="3" cm="1">
        <f t="array" ref="F862">INDEX(raw_long[Adj Close], MATCH(1, ($A862=raw_long[Date])*(F$1=raw_long[Ticker]),0))</f>
        <v>128.49702500000001</v>
      </c>
      <c r="G862" s="3" cm="1">
        <f t="array" ref="G862">INDEX(raw_long[Adj Close], MATCH(1, ($A862=raw_long[Date])*(G$1=raw_long[Ticker]),0))</f>
        <v>80.259879999999995</v>
      </c>
      <c r="H862" s="3" cm="1">
        <f t="array" ref="H862">INDEX(raw_long[Adj Close], MATCH(1, ($A862=raw_long[Date])*(H$1=raw_long[Ticker]),0))</f>
        <v>107.73024700000001</v>
      </c>
      <c r="I862" s="3" cm="1">
        <f t="array" ref="I862">INDEX(raw_long[Adj Close], MATCH(1, ($A862=raw_long[Date])*(I$1=raw_long[Ticker]),0))</f>
        <v>82.68</v>
      </c>
    </row>
    <row r="863" spans="1:9" x14ac:dyDescent="0.25">
      <c r="A863" s="2">
        <v>44148</v>
      </c>
      <c r="B863" s="3" cm="1">
        <f t="array" ref="B863">INDEX(raw_long[Adj Close], MATCH(1, ($A863=raw_long[Date])*(B$1=raw_long[Ticker]),0))</f>
        <v>39.753796000000001</v>
      </c>
      <c r="C863" s="3" cm="1">
        <f t="array" ref="C863">INDEX(raw_long[Adj Close], MATCH(1, ($A863=raw_long[Date])*(C$1=raw_long[Ticker]),0))</f>
        <v>262.288116</v>
      </c>
      <c r="D863" s="3" cm="1">
        <f t="array" ref="D863">INDEX(raw_long[Adj Close], MATCH(1, ($A863=raw_long[Date])*(D$1=raw_long[Ticker]),0))</f>
        <v>131.31603999999999</v>
      </c>
      <c r="E863" s="3" cm="1">
        <f t="array" ref="E863">INDEX(raw_long[Adj Close], MATCH(1, ($A863=raw_long[Date])*(E$1=raw_long[Ticker]),0))</f>
        <v>68.812957999999995</v>
      </c>
      <c r="F863" s="3" cm="1">
        <f t="array" ref="F863">INDEX(raw_long[Adj Close], MATCH(1, ($A863=raw_long[Date])*(F$1=raw_long[Ticker]),0))</f>
        <v>129.134109</v>
      </c>
      <c r="G863" s="3" cm="1">
        <f t="array" ref="G863">INDEX(raw_long[Adj Close], MATCH(1, ($A863=raw_long[Date])*(G$1=raw_long[Ticker]),0))</f>
        <v>81.384749999999997</v>
      </c>
      <c r="H863" s="3" cm="1">
        <f t="array" ref="H863">INDEX(raw_long[Adj Close], MATCH(1, ($A863=raw_long[Date])*(H$1=raw_long[Ticker]),0))</f>
        <v>107.08607499999999</v>
      </c>
      <c r="I863" s="3" cm="1">
        <f t="array" ref="I863">INDEX(raw_long[Adj Close], MATCH(1, ($A863=raw_long[Date])*(I$1=raw_long[Ticker]),0))</f>
        <v>82.400002000000001</v>
      </c>
    </row>
    <row r="864" spans="1:9" x14ac:dyDescent="0.25">
      <c r="A864" s="2">
        <v>44151</v>
      </c>
      <c r="B864" s="3" cm="1">
        <f t="array" ref="B864">INDEX(raw_long[Adj Close], MATCH(1, ($A864=raw_long[Date])*(B$1=raw_long[Ticker]),0))</f>
        <v>41.888958000000002</v>
      </c>
      <c r="C864" s="3" cm="1">
        <f t="array" ref="C864">INDEX(raw_long[Adj Close], MATCH(1, ($A864=raw_long[Date])*(C$1=raw_long[Ticker]),0))</f>
        <v>267.24246199999999</v>
      </c>
      <c r="D864" s="3" cm="1">
        <f t="array" ref="D864">INDEX(raw_long[Adj Close], MATCH(1, ($A864=raw_long[Date])*(D$1=raw_long[Ticker]),0))</f>
        <v>130.06909200000001</v>
      </c>
      <c r="E864" s="3" cm="1">
        <f t="array" ref="E864">INDEX(raw_long[Adj Close], MATCH(1, ($A864=raw_long[Date])*(E$1=raw_long[Ticker]),0))</f>
        <v>69.425315999999995</v>
      </c>
      <c r="F864" s="3" cm="1">
        <f t="array" ref="F864">INDEX(raw_long[Adj Close], MATCH(1, ($A864=raw_long[Date])*(F$1=raw_long[Ticker]),0))</f>
        <v>129.57517999999999</v>
      </c>
      <c r="G864" s="3" cm="1">
        <f t="array" ref="G864">INDEX(raw_long[Adj Close], MATCH(1, ($A864=raw_long[Date])*(G$1=raw_long[Ticker]),0))</f>
        <v>81.147934000000006</v>
      </c>
      <c r="H864" s="3" cm="1">
        <f t="array" ref="H864">INDEX(raw_long[Adj Close], MATCH(1, ($A864=raw_long[Date])*(H$1=raw_long[Ticker]),0))</f>
        <v>106.385048</v>
      </c>
      <c r="I864" s="3" cm="1">
        <f t="array" ref="I864">INDEX(raw_long[Adj Close], MATCH(1, ($A864=raw_long[Date])*(I$1=raw_long[Ticker]),0))</f>
        <v>79.180000000000007</v>
      </c>
    </row>
    <row r="865" spans="1:9" x14ac:dyDescent="0.25">
      <c r="A865" s="2">
        <v>44152</v>
      </c>
      <c r="B865" s="3" cm="1">
        <f t="array" ref="B865">INDEX(raw_long[Adj Close], MATCH(1, ($A865=raw_long[Date])*(B$1=raw_long[Ticker]),0))</f>
        <v>41.617538000000003</v>
      </c>
      <c r="C865" s="3" cm="1">
        <f t="array" ref="C865">INDEX(raw_long[Adj Close], MATCH(1, ($A865=raw_long[Date])*(C$1=raw_long[Ticker]),0))</f>
        <v>269.67105099999998</v>
      </c>
      <c r="D865" s="3" cm="1">
        <f t="array" ref="D865">INDEX(raw_long[Adj Close], MATCH(1, ($A865=raw_long[Date])*(D$1=raw_long[Ticker]),0))</f>
        <v>128.10270700000001</v>
      </c>
      <c r="E865" s="3" cm="1">
        <f t="array" ref="E865">INDEX(raw_long[Adj Close], MATCH(1, ($A865=raw_long[Date])*(E$1=raw_long[Ticker]),0))</f>
        <v>68.545058999999995</v>
      </c>
      <c r="F865" s="3" cm="1">
        <f t="array" ref="F865">INDEX(raw_long[Adj Close], MATCH(1, ($A865=raw_long[Date])*(F$1=raw_long[Ticker]),0))</f>
        <v>128.448013</v>
      </c>
      <c r="G865" s="3" cm="1">
        <f t="array" ref="G865">INDEX(raw_long[Adj Close], MATCH(1, ($A865=raw_long[Date])*(G$1=raw_long[Ticker]),0))</f>
        <v>81.739959999999996</v>
      </c>
      <c r="H865" s="3" cm="1">
        <f t="array" ref="H865">INDEX(raw_long[Adj Close], MATCH(1, ($A865=raw_long[Date])*(H$1=raw_long[Ticker]),0))</f>
        <v>105.72191599999999</v>
      </c>
      <c r="I865" s="3" cm="1">
        <f t="array" ref="I865">INDEX(raw_long[Adj Close], MATCH(1, ($A865=raw_long[Date])*(I$1=raw_long[Ticker]),0))</f>
        <v>79.120002999999997</v>
      </c>
    </row>
    <row r="866" spans="1:9" x14ac:dyDescent="0.25">
      <c r="A866" s="2">
        <v>44153</v>
      </c>
      <c r="B866" s="3" cm="1">
        <f t="array" ref="B866">INDEX(raw_long[Adj Close], MATCH(1, ($A866=raw_long[Date])*(B$1=raw_long[Ticker]),0))</f>
        <v>41.979430999999998</v>
      </c>
      <c r="C866" s="3" cm="1">
        <f t="array" ref="C866">INDEX(raw_long[Adj Close], MATCH(1, ($A866=raw_long[Date])*(C$1=raw_long[Ticker]),0))</f>
        <v>276.08255000000003</v>
      </c>
      <c r="D866" s="3" cm="1">
        <f t="array" ref="D866">INDEX(raw_long[Adj Close], MATCH(1, ($A866=raw_long[Date])*(D$1=raw_long[Ticker]),0))</f>
        <v>131.17218</v>
      </c>
      <c r="E866" s="3" cm="1">
        <f t="array" ref="E866">INDEX(raw_long[Adj Close], MATCH(1, ($A866=raw_long[Date])*(E$1=raw_long[Ticker]),0))</f>
        <v>68.143203999999997</v>
      </c>
      <c r="F866" s="3" cm="1">
        <f t="array" ref="F866">INDEX(raw_long[Adj Close], MATCH(1, ($A866=raw_long[Date])*(F$1=raw_long[Ticker]),0))</f>
        <v>125.948639</v>
      </c>
      <c r="G866" s="3" cm="1">
        <f t="array" ref="G866">INDEX(raw_long[Adj Close], MATCH(1, ($A866=raw_long[Date])*(G$1=raw_long[Ticker]),0))</f>
        <v>83.693672000000007</v>
      </c>
      <c r="H866" s="3" cm="1">
        <f t="array" ref="H866">INDEX(raw_long[Adj Close], MATCH(1, ($A866=raw_long[Date])*(H$1=raw_long[Ticker]),0))</f>
        <v>105.267197</v>
      </c>
      <c r="I866" s="3" cm="1">
        <f t="array" ref="I866">INDEX(raw_long[Adj Close], MATCH(1, ($A866=raw_long[Date])*(I$1=raw_long[Ticker]),0))</f>
        <v>79.220000999999996</v>
      </c>
    </row>
    <row r="867" spans="1:9" x14ac:dyDescent="0.25">
      <c r="A867" s="2">
        <v>44154</v>
      </c>
      <c r="B867" s="3" cm="1">
        <f t="array" ref="B867">INDEX(raw_long[Adj Close], MATCH(1, ($A867=raw_long[Date])*(B$1=raw_long[Ticker]),0))</f>
        <v>41.789436000000002</v>
      </c>
      <c r="C867" s="3" cm="1">
        <f t="array" ref="C867">INDEX(raw_long[Adj Close], MATCH(1, ($A867=raw_long[Date])*(C$1=raw_long[Ticker]),0))</f>
        <v>273.94537400000002</v>
      </c>
      <c r="D867" s="3" cm="1">
        <f t="array" ref="D867">INDEX(raw_long[Adj Close], MATCH(1, ($A867=raw_long[Date])*(D$1=raw_long[Ticker]),0))</f>
        <v>129.30171200000001</v>
      </c>
      <c r="E867" s="3" cm="1">
        <f t="array" ref="E867">INDEX(raw_long[Adj Close], MATCH(1, ($A867=raw_long[Date])*(E$1=raw_long[Ticker]),0))</f>
        <v>68.162338000000005</v>
      </c>
      <c r="F867" s="3" cm="1">
        <f t="array" ref="F867">INDEX(raw_long[Adj Close], MATCH(1, ($A867=raw_long[Date])*(F$1=raw_long[Ticker]),0))</f>
        <v>125.89962800000001</v>
      </c>
      <c r="G867" s="3" cm="1">
        <f t="array" ref="G867">INDEX(raw_long[Adj Close], MATCH(1, ($A867=raw_long[Date])*(G$1=raw_long[Ticker]),0))</f>
        <v>82.845093000000006</v>
      </c>
      <c r="H867" s="3" cm="1">
        <f t="array" ref="H867">INDEX(raw_long[Adj Close], MATCH(1, ($A867=raw_long[Date])*(H$1=raw_long[Ticker]),0))</f>
        <v>104.01673099999999</v>
      </c>
      <c r="I867" s="3" cm="1">
        <f t="array" ref="I867">INDEX(raw_long[Adj Close], MATCH(1, ($A867=raw_long[Date])*(I$1=raw_long[Ticker]),0))</f>
        <v>79.180000000000007</v>
      </c>
    </row>
    <row r="868" spans="1:9" x14ac:dyDescent="0.25">
      <c r="A868" s="2">
        <v>44155</v>
      </c>
      <c r="B868" s="3" cm="1">
        <f t="array" ref="B868">INDEX(raw_long[Adj Close], MATCH(1, ($A868=raw_long[Date])*(B$1=raw_long[Ticker]),0))</f>
        <v>41.418495</v>
      </c>
      <c r="C868" s="3" cm="1">
        <f t="array" ref="C868">INDEX(raw_long[Adj Close], MATCH(1, ($A868=raw_long[Date])*(C$1=raw_long[Ticker]),0))</f>
        <v>272.48822000000001</v>
      </c>
      <c r="D868" s="3" cm="1">
        <f t="array" ref="D868">INDEX(raw_long[Adj Close], MATCH(1, ($A868=raw_long[Date])*(D$1=raw_long[Ticker]),0))</f>
        <v>129.013947</v>
      </c>
      <c r="E868" s="3" cm="1">
        <f t="array" ref="E868">INDEX(raw_long[Adj Close], MATCH(1, ($A868=raw_long[Date])*(E$1=raw_long[Ticker]),0))</f>
        <v>68.200607000000005</v>
      </c>
      <c r="F868" s="3" cm="1">
        <f t="array" ref="F868">INDEX(raw_long[Adj Close], MATCH(1, ($A868=raw_long[Date])*(F$1=raw_long[Ticker]),0))</f>
        <v>127.41886100000001</v>
      </c>
      <c r="G868" s="3" cm="1">
        <f t="array" ref="G868">INDEX(raw_long[Adj Close], MATCH(1, ($A868=raw_long[Date])*(G$1=raw_long[Ticker]),0))</f>
        <v>83.496337999999994</v>
      </c>
      <c r="H868" s="3" cm="1">
        <f t="array" ref="H868">INDEX(raw_long[Adj Close], MATCH(1, ($A868=raw_long[Date])*(H$1=raw_long[Ticker]),0))</f>
        <v>103.808311</v>
      </c>
      <c r="I868" s="3" cm="1">
        <f t="array" ref="I868">INDEX(raw_long[Adj Close], MATCH(1, ($A868=raw_long[Date])*(I$1=raw_long[Ticker]),0))</f>
        <v>80.040001000000004</v>
      </c>
    </row>
    <row r="869" spans="1:9" x14ac:dyDescent="0.25">
      <c r="A869" s="2">
        <v>44158</v>
      </c>
      <c r="B869" s="3" cm="1">
        <f t="array" ref="B869">INDEX(raw_long[Adj Close], MATCH(1, ($A869=raw_long[Date])*(B$1=raw_long[Ticker]),0))</f>
        <v>41.825626</v>
      </c>
      <c r="C869" s="3" cm="1">
        <f t="array" ref="C869">INDEX(raw_long[Adj Close], MATCH(1, ($A869=raw_long[Date])*(C$1=raw_long[Ticker]),0))</f>
        <v>272.00247200000001</v>
      </c>
      <c r="D869" s="3" cm="1">
        <f t="array" ref="D869">INDEX(raw_long[Adj Close], MATCH(1, ($A869=raw_long[Date])*(D$1=raw_long[Ticker]),0))</f>
        <v>127.57513400000001</v>
      </c>
      <c r="E869" s="3" cm="1">
        <f t="array" ref="E869">INDEX(raw_long[Adj Close], MATCH(1, ($A869=raw_long[Date])*(E$1=raw_long[Ticker]),0))</f>
        <v>67.932709000000003</v>
      </c>
      <c r="F869" s="3" cm="1">
        <f t="array" ref="F869">INDEX(raw_long[Adj Close], MATCH(1, ($A869=raw_long[Date])*(F$1=raw_long[Ticker]),0))</f>
        <v>127.320847</v>
      </c>
      <c r="G869" s="3" cm="1">
        <f t="array" ref="G869">INDEX(raw_long[Adj Close], MATCH(1, ($A869=raw_long[Date])*(G$1=raw_long[Ticker]),0))</f>
        <v>83.239784</v>
      </c>
      <c r="H869" s="3" cm="1">
        <f t="array" ref="H869">INDEX(raw_long[Adj Close], MATCH(1, ($A869=raw_long[Date])*(H$1=raw_long[Ticker]),0))</f>
        <v>105.79769899999999</v>
      </c>
      <c r="I869" s="3" cm="1">
        <f t="array" ref="I869">INDEX(raw_long[Adj Close], MATCH(1, ($A869=raw_long[Date])*(I$1=raw_long[Ticker]),0))</f>
        <v>79.760002</v>
      </c>
    </row>
    <row r="870" spans="1:9" x14ac:dyDescent="0.25">
      <c r="A870" s="2">
        <v>44159</v>
      </c>
      <c r="B870" s="3" cm="1">
        <f t="array" ref="B870">INDEX(raw_long[Adj Close], MATCH(1, ($A870=raw_long[Date])*(B$1=raw_long[Ticker]),0))</f>
        <v>42.639885</v>
      </c>
      <c r="C870" s="3" cm="1">
        <f t="array" ref="C870">INDEX(raw_long[Adj Close], MATCH(1, ($A870=raw_long[Date])*(C$1=raw_long[Ticker]),0))</f>
        <v>271.22537199999999</v>
      </c>
      <c r="D870" s="3" cm="1">
        <f t="array" ref="D870">INDEX(raw_long[Adj Close], MATCH(1, ($A870=raw_long[Date])*(D$1=raw_long[Ticker]),0))</f>
        <v>126.85571299999999</v>
      </c>
      <c r="E870" s="3" cm="1">
        <f t="array" ref="E870">INDEX(raw_long[Adj Close], MATCH(1, ($A870=raw_long[Date])*(E$1=raw_long[Ticker]),0))</f>
        <v>67.243813000000003</v>
      </c>
      <c r="F870" s="3" cm="1">
        <f t="array" ref="F870">INDEX(raw_long[Adj Close], MATCH(1, ($A870=raw_long[Date])*(F$1=raw_long[Ticker]),0))</f>
        <v>128.10495</v>
      </c>
      <c r="G870" s="3" cm="1">
        <f t="array" ref="G870">INDEX(raw_long[Adj Close], MATCH(1, ($A870=raw_long[Date])*(G$1=raw_long[Ticker]),0))</f>
        <v>81.345284000000007</v>
      </c>
      <c r="H870" s="3" cm="1">
        <f t="array" ref="H870">INDEX(raw_long[Adj Close], MATCH(1, ($A870=raw_long[Date])*(H$1=raw_long[Ticker]),0))</f>
        <v>106.460831</v>
      </c>
      <c r="I870" s="3" cm="1">
        <f t="array" ref="I870">INDEX(raw_long[Adj Close], MATCH(1, ($A870=raw_long[Date])*(I$1=raw_long[Ticker]),0))</f>
        <v>76.480002999999996</v>
      </c>
    </row>
    <row r="871" spans="1:9" x14ac:dyDescent="0.25">
      <c r="A871" s="2">
        <v>44160</v>
      </c>
      <c r="B871" s="3" cm="1">
        <f t="array" ref="B871">INDEX(raw_long[Adj Close], MATCH(1, ($A871=raw_long[Date])*(B$1=raw_long[Ticker]),0))</f>
        <v>42.495128999999999</v>
      </c>
      <c r="C871" s="3" cm="1">
        <f t="array" ref="C871">INDEX(raw_long[Adj Close], MATCH(1, ($A871=raw_long[Date])*(C$1=raw_long[Ticker]),0))</f>
        <v>265.78530899999998</v>
      </c>
      <c r="D871" s="3" cm="1">
        <f t="array" ref="D871">INDEX(raw_long[Adj Close], MATCH(1, ($A871=raw_long[Date])*(D$1=raw_long[Ticker]),0))</f>
        <v>128.58230599999999</v>
      </c>
      <c r="E871" s="3" cm="1">
        <f t="array" ref="E871">INDEX(raw_long[Adj Close], MATCH(1, ($A871=raw_long[Date])*(E$1=raw_long[Ticker]),0))</f>
        <v>66.918509999999998</v>
      </c>
      <c r="F871" s="3" cm="1">
        <f t="array" ref="F871">INDEX(raw_long[Adj Close], MATCH(1, ($A871=raw_long[Date])*(F$1=raw_long[Ticker]),0))</f>
        <v>126.63473500000001</v>
      </c>
      <c r="G871" s="3" cm="1">
        <f t="array" ref="G871">INDEX(raw_long[Adj Close], MATCH(1, ($A871=raw_long[Date])*(G$1=raw_long[Ticker]),0))</f>
        <v>80.851921000000004</v>
      </c>
      <c r="H871" s="3" cm="1">
        <f t="array" ref="H871">INDEX(raw_long[Adj Close], MATCH(1, ($A871=raw_long[Date])*(H$1=raw_long[Ticker]),0))</f>
        <v>106.44188699999999</v>
      </c>
      <c r="I871" s="3" cm="1">
        <f t="array" ref="I871">INDEX(raw_long[Adj Close], MATCH(1, ($A871=raw_long[Date])*(I$1=raw_long[Ticker]),0))</f>
        <v>76.379997000000003</v>
      </c>
    </row>
    <row r="872" spans="1:9" x14ac:dyDescent="0.25">
      <c r="A872" s="2">
        <v>44161</v>
      </c>
      <c r="B872" s="3" cm="1">
        <f t="array" ref="B872">INDEX(raw_long[Adj Close], MATCH(1, ($A872=raw_long[Date])*(B$1=raw_long[Ticker]),0))</f>
        <v>41.961337999999998</v>
      </c>
      <c r="C872" s="3" cm="1">
        <f t="array" ref="C872">INDEX(raw_long[Adj Close], MATCH(1, ($A872=raw_long[Date])*(C$1=raw_long[Ticker]),0))</f>
        <v>266.853882</v>
      </c>
      <c r="D872" s="3" cm="1">
        <f t="array" ref="D872">INDEX(raw_long[Adj Close], MATCH(1, ($A872=raw_long[Date])*(D$1=raw_long[Ticker]),0))</f>
        <v>130.78848300000001</v>
      </c>
      <c r="E872" s="3" cm="1">
        <f t="array" ref="E872">INDEX(raw_long[Adj Close], MATCH(1, ($A872=raw_long[Date])*(E$1=raw_long[Ticker]),0))</f>
        <v>67.205535999999995</v>
      </c>
      <c r="F872" s="3" cm="1">
        <f t="array" ref="F872">INDEX(raw_long[Adj Close], MATCH(1, ($A872=raw_long[Date])*(F$1=raw_long[Ticker]),0))</f>
        <v>128.79104599999999</v>
      </c>
      <c r="G872" s="3" cm="1">
        <f t="array" ref="G872">INDEX(raw_long[Adj Close], MATCH(1, ($A872=raw_long[Date])*(G$1=raw_long[Ticker]),0))</f>
        <v>81.029533000000001</v>
      </c>
      <c r="H872" s="3" cm="1">
        <f t="array" ref="H872">INDEX(raw_long[Adj Close], MATCH(1, ($A872=raw_long[Date])*(H$1=raw_long[Ticker]),0))</f>
        <v>105.49456000000001</v>
      </c>
      <c r="I872" s="3" cm="1">
        <f t="array" ref="I872">INDEX(raw_long[Adj Close], MATCH(1, ($A872=raw_long[Date])*(I$1=raw_long[Ticker]),0))</f>
        <v>79.300003000000004</v>
      </c>
    </row>
    <row r="873" spans="1:9" x14ac:dyDescent="0.25">
      <c r="A873" s="2">
        <v>44162</v>
      </c>
      <c r="B873" s="3" cm="1">
        <f t="array" ref="B873">INDEX(raw_long[Adj Close], MATCH(1, ($A873=raw_long[Date])*(B$1=raw_long[Ticker]),0))</f>
        <v>42.929397999999999</v>
      </c>
      <c r="C873" s="3" cm="1">
        <f t="array" ref="C873">INDEX(raw_long[Adj Close], MATCH(1, ($A873=raw_long[Date])*(C$1=raw_long[Ticker]),0))</f>
        <v>263.45385700000003</v>
      </c>
      <c r="D873" s="3" cm="1">
        <f t="array" ref="D873">INDEX(raw_long[Adj Close], MATCH(1, ($A873=raw_long[Date])*(D$1=raw_long[Ticker]),0))</f>
        <v>131.459946</v>
      </c>
      <c r="E873" s="3" cm="1">
        <f t="array" ref="E873">INDEX(raw_long[Adj Close], MATCH(1, ($A873=raw_long[Date])*(E$1=raw_long[Ticker]),0))</f>
        <v>67.760482999999994</v>
      </c>
      <c r="F873" s="3" cm="1">
        <f t="array" ref="F873">INDEX(raw_long[Adj Close], MATCH(1, ($A873=raw_long[Date])*(F$1=raw_long[Ticker]),0))</f>
        <v>130.75134299999999</v>
      </c>
      <c r="G873" s="3" cm="1">
        <f t="array" ref="G873">INDEX(raw_long[Adj Close], MATCH(1, ($A873=raw_long[Date])*(G$1=raw_long[Ticker]),0))</f>
        <v>81.029533000000001</v>
      </c>
      <c r="H873" s="3" cm="1">
        <f t="array" ref="H873">INDEX(raw_long[Adj Close], MATCH(1, ($A873=raw_long[Date])*(H$1=raw_long[Ticker]),0))</f>
        <v>106.74503300000001</v>
      </c>
      <c r="I873" s="3" cm="1">
        <f t="array" ref="I873">INDEX(raw_long[Adj Close], MATCH(1, ($A873=raw_long[Date])*(I$1=raw_long[Ticker]),0))</f>
        <v>80.459998999999996</v>
      </c>
    </row>
    <row r="874" spans="1:9" x14ac:dyDescent="0.25">
      <c r="A874" s="2">
        <v>44165</v>
      </c>
      <c r="B874" s="3" cm="1">
        <f t="array" ref="B874">INDEX(raw_long[Adj Close], MATCH(1, ($A874=raw_long[Date])*(B$1=raw_long[Ticker]),0))</f>
        <v>42.296084999999998</v>
      </c>
      <c r="C874" s="3" cm="1">
        <f t="array" ref="C874">INDEX(raw_long[Adj Close], MATCH(1, ($A874=raw_long[Date])*(C$1=raw_long[Ticker]),0))</f>
        <v>259.66525300000001</v>
      </c>
      <c r="D874" s="3" cm="1">
        <f t="array" ref="D874">INDEX(raw_long[Adj Close], MATCH(1, ($A874=raw_long[Date])*(D$1=raw_long[Ticker]),0))</f>
        <v>134.04980499999999</v>
      </c>
      <c r="E874" s="3" cm="1">
        <f t="array" ref="E874">INDEX(raw_long[Adj Close], MATCH(1, ($A874=raw_long[Date])*(E$1=raw_long[Ticker]),0))</f>
        <v>67.454314999999994</v>
      </c>
      <c r="F874" s="3" cm="1">
        <f t="array" ref="F874">INDEX(raw_long[Adj Close], MATCH(1, ($A874=raw_long[Date])*(F$1=raw_long[Ticker]),0))</f>
        <v>131.19241299999999</v>
      </c>
      <c r="G874" s="3" cm="1">
        <f t="array" ref="G874">INDEX(raw_long[Adj Close], MATCH(1, ($A874=raw_long[Date])*(G$1=raw_long[Ticker]),0))</f>
        <v>82.253067000000001</v>
      </c>
      <c r="H874" s="3" cm="1">
        <f t="array" ref="H874">INDEX(raw_long[Adj Close], MATCH(1, ($A874=raw_long[Date])*(H$1=raw_long[Ticker]),0))</f>
        <v>106.10084500000001</v>
      </c>
      <c r="I874" s="3" cm="1">
        <f t="array" ref="I874">INDEX(raw_long[Adj Close], MATCH(1, ($A874=raw_long[Date])*(I$1=raw_long[Ticker]),0))</f>
        <v>84.800003000000004</v>
      </c>
    </row>
    <row r="875" spans="1:9" x14ac:dyDescent="0.25">
      <c r="A875" s="2">
        <v>44166</v>
      </c>
      <c r="B875" s="3" cm="1">
        <f t="array" ref="B875">INDEX(raw_long[Adj Close], MATCH(1, ($A875=raw_long[Date])*(B$1=raw_long[Ticker]),0))</f>
        <v>43.083199</v>
      </c>
      <c r="C875" s="3" cm="1">
        <f t="array" ref="C875">INDEX(raw_long[Adj Close], MATCH(1, ($A875=raw_long[Date])*(C$1=raw_long[Ticker]),0))</f>
        <v>265.00811800000002</v>
      </c>
      <c r="D875" s="3" cm="1">
        <f t="array" ref="D875">INDEX(raw_long[Adj Close], MATCH(1, ($A875=raw_long[Date])*(D$1=raw_long[Ticker]),0))</f>
        <v>132.61099200000001</v>
      </c>
      <c r="E875" s="3" cm="1">
        <f t="array" ref="E875">INDEX(raw_long[Adj Close], MATCH(1, ($A875=raw_long[Date])*(E$1=raw_long[Ticker]),0))</f>
        <v>67.703079000000002</v>
      </c>
      <c r="F875" s="3" cm="1">
        <f t="array" ref="F875">INDEX(raw_long[Adj Close], MATCH(1, ($A875=raw_long[Date])*(F$1=raw_long[Ticker]),0))</f>
        <v>132.02552800000001</v>
      </c>
      <c r="G875" s="3" cm="1">
        <f t="array" ref="G875">INDEX(raw_long[Adj Close], MATCH(1, ($A875=raw_long[Date])*(G$1=raw_long[Ticker]),0))</f>
        <v>83.476592999999994</v>
      </c>
      <c r="H875" s="3" cm="1">
        <f t="array" ref="H875">INDEX(raw_long[Adj Close], MATCH(1, ($A875=raw_long[Date])*(H$1=raw_long[Ticker]),0))</f>
        <v>106.99134100000001</v>
      </c>
      <c r="I875" s="3" cm="1">
        <f t="array" ref="I875">INDEX(raw_long[Adj Close], MATCH(1, ($A875=raw_long[Date])*(I$1=raw_long[Ticker]),0))</f>
        <v>82.300003000000004</v>
      </c>
    </row>
    <row r="876" spans="1:9" x14ac:dyDescent="0.25">
      <c r="A876" s="2">
        <v>44167</v>
      </c>
      <c r="B876" s="3" cm="1">
        <f t="array" ref="B876">INDEX(raw_long[Adj Close], MATCH(1, ($A876=raw_long[Date])*(B$1=raw_long[Ticker]),0))</f>
        <v>42.522266000000002</v>
      </c>
      <c r="C876" s="3" cm="1">
        <f t="array" ref="C876">INDEX(raw_long[Adj Close], MATCH(1, ($A876=raw_long[Date])*(C$1=raw_long[Ticker]),0))</f>
        <v>260.15093999999999</v>
      </c>
      <c r="D876" s="3" cm="1">
        <f t="array" ref="D876">INDEX(raw_long[Adj Close], MATCH(1, ($A876=raw_long[Date])*(D$1=raw_long[Ticker]),0))</f>
        <v>133.810013</v>
      </c>
      <c r="E876" s="3" cm="1">
        <f t="array" ref="E876">INDEX(raw_long[Adj Close], MATCH(1, ($A876=raw_long[Date])*(E$1=raw_long[Ticker]),0))</f>
        <v>66.420967000000005</v>
      </c>
      <c r="F876" s="3" cm="1">
        <f t="array" ref="F876">INDEX(raw_long[Adj Close], MATCH(1, ($A876=raw_long[Date])*(F$1=raw_long[Ticker]),0))</f>
        <v>132.51561000000001</v>
      </c>
      <c r="G876" s="3" cm="1">
        <f t="array" ref="G876">INDEX(raw_long[Adj Close], MATCH(1, ($A876=raw_long[Date])*(G$1=raw_long[Ticker]),0))</f>
        <v>83.417389</v>
      </c>
      <c r="H876" s="3" cm="1">
        <f t="array" ref="H876">INDEX(raw_long[Adj Close], MATCH(1, ($A876=raw_long[Date])*(H$1=raw_long[Ticker]),0))</f>
        <v>106.97238900000001</v>
      </c>
      <c r="I876" s="3" cm="1">
        <f t="array" ref="I876">INDEX(raw_long[Adj Close], MATCH(1, ($A876=raw_long[Date])*(I$1=raw_long[Ticker]),0))</f>
        <v>81.220000999999996</v>
      </c>
    </row>
    <row r="877" spans="1:9" x14ac:dyDescent="0.25">
      <c r="A877" s="2">
        <v>44168</v>
      </c>
      <c r="B877" s="3" cm="1">
        <f t="array" ref="B877">INDEX(raw_long[Adj Close], MATCH(1, ($A877=raw_long[Date])*(B$1=raw_long[Ticker]),0))</f>
        <v>41.490875000000003</v>
      </c>
      <c r="C877" s="3" cm="1">
        <f t="array" ref="C877">INDEX(raw_long[Adj Close], MATCH(1, ($A877=raw_long[Date])*(C$1=raw_long[Ticker]),0))</f>
        <v>265.97955300000001</v>
      </c>
      <c r="D877" s="3" cm="1">
        <f t="array" ref="D877">INDEX(raw_long[Adj Close], MATCH(1, ($A877=raw_long[Date])*(D$1=raw_long[Ticker]),0))</f>
        <v>132.323227</v>
      </c>
      <c r="E877" s="3" cm="1">
        <f t="array" ref="E877">INDEX(raw_long[Adj Close], MATCH(1, ($A877=raw_long[Date])*(E$1=raw_long[Ticker]),0))</f>
        <v>65.712943999999993</v>
      </c>
      <c r="F877" s="3" cm="1">
        <f t="array" ref="F877">INDEX(raw_long[Adj Close], MATCH(1, ($A877=raw_long[Date])*(F$1=raw_long[Ticker]),0))</f>
        <v>134.671921</v>
      </c>
      <c r="G877" s="3" cm="1">
        <f t="array" ref="G877">INDEX(raw_long[Adj Close], MATCH(1, ($A877=raw_long[Date])*(G$1=raw_long[Ticker]),0))</f>
        <v>86.002609000000007</v>
      </c>
      <c r="H877" s="3" cm="1">
        <f t="array" ref="H877">INDEX(raw_long[Adj Close], MATCH(1, ($A877=raw_long[Date])*(H$1=raw_long[Ticker]),0))</f>
        <v>106.02505499999999</v>
      </c>
      <c r="I877" s="3" cm="1">
        <f t="array" ref="I877">INDEX(raw_long[Adj Close], MATCH(1, ($A877=raw_long[Date])*(I$1=raw_long[Ticker]),0))</f>
        <v>80.059997999999993</v>
      </c>
    </row>
    <row r="878" spans="1:9" x14ac:dyDescent="0.25">
      <c r="A878" s="2">
        <v>44169</v>
      </c>
      <c r="B878" s="3" cm="1">
        <f t="array" ref="B878">INDEX(raw_long[Adj Close], MATCH(1, ($A878=raw_long[Date])*(B$1=raw_long[Ticker]),0))</f>
        <v>41.472782000000002</v>
      </c>
      <c r="C878" s="3" cm="1">
        <f t="array" ref="C878">INDEX(raw_long[Adj Close], MATCH(1, ($A878=raw_long[Date])*(C$1=raw_long[Ticker]),0))</f>
        <v>267.43670700000001</v>
      </c>
      <c r="D878" s="3" cm="1">
        <f t="array" ref="D878">INDEX(raw_long[Adj Close], MATCH(1, ($A878=raw_long[Date])*(D$1=raw_long[Ticker]),0))</f>
        <v>130.98034699999999</v>
      </c>
      <c r="E878" s="3" cm="1">
        <f t="array" ref="E878">INDEX(raw_long[Adj Close], MATCH(1, ($A878=raw_long[Date])*(E$1=raw_long[Ticker]),0))</f>
        <v>65.368492000000003</v>
      </c>
      <c r="F878" s="3" cm="1">
        <f t="array" ref="F878">INDEX(raw_long[Adj Close], MATCH(1, ($A878=raw_long[Date])*(F$1=raw_long[Ticker]),0))</f>
        <v>133.93682899999999</v>
      </c>
      <c r="G878" s="3" cm="1">
        <f t="array" ref="G878">INDEX(raw_long[Adj Close], MATCH(1, ($A878=raw_long[Date])*(G$1=raw_long[Ticker]),0))</f>
        <v>85.27243</v>
      </c>
      <c r="H878" s="3" cm="1">
        <f t="array" ref="H878">INDEX(raw_long[Adj Close], MATCH(1, ($A878=raw_long[Date])*(H$1=raw_long[Ticker]),0))</f>
        <v>107.332375</v>
      </c>
      <c r="I878" s="3" cm="1">
        <f t="array" ref="I878">INDEX(raw_long[Adj Close], MATCH(1, ($A878=raw_long[Date])*(I$1=raw_long[Ticker]),0))</f>
        <v>78.779999000000004</v>
      </c>
    </row>
    <row r="879" spans="1:9" x14ac:dyDescent="0.25">
      <c r="A879" s="2">
        <v>44172</v>
      </c>
      <c r="B879" s="3" cm="1">
        <f t="array" ref="B879">INDEX(raw_long[Adj Close], MATCH(1, ($A879=raw_long[Date])*(B$1=raw_long[Ticker]),0))</f>
        <v>42.685119999999998</v>
      </c>
      <c r="C879" s="3" cm="1">
        <f t="array" ref="C879">INDEX(raw_long[Adj Close], MATCH(1, ($A879=raw_long[Date])*(C$1=raw_long[Ticker]),0))</f>
        <v>271.80819700000001</v>
      </c>
      <c r="D879" s="3" cm="1">
        <f t="array" ref="D879">INDEX(raw_long[Adj Close], MATCH(1, ($A879=raw_long[Date])*(D$1=raw_long[Ticker]),0))</f>
        <v>130.356842</v>
      </c>
      <c r="E879" s="3" cm="1">
        <f t="array" ref="E879">INDEX(raw_long[Adj Close], MATCH(1, ($A879=raw_long[Date])*(E$1=raw_long[Ticker]),0))</f>
        <v>65.483306999999996</v>
      </c>
      <c r="F879" s="3" cm="1">
        <f t="array" ref="F879">INDEX(raw_long[Adj Close], MATCH(1, ($A879=raw_long[Date])*(F$1=raw_long[Ticker]),0))</f>
        <v>132.85865799999999</v>
      </c>
      <c r="G879" s="3" cm="1">
        <f t="array" ref="G879">INDEX(raw_long[Adj Close], MATCH(1, ($A879=raw_long[Date])*(G$1=raw_long[Ticker]),0))</f>
        <v>86.397284999999997</v>
      </c>
      <c r="H879" s="3" cm="1">
        <f t="array" ref="H879">INDEX(raw_long[Adj Close], MATCH(1, ($A879=raw_long[Date])*(H$1=raw_long[Ticker]),0))</f>
        <v>106.498718</v>
      </c>
      <c r="I879" s="3" cm="1">
        <f t="array" ref="I879">INDEX(raw_long[Adj Close], MATCH(1, ($A879=raw_long[Date])*(I$1=raw_long[Ticker]),0))</f>
        <v>79.040001000000004</v>
      </c>
    </row>
    <row r="880" spans="1:9" x14ac:dyDescent="0.25">
      <c r="A880" s="2">
        <v>44173</v>
      </c>
      <c r="B880" s="3" cm="1">
        <f t="array" ref="B880">INDEX(raw_long[Adj Close], MATCH(1, ($A880=raw_long[Date])*(B$1=raw_long[Ticker]),0))</f>
        <v>42.938442000000002</v>
      </c>
      <c r="C880" s="3" cm="1">
        <f t="array" ref="C880">INDEX(raw_long[Adj Close], MATCH(1, ($A880=raw_long[Date])*(C$1=raw_long[Ticker]),0))</f>
        <v>272.58535799999999</v>
      </c>
      <c r="D880" s="3" cm="1">
        <f t="array" ref="D880">INDEX(raw_long[Adj Close], MATCH(1, ($A880=raw_long[Date])*(D$1=raw_long[Ticker]),0))</f>
        <v>131.93954500000001</v>
      </c>
      <c r="E880" s="3" cm="1">
        <f t="array" ref="E880">INDEX(raw_long[Adj Close], MATCH(1, ($A880=raw_long[Date])*(E$1=raw_long[Ticker]),0))</f>
        <v>65.368492000000003</v>
      </c>
      <c r="F880" s="3" cm="1">
        <f t="array" ref="F880">INDEX(raw_long[Adj Close], MATCH(1, ($A880=raw_long[Date])*(F$1=raw_long[Ticker]),0))</f>
        <v>133.93682899999999</v>
      </c>
      <c r="G880" s="3" cm="1">
        <f t="array" ref="G880">INDEX(raw_long[Adj Close], MATCH(1, ($A880=raw_long[Date])*(G$1=raw_long[Ticker]),0))</f>
        <v>85.844727000000006</v>
      </c>
      <c r="H880" s="3" cm="1">
        <f t="array" ref="H880">INDEX(raw_long[Adj Close], MATCH(1, ($A880=raw_long[Date])*(H$1=raw_long[Ticker]),0))</f>
        <v>108.37443500000001</v>
      </c>
      <c r="I880" s="3" cm="1">
        <f t="array" ref="I880">INDEX(raw_long[Adj Close], MATCH(1, ($A880=raw_long[Date])*(I$1=raw_long[Ticker]),0))</f>
        <v>78.739998</v>
      </c>
    </row>
    <row r="881" spans="1:9" x14ac:dyDescent="0.25">
      <c r="A881" s="2">
        <v>44174</v>
      </c>
      <c r="B881" s="3" cm="1">
        <f t="array" ref="B881">INDEX(raw_long[Adj Close], MATCH(1, ($A881=raw_long[Date])*(B$1=raw_long[Ticker]),0))</f>
        <v>45.073600999999996</v>
      </c>
      <c r="C881" s="3" cm="1">
        <f t="array" ref="C881">INDEX(raw_long[Adj Close], MATCH(1, ($A881=raw_long[Date])*(C$1=raw_long[Ticker]),0))</f>
        <v>276.85968000000003</v>
      </c>
      <c r="D881" s="3" cm="1">
        <f t="array" ref="D881">INDEX(raw_long[Adj Close], MATCH(1, ($A881=raw_long[Date])*(D$1=raw_long[Ticker]),0))</f>
        <v>131.74771100000001</v>
      </c>
      <c r="E881" s="3" cm="1">
        <f t="array" ref="E881">INDEX(raw_long[Adj Close], MATCH(1, ($A881=raw_long[Date])*(E$1=raw_long[Ticker]),0))</f>
        <v>65.387626999999995</v>
      </c>
      <c r="F881" s="3" cm="1">
        <f t="array" ref="F881">INDEX(raw_long[Adj Close], MATCH(1, ($A881=raw_long[Date])*(F$1=raw_long[Ticker]),0))</f>
        <v>132.85865799999999</v>
      </c>
      <c r="G881" s="3" cm="1">
        <f t="array" ref="G881">INDEX(raw_long[Adj Close], MATCH(1, ($A881=raw_long[Date])*(G$1=raw_long[Ticker]),0))</f>
        <v>86.199944000000002</v>
      </c>
      <c r="H881" s="3" cm="1">
        <f t="array" ref="H881">INDEX(raw_long[Adj Close], MATCH(1, ($A881=raw_long[Date])*(H$1=raw_long[Ticker]),0))</f>
        <v>107.900772</v>
      </c>
      <c r="I881" s="3" cm="1">
        <f t="array" ref="I881">INDEX(raw_long[Adj Close], MATCH(1, ($A881=raw_long[Date])*(I$1=raw_long[Ticker]),0))</f>
        <v>79.459998999999996</v>
      </c>
    </row>
    <row r="882" spans="1:9" x14ac:dyDescent="0.25">
      <c r="A882" s="2">
        <v>44175</v>
      </c>
      <c r="B882" s="3" cm="1">
        <f t="array" ref="B882">INDEX(raw_long[Adj Close], MATCH(1, ($A882=raw_long[Date])*(B$1=raw_long[Ticker]),0))</f>
        <v>45.100746000000001</v>
      </c>
      <c r="C882" s="3" cm="1">
        <f t="array" ref="C882">INDEX(raw_long[Adj Close], MATCH(1, ($A882=raw_long[Date])*(C$1=raw_long[Ticker]),0))</f>
        <v>279.38543700000002</v>
      </c>
      <c r="D882" s="3" cm="1">
        <f t="array" ref="D882">INDEX(raw_long[Adj Close], MATCH(1, ($A882=raw_long[Date])*(D$1=raw_long[Ticker]),0))</f>
        <v>131.41197199999999</v>
      </c>
      <c r="E882" s="3" cm="1">
        <f t="array" ref="E882">INDEX(raw_long[Adj Close], MATCH(1, ($A882=raw_long[Date])*(E$1=raw_long[Ticker]),0))</f>
        <v>65.368492000000003</v>
      </c>
      <c r="F882" s="3" cm="1">
        <f t="array" ref="F882">INDEX(raw_long[Adj Close], MATCH(1, ($A882=raw_long[Date])*(F$1=raw_long[Ticker]),0))</f>
        <v>132.12354999999999</v>
      </c>
      <c r="G882" s="3" cm="1">
        <f t="array" ref="G882">INDEX(raw_long[Adj Close], MATCH(1, ($A882=raw_long[Date])*(G$1=raw_long[Ticker]),0))</f>
        <v>85.331635000000006</v>
      </c>
      <c r="H882" s="3" cm="1">
        <f t="array" ref="H882">INDEX(raw_long[Adj Close], MATCH(1, ($A882=raw_long[Date])*(H$1=raw_long[Ticker]),0))</f>
        <v>107.540779</v>
      </c>
      <c r="I882" s="3" cm="1">
        <f t="array" ref="I882">INDEX(raw_long[Adj Close], MATCH(1, ($A882=raw_long[Date])*(I$1=raw_long[Ticker]),0))</f>
        <v>78.879997000000003</v>
      </c>
    </row>
    <row r="883" spans="1:9" x14ac:dyDescent="0.25">
      <c r="A883" s="2">
        <v>44176</v>
      </c>
      <c r="B883" s="3" cm="1">
        <f t="array" ref="B883">INDEX(raw_long[Adj Close], MATCH(1, ($A883=raw_long[Date])*(B$1=raw_long[Ticker]),0))</f>
        <v>44.313633000000003</v>
      </c>
      <c r="C883" s="3" cm="1">
        <f t="array" ref="C883">INDEX(raw_long[Adj Close], MATCH(1, ($A883=raw_long[Date])*(C$1=raw_long[Ticker]),0))</f>
        <v>275.20822099999998</v>
      </c>
      <c r="D883" s="3" cm="1">
        <f t="array" ref="D883">INDEX(raw_long[Adj Close], MATCH(1, ($A883=raw_long[Date])*(D$1=raw_long[Ticker]),0))</f>
        <v>130.692566</v>
      </c>
      <c r="E883" s="3" cm="1">
        <f t="array" ref="E883">INDEX(raw_long[Adj Close], MATCH(1, ($A883=raw_long[Date])*(E$1=raw_long[Ticker]),0))</f>
        <v>64.698738000000006</v>
      </c>
      <c r="F883" s="3" cm="1">
        <f t="array" ref="F883">INDEX(raw_long[Adj Close], MATCH(1, ($A883=raw_long[Date])*(F$1=raw_long[Ticker]),0))</f>
        <v>130.60432399999999</v>
      </c>
      <c r="G883" s="3" cm="1">
        <f t="array" ref="G883">INDEX(raw_long[Adj Close], MATCH(1, ($A883=raw_long[Date])*(G$1=raw_long[Ticker]),0))</f>
        <v>85.371100999999996</v>
      </c>
      <c r="H883" s="3" cm="1">
        <f t="array" ref="H883">INDEX(raw_long[Adj Close], MATCH(1, ($A883=raw_long[Date])*(H$1=raw_long[Ticker]),0))</f>
        <v>106.74503300000001</v>
      </c>
      <c r="I883" s="3" cm="1">
        <f t="array" ref="I883">INDEX(raw_long[Adj Close], MATCH(1, ($A883=raw_long[Date])*(I$1=raw_long[Ticker]),0))</f>
        <v>79.239998</v>
      </c>
    </row>
    <row r="884" spans="1:9" x14ac:dyDescent="0.25">
      <c r="A884" s="2">
        <v>44179</v>
      </c>
      <c r="B884" s="3" cm="1">
        <f t="array" ref="B884">INDEX(raw_long[Adj Close], MATCH(1, ($A884=raw_long[Date])*(B$1=raw_long[Ticker]),0))</f>
        <v>45.725009999999997</v>
      </c>
      <c r="C884" s="3" cm="1">
        <f t="array" ref="C884">INDEX(raw_long[Adj Close], MATCH(1, ($A884=raw_long[Date])*(C$1=raw_long[Ticker]),0))</f>
        <v>279.28826900000001</v>
      </c>
      <c r="D884" s="3" cm="1">
        <f t="array" ref="D884">INDEX(raw_long[Adj Close], MATCH(1, ($A884=raw_long[Date])*(D$1=raw_long[Ticker]),0))</f>
        <v>132.89875799999999</v>
      </c>
      <c r="E884" s="3" cm="1">
        <f t="array" ref="E884">INDEX(raw_long[Adj Close], MATCH(1, ($A884=raw_long[Date])*(E$1=raw_long[Ticker]),0))</f>
        <v>64.851821999999999</v>
      </c>
      <c r="F884" s="3" cm="1">
        <f t="array" ref="F884">INDEX(raw_long[Adj Close], MATCH(1, ($A884=raw_long[Date])*(F$1=raw_long[Ticker]),0))</f>
        <v>133.25071700000001</v>
      </c>
      <c r="G884" s="3" cm="1">
        <f t="array" ref="G884">INDEX(raw_long[Adj Close], MATCH(1, ($A884=raw_long[Date])*(G$1=raw_long[Ticker]),0))</f>
        <v>83.318725999999998</v>
      </c>
      <c r="H884" s="3" cm="1">
        <f t="array" ref="H884">INDEX(raw_long[Adj Close], MATCH(1, ($A884=raw_long[Date])*(H$1=raw_long[Ticker]),0))</f>
        <v>106.763977</v>
      </c>
      <c r="I884" s="3" cm="1">
        <f t="array" ref="I884">INDEX(raw_long[Adj Close], MATCH(1, ($A884=raw_long[Date])*(I$1=raw_long[Ticker]),0))</f>
        <v>84.519997000000004</v>
      </c>
    </row>
    <row r="885" spans="1:9" x14ac:dyDescent="0.25">
      <c r="A885" s="2">
        <v>44180</v>
      </c>
      <c r="B885" s="3" cm="1">
        <f t="array" ref="B885">INDEX(raw_long[Adj Close], MATCH(1, ($A885=raw_long[Date])*(B$1=raw_long[Ticker]),0))</f>
        <v>46.358317999999997</v>
      </c>
      <c r="C885" s="3" cm="1">
        <f t="array" ref="C885">INDEX(raw_long[Adj Close], MATCH(1, ($A885=raw_long[Date])*(C$1=raw_long[Ticker]),0))</f>
        <v>281.91116299999999</v>
      </c>
      <c r="D885" s="3" cm="1">
        <f t="array" ref="D885">INDEX(raw_long[Adj Close], MATCH(1, ($A885=raw_long[Date])*(D$1=raw_long[Ticker]),0))</f>
        <v>133.85797099999999</v>
      </c>
      <c r="E885" s="3" cm="1">
        <f t="array" ref="E885">INDEX(raw_long[Adj Close], MATCH(1, ($A885=raw_long[Date])*(E$1=raw_long[Ticker]),0))</f>
        <v>64.564780999999996</v>
      </c>
      <c r="F885" s="3" cm="1">
        <f t="array" ref="F885">INDEX(raw_long[Adj Close], MATCH(1, ($A885=raw_long[Date])*(F$1=raw_long[Ticker]),0))</f>
        <v>131.535461</v>
      </c>
      <c r="G885" s="3" cm="1">
        <f t="array" ref="G885">INDEX(raw_long[Adj Close], MATCH(1, ($A885=raw_long[Date])*(G$1=raw_long[Ticker]),0))</f>
        <v>83.062172000000004</v>
      </c>
      <c r="H885" s="3" cm="1">
        <f t="array" ref="H885">INDEX(raw_long[Adj Close], MATCH(1, ($A885=raw_long[Date])*(H$1=raw_long[Ticker]),0))</f>
        <v>108.63969400000001</v>
      </c>
      <c r="I885" s="3" cm="1">
        <f t="array" ref="I885">INDEX(raw_long[Adj Close], MATCH(1, ($A885=raw_long[Date])*(I$1=raw_long[Ticker]),0))</f>
        <v>82.519997000000004</v>
      </c>
    </row>
    <row r="886" spans="1:9" x14ac:dyDescent="0.25">
      <c r="A886" s="2">
        <v>44181</v>
      </c>
      <c r="B886" s="3" cm="1">
        <f t="array" ref="B886">INDEX(raw_long[Adj Close], MATCH(1, ($A886=raw_long[Date])*(B$1=raw_long[Ticker]),0))</f>
        <v>45.525970000000001</v>
      </c>
      <c r="C886" s="3" cm="1">
        <f t="array" ref="C886">INDEX(raw_long[Adj Close], MATCH(1, ($A886=raw_long[Date])*(C$1=raw_long[Ticker]),0))</f>
        <v>282.10543799999999</v>
      </c>
      <c r="D886" s="3" cm="1">
        <f t="array" ref="D886">INDEX(raw_long[Adj Close], MATCH(1, ($A886=raw_long[Date])*(D$1=raw_long[Ticker]),0))</f>
        <v>133.47427400000001</v>
      </c>
      <c r="E886" s="3" cm="1">
        <f t="array" ref="E886">INDEX(raw_long[Adj Close], MATCH(1, ($A886=raw_long[Date])*(E$1=raw_long[Ticker]),0))</f>
        <v>65.942565999999999</v>
      </c>
      <c r="F886" s="3" cm="1">
        <f t="array" ref="F886">INDEX(raw_long[Adj Close], MATCH(1, ($A886=raw_long[Date])*(F$1=raw_long[Ticker]),0))</f>
        <v>134.27986100000001</v>
      </c>
      <c r="G886" s="3" cm="1">
        <f t="array" ref="G886">INDEX(raw_long[Adj Close], MATCH(1, ($A886=raw_long[Date])*(G$1=raw_long[Ticker]),0))</f>
        <v>84.680396999999999</v>
      </c>
      <c r="H886" s="3" cm="1">
        <f t="array" ref="H886">INDEX(raw_long[Adj Close], MATCH(1, ($A886=raw_long[Date])*(H$1=raw_long[Ticker]),0))</f>
        <v>109.56806899999999</v>
      </c>
      <c r="I886" s="3" cm="1">
        <f t="array" ref="I886">INDEX(raw_long[Adj Close], MATCH(1, ($A886=raw_long[Date])*(I$1=raw_long[Ticker]),0))</f>
        <v>85.059997999999993</v>
      </c>
    </row>
    <row r="887" spans="1:9" x14ac:dyDescent="0.25">
      <c r="A887" s="2">
        <v>44182</v>
      </c>
      <c r="B887" s="3" cm="1">
        <f t="array" ref="B887">INDEX(raw_long[Adj Close], MATCH(1, ($A887=raw_long[Date])*(B$1=raw_long[Ticker]),0))</f>
        <v>45.779293000000003</v>
      </c>
      <c r="C887" s="3" cm="1">
        <f t="array" ref="C887">INDEX(raw_long[Adj Close], MATCH(1, ($A887=raw_long[Date])*(C$1=raw_long[Ticker]),0))</f>
        <v>286.57406600000002</v>
      </c>
      <c r="D887" s="3" cm="1">
        <f t="array" ref="D887">INDEX(raw_long[Adj Close], MATCH(1, ($A887=raw_long[Date])*(D$1=raw_long[Ticker]),0))</f>
        <v>135.009018</v>
      </c>
      <c r="E887" s="3" cm="1">
        <f t="array" ref="E887">INDEX(raw_long[Adj Close], MATCH(1, ($A887=raw_long[Date])*(E$1=raw_long[Ticker]),0))</f>
        <v>66.095657000000003</v>
      </c>
      <c r="F887" s="3" cm="1">
        <f t="array" ref="F887">INDEX(raw_long[Adj Close], MATCH(1, ($A887=raw_long[Date])*(F$1=raw_long[Ticker]),0))</f>
        <v>136.33818099999999</v>
      </c>
      <c r="G887" s="3" cm="1">
        <f t="array" ref="G887">INDEX(raw_long[Adj Close], MATCH(1, ($A887=raw_long[Date])*(G$1=raw_long[Ticker]),0))</f>
        <v>87.285338999999993</v>
      </c>
      <c r="H887" s="3" cm="1">
        <f t="array" ref="H887">INDEX(raw_long[Adj Close], MATCH(1, ($A887=raw_long[Date])*(H$1=raw_long[Ticker]),0))</f>
        <v>110.458557</v>
      </c>
      <c r="I887" s="3" cm="1">
        <f t="array" ref="I887">INDEX(raw_long[Adj Close], MATCH(1, ($A887=raw_long[Date])*(I$1=raw_long[Ticker]),0))</f>
        <v>89.68</v>
      </c>
    </row>
    <row r="888" spans="1:9" x14ac:dyDescent="0.25">
      <c r="A888" s="2">
        <v>44183</v>
      </c>
      <c r="B888" s="3" cm="1">
        <f t="array" ref="B888">INDEX(raw_long[Adj Close], MATCH(1, ($A888=raw_long[Date])*(B$1=raw_long[Ticker]),0))</f>
        <v>45.960239000000001</v>
      </c>
      <c r="C888" s="3" cm="1">
        <f t="array" ref="C888">INDEX(raw_long[Adj Close], MATCH(1, ($A888=raw_long[Date])*(C$1=raw_long[Ticker]),0))</f>
        <v>281.61971999999997</v>
      </c>
      <c r="D888" s="3" cm="1">
        <f t="array" ref="D888">INDEX(raw_long[Adj Close], MATCH(1, ($A888=raw_long[Date])*(D$1=raw_long[Ticker]),0))</f>
        <v>134.57737700000001</v>
      </c>
      <c r="E888" s="3" cm="1">
        <f t="array" ref="E888">INDEX(raw_long[Adj Close], MATCH(1, ($A888=raw_long[Date])*(E$1=raw_long[Ticker]),0))</f>
        <v>66.535781999999998</v>
      </c>
      <c r="F888" s="3" cm="1">
        <f t="array" ref="F888">INDEX(raw_long[Adj Close], MATCH(1, ($A888=raw_long[Date])*(F$1=raw_long[Ticker]),0))</f>
        <v>134.18185399999999</v>
      </c>
      <c r="G888" s="3" cm="1">
        <f t="array" ref="G888">INDEX(raw_long[Adj Close], MATCH(1, ($A888=raw_long[Date])*(G$1=raw_long[Ticker]),0))</f>
        <v>88.331260999999998</v>
      </c>
      <c r="H888" s="3" cm="1">
        <f t="array" ref="H888">INDEX(raw_long[Adj Close], MATCH(1, ($A888=raw_long[Date])*(H$1=raw_long[Ticker]),0))</f>
        <v>111.614304</v>
      </c>
      <c r="I888" s="3" cm="1">
        <f t="array" ref="I888">INDEX(raw_long[Adj Close], MATCH(1, ($A888=raw_long[Date])*(I$1=raw_long[Ticker]),0))</f>
        <v>91.099997999999999</v>
      </c>
    </row>
    <row r="889" spans="1:9" x14ac:dyDescent="0.25">
      <c r="A889" s="2">
        <v>44186</v>
      </c>
      <c r="B889" s="3" cm="1">
        <f t="array" ref="B889">INDEX(raw_long[Adj Close], MATCH(1, ($A889=raw_long[Date])*(B$1=raw_long[Ticker]),0))</f>
        <v>44.901707000000002</v>
      </c>
      <c r="C889" s="3" cm="1">
        <f t="array" ref="C889">INDEX(raw_long[Adj Close], MATCH(1, ($A889=raw_long[Date])*(C$1=raw_long[Ticker]),0))</f>
        <v>279.28826900000001</v>
      </c>
      <c r="D889" s="3" cm="1">
        <f t="array" ref="D889">INDEX(raw_long[Adj Close], MATCH(1, ($A889=raw_long[Date])*(D$1=raw_long[Ticker]),0))</f>
        <v>129.97316000000001</v>
      </c>
      <c r="E889" s="3" cm="1">
        <f t="array" ref="E889">INDEX(raw_long[Adj Close], MATCH(1, ($A889=raw_long[Date])*(E$1=raw_long[Ticker]),0))</f>
        <v>64.507369999999995</v>
      </c>
      <c r="F889" s="3" cm="1">
        <f t="array" ref="F889">INDEX(raw_long[Adj Close], MATCH(1, ($A889=raw_long[Date])*(F$1=raw_long[Ticker]),0))</f>
        <v>132.80964700000001</v>
      </c>
      <c r="G889" s="3" cm="1">
        <f t="array" ref="G889">INDEX(raw_long[Adj Close], MATCH(1, ($A889=raw_long[Date])*(G$1=raw_long[Ticker]),0))</f>
        <v>86.377555999999998</v>
      </c>
      <c r="H889" s="3" cm="1">
        <f t="array" ref="H889">INDEX(raw_long[Adj Close], MATCH(1, ($A889=raw_long[Date])*(H$1=raw_long[Ticker]),0))</f>
        <v>107.673416</v>
      </c>
      <c r="I889" s="3" cm="1">
        <f t="array" ref="I889">INDEX(raw_long[Adj Close], MATCH(1, ($A889=raw_long[Date])*(I$1=raw_long[Ticker]),0))</f>
        <v>89.400002000000001</v>
      </c>
    </row>
    <row r="890" spans="1:9" x14ac:dyDescent="0.25">
      <c r="A890" s="2">
        <v>44187</v>
      </c>
      <c r="B890" s="3" cm="1">
        <f t="array" ref="B890">INDEX(raw_long[Adj Close], MATCH(1, ($A890=raw_long[Date])*(B$1=raw_long[Ticker]),0))</f>
        <v>45.155028999999999</v>
      </c>
      <c r="C890" s="3" cm="1">
        <f t="array" ref="C890">INDEX(raw_long[Adj Close], MATCH(1, ($A890=raw_long[Date])*(C$1=raw_long[Ticker]),0))</f>
        <v>285.11691300000001</v>
      </c>
      <c r="D890" s="3" cm="1">
        <f t="array" ref="D890">INDEX(raw_long[Adj Close], MATCH(1, ($A890=raw_long[Date])*(D$1=raw_long[Ticker]),0))</f>
        <v>131.89158599999999</v>
      </c>
      <c r="E890" s="3" cm="1">
        <f t="array" ref="E890">INDEX(raw_long[Adj Close], MATCH(1, ($A890=raw_long[Date])*(E$1=raw_long[Ticker]),0))</f>
        <v>65.024039999999999</v>
      </c>
      <c r="F890" s="3" cm="1">
        <f t="array" ref="F890">INDEX(raw_long[Adj Close], MATCH(1, ($A890=raw_long[Date])*(F$1=raw_long[Ticker]),0))</f>
        <v>133.59378100000001</v>
      </c>
      <c r="G890" s="3" cm="1">
        <f t="array" ref="G890">INDEX(raw_long[Adj Close], MATCH(1, ($A890=raw_long[Date])*(G$1=raw_long[Ticker]),0))</f>
        <v>88.864097999999998</v>
      </c>
      <c r="H890" s="3" cm="1">
        <f t="array" ref="H890">INDEX(raw_long[Adj Close], MATCH(1, ($A890=raw_long[Date])*(H$1=raw_long[Ticker]),0))</f>
        <v>108.31759599999999</v>
      </c>
      <c r="I890" s="3" cm="1">
        <f t="array" ref="I890">INDEX(raw_long[Adj Close], MATCH(1, ($A890=raw_long[Date])*(I$1=raw_long[Ticker]),0))</f>
        <v>90.599997999999999</v>
      </c>
    </row>
    <row r="891" spans="1:9" x14ac:dyDescent="0.25">
      <c r="A891" s="2">
        <v>44188</v>
      </c>
      <c r="B891" s="3" cm="1">
        <f t="array" ref="B891">INDEX(raw_long[Adj Close], MATCH(1, ($A891=raw_long[Date])*(B$1=raw_long[Ticker]),0))</f>
        <v>45.562159999999999</v>
      </c>
      <c r="C891" s="3" cm="1">
        <f t="array" ref="C891">INDEX(raw_long[Adj Close], MATCH(1, ($A891=raw_long[Date])*(C$1=raw_long[Ticker]),0))</f>
        <v>285.21404999999999</v>
      </c>
      <c r="D891" s="3" cm="1">
        <f t="array" ref="D891">INDEX(raw_long[Adj Close], MATCH(1, ($A891=raw_long[Date])*(D$1=raw_long[Ticker]),0))</f>
        <v>132.56303399999999</v>
      </c>
      <c r="E891" s="3" cm="1">
        <f t="array" ref="E891">INDEX(raw_long[Adj Close], MATCH(1, ($A891=raw_long[Date])*(E$1=raw_long[Ticker]),0))</f>
        <v>65.062308999999999</v>
      </c>
      <c r="F891" s="3" cm="1">
        <f t="array" ref="F891">INDEX(raw_long[Adj Close], MATCH(1, ($A891=raw_long[Date])*(F$1=raw_long[Ticker]),0))</f>
        <v>133.69177199999999</v>
      </c>
      <c r="G891" s="3" cm="1">
        <f t="array" ref="G891">INDEX(raw_long[Adj Close], MATCH(1, ($A891=raw_long[Date])*(G$1=raw_long[Ticker]),0))</f>
        <v>89.298255999999995</v>
      </c>
      <c r="H891" s="3" cm="1">
        <f t="array" ref="H891">INDEX(raw_long[Adj Close], MATCH(1, ($A891=raw_long[Date])*(H$1=raw_long[Ticker]),0))</f>
        <v>110.83749400000001</v>
      </c>
      <c r="I891" s="3" cm="1">
        <f t="array" ref="I891">INDEX(raw_long[Adj Close], MATCH(1, ($A891=raw_long[Date])*(I$1=raw_long[Ticker]),0))</f>
        <v>89.199996999999996</v>
      </c>
    </row>
    <row r="892" spans="1:9" x14ac:dyDescent="0.25">
      <c r="A892" s="2">
        <v>44193</v>
      </c>
      <c r="B892" s="3" cm="1">
        <f t="array" ref="B892">INDEX(raw_long[Adj Close], MATCH(1, ($A892=raw_long[Date])*(B$1=raw_long[Ticker]),0))</f>
        <v>45.616439999999997</v>
      </c>
      <c r="C892" s="3" cm="1">
        <f t="array" ref="C892">INDEX(raw_long[Adj Close], MATCH(1, ($A892=raw_long[Date])*(C$1=raw_long[Ticker]),0))</f>
        <v>290.75122099999999</v>
      </c>
      <c r="D892" s="3" cm="1">
        <f t="array" ref="D892">INDEX(raw_long[Adj Close], MATCH(1, ($A892=raw_long[Date])*(D$1=raw_long[Ticker]),0))</f>
        <v>133.666122</v>
      </c>
      <c r="E892" s="3" cm="1">
        <f t="array" ref="E892">INDEX(raw_long[Adj Close], MATCH(1, ($A892=raw_long[Date])*(E$1=raw_long[Ticker]),0))</f>
        <v>65.445037999999997</v>
      </c>
      <c r="F892" s="3" cm="1">
        <f t="array" ref="F892">INDEX(raw_long[Adj Close], MATCH(1, ($A892=raw_long[Date])*(F$1=raw_long[Ticker]),0))</f>
        <v>134.81895399999999</v>
      </c>
      <c r="G892" s="3" cm="1">
        <f t="array" ref="G892">INDEX(raw_long[Adj Close], MATCH(1, ($A892=raw_long[Date])*(G$1=raw_long[Ticker]),0))</f>
        <v>90.719131000000004</v>
      </c>
      <c r="H892" s="3" cm="1">
        <f t="array" ref="H892">INDEX(raw_long[Adj Close], MATCH(1, ($A892=raw_long[Date])*(H$1=raw_long[Ticker]),0))</f>
        <v>113.01635</v>
      </c>
      <c r="I892" s="3" cm="1">
        <f t="array" ref="I892">INDEX(raw_long[Adj Close], MATCH(1, ($A892=raw_long[Date])*(I$1=raw_long[Ticker]),0))</f>
        <v>88.400002000000001</v>
      </c>
    </row>
    <row r="893" spans="1:9" x14ac:dyDescent="0.25">
      <c r="A893" s="2">
        <v>44194</v>
      </c>
      <c r="B893" s="3" cm="1">
        <f t="array" ref="B893">INDEX(raw_long[Adj Close], MATCH(1, ($A893=raw_long[Date])*(B$1=raw_long[Ticker]),0))</f>
        <v>45.887863000000003</v>
      </c>
      <c r="C893" s="3" cm="1">
        <f t="array" ref="C893">INDEX(raw_long[Adj Close], MATCH(1, ($A893=raw_long[Date])*(C$1=raw_long[Ticker]),0))</f>
        <v>290.94552599999997</v>
      </c>
      <c r="D893" s="3" cm="1">
        <f t="array" ref="D893">INDEX(raw_long[Adj Close], MATCH(1, ($A893=raw_long[Date])*(D$1=raw_long[Ticker]),0))</f>
        <v>134.33757</v>
      </c>
      <c r="E893" s="3" cm="1">
        <f t="array" ref="E893">INDEX(raw_long[Adj Close], MATCH(1, ($A893=raw_long[Date])*(E$1=raw_long[Ticker]),0))</f>
        <v>65.598113999999995</v>
      </c>
      <c r="F893" s="3" cm="1">
        <f t="array" ref="F893">INDEX(raw_long[Adj Close], MATCH(1, ($A893=raw_long[Date])*(F$1=raw_long[Ticker]),0))</f>
        <v>135.50505100000001</v>
      </c>
      <c r="G893" s="3" cm="1">
        <f t="array" ref="G893">INDEX(raw_long[Adj Close], MATCH(1, ($A893=raw_long[Date])*(G$1=raw_long[Ticker]),0))</f>
        <v>90.699393999999998</v>
      </c>
      <c r="H893" s="3" cm="1">
        <f t="array" ref="H893">INDEX(raw_long[Adj Close], MATCH(1, ($A893=raw_long[Date])*(H$1=raw_long[Ticker]),0))</f>
        <v>111.21642300000001</v>
      </c>
      <c r="I893" s="3" cm="1">
        <f t="array" ref="I893">INDEX(raw_long[Adj Close], MATCH(1, ($A893=raw_long[Date])*(I$1=raw_long[Ticker]),0))</f>
        <v>91.400002000000001</v>
      </c>
    </row>
    <row r="894" spans="1:9" x14ac:dyDescent="0.25">
      <c r="A894" s="2">
        <v>44195</v>
      </c>
      <c r="B894" s="3" cm="1">
        <f t="array" ref="B894">INDEX(raw_long[Adj Close], MATCH(1, ($A894=raw_long[Date])*(B$1=raw_long[Ticker]),0))</f>
        <v>45.670726999999999</v>
      </c>
      <c r="C894" s="3" cm="1">
        <f t="array" ref="C894">INDEX(raw_long[Adj Close], MATCH(1, ($A894=raw_long[Date])*(C$1=raw_long[Ticker]),0))</f>
        <v>289.39123499999999</v>
      </c>
      <c r="D894" s="3" cm="1">
        <f t="array" ref="D894">INDEX(raw_long[Adj Close], MATCH(1, ($A894=raw_long[Date])*(D$1=raw_long[Ticker]),0))</f>
        <v>133.57020600000001</v>
      </c>
      <c r="E894" s="3" cm="1">
        <f t="array" ref="E894">INDEX(raw_long[Adj Close], MATCH(1, ($A894=raw_long[Date])*(E$1=raw_long[Ticker]),0))</f>
        <v>65.253676999999996</v>
      </c>
      <c r="F894" s="3" cm="1">
        <f t="array" ref="F894">INDEX(raw_long[Adj Close], MATCH(1, ($A894=raw_long[Date])*(F$1=raw_long[Ticker]),0))</f>
        <v>137.56336999999999</v>
      </c>
      <c r="G894" s="3" cm="1">
        <f t="array" ref="G894">INDEX(raw_long[Adj Close], MATCH(1, ($A894=raw_long[Date])*(G$1=raw_long[Ticker]),0))</f>
        <v>91.054610999999994</v>
      </c>
      <c r="H894" s="3" cm="1">
        <f t="array" ref="H894">INDEX(raw_long[Adj Close], MATCH(1, ($A894=raw_long[Date])*(H$1=raw_long[Ticker]),0))</f>
        <v>111.330101</v>
      </c>
      <c r="I894" s="3" cm="1">
        <f t="array" ref="I894">INDEX(raw_long[Adj Close], MATCH(1, ($A894=raw_long[Date])*(I$1=raw_long[Ticker]),0))</f>
        <v>91.059997999999993</v>
      </c>
    </row>
    <row r="895" spans="1:9" x14ac:dyDescent="0.25">
      <c r="A895" s="2">
        <v>44200</v>
      </c>
      <c r="B895" s="3" cm="1">
        <f t="array" ref="B895">INDEX(raw_long[Adj Close], MATCH(1, ($A895=raw_long[Date])*(B$1=raw_long[Ticker]),0))</f>
        <v>46.774498000000001</v>
      </c>
      <c r="C895" s="3" cm="1">
        <f t="array" ref="C895">INDEX(raw_long[Adj Close], MATCH(1, ($A895=raw_long[Date])*(C$1=raw_long[Ticker]),0))</f>
        <v>286.96264600000001</v>
      </c>
      <c r="D895" s="3" cm="1">
        <f t="array" ref="D895">INDEX(raw_long[Adj Close], MATCH(1, ($A895=raw_long[Date])*(D$1=raw_long[Ticker]),0))</f>
        <v>134.673294</v>
      </c>
      <c r="E895" s="3" cm="1">
        <f t="array" ref="E895">INDEX(raw_long[Adj Close], MATCH(1, ($A895=raw_long[Date])*(E$1=raw_long[Ticker]),0))</f>
        <v>66.535781999999998</v>
      </c>
      <c r="F895" s="3" cm="1">
        <f t="array" ref="F895">INDEX(raw_long[Adj Close], MATCH(1, ($A895=raw_long[Date])*(F$1=raw_long[Ticker]),0))</f>
        <v>140.89584400000001</v>
      </c>
      <c r="G895" s="3" cm="1">
        <f t="array" ref="G895">INDEX(raw_long[Adj Close], MATCH(1, ($A895=raw_long[Date])*(G$1=raw_long[Ticker]),0))</f>
        <v>90.166565000000006</v>
      </c>
      <c r="H895" s="3" cm="1">
        <f t="array" ref="H895">INDEX(raw_long[Adj Close], MATCH(1, ($A895=raw_long[Date])*(H$1=raw_long[Ticker]),0))</f>
        <v>111.424843</v>
      </c>
      <c r="I895" s="3" cm="1">
        <f t="array" ref="I895">INDEX(raw_long[Adj Close], MATCH(1, ($A895=raw_long[Date])*(I$1=raw_long[Ticker]),0))</f>
        <v>94.080001999999993</v>
      </c>
    </row>
    <row r="896" spans="1:9" x14ac:dyDescent="0.25">
      <c r="A896" s="2">
        <v>44201</v>
      </c>
      <c r="B896" s="3" cm="1">
        <f t="array" ref="B896">INDEX(raw_long[Adj Close], MATCH(1, ($A896=raw_long[Date])*(B$1=raw_long[Ticker]),0))</f>
        <v>46.394505000000002</v>
      </c>
      <c r="C896" s="3" cm="1">
        <f t="array" ref="C896">INDEX(raw_long[Adj Close], MATCH(1, ($A896=raw_long[Date])*(C$1=raw_long[Ticker]),0))</f>
        <v>281.32830799999999</v>
      </c>
      <c r="D896" s="3" cm="1">
        <f t="array" ref="D896">INDEX(raw_long[Adj Close], MATCH(1, ($A896=raw_long[Date])*(D$1=raw_long[Ticker]),0))</f>
        <v>133.234467</v>
      </c>
      <c r="E896" s="3" cm="1">
        <f t="array" ref="E896">INDEX(raw_long[Adj Close], MATCH(1, ($A896=raw_long[Date])*(E$1=raw_long[Ticker]),0))</f>
        <v>66.918509999999998</v>
      </c>
      <c r="F896" s="3" cm="1">
        <f t="array" ref="F896">INDEX(raw_long[Adj Close], MATCH(1, ($A896=raw_long[Date])*(F$1=raw_long[Ticker]),0))</f>
        <v>140.30775499999999</v>
      </c>
      <c r="G896" s="3" cm="1">
        <f t="array" ref="G896">INDEX(raw_long[Adj Close], MATCH(1, ($A896=raw_long[Date])*(G$1=raw_long[Ticker]),0))</f>
        <v>89.002234999999999</v>
      </c>
      <c r="H896" s="3" cm="1">
        <f t="array" ref="H896">INDEX(raw_long[Adj Close], MATCH(1, ($A896=raw_long[Date])*(H$1=raw_long[Ticker]),0))</f>
        <v>111.197472</v>
      </c>
      <c r="I896" s="3" cm="1">
        <f t="array" ref="I896">INDEX(raw_long[Adj Close], MATCH(1, ($A896=raw_long[Date])*(I$1=raw_long[Ticker]),0))</f>
        <v>96.599997999999999</v>
      </c>
    </row>
    <row r="897" spans="1:9" x14ac:dyDescent="0.25">
      <c r="A897" s="2">
        <v>44202</v>
      </c>
      <c r="B897" s="3" cm="1">
        <f t="array" ref="B897">INDEX(raw_long[Adj Close], MATCH(1, ($A897=raw_long[Date])*(B$1=raw_long[Ticker]),0))</f>
        <v>47.679222000000003</v>
      </c>
      <c r="C897" s="3" cm="1">
        <f t="array" ref="C897">INDEX(raw_long[Adj Close], MATCH(1, ($A897=raw_long[Date])*(C$1=raw_long[Ticker]),0))</f>
        <v>283.36831699999999</v>
      </c>
      <c r="D897" s="3" cm="1">
        <f t="array" ref="D897">INDEX(raw_long[Adj Close], MATCH(1, ($A897=raw_long[Date])*(D$1=raw_long[Ticker]),0))</f>
        <v>134.43348700000001</v>
      </c>
      <c r="E897" s="3" cm="1">
        <f t="array" ref="E897">INDEX(raw_long[Adj Close], MATCH(1, ($A897=raw_long[Date])*(E$1=raw_long[Ticker]),0))</f>
        <v>67.090728999999996</v>
      </c>
      <c r="F897" s="3" cm="1">
        <f t="array" ref="F897">INDEX(raw_long[Adj Close], MATCH(1, ($A897=raw_long[Date])*(F$1=raw_long[Ticker]),0))</f>
        <v>139.621658</v>
      </c>
      <c r="G897" s="3" cm="1">
        <f t="array" ref="G897">INDEX(raw_long[Adj Close], MATCH(1, ($A897=raw_long[Date])*(G$1=raw_long[Ticker]),0))</f>
        <v>89.239052000000001</v>
      </c>
      <c r="H897" s="3" cm="1">
        <f t="array" ref="H897">INDEX(raw_long[Adj Close], MATCH(1, ($A897=raw_long[Date])*(H$1=raw_long[Ticker]),0))</f>
        <v>115.46045700000001</v>
      </c>
      <c r="I897" s="3" cm="1">
        <f t="array" ref="I897">INDEX(raw_long[Adj Close], MATCH(1, ($A897=raw_long[Date])*(I$1=raw_long[Ticker]),0))</f>
        <v>96.099997999999999</v>
      </c>
    </row>
    <row r="898" spans="1:9" x14ac:dyDescent="0.25">
      <c r="A898" s="2">
        <v>44203</v>
      </c>
      <c r="B898" s="3" cm="1">
        <f t="array" ref="B898">INDEX(raw_long[Adj Close], MATCH(1, ($A898=raw_long[Date])*(B$1=raw_long[Ticker]),0))</f>
        <v>49.036315999999999</v>
      </c>
      <c r="C898" s="3" cm="1">
        <f t="array" ref="C898">INDEX(raw_long[Adj Close], MATCH(1, ($A898=raw_long[Date])*(C$1=raw_long[Ticker]),0))</f>
        <v>280.25973499999998</v>
      </c>
      <c r="D898" s="3" cm="1">
        <f t="array" ref="D898">INDEX(raw_long[Adj Close], MATCH(1, ($A898=raw_long[Date])*(D$1=raw_long[Ticker]),0))</f>
        <v>131.31603999999999</v>
      </c>
      <c r="E898" s="3" cm="1">
        <f t="array" ref="E898">INDEX(raw_long[Adj Close], MATCH(1, ($A898=raw_long[Date])*(E$1=raw_long[Ticker]),0))</f>
        <v>66.306160000000006</v>
      </c>
      <c r="F898" s="3" cm="1">
        <f t="array" ref="F898">INDEX(raw_long[Adj Close], MATCH(1, ($A898=raw_long[Date])*(F$1=raw_long[Ticker]),0))</f>
        <v>140.74884</v>
      </c>
      <c r="G898" s="3" cm="1">
        <f t="array" ref="G898">INDEX(raw_long[Adj Close], MATCH(1, ($A898=raw_long[Date])*(G$1=raw_long[Ticker]),0))</f>
        <v>87.068259999999995</v>
      </c>
      <c r="H898" s="3" cm="1">
        <f t="array" ref="H898">INDEX(raw_long[Adj Close], MATCH(1, ($A898=raw_long[Date])*(H$1=raw_long[Ticker]),0))</f>
        <v>117.75299800000001</v>
      </c>
      <c r="I898" s="3" cm="1">
        <f t="array" ref="I898">INDEX(raw_long[Adj Close], MATCH(1, ($A898=raw_long[Date])*(I$1=raw_long[Ticker]),0))</f>
        <v>96.540001000000004</v>
      </c>
    </row>
    <row r="899" spans="1:9" x14ac:dyDescent="0.25">
      <c r="A899" s="2">
        <v>44204</v>
      </c>
      <c r="B899" s="3" cm="1">
        <f t="array" ref="B899">INDEX(raw_long[Adj Close], MATCH(1, ($A899=raw_long[Date])*(B$1=raw_long[Ticker]),0))</f>
        <v>49.018222999999999</v>
      </c>
      <c r="C899" s="3" cm="1">
        <f t="array" ref="C899">INDEX(raw_long[Adj Close], MATCH(1, ($A899=raw_long[Date])*(C$1=raw_long[Ticker]),0))</f>
        <v>286.67120399999999</v>
      </c>
      <c r="D899" s="3" cm="1">
        <f t="array" ref="D899">INDEX(raw_long[Adj Close], MATCH(1, ($A899=raw_long[Date])*(D$1=raw_long[Ticker]),0))</f>
        <v>132.323227</v>
      </c>
      <c r="E899" s="3" cm="1">
        <f t="array" ref="E899">INDEX(raw_long[Adj Close], MATCH(1, ($A899=raw_long[Date])*(E$1=raw_long[Ticker]),0))</f>
        <v>67.473442000000006</v>
      </c>
      <c r="F899" s="3" cm="1">
        <f t="array" ref="F899">INDEX(raw_long[Adj Close], MATCH(1, ($A899=raw_long[Date])*(F$1=raw_long[Ticker]),0))</f>
        <v>139.91570999999999</v>
      </c>
      <c r="G899" s="3" cm="1">
        <f t="array" ref="G899">INDEX(raw_long[Adj Close], MATCH(1, ($A899=raw_long[Date])*(G$1=raw_long[Ticker]),0))</f>
        <v>87.423477000000005</v>
      </c>
      <c r="H899" s="3" cm="1">
        <f t="array" ref="H899">INDEX(raw_long[Adj Close], MATCH(1, ($A899=raw_long[Date])*(H$1=raw_long[Ticker]),0))</f>
        <v>117.468796</v>
      </c>
      <c r="I899" s="3" cm="1">
        <f t="array" ref="I899">INDEX(raw_long[Adj Close], MATCH(1, ($A899=raw_long[Date])*(I$1=raw_long[Ticker]),0))</f>
        <v>97.580001999999993</v>
      </c>
    </row>
    <row r="900" spans="1:9" x14ac:dyDescent="0.25">
      <c r="A900" s="2">
        <v>44207</v>
      </c>
      <c r="B900" s="3" cm="1">
        <f t="array" ref="B900">INDEX(raw_long[Adj Close], MATCH(1, ($A900=raw_long[Date])*(B$1=raw_long[Ticker]),0))</f>
        <v>48.620144000000003</v>
      </c>
      <c r="C900" s="3" cm="1">
        <f t="array" ref="C900">INDEX(raw_long[Adj Close], MATCH(1, ($A900=raw_long[Date])*(C$1=raw_long[Ticker]),0))</f>
        <v>283.56262199999998</v>
      </c>
      <c r="D900" s="3" cm="1">
        <f t="array" ref="D900">INDEX(raw_long[Adj Close], MATCH(1, ($A900=raw_long[Date])*(D$1=raw_long[Ticker]),0))</f>
        <v>131.459946</v>
      </c>
      <c r="E900" s="3" cm="1">
        <f t="array" ref="E900">INDEX(raw_long[Adj Close], MATCH(1, ($A900=raw_long[Date])*(E$1=raw_long[Ticker]),0))</f>
        <v>66.095657000000003</v>
      </c>
      <c r="F900" s="3" cm="1">
        <f t="array" ref="F900">INDEX(raw_long[Adj Close], MATCH(1, ($A900=raw_long[Date])*(F$1=raw_long[Ticker]),0))</f>
        <v>142.02301</v>
      </c>
      <c r="G900" s="3" cm="1">
        <f t="array" ref="G900">INDEX(raw_long[Adj Close], MATCH(1, ($A900=raw_long[Date])*(G$1=raw_long[Ticker]),0))</f>
        <v>86.732780000000005</v>
      </c>
      <c r="H900" s="3" cm="1">
        <f t="array" ref="H900">INDEX(raw_long[Adj Close], MATCH(1, ($A900=raw_long[Date])*(H$1=raw_long[Ticker]),0))</f>
        <v>117.44985200000001</v>
      </c>
      <c r="I900" s="3" cm="1">
        <f t="array" ref="I900">INDEX(raw_long[Adj Close], MATCH(1, ($A900=raw_long[Date])*(I$1=raw_long[Ticker]),0))</f>
        <v>95</v>
      </c>
    </row>
    <row r="901" spans="1:9" x14ac:dyDescent="0.25">
      <c r="A901" s="2">
        <v>44208</v>
      </c>
      <c r="B901" s="3" cm="1">
        <f t="array" ref="B901">INDEX(raw_long[Adj Close], MATCH(1, ($A901=raw_long[Date])*(B$1=raw_long[Ticker]),0))</f>
        <v>49.814383999999997</v>
      </c>
      <c r="C901" s="3" cm="1">
        <f t="array" ref="C901">INDEX(raw_long[Adj Close], MATCH(1, ($A901=raw_long[Date])*(C$1=raw_long[Ticker]),0))</f>
        <v>279.96829200000002</v>
      </c>
      <c r="D901" s="3" cm="1">
        <f t="array" ref="D901">INDEX(raw_long[Adj Close], MATCH(1, ($A901=raw_long[Date])*(D$1=raw_long[Ticker]),0))</f>
        <v>130.40479999999999</v>
      </c>
      <c r="E901" s="3" cm="1">
        <f t="array" ref="E901">INDEX(raw_long[Adj Close], MATCH(1, ($A901=raw_long[Date])*(E$1=raw_long[Ticker]),0))</f>
        <v>66.019112000000007</v>
      </c>
      <c r="F901" s="3" cm="1">
        <f t="array" ref="F901">INDEX(raw_long[Adj Close], MATCH(1, ($A901=raw_long[Date])*(F$1=raw_long[Ticker]),0))</f>
        <v>143.29719499999999</v>
      </c>
      <c r="G901" s="3" cm="1">
        <f t="array" ref="G901">INDEX(raw_long[Adj Close], MATCH(1, ($A901=raw_long[Date])*(G$1=raw_long[Ticker]),0))</f>
        <v>85.450042999999994</v>
      </c>
      <c r="H901" s="3" cm="1">
        <f t="array" ref="H901">INDEX(raw_long[Adj Close], MATCH(1, ($A901=raw_long[Date])*(H$1=raw_long[Ticker]),0))</f>
        <v>117.506691</v>
      </c>
      <c r="I901" s="3" cm="1">
        <f t="array" ref="I901">INDEX(raw_long[Adj Close], MATCH(1, ($A901=raw_long[Date])*(I$1=raw_long[Ticker]),0))</f>
        <v>96.379997000000003</v>
      </c>
    </row>
    <row r="902" spans="1:9" x14ac:dyDescent="0.25">
      <c r="A902" s="2">
        <v>44209</v>
      </c>
      <c r="B902" s="3" cm="1">
        <f t="array" ref="B902">INDEX(raw_long[Adj Close], MATCH(1, ($A902=raw_long[Date])*(B$1=raw_long[Ticker]),0))</f>
        <v>49.760100999999999</v>
      </c>
      <c r="C902" s="3" cm="1">
        <f t="array" ref="C902">INDEX(raw_long[Adj Close], MATCH(1, ($A902=raw_long[Date])*(C$1=raw_long[Ticker]),0))</f>
        <v>278.60824600000001</v>
      </c>
      <c r="D902" s="3" cm="1">
        <f t="array" ref="D902">INDEX(raw_long[Adj Close], MATCH(1, ($A902=raw_long[Date])*(D$1=raw_long[Ticker]),0))</f>
        <v>130.78848300000001</v>
      </c>
      <c r="E902" s="3" cm="1">
        <f t="array" ref="E902">INDEX(raw_long[Adj Close], MATCH(1, ($A902=raw_long[Date])*(E$1=raw_long[Ticker]),0))</f>
        <v>66.076515000000001</v>
      </c>
      <c r="F902" s="3" cm="1">
        <f t="array" ref="F902">INDEX(raw_long[Adj Close], MATCH(1, ($A902=raw_long[Date])*(F$1=raw_long[Ticker]),0))</f>
        <v>144.130325</v>
      </c>
      <c r="G902" s="3" cm="1">
        <f t="array" ref="G902">INDEX(raw_long[Adj Close], MATCH(1, ($A902=raw_long[Date])*(G$1=raw_long[Ticker]),0))</f>
        <v>87.245864999999995</v>
      </c>
      <c r="H902" s="3" cm="1">
        <f t="array" ref="H902">INDEX(raw_long[Adj Close], MATCH(1, ($A902=raw_long[Date])*(H$1=raw_long[Ticker]),0))</f>
        <v>116.350945</v>
      </c>
      <c r="I902" s="3" cm="1">
        <f t="array" ref="I902">INDEX(raw_long[Adj Close], MATCH(1, ($A902=raw_long[Date])*(I$1=raw_long[Ticker]),0))</f>
        <v>97.199996999999996</v>
      </c>
    </row>
    <row r="903" spans="1:9" x14ac:dyDescent="0.25">
      <c r="A903" s="2">
        <v>44210</v>
      </c>
      <c r="B903" s="3" cm="1">
        <f t="array" ref="B903">INDEX(raw_long[Adj Close], MATCH(1, ($A903=raw_long[Date])*(B$1=raw_long[Ticker]),0))</f>
        <v>49.814383999999997</v>
      </c>
      <c r="C903" s="3" cm="1">
        <f t="array" ref="C903">INDEX(raw_long[Adj Close], MATCH(1, ($A903=raw_long[Date])*(C$1=raw_long[Ticker]),0))</f>
        <v>281.522583</v>
      </c>
      <c r="D903" s="3" cm="1">
        <f t="array" ref="D903">INDEX(raw_long[Adj Close], MATCH(1, ($A903=raw_long[Date])*(D$1=raw_long[Ticker]),0))</f>
        <v>129.54151899999999</v>
      </c>
      <c r="E903" s="3" cm="1">
        <f t="array" ref="E903">INDEX(raw_long[Adj Close], MATCH(1, ($A903=raw_long[Date])*(E$1=raw_long[Ticker]),0))</f>
        <v>65.999977000000001</v>
      </c>
      <c r="F903" s="3" cm="1">
        <f t="array" ref="F903">INDEX(raw_long[Adj Close], MATCH(1, ($A903=raw_long[Date])*(F$1=raw_long[Ticker]),0))</f>
        <v>146.72770700000001</v>
      </c>
      <c r="G903" s="3" cm="1">
        <f t="array" ref="G903">INDEX(raw_long[Adj Close], MATCH(1, ($A903=raw_long[Date])*(G$1=raw_long[Ticker]),0))</f>
        <v>87.956314000000006</v>
      </c>
      <c r="H903" s="3" cm="1">
        <f t="array" ref="H903">INDEX(raw_long[Adj Close], MATCH(1, ($A903=raw_long[Date])*(H$1=raw_long[Ticker]),0))</f>
        <v>115.896225</v>
      </c>
      <c r="I903" s="3" cm="1">
        <f t="array" ref="I903">INDEX(raw_long[Adj Close], MATCH(1, ($A903=raw_long[Date])*(I$1=raw_long[Ticker]),0))</f>
        <v>97.18</v>
      </c>
    </row>
    <row r="904" spans="1:9" x14ac:dyDescent="0.25">
      <c r="A904" s="2">
        <v>44211</v>
      </c>
      <c r="B904" s="3" cm="1">
        <f t="array" ref="B904">INDEX(raw_long[Adj Close], MATCH(1, ($A904=raw_long[Date])*(B$1=raw_long[Ticker]),0))</f>
        <v>48.710613000000002</v>
      </c>
      <c r="C904" s="3" cm="1">
        <f t="array" ref="C904">INDEX(raw_long[Adj Close], MATCH(1, ($A904=raw_long[Date])*(C$1=raw_long[Ticker]),0))</f>
        <v>273.75106799999998</v>
      </c>
      <c r="D904" s="3" cm="1">
        <f t="array" ref="D904">INDEX(raw_long[Adj Close], MATCH(1, ($A904=raw_long[Date])*(D$1=raw_long[Ticker]),0))</f>
        <v>128.10270700000001</v>
      </c>
      <c r="E904" s="3" cm="1">
        <f t="array" ref="E904">INDEX(raw_long[Adj Close], MATCH(1, ($A904=raw_long[Date])*(E$1=raw_long[Ticker]),0))</f>
        <v>65.808616999999998</v>
      </c>
      <c r="F904" s="3" cm="1">
        <f t="array" ref="F904">INDEX(raw_long[Adj Close], MATCH(1, ($A904=raw_long[Date])*(F$1=raw_long[Ticker]),0))</f>
        <v>145.94360399999999</v>
      </c>
      <c r="G904" s="3" cm="1">
        <f t="array" ref="G904">INDEX(raw_long[Adj Close], MATCH(1, ($A904=raw_long[Date])*(G$1=raw_long[Ticker]),0))</f>
        <v>86.772255000000001</v>
      </c>
      <c r="H904" s="3" cm="1">
        <f t="array" ref="H904">INDEX(raw_long[Adj Close], MATCH(1, ($A904=raw_long[Date])*(H$1=raw_long[Ticker]),0))</f>
        <v>113.471062</v>
      </c>
      <c r="I904" s="3" cm="1">
        <f t="array" ref="I904">INDEX(raw_long[Adj Close], MATCH(1, ($A904=raw_long[Date])*(I$1=raw_long[Ticker]),0))</f>
        <v>93.239998</v>
      </c>
    </row>
    <row r="905" spans="1:9" x14ac:dyDescent="0.25">
      <c r="A905" s="2">
        <v>44214</v>
      </c>
      <c r="B905" s="3" cm="1">
        <f t="array" ref="B905">INDEX(raw_long[Adj Close], MATCH(1, ($A905=raw_long[Date])*(B$1=raw_long[Ticker]),0))</f>
        <v>49.796290999999997</v>
      </c>
      <c r="C905" s="3" cm="1">
        <f t="array" ref="C905">INDEX(raw_long[Adj Close], MATCH(1, ($A905=raw_long[Date])*(C$1=raw_long[Ticker]),0))</f>
        <v>286.76834100000002</v>
      </c>
      <c r="D905" s="3" cm="1">
        <f t="array" ref="D905">INDEX(raw_long[Adj Close], MATCH(1, ($A905=raw_long[Date])*(D$1=raw_long[Ticker]),0))</f>
        <v>128.29454000000001</v>
      </c>
      <c r="E905" s="3" cm="1">
        <f t="array" ref="E905">INDEX(raw_long[Adj Close], MATCH(1, ($A905=raw_long[Date])*(E$1=raw_long[Ticker]),0))</f>
        <v>64.622185000000002</v>
      </c>
      <c r="F905" s="3" cm="1">
        <f t="array" ref="F905">INDEX(raw_long[Adj Close], MATCH(1, ($A905=raw_long[Date])*(F$1=raw_long[Ticker]),0))</f>
        <v>145.84558100000001</v>
      </c>
      <c r="G905" s="3" cm="1">
        <f t="array" ref="G905">INDEX(raw_long[Adj Close], MATCH(1, ($A905=raw_long[Date])*(G$1=raw_long[Ticker]),0))</f>
        <v>88.212860000000006</v>
      </c>
      <c r="H905" s="3" cm="1">
        <f t="array" ref="H905">INDEX(raw_long[Adj Close], MATCH(1, ($A905=raw_long[Date])*(H$1=raw_long[Ticker]),0))</f>
        <v>113.527901</v>
      </c>
      <c r="I905" s="3" cm="1">
        <f t="array" ref="I905">INDEX(raw_long[Adj Close], MATCH(1, ($A905=raw_long[Date])*(I$1=raw_long[Ticker]),0))</f>
        <v>94.980002999999996</v>
      </c>
    </row>
    <row r="906" spans="1:9" x14ac:dyDescent="0.25">
      <c r="A906" s="2">
        <v>44215</v>
      </c>
      <c r="B906" s="3" cm="1">
        <f t="array" ref="B906">INDEX(raw_long[Adj Close], MATCH(1, ($A906=raw_long[Date])*(B$1=raw_long[Ticker]),0))</f>
        <v>49.669628000000003</v>
      </c>
      <c r="C906" s="3" cm="1">
        <f t="array" ref="C906">INDEX(raw_long[Adj Close], MATCH(1, ($A906=raw_long[Date])*(C$1=raw_long[Ticker]),0))</f>
        <v>278.02542099999999</v>
      </c>
      <c r="D906" s="3" cm="1">
        <f t="array" ref="D906">INDEX(raw_long[Adj Close], MATCH(1, ($A906=raw_long[Date])*(D$1=raw_long[Ticker]),0))</f>
        <v>130.30888400000001</v>
      </c>
      <c r="E906" s="3" cm="1">
        <f t="array" ref="E906">INDEX(raw_long[Adj Close], MATCH(1, ($A906=raw_long[Date])*(E$1=raw_long[Ticker]),0))</f>
        <v>65.406761000000003</v>
      </c>
      <c r="F906" s="3" cm="1">
        <f t="array" ref="F906">INDEX(raw_long[Adj Close], MATCH(1, ($A906=raw_long[Date])*(F$1=raw_long[Ticker]),0))</f>
        <v>145.89459199999999</v>
      </c>
      <c r="G906" s="3" cm="1">
        <f t="array" ref="G906">INDEX(raw_long[Adj Close], MATCH(1, ($A906=raw_long[Date])*(G$1=raw_long[Ticker]),0))</f>
        <v>85.075089000000006</v>
      </c>
      <c r="H906" s="3" cm="1">
        <f t="array" ref="H906">INDEX(raw_long[Adj Close], MATCH(1, ($A906=raw_long[Date])*(H$1=raw_long[Ticker]),0))</f>
        <v>114.83522000000001</v>
      </c>
      <c r="I906" s="3" cm="1">
        <f t="array" ref="I906">INDEX(raw_long[Adj Close], MATCH(1, ($A906=raw_long[Date])*(I$1=raw_long[Ticker]),0))</f>
        <v>93.699996999999996</v>
      </c>
    </row>
    <row r="907" spans="1:9" x14ac:dyDescent="0.25">
      <c r="A907" s="2">
        <v>44216</v>
      </c>
      <c r="B907" s="3" cm="1">
        <f t="array" ref="B907">INDEX(raw_long[Adj Close], MATCH(1, ($A907=raw_long[Date])*(B$1=raw_long[Ticker]),0))</f>
        <v>51.370517999999997</v>
      </c>
      <c r="C907" s="3" cm="1">
        <f t="array" ref="C907">INDEX(raw_long[Adj Close], MATCH(1, ($A907=raw_long[Date])*(C$1=raw_long[Ticker]),0))</f>
        <v>276.76254299999999</v>
      </c>
      <c r="D907" s="3" cm="1">
        <f t="array" ref="D907">INDEX(raw_long[Adj Close], MATCH(1, ($A907=raw_long[Date])*(D$1=raw_long[Ticker]),0))</f>
        <v>129.97316000000001</v>
      </c>
      <c r="E907" s="3" cm="1">
        <f t="array" ref="E907">INDEX(raw_long[Adj Close], MATCH(1, ($A907=raw_long[Date])*(E$1=raw_long[Ticker]),0))</f>
        <v>65.751213000000007</v>
      </c>
      <c r="F907" s="3" cm="1">
        <f t="array" ref="F907">INDEX(raw_long[Adj Close], MATCH(1, ($A907=raw_long[Date])*(F$1=raw_long[Ticker]),0))</f>
        <v>139.86668399999999</v>
      </c>
      <c r="G907" s="3" cm="1">
        <f t="array" ref="G907">INDEX(raw_long[Adj Close], MATCH(1, ($A907=raw_long[Date])*(G$1=raw_long[Ticker]),0))</f>
        <v>85.351364000000004</v>
      </c>
      <c r="H907" s="3" cm="1">
        <f t="array" ref="H907">INDEX(raw_long[Adj Close], MATCH(1, ($A907=raw_long[Date])*(H$1=raw_long[Ticker]),0))</f>
        <v>115.915176</v>
      </c>
      <c r="I907" s="3" cm="1">
        <f t="array" ref="I907">INDEX(raw_long[Adj Close], MATCH(1, ($A907=raw_long[Date])*(I$1=raw_long[Ticker]),0))</f>
        <v>95.199996999999996</v>
      </c>
    </row>
    <row r="908" spans="1:9" x14ac:dyDescent="0.25">
      <c r="A908" s="2">
        <v>44217</v>
      </c>
      <c r="B908" s="3" cm="1">
        <f t="array" ref="B908">INDEX(raw_long[Adj Close], MATCH(1, ($A908=raw_long[Date])*(B$1=raw_long[Ticker]),0))</f>
        <v>51.099097999999998</v>
      </c>
      <c r="C908" s="3" cm="1">
        <f t="array" ref="C908">INDEX(raw_long[Adj Close], MATCH(1, ($A908=raw_long[Date])*(C$1=raw_long[Ticker]),0))</f>
        <v>276.95684799999998</v>
      </c>
      <c r="D908" s="3" cm="1">
        <f t="array" ref="D908">INDEX(raw_long[Adj Close], MATCH(1, ($A908=raw_long[Date])*(D$1=raw_long[Ticker]),0))</f>
        <v>130.06909200000001</v>
      </c>
      <c r="E908" s="3" cm="1">
        <f t="array" ref="E908">INDEX(raw_long[Adj Close], MATCH(1, ($A908=raw_long[Date])*(E$1=raw_long[Ticker]),0))</f>
        <v>65.789490000000001</v>
      </c>
      <c r="F908" s="3" cm="1">
        <f t="array" ref="F908">INDEX(raw_long[Adj Close], MATCH(1, ($A908=raw_long[Date])*(F$1=raw_long[Ticker]),0))</f>
        <v>138.44548</v>
      </c>
      <c r="G908" s="3" cm="1">
        <f t="array" ref="G908">INDEX(raw_long[Adj Close], MATCH(1, ($A908=raw_long[Date])*(G$1=raw_long[Ticker]),0))</f>
        <v>86.495971999999995</v>
      </c>
      <c r="H908" s="3" cm="1">
        <f t="array" ref="H908">INDEX(raw_long[Adj Close], MATCH(1, ($A908=raw_long[Date])*(H$1=raw_long[Ticker]),0))</f>
        <v>117.279335</v>
      </c>
      <c r="I908" s="3" cm="1">
        <f t="array" ref="I908">INDEX(raw_long[Adj Close], MATCH(1, ($A908=raw_long[Date])*(I$1=raw_long[Ticker]),0))</f>
        <v>98.459998999999996</v>
      </c>
    </row>
    <row r="909" spans="1:9" x14ac:dyDescent="0.25">
      <c r="A909" s="2">
        <v>44218</v>
      </c>
      <c r="B909" s="3" cm="1">
        <f t="array" ref="B909">INDEX(raw_long[Adj Close], MATCH(1, ($A909=raw_long[Date])*(B$1=raw_long[Ticker]),0))</f>
        <v>50.447693000000001</v>
      </c>
      <c r="C909" s="3" cm="1">
        <f t="array" ref="C909">INDEX(raw_long[Adj Close], MATCH(1, ($A909=raw_long[Date])*(C$1=raw_long[Ticker]),0))</f>
        <v>270.05963100000002</v>
      </c>
      <c r="D909" s="3" cm="1">
        <f t="array" ref="D909">INDEX(raw_long[Adj Close], MATCH(1, ($A909=raw_long[Date])*(D$1=raw_long[Ticker]),0))</f>
        <v>127.479202</v>
      </c>
      <c r="E909" s="3" cm="1">
        <f t="array" ref="E909">INDEX(raw_long[Adj Close], MATCH(1, ($A909=raw_long[Date])*(E$1=raw_long[Ticker]),0))</f>
        <v>66.229613999999998</v>
      </c>
      <c r="F909" s="3" cm="1">
        <f t="array" ref="F909">INDEX(raw_long[Adj Close], MATCH(1, ($A909=raw_long[Date])*(F$1=raw_long[Ticker]),0))</f>
        <v>138.298462</v>
      </c>
      <c r="G909" s="3" cm="1">
        <f t="array" ref="G909">INDEX(raw_long[Adj Close], MATCH(1, ($A909=raw_long[Date])*(G$1=raw_long[Ticker]),0))</f>
        <v>84.009429999999995</v>
      </c>
      <c r="H909" s="3" cm="1">
        <f t="array" ref="H909">INDEX(raw_long[Adj Close], MATCH(1, ($A909=raw_long[Date])*(H$1=raw_long[Ticker]),0))</f>
        <v>125.80529</v>
      </c>
      <c r="I909" s="3" cm="1">
        <f t="array" ref="I909">INDEX(raw_long[Adj Close], MATCH(1, ($A909=raw_long[Date])*(I$1=raw_long[Ticker]),0))</f>
        <v>98.480002999999996</v>
      </c>
    </row>
    <row r="910" spans="1:9" x14ac:dyDescent="0.25">
      <c r="A910" s="2">
        <v>44221</v>
      </c>
      <c r="B910" s="3" cm="1">
        <f t="array" ref="B910">INDEX(raw_long[Adj Close], MATCH(1, ($A910=raw_long[Date])*(B$1=raw_long[Ticker]),0))</f>
        <v>50.085804000000003</v>
      </c>
      <c r="C910" s="3" cm="1">
        <f t="array" ref="C910">INDEX(raw_long[Adj Close], MATCH(1, ($A910=raw_long[Date])*(C$1=raw_long[Ticker]),0))</f>
        <v>261.31668100000002</v>
      </c>
      <c r="D910" s="3" cm="1">
        <f t="array" ref="D910">INDEX(raw_long[Adj Close], MATCH(1, ($A910=raw_long[Date])*(D$1=raw_long[Ticker]),0))</f>
        <v>127.57513400000001</v>
      </c>
      <c r="E910" s="3" cm="1">
        <f t="array" ref="E910">INDEX(raw_long[Adj Close], MATCH(1, ($A910=raw_long[Date])*(E$1=raw_long[Ticker]),0))</f>
        <v>65.999977000000001</v>
      </c>
      <c r="F910" s="3" cm="1">
        <f t="array" ref="F910">INDEX(raw_long[Adj Close], MATCH(1, ($A910=raw_long[Date])*(F$1=raw_long[Ticker]),0))</f>
        <v>140.20974699999999</v>
      </c>
      <c r="G910" s="3" cm="1">
        <f t="array" ref="G910">INDEX(raw_long[Adj Close], MATCH(1, ($A910=raw_long[Date])*(G$1=raw_long[Ticker]),0))</f>
        <v>82.450408999999993</v>
      </c>
      <c r="H910" s="3" cm="1">
        <f t="array" ref="H910">INDEX(raw_long[Adj Close], MATCH(1, ($A910=raw_long[Date])*(H$1=raw_long[Ticker]),0))</f>
        <v>121.599144</v>
      </c>
      <c r="I910" s="3" cm="1">
        <f t="array" ref="I910">INDEX(raw_long[Adj Close], MATCH(1, ($A910=raw_long[Date])*(I$1=raw_long[Ticker]),0))</f>
        <v>100.25</v>
      </c>
    </row>
    <row r="911" spans="1:9" x14ac:dyDescent="0.25">
      <c r="A911" s="2">
        <v>44222</v>
      </c>
      <c r="B911" s="3" cm="1">
        <f t="array" ref="B911">INDEX(raw_long[Adj Close], MATCH(1, ($A911=raw_long[Date])*(B$1=raw_long[Ticker]),0))</f>
        <v>51.298141000000001</v>
      </c>
      <c r="C911" s="3" cm="1">
        <f t="array" ref="C911">INDEX(raw_long[Adj Close], MATCH(1, ($A911=raw_long[Date])*(C$1=raw_long[Ticker]),0))</f>
        <v>268.796783</v>
      </c>
      <c r="D911" s="3" cm="1">
        <f t="array" ref="D911">INDEX(raw_long[Adj Close], MATCH(1, ($A911=raw_long[Date])*(D$1=raw_long[Ticker]),0))</f>
        <v>128.96597299999999</v>
      </c>
      <c r="E911" s="3" cm="1">
        <f t="array" ref="E911">INDEX(raw_long[Adj Close], MATCH(1, ($A911=raw_long[Date])*(E$1=raw_long[Ticker]),0))</f>
        <v>66.497512999999998</v>
      </c>
      <c r="F911" s="3" cm="1">
        <f t="array" ref="F911">INDEX(raw_long[Adj Close], MATCH(1, ($A911=raw_long[Date])*(F$1=raw_long[Ticker]),0))</f>
        <v>140.16073600000001</v>
      </c>
      <c r="G911" s="3" cm="1">
        <f t="array" ref="G911">INDEX(raw_long[Adj Close], MATCH(1, ($A911=raw_long[Date])*(G$1=raw_long[Ticker]),0))</f>
        <v>81.759704999999997</v>
      </c>
      <c r="H911" s="3" cm="1">
        <f t="array" ref="H911">INDEX(raw_long[Adj Close], MATCH(1, ($A911=raw_long[Date])*(H$1=raw_long[Ticker]),0))</f>
        <v>123.778015</v>
      </c>
      <c r="I911" s="3" cm="1">
        <f t="array" ref="I911">INDEX(raw_long[Adj Close], MATCH(1, ($A911=raw_long[Date])*(I$1=raw_long[Ticker]),0))</f>
        <v>100</v>
      </c>
    </row>
    <row r="912" spans="1:9" x14ac:dyDescent="0.25">
      <c r="A912" s="2">
        <v>44223</v>
      </c>
      <c r="B912" s="3" cm="1">
        <f t="array" ref="B912">INDEX(raw_long[Adj Close], MATCH(1, ($A912=raw_long[Date])*(B$1=raw_long[Ticker]),0))</f>
        <v>49.579155</v>
      </c>
      <c r="C912" s="3" cm="1">
        <f t="array" ref="C912">INDEX(raw_long[Adj Close], MATCH(1, ($A912=raw_long[Date])*(C$1=raw_long[Ticker]),0))</f>
        <v>262.96816999999999</v>
      </c>
      <c r="D912" s="3" cm="1">
        <f t="array" ref="D912">INDEX(raw_long[Adj Close], MATCH(1, ($A912=raw_long[Date])*(D$1=raw_long[Ticker]),0))</f>
        <v>127.383286</v>
      </c>
      <c r="E912" s="3" cm="1">
        <f t="array" ref="E912">INDEX(raw_long[Adj Close], MATCH(1, ($A912=raw_long[Date])*(E$1=raw_long[Ticker]),0))</f>
        <v>66.229613999999998</v>
      </c>
      <c r="F912" s="3" cm="1">
        <f t="array" ref="F912">INDEX(raw_long[Adj Close], MATCH(1, ($A912=raw_long[Date])*(F$1=raw_long[Ticker]),0))</f>
        <v>135.014984</v>
      </c>
      <c r="G912" s="3" cm="1">
        <f t="array" ref="G912">INDEX(raw_long[Adj Close], MATCH(1, ($A912=raw_long[Date])*(G$1=raw_long[Ticker]),0))</f>
        <v>79.352103999999997</v>
      </c>
      <c r="H912" s="3" cm="1">
        <f t="array" ref="H912">INDEX(raw_long[Adj Close], MATCH(1, ($A912=raw_long[Date])*(H$1=raw_long[Ticker]),0))</f>
        <v>122.52752700000001</v>
      </c>
      <c r="I912" s="3" cm="1">
        <f t="array" ref="I912">INDEX(raw_long[Adj Close], MATCH(1, ($A912=raw_long[Date])*(I$1=raw_long[Ticker]),0))</f>
        <v>97.040001000000004</v>
      </c>
    </row>
    <row r="913" spans="1:9" x14ac:dyDescent="0.25">
      <c r="A913" s="2">
        <v>44224</v>
      </c>
      <c r="B913" s="3" cm="1">
        <f t="array" ref="B913">INDEX(raw_long[Adj Close], MATCH(1, ($A913=raw_long[Date])*(B$1=raw_long[Ticker]),0))</f>
        <v>50.212463</v>
      </c>
      <c r="C913" s="3" cm="1">
        <f t="array" ref="C913">INDEX(raw_long[Adj Close], MATCH(1, ($A913=raw_long[Date])*(C$1=raw_long[Ticker]),0))</f>
        <v>258.01379400000002</v>
      </c>
      <c r="D913" s="3" cm="1">
        <f t="array" ref="D913">INDEX(raw_long[Adj Close], MATCH(1, ($A913=raw_long[Date])*(D$1=raw_long[Ticker]),0))</f>
        <v>129.013947</v>
      </c>
      <c r="E913" s="3" cm="1">
        <f t="array" ref="E913">INDEX(raw_long[Adj Close], MATCH(1, ($A913=raw_long[Date])*(E$1=raw_long[Ticker]),0))</f>
        <v>65.885161999999994</v>
      </c>
      <c r="F913" s="3" cm="1">
        <f t="array" ref="F913">INDEX(raw_long[Adj Close], MATCH(1, ($A913=raw_long[Date])*(F$1=raw_long[Ticker]),0))</f>
        <v>137.12228400000001</v>
      </c>
      <c r="G913" s="3" cm="1">
        <f t="array" ref="G913">INDEX(raw_long[Adj Close], MATCH(1, ($A913=raw_long[Date])*(G$1=raw_long[Ticker]),0))</f>
        <v>80.694038000000006</v>
      </c>
      <c r="H913" s="3" cm="1">
        <f t="array" ref="H913">INDEX(raw_long[Adj Close], MATCH(1, ($A913=raw_long[Date])*(H$1=raw_long[Ticker]),0))</f>
        <v>122.88751999999999</v>
      </c>
      <c r="I913" s="3" cm="1">
        <f t="array" ref="I913">INDEX(raw_long[Adj Close], MATCH(1, ($A913=raw_long[Date])*(I$1=raw_long[Ticker]),0))</f>
        <v>96.080001999999993</v>
      </c>
    </row>
    <row r="914" spans="1:9" x14ac:dyDescent="0.25">
      <c r="A914" s="2">
        <v>44225</v>
      </c>
      <c r="B914" s="3" cm="1">
        <f t="array" ref="B914">INDEX(raw_long[Adj Close], MATCH(1, ($A914=raw_long[Date])*(B$1=raw_long[Ticker]),0))</f>
        <v>50.809586000000003</v>
      </c>
      <c r="C914" s="3" cm="1">
        <f t="array" ref="C914">INDEX(raw_long[Adj Close], MATCH(1, ($A914=raw_long[Date])*(C$1=raw_long[Ticker]),0))</f>
        <v>254.516617</v>
      </c>
      <c r="D914" s="3" cm="1">
        <f t="array" ref="D914">INDEX(raw_long[Adj Close], MATCH(1, ($A914=raw_long[Date])*(D$1=raw_long[Ticker]),0))</f>
        <v>127.191452</v>
      </c>
      <c r="E914" s="3" cm="1">
        <f t="array" ref="E914">INDEX(raw_long[Adj Close], MATCH(1, ($A914=raw_long[Date])*(E$1=raw_long[Ticker]),0))</f>
        <v>63.914158</v>
      </c>
      <c r="F914" s="3" cm="1">
        <f t="array" ref="F914">INDEX(raw_long[Adj Close], MATCH(1, ($A914=raw_long[Date])*(F$1=raw_long[Ticker]),0))</f>
        <v>134.96597299999999</v>
      </c>
      <c r="G914" s="3" cm="1">
        <f t="array" ref="G914">INDEX(raw_long[Adj Close], MATCH(1, ($A914=raw_long[Date])*(G$1=raw_long[Ticker]),0))</f>
        <v>79.707320999999993</v>
      </c>
      <c r="H914" s="3" cm="1">
        <f t="array" ref="H914">INDEX(raw_long[Adj Close], MATCH(1, ($A914=raw_long[Date])*(H$1=raw_long[Ticker]),0))</f>
        <v>121.20127100000001</v>
      </c>
      <c r="I914" s="3" cm="1">
        <f t="array" ref="I914">INDEX(raw_long[Adj Close], MATCH(1, ($A914=raw_long[Date])*(I$1=raw_long[Ticker]),0))</f>
        <v>94.720000999999996</v>
      </c>
    </row>
    <row r="915" spans="1:9" x14ac:dyDescent="0.25">
      <c r="A915" s="2">
        <v>44228</v>
      </c>
      <c r="B915" s="3" cm="1">
        <f t="array" ref="B915">INDEX(raw_long[Adj Close], MATCH(1, ($A915=raw_long[Date])*(B$1=raw_long[Ticker]),0))</f>
        <v>52.401909000000003</v>
      </c>
      <c r="C915" s="3" cm="1">
        <f t="array" ref="C915">INDEX(raw_long[Adj Close], MATCH(1, ($A915=raw_long[Date])*(C$1=raw_long[Ticker]),0))</f>
        <v>263.16241500000001</v>
      </c>
      <c r="D915" s="3" cm="1">
        <f t="array" ref="D915">INDEX(raw_long[Adj Close], MATCH(1, ($A915=raw_long[Date])*(D$1=raw_long[Ticker]),0))</f>
        <v>131.31603999999999</v>
      </c>
      <c r="E915" s="3" cm="1">
        <f t="array" ref="E915">INDEX(raw_long[Adj Close], MATCH(1, ($A915=raw_long[Date])*(E$1=raw_long[Ticker]),0))</f>
        <v>61.809196</v>
      </c>
      <c r="F915" s="3" cm="1">
        <f t="array" ref="F915">INDEX(raw_long[Adj Close], MATCH(1, ($A915=raw_long[Date])*(F$1=raw_long[Ticker]),0))</f>
        <v>136.632217</v>
      </c>
      <c r="G915" s="3" cm="1">
        <f t="array" ref="G915">INDEX(raw_long[Adj Close], MATCH(1, ($A915=raw_long[Date])*(G$1=raw_long[Ticker]),0))</f>
        <v>80.417762999999994</v>
      </c>
      <c r="H915" s="3" cm="1">
        <f t="array" ref="H915">INDEX(raw_long[Adj Close], MATCH(1, ($A915=raw_long[Date])*(H$1=raw_long[Ticker]),0))</f>
        <v>123.664322</v>
      </c>
      <c r="I915" s="3" cm="1">
        <f t="array" ref="I915">INDEX(raw_long[Adj Close], MATCH(1, ($A915=raw_long[Date])*(I$1=raw_long[Ticker]),0))</f>
        <v>95.940002000000007</v>
      </c>
    </row>
    <row r="916" spans="1:9" x14ac:dyDescent="0.25">
      <c r="A916" s="2">
        <v>44229</v>
      </c>
      <c r="B916" s="3" cm="1">
        <f t="array" ref="B916">INDEX(raw_long[Adj Close], MATCH(1, ($A916=raw_long[Date])*(B$1=raw_long[Ticker]),0))</f>
        <v>52.637138</v>
      </c>
      <c r="C916" s="3" cm="1">
        <f t="array" ref="C916">INDEX(raw_long[Adj Close], MATCH(1, ($A916=raw_long[Date])*(C$1=raw_long[Ticker]),0))</f>
        <v>270.54534899999999</v>
      </c>
      <c r="D916" s="3" cm="1">
        <f t="array" ref="D916">INDEX(raw_long[Adj Close], MATCH(1, ($A916=raw_long[Date])*(D$1=raw_long[Ticker]),0))</f>
        <v>134.28961200000001</v>
      </c>
      <c r="E916" s="3" cm="1">
        <f t="array" ref="E916">INDEX(raw_long[Adj Close], MATCH(1, ($A916=raw_long[Date])*(E$1=raw_long[Ticker]),0))</f>
        <v>55.436920000000001</v>
      </c>
      <c r="F916" s="3" cm="1">
        <f t="array" ref="F916">INDEX(raw_long[Adj Close], MATCH(1, ($A916=raw_long[Date])*(F$1=raw_long[Ticker]),0))</f>
        <v>139.91570999999999</v>
      </c>
      <c r="G916" s="3" cm="1">
        <f t="array" ref="G916">INDEX(raw_long[Adj Close], MATCH(1, ($A916=raw_long[Date])*(G$1=raw_long[Ticker]),0))</f>
        <v>82.095191999999997</v>
      </c>
      <c r="H916" s="3" cm="1">
        <f t="array" ref="H916">INDEX(raw_long[Adj Close], MATCH(1, ($A916=raw_long[Date])*(H$1=raw_long[Ticker]),0))</f>
        <v>126.54420500000001</v>
      </c>
      <c r="I916" s="3" cm="1">
        <f t="array" ref="I916">INDEX(raw_long[Adj Close], MATCH(1, ($A916=raw_long[Date])*(I$1=raw_long[Ticker]),0))</f>
        <v>95.379997000000003</v>
      </c>
    </row>
    <row r="917" spans="1:9" x14ac:dyDescent="0.25">
      <c r="A917" s="2">
        <v>44230</v>
      </c>
      <c r="B917" s="3" cm="1">
        <f t="array" ref="B917">INDEX(raw_long[Adj Close], MATCH(1, ($A917=raw_long[Date])*(B$1=raw_long[Ticker]),0))</f>
        <v>53.288547999999999</v>
      </c>
      <c r="C917" s="3" cm="1">
        <f t="array" ref="C917">INDEX(raw_long[Adj Close], MATCH(1, ($A917=raw_long[Date])*(C$1=raw_long[Ticker]),0))</f>
        <v>267.14529399999998</v>
      </c>
      <c r="D917" s="3" cm="1">
        <f t="array" ref="D917">INDEX(raw_long[Adj Close], MATCH(1, ($A917=raw_long[Date])*(D$1=raw_long[Ticker]),0))</f>
        <v>131.74771100000001</v>
      </c>
      <c r="E917" s="3" cm="1">
        <f t="array" ref="E917">INDEX(raw_long[Adj Close], MATCH(1, ($A917=raw_long[Date])*(E$1=raw_long[Ticker]),0))</f>
        <v>54.824570000000001</v>
      </c>
      <c r="F917" s="3" cm="1">
        <f t="array" ref="F917">INDEX(raw_long[Adj Close], MATCH(1, ($A917=raw_long[Date])*(F$1=raw_long[Ticker]),0))</f>
        <v>138.935562</v>
      </c>
      <c r="G917" s="3" cm="1">
        <f t="array" ref="G917">INDEX(raw_long[Adj Close], MATCH(1, ($A917=raw_long[Date])*(G$1=raw_long[Ticker]),0))</f>
        <v>81.957047000000003</v>
      </c>
      <c r="H917" s="3" cm="1">
        <f t="array" ref="H917">INDEX(raw_long[Adj Close], MATCH(1, ($A917=raw_long[Date])*(H$1=raw_long[Ticker]),0))</f>
        <v>128.83673099999999</v>
      </c>
      <c r="I917" s="3" cm="1">
        <f t="array" ref="I917">INDEX(raw_long[Adj Close], MATCH(1, ($A917=raw_long[Date])*(I$1=raw_long[Ticker]),0))</f>
        <v>97.82</v>
      </c>
    </row>
    <row r="918" spans="1:9" x14ac:dyDescent="0.25">
      <c r="A918" s="2">
        <v>44231</v>
      </c>
      <c r="B918" s="3" cm="1">
        <f t="array" ref="B918">INDEX(raw_long[Adj Close], MATCH(1, ($A918=raw_long[Date])*(B$1=raw_long[Ticker]),0))</f>
        <v>53.379016999999997</v>
      </c>
      <c r="C918" s="3" cm="1">
        <f t="array" ref="C918">INDEX(raw_long[Adj Close], MATCH(1, ($A918=raw_long[Date])*(C$1=raw_long[Ticker]),0))</f>
        <v>266.75674400000003</v>
      </c>
      <c r="D918" s="3" cm="1">
        <f t="array" ref="D918">INDEX(raw_long[Adj Close], MATCH(1, ($A918=raw_long[Date])*(D$1=raw_long[Ticker]),0))</f>
        <v>132.85079999999999</v>
      </c>
      <c r="E918" s="3" cm="1">
        <f t="array" ref="E918">INDEX(raw_long[Adj Close], MATCH(1, ($A918=raw_long[Date])*(E$1=raw_long[Ticker]),0))</f>
        <v>54.518391000000001</v>
      </c>
      <c r="F918" s="3" cm="1">
        <f t="array" ref="F918">INDEX(raw_long[Adj Close], MATCH(1, ($A918=raw_long[Date])*(F$1=raw_long[Ticker]),0))</f>
        <v>139.621658</v>
      </c>
      <c r="G918" s="3" cm="1">
        <f t="array" ref="G918">INDEX(raw_long[Adj Close], MATCH(1, ($A918=raw_long[Date])*(G$1=raw_long[Ticker]),0))</f>
        <v>82.529349999999994</v>
      </c>
      <c r="H918" s="3" cm="1">
        <f t="array" ref="H918">INDEX(raw_long[Adj Close], MATCH(1, ($A918=raw_long[Date])*(H$1=raw_long[Ticker]),0))</f>
        <v>132.395554</v>
      </c>
      <c r="I918" s="3" cm="1">
        <f t="array" ref="I918">INDEX(raw_long[Adj Close], MATCH(1, ($A918=raw_long[Date])*(I$1=raw_long[Ticker]),0))</f>
        <v>97.239998</v>
      </c>
    </row>
    <row r="919" spans="1:9" x14ac:dyDescent="0.25">
      <c r="A919" s="2">
        <v>44232</v>
      </c>
      <c r="B919" s="3" cm="1">
        <f t="array" ref="B919">INDEX(raw_long[Adj Close], MATCH(1, ($A919=raw_long[Date])*(B$1=raw_long[Ticker]),0))</f>
        <v>52.836177999999997</v>
      </c>
      <c r="C919" s="3" cm="1">
        <f t="array" ref="C919">INDEX(raw_long[Adj Close], MATCH(1, ($A919=raw_long[Date])*(C$1=raw_long[Ticker]),0))</f>
        <v>270.64248700000002</v>
      </c>
      <c r="D919" s="3" cm="1">
        <f t="array" ref="D919">INDEX(raw_long[Adj Close], MATCH(1, ($A919=raw_long[Date])*(D$1=raw_long[Ticker]),0))</f>
        <v>130.59663399999999</v>
      </c>
      <c r="E919" s="3" cm="1">
        <f t="array" ref="E919">INDEX(raw_long[Adj Close], MATCH(1, ($A919=raw_long[Date])*(E$1=raw_long[Ticker]),0))</f>
        <v>54.307896</v>
      </c>
      <c r="F919" s="3" cm="1">
        <f t="array" ref="F919">INDEX(raw_long[Adj Close], MATCH(1, ($A919=raw_long[Date])*(F$1=raw_long[Ticker]),0))</f>
        <v>138.34747300000001</v>
      </c>
      <c r="G919" s="3" cm="1">
        <f t="array" ref="G919">INDEX(raw_long[Adj Close], MATCH(1, ($A919=raw_long[Date])*(G$1=raw_long[Ticker]),0))</f>
        <v>83.752876000000001</v>
      </c>
      <c r="H919" s="3" cm="1">
        <f t="array" ref="H919">INDEX(raw_long[Adj Close], MATCH(1, ($A919=raw_long[Date])*(H$1=raw_long[Ticker]),0))</f>
        <v>129.61462399999999</v>
      </c>
      <c r="I919" s="3" cm="1">
        <f t="array" ref="I919">INDEX(raw_long[Adj Close], MATCH(1, ($A919=raw_long[Date])*(I$1=raw_long[Ticker]),0))</f>
        <v>98.5</v>
      </c>
    </row>
    <row r="920" spans="1:9" x14ac:dyDescent="0.25">
      <c r="A920" s="2">
        <v>44235</v>
      </c>
      <c r="B920" s="3" cm="1">
        <f t="array" ref="B920">INDEX(raw_long[Adj Close], MATCH(1, ($A920=raw_long[Date])*(B$1=raw_long[Ticker]),0))</f>
        <v>53.704720000000002</v>
      </c>
      <c r="C920" s="3" cm="1">
        <f t="array" ref="C920">INDEX(raw_long[Adj Close], MATCH(1, ($A920=raw_long[Date])*(C$1=raw_long[Ticker]),0))</f>
        <v>270.54534899999999</v>
      </c>
      <c r="D920" s="3" cm="1">
        <f t="array" ref="D920">INDEX(raw_long[Adj Close], MATCH(1, ($A920=raw_long[Date])*(D$1=raw_long[Ticker]),0))</f>
        <v>129.97316000000001</v>
      </c>
      <c r="E920" s="3" cm="1">
        <f t="array" ref="E920">INDEX(raw_long[Adj Close], MATCH(1, ($A920=raw_long[Date])*(E$1=raw_long[Ticker]),0))</f>
        <v>54.078265999999999</v>
      </c>
      <c r="F920" s="3" cm="1">
        <f t="array" ref="F920">INDEX(raw_long[Adj Close], MATCH(1, ($A920=raw_long[Date])*(F$1=raw_long[Ticker]),0))</f>
        <v>139.033569</v>
      </c>
      <c r="G920" s="3" cm="1">
        <f t="array" ref="G920">INDEX(raw_long[Adj Close], MATCH(1, ($A920=raw_long[Date])*(G$1=raw_long[Ticker]),0))</f>
        <v>82.845093000000006</v>
      </c>
      <c r="H920" s="3" cm="1">
        <f t="array" ref="H920">INDEX(raw_long[Adj Close], MATCH(1, ($A920=raw_long[Date])*(H$1=raw_long[Ticker]),0))</f>
        <v>128.75895700000001</v>
      </c>
      <c r="I920" s="3" cm="1">
        <f t="array" ref="I920">INDEX(raw_long[Adj Close], MATCH(1, ($A920=raw_long[Date])*(I$1=raw_long[Ticker]),0))</f>
        <v>98</v>
      </c>
    </row>
    <row r="921" spans="1:9" x14ac:dyDescent="0.25">
      <c r="A921" s="2">
        <v>44236</v>
      </c>
      <c r="B921" s="3" cm="1">
        <f t="array" ref="B921">INDEX(raw_long[Adj Close], MATCH(1, ($A921=raw_long[Date])*(B$1=raw_long[Ticker]),0))</f>
        <v>52.836177999999997</v>
      </c>
      <c r="C921" s="3" cm="1">
        <f t="array" ref="C921">INDEX(raw_long[Adj Close], MATCH(1, ($A921=raw_long[Date])*(C$1=raw_long[Ticker]),0))</f>
        <v>276.37396200000001</v>
      </c>
      <c r="D921" s="3" cm="1">
        <f t="array" ref="D921">INDEX(raw_long[Adj Close], MATCH(1, ($A921=raw_long[Date])*(D$1=raw_long[Ticker]),0))</f>
        <v>130.021118</v>
      </c>
      <c r="E921" s="3" cm="1">
        <f t="array" ref="E921">INDEX(raw_long[Adj Close], MATCH(1, ($A921=raw_long[Date])*(E$1=raw_long[Ticker]),0))</f>
        <v>54.059131999999998</v>
      </c>
      <c r="F921" s="3" cm="1">
        <f t="array" ref="F921">INDEX(raw_long[Adj Close], MATCH(1, ($A921=raw_long[Date])*(F$1=raw_long[Ticker]),0))</f>
        <v>139.327606</v>
      </c>
      <c r="G921" s="3" cm="1">
        <f t="array" ref="G921">INDEX(raw_long[Adj Close], MATCH(1, ($A921=raw_long[Date])*(G$1=raw_long[Ticker]),0))</f>
        <v>83.141120999999998</v>
      </c>
      <c r="H921" s="3" cm="1">
        <f t="array" ref="H921">INDEX(raw_long[Adj Close], MATCH(1, ($A921=raw_long[Date])*(H$1=raw_long[Ticker]),0))</f>
        <v>127.55323</v>
      </c>
      <c r="I921" s="3" cm="1">
        <f t="array" ref="I921">INDEX(raw_long[Adj Close], MATCH(1, ($A921=raw_long[Date])*(I$1=raw_long[Ticker]),0))</f>
        <v>98.400002000000001</v>
      </c>
    </row>
    <row r="922" spans="1:9" x14ac:dyDescent="0.25">
      <c r="A922" s="2">
        <v>44237</v>
      </c>
      <c r="B922" s="3" cm="1">
        <f t="array" ref="B922">INDEX(raw_long[Adj Close], MATCH(1, ($A922=raw_long[Date])*(B$1=raw_long[Ticker]),0))</f>
        <v>53.252357000000003</v>
      </c>
      <c r="C922" s="3" cm="1">
        <f t="array" ref="C922">INDEX(raw_long[Adj Close], MATCH(1, ($A922=raw_long[Date])*(C$1=raw_long[Ticker]),0))</f>
        <v>271.41961700000002</v>
      </c>
      <c r="D922" s="3" cm="1">
        <f t="array" ref="D922">INDEX(raw_long[Adj Close], MATCH(1, ($A922=raw_long[Date])*(D$1=raw_long[Ticker]),0))</f>
        <v>129.20578</v>
      </c>
      <c r="E922" s="3" cm="1">
        <f t="array" ref="E922">INDEX(raw_long[Adj Close], MATCH(1, ($A922=raw_long[Date])*(E$1=raw_long[Ticker]),0))</f>
        <v>55.647415000000002</v>
      </c>
      <c r="F922" s="3" cm="1">
        <f t="array" ref="F922">INDEX(raw_long[Adj Close], MATCH(1, ($A922=raw_long[Date])*(F$1=raw_long[Ticker]),0))</f>
        <v>138.24946600000001</v>
      </c>
      <c r="G922" s="3" cm="1">
        <f t="array" ref="G922">INDEX(raw_long[Adj Close], MATCH(1, ($A922=raw_long[Date])*(G$1=raw_long[Ticker]),0))</f>
        <v>81.266350000000003</v>
      </c>
      <c r="H922" s="3" cm="1">
        <f t="array" ref="H922">INDEX(raw_long[Adj Close], MATCH(1, ($A922=raw_long[Date])*(H$1=raw_long[Ticker]),0))</f>
        <v>129.71185299999999</v>
      </c>
      <c r="I922" s="3" cm="1">
        <f t="array" ref="I922">INDEX(raw_long[Adj Close], MATCH(1, ($A922=raw_long[Date])*(I$1=raw_long[Ticker]),0))</f>
        <v>97.940002000000007</v>
      </c>
    </row>
    <row r="923" spans="1:9" x14ac:dyDescent="0.25">
      <c r="A923" s="2">
        <v>44238</v>
      </c>
      <c r="B923" s="3" cm="1">
        <f t="array" ref="B923">INDEX(raw_long[Adj Close], MATCH(1, ($A923=raw_long[Date])*(B$1=raw_long[Ticker]),0))</f>
        <v>53.306637000000002</v>
      </c>
      <c r="C923" s="3" cm="1">
        <f t="array" ref="C923">INDEX(raw_long[Adj Close], MATCH(1, ($A923=raw_long[Date])*(C$1=raw_long[Ticker]),0))</f>
        <v>285.11691300000001</v>
      </c>
      <c r="D923" s="3" cm="1">
        <f t="array" ref="D923">INDEX(raw_long[Adj Close], MATCH(1, ($A923=raw_long[Date])*(D$1=raw_long[Ticker]),0))</f>
        <v>129.73335299999999</v>
      </c>
      <c r="E923" s="3" cm="1">
        <f t="array" ref="E923">INDEX(raw_long[Adj Close], MATCH(1, ($A923=raw_long[Date])*(E$1=raw_long[Ticker]),0))</f>
        <v>57.446198000000003</v>
      </c>
      <c r="F923" s="3" cm="1">
        <f t="array" ref="F923">INDEX(raw_long[Adj Close], MATCH(1, ($A923=raw_long[Date])*(F$1=raw_long[Ticker]),0))</f>
        <v>138.494507</v>
      </c>
      <c r="G923" s="3" cm="1">
        <f t="array" ref="G923">INDEX(raw_long[Adj Close], MATCH(1, ($A923=raw_long[Date])*(G$1=raw_long[Ticker]),0))</f>
        <v>84.522521999999995</v>
      </c>
      <c r="H923" s="3" cm="1">
        <f t="array" ref="H923">INDEX(raw_long[Adj Close], MATCH(1, ($A923=raw_long[Date])*(H$1=raw_long[Ticker]),0))</f>
        <v>128.62283300000001</v>
      </c>
      <c r="I923" s="3" cm="1">
        <f t="array" ref="I923">INDEX(raw_long[Adj Close], MATCH(1, ($A923=raw_long[Date])*(I$1=raw_long[Ticker]),0))</f>
        <v>101</v>
      </c>
    </row>
    <row r="924" spans="1:9" x14ac:dyDescent="0.25">
      <c r="A924" s="2">
        <v>44239</v>
      </c>
      <c r="B924" s="3" cm="1">
        <f t="array" ref="B924">INDEX(raw_long[Adj Close], MATCH(1, ($A924=raw_long[Date])*(B$1=raw_long[Ticker]),0))</f>
        <v>52.999031000000002</v>
      </c>
      <c r="C924" s="3" cm="1">
        <f t="array" ref="C924">INDEX(raw_long[Adj Close], MATCH(1, ($A924=raw_long[Date])*(C$1=raw_long[Ticker]),0))</f>
        <v>283.56262199999998</v>
      </c>
      <c r="D924" s="3" cm="1">
        <f t="array" ref="D924">INDEX(raw_long[Adj Close], MATCH(1, ($A924=raw_long[Date])*(D$1=raw_long[Ticker]),0))</f>
        <v>131.02829</v>
      </c>
      <c r="E924" s="3" cm="1">
        <f t="array" ref="E924">INDEX(raw_long[Adj Close], MATCH(1, ($A924=raw_long[Date])*(E$1=raw_long[Ticker]),0))</f>
        <v>58.728306000000003</v>
      </c>
      <c r="F924" s="3" cm="1">
        <f t="array" ref="F924">INDEX(raw_long[Adj Close], MATCH(1, ($A924=raw_long[Date])*(F$1=raw_long[Ticker]),0))</f>
        <v>140.16073600000001</v>
      </c>
      <c r="G924" s="3" cm="1">
        <f t="array" ref="G924">INDEX(raw_long[Adj Close], MATCH(1, ($A924=raw_long[Date])*(G$1=raw_long[Ticker]),0))</f>
        <v>84.325180000000003</v>
      </c>
      <c r="H924" s="3" cm="1">
        <f t="array" ref="H924">INDEX(raw_long[Adj Close], MATCH(1, ($A924=raw_long[Date])*(H$1=raw_long[Ticker]),0))</f>
        <v>130.314728</v>
      </c>
      <c r="I924" s="3" cm="1">
        <f t="array" ref="I924">INDEX(raw_long[Adj Close], MATCH(1, ($A924=raw_long[Date])*(I$1=raw_long[Ticker]),0))</f>
        <v>99.860000999999997</v>
      </c>
    </row>
    <row r="925" spans="1:9" x14ac:dyDescent="0.25">
      <c r="A925" s="2">
        <v>44242</v>
      </c>
      <c r="B925" s="3" cm="1">
        <f t="array" ref="B925">INDEX(raw_long[Adj Close], MATCH(1, ($A925=raw_long[Date])*(B$1=raw_long[Ticker]),0))</f>
        <v>53.487583000000001</v>
      </c>
      <c r="C925" s="3" cm="1">
        <f t="array" ref="C925">INDEX(raw_long[Adj Close], MATCH(1, ($A925=raw_long[Date])*(C$1=raw_long[Ticker]),0))</f>
        <v>289.19695999999999</v>
      </c>
      <c r="D925" s="3" cm="1">
        <f t="array" ref="D925">INDEX(raw_long[Adj Close], MATCH(1, ($A925=raw_long[Date])*(D$1=raw_long[Ticker]),0))</f>
        <v>131.459946</v>
      </c>
      <c r="E925" s="3" cm="1">
        <f t="array" ref="E925">INDEX(raw_long[Adj Close], MATCH(1, ($A925=raw_long[Date])*(E$1=raw_long[Ticker]),0))</f>
        <v>58.747444000000002</v>
      </c>
      <c r="F925" s="3" cm="1">
        <f t="array" ref="F925">INDEX(raw_long[Adj Close], MATCH(1, ($A925=raw_long[Date])*(F$1=raw_long[Ticker]),0))</f>
        <v>140.258759</v>
      </c>
      <c r="G925" s="3" cm="1">
        <f t="array" ref="G925">INDEX(raw_long[Adj Close], MATCH(1, ($A925=raw_long[Date])*(G$1=raw_long[Ticker]),0))</f>
        <v>85.509238999999994</v>
      </c>
      <c r="H925" s="3" cm="1">
        <f t="array" ref="H925">INDEX(raw_long[Adj Close], MATCH(1, ($A925=raw_long[Date])*(H$1=raw_long[Ticker]),0))</f>
        <v>128.27278100000001</v>
      </c>
      <c r="I925" s="3" cm="1">
        <f t="array" ref="I925">INDEX(raw_long[Adj Close], MATCH(1, ($A925=raw_long[Date])*(I$1=raw_long[Ticker]),0))</f>
        <v>101.599998</v>
      </c>
    </row>
    <row r="926" spans="1:9" x14ac:dyDescent="0.25">
      <c r="A926" s="2">
        <v>44243</v>
      </c>
      <c r="B926" s="3" cm="1">
        <f t="array" ref="B926">INDEX(raw_long[Adj Close], MATCH(1, ($A926=raw_long[Date])*(B$1=raw_long[Ticker]),0))</f>
        <v>53.632339000000002</v>
      </c>
      <c r="C926" s="3" cm="1">
        <f t="array" ref="C926">INDEX(raw_long[Adj Close], MATCH(1, ($A926=raw_long[Date])*(C$1=raw_long[Ticker]),0))</f>
        <v>286.86547899999999</v>
      </c>
      <c r="D926" s="3" cm="1">
        <f t="array" ref="D926">INDEX(raw_long[Adj Close], MATCH(1, ($A926=raw_long[Date])*(D$1=raw_long[Ticker]),0))</f>
        <v>133.85797099999999</v>
      </c>
      <c r="E926" s="3" cm="1">
        <f t="array" ref="E926">INDEX(raw_long[Adj Close], MATCH(1, ($A926=raw_long[Date])*(E$1=raw_long[Ticker]),0))</f>
        <v>58.957934999999999</v>
      </c>
      <c r="F926" s="3" cm="1">
        <f t="array" ref="F926">INDEX(raw_long[Adj Close], MATCH(1, ($A926=raw_long[Date])*(F$1=raw_long[Ticker]),0))</f>
        <v>138.64151000000001</v>
      </c>
      <c r="G926" s="3" cm="1">
        <f t="array" ref="G926">INDEX(raw_long[Adj Close], MATCH(1, ($A926=raw_long[Date])*(G$1=raw_long[Ticker]),0))</f>
        <v>84.621200999999999</v>
      </c>
      <c r="H926" s="3" cm="1">
        <f t="array" ref="H926">INDEX(raw_long[Adj Close], MATCH(1, ($A926=raw_long[Date])*(H$1=raw_long[Ticker]),0))</f>
        <v>126.75591300000001</v>
      </c>
      <c r="I926" s="3" cm="1">
        <f t="array" ref="I926">INDEX(raw_long[Adj Close], MATCH(1, ($A926=raw_long[Date])*(I$1=raw_long[Ticker]),0))</f>
        <v>102.349998</v>
      </c>
    </row>
    <row r="927" spans="1:9" x14ac:dyDescent="0.25">
      <c r="A927" s="2">
        <v>44244</v>
      </c>
      <c r="B927" s="3" cm="1">
        <f t="array" ref="B927">INDEX(raw_long[Adj Close], MATCH(1, ($A927=raw_long[Date])*(B$1=raw_long[Ticker]),0))</f>
        <v>53.342827</v>
      </c>
      <c r="C927" s="3" cm="1">
        <f t="array" ref="C927">INDEX(raw_long[Adj Close], MATCH(1, ($A927=raw_long[Date])*(C$1=raw_long[Ticker]),0))</f>
        <v>282.59115600000001</v>
      </c>
      <c r="D927" s="3" cm="1">
        <f t="array" ref="D927">INDEX(raw_long[Adj Close], MATCH(1, ($A927=raw_long[Date])*(D$1=raw_long[Ticker]),0))</f>
        <v>131.02829</v>
      </c>
      <c r="E927" s="3" cm="1">
        <f t="array" ref="E927">INDEX(raw_long[Adj Close], MATCH(1, ($A927=raw_long[Date])*(E$1=raw_long[Ticker]),0))</f>
        <v>58.345588999999997</v>
      </c>
      <c r="F927" s="3" cm="1">
        <f t="array" ref="F927">INDEX(raw_long[Adj Close], MATCH(1, ($A927=raw_long[Date])*(F$1=raw_long[Ticker]),0))</f>
        <v>138.298462</v>
      </c>
      <c r="G927" s="3" cm="1">
        <f t="array" ref="G927">INDEX(raw_long[Adj Close], MATCH(1, ($A927=raw_long[Date])*(G$1=raw_long[Ticker]),0))</f>
        <v>84.719864000000001</v>
      </c>
      <c r="H927" s="3" cm="1">
        <f t="array" ref="H927">INDEX(raw_long[Adj Close], MATCH(1, ($A927=raw_long[Date])*(H$1=raw_long[Ticker]),0))</f>
        <v>127.164299</v>
      </c>
      <c r="I927" s="3" cm="1">
        <f t="array" ref="I927">INDEX(raw_long[Adj Close], MATCH(1, ($A927=raw_long[Date])*(I$1=raw_long[Ticker]),0))</f>
        <v>95.720000999999996</v>
      </c>
    </row>
    <row r="928" spans="1:9" x14ac:dyDescent="0.25">
      <c r="A928" s="2">
        <v>44245</v>
      </c>
      <c r="B928" s="3" cm="1">
        <f t="array" ref="B928">INDEX(raw_long[Adj Close], MATCH(1, ($A928=raw_long[Date])*(B$1=raw_long[Ticker]),0))</f>
        <v>52.456192000000001</v>
      </c>
      <c r="C928" s="3" cm="1">
        <f t="array" ref="C928">INDEX(raw_long[Adj Close], MATCH(1, ($A928=raw_long[Date])*(C$1=raw_long[Ticker]),0))</f>
        <v>280.55114700000001</v>
      </c>
      <c r="D928" s="3" cm="1">
        <f t="array" ref="D928">INDEX(raw_long[Adj Close], MATCH(1, ($A928=raw_long[Date])*(D$1=raw_long[Ticker]),0))</f>
        <v>130.45277400000001</v>
      </c>
      <c r="E928" s="3" cm="1">
        <f t="array" ref="E928">INDEX(raw_long[Adj Close], MATCH(1, ($A928=raw_long[Date])*(E$1=raw_long[Ticker]),0))</f>
        <v>57.312244</v>
      </c>
      <c r="F928" s="3" cm="1">
        <f t="array" ref="F928">INDEX(raw_long[Adj Close], MATCH(1, ($A928=raw_long[Date])*(F$1=raw_long[Ticker]),0))</f>
        <v>136.53419500000001</v>
      </c>
      <c r="G928" s="3" cm="1">
        <f t="array" ref="G928">INDEX(raw_long[Adj Close], MATCH(1, ($A928=raw_long[Date])*(G$1=raw_long[Ticker]),0))</f>
        <v>86.338088999999997</v>
      </c>
      <c r="H928" s="3" cm="1">
        <f t="array" ref="H928">INDEX(raw_long[Adj Close], MATCH(1, ($A928=raw_long[Date])*(H$1=raw_long[Ticker]),0))</f>
        <v>125.978027</v>
      </c>
      <c r="I928" s="3" cm="1">
        <f t="array" ref="I928">INDEX(raw_long[Adj Close], MATCH(1, ($A928=raw_long[Date])*(I$1=raw_long[Ticker]),0))</f>
        <v>97.900002000000001</v>
      </c>
    </row>
    <row r="929" spans="1:9" x14ac:dyDescent="0.25">
      <c r="A929" s="2">
        <v>44246</v>
      </c>
      <c r="B929" s="3" cm="1">
        <f t="array" ref="B929">INDEX(raw_long[Adj Close], MATCH(1, ($A929=raw_long[Date])*(B$1=raw_long[Ticker]),0))</f>
        <v>53.071410999999998</v>
      </c>
      <c r="C929" s="3" cm="1">
        <f t="array" ref="C929">INDEX(raw_long[Adj Close], MATCH(1, ($A929=raw_long[Date])*(C$1=raw_long[Ticker]),0))</f>
        <v>287.15695199999999</v>
      </c>
      <c r="D929" s="3" cm="1">
        <f t="array" ref="D929">INDEX(raw_long[Adj Close], MATCH(1, ($A929=raw_long[Date])*(D$1=raw_long[Ticker]),0))</f>
        <v>131.12420700000001</v>
      </c>
      <c r="E929" s="3" cm="1">
        <f t="array" ref="E929">INDEX(raw_long[Adj Close], MATCH(1, ($A929=raw_long[Date])*(E$1=raw_long[Ticker]),0))</f>
        <v>56.546802999999997</v>
      </c>
      <c r="F929" s="3" cm="1">
        <f t="array" ref="F929">INDEX(raw_long[Adj Close], MATCH(1, ($A929=raw_long[Date])*(F$1=raw_long[Ticker]),0))</f>
        <v>136.24015800000001</v>
      </c>
      <c r="G929" s="3" cm="1">
        <f t="array" ref="G929">INDEX(raw_long[Adj Close], MATCH(1, ($A929=raw_long[Date])*(G$1=raw_long[Ticker]),0))</f>
        <v>87.857635000000002</v>
      </c>
      <c r="H929" s="3" cm="1">
        <f t="array" ref="H929">INDEX(raw_long[Adj Close], MATCH(1, ($A929=raw_long[Date])*(H$1=raw_long[Ticker]),0))</f>
        <v>128.81729100000001</v>
      </c>
      <c r="I929" s="3" cm="1">
        <f t="array" ref="I929">INDEX(raw_long[Adj Close], MATCH(1, ($A929=raw_long[Date])*(I$1=raw_long[Ticker]),0))</f>
        <v>97.360000999999997</v>
      </c>
    </row>
    <row r="930" spans="1:9" x14ac:dyDescent="0.25">
      <c r="A930" s="2">
        <v>44249</v>
      </c>
      <c r="B930" s="3" cm="1">
        <f t="array" ref="B930">INDEX(raw_long[Adj Close], MATCH(1, ($A930=raw_long[Date])*(B$1=raw_long[Ticker]),0))</f>
        <v>54.374217999999999</v>
      </c>
      <c r="C930" s="3" cm="1">
        <f t="array" ref="C930">INDEX(raw_long[Adj Close], MATCH(1, ($A930=raw_long[Date])*(C$1=raw_long[Ticker]),0))</f>
        <v>282.785461</v>
      </c>
      <c r="D930" s="3" cm="1">
        <f t="array" ref="D930">INDEX(raw_long[Adj Close], MATCH(1, ($A930=raw_long[Date])*(D$1=raw_long[Ticker]),0))</f>
        <v>130.98034699999999</v>
      </c>
      <c r="E930" s="3" cm="1">
        <f t="array" ref="E930">INDEX(raw_long[Adj Close], MATCH(1, ($A930=raw_long[Date])*(E$1=raw_long[Ticker]),0))</f>
        <v>55.838776000000003</v>
      </c>
      <c r="F930" s="3" cm="1">
        <f t="array" ref="F930">INDEX(raw_long[Adj Close], MATCH(1, ($A930=raw_long[Date])*(F$1=raw_long[Ticker]),0))</f>
        <v>135.456039</v>
      </c>
      <c r="G930" s="3" cm="1">
        <f t="array" ref="G930">INDEX(raw_long[Adj Close], MATCH(1, ($A930=raw_long[Date])*(G$1=raw_long[Ticker]),0))</f>
        <v>86.752510000000001</v>
      </c>
      <c r="H930" s="3" cm="1">
        <f t="array" ref="H930">INDEX(raw_long[Adj Close], MATCH(1, ($A930=raw_long[Date])*(H$1=raw_long[Ticker]),0))</f>
        <v>127.864395</v>
      </c>
      <c r="I930" s="3" cm="1">
        <f t="array" ref="I930">INDEX(raw_long[Adj Close], MATCH(1, ($A930=raw_long[Date])*(I$1=raw_long[Ticker]),0))</f>
        <v>90.860000999999997</v>
      </c>
    </row>
    <row r="931" spans="1:9" x14ac:dyDescent="0.25">
      <c r="A931" s="2">
        <v>44250</v>
      </c>
      <c r="B931" s="3" cm="1">
        <f t="array" ref="B931">INDEX(raw_long[Adj Close], MATCH(1, ($A931=raw_long[Date])*(B$1=raw_long[Ticker]),0))</f>
        <v>54.392315000000004</v>
      </c>
      <c r="C931" s="3" cm="1">
        <f t="array" ref="C931">INDEX(raw_long[Adj Close], MATCH(1, ($A931=raw_long[Date])*(C$1=raw_long[Ticker]),0))</f>
        <v>282.299713</v>
      </c>
      <c r="D931" s="3" cm="1">
        <f t="array" ref="D931">INDEX(raw_long[Adj Close], MATCH(1, ($A931=raw_long[Date])*(D$1=raw_long[Ticker]),0))</f>
        <v>130.692566</v>
      </c>
      <c r="E931" s="3" cm="1">
        <f t="array" ref="E931">INDEX(raw_long[Adj Close], MATCH(1, ($A931=raw_long[Date])*(E$1=raw_long[Ticker]),0))</f>
        <v>55.513461999999997</v>
      </c>
      <c r="F931" s="3" cm="1">
        <f t="array" ref="F931">INDEX(raw_long[Adj Close], MATCH(1, ($A931=raw_long[Date])*(F$1=raw_long[Ticker]),0))</f>
        <v>132.90768399999999</v>
      </c>
      <c r="G931" s="3" cm="1">
        <f t="array" ref="G931">INDEX(raw_long[Adj Close], MATCH(1, ($A931=raw_long[Date])*(G$1=raw_long[Ticker]),0))</f>
        <v>86.002609000000007</v>
      </c>
      <c r="H931" s="3" cm="1">
        <f t="array" ref="H931">INDEX(raw_long[Adj Close], MATCH(1, ($A931=raw_long[Date])*(H$1=raw_long[Ticker]),0))</f>
        <v>126.03636899999999</v>
      </c>
      <c r="I931" s="3" cm="1">
        <f t="array" ref="I931">INDEX(raw_long[Adj Close], MATCH(1, ($A931=raw_long[Date])*(I$1=raw_long[Ticker]),0))</f>
        <v>89.480002999999996</v>
      </c>
    </row>
    <row r="932" spans="1:9" x14ac:dyDescent="0.25">
      <c r="A932" s="2">
        <v>44251</v>
      </c>
      <c r="B932" s="3" cm="1">
        <f t="array" ref="B932">INDEX(raw_long[Adj Close], MATCH(1, ($A932=raw_long[Date])*(B$1=raw_long[Ticker]),0))</f>
        <v>55.134189999999997</v>
      </c>
      <c r="C932" s="3" cm="1">
        <f t="array" ref="C932">INDEX(raw_long[Adj Close], MATCH(1, ($A932=raw_long[Date])*(C$1=raw_long[Ticker]),0))</f>
        <v>280.45400999999998</v>
      </c>
      <c r="D932" s="3" cm="1">
        <f t="array" ref="D932">INDEX(raw_long[Adj Close], MATCH(1, ($A932=raw_long[Date])*(D$1=raw_long[Ticker]),0))</f>
        <v>129.25375399999999</v>
      </c>
      <c r="E932" s="3" cm="1">
        <f t="array" ref="E932">INDEX(raw_long[Adj Close], MATCH(1, ($A932=raw_long[Date])*(E$1=raw_long[Ticker]),0))</f>
        <v>55.360377999999997</v>
      </c>
      <c r="F932" s="3" cm="1">
        <f t="array" ref="F932">INDEX(raw_long[Adj Close], MATCH(1, ($A932=raw_long[Date])*(F$1=raw_long[Ticker]),0))</f>
        <v>134.27986100000001</v>
      </c>
      <c r="G932" s="3" cm="1">
        <f t="array" ref="G932">INDEX(raw_long[Adj Close], MATCH(1, ($A932=raw_long[Date])*(G$1=raw_long[Ticker]),0))</f>
        <v>84.226508999999993</v>
      </c>
      <c r="H932" s="3" cm="1">
        <f t="array" ref="H932">INDEX(raw_long[Adj Close], MATCH(1, ($A932=raw_long[Date])*(H$1=raw_long[Ticker]),0))</f>
        <v>127.30043000000001</v>
      </c>
      <c r="I932" s="3" cm="1">
        <f t="array" ref="I932">INDEX(raw_long[Adj Close], MATCH(1, ($A932=raw_long[Date])*(I$1=raw_long[Ticker]),0))</f>
        <v>86.800003000000004</v>
      </c>
    </row>
    <row r="933" spans="1:9" x14ac:dyDescent="0.25">
      <c r="A933" s="2">
        <v>44252</v>
      </c>
      <c r="B933" s="3" cm="1">
        <f t="array" ref="B933">INDEX(raw_long[Adj Close], MATCH(1, ($A933=raw_long[Date])*(B$1=raw_long[Ticker]),0))</f>
        <v>55.930351000000002</v>
      </c>
      <c r="C933" s="3" cm="1">
        <f t="array" ref="C933">INDEX(raw_long[Adj Close], MATCH(1, ($A933=raw_long[Date])*(C$1=raw_long[Ticker]),0))</f>
        <v>284.72833300000002</v>
      </c>
      <c r="D933" s="3" cm="1">
        <f t="array" ref="D933">INDEX(raw_long[Adj Close], MATCH(1, ($A933=raw_long[Date])*(D$1=raw_long[Ticker]),0))</f>
        <v>129.54151899999999</v>
      </c>
      <c r="E933" s="3" cm="1">
        <f t="array" ref="E933">INDEX(raw_long[Adj Close], MATCH(1, ($A933=raw_long[Date])*(E$1=raw_long[Ticker]),0))</f>
        <v>55.513461999999997</v>
      </c>
      <c r="F933" s="3" cm="1">
        <f t="array" ref="F933">INDEX(raw_long[Adj Close], MATCH(1, ($A933=raw_long[Date])*(F$1=raw_long[Ticker]),0))</f>
        <v>133.74078399999999</v>
      </c>
      <c r="G933" s="3" cm="1">
        <f t="array" ref="G933">INDEX(raw_long[Adj Close], MATCH(1, ($A933=raw_long[Date])*(G$1=raw_long[Ticker]),0))</f>
        <v>87.561622999999997</v>
      </c>
      <c r="H933" s="3" cm="1">
        <f t="array" ref="H933">INDEX(raw_long[Adj Close], MATCH(1, ($A933=raw_long[Date])*(H$1=raw_long[Ticker]),0))</f>
        <v>126.580879</v>
      </c>
      <c r="I933" s="3" cm="1">
        <f t="array" ref="I933">INDEX(raw_long[Adj Close], MATCH(1, ($A933=raw_long[Date])*(I$1=raw_long[Ticker]),0))</f>
        <v>85.919998000000007</v>
      </c>
    </row>
    <row r="934" spans="1:9" x14ac:dyDescent="0.25">
      <c r="A934" s="2">
        <v>44253</v>
      </c>
      <c r="B934" s="3" cm="1">
        <f t="array" ref="B934">INDEX(raw_long[Adj Close], MATCH(1, ($A934=raw_long[Date])*(B$1=raw_long[Ticker]),0))</f>
        <v>54.247559000000003</v>
      </c>
      <c r="C934" s="3" cm="1">
        <f t="array" ref="C934">INDEX(raw_long[Adj Close], MATCH(1, ($A934=raw_long[Date])*(C$1=raw_long[Ticker]),0))</f>
        <v>280.64828499999999</v>
      </c>
      <c r="D934" s="3" cm="1">
        <f t="array" ref="D934">INDEX(raw_long[Adj Close], MATCH(1, ($A934=raw_long[Date])*(D$1=raw_long[Ticker]),0))</f>
        <v>130.021118</v>
      </c>
      <c r="E934" s="3" cm="1">
        <f t="array" ref="E934">INDEX(raw_long[Adj Close], MATCH(1, ($A934=raw_long[Date])*(E$1=raw_long[Ticker]),0))</f>
        <v>54.881976999999999</v>
      </c>
      <c r="F934" s="3" cm="1">
        <f t="array" ref="F934">INDEX(raw_long[Adj Close], MATCH(1, ($A934=raw_long[Date])*(F$1=raw_long[Ticker]),0))</f>
        <v>131.87851000000001</v>
      </c>
      <c r="G934" s="3" cm="1">
        <f t="array" ref="G934">INDEX(raw_long[Adj Close], MATCH(1, ($A934=raw_long[Date])*(G$1=raw_long[Ticker]),0))</f>
        <v>86.811713999999995</v>
      </c>
      <c r="H934" s="3" cm="1">
        <f t="array" ref="H934">INDEX(raw_long[Adj Close], MATCH(1, ($A934=raw_long[Date])*(H$1=raw_long[Ticker]),0))</f>
        <v>124.441711</v>
      </c>
      <c r="I934" s="3" cm="1">
        <f t="array" ref="I934">INDEX(raw_long[Adj Close], MATCH(1, ($A934=raw_long[Date])*(I$1=raw_long[Ticker]),0))</f>
        <v>85.019997000000004</v>
      </c>
    </row>
    <row r="935" spans="1:9" x14ac:dyDescent="0.25">
      <c r="A935" s="2">
        <v>44256</v>
      </c>
      <c r="B935" s="3" cm="1">
        <f t="array" ref="B935">INDEX(raw_long[Adj Close], MATCH(1, ($A935=raw_long[Date])*(B$1=raw_long[Ticker]),0))</f>
        <v>55.568461999999997</v>
      </c>
      <c r="C935" s="3" cm="1">
        <f t="array" ref="C935">INDEX(raw_long[Adj Close], MATCH(1, ($A935=raw_long[Date])*(C$1=raw_long[Ticker]),0))</f>
        <v>285.79693600000002</v>
      </c>
      <c r="D935" s="3" cm="1">
        <f t="array" ref="D935">INDEX(raw_long[Adj Close], MATCH(1, ($A935=raw_long[Date])*(D$1=raw_long[Ticker]),0))</f>
        <v>130.45277400000001</v>
      </c>
      <c r="E935" s="3" cm="1">
        <f t="array" ref="E935">INDEX(raw_long[Adj Close], MATCH(1, ($A935=raw_long[Date])*(E$1=raw_long[Ticker]),0))</f>
        <v>55.666553</v>
      </c>
      <c r="F935" s="3" cm="1">
        <f t="array" ref="F935">INDEX(raw_long[Adj Close], MATCH(1, ($A935=raw_long[Date])*(F$1=raw_long[Ticker]),0))</f>
        <v>133.93682899999999</v>
      </c>
      <c r="G935" s="3" cm="1">
        <f t="array" ref="G935">INDEX(raw_long[Adj Close], MATCH(1, ($A935=raw_long[Date])*(G$1=raw_long[Ticker]),0))</f>
        <v>87.561622999999997</v>
      </c>
      <c r="H935" s="3" cm="1">
        <f t="array" ref="H935">INDEX(raw_long[Adj Close], MATCH(1, ($A935=raw_long[Date])*(H$1=raw_long[Ticker]),0))</f>
        <v>127.261543</v>
      </c>
      <c r="I935" s="3" cm="1">
        <f t="array" ref="I935">INDEX(raw_long[Adj Close], MATCH(1, ($A935=raw_long[Date])*(I$1=raw_long[Ticker]),0))</f>
        <v>85.599997999999999</v>
      </c>
    </row>
    <row r="936" spans="1:9" x14ac:dyDescent="0.25">
      <c r="A936" s="2">
        <v>44257</v>
      </c>
      <c r="B936" s="3" cm="1">
        <f t="array" ref="B936">INDEX(raw_long[Adj Close], MATCH(1, ($A936=raw_long[Date])*(B$1=raw_long[Ticker]),0))</f>
        <v>56.527473000000001</v>
      </c>
      <c r="C936" s="3" cm="1">
        <f t="array" ref="C936">INDEX(raw_long[Adj Close], MATCH(1, ($A936=raw_long[Date])*(C$1=raw_long[Ticker]),0))</f>
        <v>281.91116299999999</v>
      </c>
      <c r="D936" s="3" cm="1">
        <f t="array" ref="D936">INDEX(raw_long[Adj Close], MATCH(1, ($A936=raw_long[Date])*(D$1=raw_long[Ticker]),0))</f>
        <v>128.96597299999999</v>
      </c>
      <c r="E936" s="3" cm="1">
        <f t="array" ref="E936">INDEX(raw_long[Adj Close], MATCH(1, ($A936=raw_long[Date])*(E$1=raw_long[Ticker]),0))</f>
        <v>55.877048000000002</v>
      </c>
      <c r="F936" s="3" cm="1">
        <f t="array" ref="F936">INDEX(raw_long[Adj Close], MATCH(1, ($A936=raw_long[Date])*(F$1=raw_long[Ticker]),0))</f>
        <v>132.41760300000001</v>
      </c>
      <c r="G936" s="3" cm="1">
        <f t="array" ref="G936">INDEX(raw_long[Adj Close], MATCH(1, ($A936=raw_long[Date])*(G$1=raw_long[Ticker]),0))</f>
        <v>84.897475999999997</v>
      </c>
      <c r="H936" s="3" cm="1">
        <f t="array" ref="H936">INDEX(raw_long[Adj Close], MATCH(1, ($A936=raw_long[Date])*(H$1=raw_long[Ticker]),0))</f>
        <v>126.289185</v>
      </c>
      <c r="I936" s="3" cm="1">
        <f t="array" ref="I936">INDEX(raw_long[Adj Close], MATCH(1, ($A936=raw_long[Date])*(I$1=raw_long[Ticker]),0))</f>
        <v>85.559997999999993</v>
      </c>
    </row>
    <row r="937" spans="1:9" x14ac:dyDescent="0.25">
      <c r="A937" s="2">
        <v>44258</v>
      </c>
      <c r="B937" s="3" cm="1">
        <f t="array" ref="B937">INDEX(raw_long[Adj Close], MATCH(1, ($A937=raw_long[Date])*(B$1=raw_long[Ticker]),0))</f>
        <v>56.346527000000002</v>
      </c>
      <c r="C937" s="3" cm="1">
        <f t="array" ref="C937">INDEX(raw_long[Adj Close], MATCH(1, ($A937=raw_long[Date])*(C$1=raw_long[Ticker]),0))</f>
        <v>281.23117100000002</v>
      </c>
      <c r="D937" s="3" cm="1">
        <f t="array" ref="D937">INDEX(raw_long[Adj Close], MATCH(1, ($A937=raw_long[Date])*(D$1=raw_long[Ticker]),0))</f>
        <v>127.910858</v>
      </c>
      <c r="E937" s="3" cm="1">
        <f t="array" ref="E937">INDEX(raw_long[Adj Close], MATCH(1, ($A937=raw_long[Date])*(E$1=raw_long[Ticker]),0))</f>
        <v>55.207287000000001</v>
      </c>
      <c r="F937" s="3" cm="1">
        <f t="array" ref="F937">INDEX(raw_long[Adj Close], MATCH(1, ($A937=raw_long[Date])*(F$1=raw_long[Ticker]),0))</f>
        <v>130.21227999999999</v>
      </c>
      <c r="G937" s="3" cm="1">
        <f t="array" ref="G937">INDEX(raw_long[Adj Close], MATCH(1, ($A937=raw_long[Date])*(G$1=raw_long[Ticker]),0))</f>
        <v>85.351364000000004</v>
      </c>
      <c r="H937" s="3" cm="1">
        <f t="array" ref="H937">INDEX(raw_long[Adj Close], MATCH(1, ($A937=raw_long[Date])*(H$1=raw_long[Ticker]),0))</f>
        <v>129.439606</v>
      </c>
      <c r="I937" s="3" cm="1">
        <f t="array" ref="I937">INDEX(raw_long[Adj Close], MATCH(1, ($A937=raw_long[Date])*(I$1=raw_long[Ticker]),0))</f>
        <v>83.440002000000007</v>
      </c>
    </row>
    <row r="938" spans="1:9" x14ac:dyDescent="0.25">
      <c r="A938" s="2">
        <v>44259</v>
      </c>
      <c r="B938" s="3" cm="1">
        <f t="array" ref="B938">INDEX(raw_long[Adj Close], MATCH(1, ($A938=raw_long[Date])*(B$1=raw_long[Ticker]),0))</f>
        <v>55.278945999999998</v>
      </c>
      <c r="C938" s="3" cm="1">
        <f t="array" ref="C938">INDEX(raw_long[Adj Close], MATCH(1, ($A938=raw_long[Date])*(C$1=raw_long[Ticker]),0))</f>
        <v>271.22537199999999</v>
      </c>
      <c r="D938" s="3" cm="1">
        <f t="array" ref="D938">INDEX(raw_long[Adj Close], MATCH(1, ($A938=raw_long[Date])*(D$1=raw_long[Ticker]),0))</f>
        <v>127.191452</v>
      </c>
      <c r="E938" s="3" cm="1">
        <f t="array" ref="E938">INDEX(raw_long[Adj Close], MATCH(1, ($A938=raw_long[Date])*(E$1=raw_long[Ticker]),0))</f>
        <v>55.264693999999999</v>
      </c>
      <c r="F938" s="3" cm="1">
        <f t="array" ref="F938">INDEX(raw_long[Adj Close], MATCH(1, ($A938=raw_long[Date])*(F$1=raw_long[Ticker]),0))</f>
        <v>130.40831</v>
      </c>
      <c r="G938" s="3" cm="1">
        <f t="array" ref="G938">INDEX(raw_long[Adj Close], MATCH(1, ($A938=raw_long[Date])*(G$1=raw_long[Ticker]),0))</f>
        <v>83.595009000000005</v>
      </c>
      <c r="H938" s="3" cm="1">
        <f t="array" ref="H938">INDEX(raw_long[Adj Close], MATCH(1, ($A938=raw_long[Date])*(H$1=raw_long[Ticker]),0))</f>
        <v>127.864395</v>
      </c>
      <c r="I938" s="3" cm="1">
        <f t="array" ref="I938">INDEX(raw_long[Adj Close], MATCH(1, ($A938=raw_long[Date])*(I$1=raw_long[Ticker]),0))</f>
        <v>82.040001000000004</v>
      </c>
    </row>
    <row r="939" spans="1:9" x14ac:dyDescent="0.25">
      <c r="A939" s="2">
        <v>44260</v>
      </c>
      <c r="B939" s="3" cm="1">
        <f t="array" ref="B939">INDEX(raw_long[Adj Close], MATCH(1, ($A939=raw_long[Date])*(B$1=raw_long[Ticker]),0))</f>
        <v>55.423706000000003</v>
      </c>
      <c r="C939" s="3" cm="1">
        <f t="array" ref="C939">INDEX(raw_long[Adj Close], MATCH(1, ($A939=raw_long[Date])*(C$1=raw_long[Ticker]),0))</f>
        <v>263.74527</v>
      </c>
      <c r="D939" s="3" cm="1">
        <f t="array" ref="D939">INDEX(raw_long[Adj Close], MATCH(1, ($A939=raw_long[Date])*(D$1=raw_long[Ticker]),0))</f>
        <v>126.376114</v>
      </c>
      <c r="E939" s="3" cm="1">
        <f t="array" ref="E939">INDEX(raw_long[Adj Close], MATCH(1, ($A939=raw_long[Date])*(E$1=raw_long[Ticker]),0))</f>
        <v>54.728889000000002</v>
      </c>
      <c r="F939" s="3" cm="1">
        <f t="array" ref="F939">INDEX(raw_long[Adj Close], MATCH(1, ($A939=raw_long[Date])*(F$1=raw_long[Ticker]),0))</f>
        <v>127.516884</v>
      </c>
      <c r="G939" s="3" cm="1">
        <f t="array" ref="G939">INDEX(raw_long[Adj Close], MATCH(1, ($A939=raw_long[Date])*(G$1=raw_long[Ticker]),0))</f>
        <v>82.549080000000004</v>
      </c>
      <c r="H939" s="3" cm="1">
        <f t="array" ref="H939">INDEX(raw_long[Adj Close], MATCH(1, ($A939=raw_long[Date])*(H$1=raw_long[Ticker]),0))</f>
        <v>125.550186</v>
      </c>
      <c r="I939" s="3" cm="1">
        <f t="array" ref="I939">INDEX(raw_long[Adj Close], MATCH(1, ($A939=raw_long[Date])*(I$1=raw_long[Ticker]),0))</f>
        <v>80.300003000000004</v>
      </c>
    </row>
    <row r="940" spans="1:9" x14ac:dyDescent="0.25">
      <c r="A940" s="2">
        <v>44263</v>
      </c>
      <c r="B940" s="3" cm="1">
        <f t="array" ref="B940">INDEX(raw_long[Adj Close], MATCH(1, ($A940=raw_long[Date])*(B$1=raw_long[Ticker]),0))</f>
        <v>55.206569999999999</v>
      </c>
      <c r="C940" s="3" cm="1">
        <f t="array" ref="C940">INDEX(raw_long[Adj Close], MATCH(1, ($A940=raw_long[Date])*(C$1=raw_long[Ticker]),0))</f>
        <v>272.19680799999998</v>
      </c>
      <c r="D940" s="3" cm="1">
        <f t="array" ref="D940">INDEX(raw_long[Adj Close], MATCH(1, ($A940=raw_long[Date])*(D$1=raw_long[Ticker]),0))</f>
        <v>126.99960299999999</v>
      </c>
      <c r="E940" s="3" cm="1">
        <f t="array" ref="E940">INDEX(raw_long[Adj Close], MATCH(1, ($A940=raw_long[Date])*(E$1=raw_long[Ticker]),0))</f>
        <v>56.164088999999997</v>
      </c>
      <c r="F940" s="3" cm="1">
        <f t="array" ref="F940">INDEX(raw_long[Adj Close], MATCH(1, ($A940=raw_long[Date])*(F$1=raw_long[Ticker]),0))</f>
        <v>127.761909</v>
      </c>
      <c r="G940" s="3" cm="1">
        <f t="array" ref="G940">INDEX(raw_long[Adj Close], MATCH(1, ($A940=raw_long[Date])*(G$1=raw_long[Ticker]),0))</f>
        <v>83.555533999999994</v>
      </c>
      <c r="H940" s="3" cm="1">
        <f t="array" ref="H940">INDEX(raw_long[Adj Close], MATCH(1, ($A940=raw_long[Date])*(H$1=raw_long[Ticker]),0))</f>
        <v>130.80090300000001</v>
      </c>
      <c r="I940" s="3" cm="1">
        <f t="array" ref="I940">INDEX(raw_long[Adj Close], MATCH(1, ($A940=raw_long[Date])*(I$1=raw_long[Ticker]),0))</f>
        <v>80.339995999999999</v>
      </c>
    </row>
    <row r="941" spans="1:9" x14ac:dyDescent="0.25">
      <c r="A941" s="2">
        <v>44264</v>
      </c>
      <c r="B941" s="3" cm="1">
        <f t="array" ref="B941">INDEX(raw_long[Adj Close], MATCH(1, ($A941=raw_long[Date])*(B$1=raw_long[Ticker]),0))</f>
        <v>54.175179</v>
      </c>
      <c r="C941" s="3" cm="1">
        <f t="array" ref="C941">INDEX(raw_long[Adj Close], MATCH(1, ($A941=raw_long[Date])*(C$1=raw_long[Ticker]),0))</f>
        <v>274.43109099999998</v>
      </c>
      <c r="D941" s="3" cm="1">
        <f t="array" ref="D941">INDEX(raw_long[Adj Close], MATCH(1, ($A941=raw_long[Date])*(D$1=raw_long[Ticker]),0))</f>
        <v>131.22013899999999</v>
      </c>
      <c r="E941" s="3" cm="1">
        <f t="array" ref="E941">INDEX(raw_long[Adj Close], MATCH(1, ($A941=raw_long[Date])*(E$1=raw_long[Ticker]),0))</f>
        <v>56.833846999999999</v>
      </c>
      <c r="F941" s="3" cm="1">
        <f t="array" ref="F941">INDEX(raw_long[Adj Close], MATCH(1, ($A941=raw_long[Date])*(F$1=raw_long[Ticker]),0))</f>
        <v>131.63348400000001</v>
      </c>
      <c r="G941" s="3" cm="1">
        <f t="array" ref="G941">INDEX(raw_long[Adj Close], MATCH(1, ($A941=raw_long[Date])*(G$1=raw_long[Ticker]),0))</f>
        <v>85.607917999999998</v>
      </c>
      <c r="H941" s="3" cm="1">
        <f t="array" ref="H941">INDEX(raw_long[Adj Close], MATCH(1, ($A941=raw_long[Date])*(H$1=raw_long[Ticker]),0))</f>
        <v>131.364868</v>
      </c>
      <c r="I941" s="3" cm="1">
        <f t="array" ref="I941">INDEX(raw_long[Adj Close], MATCH(1, ($A941=raw_long[Date])*(I$1=raw_long[Ticker]),0))</f>
        <v>83.260002</v>
      </c>
    </row>
    <row r="942" spans="1:9" x14ac:dyDescent="0.25">
      <c r="A942" s="2">
        <v>44265</v>
      </c>
      <c r="B942" s="3" cm="1">
        <f t="array" ref="B942">INDEX(raw_long[Adj Close], MATCH(1, ($A942=raw_long[Date])*(B$1=raw_long[Ticker]),0))</f>
        <v>53.921852000000001</v>
      </c>
      <c r="C942" s="3" cm="1">
        <f t="array" ref="C942">INDEX(raw_long[Adj Close], MATCH(1, ($A942=raw_long[Date])*(C$1=raw_long[Ticker]),0))</f>
        <v>282.00826999999998</v>
      </c>
      <c r="D942" s="3" cm="1">
        <f t="array" ref="D942">INDEX(raw_long[Adj Close], MATCH(1, ($A942=raw_long[Date])*(D$1=raw_long[Ticker]),0))</f>
        <v>131.07624799999999</v>
      </c>
      <c r="E942" s="3" cm="1">
        <f t="array" ref="E942">INDEX(raw_long[Adj Close], MATCH(1, ($A942=raw_long[Date])*(E$1=raw_long[Ticker]),0))</f>
        <v>58.211635999999999</v>
      </c>
      <c r="F942" s="3" cm="1">
        <f t="array" ref="F942">INDEX(raw_long[Adj Close], MATCH(1, ($A942=raw_long[Date])*(F$1=raw_long[Ticker]),0))</f>
        <v>130.359283</v>
      </c>
      <c r="G942" s="3" cm="1">
        <f t="array" ref="G942">INDEX(raw_long[Adj Close], MATCH(1, ($A942=raw_long[Date])*(G$1=raw_long[Ticker]),0))</f>
        <v>85.765784999999994</v>
      </c>
      <c r="H942" s="3" cm="1">
        <f t="array" ref="H942">INDEX(raw_long[Adj Close], MATCH(1, ($A942=raw_long[Date])*(H$1=raw_long[Ticker]),0))</f>
        <v>131.61767599999999</v>
      </c>
      <c r="I942" s="3" cm="1">
        <f t="array" ref="I942">INDEX(raw_long[Adj Close], MATCH(1, ($A942=raw_long[Date])*(I$1=raw_long[Ticker]),0))</f>
        <v>83.139999000000003</v>
      </c>
    </row>
    <row r="943" spans="1:9" x14ac:dyDescent="0.25">
      <c r="A943" s="2">
        <v>44266</v>
      </c>
      <c r="B943" s="3" cm="1">
        <f t="array" ref="B943">INDEX(raw_long[Adj Close], MATCH(1, ($A943=raw_long[Date])*(B$1=raw_long[Ticker]),0))</f>
        <v>54.464694999999999</v>
      </c>
      <c r="C943" s="3" cm="1">
        <f t="array" ref="C943">INDEX(raw_long[Adj Close], MATCH(1, ($A943=raw_long[Date])*(C$1=raw_long[Ticker]),0))</f>
        <v>291.43124399999999</v>
      </c>
      <c r="D943" s="3" cm="1">
        <f t="array" ref="D943">INDEX(raw_long[Adj Close], MATCH(1, ($A943=raw_long[Date])*(D$1=raw_long[Ticker]),0))</f>
        <v>133.618179</v>
      </c>
      <c r="E943" s="3" cm="1">
        <f t="array" ref="E943">INDEX(raw_long[Adj Close], MATCH(1, ($A943=raw_long[Date])*(E$1=raw_long[Ticker]),0))</f>
        <v>58.690033</v>
      </c>
      <c r="F943" s="3" cm="1">
        <f t="array" ref="F943">INDEX(raw_long[Adj Close], MATCH(1, ($A943=raw_long[Date])*(F$1=raw_long[Ticker]),0))</f>
        <v>131.78048699999999</v>
      </c>
      <c r="G943" s="3" cm="1">
        <f t="array" ref="G943">INDEX(raw_long[Adj Close], MATCH(1, ($A943=raw_long[Date])*(G$1=raw_long[Ticker]),0))</f>
        <v>87.739227</v>
      </c>
      <c r="H943" s="3" cm="1">
        <f t="array" ref="H943">INDEX(raw_long[Adj Close], MATCH(1, ($A943=raw_long[Date])*(H$1=raw_long[Ticker]),0))</f>
        <v>132.920624</v>
      </c>
      <c r="I943" s="3" cm="1">
        <f t="array" ref="I943">INDEX(raw_long[Adj Close], MATCH(1, ($A943=raw_long[Date])*(I$1=raw_long[Ticker]),0))</f>
        <v>86.120002999999997</v>
      </c>
    </row>
    <row r="944" spans="1:9" x14ac:dyDescent="0.25">
      <c r="A944" s="2">
        <v>44267</v>
      </c>
      <c r="B944" s="3" cm="1">
        <f t="array" ref="B944">INDEX(raw_long[Adj Close], MATCH(1, ($A944=raw_long[Date])*(B$1=raw_long[Ticker]),0))</f>
        <v>53.505679999999998</v>
      </c>
      <c r="C944" s="3" cm="1">
        <f t="array" ref="C944">INDEX(raw_long[Adj Close], MATCH(1, ($A944=raw_long[Date])*(C$1=raw_long[Ticker]),0))</f>
        <v>290.36267099999998</v>
      </c>
      <c r="D944" s="3" cm="1">
        <f t="array" ref="D944">INDEX(raw_long[Adj Close], MATCH(1, ($A944=raw_long[Date])*(D$1=raw_long[Ticker]),0))</f>
        <v>133.47427400000001</v>
      </c>
      <c r="E944" s="3" cm="1">
        <f t="array" ref="E944">INDEX(raw_long[Adj Close], MATCH(1, ($A944=raw_long[Date])*(E$1=raw_long[Ticker]),0))</f>
        <v>58.307316</v>
      </c>
      <c r="F944" s="3" cm="1">
        <f t="array" ref="F944">INDEX(raw_long[Adj Close], MATCH(1, ($A944=raw_long[Date])*(F$1=raw_long[Ticker]),0))</f>
        <v>130.55531300000001</v>
      </c>
      <c r="G944" s="3" cm="1">
        <f t="array" ref="G944">INDEX(raw_long[Adj Close], MATCH(1, ($A944=raw_long[Date])*(G$1=raw_long[Ticker]),0))</f>
        <v>86.930121999999997</v>
      </c>
      <c r="H944" s="3" cm="1">
        <f t="array" ref="H944">INDEX(raw_long[Adj Close], MATCH(1, ($A944=raw_long[Date])*(H$1=raw_long[Ticker]),0))</f>
        <v>131.63713100000001</v>
      </c>
      <c r="I944" s="3" cm="1">
        <f t="array" ref="I944">INDEX(raw_long[Adj Close], MATCH(1, ($A944=raw_long[Date])*(I$1=raw_long[Ticker]),0))</f>
        <v>85.400002000000001</v>
      </c>
    </row>
    <row r="945" spans="1:9" x14ac:dyDescent="0.25">
      <c r="A945" s="2">
        <v>44270</v>
      </c>
      <c r="B945" s="3" cm="1">
        <f t="array" ref="B945">INDEX(raw_long[Adj Close], MATCH(1, ($A945=raw_long[Date])*(B$1=raw_long[Ticker]),0))</f>
        <v>51.822884000000002</v>
      </c>
      <c r="C945" s="3" cm="1">
        <f t="array" ref="C945">INDEX(raw_long[Adj Close], MATCH(1, ($A945=raw_long[Date])*(C$1=raw_long[Ticker]),0))</f>
        <v>284.43689000000001</v>
      </c>
      <c r="D945" s="3" cm="1">
        <f t="array" ref="D945">INDEX(raw_long[Adj Close], MATCH(1, ($A945=raw_long[Date])*(D$1=raw_long[Ticker]),0))</f>
        <v>134.62535099999999</v>
      </c>
      <c r="E945" s="3" cm="1">
        <f t="array" ref="E945">INDEX(raw_long[Adj Close], MATCH(1, ($A945=raw_long[Date])*(E$1=raw_long[Ticker]),0))</f>
        <v>58.135089999999998</v>
      </c>
      <c r="F945" s="3" cm="1">
        <f t="array" ref="F945">INDEX(raw_long[Adj Close], MATCH(1, ($A945=raw_long[Date])*(F$1=raw_long[Ticker]),0))</f>
        <v>131.29042100000001</v>
      </c>
      <c r="G945" s="3" cm="1">
        <f t="array" ref="G945">INDEX(raw_long[Adj Close], MATCH(1, ($A945=raw_long[Date])*(G$1=raw_long[Ticker]),0))</f>
        <v>86.791977000000003</v>
      </c>
      <c r="H945" s="3" cm="1">
        <f t="array" ref="H945">INDEX(raw_long[Adj Close], MATCH(1, ($A945=raw_long[Date])*(H$1=raw_long[Ticker]),0))</f>
        <v>131.07316599999999</v>
      </c>
      <c r="I945" s="3" cm="1">
        <f t="array" ref="I945">INDEX(raw_long[Adj Close], MATCH(1, ($A945=raw_long[Date])*(I$1=raw_long[Ticker]),0))</f>
        <v>86.339995999999999</v>
      </c>
    </row>
    <row r="946" spans="1:9" x14ac:dyDescent="0.25">
      <c r="A946" s="2">
        <v>44271</v>
      </c>
      <c r="B946" s="3" cm="1">
        <f t="array" ref="B946">INDEX(raw_long[Adj Close], MATCH(1, ($A946=raw_long[Date])*(B$1=raw_long[Ticker]),0))</f>
        <v>51.533366999999998</v>
      </c>
      <c r="C946" s="3" cm="1">
        <f t="array" ref="C946">INDEX(raw_long[Adj Close], MATCH(1, ($A946=raw_long[Date])*(C$1=raw_long[Ticker]),0))</f>
        <v>279.28826900000001</v>
      </c>
      <c r="D946" s="3" cm="1">
        <f t="array" ref="D946">INDEX(raw_long[Adj Close], MATCH(1, ($A946=raw_long[Date])*(D$1=raw_long[Ticker]),0))</f>
        <v>135.82435599999999</v>
      </c>
      <c r="E946" s="3" cm="1">
        <f t="array" ref="E946">INDEX(raw_long[Adj Close], MATCH(1, ($A946=raw_long[Date])*(E$1=raw_long[Ticker]),0))</f>
        <v>58.613491000000003</v>
      </c>
      <c r="F946" s="3" cm="1">
        <f t="array" ref="F946">INDEX(raw_long[Adj Close], MATCH(1, ($A946=raw_long[Date])*(F$1=raw_long[Ticker]),0))</f>
        <v>134.720932</v>
      </c>
      <c r="G946" s="3" cm="1">
        <f t="array" ref="G946">INDEX(raw_long[Adj Close], MATCH(1, ($A946=raw_long[Date])*(G$1=raw_long[Ticker]),0))</f>
        <v>87.897109999999998</v>
      </c>
      <c r="H946" s="3" cm="1">
        <f t="array" ref="H946">INDEX(raw_long[Adj Close], MATCH(1, ($A946=raw_long[Date])*(H$1=raw_long[Ticker]),0))</f>
        <v>131.67600999999999</v>
      </c>
      <c r="I946" s="3" cm="1">
        <f t="array" ref="I946">INDEX(raw_long[Adj Close], MATCH(1, ($A946=raw_long[Date])*(I$1=raw_long[Ticker]),0))</f>
        <v>90.68</v>
      </c>
    </row>
    <row r="947" spans="1:9" x14ac:dyDescent="0.25">
      <c r="A947" s="2">
        <v>44272</v>
      </c>
      <c r="B947" s="3" cm="1">
        <f t="array" ref="B947">INDEX(raw_long[Adj Close], MATCH(1, ($A947=raw_long[Date])*(B$1=raw_long[Ticker]),0))</f>
        <v>52.184775999999999</v>
      </c>
      <c r="C947" s="3" cm="1">
        <f t="array" ref="C947">INDEX(raw_long[Adj Close], MATCH(1, ($A947=raw_long[Date])*(C$1=raw_long[Ticker]),0))</f>
        <v>276.85968000000003</v>
      </c>
      <c r="D947" s="3" cm="1">
        <f t="array" ref="D947">INDEX(raw_long[Adj Close], MATCH(1, ($A947=raw_long[Date])*(D$1=raw_long[Ticker]),0))</f>
        <v>132.94671600000001</v>
      </c>
      <c r="E947" s="3" cm="1">
        <f t="array" ref="E947">INDEX(raw_long[Adj Close], MATCH(1, ($A947=raw_long[Date])*(E$1=raw_long[Ticker]),0))</f>
        <v>58.154223999999999</v>
      </c>
      <c r="F947" s="3" cm="1">
        <f t="array" ref="F947">INDEX(raw_long[Adj Close], MATCH(1, ($A947=raw_long[Date])*(F$1=raw_long[Ticker]),0))</f>
        <v>131.927536</v>
      </c>
      <c r="G947" s="3" cm="1">
        <f t="array" ref="G947">INDEX(raw_long[Adj Close], MATCH(1, ($A947=raw_long[Date])*(G$1=raw_long[Ticker]),0))</f>
        <v>87.719498000000002</v>
      </c>
      <c r="H947" s="3" cm="1">
        <f t="array" ref="H947">INDEX(raw_long[Adj Close], MATCH(1, ($A947=raw_long[Date])*(H$1=raw_long[Ticker]),0))</f>
        <v>132.22053500000001</v>
      </c>
      <c r="I947" s="3" cm="1">
        <f t="array" ref="I947">INDEX(raw_long[Adj Close], MATCH(1, ($A947=raw_long[Date])*(I$1=raw_long[Ticker]),0))</f>
        <v>88.400002000000001</v>
      </c>
    </row>
    <row r="948" spans="1:9" x14ac:dyDescent="0.25">
      <c r="A948" s="2">
        <v>44273</v>
      </c>
      <c r="B948" s="3" cm="1">
        <f t="array" ref="B948">INDEX(raw_long[Adj Close], MATCH(1, ($A948=raw_long[Date])*(B$1=raw_long[Ticker]),0))</f>
        <v>53.107601000000003</v>
      </c>
      <c r="C948" s="3" cm="1">
        <f t="array" ref="C948">INDEX(raw_long[Adj Close], MATCH(1, ($A948=raw_long[Date])*(C$1=raw_long[Ticker]),0))</f>
        <v>278.80255099999999</v>
      </c>
      <c r="D948" s="3" cm="1">
        <f t="array" ref="D948">INDEX(raw_long[Adj Close], MATCH(1, ($A948=raw_long[Date])*(D$1=raw_long[Ticker]),0))</f>
        <v>132.85079999999999</v>
      </c>
      <c r="E948" s="3" cm="1">
        <f t="array" ref="E948">INDEX(raw_long[Adj Close], MATCH(1, ($A948=raw_long[Date])*(E$1=raw_long[Ticker]),0))</f>
        <v>58.881397</v>
      </c>
      <c r="F948" s="3" cm="1">
        <f t="array" ref="F948">INDEX(raw_long[Adj Close], MATCH(1, ($A948=raw_long[Date])*(F$1=raw_long[Ticker]),0))</f>
        <v>135.89711</v>
      </c>
      <c r="G948" s="3" cm="1">
        <f t="array" ref="G948">INDEX(raw_long[Adj Close], MATCH(1, ($A948=raw_long[Date])*(G$1=raw_long[Ticker]),0))</f>
        <v>88.864097999999998</v>
      </c>
      <c r="H948" s="3" cm="1">
        <f t="array" ref="H948">INDEX(raw_long[Adj Close], MATCH(1, ($A948=raw_long[Date])*(H$1=raw_long[Ticker]),0))</f>
        <v>137.082291</v>
      </c>
      <c r="I948" s="3" cm="1">
        <f t="array" ref="I948">INDEX(raw_long[Adj Close], MATCH(1, ($A948=raw_long[Date])*(I$1=raw_long[Ticker]),0))</f>
        <v>86.559997999999993</v>
      </c>
    </row>
    <row r="949" spans="1:9" x14ac:dyDescent="0.25">
      <c r="A949" s="2">
        <v>44274</v>
      </c>
      <c r="B949" s="3" cm="1">
        <f t="array" ref="B949">INDEX(raw_long[Adj Close], MATCH(1, ($A949=raw_long[Date])*(B$1=raw_long[Ticker]),0))</f>
        <v>50.140082999999997</v>
      </c>
      <c r="C949" s="3" cm="1">
        <f t="array" ref="C949">INDEX(raw_long[Adj Close], MATCH(1, ($A949=raw_long[Date])*(C$1=raw_long[Ticker]),0))</f>
        <v>272.97393799999998</v>
      </c>
      <c r="D949" s="3" cm="1">
        <f t="array" ref="D949">INDEX(raw_long[Adj Close], MATCH(1, ($A949=raw_long[Date])*(D$1=raw_long[Ticker]),0))</f>
        <v>131.07624799999999</v>
      </c>
      <c r="E949" s="3" cm="1">
        <f t="array" ref="E949">INDEX(raw_long[Adj Close], MATCH(1, ($A949=raw_long[Date])*(E$1=raw_long[Ticker]),0))</f>
        <v>58.919665999999999</v>
      </c>
      <c r="F949" s="3" cm="1">
        <f t="array" ref="F949">INDEX(raw_long[Adj Close], MATCH(1, ($A949=raw_long[Date])*(F$1=raw_long[Ticker]),0))</f>
        <v>135.65206900000001</v>
      </c>
      <c r="G949" s="3" cm="1">
        <f t="array" ref="G949">INDEX(raw_long[Adj Close], MATCH(1, ($A949=raw_long[Date])*(G$1=raw_long[Ticker]),0))</f>
        <v>87.009056000000001</v>
      </c>
      <c r="H949" s="3" cm="1">
        <f t="array" ref="H949">INDEX(raw_long[Adj Close], MATCH(1, ($A949=raw_long[Date])*(H$1=raw_long[Ticker]),0))</f>
        <v>133.95130900000001</v>
      </c>
      <c r="I949" s="3" cm="1">
        <f t="array" ref="I949">INDEX(raw_long[Adj Close], MATCH(1, ($A949=raw_long[Date])*(I$1=raw_long[Ticker]),0))</f>
        <v>84.419998000000007</v>
      </c>
    </row>
    <row r="950" spans="1:9" x14ac:dyDescent="0.25">
      <c r="A950" s="2">
        <v>44277</v>
      </c>
      <c r="B950" s="3" cm="1">
        <f t="array" ref="B950">INDEX(raw_long[Adj Close], MATCH(1, ($A950=raw_long[Date])*(B$1=raw_long[Ticker]),0))</f>
        <v>49.036315999999999</v>
      </c>
      <c r="C950" s="3" cm="1">
        <f t="array" ref="C950">INDEX(raw_long[Adj Close], MATCH(1, ($A950=raw_long[Date])*(C$1=raw_long[Ticker]),0))</f>
        <v>270.05963100000002</v>
      </c>
      <c r="D950" s="3" cm="1">
        <f t="array" ref="D950">INDEX(raw_long[Adj Close], MATCH(1, ($A950=raw_long[Date])*(D$1=raw_long[Ticker]),0))</f>
        <v>130.356842</v>
      </c>
      <c r="E950" s="3" cm="1">
        <f t="array" ref="E950">INDEX(raw_long[Adj Close], MATCH(1, ($A950=raw_long[Date])*(E$1=raw_long[Ticker]),0))</f>
        <v>58.594357000000002</v>
      </c>
      <c r="F950" s="3" cm="1">
        <f t="array" ref="F950">INDEX(raw_long[Adj Close], MATCH(1, ($A950=raw_long[Date])*(F$1=raw_long[Ticker]),0))</f>
        <v>138.494507</v>
      </c>
      <c r="G950" s="3" cm="1">
        <f t="array" ref="G950">INDEX(raw_long[Adj Close], MATCH(1, ($A950=raw_long[Date])*(G$1=raw_long[Ticker]),0))</f>
        <v>85.193489</v>
      </c>
      <c r="H950" s="3" cm="1">
        <f t="array" ref="H950">INDEX(raw_long[Adj Close], MATCH(1, ($A950=raw_long[Date])*(H$1=raw_long[Ticker]),0))</f>
        <v>132.006607</v>
      </c>
      <c r="I950" s="3" cm="1">
        <f t="array" ref="I950">INDEX(raw_long[Adj Close], MATCH(1, ($A950=raw_long[Date])*(I$1=raw_long[Ticker]),0))</f>
        <v>86.839995999999999</v>
      </c>
    </row>
    <row r="951" spans="1:9" x14ac:dyDescent="0.25">
      <c r="A951" s="2">
        <v>44278</v>
      </c>
      <c r="B951" s="3" cm="1">
        <f t="array" ref="B951">INDEX(raw_long[Adj Close], MATCH(1, ($A951=raw_long[Date])*(B$1=raw_long[Ticker]),0))</f>
        <v>48.583953999999999</v>
      </c>
      <c r="C951" s="3" cm="1">
        <f t="array" ref="C951">INDEX(raw_long[Adj Close], MATCH(1, ($A951=raw_long[Date])*(C$1=raw_long[Ticker]),0))</f>
        <v>273.16821299999998</v>
      </c>
      <c r="D951" s="3" cm="1">
        <f t="array" ref="D951">INDEX(raw_long[Adj Close], MATCH(1, ($A951=raw_long[Date])*(D$1=raw_long[Ticker]),0))</f>
        <v>131.79567</v>
      </c>
      <c r="E951" s="3" cm="1">
        <f t="array" ref="E951">INDEX(raw_long[Adj Close], MATCH(1, ($A951=raw_long[Date])*(E$1=raw_long[Ticker]),0))</f>
        <v>59.187569000000003</v>
      </c>
      <c r="F951" s="3" cm="1">
        <f t="array" ref="F951">INDEX(raw_long[Adj Close], MATCH(1, ($A951=raw_long[Date])*(F$1=raw_long[Ticker]),0))</f>
        <v>141.43493699999999</v>
      </c>
      <c r="G951" s="3" cm="1">
        <f t="array" ref="G951">INDEX(raw_long[Adj Close], MATCH(1, ($A951=raw_long[Date])*(G$1=raw_long[Ticker]),0))</f>
        <v>84.364647000000005</v>
      </c>
      <c r="H951" s="3" cm="1">
        <f t="array" ref="H951">INDEX(raw_long[Adj Close], MATCH(1, ($A951=raw_long[Date])*(H$1=raw_long[Ticker]),0))</f>
        <v>132.22053500000001</v>
      </c>
      <c r="I951" s="3" cm="1">
        <f t="array" ref="I951">INDEX(raw_long[Adj Close], MATCH(1, ($A951=raw_long[Date])*(I$1=raw_long[Ticker]),0))</f>
        <v>89</v>
      </c>
    </row>
    <row r="952" spans="1:9" x14ac:dyDescent="0.25">
      <c r="A952" s="2">
        <v>44279</v>
      </c>
      <c r="B952" s="3" cm="1">
        <f t="array" ref="B952">INDEX(raw_long[Adj Close], MATCH(1, ($A952=raw_long[Date])*(B$1=raw_long[Ticker]),0))</f>
        <v>48.963935999999997</v>
      </c>
      <c r="C952" s="3" cm="1">
        <f t="array" ref="C952">INDEX(raw_long[Adj Close], MATCH(1, ($A952=raw_long[Date])*(C$1=raw_long[Ticker]),0))</f>
        <v>270.83676100000002</v>
      </c>
      <c r="D952" s="3" cm="1">
        <f t="array" ref="D952">INDEX(raw_long[Adj Close], MATCH(1, ($A952=raw_long[Date])*(D$1=raw_long[Ticker]),0))</f>
        <v>130.74054000000001</v>
      </c>
      <c r="E952" s="3" cm="1">
        <f t="array" ref="E952">INDEX(raw_long[Adj Close], MATCH(1, ($A952=raw_long[Date])*(E$1=raw_long[Ticker]),0))</f>
        <v>58.843124000000003</v>
      </c>
      <c r="F952" s="3" cm="1">
        <f t="array" ref="F952">INDEX(raw_long[Adj Close], MATCH(1, ($A952=raw_long[Date])*(F$1=raw_long[Ticker]),0))</f>
        <v>140.94487000000001</v>
      </c>
      <c r="G952" s="3" cm="1">
        <f t="array" ref="G952">INDEX(raw_long[Adj Close], MATCH(1, ($A952=raw_long[Date])*(G$1=raw_long[Ticker]),0))</f>
        <v>82.904297</v>
      </c>
      <c r="H952" s="3" cm="1">
        <f t="array" ref="H952">INDEX(raw_long[Adj Close], MATCH(1, ($A952=raw_long[Date])*(H$1=raw_long[Ticker]),0))</f>
        <v>131.81214900000001</v>
      </c>
      <c r="I952" s="3" cm="1">
        <f t="array" ref="I952">INDEX(raw_long[Adj Close], MATCH(1, ($A952=raw_long[Date])*(I$1=raw_long[Ticker]),0))</f>
        <v>86.480002999999996</v>
      </c>
    </row>
    <row r="953" spans="1:9" x14ac:dyDescent="0.25">
      <c r="A953" s="2">
        <v>44280</v>
      </c>
      <c r="B953" s="3" cm="1">
        <f t="array" ref="B953">INDEX(raw_long[Adj Close], MATCH(1, ($A953=raw_long[Date])*(B$1=raw_long[Ticker]),0))</f>
        <v>48.982033000000001</v>
      </c>
      <c r="C953" s="3" cm="1">
        <f t="array" ref="C953">INDEX(raw_long[Adj Close], MATCH(1, ($A953=raw_long[Date])*(C$1=raw_long[Ticker]),0))</f>
        <v>254.322327</v>
      </c>
      <c r="D953" s="3" cm="1">
        <f t="array" ref="D953">INDEX(raw_long[Adj Close], MATCH(1, ($A953=raw_long[Date])*(D$1=raw_long[Ticker]),0))</f>
        <v>132.323227</v>
      </c>
      <c r="E953" s="3" cm="1">
        <f t="array" ref="E953">INDEX(raw_long[Adj Close], MATCH(1, ($A953=raw_long[Date])*(E$1=raw_long[Ticker]),0))</f>
        <v>59.704242999999998</v>
      </c>
      <c r="F953" s="3" cm="1">
        <f t="array" ref="F953">INDEX(raw_long[Adj Close], MATCH(1, ($A953=raw_long[Date])*(F$1=raw_long[Ticker]),0))</f>
        <v>141.97401400000001</v>
      </c>
      <c r="G953" s="3" cm="1">
        <f t="array" ref="G953">INDEX(raw_long[Adj Close], MATCH(1, ($A953=raw_long[Date])*(G$1=raw_long[Ticker]),0))</f>
        <v>80.279617000000002</v>
      </c>
      <c r="H953" s="3" cm="1">
        <f t="array" ref="H953">INDEX(raw_long[Adj Close], MATCH(1, ($A953=raw_long[Date])*(H$1=raw_long[Ticker]),0))</f>
        <v>131.71492000000001</v>
      </c>
      <c r="I953" s="3" cm="1">
        <f t="array" ref="I953">INDEX(raw_long[Adj Close], MATCH(1, ($A953=raw_long[Date])*(I$1=raw_long[Ticker]),0))</f>
        <v>85.019997000000004</v>
      </c>
    </row>
    <row r="954" spans="1:9" x14ac:dyDescent="0.25">
      <c r="A954" s="2">
        <v>44281</v>
      </c>
      <c r="B954" s="3" cm="1">
        <f t="array" ref="B954">INDEX(raw_long[Adj Close], MATCH(1, ($A954=raw_long[Date])*(B$1=raw_long[Ticker]),0))</f>
        <v>50.990532000000002</v>
      </c>
      <c r="C954" s="3" cm="1">
        <f t="array" ref="C954">INDEX(raw_long[Adj Close], MATCH(1, ($A954=raw_long[Date])*(C$1=raw_long[Ticker]),0))</f>
        <v>254.22520399999999</v>
      </c>
      <c r="D954" s="3" cm="1">
        <f t="array" ref="D954">INDEX(raw_long[Adj Close], MATCH(1, ($A954=raw_long[Date])*(D$1=raw_long[Ticker]),0))</f>
        <v>134.91310100000001</v>
      </c>
      <c r="E954" s="3" cm="1">
        <f t="array" ref="E954">INDEX(raw_long[Adj Close], MATCH(1, ($A954=raw_long[Date])*(E$1=raw_long[Ticker]),0))</f>
        <v>60.680176000000003</v>
      </c>
      <c r="F954" s="3" cm="1">
        <f t="array" ref="F954">INDEX(raw_long[Adj Close], MATCH(1, ($A954=raw_long[Date])*(F$1=raw_long[Ticker]),0))</f>
        <v>142.758118</v>
      </c>
      <c r="G954" s="3" cm="1">
        <f t="array" ref="G954">INDEX(raw_long[Adj Close], MATCH(1, ($A954=raw_long[Date])*(G$1=raw_long[Ticker]),0))</f>
        <v>81.207145999999995</v>
      </c>
      <c r="H954" s="3" cm="1">
        <f t="array" ref="H954">INDEX(raw_long[Adj Close], MATCH(1, ($A954=raw_long[Date])*(H$1=raw_long[Ticker]),0))</f>
        <v>133.58183299999999</v>
      </c>
      <c r="I954" s="3" cm="1">
        <f t="array" ref="I954">INDEX(raw_long[Adj Close], MATCH(1, ($A954=raw_long[Date])*(I$1=raw_long[Ticker]),0))</f>
        <v>85.800003000000004</v>
      </c>
    </row>
    <row r="955" spans="1:9" x14ac:dyDescent="0.25">
      <c r="A955" s="2">
        <v>44284</v>
      </c>
      <c r="B955" s="3" cm="1">
        <f t="array" ref="B955">INDEX(raw_long[Adj Close], MATCH(1, ($A955=raw_long[Date])*(B$1=raw_long[Ticker]),0))</f>
        <v>51.062908</v>
      </c>
      <c r="C955" s="3" cm="1">
        <f t="array" ref="C955">INDEX(raw_long[Adj Close], MATCH(1, ($A955=raw_long[Date])*(C$1=raw_long[Ticker]),0))</f>
        <v>256.55664100000001</v>
      </c>
      <c r="D955" s="3" cm="1">
        <f t="array" ref="D955">INDEX(raw_long[Adj Close], MATCH(1, ($A955=raw_long[Date])*(D$1=raw_long[Ticker]),0))</f>
        <v>134.57737700000001</v>
      </c>
      <c r="E955" s="3" cm="1">
        <f t="array" ref="E955">INDEX(raw_long[Adj Close], MATCH(1, ($A955=raw_long[Date])*(E$1=raw_long[Ticker]),0))</f>
        <v>61.082031000000001</v>
      </c>
      <c r="F955" s="3" cm="1">
        <f t="array" ref="F955">INDEX(raw_long[Adj Close], MATCH(1, ($A955=raw_long[Date])*(F$1=raw_long[Ticker]),0))</f>
        <v>143.052155</v>
      </c>
      <c r="G955" s="3" cm="1">
        <f t="array" ref="G955">INDEX(raw_long[Adj Close], MATCH(1, ($A955=raw_long[Date])*(G$1=raw_long[Ticker]),0))</f>
        <v>80.220421000000002</v>
      </c>
      <c r="H955" s="3" cm="1">
        <f t="array" ref="H955">INDEX(raw_long[Adj Close], MATCH(1, ($A955=raw_long[Date])*(H$1=raw_long[Ticker]),0))</f>
        <v>134.02911399999999</v>
      </c>
      <c r="I955" s="3" cm="1">
        <f t="array" ref="I955">INDEX(raw_long[Adj Close], MATCH(1, ($A955=raw_long[Date])*(I$1=raw_long[Ticker]),0))</f>
        <v>83.419998000000007</v>
      </c>
    </row>
    <row r="956" spans="1:9" x14ac:dyDescent="0.25">
      <c r="A956" s="2">
        <v>44285</v>
      </c>
      <c r="B956" s="3" cm="1">
        <f t="array" ref="B956">INDEX(raw_long[Adj Close], MATCH(1, ($A956=raw_long[Date])*(B$1=raw_long[Ticker]),0))</f>
        <v>52.655231000000001</v>
      </c>
      <c r="C956" s="3" cm="1">
        <f t="array" ref="C956">INDEX(raw_long[Adj Close], MATCH(1, ($A956=raw_long[Date])*(C$1=raw_long[Ticker]),0))</f>
        <v>257.43093900000002</v>
      </c>
      <c r="D956" s="3" cm="1">
        <f t="array" ref="D956">INDEX(raw_long[Adj Close], MATCH(1, ($A956=raw_long[Date])*(D$1=raw_long[Ticker]),0))</f>
        <v>135.72843900000001</v>
      </c>
      <c r="E956" s="3" cm="1">
        <f t="array" ref="E956">INDEX(raw_long[Adj Close], MATCH(1, ($A956=raw_long[Date])*(E$1=raw_long[Ticker]),0))</f>
        <v>60.316592999999997</v>
      </c>
      <c r="F956" s="3" cm="1">
        <f t="array" ref="F956">INDEX(raw_long[Adj Close], MATCH(1, ($A956=raw_long[Date])*(F$1=raw_long[Ticker]),0))</f>
        <v>143.052155</v>
      </c>
      <c r="G956" s="3" cm="1">
        <f t="array" ref="G956">INDEX(raw_long[Adj Close], MATCH(1, ($A956=raw_long[Date])*(G$1=raw_long[Ticker]),0))</f>
        <v>81.226875000000007</v>
      </c>
      <c r="H956" s="3" cm="1">
        <f t="array" ref="H956">INDEX(raw_long[Adj Close], MATCH(1, ($A956=raw_long[Date])*(H$1=raw_long[Ticker]),0))</f>
        <v>137.17953499999999</v>
      </c>
      <c r="I956" s="3" cm="1">
        <f t="array" ref="I956">INDEX(raw_long[Adj Close], MATCH(1, ($A956=raw_long[Date])*(I$1=raw_long[Ticker]),0))</f>
        <v>82.699996999999996</v>
      </c>
    </row>
    <row r="957" spans="1:9" x14ac:dyDescent="0.25">
      <c r="A957" s="2">
        <v>44286</v>
      </c>
      <c r="B957" s="3" cm="1">
        <f t="array" ref="B957">INDEX(raw_long[Adj Close], MATCH(1, ($A957=raw_long[Date])*(B$1=raw_long[Ticker]),0))</f>
        <v>51.877167</v>
      </c>
      <c r="C957" s="3" cm="1">
        <f t="array" ref="C957">INDEX(raw_long[Adj Close], MATCH(1, ($A957=raw_long[Date])*(C$1=raw_long[Ticker]),0))</f>
        <v>258.59667999999999</v>
      </c>
      <c r="D957" s="3" cm="1">
        <f t="array" ref="D957">INDEX(raw_long[Adj Close], MATCH(1, ($A957=raw_long[Date])*(D$1=raw_long[Ticker]),0))</f>
        <v>135.92027300000001</v>
      </c>
      <c r="E957" s="3" cm="1">
        <f t="array" ref="E957">INDEX(raw_long[Adj Close], MATCH(1, ($A957=raw_long[Date])*(E$1=raw_long[Ticker]),0))</f>
        <v>60.010418000000001</v>
      </c>
      <c r="F957" s="3" cm="1">
        <f t="array" ref="F957">INDEX(raw_long[Adj Close], MATCH(1, ($A957=raw_long[Date])*(F$1=raw_long[Ticker]),0))</f>
        <v>142.90515099999999</v>
      </c>
      <c r="G957" s="3" cm="1">
        <f t="array" ref="G957">INDEX(raw_long[Adj Close], MATCH(1, ($A957=raw_long[Date])*(G$1=raw_long[Ticker]),0))</f>
        <v>82.430672000000001</v>
      </c>
      <c r="H957" s="3" cm="1">
        <f t="array" ref="H957">INDEX(raw_long[Adj Close], MATCH(1, ($A957=raw_long[Date])*(H$1=raw_long[Ticker]),0))</f>
        <v>136.12939499999999</v>
      </c>
      <c r="I957" s="3" cm="1">
        <f t="array" ref="I957">INDEX(raw_long[Adj Close], MATCH(1, ($A957=raw_long[Date])*(I$1=raw_long[Ticker]),0))</f>
        <v>83.639999000000003</v>
      </c>
    </row>
    <row r="958" spans="1:9" x14ac:dyDescent="0.25">
      <c r="A958" s="2">
        <v>44287</v>
      </c>
      <c r="B958" s="3" cm="1">
        <f t="array" ref="B958">INDEX(raw_long[Adj Close], MATCH(1, ($A958=raw_long[Date])*(B$1=raw_long[Ticker]),0))</f>
        <v>51.840977000000002</v>
      </c>
      <c r="C958" s="3" cm="1">
        <f t="array" ref="C958">INDEX(raw_long[Adj Close], MATCH(1, ($A958=raw_long[Date])*(C$1=raw_long[Ticker]),0))</f>
        <v>263.01672400000001</v>
      </c>
      <c r="D958" s="3" cm="1">
        <f t="array" ref="D958">INDEX(raw_long[Adj Close], MATCH(1, ($A958=raw_long[Date])*(D$1=raw_long[Ticker]),0))</f>
        <v>137.40704299999999</v>
      </c>
      <c r="E958" s="3" cm="1">
        <f t="array" ref="E958">INDEX(raw_long[Adj Close], MATCH(1, ($A958=raw_long[Date])*(E$1=raw_long[Ticker]),0))</f>
        <v>60.067824999999999</v>
      </c>
      <c r="F958" s="3" cm="1">
        <f t="array" ref="F958">INDEX(raw_long[Adj Close], MATCH(1, ($A958=raw_long[Date])*(F$1=raw_long[Ticker]),0))</f>
        <v>142.66011</v>
      </c>
      <c r="G958" s="3" cm="1">
        <f t="array" ref="G958">INDEX(raw_long[Adj Close], MATCH(1, ($A958=raw_long[Date])*(G$1=raw_long[Ticker]),0))</f>
        <v>83.792350999999996</v>
      </c>
      <c r="H958" s="3" cm="1">
        <f t="array" ref="H958">INDEX(raw_long[Adj Close], MATCH(1, ($A958=raw_long[Date])*(H$1=raw_long[Ticker]),0))</f>
        <v>136.90727200000001</v>
      </c>
      <c r="I958" s="3" cm="1">
        <f t="array" ref="I958">INDEX(raw_long[Adj Close], MATCH(1, ($A958=raw_long[Date])*(I$1=raw_long[Ticker]),0))</f>
        <v>85.5</v>
      </c>
    </row>
    <row r="959" spans="1:9" x14ac:dyDescent="0.25">
      <c r="A959" s="2">
        <v>44292</v>
      </c>
      <c r="B959" s="3" cm="1">
        <f t="array" ref="B959">INDEX(raw_long[Adj Close], MATCH(1, ($A959=raw_long[Date])*(B$1=raw_long[Ticker]),0))</f>
        <v>52.709515000000003</v>
      </c>
      <c r="C959" s="3" cm="1">
        <f t="array" ref="C959">INDEX(raw_long[Adj Close], MATCH(1, ($A959=raw_long[Date])*(C$1=raw_long[Ticker]),0))</f>
        <v>268.11676</v>
      </c>
      <c r="D959" s="3" cm="1">
        <f t="array" ref="D959">INDEX(raw_long[Adj Close], MATCH(1, ($A959=raw_long[Date])*(D$1=raw_long[Ticker]),0))</f>
        <v>138.078506</v>
      </c>
      <c r="E959" s="3" cm="1">
        <f t="array" ref="E959">INDEX(raw_long[Adj Close], MATCH(1, ($A959=raw_long[Date])*(E$1=raw_long[Ticker]),0))</f>
        <v>60.278320000000001</v>
      </c>
      <c r="F959" s="3" cm="1">
        <f t="array" ref="F959">INDEX(raw_long[Adj Close], MATCH(1, ($A959=raw_long[Date])*(F$1=raw_long[Ticker]),0))</f>
        <v>143.34622200000001</v>
      </c>
      <c r="G959" s="3" cm="1">
        <f t="array" ref="G959">INDEX(raw_long[Adj Close], MATCH(1, ($A959=raw_long[Date])*(G$1=raw_long[Ticker]),0))</f>
        <v>85.627646999999996</v>
      </c>
      <c r="H959" s="3" cm="1">
        <f t="array" ref="H959">INDEX(raw_long[Adj Close], MATCH(1, ($A959=raw_long[Date])*(H$1=raw_long[Ticker]),0))</f>
        <v>137.335114</v>
      </c>
      <c r="I959" s="3" cm="1">
        <f t="array" ref="I959">INDEX(raw_long[Adj Close], MATCH(1, ($A959=raw_long[Date])*(I$1=raw_long[Ticker]),0))</f>
        <v>86.800003000000004</v>
      </c>
    </row>
    <row r="960" spans="1:9" x14ac:dyDescent="0.25">
      <c r="A960" s="2">
        <v>44293</v>
      </c>
      <c r="B960" s="3" cm="1">
        <f t="array" ref="B960">INDEX(raw_long[Adj Close], MATCH(1, ($A960=raw_long[Date])*(B$1=raw_long[Ticker]),0))</f>
        <v>51.678127000000003</v>
      </c>
      <c r="C960" s="3" cm="1">
        <f t="array" ref="C960">INDEX(raw_long[Adj Close], MATCH(1, ($A960=raw_long[Date])*(C$1=raw_long[Ticker]),0))</f>
        <v>262.77383400000002</v>
      </c>
      <c r="D960" s="3" cm="1">
        <f t="array" ref="D960">INDEX(raw_long[Adj Close], MATCH(1, ($A960=raw_long[Date])*(D$1=raw_long[Ticker]),0))</f>
        <v>137.263184</v>
      </c>
      <c r="E960" s="3" cm="1">
        <f t="array" ref="E960">INDEX(raw_long[Adj Close], MATCH(1, ($A960=raw_long[Date])*(E$1=raw_long[Ticker]),0))</f>
        <v>59.972144999999998</v>
      </c>
      <c r="F960" s="3" cm="1">
        <f t="array" ref="F960">INDEX(raw_long[Adj Close], MATCH(1, ($A960=raw_long[Date])*(F$1=raw_long[Ticker]),0))</f>
        <v>141.97401400000001</v>
      </c>
      <c r="G960" s="3" cm="1">
        <f t="array" ref="G960">INDEX(raw_long[Adj Close], MATCH(1, ($A960=raw_long[Date])*(G$1=raw_long[Ticker]),0))</f>
        <v>85.311897000000002</v>
      </c>
      <c r="H960" s="3" cm="1">
        <f t="array" ref="H960">INDEX(raw_long[Adj Close], MATCH(1, ($A960=raw_long[Date])*(H$1=raw_long[Ticker]),0))</f>
        <v>136.168274</v>
      </c>
      <c r="I960" s="3" cm="1">
        <f t="array" ref="I960">INDEX(raw_long[Adj Close], MATCH(1, ($A960=raw_long[Date])*(I$1=raw_long[Ticker]),0))</f>
        <v>87</v>
      </c>
    </row>
    <row r="961" spans="1:9" x14ac:dyDescent="0.25">
      <c r="A961" s="2">
        <v>44294</v>
      </c>
      <c r="B961" s="3" cm="1">
        <f t="array" ref="B961">INDEX(raw_long[Adj Close], MATCH(1, ($A961=raw_long[Date])*(B$1=raw_long[Ticker]),0))</f>
        <v>50.447693000000001</v>
      </c>
      <c r="C961" s="3" cm="1">
        <f t="array" ref="C961">INDEX(raw_long[Adj Close], MATCH(1, ($A961=raw_long[Date])*(C$1=raw_long[Ticker]),0))</f>
        <v>268.84533699999997</v>
      </c>
      <c r="D961" s="3" cm="1">
        <f t="array" ref="D961">INDEX(raw_long[Adj Close], MATCH(1, ($A961=raw_long[Date])*(D$1=raw_long[Ticker]),0))</f>
        <v>139.613235</v>
      </c>
      <c r="E961" s="3" cm="1">
        <f t="array" ref="E961">INDEX(raw_long[Adj Close], MATCH(1, ($A961=raw_long[Date])*(E$1=raw_long[Ticker]),0))</f>
        <v>60.278320000000001</v>
      </c>
      <c r="F961" s="3" cm="1">
        <f t="array" ref="F961">INDEX(raw_long[Adj Close], MATCH(1, ($A961=raw_long[Date])*(F$1=raw_long[Ticker]),0))</f>
        <v>143.59124800000001</v>
      </c>
      <c r="G961" s="3" cm="1">
        <f t="array" ref="G961">INDEX(raw_long[Adj Close], MATCH(1, ($A961=raw_long[Date])*(G$1=raw_long[Ticker]),0))</f>
        <v>88.982498000000007</v>
      </c>
      <c r="H961" s="3" cm="1">
        <f t="array" ref="H961">INDEX(raw_long[Adj Close], MATCH(1, ($A961=raw_long[Date])*(H$1=raw_long[Ticker]),0))</f>
        <v>136.55723599999999</v>
      </c>
      <c r="I961" s="3" cm="1">
        <f t="array" ref="I961">INDEX(raw_long[Adj Close], MATCH(1, ($A961=raw_long[Date])*(I$1=raw_long[Ticker]),0))</f>
        <v>87.220000999999996</v>
      </c>
    </row>
    <row r="962" spans="1:9" x14ac:dyDescent="0.25">
      <c r="A962" s="2">
        <v>44295</v>
      </c>
      <c r="B962" s="3" cm="1">
        <f t="array" ref="B962">INDEX(raw_long[Adj Close], MATCH(1, ($A962=raw_long[Date])*(B$1=raw_long[Ticker]),0))</f>
        <v>50.556263000000001</v>
      </c>
      <c r="C962" s="3" cm="1">
        <f t="array" ref="C962">INDEX(raw_long[Adj Close], MATCH(1, ($A962=raw_long[Date])*(C$1=raw_long[Ticker]),0))</f>
        <v>272.00247200000001</v>
      </c>
      <c r="D962" s="3" cm="1">
        <f t="array" ref="D962">INDEX(raw_long[Adj Close], MATCH(1, ($A962=raw_long[Date])*(D$1=raw_long[Ticker]),0))</f>
        <v>141.81942699999999</v>
      </c>
      <c r="E962" s="3" cm="1">
        <f t="array" ref="E962">INDEX(raw_long[Adj Close], MATCH(1, ($A962=raw_long[Date])*(E$1=raw_long[Ticker]),0))</f>
        <v>60.699309999999997</v>
      </c>
      <c r="F962" s="3" cm="1">
        <f t="array" ref="F962">INDEX(raw_long[Adj Close], MATCH(1, ($A962=raw_long[Date])*(F$1=raw_long[Ticker]),0))</f>
        <v>145.30650299999999</v>
      </c>
      <c r="G962" s="3" cm="1">
        <f t="array" ref="G962">INDEX(raw_long[Adj Close], MATCH(1, ($A962=raw_long[Date])*(G$1=raw_long[Ticker]),0))</f>
        <v>91.074348000000001</v>
      </c>
      <c r="H962" s="3" cm="1">
        <f t="array" ref="H962">INDEX(raw_long[Adj Close], MATCH(1, ($A962=raw_long[Date])*(H$1=raw_long[Ticker]),0))</f>
        <v>136.518326</v>
      </c>
      <c r="I962" s="3" cm="1">
        <f t="array" ref="I962">INDEX(raw_long[Adj Close], MATCH(1, ($A962=raw_long[Date])*(I$1=raw_long[Ticker]),0))</f>
        <v>87.540001000000004</v>
      </c>
    </row>
    <row r="963" spans="1:9" x14ac:dyDescent="0.25">
      <c r="A963" s="2">
        <v>44298</v>
      </c>
      <c r="B963" s="3" cm="1">
        <f t="array" ref="B963">INDEX(raw_long[Adj Close], MATCH(1, ($A963=raw_long[Date])*(B$1=raw_long[Ticker]),0))</f>
        <v>51.044815</v>
      </c>
      <c r="C963" s="3" cm="1">
        <f t="array" ref="C963">INDEX(raw_long[Adj Close], MATCH(1, ($A963=raw_long[Date])*(C$1=raw_long[Ticker]),0))</f>
        <v>273.55682400000001</v>
      </c>
      <c r="D963" s="3" cm="1">
        <f t="array" ref="D963">INDEX(raw_long[Adj Close], MATCH(1, ($A963=raw_long[Date])*(D$1=raw_long[Ticker]),0))</f>
        <v>141.48370399999999</v>
      </c>
      <c r="E963" s="3" cm="1">
        <f t="array" ref="E963">INDEX(raw_long[Adj Close], MATCH(1, ($A963=raw_long[Date])*(E$1=raw_long[Ticker]),0))</f>
        <v>60.948081999999999</v>
      </c>
      <c r="F963" s="3" cm="1">
        <f t="array" ref="F963">INDEX(raw_long[Adj Close], MATCH(1, ($A963=raw_long[Date])*(F$1=raw_long[Ticker]),0))</f>
        <v>143.78727699999999</v>
      </c>
      <c r="G963" s="3" cm="1">
        <f t="array" ref="G963">INDEX(raw_long[Adj Close], MATCH(1, ($A963=raw_long[Date])*(G$1=raw_long[Ticker]),0))</f>
        <v>90.502052000000006</v>
      </c>
      <c r="H963" s="3" cm="1">
        <f t="array" ref="H963">INDEX(raw_long[Adj Close], MATCH(1, ($A963=raw_long[Date])*(H$1=raw_long[Ticker]),0))</f>
        <v>135.42929100000001</v>
      </c>
      <c r="I963" s="3" cm="1">
        <f t="array" ref="I963">INDEX(raw_long[Adj Close], MATCH(1, ($A963=raw_long[Date])*(I$1=raw_long[Ticker]),0))</f>
        <v>85.160004000000001</v>
      </c>
    </row>
    <row r="964" spans="1:9" x14ac:dyDescent="0.25">
      <c r="A964" s="2">
        <v>44299</v>
      </c>
      <c r="B964" s="3" cm="1">
        <f t="array" ref="B964">INDEX(raw_long[Adj Close], MATCH(1, ($A964=raw_long[Date])*(B$1=raw_long[Ticker]),0))</f>
        <v>52.040019999999998</v>
      </c>
      <c r="C964" s="3" cm="1">
        <f t="array" ref="C964">INDEX(raw_long[Adj Close], MATCH(1, ($A964=raw_long[Date])*(C$1=raw_long[Ticker]),0))</f>
        <v>272.43966699999999</v>
      </c>
      <c r="D964" s="3" cm="1">
        <f t="array" ref="D964">INDEX(raw_long[Adj Close], MATCH(1, ($A964=raw_long[Date])*(D$1=raw_long[Ticker]),0))</f>
        <v>142.155136</v>
      </c>
      <c r="E964" s="3" cm="1">
        <f t="array" ref="E964">INDEX(raw_long[Adj Close], MATCH(1, ($A964=raw_long[Date])*(E$1=raw_long[Ticker]),0))</f>
        <v>60.699309999999997</v>
      </c>
      <c r="F964" s="3" cm="1">
        <f t="array" ref="F964">INDEX(raw_long[Adj Close], MATCH(1, ($A964=raw_long[Date])*(F$1=raw_long[Ticker]),0))</f>
        <v>144.71839900000001</v>
      </c>
      <c r="G964" s="3" cm="1">
        <f t="array" ref="G964">INDEX(raw_long[Adj Close], MATCH(1, ($A964=raw_long[Date])*(G$1=raw_long[Ticker]),0))</f>
        <v>90.778335999999996</v>
      </c>
      <c r="H964" s="3" cm="1">
        <f t="array" ref="H964">INDEX(raw_long[Adj Close], MATCH(1, ($A964=raw_long[Date])*(H$1=raw_long[Ticker]),0))</f>
        <v>135.545975</v>
      </c>
      <c r="I964" s="3" cm="1">
        <f t="array" ref="I964">INDEX(raw_long[Adj Close], MATCH(1, ($A964=raw_long[Date])*(I$1=raw_long[Ticker]),0))</f>
        <v>87.260002</v>
      </c>
    </row>
    <row r="965" spans="1:9" x14ac:dyDescent="0.25">
      <c r="A965" s="2">
        <v>44300</v>
      </c>
      <c r="B965" s="3" cm="1">
        <f t="array" ref="B965">INDEX(raw_long[Adj Close], MATCH(1, ($A965=raw_long[Date])*(B$1=raw_long[Ticker]),0))</f>
        <v>52.383816000000003</v>
      </c>
      <c r="C965" s="3" cm="1">
        <f t="array" ref="C965">INDEX(raw_long[Adj Close], MATCH(1, ($A965=raw_long[Date])*(C$1=raw_long[Ticker]),0))</f>
        <v>269.67105099999998</v>
      </c>
      <c r="D965" s="3" cm="1">
        <f t="array" ref="D965">INDEX(raw_long[Adj Close], MATCH(1, ($A965=raw_long[Date])*(D$1=raw_long[Ticker]),0))</f>
        <v>142.39494300000001</v>
      </c>
      <c r="E965" s="3" cm="1">
        <f t="array" ref="E965">INDEX(raw_long[Adj Close], MATCH(1, ($A965=raw_long[Date])*(E$1=raw_long[Ticker]),0))</f>
        <v>60.412272999999999</v>
      </c>
      <c r="F965" s="3" cm="1">
        <f t="array" ref="F965">INDEX(raw_long[Adj Close], MATCH(1, ($A965=raw_long[Date])*(F$1=raw_long[Ticker]),0))</f>
        <v>144.767426</v>
      </c>
      <c r="G965" s="3" cm="1">
        <f t="array" ref="G965">INDEX(raw_long[Adj Close], MATCH(1, ($A965=raw_long[Date])*(G$1=raw_long[Ticker]),0))</f>
        <v>90.087631000000002</v>
      </c>
      <c r="H965" s="3" cm="1">
        <f t="array" ref="H965">INDEX(raw_long[Adj Close], MATCH(1, ($A965=raw_long[Date])*(H$1=raw_long[Ticker]),0))</f>
        <v>134.923676</v>
      </c>
      <c r="I965" s="3" cm="1">
        <f t="array" ref="I965">INDEX(raw_long[Adj Close], MATCH(1, ($A965=raw_long[Date])*(I$1=raw_long[Ticker]),0))</f>
        <v>87.18</v>
      </c>
    </row>
    <row r="966" spans="1:9" x14ac:dyDescent="0.25">
      <c r="A966" s="2">
        <v>44301</v>
      </c>
      <c r="B966" s="3" cm="1">
        <f t="array" ref="B966">INDEX(raw_long[Adj Close], MATCH(1, ($A966=raw_long[Date])*(B$1=raw_long[Ticker]),0))</f>
        <v>51.352421</v>
      </c>
      <c r="C966" s="3" cm="1">
        <f t="array" ref="C966">INDEX(raw_long[Adj Close], MATCH(1, ($A966=raw_long[Date])*(C$1=raw_long[Ticker]),0))</f>
        <v>269.62246699999997</v>
      </c>
      <c r="D966" s="3" cm="1">
        <f t="array" ref="D966">INDEX(raw_long[Adj Close], MATCH(1, ($A966=raw_long[Date])*(D$1=raw_long[Ticker]),0))</f>
        <v>142.39494300000001</v>
      </c>
      <c r="E966" s="3" cm="1">
        <f t="array" ref="E966">INDEX(raw_long[Adj Close], MATCH(1, ($A966=raw_long[Date])*(E$1=raw_long[Ticker]),0))</f>
        <v>60.565356999999999</v>
      </c>
      <c r="F966" s="3" cm="1">
        <f t="array" ref="F966">INDEX(raw_long[Adj Close], MATCH(1, ($A966=raw_long[Date])*(F$1=raw_long[Ticker]),0))</f>
        <v>145.01246599999999</v>
      </c>
      <c r="G966" s="3" cm="1">
        <f t="array" ref="G966">INDEX(raw_long[Adj Close], MATCH(1, ($A966=raw_long[Date])*(G$1=raw_long[Ticker]),0))</f>
        <v>91.330894000000001</v>
      </c>
      <c r="H966" s="3" cm="1">
        <f t="array" ref="H966">INDEX(raw_long[Adj Close], MATCH(1, ($A966=raw_long[Date])*(H$1=raw_long[Ticker]),0))</f>
        <v>136.12939499999999</v>
      </c>
      <c r="I966" s="3" cm="1">
        <f t="array" ref="I966">INDEX(raw_long[Adj Close], MATCH(1, ($A966=raw_long[Date])*(I$1=raw_long[Ticker]),0))</f>
        <v>88.720000999999996</v>
      </c>
    </row>
    <row r="967" spans="1:9" x14ac:dyDescent="0.25">
      <c r="A967" s="2">
        <v>44302</v>
      </c>
      <c r="B967" s="3" cm="1">
        <f t="array" ref="B967">INDEX(raw_long[Adj Close], MATCH(1, ($A967=raw_long[Date])*(B$1=raw_long[Ticker]),0))</f>
        <v>52.926651</v>
      </c>
      <c r="C967" s="3" cm="1">
        <f t="array" ref="C967">INDEX(raw_long[Adj Close], MATCH(1, ($A967=raw_long[Date])*(C$1=raw_long[Ticker]),0))</f>
        <v>269.96249399999999</v>
      </c>
      <c r="D967" s="3" cm="1">
        <f t="array" ref="D967">INDEX(raw_long[Adj Close], MATCH(1, ($A967=raw_long[Date])*(D$1=raw_long[Ticker]),0))</f>
        <v>141.57962000000001</v>
      </c>
      <c r="E967" s="3" cm="1">
        <f t="array" ref="E967">INDEX(raw_long[Adj Close], MATCH(1, ($A967=raw_long[Date])*(E$1=raw_long[Ticker]),0))</f>
        <v>60.641907000000003</v>
      </c>
      <c r="F967" s="3" cm="1">
        <f t="array" ref="F967">INDEX(raw_long[Adj Close], MATCH(1, ($A967=raw_long[Date])*(F$1=raw_long[Ticker]),0))</f>
        <v>145.94360399999999</v>
      </c>
      <c r="G967" s="3" cm="1">
        <f t="array" ref="G967">INDEX(raw_long[Adj Close], MATCH(1, ($A967=raw_long[Date])*(G$1=raw_long[Ticker]),0))</f>
        <v>90.541527000000002</v>
      </c>
      <c r="H967" s="3" cm="1">
        <f t="array" ref="H967">INDEX(raw_long[Adj Close], MATCH(1, ($A967=raw_long[Date])*(H$1=raw_long[Ticker]),0))</f>
        <v>141.924622</v>
      </c>
      <c r="I967" s="3" cm="1">
        <f t="array" ref="I967">INDEX(raw_long[Adj Close], MATCH(1, ($A967=raw_long[Date])*(I$1=raw_long[Ticker]),0))</f>
        <v>91.559997999999993</v>
      </c>
    </row>
    <row r="968" spans="1:9" x14ac:dyDescent="0.25">
      <c r="A968" s="2">
        <v>44305</v>
      </c>
      <c r="B968" s="3" cm="1">
        <f t="array" ref="B968">INDEX(raw_long[Adj Close], MATCH(1, ($A968=raw_long[Date])*(B$1=raw_long[Ticker]),0))</f>
        <v>51.612735999999998</v>
      </c>
      <c r="C968" s="3" cm="1">
        <f t="array" ref="C968">INDEX(raw_long[Adj Close], MATCH(1, ($A968=raw_long[Date])*(C$1=raw_long[Ticker]),0))</f>
        <v>269.28247099999999</v>
      </c>
      <c r="D968" s="3" cm="1">
        <f t="array" ref="D968">INDEX(raw_long[Adj Close], MATCH(1, ($A968=raw_long[Date])*(D$1=raw_long[Ticker]),0))</f>
        <v>141.627579</v>
      </c>
      <c r="E968" s="3" cm="1">
        <f t="array" ref="E968">INDEX(raw_long[Adj Close], MATCH(1, ($A968=raw_long[Date])*(E$1=raw_long[Ticker]),0))</f>
        <v>61.445618000000003</v>
      </c>
      <c r="F968" s="3" cm="1">
        <f t="array" ref="F968">INDEX(raw_long[Adj Close], MATCH(1, ($A968=raw_long[Date])*(F$1=raw_long[Ticker]),0))</f>
        <v>144.52238500000001</v>
      </c>
      <c r="G968" s="3" cm="1">
        <f t="array" ref="G968">INDEX(raw_long[Adj Close], MATCH(1, ($A968=raw_long[Date])*(G$1=raw_long[Ticker]),0))</f>
        <v>89.910026999999999</v>
      </c>
      <c r="H968" s="3" cm="1">
        <f t="array" ref="H968">INDEX(raw_long[Adj Close], MATCH(1, ($A968=raw_long[Date])*(H$1=raw_long[Ticker]),0))</f>
        <v>139.824341</v>
      </c>
      <c r="I968" s="3" cm="1">
        <f t="array" ref="I968">INDEX(raw_long[Adj Close], MATCH(1, ($A968=raw_long[Date])*(I$1=raw_long[Ticker]),0))</f>
        <v>90.68</v>
      </c>
    </row>
    <row r="969" spans="1:9" x14ac:dyDescent="0.25">
      <c r="A969" s="2">
        <v>44306</v>
      </c>
      <c r="B969" s="3" cm="1">
        <f t="array" ref="B969">INDEX(raw_long[Adj Close], MATCH(1, ($A969=raw_long[Date])*(B$1=raw_long[Ticker]),0))</f>
        <v>50.724460999999998</v>
      </c>
      <c r="C969" s="3" cm="1">
        <f t="array" ref="C969">INDEX(raw_long[Adj Close], MATCH(1, ($A969=raw_long[Date])*(C$1=raw_long[Ticker]),0))</f>
        <v>261.41381799999999</v>
      </c>
      <c r="D969" s="3" cm="1">
        <f t="array" ref="D969">INDEX(raw_long[Adj Close], MATCH(1, ($A969=raw_long[Date])*(D$1=raw_long[Ticker]),0))</f>
        <v>141.33981299999999</v>
      </c>
      <c r="E969" s="3" cm="1">
        <f t="array" ref="E969">INDEX(raw_long[Adj Close], MATCH(1, ($A969=raw_long[Date])*(E$1=raw_long[Ticker]),0))</f>
        <v>61.273392000000001</v>
      </c>
      <c r="F969" s="3" cm="1">
        <f t="array" ref="F969">INDEX(raw_long[Adj Close], MATCH(1, ($A969=raw_long[Date])*(F$1=raw_long[Ticker]),0))</f>
        <v>142.85614000000001</v>
      </c>
      <c r="G969" s="3" cm="1">
        <f t="array" ref="G969">INDEX(raw_long[Adj Close], MATCH(1, ($A969=raw_long[Date])*(G$1=raw_long[Ticker]),0))</f>
        <v>87.818175999999994</v>
      </c>
      <c r="H969" s="3" cm="1">
        <f t="array" ref="H969">INDEX(raw_long[Adj Close], MATCH(1, ($A969=raw_long[Date])*(H$1=raw_long[Ticker]),0))</f>
        <v>136.401657</v>
      </c>
      <c r="I969" s="3" cm="1">
        <f t="array" ref="I969">INDEX(raw_long[Adj Close], MATCH(1, ($A969=raw_long[Date])*(I$1=raw_long[Ticker]),0))</f>
        <v>88.32</v>
      </c>
    </row>
    <row r="970" spans="1:9" x14ac:dyDescent="0.25">
      <c r="A970" s="2">
        <v>44307</v>
      </c>
      <c r="B970" s="3" cm="1">
        <f t="array" ref="B970">INDEX(raw_long[Adj Close], MATCH(1, ($A970=raw_long[Date])*(B$1=raw_long[Ticker]),0))</f>
        <v>51.594231000000001</v>
      </c>
      <c r="C970" s="3" cm="1">
        <f t="array" ref="C970">INDEX(raw_long[Adj Close], MATCH(1, ($A970=raw_long[Date])*(C$1=raw_long[Ticker]),0))</f>
        <v>263.79382299999997</v>
      </c>
      <c r="D970" s="3" cm="1">
        <f t="array" ref="D970">INDEX(raw_long[Adj Close], MATCH(1, ($A970=raw_long[Date])*(D$1=raw_long[Ticker]),0))</f>
        <v>140.04487599999999</v>
      </c>
      <c r="E970" s="3" cm="1">
        <f t="array" ref="E970">INDEX(raw_long[Adj Close], MATCH(1, ($A970=raw_long[Date])*(E$1=raw_long[Ticker]),0))</f>
        <v>62.211052000000002</v>
      </c>
      <c r="F970" s="3" cm="1">
        <f t="array" ref="F970">INDEX(raw_long[Adj Close], MATCH(1, ($A970=raw_long[Date])*(F$1=raw_long[Ticker]),0))</f>
        <v>142.46408099999999</v>
      </c>
      <c r="G970" s="3" cm="1">
        <f t="array" ref="G970">INDEX(raw_long[Adj Close], MATCH(1, ($A970=raw_long[Date])*(G$1=raw_long[Ticker]),0))</f>
        <v>89.140372999999997</v>
      </c>
      <c r="H970" s="3" cm="1">
        <f t="array" ref="H970">INDEX(raw_long[Adj Close], MATCH(1, ($A970=raw_long[Date])*(H$1=raw_long[Ticker]),0))</f>
        <v>137.29621900000001</v>
      </c>
      <c r="I970" s="3" cm="1">
        <f t="array" ref="I970">INDEX(raw_long[Adj Close], MATCH(1, ($A970=raw_long[Date])*(I$1=raw_long[Ticker]),0))</f>
        <v>88.639999000000003</v>
      </c>
    </row>
    <row r="971" spans="1:9" x14ac:dyDescent="0.25">
      <c r="A971" s="2">
        <v>44308</v>
      </c>
      <c r="B971" s="3" cm="1">
        <f t="array" ref="B971">INDEX(raw_long[Adj Close], MATCH(1, ($A971=raw_long[Date])*(B$1=raw_long[Ticker]),0))</f>
        <v>50.483887000000003</v>
      </c>
      <c r="C971" s="3" cm="1">
        <f t="array" ref="C971">INDEX(raw_long[Adj Close], MATCH(1, ($A971=raw_long[Date])*(C$1=raw_long[Ticker]),0))</f>
        <v>262.57952899999998</v>
      </c>
      <c r="D971" s="3" cm="1">
        <f t="array" ref="D971">INDEX(raw_long[Adj Close], MATCH(1, ($A971=raw_long[Date])*(D$1=raw_long[Ticker]),0))</f>
        <v>140.66836499999999</v>
      </c>
      <c r="E971" s="3" cm="1">
        <f t="array" ref="E971">INDEX(raw_long[Adj Close], MATCH(1, ($A971=raw_long[Date])*(E$1=raw_long[Ticker]),0))</f>
        <v>63.053035999999999</v>
      </c>
      <c r="F971" s="3" cm="1">
        <f t="array" ref="F971">INDEX(raw_long[Adj Close], MATCH(1, ($A971=raw_long[Date])*(F$1=raw_long[Ticker]),0))</f>
        <v>141.63095100000001</v>
      </c>
      <c r="G971" s="3" cm="1">
        <f t="array" ref="G971">INDEX(raw_long[Adj Close], MATCH(1, ($A971=raw_long[Date])*(G$1=raw_long[Ticker]),0))</f>
        <v>89.416663999999997</v>
      </c>
      <c r="H971" s="3" cm="1">
        <f t="array" ref="H971">INDEX(raw_long[Adj Close], MATCH(1, ($A971=raw_long[Date])*(H$1=raw_long[Ticker]),0))</f>
        <v>138.52139299999999</v>
      </c>
      <c r="I971" s="3" cm="1">
        <f t="array" ref="I971">INDEX(raw_long[Adj Close], MATCH(1, ($A971=raw_long[Date])*(I$1=raw_long[Ticker]),0))</f>
        <v>90.540001000000004</v>
      </c>
    </row>
    <row r="972" spans="1:9" x14ac:dyDescent="0.25">
      <c r="A972" s="2">
        <v>44309</v>
      </c>
      <c r="B972" s="3" cm="1">
        <f t="array" ref="B972">INDEX(raw_long[Adj Close], MATCH(1, ($A972=raw_long[Date])*(B$1=raw_long[Ticker]),0))</f>
        <v>51.020553999999997</v>
      </c>
      <c r="C972" s="3" cm="1">
        <f t="array" ref="C972">INDEX(raw_long[Adj Close], MATCH(1, ($A972=raw_long[Date])*(C$1=raw_long[Ticker]),0))</f>
        <v>258.49954200000002</v>
      </c>
      <c r="D972" s="3" cm="1">
        <f t="array" ref="D972">INDEX(raw_long[Adj Close], MATCH(1, ($A972=raw_long[Date])*(D$1=raw_long[Ticker]),0))</f>
        <v>140.476517</v>
      </c>
      <c r="E972" s="3" cm="1">
        <f t="array" ref="E972">INDEX(raw_long[Adj Close], MATCH(1, ($A972=raw_long[Date])*(E$1=raw_long[Ticker]),0))</f>
        <v>62.440688999999999</v>
      </c>
      <c r="F972" s="3" cm="1">
        <f t="array" ref="F972">INDEX(raw_long[Adj Close], MATCH(1, ($A972=raw_long[Date])*(F$1=raw_long[Ticker]),0))</f>
        <v>140.89584400000001</v>
      </c>
      <c r="G972" s="3" cm="1">
        <f t="array" ref="G972">INDEX(raw_long[Adj Close], MATCH(1, ($A972=raw_long[Date])*(G$1=raw_long[Ticker]),0))</f>
        <v>88.666756000000007</v>
      </c>
      <c r="H972" s="3" cm="1">
        <f t="array" ref="H972">INDEX(raw_long[Adj Close], MATCH(1, ($A972=raw_long[Date])*(H$1=raw_long[Ticker]),0))</f>
        <v>138.988113</v>
      </c>
      <c r="I972" s="3" cm="1">
        <f t="array" ref="I972">INDEX(raw_long[Adj Close], MATCH(1, ($A972=raw_long[Date])*(I$1=raw_long[Ticker]),0))</f>
        <v>90.5</v>
      </c>
    </row>
    <row r="973" spans="1:9" x14ac:dyDescent="0.25">
      <c r="A973" s="2">
        <v>44312</v>
      </c>
      <c r="B973" s="3" cm="1">
        <f t="array" ref="B973">INDEX(raw_long[Adj Close], MATCH(1, ($A973=raw_long[Date])*(B$1=raw_long[Ticker]),0))</f>
        <v>52.093890999999999</v>
      </c>
      <c r="C973" s="3" cm="1">
        <f t="array" ref="C973">INDEX(raw_long[Adj Close], MATCH(1, ($A973=raw_long[Date])*(C$1=raw_long[Ticker]),0))</f>
        <v>257.722351</v>
      </c>
      <c r="D973" s="3" cm="1">
        <f t="array" ref="D973">INDEX(raw_long[Adj Close], MATCH(1, ($A973=raw_long[Date])*(D$1=raw_long[Ticker]),0))</f>
        <v>138.89382900000001</v>
      </c>
      <c r="E973" s="3" cm="1">
        <f t="array" ref="E973">INDEX(raw_long[Adj Close], MATCH(1, ($A973=raw_long[Date])*(E$1=raw_long[Ticker]),0))</f>
        <v>62.478957999999999</v>
      </c>
      <c r="F973" s="3" cm="1">
        <f t="array" ref="F973">INDEX(raw_long[Adj Close], MATCH(1, ($A973=raw_long[Date])*(F$1=raw_long[Ticker]),0))</f>
        <v>141.786652</v>
      </c>
      <c r="G973" s="3" cm="1">
        <f t="array" ref="G973">INDEX(raw_long[Adj Close], MATCH(1, ($A973=raw_long[Date])*(G$1=raw_long[Ticker]),0))</f>
        <v>89.969215000000005</v>
      </c>
      <c r="H973" s="3" cm="1">
        <f t="array" ref="H973">INDEX(raw_long[Adj Close], MATCH(1, ($A973=raw_long[Date])*(H$1=raw_long[Ticker]),0))</f>
        <v>138.540817</v>
      </c>
      <c r="I973" s="3" cm="1">
        <f t="array" ref="I973">INDEX(raw_long[Adj Close], MATCH(1, ($A973=raw_long[Date])*(I$1=raw_long[Ticker]),0))</f>
        <v>90.080001999999993</v>
      </c>
    </row>
    <row r="974" spans="1:9" x14ac:dyDescent="0.25">
      <c r="A974" s="2">
        <v>44313</v>
      </c>
      <c r="B974" s="3" cm="1">
        <f t="array" ref="B974">INDEX(raw_long[Adj Close], MATCH(1, ($A974=raw_long[Date])*(B$1=raw_long[Ticker]),0))</f>
        <v>51.612735999999998</v>
      </c>
      <c r="C974" s="3" cm="1">
        <f t="array" ref="C974">INDEX(raw_long[Adj Close], MATCH(1, ($A974=raw_long[Date])*(C$1=raw_long[Ticker]),0))</f>
        <v>255.24520899999999</v>
      </c>
      <c r="D974" s="3" cm="1">
        <f t="array" ref="D974">INDEX(raw_long[Adj Close], MATCH(1, ($A974=raw_long[Date])*(D$1=raw_long[Ticker]),0))</f>
        <v>138.22238200000001</v>
      </c>
      <c r="E974" s="3" cm="1">
        <f t="array" ref="E974">INDEX(raw_long[Adj Close], MATCH(1, ($A974=raw_long[Date])*(E$1=raw_long[Ticker]),0))</f>
        <v>62.517223000000001</v>
      </c>
      <c r="F974" s="3" cm="1">
        <f t="array" ref="F974">INDEX(raw_long[Adj Close], MATCH(1, ($A974=raw_long[Date])*(F$1=raw_long[Ticker]),0))</f>
        <v>143.51876799999999</v>
      </c>
      <c r="G974" s="3" cm="1">
        <f t="array" ref="G974">INDEX(raw_long[Adj Close], MATCH(1, ($A974=raw_long[Date])*(G$1=raw_long[Ticker]),0))</f>
        <v>90.580994000000004</v>
      </c>
      <c r="H974" s="3" cm="1">
        <f t="array" ref="H974">INDEX(raw_long[Adj Close], MATCH(1, ($A974=raw_long[Date])*(H$1=raw_long[Ticker]),0))</f>
        <v>138.22967499999999</v>
      </c>
      <c r="I974" s="3" cm="1">
        <f t="array" ref="I974">INDEX(raw_long[Adj Close], MATCH(1, ($A974=raw_long[Date])*(I$1=raw_long[Ticker]),0))</f>
        <v>89.519997000000004</v>
      </c>
    </row>
    <row r="975" spans="1:9" x14ac:dyDescent="0.25">
      <c r="A975" s="2">
        <v>44314</v>
      </c>
      <c r="B975" s="3" cm="1">
        <f t="array" ref="B975">INDEX(raw_long[Adj Close], MATCH(1, ($A975=raw_long[Date])*(B$1=raw_long[Ticker]),0))</f>
        <v>51.557223999999998</v>
      </c>
      <c r="C975" s="3" cm="1">
        <f t="array" ref="C975">INDEX(raw_long[Adj Close], MATCH(1, ($A975=raw_long[Date])*(C$1=raw_long[Ticker]),0))</f>
        <v>251.456604</v>
      </c>
      <c r="D975" s="3" cm="1">
        <f t="array" ref="D975">INDEX(raw_long[Adj Close], MATCH(1, ($A975=raw_long[Date])*(D$1=raw_long[Ticker]),0))</f>
        <v>135.680466</v>
      </c>
      <c r="E975" s="3" cm="1">
        <f t="array" ref="E975">INDEX(raw_long[Adj Close], MATCH(1, ($A975=raw_long[Date])*(E$1=raw_long[Ticker]),0))</f>
        <v>62.287598000000003</v>
      </c>
      <c r="F975" s="3" cm="1">
        <f t="array" ref="F975">INDEX(raw_long[Adj Close], MATCH(1, ($A975=raw_long[Date])*(F$1=raw_long[Ticker]),0))</f>
        <v>144.06315599999999</v>
      </c>
      <c r="G975" s="3" cm="1">
        <f t="array" ref="G975">INDEX(raw_long[Adj Close], MATCH(1, ($A975=raw_long[Date])*(G$1=raw_long[Ticker]),0))</f>
        <v>87.324814000000003</v>
      </c>
      <c r="H975" s="3" cm="1">
        <f t="array" ref="H975">INDEX(raw_long[Adj Close], MATCH(1, ($A975=raw_long[Date])*(H$1=raw_long[Ticker]),0))</f>
        <v>137.451797</v>
      </c>
      <c r="I975" s="3" cm="1">
        <f t="array" ref="I975">INDEX(raw_long[Adj Close], MATCH(1, ($A975=raw_long[Date])*(I$1=raw_long[Ticker]),0))</f>
        <v>88.879997000000003</v>
      </c>
    </row>
    <row r="976" spans="1:9" x14ac:dyDescent="0.25">
      <c r="A976" s="2">
        <v>44315</v>
      </c>
      <c r="B976" s="3" cm="1">
        <f t="array" ref="B976">INDEX(raw_long[Adj Close], MATCH(1, ($A976=raw_long[Date])*(B$1=raw_long[Ticker]),0))</f>
        <v>50.853999999999999</v>
      </c>
      <c r="C976" s="3" cm="1">
        <f t="array" ref="C976">INDEX(raw_long[Adj Close], MATCH(1, ($A976=raw_long[Date])*(C$1=raw_long[Ticker]),0))</f>
        <v>253.15661600000001</v>
      </c>
      <c r="D976" s="3" cm="1">
        <f t="array" ref="D976">INDEX(raw_long[Adj Close], MATCH(1, ($A976=raw_long[Date])*(D$1=raw_long[Ticker]),0))</f>
        <v>136.78355400000001</v>
      </c>
      <c r="E976" s="3" cm="1">
        <f t="array" ref="E976">INDEX(raw_long[Adj Close], MATCH(1, ($A976=raw_long[Date])*(E$1=raw_long[Ticker]),0))</f>
        <v>62.440688999999999</v>
      </c>
      <c r="F976" s="3" cm="1">
        <f t="array" ref="F976">INDEX(raw_long[Adj Close], MATCH(1, ($A976=raw_long[Date])*(F$1=raw_long[Ticker]),0))</f>
        <v>144.06315599999999</v>
      </c>
      <c r="G976" s="3" cm="1">
        <f t="array" ref="G976">INDEX(raw_long[Adj Close], MATCH(1, ($A976=raw_long[Date])*(G$1=raw_long[Ticker]),0))</f>
        <v>87.443213999999998</v>
      </c>
      <c r="H976" s="3" cm="1">
        <f t="array" ref="H976">INDEX(raw_long[Adj Close], MATCH(1, ($A976=raw_long[Date])*(H$1=raw_long[Ticker]),0))</f>
        <v>135.545975</v>
      </c>
      <c r="I976" s="3" cm="1">
        <f t="array" ref="I976">INDEX(raw_long[Adj Close], MATCH(1, ($A976=raw_long[Date])*(I$1=raw_long[Ticker]),0))</f>
        <v>88.919998000000007</v>
      </c>
    </row>
    <row r="977" spans="1:9" x14ac:dyDescent="0.25">
      <c r="A977" s="2">
        <v>44316</v>
      </c>
      <c r="B977" s="3" cm="1">
        <f t="array" ref="B977">INDEX(raw_long[Adj Close], MATCH(1, ($A977=raw_long[Date])*(B$1=raw_long[Ticker]),0))</f>
        <v>50.354340000000001</v>
      </c>
      <c r="C977" s="3" cm="1">
        <f t="array" ref="C977">INDEX(raw_long[Adj Close], MATCH(1, ($A977=raw_long[Date])*(C$1=raw_long[Ticker]),0))</f>
        <v>249.51371800000001</v>
      </c>
      <c r="D977" s="3" cm="1">
        <f t="array" ref="D977">INDEX(raw_long[Adj Close], MATCH(1, ($A977=raw_long[Date])*(D$1=raw_long[Ticker]),0))</f>
        <v>137.455017</v>
      </c>
      <c r="E977" s="3" cm="1">
        <f t="array" ref="E977">INDEX(raw_long[Adj Close], MATCH(1, ($A977=raw_long[Date])*(E$1=raw_long[Ticker]),0))</f>
        <v>63.301806999999997</v>
      </c>
      <c r="F977" s="3" cm="1">
        <f t="array" ref="F977">INDEX(raw_long[Adj Close], MATCH(1, ($A977=raw_long[Date])*(F$1=raw_long[Ticker]),0))</f>
        <v>144.657028</v>
      </c>
      <c r="G977" s="3" cm="1">
        <f t="array" ref="G977">INDEX(raw_long[Adj Close], MATCH(1, ($A977=raw_long[Date])*(G$1=raw_long[Ticker]),0))</f>
        <v>86.555167999999995</v>
      </c>
      <c r="H977" s="3" cm="1">
        <f t="array" ref="H977">INDEX(raw_long[Adj Close], MATCH(1, ($A977=raw_long[Date])*(H$1=raw_long[Ticker]),0))</f>
        <v>134.98202499999999</v>
      </c>
      <c r="I977" s="3" cm="1">
        <f t="array" ref="I977">INDEX(raw_long[Adj Close], MATCH(1, ($A977=raw_long[Date])*(I$1=raw_long[Ticker]),0))</f>
        <v>86.540001000000004</v>
      </c>
    </row>
    <row r="978" spans="1:9" x14ac:dyDescent="0.25">
      <c r="A978" s="2">
        <v>44319</v>
      </c>
      <c r="B978" s="3" cm="1">
        <f t="array" ref="B978">INDEX(raw_long[Adj Close], MATCH(1, ($A978=raw_long[Date])*(B$1=raw_long[Ticker]),0))</f>
        <v>51.686763999999997</v>
      </c>
      <c r="C978" s="3" cm="1">
        <f t="array" ref="C978">INDEX(raw_long[Adj Close], MATCH(1, ($A978=raw_long[Date])*(C$1=raw_long[Ticker]),0))</f>
        <v>252.37943999999999</v>
      </c>
      <c r="D978" s="3" cm="1">
        <f t="array" ref="D978">INDEX(raw_long[Adj Close], MATCH(1, ($A978=raw_long[Date])*(D$1=raw_long[Ticker]),0))</f>
        <v>137.455017</v>
      </c>
      <c r="E978" s="3" cm="1">
        <f t="array" ref="E978">INDEX(raw_long[Adj Close], MATCH(1, ($A978=raw_long[Date])*(E$1=raw_long[Ticker]),0))</f>
        <v>63.952423000000003</v>
      </c>
      <c r="F978" s="3" cm="1">
        <f t="array" ref="F978">INDEX(raw_long[Adj Close], MATCH(1, ($A978=raw_long[Date])*(F$1=raw_long[Ticker]),0))</f>
        <v>144.95396400000001</v>
      </c>
      <c r="G978" s="3" cm="1">
        <f t="array" ref="G978">INDEX(raw_long[Adj Close], MATCH(1, ($A978=raw_long[Date])*(G$1=raw_long[Ticker]),0))</f>
        <v>87.660285999999999</v>
      </c>
      <c r="H978" s="3" cm="1">
        <f t="array" ref="H978">INDEX(raw_long[Adj Close], MATCH(1, ($A978=raw_long[Date])*(H$1=raw_long[Ticker]),0))</f>
        <v>136.946167</v>
      </c>
      <c r="I978" s="3" cm="1">
        <f t="array" ref="I978">INDEX(raw_long[Adj Close], MATCH(1, ($A978=raw_long[Date])*(I$1=raw_long[Ticker]),0))</f>
        <v>86.419998000000007</v>
      </c>
    </row>
    <row r="979" spans="1:9" x14ac:dyDescent="0.25">
      <c r="A979" s="2">
        <v>44320</v>
      </c>
      <c r="B979" s="3" cm="1">
        <f t="array" ref="B979">INDEX(raw_long[Adj Close], MATCH(1, ($A979=raw_long[Date])*(B$1=raw_long[Ticker]),0))</f>
        <v>50.872504999999997</v>
      </c>
      <c r="C979" s="3" cm="1">
        <f t="array" ref="C979">INDEX(raw_long[Adj Close], MATCH(1, ($A979=raw_long[Date])*(C$1=raw_long[Ticker]),0))</f>
        <v>245.336533</v>
      </c>
      <c r="D979" s="3" cm="1">
        <f t="array" ref="D979">INDEX(raw_long[Adj Close], MATCH(1, ($A979=raw_long[Date])*(D$1=raw_long[Ticker]),0))</f>
        <v>134.001846</v>
      </c>
      <c r="E979" s="3" cm="1">
        <f t="array" ref="E979">INDEX(raw_long[Adj Close], MATCH(1, ($A979=raw_long[Date])*(E$1=raw_long[Ticker]),0))</f>
        <v>63.550567999999998</v>
      </c>
      <c r="F979" s="3" cm="1">
        <f t="array" ref="F979">INDEX(raw_long[Adj Close], MATCH(1, ($A979=raw_long[Date])*(F$1=raw_long[Ticker]),0))</f>
        <v>137.43161000000001</v>
      </c>
      <c r="G979" s="3" cm="1">
        <f t="array" ref="G979">INDEX(raw_long[Adj Close], MATCH(1, ($A979=raw_long[Date])*(G$1=raw_long[Ticker]),0))</f>
        <v>85.371100999999996</v>
      </c>
      <c r="H979" s="3" cm="1">
        <f t="array" ref="H979">INDEX(raw_long[Adj Close], MATCH(1, ($A979=raw_long[Date])*(H$1=raw_long[Ticker]),0))</f>
        <v>132.337219</v>
      </c>
      <c r="I979" s="3" cm="1">
        <f t="array" ref="I979">INDEX(raw_long[Adj Close], MATCH(1, ($A979=raw_long[Date])*(I$1=raw_long[Ticker]),0))</f>
        <v>83.599997999999999</v>
      </c>
    </row>
    <row r="980" spans="1:9" x14ac:dyDescent="0.25">
      <c r="A980" s="2">
        <v>44321</v>
      </c>
      <c r="B980" s="3" cm="1">
        <f t="array" ref="B980">INDEX(raw_long[Adj Close], MATCH(1, ($A980=raw_long[Date])*(B$1=raw_long[Ticker]),0))</f>
        <v>53.666885000000001</v>
      </c>
      <c r="C980" s="3" cm="1">
        <f t="array" ref="C980">INDEX(raw_long[Adj Close], MATCH(1, ($A980=raw_long[Date])*(C$1=raw_long[Ticker]),0))</f>
        <v>252.185181</v>
      </c>
      <c r="D980" s="3" cm="1">
        <f t="array" ref="D980">INDEX(raw_long[Adj Close], MATCH(1, ($A980=raw_long[Date])*(D$1=raw_long[Ticker]),0))</f>
        <v>133.76203899999999</v>
      </c>
      <c r="E980" s="3" cm="1">
        <f t="array" ref="E980">INDEX(raw_long[Adj Close], MATCH(1, ($A980=raw_long[Date])*(E$1=raw_long[Ticker]),0))</f>
        <v>63.225265999999998</v>
      </c>
      <c r="F980" s="3" cm="1">
        <f t="array" ref="F980">INDEX(raw_long[Adj Close], MATCH(1, ($A980=raw_long[Date])*(F$1=raw_long[Ticker]),0))</f>
        <v>139.75758400000001</v>
      </c>
      <c r="G980" s="3" cm="1">
        <f t="array" ref="G980">INDEX(raw_long[Adj Close], MATCH(1, ($A980=raw_long[Date])*(G$1=raw_long[Ticker]),0))</f>
        <v>86.732780000000005</v>
      </c>
      <c r="H980" s="3" cm="1">
        <f t="array" ref="H980">INDEX(raw_long[Adj Close], MATCH(1, ($A980=raw_long[Date])*(H$1=raw_long[Ticker]),0))</f>
        <v>136.12939499999999</v>
      </c>
      <c r="I980" s="3" cm="1">
        <f t="array" ref="I980">INDEX(raw_long[Adj Close], MATCH(1, ($A980=raw_long[Date])*(I$1=raw_long[Ticker]),0))</f>
        <v>85.32</v>
      </c>
    </row>
    <row r="981" spans="1:9" x14ac:dyDescent="0.25">
      <c r="A981" s="2">
        <v>44322</v>
      </c>
      <c r="B981" s="3" cm="1">
        <f t="array" ref="B981">INDEX(raw_long[Adj Close], MATCH(1, ($A981=raw_long[Date])*(B$1=raw_long[Ticker]),0))</f>
        <v>54.407116000000002</v>
      </c>
      <c r="C981" s="3" cm="1">
        <f t="array" ref="C981">INDEX(raw_long[Adj Close], MATCH(1, ($A981=raw_long[Date])*(C$1=raw_long[Ticker]),0))</f>
        <v>251.40801999999999</v>
      </c>
      <c r="D981" s="3" cm="1">
        <f t="array" ref="D981">INDEX(raw_long[Adj Close], MATCH(1, ($A981=raw_long[Date])*(D$1=raw_long[Ticker]),0))</f>
        <v>132.85079999999999</v>
      </c>
      <c r="E981" s="3" cm="1">
        <f t="array" ref="E981">INDEX(raw_long[Adj Close], MATCH(1, ($A981=raw_long[Date])*(E$1=raw_long[Ticker]),0))</f>
        <v>61.407344999999999</v>
      </c>
      <c r="F981" s="3" cm="1">
        <f t="array" ref="F981">INDEX(raw_long[Adj Close], MATCH(1, ($A981=raw_long[Date])*(F$1=raw_long[Ticker]),0))</f>
        <v>139.856583</v>
      </c>
      <c r="G981" s="3" cm="1">
        <f t="array" ref="G981">INDEX(raw_long[Adj Close], MATCH(1, ($A981=raw_long[Date])*(G$1=raw_long[Ticker]),0))</f>
        <v>85.684944000000002</v>
      </c>
      <c r="H981" s="3" cm="1">
        <f t="array" ref="H981">INDEX(raw_long[Adj Close], MATCH(1, ($A981=raw_long[Date])*(H$1=raw_long[Ticker]),0))</f>
        <v>136.26551799999999</v>
      </c>
      <c r="I981" s="3" cm="1">
        <f t="array" ref="I981">INDEX(raw_long[Adj Close], MATCH(1, ($A981=raw_long[Date])*(I$1=raw_long[Ticker]),0))</f>
        <v>85</v>
      </c>
    </row>
    <row r="982" spans="1:9" x14ac:dyDescent="0.25">
      <c r="A982" s="2">
        <v>44323</v>
      </c>
      <c r="B982" s="3" cm="1">
        <f t="array" ref="B982">INDEX(raw_long[Adj Close], MATCH(1, ($A982=raw_long[Date])*(B$1=raw_long[Ticker]),0))</f>
        <v>53.685389999999998</v>
      </c>
      <c r="C982" s="3" cm="1">
        <f t="array" ref="C982">INDEX(raw_long[Adj Close], MATCH(1, ($A982=raw_long[Date])*(C$1=raw_long[Ticker]),0))</f>
        <v>272.58535799999999</v>
      </c>
      <c r="D982" s="3" cm="1">
        <f t="array" ref="D982">INDEX(raw_long[Adj Close], MATCH(1, ($A982=raw_long[Date])*(D$1=raw_long[Ticker]),0))</f>
        <v>135.34475699999999</v>
      </c>
      <c r="E982" s="3" cm="1">
        <f t="array" ref="E982">INDEX(raw_long[Adj Close], MATCH(1, ($A982=raw_long[Date])*(E$1=raw_long[Ticker]),0))</f>
        <v>61.847468999999997</v>
      </c>
      <c r="F982" s="3" cm="1">
        <f t="array" ref="F982">INDEX(raw_long[Adj Close], MATCH(1, ($A982=raw_long[Date])*(F$1=raw_long[Ticker]),0))</f>
        <v>141.291763</v>
      </c>
      <c r="G982" s="3" cm="1">
        <f t="array" ref="G982">INDEX(raw_long[Adj Close], MATCH(1, ($A982=raw_long[Date])*(G$1=raw_long[Ticker]),0))</f>
        <v>88.788901999999993</v>
      </c>
      <c r="H982" s="3" cm="1">
        <f t="array" ref="H982">INDEX(raw_long[Adj Close], MATCH(1, ($A982=raw_long[Date])*(H$1=raw_long[Ticker]),0))</f>
        <v>140.29106100000001</v>
      </c>
      <c r="I982" s="3" cm="1">
        <f t="array" ref="I982">INDEX(raw_long[Adj Close], MATCH(1, ($A982=raw_long[Date])*(I$1=raw_long[Ticker]),0))</f>
        <v>86.68</v>
      </c>
    </row>
    <row r="983" spans="1:9" x14ac:dyDescent="0.25">
      <c r="A983" s="2">
        <v>44326</v>
      </c>
      <c r="B983" s="3" cm="1">
        <f t="array" ref="B983">INDEX(raw_long[Adj Close], MATCH(1, ($A983=raw_long[Date])*(B$1=raw_long[Ticker]),0))</f>
        <v>54.277576000000003</v>
      </c>
      <c r="C983" s="3" cm="1">
        <f t="array" ref="C983">INDEX(raw_long[Adj Close], MATCH(1, ($A983=raw_long[Date])*(C$1=raw_long[Ticker]),0))</f>
        <v>278.26828</v>
      </c>
      <c r="D983" s="3" cm="1">
        <f t="array" ref="D983">INDEX(raw_long[Adj Close], MATCH(1, ($A983=raw_long[Date])*(D$1=raw_long[Ticker]),0))</f>
        <v>135.58454900000001</v>
      </c>
      <c r="E983" s="3" cm="1">
        <f t="array" ref="E983">INDEX(raw_long[Adj Close], MATCH(1, ($A983=raw_long[Date])*(E$1=raw_long[Ticker]),0))</f>
        <v>62.096237000000002</v>
      </c>
      <c r="F983" s="3" cm="1">
        <f t="array" ref="F983">INDEX(raw_long[Adj Close], MATCH(1, ($A983=raw_long[Date])*(F$1=raw_long[Ticker]),0))</f>
        <v>140.202988</v>
      </c>
      <c r="G983" s="3" cm="1">
        <f t="array" ref="G983">INDEX(raw_long[Adj Close], MATCH(1, ($A983=raw_long[Date])*(G$1=raw_long[Ticker]),0))</f>
        <v>87.958549000000005</v>
      </c>
      <c r="H983" s="3" cm="1">
        <f t="array" ref="H983">INDEX(raw_long[Adj Close], MATCH(1, ($A983=raw_long[Date])*(H$1=raw_long[Ticker]),0))</f>
        <v>139.824341</v>
      </c>
      <c r="I983" s="3" cm="1">
        <f t="array" ref="I983">INDEX(raw_long[Adj Close], MATCH(1, ($A983=raw_long[Date])*(I$1=raw_long[Ticker]),0))</f>
        <v>83.779999000000004</v>
      </c>
    </row>
    <row r="984" spans="1:9" x14ac:dyDescent="0.25">
      <c r="A984" s="2">
        <v>44327</v>
      </c>
      <c r="B984" s="3" cm="1">
        <f t="array" ref="B984">INDEX(raw_long[Adj Close], MATCH(1, ($A984=raw_long[Date])*(B$1=raw_long[Ticker]),0))</f>
        <v>53.259757999999998</v>
      </c>
      <c r="C984" s="3" cm="1">
        <f t="array" ref="C984">INDEX(raw_long[Adj Close], MATCH(1, ($A984=raw_long[Date])*(C$1=raw_long[Ticker]),0))</f>
        <v>276.13110399999999</v>
      </c>
      <c r="D984" s="3" cm="1">
        <f t="array" ref="D984">INDEX(raw_long[Adj Close], MATCH(1, ($A984=raw_long[Date])*(D$1=raw_long[Ticker]),0))</f>
        <v>132.85079999999999</v>
      </c>
      <c r="E984" s="3" cm="1">
        <f t="array" ref="E984">INDEX(raw_long[Adj Close], MATCH(1, ($A984=raw_long[Date])*(E$1=raw_long[Ticker]),0))</f>
        <v>61.924019000000001</v>
      </c>
      <c r="F984" s="3" cm="1">
        <f t="array" ref="F984">INDEX(raw_long[Adj Close], MATCH(1, ($A984=raw_long[Date])*(F$1=raw_long[Ticker]),0))</f>
        <v>137.48107899999999</v>
      </c>
      <c r="G984" s="3" cm="1">
        <f t="array" ref="G984">INDEX(raw_long[Adj Close], MATCH(1, ($A984=raw_long[Date])*(G$1=raw_long[Ticker]),0))</f>
        <v>87.484054999999998</v>
      </c>
      <c r="H984" s="3" cm="1">
        <f t="array" ref="H984">INDEX(raw_long[Adj Close], MATCH(1, ($A984=raw_long[Date])*(H$1=raw_long[Ticker]),0))</f>
        <v>135.876587</v>
      </c>
      <c r="I984" s="3" cm="1">
        <f t="array" ref="I984">INDEX(raw_long[Adj Close], MATCH(1, ($A984=raw_long[Date])*(I$1=raw_long[Ticker]),0))</f>
        <v>83.459998999999996</v>
      </c>
    </row>
    <row r="985" spans="1:9" x14ac:dyDescent="0.25">
      <c r="A985" s="2">
        <v>44328</v>
      </c>
      <c r="B985" s="3" cm="1">
        <f t="array" ref="B985">INDEX(raw_long[Adj Close], MATCH(1, ($A985=raw_long[Date])*(B$1=raw_long[Ticker]),0))</f>
        <v>53.241253</v>
      </c>
      <c r="C985" s="3" cm="1">
        <f t="array" ref="C985">INDEX(raw_long[Adj Close], MATCH(1, ($A985=raw_long[Date])*(C$1=raw_long[Ticker]),0))</f>
        <v>278.365387</v>
      </c>
      <c r="D985" s="3" cm="1">
        <f t="array" ref="D985">INDEX(raw_long[Adj Close], MATCH(1, ($A985=raw_long[Date])*(D$1=raw_long[Ticker]),0))</f>
        <v>132.08341999999999</v>
      </c>
      <c r="E985" s="3" cm="1">
        <f t="array" ref="E985">INDEX(raw_long[Adj Close], MATCH(1, ($A985=raw_long[Date])*(E$1=raw_long[Ticker]),0))</f>
        <v>62.919086</v>
      </c>
      <c r="F985" s="3" cm="1">
        <f t="array" ref="F985">INDEX(raw_long[Adj Close], MATCH(1, ($A985=raw_long[Date])*(F$1=raw_long[Ticker]),0))</f>
        <v>134.36326600000001</v>
      </c>
      <c r="G985" s="3" cm="1">
        <f t="array" ref="G985">INDEX(raw_long[Adj Close], MATCH(1, ($A985=raw_long[Date])*(G$1=raw_long[Ticker]),0))</f>
        <v>88.15625</v>
      </c>
      <c r="H985" s="3" cm="1">
        <f t="array" ref="H985">INDEX(raw_long[Adj Close], MATCH(1, ($A985=raw_long[Date])*(H$1=raw_long[Ticker]),0))</f>
        <v>135.409851</v>
      </c>
      <c r="I985" s="3" cm="1">
        <f t="array" ref="I985">INDEX(raw_long[Adj Close], MATCH(1, ($A985=raw_long[Date])*(I$1=raw_long[Ticker]),0))</f>
        <v>83</v>
      </c>
    </row>
    <row r="986" spans="1:9" x14ac:dyDescent="0.25">
      <c r="A986" s="2">
        <v>44329</v>
      </c>
      <c r="B986" s="3" cm="1">
        <f t="array" ref="B986">INDEX(raw_long[Adj Close], MATCH(1, ($A986=raw_long[Date])*(B$1=raw_long[Ticker]),0))</f>
        <v>53.148719999999997</v>
      </c>
      <c r="C986" s="3" cm="1">
        <f t="array" ref="C986">INDEX(raw_long[Adj Close], MATCH(1, ($A986=raw_long[Date])*(C$1=raw_long[Ticker]),0))</f>
        <v>279.64166299999999</v>
      </c>
      <c r="D986" s="3" cm="1">
        <f t="array" ref="D986">INDEX(raw_long[Adj Close], MATCH(1, ($A986=raw_long[Date])*(D$1=raw_long[Ticker]),0))</f>
        <v>132.41914399999999</v>
      </c>
      <c r="E986" s="3" cm="1">
        <f t="array" ref="E986">INDEX(raw_long[Adj Close], MATCH(1, ($A986=raw_long[Date])*(E$1=raw_long[Ticker]),0))</f>
        <v>63.837612</v>
      </c>
      <c r="F986" s="3" cm="1">
        <f t="array" ref="F986">INDEX(raw_long[Adj Close], MATCH(1, ($A986=raw_long[Date])*(F$1=raw_long[Ticker]),0))</f>
        <v>136.83772300000001</v>
      </c>
      <c r="G986" s="3" cm="1">
        <f t="array" ref="G986">INDEX(raw_long[Adj Close], MATCH(1, ($A986=raw_long[Date])*(G$1=raw_long[Ticker]),0))</f>
        <v>88.947067000000004</v>
      </c>
      <c r="H986" s="3" cm="1">
        <f t="array" ref="H986">INDEX(raw_long[Adj Close], MATCH(1, ($A986=raw_long[Date])*(H$1=raw_long[Ticker]),0))</f>
        <v>136.440552</v>
      </c>
      <c r="I986" s="3" cm="1">
        <f t="array" ref="I986">INDEX(raw_long[Adj Close], MATCH(1, ($A986=raw_long[Date])*(I$1=raw_long[Ticker]),0))</f>
        <v>83.68</v>
      </c>
    </row>
    <row r="987" spans="1:9" x14ac:dyDescent="0.25">
      <c r="A987" s="2">
        <v>44330</v>
      </c>
      <c r="B987" s="3" cm="1">
        <f t="array" ref="B987">INDEX(raw_long[Adj Close], MATCH(1, ($A987=raw_long[Date])*(B$1=raw_long[Ticker]),0))</f>
        <v>52.149405999999999</v>
      </c>
      <c r="C987" s="3" cm="1">
        <f t="array" ref="C987">INDEX(raw_long[Adj Close], MATCH(1, ($A987=raw_long[Date])*(C$1=raw_long[Ticker]),0))</f>
        <v>283.27398699999998</v>
      </c>
      <c r="D987" s="3" cm="1">
        <f t="array" ref="D987">INDEX(raw_long[Adj Close], MATCH(1, ($A987=raw_long[Date])*(D$1=raw_long[Ticker]),0))</f>
        <v>134.38554400000001</v>
      </c>
      <c r="E987" s="3" cm="1">
        <f t="array" ref="E987">INDEX(raw_long[Adj Close], MATCH(1, ($A987=raw_long[Date])*(E$1=raw_long[Ticker]),0))</f>
        <v>64.239470999999995</v>
      </c>
      <c r="F987" s="3" cm="1">
        <f t="array" ref="F987">INDEX(raw_long[Adj Close], MATCH(1, ($A987=raw_long[Date])*(F$1=raw_long[Ticker]),0))</f>
        <v>138.91629</v>
      </c>
      <c r="G987" s="3" cm="1">
        <f t="array" ref="G987">INDEX(raw_long[Adj Close], MATCH(1, ($A987=raw_long[Date])*(G$1=raw_long[Ticker]),0))</f>
        <v>89.164535999999998</v>
      </c>
      <c r="H987" s="3" cm="1">
        <f t="array" ref="H987">INDEX(raw_long[Adj Close], MATCH(1, ($A987=raw_long[Date])*(H$1=raw_long[Ticker]),0))</f>
        <v>140.485535</v>
      </c>
      <c r="I987" s="3" cm="1">
        <f t="array" ref="I987">INDEX(raw_long[Adj Close], MATCH(1, ($A987=raw_long[Date])*(I$1=raw_long[Ticker]),0))</f>
        <v>84.080001999999993</v>
      </c>
    </row>
    <row r="988" spans="1:9" x14ac:dyDescent="0.25">
      <c r="A988" s="2">
        <v>44333</v>
      </c>
      <c r="B988" s="3" cm="1">
        <f t="array" ref="B988">INDEX(raw_long[Adj Close], MATCH(1, ($A988=raw_long[Date])*(B$1=raw_long[Ticker]),0))</f>
        <v>51.705269000000001</v>
      </c>
      <c r="C988" s="3" cm="1">
        <f t="array" ref="C988">INDEX(raw_long[Adj Close], MATCH(1, ($A988=raw_long[Date])*(C$1=raw_long[Ticker]),0))</f>
        <v>291.37313799999998</v>
      </c>
      <c r="D988" s="3" cm="1">
        <f t="array" ref="D988">INDEX(raw_long[Adj Close], MATCH(1, ($A988=raw_long[Date])*(D$1=raw_long[Ticker]),0))</f>
        <v>133.810013</v>
      </c>
      <c r="E988" s="3" cm="1">
        <f t="array" ref="E988">INDEX(raw_long[Adj Close], MATCH(1, ($A988=raw_long[Date])*(E$1=raw_long[Ticker]),0))</f>
        <v>64.392555000000002</v>
      </c>
      <c r="F988" s="3" cm="1">
        <f t="array" ref="F988">INDEX(raw_long[Adj Close], MATCH(1, ($A988=raw_long[Date])*(F$1=raw_long[Ticker]),0))</f>
        <v>139.708099</v>
      </c>
      <c r="G988" s="3" cm="1">
        <f t="array" ref="G988">INDEX(raw_long[Adj Close], MATCH(1, ($A988=raw_long[Date])*(G$1=raw_long[Ticker]),0))</f>
        <v>89.658798000000004</v>
      </c>
      <c r="H988" s="3" cm="1">
        <f t="array" ref="H988">INDEX(raw_long[Adj Close], MATCH(1, ($A988=raw_long[Date])*(H$1=raw_long[Ticker]),0))</f>
        <v>137.510132</v>
      </c>
      <c r="I988" s="3" cm="1">
        <f t="array" ref="I988">INDEX(raw_long[Adj Close], MATCH(1, ($A988=raw_long[Date])*(I$1=raw_long[Ticker]),0))</f>
        <v>85.400002000000001</v>
      </c>
    </row>
    <row r="989" spans="1:9" x14ac:dyDescent="0.25">
      <c r="A989" s="2">
        <v>44334</v>
      </c>
      <c r="B989" s="3" cm="1">
        <f t="array" ref="B989">INDEX(raw_long[Adj Close], MATCH(1, ($A989=raw_long[Date])*(B$1=raw_long[Ticker]),0))</f>
        <v>52.130901000000001</v>
      </c>
      <c r="C989" s="3" cm="1">
        <f t="array" ref="C989">INDEX(raw_long[Adj Close], MATCH(1, ($A989=raw_long[Date])*(C$1=raw_long[Ticker]),0))</f>
        <v>288.42797899999999</v>
      </c>
      <c r="D989" s="3" cm="1">
        <f t="array" ref="D989">INDEX(raw_long[Adj Close], MATCH(1, ($A989=raw_long[Date])*(D$1=raw_long[Ticker]),0))</f>
        <v>133.85797099999999</v>
      </c>
      <c r="E989" s="3" cm="1">
        <f t="array" ref="E989">INDEX(raw_long[Adj Close], MATCH(1, ($A989=raw_long[Date])*(E$1=raw_long[Ticker]),0))</f>
        <v>64.048111000000006</v>
      </c>
      <c r="F989" s="3" cm="1">
        <f t="array" ref="F989">INDEX(raw_long[Adj Close], MATCH(1, ($A989=raw_long[Date])*(F$1=raw_long[Ticker]),0))</f>
        <v>139.856583</v>
      </c>
      <c r="G989" s="3" cm="1">
        <f t="array" ref="G989">INDEX(raw_long[Adj Close], MATCH(1, ($A989=raw_long[Date])*(G$1=raw_long[Ticker]),0))</f>
        <v>90.192595999999995</v>
      </c>
      <c r="H989" s="3" cm="1">
        <f t="array" ref="H989">INDEX(raw_long[Adj Close], MATCH(1, ($A989=raw_long[Date])*(H$1=raw_long[Ticker]),0))</f>
        <v>135.17649800000001</v>
      </c>
      <c r="I989" s="3" cm="1">
        <f t="array" ref="I989">INDEX(raw_long[Adj Close], MATCH(1, ($A989=raw_long[Date])*(I$1=raw_long[Ticker]),0))</f>
        <v>87.099997999999999</v>
      </c>
    </row>
    <row r="990" spans="1:9" x14ac:dyDescent="0.25">
      <c r="A990" s="2">
        <v>44335</v>
      </c>
      <c r="B990" s="3" cm="1">
        <f t="array" ref="B990">INDEX(raw_long[Adj Close], MATCH(1, ($A990=raw_long[Date])*(B$1=raw_long[Ticker]),0))</f>
        <v>51.205612000000002</v>
      </c>
      <c r="C990" s="3" cm="1">
        <f t="array" ref="C990">INDEX(raw_long[Adj Close], MATCH(1, ($A990=raw_long[Date])*(C$1=raw_long[Ticker]),0))</f>
        <v>289.16427599999997</v>
      </c>
      <c r="D990" s="3" cm="1">
        <f t="array" ref="D990">INDEX(raw_long[Adj Close], MATCH(1, ($A990=raw_long[Date])*(D$1=raw_long[Ticker]),0))</f>
        <v>132.467117</v>
      </c>
      <c r="E990" s="3" cm="1">
        <f t="array" ref="E990">INDEX(raw_long[Adj Close], MATCH(1, ($A990=raw_long[Date])*(E$1=raw_long[Ticker]),0))</f>
        <v>63.588839999999998</v>
      </c>
      <c r="F990" s="3" cm="1">
        <f t="array" ref="F990">INDEX(raw_long[Adj Close], MATCH(1, ($A990=raw_long[Date])*(F$1=raw_long[Ticker]),0))</f>
        <v>141.34124800000001</v>
      </c>
      <c r="G990" s="3" cm="1">
        <f t="array" ref="G990">INDEX(raw_long[Adj Close], MATCH(1, ($A990=raw_long[Date])*(G$1=raw_long[Ticker]),0))</f>
        <v>89.896049000000005</v>
      </c>
      <c r="H990" s="3" cm="1">
        <f t="array" ref="H990">INDEX(raw_long[Adj Close], MATCH(1, ($A990=raw_long[Date])*(H$1=raw_long[Ticker]),0))</f>
        <v>129.984116</v>
      </c>
      <c r="I990" s="3" cm="1">
        <f t="array" ref="I990">INDEX(raw_long[Adj Close], MATCH(1, ($A990=raw_long[Date])*(I$1=raw_long[Ticker]),0))</f>
        <v>84.639999000000003</v>
      </c>
    </row>
    <row r="991" spans="1:9" x14ac:dyDescent="0.25">
      <c r="A991" s="2">
        <v>44336</v>
      </c>
      <c r="B991" s="3" cm="1">
        <f t="array" ref="B991">INDEX(raw_long[Adj Close], MATCH(1, ($A991=raw_long[Date])*(B$1=raw_long[Ticker]),0))</f>
        <v>52.352974000000003</v>
      </c>
      <c r="C991" s="3" cm="1">
        <f t="array" ref="C991">INDEX(raw_long[Adj Close], MATCH(1, ($A991=raw_long[Date])*(C$1=raw_long[Ticker]),0))</f>
        <v>292.94387799999998</v>
      </c>
      <c r="D991" s="3" cm="1">
        <f t="array" ref="D991">INDEX(raw_long[Adj Close], MATCH(1, ($A991=raw_long[Date])*(D$1=raw_long[Ticker]),0))</f>
        <v>135.65377799999999</v>
      </c>
      <c r="E991" s="3" cm="1">
        <f t="array" ref="E991">INDEX(raw_long[Adj Close], MATCH(1, ($A991=raw_long[Date])*(E$1=raw_long[Ticker]),0))</f>
        <v>64.679596000000004</v>
      </c>
      <c r="F991" s="3" cm="1">
        <f t="array" ref="F991">INDEX(raw_long[Adj Close], MATCH(1, ($A991=raw_long[Date])*(F$1=raw_long[Ticker]),0))</f>
        <v>145.00344799999999</v>
      </c>
      <c r="G991" s="3" cm="1">
        <f t="array" ref="G991">INDEX(raw_long[Adj Close], MATCH(1, ($A991=raw_long[Date])*(G$1=raw_long[Ticker]),0))</f>
        <v>89.975121000000001</v>
      </c>
      <c r="H991" s="3" cm="1">
        <f t="array" ref="H991">INDEX(raw_long[Adj Close], MATCH(1, ($A991=raw_long[Date])*(H$1=raw_long[Ticker]),0))</f>
        <v>131.13149999999999</v>
      </c>
      <c r="I991" s="3" cm="1">
        <f t="array" ref="I991">INDEX(raw_long[Adj Close], MATCH(1, ($A991=raw_long[Date])*(I$1=raw_long[Ticker]),0))</f>
        <v>87.120002999999997</v>
      </c>
    </row>
    <row r="992" spans="1:9" x14ac:dyDescent="0.25">
      <c r="A992" s="2">
        <v>44337</v>
      </c>
      <c r="B992" s="3" cm="1">
        <f t="array" ref="B992">INDEX(raw_long[Adj Close], MATCH(1, ($A992=raw_long[Date])*(B$1=raw_long[Ticker]),0))</f>
        <v>51.686763999999997</v>
      </c>
      <c r="C992" s="3" cm="1">
        <f t="array" ref="C992">INDEX(raw_long[Adj Close], MATCH(1, ($A992=raw_long[Date])*(C$1=raw_long[Ticker]),0))</f>
        <v>296.42898600000001</v>
      </c>
      <c r="D992" s="3" cm="1">
        <f t="array" ref="D992">INDEX(raw_long[Adj Close], MATCH(1, ($A992=raw_long[Date])*(D$1=raw_long[Ticker]),0))</f>
        <v>134.33007799999999</v>
      </c>
      <c r="E992" s="3" cm="1">
        <f t="array" ref="E992">INDEX(raw_long[Adj Close], MATCH(1, ($A992=raw_long[Date])*(E$1=raw_long[Ticker]),0))</f>
        <v>65.245757999999995</v>
      </c>
      <c r="F992" s="3" cm="1">
        <f t="array" ref="F992">INDEX(raw_long[Adj Close], MATCH(1, ($A992=raw_long[Date])*(F$1=raw_long[Ticker]),0))</f>
        <v>145.349884</v>
      </c>
      <c r="G992" s="3" cm="1">
        <f t="array" ref="G992">INDEX(raw_long[Adj Close], MATCH(1, ($A992=raw_long[Date])*(G$1=raw_long[Ticker]),0))</f>
        <v>91.260200999999995</v>
      </c>
      <c r="H992" s="3" cm="1">
        <f t="array" ref="H992">INDEX(raw_long[Adj Close], MATCH(1, ($A992=raw_long[Date])*(H$1=raw_long[Ticker]),0))</f>
        <v>132.10385099999999</v>
      </c>
      <c r="I992" s="3" cm="1">
        <f t="array" ref="I992">INDEX(raw_long[Adj Close], MATCH(1, ($A992=raw_long[Date])*(I$1=raw_long[Ticker]),0))</f>
        <v>86.339995999999999</v>
      </c>
    </row>
    <row r="993" spans="1:9" x14ac:dyDescent="0.25">
      <c r="A993" s="2">
        <v>44341</v>
      </c>
      <c r="B993" s="3" cm="1">
        <f t="array" ref="B993">INDEX(raw_long[Adj Close], MATCH(1, ($A993=raw_long[Date])*(B$1=raw_long[Ticker]),0))</f>
        <v>51.797798</v>
      </c>
      <c r="C993" s="3" cm="1">
        <f t="array" ref="C993">INDEX(raw_long[Adj Close], MATCH(1, ($A993=raw_long[Date])*(C$1=raw_long[Ticker]),0))</f>
        <v>293.68017600000002</v>
      </c>
      <c r="D993" s="3" cm="1">
        <f t="array" ref="D993">INDEX(raw_long[Adj Close], MATCH(1, ($A993=raw_long[Date])*(D$1=raw_long[Ticker]),0))</f>
        <v>134.477158</v>
      </c>
      <c r="E993" s="3" cm="1">
        <f t="array" ref="E993">INDEX(raw_long[Adj Close], MATCH(1, ($A993=raw_long[Date])*(E$1=raw_long[Ticker]),0))</f>
        <v>64.484359999999995</v>
      </c>
      <c r="F993" s="3" cm="1">
        <f t="array" ref="F993">INDEX(raw_long[Adj Close], MATCH(1, ($A993=raw_long[Date])*(F$1=raw_long[Ticker]),0))</f>
        <v>146.38914500000001</v>
      </c>
      <c r="G993" s="3" cm="1">
        <f t="array" ref="G993">INDEX(raw_long[Adj Close], MATCH(1, ($A993=raw_long[Date])*(G$1=raw_long[Ticker]),0))</f>
        <v>92.189414999999997</v>
      </c>
      <c r="H993" s="3" cm="1">
        <f t="array" ref="H993">INDEX(raw_long[Adj Close], MATCH(1, ($A993=raw_long[Date])*(H$1=raw_long[Ticker]),0))</f>
        <v>131.63713100000001</v>
      </c>
      <c r="I993" s="3" cm="1">
        <f t="array" ref="I993">INDEX(raw_long[Adj Close], MATCH(1, ($A993=raw_long[Date])*(I$1=raw_long[Ticker]),0))</f>
        <v>89.139999000000003</v>
      </c>
    </row>
    <row r="994" spans="1:9" x14ac:dyDescent="0.25">
      <c r="A994" s="2">
        <v>44342</v>
      </c>
      <c r="B994" s="3" cm="1">
        <f t="array" ref="B994">INDEX(raw_long[Adj Close], MATCH(1, ($A994=raw_long[Date])*(B$1=raw_long[Ticker]),0))</f>
        <v>51.557223999999998</v>
      </c>
      <c r="C994" s="3" cm="1">
        <f t="array" ref="C994">INDEX(raw_long[Adj Close], MATCH(1, ($A994=raw_long[Date])*(C$1=raw_long[Ticker]),0))</f>
        <v>291.618561</v>
      </c>
      <c r="D994" s="3" cm="1">
        <f t="array" ref="D994">INDEX(raw_long[Adj Close], MATCH(1, ($A994=raw_long[Date])*(D$1=raw_long[Ticker]),0))</f>
        <v>133.937881</v>
      </c>
      <c r="E994" s="3" cm="1">
        <f t="array" ref="E994">INDEX(raw_long[Adj Close], MATCH(1, ($A994=raw_long[Date])*(E$1=raw_long[Ticker]),0))</f>
        <v>64.562454000000002</v>
      </c>
      <c r="F994" s="3" cm="1">
        <f t="array" ref="F994">INDEX(raw_long[Adj Close], MATCH(1, ($A994=raw_long[Date])*(F$1=raw_long[Ticker]),0))</f>
        <v>145.745789</v>
      </c>
      <c r="G994" s="3" cm="1">
        <f t="array" ref="G994">INDEX(raw_long[Adj Close], MATCH(1, ($A994=raw_long[Date])*(G$1=raw_long[Ticker]),0))</f>
        <v>92.525504999999995</v>
      </c>
      <c r="H994" s="3" cm="1">
        <f t="array" ref="H994">INDEX(raw_long[Adj Close], MATCH(1, ($A994=raw_long[Date])*(H$1=raw_long[Ticker]),0))</f>
        <v>130.975922</v>
      </c>
      <c r="I994" s="3" cm="1">
        <f t="array" ref="I994">INDEX(raw_long[Adj Close], MATCH(1, ($A994=raw_long[Date])*(I$1=raw_long[Ticker]),0))</f>
        <v>88.980002999999996</v>
      </c>
    </row>
    <row r="995" spans="1:9" x14ac:dyDescent="0.25">
      <c r="A995" s="2">
        <v>44343</v>
      </c>
      <c r="B995" s="3" cm="1">
        <f t="array" ref="B995">INDEX(raw_long[Adj Close], MATCH(1, ($A995=raw_long[Date])*(B$1=raw_long[Ticker]),0))</f>
        <v>52.649067000000002</v>
      </c>
      <c r="C995" s="3" cm="1">
        <f t="array" ref="C995">INDEX(raw_long[Adj Close], MATCH(1, ($A995=raw_long[Date])*(C$1=raw_long[Ticker]),0))</f>
        <v>291.814911</v>
      </c>
      <c r="D995" s="3" cm="1">
        <f t="array" ref="D995">INDEX(raw_long[Adj Close], MATCH(1, ($A995=raw_long[Date])*(D$1=raw_long[Ticker]),0))</f>
        <v>130.996353</v>
      </c>
      <c r="E995" s="3" cm="1">
        <f t="array" ref="E995">INDEX(raw_long[Adj Close], MATCH(1, ($A995=raw_long[Date])*(E$1=raw_long[Ticker]),0))</f>
        <v>64.640548999999993</v>
      </c>
      <c r="F995" s="3" cm="1">
        <f t="array" ref="F995">INDEX(raw_long[Adj Close], MATCH(1, ($A995=raw_long[Date])*(F$1=raw_long[Ticker]),0))</f>
        <v>143.46928399999999</v>
      </c>
      <c r="G995" s="3" cm="1">
        <f t="array" ref="G995">INDEX(raw_long[Adj Close], MATCH(1, ($A995=raw_long[Date])*(G$1=raw_long[Ticker]),0))</f>
        <v>91.932395999999997</v>
      </c>
      <c r="H995" s="3" cm="1">
        <f t="array" ref="H995">INDEX(raw_long[Adj Close], MATCH(1, ($A995=raw_long[Date])*(H$1=raw_long[Ticker]),0))</f>
        <v>126.425316</v>
      </c>
      <c r="I995" s="3" cm="1">
        <f t="array" ref="I995">INDEX(raw_long[Adj Close], MATCH(1, ($A995=raw_long[Date])*(I$1=raw_long[Ticker]),0))</f>
        <v>88.260002</v>
      </c>
    </row>
    <row r="996" spans="1:9" x14ac:dyDescent="0.25">
      <c r="A996" s="2">
        <v>44344</v>
      </c>
      <c r="B996" s="3" cm="1">
        <f t="array" ref="B996">INDEX(raw_long[Adj Close], MATCH(1, ($A996=raw_long[Date])*(B$1=raw_long[Ticker]),0))</f>
        <v>53.019179999999999</v>
      </c>
      <c r="C996" s="3" cm="1">
        <f t="array" ref="C996">INDEX(raw_long[Adj Close], MATCH(1, ($A996=raw_long[Date])*(C$1=raw_long[Ticker]),0))</f>
        <v>293.87652600000001</v>
      </c>
      <c r="D996" s="3" cm="1">
        <f t="array" ref="D996">INDEX(raw_long[Adj Close], MATCH(1, ($A996=raw_long[Date])*(D$1=raw_long[Ticker]),0))</f>
        <v>131.53561400000001</v>
      </c>
      <c r="E996" s="3" cm="1">
        <f t="array" ref="E996">INDEX(raw_long[Adj Close], MATCH(1, ($A996=raw_long[Date])*(E$1=raw_long[Ticker]),0))</f>
        <v>64.211044000000001</v>
      </c>
      <c r="F996" s="3" cm="1">
        <f t="array" ref="F996">INDEX(raw_long[Adj Close], MATCH(1, ($A996=raw_long[Date])*(F$1=raw_long[Ticker]),0))</f>
        <v>146.09222399999999</v>
      </c>
      <c r="G996" s="3" cm="1">
        <f t="array" ref="G996">INDEX(raw_long[Adj Close], MATCH(1, ($A996=raw_long[Date])*(G$1=raw_long[Ticker]),0))</f>
        <v>92.742981</v>
      </c>
      <c r="H996" s="3" cm="1">
        <f t="array" ref="H996">INDEX(raw_long[Adj Close], MATCH(1, ($A996=raw_long[Date])*(H$1=raw_long[Ticker]),0))</f>
        <v>131.17037999999999</v>
      </c>
      <c r="I996" s="3" cm="1">
        <f t="array" ref="I996">INDEX(raw_long[Adj Close], MATCH(1, ($A996=raw_long[Date])*(I$1=raw_long[Ticker]),0))</f>
        <v>87.739998</v>
      </c>
    </row>
    <row r="997" spans="1:9" x14ac:dyDescent="0.25">
      <c r="A997" s="2">
        <v>44347</v>
      </c>
      <c r="B997" s="3" cm="1">
        <f t="array" ref="B997">INDEX(raw_long[Adj Close], MATCH(1, ($A997=raw_long[Date])*(B$1=raw_long[Ticker]),0))</f>
        <v>53.019179999999999</v>
      </c>
      <c r="C997" s="3" cm="1">
        <f t="array" ref="C997">INDEX(raw_long[Adj Close], MATCH(1, ($A997=raw_long[Date])*(C$1=raw_long[Ticker]),0))</f>
        <v>292.89480600000002</v>
      </c>
      <c r="D997" s="3" cm="1">
        <f t="array" ref="D997">INDEX(raw_long[Adj Close], MATCH(1, ($A997=raw_long[Date])*(D$1=raw_long[Ticker]),0))</f>
        <v>131.094391</v>
      </c>
      <c r="E997" s="3" cm="1">
        <f t="array" ref="E997">INDEX(raw_long[Adj Close], MATCH(1, ($A997=raw_long[Date])*(E$1=raw_long[Ticker]),0))</f>
        <v>63.801063999999997</v>
      </c>
      <c r="F997" s="3" cm="1">
        <f t="array" ref="F997">INDEX(raw_long[Adj Close], MATCH(1, ($A997=raw_long[Date])*(F$1=raw_long[Ticker]),0))</f>
        <v>146.04272499999999</v>
      </c>
      <c r="G997" s="3" cm="1">
        <f t="array" ref="G997">INDEX(raw_long[Adj Close], MATCH(1, ($A997=raw_long[Date])*(G$1=raw_long[Ticker]),0))</f>
        <v>92.742981</v>
      </c>
      <c r="H997" s="3" cm="1">
        <f t="array" ref="H997">INDEX(raw_long[Adj Close], MATCH(1, ($A997=raw_long[Date])*(H$1=raw_long[Ticker]),0))</f>
        <v>128.97287</v>
      </c>
      <c r="I997" s="3" cm="1">
        <f t="array" ref="I997">INDEX(raw_long[Adj Close], MATCH(1, ($A997=raw_long[Date])*(I$1=raw_long[Ticker]),0))</f>
        <v>87.419998000000007</v>
      </c>
    </row>
    <row r="998" spans="1:9" x14ac:dyDescent="0.25">
      <c r="A998" s="2">
        <v>44348</v>
      </c>
      <c r="B998" s="3" cm="1">
        <f t="array" ref="B998">INDEX(raw_long[Adj Close], MATCH(1, ($A998=raw_long[Date])*(B$1=raw_long[Ticker]),0))</f>
        <v>53.925964</v>
      </c>
      <c r="C998" s="3" cm="1">
        <f t="array" ref="C998">INDEX(raw_long[Adj Close], MATCH(1, ($A998=raw_long[Date])*(C$1=raw_long[Ticker]),0))</f>
        <v>292.55120799999997</v>
      </c>
      <c r="D998" s="3" cm="1">
        <f t="array" ref="D998">INDEX(raw_long[Adj Close], MATCH(1, ($A998=raw_long[Date])*(D$1=raw_long[Ticker]),0))</f>
        <v>131.094391</v>
      </c>
      <c r="E998" s="3" cm="1">
        <f t="array" ref="E998">INDEX(raw_long[Adj Close], MATCH(1, ($A998=raw_long[Date])*(E$1=raw_long[Ticker]),0))</f>
        <v>63.801063999999997</v>
      </c>
      <c r="F998" s="3" cm="1">
        <f t="array" ref="F998">INDEX(raw_long[Adj Close], MATCH(1, ($A998=raw_long[Date])*(F$1=raw_long[Ticker]),0))</f>
        <v>145.2509</v>
      </c>
      <c r="G998" s="3" cm="1">
        <f t="array" ref="G998">INDEX(raw_long[Adj Close], MATCH(1, ($A998=raw_long[Date])*(G$1=raw_long[Ticker]),0))</f>
        <v>91.260200999999995</v>
      </c>
      <c r="H998" s="3" cm="1">
        <f t="array" ref="H998">INDEX(raw_long[Adj Close], MATCH(1, ($A998=raw_long[Date])*(H$1=raw_long[Ticker]),0))</f>
        <v>131.30651900000001</v>
      </c>
      <c r="I998" s="3" cm="1">
        <f t="array" ref="I998">INDEX(raw_long[Adj Close], MATCH(1, ($A998=raw_long[Date])*(I$1=raw_long[Ticker]),0))</f>
        <v>91.220000999999996</v>
      </c>
    </row>
    <row r="999" spans="1:9" x14ac:dyDescent="0.25">
      <c r="A999" s="2">
        <v>44349</v>
      </c>
      <c r="B999" s="3" cm="1">
        <f t="array" ref="B999">INDEX(raw_long[Adj Close], MATCH(1, ($A999=raw_long[Date])*(B$1=raw_long[Ticker]),0))</f>
        <v>53.185733999999997</v>
      </c>
      <c r="C999" s="3" cm="1">
        <f t="array" ref="C999">INDEX(raw_long[Adj Close], MATCH(1, ($A999=raw_long[Date])*(C$1=raw_long[Ticker]),0))</f>
        <v>293.04205300000001</v>
      </c>
      <c r="D999" s="3" cm="1">
        <f t="array" ref="D999">INDEX(raw_long[Adj Close], MATCH(1, ($A999=raw_long[Date])*(D$1=raw_long[Ticker]),0))</f>
        <v>130.89828499999999</v>
      </c>
      <c r="E999" s="3" cm="1">
        <f t="array" ref="E999">INDEX(raw_long[Adj Close], MATCH(1, ($A999=raw_long[Date])*(E$1=raw_long[Ticker]),0))</f>
        <v>64.191520999999995</v>
      </c>
      <c r="F999" s="3" cm="1">
        <f t="array" ref="F999">INDEX(raw_long[Adj Close], MATCH(1, ($A999=raw_long[Date])*(F$1=raw_long[Ticker]),0))</f>
        <v>142.52899199999999</v>
      </c>
      <c r="G999" s="3" cm="1">
        <f t="array" ref="G999">INDEX(raw_long[Adj Close], MATCH(1, ($A999=raw_long[Date])*(G$1=raw_long[Ticker]),0))</f>
        <v>91.754463000000001</v>
      </c>
      <c r="H999" s="3" cm="1">
        <f t="array" ref="H999">INDEX(raw_long[Adj Close], MATCH(1, ($A999=raw_long[Date])*(H$1=raw_long[Ticker]),0))</f>
        <v>132.60948200000001</v>
      </c>
      <c r="I999" s="3" cm="1">
        <f t="array" ref="I999">INDEX(raw_long[Adj Close], MATCH(1, ($A999=raw_long[Date])*(I$1=raw_long[Ticker]),0))</f>
        <v>92.18</v>
      </c>
    </row>
    <row r="1000" spans="1:9" x14ac:dyDescent="0.25">
      <c r="A1000" s="2">
        <v>44350</v>
      </c>
      <c r="B1000" s="3" cm="1">
        <f t="array" ref="B1000">INDEX(raw_long[Adj Close], MATCH(1, ($A1000=raw_long[Date])*(B$1=raw_long[Ticker]),0))</f>
        <v>53.500332</v>
      </c>
      <c r="C1000" s="3" cm="1">
        <f t="array" ref="C1000">INDEX(raw_long[Adj Close], MATCH(1, ($A1000=raw_long[Date])*(C$1=raw_long[Ticker]),0))</f>
        <v>293.483856</v>
      </c>
      <c r="D1000" s="3" cm="1">
        <f t="array" ref="D1000">INDEX(raw_long[Adj Close], MATCH(1, ($A1000=raw_long[Date])*(D$1=raw_long[Ticker]),0))</f>
        <v>131.094391</v>
      </c>
      <c r="E1000" s="3" cm="1">
        <f t="array" ref="E1000">INDEX(raw_long[Adj Close], MATCH(1, ($A1000=raw_long[Date])*(E$1=raw_long[Ticker]),0))</f>
        <v>65.343376000000006</v>
      </c>
      <c r="F1000" s="3" cm="1">
        <f t="array" ref="F1000">INDEX(raw_long[Adj Close], MATCH(1, ($A1000=raw_long[Date])*(F$1=raw_long[Ticker]),0))</f>
        <v>141.88563500000001</v>
      </c>
      <c r="G1000" s="3" cm="1">
        <f t="array" ref="G1000">INDEX(raw_long[Adj Close], MATCH(1, ($A1000=raw_long[Date])*(G$1=raw_long[Ticker]),0))</f>
        <v>91.734695000000002</v>
      </c>
      <c r="H1000" s="3" cm="1">
        <f t="array" ref="H1000">INDEX(raw_long[Adj Close], MATCH(1, ($A1000=raw_long[Date])*(H$1=raw_long[Ticker]),0))</f>
        <v>132.006607</v>
      </c>
      <c r="I1000" s="3" cm="1">
        <f t="array" ref="I1000">INDEX(raw_long[Adj Close], MATCH(1, ($A1000=raw_long[Date])*(I$1=raw_long[Ticker]),0))</f>
        <v>93.599997999999999</v>
      </c>
    </row>
    <row r="1001" spans="1:9" x14ac:dyDescent="0.25">
      <c r="A1001" s="2">
        <v>44351</v>
      </c>
      <c r="B1001" s="3" cm="1">
        <f t="array" ref="B1001">INDEX(raw_long[Adj Close], MATCH(1, ($A1001=raw_long[Date])*(B$1=raw_long[Ticker]),0))</f>
        <v>53.814929999999997</v>
      </c>
      <c r="C1001" s="3" cm="1">
        <f t="array" ref="C1001">INDEX(raw_long[Adj Close], MATCH(1, ($A1001=raw_long[Date])*(C$1=raw_long[Ticker]),0))</f>
        <v>291.17681900000002</v>
      </c>
      <c r="D1001" s="3" cm="1">
        <f t="array" ref="D1001">INDEX(raw_long[Adj Close], MATCH(1, ($A1001=raw_long[Date])*(D$1=raw_long[Ticker]),0))</f>
        <v>132.22198499999999</v>
      </c>
      <c r="E1001" s="3" cm="1">
        <f t="array" ref="E1001">INDEX(raw_long[Adj Close], MATCH(1, ($A1001=raw_long[Date])*(E$1=raw_long[Ticker]),0))</f>
        <v>66.026679999999999</v>
      </c>
      <c r="F1001" s="3" cm="1">
        <f t="array" ref="F1001">INDEX(raw_long[Adj Close], MATCH(1, ($A1001=raw_long[Date])*(F$1=raw_long[Ticker]),0))</f>
        <v>144.90446499999999</v>
      </c>
      <c r="G1001" s="3" cm="1">
        <f t="array" ref="G1001">INDEX(raw_long[Adj Close], MATCH(1, ($A1001=raw_long[Date])*(G$1=raw_long[Ticker]),0))</f>
        <v>91.497444000000002</v>
      </c>
      <c r="H1001" s="3" cm="1">
        <f t="array" ref="H1001">INDEX(raw_long[Adj Close], MATCH(1, ($A1001=raw_long[Date])*(H$1=raw_long[Ticker]),0))</f>
        <v>132.23997499999999</v>
      </c>
      <c r="I1001" s="3" cm="1">
        <f t="array" ref="I1001">INDEX(raw_long[Adj Close], MATCH(1, ($A1001=raw_long[Date])*(I$1=raw_long[Ticker]),0))</f>
        <v>95.5</v>
      </c>
    </row>
    <row r="1002" spans="1:9" x14ac:dyDescent="0.25">
      <c r="A1002" s="2">
        <v>44354</v>
      </c>
      <c r="B1002" s="3" cm="1">
        <f t="array" ref="B1002">INDEX(raw_long[Adj Close], MATCH(1, ($A1002=raw_long[Date])*(B$1=raw_long[Ticker]),0))</f>
        <v>53.648380000000003</v>
      </c>
      <c r="C1002" s="3" cm="1">
        <f t="array" ref="C1002">INDEX(raw_long[Adj Close], MATCH(1, ($A1002=raw_long[Date])*(C$1=raw_long[Ticker]),0))</f>
        <v>291.56948899999998</v>
      </c>
      <c r="D1002" s="3" cm="1">
        <f t="array" ref="D1002">INDEX(raw_long[Adj Close], MATCH(1, ($A1002=raw_long[Date])*(D$1=raw_long[Ticker]),0))</f>
        <v>131.92782600000001</v>
      </c>
      <c r="E1002" s="3" cm="1">
        <f t="array" ref="E1002">INDEX(raw_long[Adj Close], MATCH(1, ($A1002=raw_long[Date])*(E$1=raw_long[Ticker]),0))</f>
        <v>66.280479</v>
      </c>
      <c r="F1002" s="3" cm="1">
        <f t="array" ref="F1002">INDEX(raw_long[Adj Close], MATCH(1, ($A1002=raw_long[Date])*(F$1=raw_long[Ticker]),0))</f>
        <v>146.09222399999999</v>
      </c>
      <c r="G1002" s="3" cm="1">
        <f t="array" ref="G1002">INDEX(raw_long[Adj Close], MATCH(1, ($A1002=raw_long[Date])*(G$1=raw_long[Ticker]),0))</f>
        <v>92.426659000000001</v>
      </c>
      <c r="H1002" s="3" cm="1">
        <f t="array" ref="H1002">INDEX(raw_long[Adj Close], MATCH(1, ($A1002=raw_long[Date])*(H$1=raw_long[Ticker]),0))</f>
        <v>132.27887000000001</v>
      </c>
      <c r="I1002" s="3" cm="1">
        <f t="array" ref="I1002">INDEX(raw_long[Adj Close], MATCH(1, ($A1002=raw_long[Date])*(I$1=raw_long[Ticker]),0))</f>
        <v>97.839995999999999</v>
      </c>
    </row>
    <row r="1003" spans="1:9" x14ac:dyDescent="0.25">
      <c r="A1003" s="2">
        <v>44355</v>
      </c>
      <c r="B1003" s="3" cm="1">
        <f t="array" ref="B1003">INDEX(raw_long[Adj Close], MATCH(1, ($A1003=raw_long[Date])*(B$1=raw_long[Ticker]),0))</f>
        <v>52.315959999999997</v>
      </c>
      <c r="C1003" s="3" cm="1">
        <f t="array" ref="C1003">INDEX(raw_long[Adj Close], MATCH(1, ($A1003=raw_long[Date])*(C$1=raw_long[Ticker]),0))</f>
        <v>289.70422400000001</v>
      </c>
      <c r="D1003" s="3" cm="1">
        <f t="array" ref="D1003">INDEX(raw_long[Adj Close], MATCH(1, ($A1003=raw_long[Date])*(D$1=raw_long[Ticker]),0))</f>
        <v>132.467117</v>
      </c>
      <c r="E1003" s="3" cm="1">
        <f t="array" ref="E1003">INDEX(raw_long[Adj Close], MATCH(1, ($A1003=raw_long[Date])*(E$1=raw_long[Ticker]),0))</f>
        <v>66.026679999999999</v>
      </c>
      <c r="F1003" s="3" cm="1">
        <f t="array" ref="F1003">INDEX(raw_long[Adj Close], MATCH(1, ($A1003=raw_long[Date])*(F$1=raw_long[Ticker]),0))</f>
        <v>148.764633</v>
      </c>
      <c r="G1003" s="3" cm="1">
        <f t="array" ref="G1003">INDEX(raw_long[Adj Close], MATCH(1, ($A1003=raw_long[Date])*(G$1=raw_long[Ticker]),0))</f>
        <v>92.130095999999995</v>
      </c>
      <c r="H1003" s="3" cm="1">
        <f t="array" ref="H1003">INDEX(raw_long[Adj Close], MATCH(1, ($A1003=raw_long[Date])*(H$1=raw_long[Ticker]),0))</f>
        <v>132.18164100000001</v>
      </c>
      <c r="I1003" s="3" cm="1">
        <f t="array" ref="I1003">INDEX(raw_long[Adj Close], MATCH(1, ($A1003=raw_long[Date])*(I$1=raw_long[Ticker]),0))</f>
        <v>98.080001999999993</v>
      </c>
    </row>
    <row r="1004" spans="1:9" x14ac:dyDescent="0.25">
      <c r="A1004" s="2">
        <v>44356</v>
      </c>
      <c r="B1004" s="3" cm="1">
        <f t="array" ref="B1004">INDEX(raw_long[Adj Close], MATCH(1, ($A1004=raw_long[Date])*(B$1=raw_long[Ticker]),0))</f>
        <v>50.594917000000002</v>
      </c>
      <c r="C1004" s="3" cm="1">
        <f t="array" ref="C1004">INDEX(raw_long[Adj Close], MATCH(1, ($A1004=raw_long[Date])*(C$1=raw_long[Ticker]),0))</f>
        <v>288.13348400000001</v>
      </c>
      <c r="D1004" s="3" cm="1">
        <f t="array" ref="D1004">INDEX(raw_long[Adj Close], MATCH(1, ($A1004=raw_long[Date])*(D$1=raw_long[Ticker]),0))</f>
        <v>130.75122099999999</v>
      </c>
      <c r="E1004" s="3" cm="1">
        <f t="array" ref="E1004">INDEX(raw_long[Adj Close], MATCH(1, ($A1004=raw_long[Date])*(E$1=raw_long[Ticker]),0))</f>
        <v>66.651413000000005</v>
      </c>
      <c r="F1004" s="3" cm="1">
        <f t="array" ref="F1004">INDEX(raw_long[Adj Close], MATCH(1, ($A1004=raw_long[Date])*(F$1=raw_long[Ticker]),0))</f>
        <v>152.97122200000001</v>
      </c>
      <c r="G1004" s="3" cm="1">
        <f t="array" ref="G1004">INDEX(raw_long[Adj Close], MATCH(1, ($A1004=raw_long[Date])*(G$1=raw_long[Ticker]),0))</f>
        <v>91.635834000000003</v>
      </c>
      <c r="H1004" s="3" cm="1">
        <f t="array" ref="H1004">INDEX(raw_long[Adj Close], MATCH(1, ($A1004=raw_long[Date])*(H$1=raw_long[Ticker]),0))</f>
        <v>132.23997499999999</v>
      </c>
      <c r="I1004" s="3" cm="1">
        <f t="array" ref="I1004">INDEX(raw_long[Adj Close], MATCH(1, ($A1004=raw_long[Date])*(I$1=raw_long[Ticker]),0))</f>
        <v>93.800003000000004</v>
      </c>
    </row>
    <row r="1005" spans="1:9" x14ac:dyDescent="0.25">
      <c r="A1005" s="2">
        <v>44357</v>
      </c>
      <c r="B1005" s="3" cm="1">
        <f t="array" ref="B1005">INDEX(raw_long[Adj Close], MATCH(1, ($A1005=raw_long[Date])*(B$1=raw_long[Ticker]),0))</f>
        <v>50.187793999999997</v>
      </c>
      <c r="C1005" s="3" cm="1">
        <f t="array" ref="C1005">INDEX(raw_long[Adj Close], MATCH(1, ($A1005=raw_long[Date])*(C$1=raw_long[Ticker]),0))</f>
        <v>285.97369400000002</v>
      </c>
      <c r="D1005" s="3" cm="1">
        <f t="array" ref="D1005">INDEX(raw_long[Adj Close], MATCH(1, ($A1005=raw_long[Date])*(D$1=raw_long[Ticker]),0))</f>
        <v>130.947327</v>
      </c>
      <c r="E1005" s="3" cm="1">
        <f t="array" ref="E1005">INDEX(raw_long[Adj Close], MATCH(1, ($A1005=raw_long[Date])*(E$1=raw_long[Ticker]),0))</f>
        <v>66.768555000000006</v>
      </c>
      <c r="F1005" s="3" cm="1">
        <f t="array" ref="F1005">INDEX(raw_long[Adj Close], MATCH(1, ($A1005=raw_long[Date])*(F$1=raw_long[Ticker]),0))</f>
        <v>154.109467</v>
      </c>
      <c r="G1005" s="3" cm="1">
        <f t="array" ref="G1005">INDEX(raw_long[Adj Close], MATCH(1, ($A1005=raw_long[Date])*(G$1=raw_long[Ticker]),0))</f>
        <v>90.686858999999998</v>
      </c>
      <c r="H1005" s="3" cm="1">
        <f t="array" ref="H1005">INDEX(raw_long[Adj Close], MATCH(1, ($A1005=raw_long[Date])*(H$1=raw_long[Ticker]),0))</f>
        <v>131.364868</v>
      </c>
      <c r="I1005" s="3" cm="1">
        <f t="array" ref="I1005">INDEX(raw_long[Adj Close], MATCH(1, ($A1005=raw_long[Date])*(I$1=raw_long[Ticker]),0))</f>
        <v>93.18</v>
      </c>
    </row>
    <row r="1006" spans="1:9" x14ac:dyDescent="0.25">
      <c r="A1006" s="2">
        <v>44358</v>
      </c>
      <c r="B1006" s="3" cm="1">
        <f t="array" ref="B1006">INDEX(raw_long[Adj Close], MATCH(1, ($A1006=raw_long[Date])*(B$1=raw_long[Ticker]),0))</f>
        <v>50.668940999999997</v>
      </c>
      <c r="C1006" s="3" cm="1">
        <f t="array" ref="C1006">INDEX(raw_long[Adj Close], MATCH(1, ($A1006=raw_long[Date])*(C$1=raw_long[Ticker]),0))</f>
        <v>289.50787400000002</v>
      </c>
      <c r="D1006" s="3" cm="1">
        <f t="array" ref="D1006">INDEX(raw_long[Adj Close], MATCH(1, ($A1006=raw_long[Date])*(D$1=raw_long[Ticker]),0))</f>
        <v>132.22198499999999</v>
      </c>
      <c r="E1006" s="3" cm="1">
        <f t="array" ref="E1006">INDEX(raw_long[Adj Close], MATCH(1, ($A1006=raw_long[Date])*(E$1=raw_long[Ticker]),0))</f>
        <v>66.963783000000006</v>
      </c>
      <c r="F1006" s="3" cm="1">
        <f t="array" ref="F1006">INDEX(raw_long[Adj Close], MATCH(1, ($A1006=raw_long[Date])*(F$1=raw_long[Ticker]),0))</f>
        <v>153.565079</v>
      </c>
      <c r="G1006" s="3" cm="1">
        <f t="array" ref="G1006">INDEX(raw_long[Adj Close], MATCH(1, ($A1006=raw_long[Date])*(G$1=raw_long[Ticker]),0))</f>
        <v>92.209182999999996</v>
      </c>
      <c r="H1006" s="3" cm="1">
        <f t="array" ref="H1006">INDEX(raw_long[Adj Close], MATCH(1, ($A1006=raw_long[Date])*(H$1=raw_long[Ticker]),0))</f>
        <v>132.940079</v>
      </c>
      <c r="I1006" s="3" cm="1">
        <f t="array" ref="I1006">INDEX(raw_long[Adj Close], MATCH(1, ($A1006=raw_long[Date])*(I$1=raw_long[Ticker]),0))</f>
        <v>93.559997999999993</v>
      </c>
    </row>
    <row r="1007" spans="1:9" x14ac:dyDescent="0.25">
      <c r="A1007" s="2">
        <v>44361</v>
      </c>
      <c r="B1007" s="3" cm="1">
        <f t="array" ref="B1007">INDEX(raw_long[Adj Close], MATCH(1, ($A1007=raw_long[Date])*(B$1=raw_long[Ticker]),0))</f>
        <v>49.614108999999999</v>
      </c>
      <c r="C1007" s="3" cm="1">
        <f t="array" ref="C1007">INDEX(raw_long[Adj Close], MATCH(1, ($A1007=raw_long[Date])*(C$1=raw_long[Ticker]),0))</f>
        <v>287.64263899999997</v>
      </c>
      <c r="D1007" s="3" cm="1">
        <f t="array" ref="D1007">INDEX(raw_long[Adj Close], MATCH(1, ($A1007=raw_long[Date])*(D$1=raw_long[Ticker]),0))</f>
        <v>134.82034300000001</v>
      </c>
      <c r="E1007" s="3" cm="1">
        <f t="array" ref="E1007">INDEX(raw_long[Adj Close], MATCH(1, ($A1007=raw_long[Date])*(E$1=raw_long[Ticker]),0))</f>
        <v>67.334723999999994</v>
      </c>
      <c r="F1007" s="3" cm="1">
        <f t="array" ref="F1007">INDEX(raw_long[Adj Close], MATCH(1, ($A1007=raw_long[Date])*(F$1=raw_long[Ticker]),0))</f>
        <v>152.57530199999999</v>
      </c>
      <c r="G1007" s="3" cm="1">
        <f t="array" ref="G1007">INDEX(raw_long[Adj Close], MATCH(1, ($A1007=raw_long[Date])*(G$1=raw_long[Ticker]),0))</f>
        <v>92.189414999999997</v>
      </c>
      <c r="H1007" s="3" cm="1">
        <f t="array" ref="H1007">INDEX(raw_long[Adj Close], MATCH(1, ($A1007=raw_long[Date])*(H$1=raw_long[Ticker]),0))</f>
        <v>131.987167</v>
      </c>
      <c r="I1007" s="3" cm="1">
        <f t="array" ref="I1007">INDEX(raw_long[Adj Close], MATCH(1, ($A1007=raw_long[Date])*(I$1=raw_long[Ticker]),0))</f>
        <v>95.459998999999996</v>
      </c>
    </row>
    <row r="1008" spans="1:9" x14ac:dyDescent="0.25">
      <c r="A1008" s="2">
        <v>44362</v>
      </c>
      <c r="B1008" s="3" cm="1">
        <f t="array" ref="B1008">INDEX(raw_long[Adj Close], MATCH(1, ($A1008=raw_long[Date])*(B$1=raw_long[Ticker]),0))</f>
        <v>49.373534999999997</v>
      </c>
      <c r="C1008" s="3" cm="1">
        <f t="array" ref="C1008">INDEX(raw_long[Adj Close], MATCH(1, ($A1008=raw_long[Date])*(C$1=raw_long[Ticker]),0))</f>
        <v>287.64263899999997</v>
      </c>
      <c r="D1008" s="3" cm="1">
        <f t="array" ref="D1008">INDEX(raw_long[Adj Close], MATCH(1, ($A1008=raw_long[Date])*(D$1=raw_long[Ticker]),0))</f>
        <v>136.63429300000001</v>
      </c>
      <c r="E1008" s="3" cm="1">
        <f t="array" ref="E1008">INDEX(raw_long[Adj Close], MATCH(1, ($A1008=raw_long[Date])*(E$1=raw_long[Ticker]),0))</f>
        <v>67.705658</v>
      </c>
      <c r="F1008" s="3" cm="1">
        <f t="array" ref="F1008">INDEX(raw_long[Adj Close], MATCH(1, ($A1008=raw_long[Date])*(F$1=raw_long[Ticker]),0))</f>
        <v>152.17939799999999</v>
      </c>
      <c r="G1008" s="3" cm="1">
        <f t="array" ref="G1008">INDEX(raw_long[Adj Close], MATCH(1, ($A1008=raw_long[Date])*(G$1=raw_long[Ticker]),0))</f>
        <v>91.971939000000006</v>
      </c>
      <c r="H1008" s="3" cm="1">
        <f t="array" ref="H1008">INDEX(raw_long[Adj Close], MATCH(1, ($A1008=raw_long[Date])*(H$1=raw_long[Ticker]),0))</f>
        <v>134.76809700000001</v>
      </c>
      <c r="I1008" s="3" cm="1">
        <f t="array" ref="I1008">INDEX(raw_long[Adj Close], MATCH(1, ($A1008=raw_long[Date])*(I$1=raw_long[Ticker]),0))</f>
        <v>94.68</v>
      </c>
    </row>
    <row r="1009" spans="1:9" x14ac:dyDescent="0.25">
      <c r="A1009" s="2">
        <v>44363</v>
      </c>
      <c r="B1009" s="3" cm="1">
        <f t="array" ref="B1009">INDEX(raw_long[Adj Close], MATCH(1, ($A1009=raw_long[Date])*(B$1=raw_long[Ticker]),0))</f>
        <v>49.743648999999998</v>
      </c>
      <c r="C1009" s="3" cm="1">
        <f t="array" ref="C1009">INDEX(raw_long[Adj Close], MATCH(1, ($A1009=raw_long[Date])*(C$1=raw_long[Ticker]),0))</f>
        <v>287.98623700000002</v>
      </c>
      <c r="D1009" s="3" cm="1">
        <f t="array" ref="D1009">INDEX(raw_long[Adj Close], MATCH(1, ($A1009=raw_long[Date])*(D$1=raw_long[Ticker]),0))</f>
        <v>137.46771200000001</v>
      </c>
      <c r="E1009" s="3" cm="1">
        <f t="array" ref="E1009">INDEX(raw_long[Adj Close], MATCH(1, ($A1009=raw_long[Date])*(E$1=raw_long[Ticker]),0))</f>
        <v>68.310867000000002</v>
      </c>
      <c r="F1009" s="3" cm="1">
        <f t="array" ref="F1009">INDEX(raw_long[Adj Close], MATCH(1, ($A1009=raw_long[Date])*(F$1=raw_long[Ticker]),0))</f>
        <v>149.90287799999999</v>
      </c>
      <c r="G1009" s="3" cm="1">
        <f t="array" ref="G1009">INDEX(raw_long[Adj Close], MATCH(1, ($A1009=raw_long[Date])*(G$1=raw_long[Ticker]),0))</f>
        <v>94.126914999999997</v>
      </c>
      <c r="H1009" s="3" cm="1">
        <f t="array" ref="H1009">INDEX(raw_long[Adj Close], MATCH(1, ($A1009=raw_long[Date])*(H$1=raw_long[Ticker]),0))</f>
        <v>132.998413</v>
      </c>
      <c r="I1009" s="3" cm="1">
        <f t="array" ref="I1009">INDEX(raw_long[Adj Close], MATCH(1, ($A1009=raw_long[Date])*(I$1=raw_long[Ticker]),0))</f>
        <v>95.82</v>
      </c>
    </row>
    <row r="1010" spans="1:9" x14ac:dyDescent="0.25">
      <c r="A1010" s="2">
        <v>44364</v>
      </c>
      <c r="B1010" s="3" cm="1">
        <f t="array" ref="B1010">INDEX(raw_long[Adj Close], MATCH(1, ($A1010=raw_long[Date])*(B$1=raw_long[Ticker]),0))</f>
        <v>49.706637999999998</v>
      </c>
      <c r="C1010" s="3" cm="1">
        <f t="array" ref="C1010">INDEX(raw_long[Adj Close], MATCH(1, ($A1010=raw_long[Date])*(C$1=raw_long[Ticker]),0))</f>
        <v>286.51367199999999</v>
      </c>
      <c r="D1010" s="3" cm="1">
        <f t="array" ref="D1010">INDEX(raw_long[Adj Close], MATCH(1, ($A1010=raw_long[Date])*(D$1=raw_long[Ticker]),0))</f>
        <v>141.24269100000001</v>
      </c>
      <c r="E1010" s="3" cm="1">
        <f t="array" ref="E1010">INDEX(raw_long[Adj Close], MATCH(1, ($A1010=raw_long[Date])*(E$1=raw_long[Ticker]),0))</f>
        <v>68.545142999999996</v>
      </c>
      <c r="F1010" s="3" cm="1">
        <f t="array" ref="F1010">INDEX(raw_long[Adj Close], MATCH(1, ($A1010=raw_long[Date])*(F$1=raw_long[Ticker]),0))</f>
        <v>152.03093000000001</v>
      </c>
      <c r="G1010" s="3" cm="1">
        <f t="array" ref="G1010">INDEX(raw_long[Adj Close], MATCH(1, ($A1010=raw_long[Date])*(G$1=raw_long[Ticker]),0))</f>
        <v>94.977042999999995</v>
      </c>
      <c r="H1010" s="3" cm="1">
        <f t="array" ref="H1010">INDEX(raw_long[Adj Close], MATCH(1, ($A1010=raw_long[Date])*(H$1=raw_long[Ticker]),0))</f>
        <v>133.60127299999999</v>
      </c>
      <c r="I1010" s="3" cm="1">
        <f t="array" ref="I1010">INDEX(raw_long[Adj Close], MATCH(1, ($A1010=raw_long[Date])*(I$1=raw_long[Ticker]),0))</f>
        <v>98.559997999999993</v>
      </c>
    </row>
    <row r="1011" spans="1:9" x14ac:dyDescent="0.25">
      <c r="A1011" s="2">
        <v>44365</v>
      </c>
      <c r="B1011" s="3" cm="1">
        <f t="array" ref="B1011">INDEX(raw_long[Adj Close], MATCH(1, ($A1011=raw_long[Date])*(B$1=raw_long[Ticker]),0))</f>
        <v>47.911572</v>
      </c>
      <c r="C1011" s="3" cm="1">
        <f t="array" ref="C1011">INDEX(raw_long[Adj Close], MATCH(1, ($A1011=raw_long[Date])*(C$1=raw_long[Ticker]),0))</f>
        <v>281.85049400000003</v>
      </c>
      <c r="D1011" s="3" cm="1">
        <f t="array" ref="D1011">INDEX(raw_long[Adj Close], MATCH(1, ($A1011=raw_long[Date])*(D$1=raw_long[Ticker]),0))</f>
        <v>142.12515300000001</v>
      </c>
      <c r="E1011" s="3" cm="1">
        <f t="array" ref="E1011">INDEX(raw_long[Adj Close], MATCH(1, ($A1011=raw_long[Date])*(E$1=raw_long[Ticker]),0))</f>
        <v>68.467049000000003</v>
      </c>
      <c r="F1011" s="3" cm="1">
        <f t="array" ref="F1011">INDEX(raw_long[Adj Close], MATCH(1, ($A1011=raw_long[Date])*(F$1=raw_long[Ticker]),0))</f>
        <v>150.44726600000001</v>
      </c>
      <c r="G1011" s="3" cm="1">
        <f t="array" ref="G1011">INDEX(raw_long[Adj Close], MATCH(1, ($A1011=raw_long[Date])*(G$1=raw_long[Ticker]),0))</f>
        <v>93.790809999999993</v>
      </c>
      <c r="H1011" s="3" cm="1">
        <f t="array" ref="H1011">INDEX(raw_long[Adj Close], MATCH(1, ($A1011=raw_long[Date])*(H$1=raw_long[Ticker]),0))</f>
        <v>130.00357099999999</v>
      </c>
      <c r="I1011" s="3" cm="1">
        <f t="array" ref="I1011">INDEX(raw_long[Adj Close], MATCH(1, ($A1011=raw_long[Date])*(I$1=raw_long[Ticker]),0))</f>
        <v>99.260002</v>
      </c>
    </row>
    <row r="1012" spans="1:9" x14ac:dyDescent="0.25">
      <c r="A1012" s="2">
        <v>44368</v>
      </c>
      <c r="B1012" s="3" cm="1">
        <f t="array" ref="B1012">INDEX(raw_long[Adj Close], MATCH(1, ($A1012=raw_long[Date])*(B$1=raw_long[Ticker]),0))</f>
        <v>49.206982000000004</v>
      </c>
      <c r="C1012" s="3" cm="1">
        <f t="array" ref="C1012">INDEX(raw_long[Adj Close], MATCH(1, ($A1012=raw_long[Date])*(C$1=raw_long[Ticker]),0))</f>
        <v>284.402985</v>
      </c>
      <c r="D1012" s="3" cm="1">
        <f t="array" ref="D1012">INDEX(raw_long[Adj Close], MATCH(1, ($A1012=raw_long[Date])*(D$1=raw_long[Ticker]),0))</f>
        <v>145.01765399999999</v>
      </c>
      <c r="E1012" s="3" cm="1">
        <f t="array" ref="E1012">INDEX(raw_long[Adj Close], MATCH(1, ($A1012=raw_long[Date])*(E$1=raw_long[Ticker]),0))</f>
        <v>67.764221000000006</v>
      </c>
      <c r="F1012" s="3" cm="1">
        <f t="array" ref="F1012">INDEX(raw_long[Adj Close], MATCH(1, ($A1012=raw_long[Date])*(F$1=raw_long[Ticker]),0))</f>
        <v>152.08041399999999</v>
      </c>
      <c r="G1012" s="3" cm="1">
        <f t="array" ref="G1012">INDEX(raw_long[Adj Close], MATCH(1, ($A1012=raw_long[Date])*(G$1=raw_long[Ticker]),0))</f>
        <v>95.016578999999993</v>
      </c>
      <c r="H1012" s="3" cm="1">
        <f t="array" ref="H1012">INDEX(raw_long[Adj Close], MATCH(1, ($A1012=raw_long[Date])*(H$1=raw_long[Ticker]),0))</f>
        <v>132.72615099999999</v>
      </c>
      <c r="I1012" s="3" cm="1">
        <f t="array" ref="I1012">INDEX(raw_long[Adj Close], MATCH(1, ($A1012=raw_long[Date])*(I$1=raw_long[Ticker]),0))</f>
        <v>99.980002999999996</v>
      </c>
    </row>
    <row r="1013" spans="1:9" x14ac:dyDescent="0.25">
      <c r="A1013" s="2">
        <v>44369</v>
      </c>
      <c r="B1013" s="3" cm="1">
        <f t="array" ref="B1013">INDEX(raw_long[Adj Close], MATCH(1, ($A1013=raw_long[Date])*(B$1=raw_long[Ticker]),0))</f>
        <v>51.464691000000002</v>
      </c>
      <c r="C1013" s="3" cm="1">
        <f t="array" ref="C1013">INDEX(raw_long[Adj Close], MATCH(1, ($A1013=raw_long[Date])*(C$1=raw_long[Ticker]),0))</f>
        <v>285.384705</v>
      </c>
      <c r="D1013" s="3" cm="1">
        <f t="array" ref="D1013">INDEX(raw_long[Adj Close], MATCH(1, ($A1013=raw_long[Date])*(D$1=raw_long[Ticker]),0))</f>
        <v>145.40986599999999</v>
      </c>
      <c r="E1013" s="3" cm="1">
        <f t="array" ref="E1013">INDEX(raw_long[Adj Close], MATCH(1, ($A1013=raw_long[Date])*(E$1=raw_long[Ticker]),0))</f>
        <v>67.744704999999996</v>
      </c>
      <c r="F1013" s="3" cm="1">
        <f t="array" ref="F1013">INDEX(raw_long[Adj Close], MATCH(1, ($A1013=raw_long[Date])*(F$1=raw_long[Ticker]),0))</f>
        <v>155.39619400000001</v>
      </c>
      <c r="G1013" s="3" cm="1">
        <f t="array" ref="G1013">INDEX(raw_long[Adj Close], MATCH(1, ($A1013=raw_long[Date])*(G$1=raw_long[Ticker]),0))</f>
        <v>95.253822</v>
      </c>
      <c r="H1013" s="3" cm="1">
        <f t="array" ref="H1013">INDEX(raw_long[Adj Close], MATCH(1, ($A1013=raw_long[Date])*(H$1=raw_long[Ticker]),0))</f>
        <v>132.920624</v>
      </c>
      <c r="I1013" s="3" cm="1">
        <f t="array" ref="I1013">INDEX(raw_long[Adj Close], MATCH(1, ($A1013=raw_long[Date])*(I$1=raw_long[Ticker]),0))</f>
        <v>100.349998</v>
      </c>
    </row>
    <row r="1014" spans="1:9" x14ac:dyDescent="0.25">
      <c r="A1014" s="2">
        <v>44370</v>
      </c>
      <c r="B1014" s="3" cm="1">
        <f t="array" ref="B1014">INDEX(raw_long[Adj Close], MATCH(1, ($A1014=raw_long[Date])*(B$1=raw_long[Ticker]),0))</f>
        <v>50.372849000000002</v>
      </c>
      <c r="C1014" s="3" cm="1">
        <f t="array" ref="C1014">INDEX(raw_long[Adj Close], MATCH(1, ($A1014=raw_long[Date])*(C$1=raw_long[Ticker]),0))</f>
        <v>285.33560199999999</v>
      </c>
      <c r="D1014" s="3" cm="1">
        <f t="array" ref="D1014">INDEX(raw_long[Adj Close], MATCH(1, ($A1014=raw_long[Date])*(D$1=raw_long[Ticker]),0))</f>
        <v>143.30175800000001</v>
      </c>
      <c r="E1014" s="3" cm="1">
        <f t="array" ref="E1014">INDEX(raw_long[Adj Close], MATCH(1, ($A1014=raw_long[Date])*(E$1=raw_long[Ticker]),0))</f>
        <v>67.100441000000004</v>
      </c>
      <c r="F1014" s="3" cm="1">
        <f t="array" ref="F1014">INDEX(raw_long[Adj Close], MATCH(1, ($A1014=raw_long[Date])*(F$1=raw_long[Ticker]),0))</f>
        <v>153.91151400000001</v>
      </c>
      <c r="G1014" s="3" cm="1">
        <f t="array" ref="G1014">INDEX(raw_long[Adj Close], MATCH(1, ($A1014=raw_long[Date])*(G$1=raw_long[Ticker]),0))</f>
        <v>95.194519</v>
      </c>
      <c r="H1014" s="3" cm="1">
        <f t="array" ref="H1014">INDEX(raw_long[Adj Close], MATCH(1, ($A1014=raw_long[Date])*(H$1=raw_long[Ticker]),0))</f>
        <v>133.07620199999999</v>
      </c>
      <c r="I1014" s="3" cm="1">
        <f t="array" ref="I1014">INDEX(raw_long[Adj Close], MATCH(1, ($A1014=raw_long[Date])*(I$1=raw_long[Ticker]),0))</f>
        <v>98.779999000000004</v>
      </c>
    </row>
    <row r="1015" spans="1:9" x14ac:dyDescent="0.25">
      <c r="A1015" s="2">
        <v>44371</v>
      </c>
      <c r="B1015" s="3" cm="1">
        <f t="array" ref="B1015">INDEX(raw_long[Adj Close], MATCH(1, ($A1015=raw_long[Date])*(B$1=raw_long[Ticker]),0))</f>
        <v>50.502392</v>
      </c>
      <c r="C1015" s="3" cm="1">
        <f t="array" ref="C1015">INDEX(raw_long[Adj Close], MATCH(1, ($A1015=raw_long[Date])*(C$1=raw_long[Ticker]),0))</f>
        <v>287.15176400000001</v>
      </c>
      <c r="D1015" s="3" cm="1">
        <f t="array" ref="D1015">INDEX(raw_long[Adj Close], MATCH(1, ($A1015=raw_long[Date])*(D$1=raw_long[Ticker]),0))</f>
        <v>145.01765399999999</v>
      </c>
      <c r="E1015" s="3" cm="1">
        <f t="array" ref="E1015">INDEX(raw_long[Adj Close], MATCH(1, ($A1015=raw_long[Date])*(E$1=raw_long[Ticker]),0))</f>
        <v>67.939926</v>
      </c>
      <c r="F1015" s="3" cm="1">
        <f t="array" ref="F1015">INDEX(raw_long[Adj Close], MATCH(1, ($A1015=raw_long[Date])*(F$1=raw_long[Ticker]),0))</f>
        <v>156.23751799999999</v>
      </c>
      <c r="G1015" s="3" cm="1">
        <f t="array" ref="G1015">INDEX(raw_long[Adj Close], MATCH(1, ($A1015=raw_long[Date])*(G$1=raw_long[Ticker]),0))</f>
        <v>95.570151999999993</v>
      </c>
      <c r="H1015" s="3" cm="1">
        <f t="array" ref="H1015">INDEX(raw_long[Adj Close], MATCH(1, ($A1015=raw_long[Date])*(H$1=raw_long[Ticker]),0))</f>
        <v>131.500992</v>
      </c>
      <c r="I1015" s="3" cm="1">
        <f t="array" ref="I1015">INDEX(raw_long[Adj Close], MATCH(1, ($A1015=raw_long[Date])*(I$1=raw_long[Ticker]),0))</f>
        <v>101.949997</v>
      </c>
    </row>
    <row r="1016" spans="1:9" x14ac:dyDescent="0.25">
      <c r="A1016" s="2">
        <v>44372</v>
      </c>
      <c r="B1016" s="3" cm="1">
        <f t="array" ref="B1016">INDEX(raw_long[Adj Close], MATCH(1, ($A1016=raw_long[Date])*(B$1=raw_long[Ticker]),0))</f>
        <v>50.076756000000003</v>
      </c>
      <c r="C1016" s="3" cm="1">
        <f t="array" ref="C1016">INDEX(raw_long[Adj Close], MATCH(1, ($A1016=raw_long[Date])*(C$1=raw_long[Ticker]),0))</f>
        <v>305.657104</v>
      </c>
      <c r="D1016" s="3" cm="1">
        <f t="array" ref="D1016">INDEX(raw_long[Adj Close], MATCH(1, ($A1016=raw_long[Date])*(D$1=raw_long[Ticker]),0))</f>
        <v>145.16473400000001</v>
      </c>
      <c r="E1016" s="3" cm="1">
        <f t="array" ref="E1016">INDEX(raw_long[Adj Close], MATCH(1, ($A1016=raw_long[Date])*(E$1=raw_long[Ticker]),0))</f>
        <v>68.369438000000002</v>
      </c>
      <c r="F1016" s="3" cm="1">
        <f t="array" ref="F1016">INDEX(raw_long[Adj Close], MATCH(1, ($A1016=raw_long[Date])*(F$1=raw_long[Ticker]),0))</f>
        <v>156.83137500000001</v>
      </c>
      <c r="G1016" s="3" cm="1">
        <f t="array" ref="G1016">INDEX(raw_long[Adj Close], MATCH(1, ($A1016=raw_long[Date])*(G$1=raw_long[Ticker]),0))</f>
        <v>97.507651999999993</v>
      </c>
      <c r="H1016" s="3" cm="1">
        <f t="array" ref="H1016">INDEX(raw_long[Adj Close], MATCH(1, ($A1016=raw_long[Date])*(H$1=raw_long[Ticker]),0))</f>
        <v>133.13453699999999</v>
      </c>
      <c r="I1016" s="3" cm="1">
        <f t="array" ref="I1016">INDEX(raw_long[Adj Close], MATCH(1, ($A1016=raw_long[Date])*(I$1=raw_long[Ticker]),0))</f>
        <v>101.849998</v>
      </c>
    </row>
    <row r="1017" spans="1:9" x14ac:dyDescent="0.25">
      <c r="A1017" s="2">
        <v>44375</v>
      </c>
      <c r="B1017" s="3" cm="1">
        <f t="array" ref="B1017">INDEX(raw_long[Adj Close], MATCH(1, ($A1017=raw_long[Date])*(B$1=raw_long[Ticker]),0))</f>
        <v>50.465378000000001</v>
      </c>
      <c r="C1017" s="3" cm="1">
        <f t="array" ref="C1017">INDEX(raw_long[Adj Close], MATCH(1, ($A1017=raw_long[Date])*(C$1=raw_long[Ticker]),0))</f>
        <v>304.18454000000003</v>
      </c>
      <c r="D1017" s="3" cm="1">
        <f t="array" ref="D1017">INDEX(raw_long[Adj Close], MATCH(1, ($A1017=raw_long[Date])*(D$1=raw_long[Ticker]),0))</f>
        <v>145.11570699999999</v>
      </c>
      <c r="E1017" s="3" cm="1">
        <f t="array" ref="E1017">INDEX(raw_long[Adj Close], MATCH(1, ($A1017=raw_long[Date])*(E$1=raw_long[Ticker]),0))</f>
        <v>68.564667</v>
      </c>
      <c r="F1017" s="3" cm="1">
        <f t="array" ref="F1017">INDEX(raw_long[Adj Close], MATCH(1, ($A1017=raw_long[Date])*(F$1=raw_long[Ticker]),0))</f>
        <v>157.96963500000001</v>
      </c>
      <c r="G1017" s="3" cm="1">
        <f t="array" ref="G1017">INDEX(raw_long[Adj Close], MATCH(1, ($A1017=raw_long[Date])*(G$1=raw_long[Ticker]),0))</f>
        <v>97.863517999999999</v>
      </c>
      <c r="H1017" s="3" cm="1">
        <f t="array" ref="H1017">INDEX(raw_long[Adj Close], MATCH(1, ($A1017=raw_long[Date])*(H$1=raw_long[Ticker]),0))</f>
        <v>130.489746</v>
      </c>
      <c r="I1017" s="3" cm="1">
        <f t="array" ref="I1017">INDEX(raw_long[Adj Close], MATCH(1, ($A1017=raw_long[Date])*(I$1=raw_long[Ticker]),0))</f>
        <v>100.849998</v>
      </c>
    </row>
    <row r="1018" spans="1:9" x14ac:dyDescent="0.25">
      <c r="A1018" s="2">
        <v>44376</v>
      </c>
      <c r="B1018" s="3" cm="1">
        <f t="array" ref="B1018">INDEX(raw_long[Adj Close], MATCH(1, ($A1018=raw_long[Date])*(B$1=raw_long[Ticker]),0))</f>
        <v>50.835490999999998</v>
      </c>
      <c r="C1018" s="3" cm="1">
        <f t="array" ref="C1018">INDEX(raw_long[Adj Close], MATCH(1, ($A1018=raw_long[Date])*(C$1=raw_long[Ticker]),0))</f>
        <v>311.69464099999999</v>
      </c>
      <c r="D1018" s="3" cm="1">
        <f t="array" ref="D1018">INDEX(raw_long[Adj Close], MATCH(1, ($A1018=raw_long[Date])*(D$1=raw_long[Ticker]),0))</f>
        <v>146.04719499999999</v>
      </c>
      <c r="E1018" s="3" cm="1">
        <f t="array" ref="E1018">INDEX(raw_long[Adj Close], MATCH(1, ($A1018=raw_long[Date])*(E$1=raw_long[Ticker]),0))</f>
        <v>67.939926</v>
      </c>
      <c r="F1018" s="3" cm="1">
        <f t="array" ref="F1018">INDEX(raw_long[Adj Close], MATCH(1, ($A1018=raw_long[Date])*(F$1=raw_long[Ticker]),0))</f>
        <v>159.05839499999999</v>
      </c>
      <c r="G1018" s="3" cm="1">
        <f t="array" ref="G1018">INDEX(raw_long[Adj Close], MATCH(1, ($A1018=raw_long[Date])*(G$1=raw_long[Ticker]),0))</f>
        <v>99.939407000000003</v>
      </c>
      <c r="H1018" s="3" cm="1">
        <f t="array" ref="H1018">INDEX(raw_long[Adj Close], MATCH(1, ($A1018=raw_long[Date])*(H$1=raw_long[Ticker]),0))</f>
        <v>130.878693</v>
      </c>
      <c r="I1018" s="3" cm="1">
        <f t="array" ref="I1018">INDEX(raw_long[Adj Close], MATCH(1, ($A1018=raw_long[Date])*(I$1=raw_long[Ticker]),0))</f>
        <v>102.449997</v>
      </c>
    </row>
    <row r="1019" spans="1:9" x14ac:dyDescent="0.25">
      <c r="A1019" s="2">
        <v>44377</v>
      </c>
      <c r="B1019" s="3" cm="1">
        <f t="array" ref="B1019">INDEX(raw_long[Adj Close], MATCH(1, ($A1019=raw_long[Date])*(B$1=raw_long[Ticker]),0))</f>
        <v>50.391354</v>
      </c>
      <c r="C1019" s="3" cm="1">
        <f t="array" ref="C1019">INDEX(raw_long[Adj Close], MATCH(1, ($A1019=raw_long[Date])*(C$1=raw_long[Ticker]),0))</f>
        <v>308.160461</v>
      </c>
      <c r="D1019" s="3" cm="1">
        <f t="array" ref="D1019">INDEX(raw_long[Adj Close], MATCH(1, ($A1019=raw_long[Date])*(D$1=raw_long[Ticker]),0))</f>
        <v>144.331299</v>
      </c>
      <c r="E1019" s="3" cm="1">
        <f t="array" ref="E1019">INDEX(raw_long[Adj Close], MATCH(1, ($A1019=raw_long[Date])*(E$1=raw_long[Ticker]),0))</f>
        <v>68.369438000000002</v>
      </c>
      <c r="F1019" s="3" cm="1">
        <f t="array" ref="F1019">INDEX(raw_long[Adj Close], MATCH(1, ($A1019=raw_long[Date])*(F$1=raw_long[Ticker]),0))</f>
        <v>160.04817199999999</v>
      </c>
      <c r="G1019" s="3" cm="1">
        <f t="array" ref="G1019">INDEX(raw_long[Adj Close], MATCH(1, ($A1019=raw_long[Date])*(G$1=raw_long[Ticker]),0))</f>
        <v>99.395729000000003</v>
      </c>
      <c r="H1019" s="3" cm="1">
        <f t="array" ref="H1019">INDEX(raw_long[Adj Close], MATCH(1, ($A1019=raw_long[Date])*(H$1=raw_long[Ticker]),0))</f>
        <v>129.925781</v>
      </c>
      <c r="I1019" s="3" cm="1">
        <f t="array" ref="I1019">INDEX(raw_long[Adj Close], MATCH(1, ($A1019=raw_long[Date])*(I$1=raw_long[Ticker]),0))</f>
        <v>101.949997</v>
      </c>
    </row>
    <row r="1020" spans="1:9" x14ac:dyDescent="0.25">
      <c r="A1020" s="2">
        <v>44378</v>
      </c>
      <c r="B1020" s="3" cm="1">
        <f t="array" ref="B1020">INDEX(raw_long[Adj Close], MATCH(1, ($A1020=raw_long[Date])*(B$1=raw_long[Ticker]),0))</f>
        <v>51.335152000000001</v>
      </c>
      <c r="C1020" s="3" cm="1">
        <f t="array" ref="C1020">INDEX(raw_long[Adj Close], MATCH(1, ($A1020=raw_long[Date])*(C$1=raw_long[Ticker]),0))</f>
        <v>308.55316199999999</v>
      </c>
      <c r="D1020" s="3" cm="1">
        <f t="array" ref="D1020">INDEX(raw_long[Adj Close], MATCH(1, ($A1020=raw_long[Date])*(D$1=raw_long[Ticker]),0))</f>
        <v>143.79200700000001</v>
      </c>
      <c r="E1020" s="3" cm="1">
        <f t="array" ref="E1020">INDEX(raw_long[Adj Close], MATCH(1, ($A1020=raw_long[Date])*(E$1=raw_long[Ticker]),0))</f>
        <v>68.916077000000001</v>
      </c>
      <c r="F1020" s="3" cm="1">
        <f t="array" ref="F1020">INDEX(raw_long[Adj Close], MATCH(1, ($A1020=raw_long[Date])*(F$1=raw_long[Ticker]),0))</f>
        <v>160.98846399999999</v>
      </c>
      <c r="G1020" s="3" cm="1">
        <f t="array" ref="G1020">INDEX(raw_long[Adj Close], MATCH(1, ($A1020=raw_long[Date])*(G$1=raw_long[Ticker]),0))</f>
        <v>98.792732000000001</v>
      </c>
      <c r="H1020" s="3" cm="1">
        <f t="array" ref="H1020">INDEX(raw_long[Adj Close], MATCH(1, ($A1020=raw_long[Date])*(H$1=raw_long[Ticker]),0))</f>
        <v>130.43141199999999</v>
      </c>
      <c r="I1020" s="3" cm="1">
        <f t="array" ref="I1020">INDEX(raw_long[Adj Close], MATCH(1, ($A1020=raw_long[Date])*(I$1=raw_long[Ticker]),0))</f>
        <v>101.25</v>
      </c>
    </row>
    <row r="1021" spans="1:9" x14ac:dyDescent="0.25">
      <c r="A1021" s="2">
        <v>44379</v>
      </c>
      <c r="B1021" s="3" cm="1">
        <f t="array" ref="B1021">INDEX(raw_long[Adj Close], MATCH(1, ($A1021=raw_long[Date])*(B$1=raw_long[Ticker]),0))</f>
        <v>51.224117</v>
      </c>
      <c r="C1021" s="3" cm="1">
        <f t="array" ref="C1021">INDEX(raw_long[Adj Close], MATCH(1, ($A1021=raw_long[Date])*(C$1=raw_long[Ticker]),0))</f>
        <v>310.811127</v>
      </c>
      <c r="D1021" s="3" cm="1">
        <f t="array" ref="D1021">INDEX(raw_long[Adj Close], MATCH(1, ($A1021=raw_long[Date])*(D$1=raw_long[Ticker]),0))</f>
        <v>144.91961699999999</v>
      </c>
      <c r="E1021" s="3" cm="1">
        <f t="array" ref="E1021">INDEX(raw_long[Adj Close], MATCH(1, ($A1021=raw_long[Date])*(E$1=raw_long[Ticker]),0))</f>
        <v>67.393287999999998</v>
      </c>
      <c r="F1021" s="3" cm="1">
        <f t="array" ref="F1021">INDEX(raw_long[Adj Close], MATCH(1, ($A1021=raw_long[Date])*(F$1=raw_long[Ticker]),0))</f>
        <v>161.13694799999999</v>
      </c>
      <c r="G1021" s="3" cm="1">
        <f t="array" ref="G1021">INDEX(raw_long[Adj Close], MATCH(1, ($A1021=raw_long[Date])*(G$1=raw_long[Ticker]),0))</f>
        <v>100.23596999999999</v>
      </c>
      <c r="H1021" s="3" cm="1">
        <f t="array" ref="H1021">INDEX(raw_long[Adj Close], MATCH(1, ($A1021=raw_long[Date])*(H$1=raw_long[Ticker]),0))</f>
        <v>130.15914900000001</v>
      </c>
      <c r="I1021" s="3" cm="1">
        <f t="array" ref="I1021">INDEX(raw_long[Adj Close], MATCH(1, ($A1021=raw_long[Date])*(I$1=raw_long[Ticker]),0))</f>
        <v>102.949997</v>
      </c>
    </row>
    <row r="1022" spans="1:9" x14ac:dyDescent="0.25">
      <c r="A1022" s="2">
        <v>44382</v>
      </c>
      <c r="B1022" s="3" cm="1">
        <f t="array" ref="B1022">INDEX(raw_long[Adj Close], MATCH(1, ($A1022=raw_long[Date])*(B$1=raw_long[Ticker]),0))</f>
        <v>51.242621999999997</v>
      </c>
      <c r="C1022" s="3" cm="1">
        <f t="array" ref="C1022">INDEX(raw_long[Adj Close], MATCH(1, ($A1022=raw_long[Date])*(C$1=raw_long[Ticker]),0))</f>
        <v>309.48577899999998</v>
      </c>
      <c r="D1022" s="3" cm="1">
        <f t="array" ref="D1022">INDEX(raw_long[Adj Close], MATCH(1, ($A1022=raw_long[Date])*(D$1=raw_long[Ticker]),0))</f>
        <v>144.96864299999999</v>
      </c>
      <c r="E1022" s="3" cm="1">
        <f t="array" ref="E1022">INDEX(raw_long[Adj Close], MATCH(1, ($A1022=raw_long[Date])*(E$1=raw_long[Ticker]),0))</f>
        <v>66.456183999999993</v>
      </c>
      <c r="F1022" s="3" cm="1">
        <f t="array" ref="F1022">INDEX(raw_long[Adj Close], MATCH(1, ($A1022=raw_long[Date])*(F$1=raw_long[Ticker]),0))</f>
        <v>161.68133499999999</v>
      </c>
      <c r="G1022" s="3" cm="1">
        <f t="array" ref="G1022">INDEX(raw_long[Adj Close], MATCH(1, ($A1022=raw_long[Date])*(G$1=raw_long[Ticker]),0))</f>
        <v>100.285393</v>
      </c>
      <c r="H1022" s="3" cm="1">
        <f t="array" ref="H1022">INDEX(raw_long[Adj Close], MATCH(1, ($A1022=raw_long[Date])*(H$1=raw_long[Ticker]),0))</f>
        <v>130.00357099999999</v>
      </c>
      <c r="I1022" s="3" cm="1">
        <f t="array" ref="I1022">INDEX(raw_long[Adj Close], MATCH(1, ($A1022=raw_long[Date])*(I$1=raw_long[Ticker]),0))</f>
        <v>102.650002</v>
      </c>
    </row>
    <row r="1023" spans="1:9" x14ac:dyDescent="0.25">
      <c r="A1023" s="2">
        <v>44383</v>
      </c>
      <c r="B1023" s="3" cm="1">
        <f t="array" ref="B1023">INDEX(raw_long[Adj Close], MATCH(1, ($A1023=raw_long[Date])*(B$1=raw_long[Ticker]),0))</f>
        <v>49.688133000000001</v>
      </c>
      <c r="C1023" s="3" cm="1">
        <f t="array" ref="C1023">INDEX(raw_long[Adj Close], MATCH(1, ($A1023=raw_long[Date])*(C$1=raw_long[Ticker]),0))</f>
        <v>306.39340199999998</v>
      </c>
      <c r="D1023" s="3" cm="1">
        <f t="array" ref="D1023">INDEX(raw_long[Adj Close], MATCH(1, ($A1023=raw_long[Date])*(D$1=raw_long[Ticker]),0))</f>
        <v>144.52739</v>
      </c>
      <c r="E1023" s="3" cm="1">
        <f t="array" ref="E1023">INDEX(raw_long[Adj Close], MATCH(1, ($A1023=raw_long[Date])*(E$1=raw_long[Ticker]),0))</f>
        <v>66.085243000000006</v>
      </c>
      <c r="F1023" s="3" cm="1">
        <f t="array" ref="F1023">INDEX(raw_long[Adj Close], MATCH(1, ($A1023=raw_long[Date])*(F$1=raw_long[Ticker]),0))</f>
        <v>163.858856</v>
      </c>
      <c r="G1023" s="3" cm="1">
        <f t="array" ref="G1023">INDEX(raw_long[Adj Close], MATCH(1, ($A1023=raw_long[Date])*(G$1=raw_long[Ticker]),0))</f>
        <v>101.07621</v>
      </c>
      <c r="H1023" s="3" cm="1">
        <f t="array" ref="H1023">INDEX(raw_long[Adj Close], MATCH(1, ($A1023=raw_long[Date])*(H$1=raw_long[Ticker]),0))</f>
        <v>128.56448399999999</v>
      </c>
      <c r="I1023" s="3" cm="1">
        <f t="array" ref="I1023">INDEX(raw_long[Adj Close], MATCH(1, ($A1023=raw_long[Date])*(I$1=raw_long[Ticker]),0))</f>
        <v>103.199997</v>
      </c>
    </row>
    <row r="1024" spans="1:9" x14ac:dyDescent="0.25">
      <c r="A1024" s="2">
        <v>44384</v>
      </c>
      <c r="B1024" s="3" cm="1">
        <f t="array" ref="B1024">INDEX(raw_long[Adj Close], MATCH(1, ($A1024=raw_long[Date])*(B$1=raw_long[Ticker]),0))</f>
        <v>50.576411999999998</v>
      </c>
      <c r="C1024" s="3" cm="1">
        <f t="array" ref="C1024">INDEX(raw_long[Adj Close], MATCH(1, ($A1024=raw_long[Date])*(C$1=raw_long[Ticker]),0))</f>
        <v>312.82360799999998</v>
      </c>
      <c r="D1024" s="3" cm="1">
        <f t="array" ref="D1024">INDEX(raw_long[Adj Close], MATCH(1, ($A1024=raw_long[Date])*(D$1=raw_long[Ticker]),0))</f>
        <v>145.75303600000001</v>
      </c>
      <c r="E1024" s="3" cm="1">
        <f t="array" ref="E1024">INDEX(raw_long[Adj Close], MATCH(1, ($A1024=raw_long[Date])*(E$1=raw_long[Ticker]),0))</f>
        <v>67.159012000000004</v>
      </c>
      <c r="F1024" s="3" cm="1">
        <f t="array" ref="F1024">INDEX(raw_long[Adj Close], MATCH(1, ($A1024=raw_long[Date])*(F$1=raw_long[Ticker]),0))</f>
        <v>167.224121</v>
      </c>
      <c r="G1024" s="3" cm="1">
        <f t="array" ref="G1024">INDEX(raw_long[Adj Close], MATCH(1, ($A1024=raw_long[Date])*(G$1=raw_long[Ticker]),0))</f>
        <v>102.806122</v>
      </c>
      <c r="H1024" s="3" cm="1">
        <f t="array" ref="H1024">INDEX(raw_long[Adj Close], MATCH(1, ($A1024=raw_long[Date])*(H$1=raw_long[Ticker]),0))</f>
        <v>130.27581799999999</v>
      </c>
      <c r="I1024" s="3" cm="1">
        <f t="array" ref="I1024">INDEX(raw_long[Adj Close], MATCH(1, ($A1024=raw_long[Date])*(I$1=raw_long[Ticker]),0))</f>
        <v>104.650002</v>
      </c>
    </row>
    <row r="1025" spans="1:9" x14ac:dyDescent="0.25">
      <c r="A1025" s="2">
        <v>44385</v>
      </c>
      <c r="B1025" s="3" cm="1">
        <f t="array" ref="B1025">INDEX(raw_long[Adj Close], MATCH(1, ($A1025=raw_long[Date])*(B$1=raw_long[Ticker]),0))</f>
        <v>50.150779999999997</v>
      </c>
      <c r="C1025" s="3" cm="1">
        <f t="array" ref="C1025">INDEX(raw_long[Adj Close], MATCH(1, ($A1025=raw_long[Date])*(C$1=raw_long[Ticker]),0))</f>
        <v>307.57144199999999</v>
      </c>
      <c r="D1025" s="3" cm="1">
        <f t="array" ref="D1025">INDEX(raw_long[Adj Close], MATCH(1, ($A1025=raw_long[Date])*(D$1=raw_long[Ticker]),0))</f>
        <v>142.17417900000001</v>
      </c>
      <c r="E1025" s="3" cm="1">
        <f t="array" ref="E1025">INDEX(raw_long[Adj Close], MATCH(1, ($A1025=raw_long[Date])*(E$1=raw_long[Ticker]),0))</f>
        <v>66.866164999999995</v>
      </c>
      <c r="F1025" s="3" cm="1">
        <f t="array" ref="F1025">INDEX(raw_long[Adj Close], MATCH(1, ($A1025=raw_long[Date])*(F$1=raw_long[Ticker]),0))</f>
        <v>167.12515300000001</v>
      </c>
      <c r="G1025" s="3" cm="1">
        <f t="array" ref="G1025">INDEX(raw_long[Adj Close], MATCH(1, ($A1025=raw_long[Date])*(G$1=raw_long[Ticker]),0))</f>
        <v>100.483101</v>
      </c>
      <c r="H1025" s="3" cm="1">
        <f t="array" ref="H1025">INDEX(raw_long[Adj Close], MATCH(1, ($A1025=raw_long[Date])*(H$1=raw_long[Ticker]),0))</f>
        <v>127.397667</v>
      </c>
      <c r="I1025" s="3" cm="1">
        <f t="array" ref="I1025">INDEX(raw_long[Adj Close], MATCH(1, ($A1025=raw_long[Date])*(I$1=raw_long[Ticker]),0))</f>
        <v>101.150002</v>
      </c>
    </row>
    <row r="1026" spans="1:9" x14ac:dyDescent="0.25">
      <c r="A1026" s="2">
        <v>44386</v>
      </c>
      <c r="B1026" s="3" cm="1">
        <f t="array" ref="B1026">INDEX(raw_long[Adj Close], MATCH(1, ($A1026=raw_long[Date])*(B$1=raw_long[Ticker]),0))</f>
        <v>51.945843000000004</v>
      </c>
      <c r="C1026" s="3" cm="1">
        <f t="array" ref="C1026">INDEX(raw_long[Adj Close], MATCH(1, ($A1026=raw_long[Date])*(C$1=raw_long[Ticker]),0))</f>
        <v>312.62728900000002</v>
      </c>
      <c r="D1026" s="3" cm="1">
        <f t="array" ref="D1026">INDEX(raw_long[Adj Close], MATCH(1, ($A1026=raw_long[Date])*(D$1=raw_long[Ticker]),0))</f>
        <v>141.63488799999999</v>
      </c>
      <c r="E1026" s="3" cm="1">
        <f t="array" ref="E1026">INDEX(raw_long[Adj Close], MATCH(1, ($A1026=raw_long[Date])*(E$1=raw_long[Ticker]),0))</f>
        <v>67.354240000000004</v>
      </c>
      <c r="F1026" s="3" cm="1">
        <f t="array" ref="F1026">INDEX(raw_long[Adj Close], MATCH(1, ($A1026=raw_long[Date])*(F$1=raw_long[Ticker]),0))</f>
        <v>167.768494</v>
      </c>
      <c r="G1026" s="3" cm="1">
        <f t="array" ref="G1026">INDEX(raw_long[Adj Close], MATCH(1, ($A1026=raw_long[Date])*(G$1=raw_long[Ticker]),0))</f>
        <v>101.71875</v>
      </c>
      <c r="H1026" s="3" cm="1">
        <f t="array" ref="H1026">INDEX(raw_long[Adj Close], MATCH(1, ($A1026=raw_long[Date])*(H$1=raw_long[Ticker]),0))</f>
        <v>129.16734299999999</v>
      </c>
      <c r="I1026" s="3" cm="1">
        <f t="array" ref="I1026">INDEX(raw_long[Adj Close], MATCH(1, ($A1026=raw_long[Date])*(I$1=raw_long[Ticker]),0))</f>
        <v>101.5</v>
      </c>
    </row>
    <row r="1027" spans="1:9" x14ac:dyDescent="0.25">
      <c r="A1027" s="2">
        <v>44389</v>
      </c>
      <c r="B1027" s="3" cm="1">
        <f t="array" ref="B1027">INDEX(raw_long[Adj Close], MATCH(1, ($A1027=raw_long[Date])*(B$1=raw_long[Ticker]),0))</f>
        <v>52.260441</v>
      </c>
      <c r="C1027" s="3" cm="1">
        <f t="array" ref="C1027">INDEX(raw_long[Adj Close], MATCH(1, ($A1027=raw_long[Date])*(C$1=raw_long[Ticker]),0))</f>
        <v>315.22882099999998</v>
      </c>
      <c r="D1027" s="3" cm="1">
        <f t="array" ref="D1027">INDEX(raw_long[Adj Close], MATCH(1, ($A1027=raw_long[Date])*(D$1=raw_long[Ticker]),0))</f>
        <v>143.64494300000001</v>
      </c>
      <c r="E1027" s="3" cm="1">
        <f t="array" ref="E1027">INDEX(raw_long[Adj Close], MATCH(1, ($A1027=raw_long[Date])*(E$1=raw_long[Ticker]),0))</f>
        <v>68.271820000000005</v>
      </c>
      <c r="F1027" s="3" cm="1">
        <f t="array" ref="F1027">INDEX(raw_long[Adj Close], MATCH(1, ($A1027=raw_long[Date])*(F$1=raw_long[Ticker]),0))</f>
        <v>168.312881</v>
      </c>
      <c r="G1027" s="3" cm="1">
        <f t="array" ref="G1027">INDEX(raw_long[Adj Close], MATCH(1, ($A1027=raw_long[Date])*(G$1=raw_long[Ticker]),0))</f>
        <v>101.965881</v>
      </c>
      <c r="H1027" s="3" cm="1">
        <f t="array" ref="H1027">INDEX(raw_long[Adj Close], MATCH(1, ($A1027=raw_long[Date])*(H$1=raw_long[Ticker]),0))</f>
        <v>129.847992</v>
      </c>
      <c r="I1027" s="3" cm="1">
        <f t="array" ref="I1027">INDEX(raw_long[Adj Close], MATCH(1, ($A1027=raw_long[Date])*(I$1=raw_long[Ticker]),0))</f>
        <v>101.650002</v>
      </c>
    </row>
    <row r="1028" spans="1:9" x14ac:dyDescent="0.25">
      <c r="A1028" s="2">
        <v>44390</v>
      </c>
      <c r="B1028" s="3" cm="1">
        <f t="array" ref="B1028">INDEX(raw_long[Adj Close], MATCH(1, ($A1028=raw_long[Date])*(B$1=raw_long[Ticker]),0))</f>
        <v>52.612053000000003</v>
      </c>
      <c r="C1028" s="3" cm="1">
        <f t="array" ref="C1028">INDEX(raw_long[Adj Close], MATCH(1, ($A1028=raw_long[Date])*(C$1=raw_long[Ticker]),0))</f>
        <v>315.32702599999999</v>
      </c>
      <c r="D1028" s="3" cm="1">
        <f t="array" ref="D1028">INDEX(raw_long[Adj Close], MATCH(1, ($A1028=raw_long[Date])*(D$1=raw_long[Ticker]),0))</f>
        <v>143.84103400000001</v>
      </c>
      <c r="E1028" s="3" cm="1">
        <f t="array" ref="E1028">INDEX(raw_long[Adj Close], MATCH(1, ($A1028=raw_long[Date])*(E$1=raw_long[Ticker]),0))</f>
        <v>68.798942999999994</v>
      </c>
      <c r="F1028" s="3" cm="1">
        <f t="array" ref="F1028">INDEX(raw_long[Adj Close], MATCH(1, ($A1028=raw_long[Date])*(F$1=raw_long[Ticker]),0))</f>
        <v>169.698578</v>
      </c>
      <c r="G1028" s="3" cm="1">
        <f t="array" ref="G1028">INDEX(raw_long[Adj Close], MATCH(1, ($A1028=raw_long[Date])*(G$1=raw_long[Ticker]),0))</f>
        <v>102.46013600000001</v>
      </c>
      <c r="H1028" s="3" cm="1">
        <f t="array" ref="H1028">INDEX(raw_long[Adj Close], MATCH(1, ($A1028=raw_long[Date])*(H$1=raw_long[Ticker]),0))</f>
        <v>130.975922</v>
      </c>
      <c r="I1028" s="3" cm="1">
        <f t="array" ref="I1028">INDEX(raw_long[Adj Close], MATCH(1, ($A1028=raw_long[Date])*(I$1=raw_long[Ticker]),0))</f>
        <v>102.550003</v>
      </c>
    </row>
    <row r="1029" spans="1:9" x14ac:dyDescent="0.25">
      <c r="A1029" s="2">
        <v>44391</v>
      </c>
      <c r="B1029" s="3" cm="1">
        <f t="array" ref="B1029">INDEX(raw_long[Adj Close], MATCH(1, ($A1029=raw_long[Date])*(B$1=raw_long[Ticker]),0))</f>
        <v>53.111713000000002</v>
      </c>
      <c r="C1029" s="3" cm="1">
        <f t="array" ref="C1029">INDEX(raw_long[Adj Close], MATCH(1, ($A1029=raw_long[Date])*(C$1=raw_long[Ticker]),0))</f>
        <v>316.79959100000002</v>
      </c>
      <c r="D1029" s="3" cm="1">
        <f t="array" ref="D1029">INDEX(raw_long[Adj Close], MATCH(1, ($A1029=raw_long[Date])*(D$1=raw_long[Ticker]),0))</f>
        <v>142.223206</v>
      </c>
      <c r="E1029" s="3" cm="1">
        <f t="array" ref="E1029">INDEX(raw_long[Adj Close], MATCH(1, ($A1029=raw_long[Date])*(E$1=raw_long[Ticker]),0))</f>
        <v>69.267493999999999</v>
      </c>
      <c r="F1029" s="3" cm="1">
        <f t="array" ref="F1029">INDEX(raw_long[Adj Close], MATCH(1, ($A1029=raw_long[Date])*(F$1=raw_long[Ticker]),0))</f>
        <v>169.50062600000001</v>
      </c>
      <c r="G1029" s="3" cm="1">
        <f t="array" ref="G1029">INDEX(raw_long[Adj Close], MATCH(1, ($A1029=raw_long[Date])*(G$1=raw_long[Ticker]),0))</f>
        <v>102.36129</v>
      </c>
      <c r="H1029" s="3" cm="1">
        <f t="array" ref="H1029">INDEX(raw_long[Adj Close], MATCH(1, ($A1029=raw_long[Date])*(H$1=raw_long[Ticker]),0))</f>
        <v>129.86743200000001</v>
      </c>
      <c r="I1029" s="3" cm="1">
        <f t="array" ref="I1029">INDEX(raw_long[Adj Close], MATCH(1, ($A1029=raw_long[Date])*(I$1=raw_long[Ticker]),0))</f>
        <v>101.900002</v>
      </c>
    </row>
    <row r="1030" spans="1:9" x14ac:dyDescent="0.25">
      <c r="A1030" s="2">
        <v>44392</v>
      </c>
      <c r="B1030" s="3" cm="1">
        <f t="array" ref="B1030">INDEX(raw_long[Adj Close], MATCH(1, ($A1030=raw_long[Date])*(B$1=raw_long[Ticker]),0))</f>
        <v>52.945160000000001</v>
      </c>
      <c r="C1030" s="3" cm="1">
        <f t="array" ref="C1030">INDEX(raw_long[Adj Close], MATCH(1, ($A1030=raw_long[Date])*(C$1=raw_long[Ticker]),0))</f>
        <v>310.07482900000002</v>
      </c>
      <c r="D1030" s="3" cm="1">
        <f t="array" ref="D1030">INDEX(raw_long[Adj Close], MATCH(1, ($A1030=raw_long[Date])*(D$1=raw_long[Ticker]),0))</f>
        <v>141.04658499999999</v>
      </c>
      <c r="E1030" s="3" cm="1">
        <f t="array" ref="E1030">INDEX(raw_long[Adj Close], MATCH(1, ($A1030=raw_long[Date])*(E$1=raw_long[Ticker]),0))</f>
        <v>67.783752000000007</v>
      </c>
      <c r="F1030" s="3" cm="1">
        <f t="array" ref="F1030">INDEX(raw_long[Adj Close], MATCH(1, ($A1030=raw_long[Date])*(F$1=raw_long[Ticker]),0))</f>
        <v>169.302673</v>
      </c>
      <c r="G1030" s="3" cm="1">
        <f t="array" ref="G1030">INDEX(raw_long[Adj Close], MATCH(1, ($A1030=raw_long[Date])*(G$1=raw_long[Ticker]),0))</f>
        <v>100.483101</v>
      </c>
      <c r="H1030" s="3" cm="1">
        <f t="array" ref="H1030">INDEX(raw_long[Adj Close], MATCH(1, ($A1030=raw_long[Date])*(H$1=raw_long[Ticker]),0))</f>
        <v>126.639236</v>
      </c>
      <c r="I1030" s="3" cm="1">
        <f t="array" ref="I1030">INDEX(raw_long[Adj Close], MATCH(1, ($A1030=raw_long[Date])*(I$1=raw_long[Ticker]),0))</f>
        <v>98.900002000000001</v>
      </c>
    </row>
    <row r="1031" spans="1:9" x14ac:dyDescent="0.25">
      <c r="A1031" s="2">
        <v>44393</v>
      </c>
      <c r="B1031" s="3" cm="1">
        <f t="array" ref="B1031">INDEX(raw_long[Adj Close], MATCH(1, ($A1031=raw_long[Date])*(B$1=raw_long[Ticker]),0))</f>
        <v>52.204922000000003</v>
      </c>
      <c r="C1031" s="3" cm="1">
        <f t="array" ref="C1031">INDEX(raw_long[Adj Close], MATCH(1, ($A1031=raw_long[Date])*(C$1=raw_long[Ticker]),0))</f>
        <v>306.19705199999999</v>
      </c>
      <c r="D1031" s="3" cm="1">
        <f t="array" ref="D1031">INDEX(raw_long[Adj Close], MATCH(1, ($A1031=raw_long[Date])*(D$1=raw_long[Ticker]),0))</f>
        <v>140.801468</v>
      </c>
      <c r="E1031" s="3" cm="1">
        <f t="array" ref="E1031">INDEX(raw_long[Adj Close], MATCH(1, ($A1031=raw_long[Date])*(E$1=raw_long[Ticker]),0))</f>
        <v>68.135161999999994</v>
      </c>
      <c r="F1031" s="3" cm="1">
        <f t="array" ref="F1031">INDEX(raw_long[Adj Close], MATCH(1, ($A1031=raw_long[Date])*(F$1=raw_long[Ticker]),0))</f>
        <v>169.00573700000001</v>
      </c>
      <c r="G1031" s="3" cm="1">
        <f t="array" ref="G1031">INDEX(raw_long[Adj Close], MATCH(1, ($A1031=raw_long[Date])*(G$1=raw_long[Ticker]),0))</f>
        <v>100.23596999999999</v>
      </c>
      <c r="H1031" s="3" cm="1">
        <f t="array" ref="H1031">INDEX(raw_long[Adj Close], MATCH(1, ($A1031=raw_long[Date])*(H$1=raw_long[Ticker]),0))</f>
        <v>125.82244900000001</v>
      </c>
      <c r="I1031" s="3" cm="1">
        <f t="array" ref="I1031">INDEX(raw_long[Adj Close], MATCH(1, ($A1031=raw_long[Date])*(I$1=raw_long[Ticker]),0))</f>
        <v>96.699996999999996</v>
      </c>
    </row>
    <row r="1032" spans="1:9" x14ac:dyDescent="0.25">
      <c r="A1032" s="2">
        <v>44396</v>
      </c>
      <c r="B1032" s="3" cm="1">
        <f t="array" ref="B1032">INDEX(raw_long[Adj Close], MATCH(1, ($A1032=raw_long[Date])*(B$1=raw_long[Ticker]),0))</f>
        <v>50.002730999999997</v>
      </c>
      <c r="C1032" s="3" cm="1">
        <f t="array" ref="C1032">INDEX(raw_long[Adj Close], MATCH(1, ($A1032=raw_long[Date])*(C$1=raw_long[Ticker]),0))</f>
        <v>299.86498999999998</v>
      </c>
      <c r="D1032" s="3" cm="1">
        <f t="array" ref="D1032">INDEX(raw_long[Adj Close], MATCH(1, ($A1032=raw_long[Date])*(D$1=raw_long[Ticker]),0))</f>
        <v>139.86996500000001</v>
      </c>
      <c r="E1032" s="3" cm="1">
        <f t="array" ref="E1032">INDEX(raw_long[Adj Close], MATCH(1, ($A1032=raw_long[Date])*(E$1=raw_long[Ticker]),0))</f>
        <v>67.061394000000007</v>
      </c>
      <c r="F1032" s="3" cm="1">
        <f t="array" ref="F1032">INDEX(raw_long[Adj Close], MATCH(1, ($A1032=raw_long[Date])*(F$1=raw_long[Ticker]),0))</f>
        <v>167.66951</v>
      </c>
      <c r="G1032" s="3" cm="1">
        <f t="array" ref="G1032">INDEX(raw_long[Adj Close], MATCH(1, ($A1032=raw_long[Date])*(G$1=raw_long[Ticker]),0))</f>
        <v>99.494575999999995</v>
      </c>
      <c r="H1032" s="3" cm="1">
        <f t="array" ref="H1032">INDEX(raw_long[Adj Close], MATCH(1, ($A1032=raw_long[Date])*(H$1=raw_long[Ticker]),0))</f>
        <v>122.594246</v>
      </c>
      <c r="I1032" s="3" cm="1">
        <f t="array" ref="I1032">INDEX(raw_long[Adj Close], MATCH(1, ($A1032=raw_long[Date])*(I$1=raw_long[Ticker]),0))</f>
        <v>97.139999000000003</v>
      </c>
    </row>
    <row r="1033" spans="1:9" x14ac:dyDescent="0.25">
      <c r="A1033" s="2">
        <v>44397</v>
      </c>
      <c r="B1033" s="3" cm="1">
        <f t="array" ref="B1033">INDEX(raw_long[Adj Close], MATCH(1, ($A1033=raw_long[Date])*(B$1=raw_long[Ticker]),0))</f>
        <v>50.853999999999999</v>
      </c>
      <c r="C1033" s="3" cm="1">
        <f t="array" ref="C1033">INDEX(raw_long[Adj Close], MATCH(1, ($A1033=raw_long[Date])*(C$1=raw_long[Ticker]),0))</f>
        <v>299.81588699999998</v>
      </c>
      <c r="D1033" s="3" cm="1">
        <f t="array" ref="D1033">INDEX(raw_long[Adj Close], MATCH(1, ($A1033=raw_long[Date])*(D$1=raw_long[Ticker]),0))</f>
        <v>139.820953</v>
      </c>
      <c r="E1033" s="3" cm="1">
        <f t="array" ref="E1033">INDEX(raw_long[Adj Close], MATCH(1, ($A1033=raw_long[Date])*(E$1=raw_long[Ticker]),0))</f>
        <v>66.104774000000006</v>
      </c>
      <c r="F1033" s="3" cm="1">
        <f t="array" ref="F1033">INDEX(raw_long[Adj Close], MATCH(1, ($A1033=raw_long[Date])*(F$1=raw_long[Ticker]),0))</f>
        <v>166.53126499999999</v>
      </c>
      <c r="G1033" s="3" cm="1">
        <f t="array" ref="G1033">INDEX(raw_long[Adj Close], MATCH(1, ($A1033=raw_long[Date])*(G$1=raw_long[Ticker]),0))</f>
        <v>99.939407000000003</v>
      </c>
      <c r="H1033" s="3" cm="1">
        <f t="array" ref="H1033">INDEX(raw_long[Adj Close], MATCH(1, ($A1033=raw_long[Date])*(H$1=raw_long[Ticker]),0))</f>
        <v>123.52770200000001</v>
      </c>
      <c r="I1033" s="3" cm="1">
        <f t="array" ref="I1033">INDEX(raw_long[Adj Close], MATCH(1, ($A1033=raw_long[Date])*(I$1=raw_long[Ticker]),0))</f>
        <v>94.440002000000007</v>
      </c>
    </row>
    <row r="1034" spans="1:9" x14ac:dyDescent="0.25">
      <c r="A1034" s="2">
        <v>44398</v>
      </c>
      <c r="B1034" s="3" cm="1">
        <f t="array" ref="B1034">INDEX(raw_long[Adj Close], MATCH(1, ($A1034=raw_long[Date])*(B$1=raw_long[Ticker]),0))</f>
        <v>51.797798</v>
      </c>
      <c r="C1034" s="3" cm="1">
        <f t="array" ref="C1034">INDEX(raw_long[Adj Close], MATCH(1, ($A1034=raw_long[Date])*(C$1=raw_long[Ticker]),0))</f>
        <v>302.85922199999999</v>
      </c>
      <c r="D1034" s="3" cm="1">
        <f t="array" ref="D1034">INDEX(raw_long[Adj Close], MATCH(1, ($A1034=raw_long[Date])*(D$1=raw_long[Ticker]),0))</f>
        <v>141.09561199999999</v>
      </c>
      <c r="E1034" s="3" cm="1">
        <f t="array" ref="E1034">INDEX(raw_long[Adj Close], MATCH(1, ($A1034=raw_long[Date])*(E$1=raw_long[Ticker]),0))</f>
        <v>66.631896999999995</v>
      </c>
      <c r="F1034" s="3" cm="1">
        <f t="array" ref="F1034">INDEX(raw_long[Adj Close], MATCH(1, ($A1034=raw_long[Date])*(F$1=raw_long[Ticker]),0))</f>
        <v>165.93739299999999</v>
      </c>
      <c r="G1034" s="3" cm="1">
        <f t="array" ref="G1034">INDEX(raw_long[Adj Close], MATCH(1, ($A1034=raw_long[Date])*(G$1=raw_long[Ticker]),0))</f>
        <v>101.768173</v>
      </c>
      <c r="H1034" s="3" cm="1">
        <f t="array" ref="H1034">INDEX(raw_long[Adj Close], MATCH(1, ($A1034=raw_long[Date])*(H$1=raw_long[Ticker]),0))</f>
        <v>126.697571</v>
      </c>
      <c r="I1034" s="3" cm="1">
        <f t="array" ref="I1034">INDEX(raw_long[Adj Close], MATCH(1, ($A1034=raw_long[Date])*(I$1=raw_long[Ticker]),0))</f>
        <v>98.099997999999999</v>
      </c>
    </row>
    <row r="1035" spans="1:9" x14ac:dyDescent="0.25">
      <c r="A1035" s="2">
        <v>44399</v>
      </c>
      <c r="B1035" s="3" cm="1">
        <f t="array" ref="B1035">INDEX(raw_long[Adj Close], MATCH(1, ($A1035=raw_long[Date])*(B$1=raw_long[Ticker]),0))</f>
        <v>51.390670999999998</v>
      </c>
      <c r="C1035" s="3" cm="1">
        <f t="array" ref="C1035">INDEX(raw_long[Adj Close], MATCH(1, ($A1035=raw_long[Date])*(C$1=raw_long[Ticker]),0))</f>
        <v>306.58972199999999</v>
      </c>
      <c r="D1035" s="3" cm="1">
        <f t="array" ref="D1035">INDEX(raw_long[Adj Close], MATCH(1, ($A1035=raw_long[Date])*(D$1=raw_long[Ticker]),0))</f>
        <v>143.10565199999999</v>
      </c>
      <c r="E1035" s="3" cm="1">
        <f t="array" ref="E1035">INDEX(raw_long[Adj Close], MATCH(1, ($A1035=raw_long[Date])*(E$1=raw_long[Ticker]),0))</f>
        <v>67.588515999999998</v>
      </c>
      <c r="F1035" s="3" cm="1">
        <f t="array" ref="F1035">INDEX(raw_long[Adj Close], MATCH(1, ($A1035=raw_long[Date])*(F$1=raw_long[Ticker]),0))</f>
        <v>168.312881</v>
      </c>
      <c r="G1035" s="3" cm="1">
        <f t="array" ref="G1035">INDEX(raw_long[Adj Close], MATCH(1, ($A1035=raw_long[Date])*(G$1=raw_long[Ticker]),0))</f>
        <v>103.448662</v>
      </c>
      <c r="H1035" s="3" cm="1">
        <f t="array" ref="H1035">INDEX(raw_long[Adj Close], MATCH(1, ($A1035=raw_long[Date])*(H$1=raw_long[Ticker]),0))</f>
        <v>130.29527300000001</v>
      </c>
      <c r="I1035" s="3" cm="1">
        <f t="array" ref="I1035">INDEX(raw_long[Adj Close], MATCH(1, ($A1035=raw_long[Date])*(I$1=raw_long[Ticker]),0))</f>
        <v>100.150002</v>
      </c>
    </row>
    <row r="1036" spans="1:9" x14ac:dyDescent="0.25">
      <c r="A1036" s="2">
        <v>44400</v>
      </c>
      <c r="B1036" s="3" cm="1">
        <f t="array" ref="B1036">INDEX(raw_long[Adj Close], MATCH(1, ($A1036=raw_long[Date])*(B$1=raw_long[Ticker]),0))</f>
        <v>52.001362</v>
      </c>
      <c r="C1036" s="3" cm="1">
        <f t="array" ref="C1036">INDEX(raw_long[Adj Close], MATCH(1, ($A1036=raw_long[Date])*(C$1=raw_long[Ticker]),0))</f>
        <v>311.98916600000001</v>
      </c>
      <c r="D1036" s="3" cm="1">
        <f t="array" ref="D1036">INDEX(raw_long[Adj Close], MATCH(1, ($A1036=raw_long[Date])*(D$1=raw_long[Ticker]),0))</f>
        <v>144.870575</v>
      </c>
      <c r="E1036" s="3" cm="1">
        <f t="array" ref="E1036">INDEX(raw_long[Adj Close], MATCH(1, ($A1036=raw_long[Date])*(E$1=raw_long[Ticker]),0))</f>
        <v>67.725173999999996</v>
      </c>
      <c r="F1036" s="3" cm="1">
        <f t="array" ref="F1036">INDEX(raw_long[Adj Close], MATCH(1, ($A1036=raw_long[Date])*(F$1=raw_long[Ticker]),0))</f>
        <v>172.173035</v>
      </c>
      <c r="G1036" s="3" cm="1">
        <f t="array" ref="G1036">INDEX(raw_long[Adj Close], MATCH(1, ($A1036=raw_long[Date])*(G$1=raw_long[Ticker]),0))</f>
        <v>104.63488</v>
      </c>
      <c r="H1036" s="3" cm="1">
        <f t="array" ref="H1036">INDEX(raw_long[Adj Close], MATCH(1, ($A1036=raw_long[Date])*(H$1=raw_long[Ticker]),0))</f>
        <v>130.839798</v>
      </c>
      <c r="I1036" s="3" cm="1">
        <f t="array" ref="I1036">INDEX(raw_long[Adj Close], MATCH(1, ($A1036=raw_long[Date])*(I$1=raw_long[Ticker]),0))</f>
        <v>100.849998</v>
      </c>
    </row>
    <row r="1037" spans="1:9" x14ac:dyDescent="0.25">
      <c r="A1037" s="2">
        <v>44403</v>
      </c>
      <c r="B1037" s="3" cm="1">
        <f t="array" ref="B1037">INDEX(raw_long[Adj Close], MATCH(1, ($A1037=raw_long[Date])*(B$1=raw_long[Ticker]),0))</f>
        <v>52.297454999999999</v>
      </c>
      <c r="C1037" s="3" cm="1">
        <f t="array" ref="C1037">INDEX(raw_long[Adj Close], MATCH(1, ($A1037=raw_long[Date])*(C$1=raw_long[Ticker]),0))</f>
        <v>306.29522700000001</v>
      </c>
      <c r="D1037" s="3" cm="1">
        <f t="array" ref="D1037">INDEX(raw_long[Adj Close], MATCH(1, ($A1037=raw_long[Date])*(D$1=raw_long[Ticker]),0))</f>
        <v>142.12515300000001</v>
      </c>
      <c r="E1037" s="3" cm="1">
        <f t="array" ref="E1037">INDEX(raw_long[Adj Close], MATCH(1, ($A1037=raw_long[Date])*(E$1=raw_long[Ticker]),0))</f>
        <v>67.061394000000007</v>
      </c>
      <c r="F1037" s="3" cm="1">
        <f t="array" ref="F1037">INDEX(raw_long[Adj Close], MATCH(1, ($A1037=raw_long[Date])*(F$1=raw_long[Ticker]),0))</f>
        <v>170.09449799999999</v>
      </c>
      <c r="G1037" s="3" cm="1">
        <f t="array" ref="G1037">INDEX(raw_long[Adj Close], MATCH(1, ($A1037=raw_long[Date])*(G$1=raw_long[Ticker]),0))</f>
        <v>103.893494</v>
      </c>
      <c r="H1037" s="3" cm="1">
        <f t="array" ref="H1037">INDEX(raw_long[Adj Close], MATCH(1, ($A1037=raw_long[Date])*(H$1=raw_long[Ticker]),0))</f>
        <v>130.70365899999999</v>
      </c>
      <c r="I1037" s="3" cm="1">
        <f t="array" ref="I1037">INDEX(raw_long[Adj Close], MATCH(1, ($A1037=raw_long[Date])*(I$1=raw_long[Ticker]),0))</f>
        <v>100.099998</v>
      </c>
    </row>
    <row r="1038" spans="1:9" x14ac:dyDescent="0.25">
      <c r="A1038" s="2">
        <v>44404</v>
      </c>
      <c r="B1038" s="3" cm="1">
        <f t="array" ref="B1038">INDEX(raw_long[Adj Close], MATCH(1, ($A1038=raw_long[Date])*(B$1=raw_long[Ticker]),0))</f>
        <v>51.723773999999999</v>
      </c>
      <c r="C1038" s="3" cm="1">
        <f t="array" ref="C1038">INDEX(raw_long[Adj Close], MATCH(1, ($A1038=raw_long[Date])*(C$1=raw_long[Ticker]),0))</f>
        <v>303.300995</v>
      </c>
      <c r="D1038" s="3" cm="1">
        <f t="array" ref="D1038">INDEX(raw_long[Adj Close], MATCH(1, ($A1038=raw_long[Date])*(D$1=raw_long[Ticker]),0))</f>
        <v>140.36021400000001</v>
      </c>
      <c r="E1038" s="3" cm="1">
        <f t="array" ref="E1038">INDEX(raw_long[Adj Close], MATCH(1, ($A1038=raw_long[Date])*(E$1=raw_long[Ticker]),0))</f>
        <v>66.827117999999999</v>
      </c>
      <c r="F1038" s="3" cm="1">
        <f t="array" ref="F1038">INDEX(raw_long[Adj Close], MATCH(1, ($A1038=raw_long[Date])*(F$1=raw_long[Ticker]),0))</f>
        <v>170.44091800000001</v>
      </c>
      <c r="G1038" s="3" cm="1">
        <f t="array" ref="G1038">INDEX(raw_long[Adj Close], MATCH(1, ($A1038=raw_long[Date])*(G$1=raw_long[Ticker]),0))</f>
        <v>102.954399</v>
      </c>
      <c r="H1038" s="3" cm="1">
        <f t="array" ref="H1038">INDEX(raw_long[Adj Close], MATCH(1, ($A1038=raw_long[Date])*(H$1=raw_long[Ticker]),0))</f>
        <v>129.536835</v>
      </c>
      <c r="I1038" s="3" cm="1">
        <f t="array" ref="I1038">INDEX(raw_long[Adj Close], MATCH(1, ($A1038=raw_long[Date])*(I$1=raw_long[Ticker]),0))</f>
        <v>97.580001999999993</v>
      </c>
    </row>
    <row r="1039" spans="1:9" x14ac:dyDescent="0.25">
      <c r="A1039" s="2">
        <v>44405</v>
      </c>
      <c r="B1039" s="3" cm="1">
        <f t="array" ref="B1039">INDEX(raw_long[Adj Close], MATCH(1, ($A1039=raw_long[Date])*(B$1=raw_long[Ticker]),0))</f>
        <v>50.853999999999999</v>
      </c>
      <c r="C1039" s="3" cm="1">
        <f t="array" ref="C1039">INDEX(raw_long[Adj Close], MATCH(1, ($A1039=raw_long[Date])*(C$1=raw_long[Ticker]),0))</f>
        <v>303.84094199999998</v>
      </c>
      <c r="D1039" s="3" cm="1">
        <f t="array" ref="D1039">INDEX(raw_long[Adj Close], MATCH(1, ($A1039=raw_long[Date])*(D$1=raw_long[Ticker]),0))</f>
        <v>137.369675</v>
      </c>
      <c r="E1039" s="3" cm="1">
        <f t="array" ref="E1039">INDEX(raw_long[Adj Close], MATCH(1, ($A1039=raw_long[Date])*(E$1=raw_long[Ticker]),0))</f>
        <v>67.588515999999998</v>
      </c>
      <c r="F1039" s="3" cm="1">
        <f t="array" ref="F1039">INDEX(raw_long[Adj Close], MATCH(1, ($A1039=raw_long[Date])*(F$1=raw_long[Ticker]),0))</f>
        <v>171.52967799999999</v>
      </c>
      <c r="G1039" s="3" cm="1">
        <f t="array" ref="G1039">INDEX(raw_long[Adj Close], MATCH(1, ($A1039=raw_long[Date])*(G$1=raw_long[Ticker]),0))</f>
        <v>102.756691</v>
      </c>
      <c r="H1039" s="3" cm="1">
        <f t="array" ref="H1039">INDEX(raw_long[Adj Close], MATCH(1, ($A1039=raw_long[Date])*(H$1=raw_long[Ticker]),0))</f>
        <v>129.55628999999999</v>
      </c>
      <c r="I1039" s="3" cm="1">
        <f t="array" ref="I1039">INDEX(raw_long[Adj Close], MATCH(1, ($A1039=raw_long[Date])*(I$1=raw_long[Ticker]),0))</f>
        <v>97.900002000000001</v>
      </c>
    </row>
    <row r="1040" spans="1:9" x14ac:dyDescent="0.25">
      <c r="A1040" s="2">
        <v>44406</v>
      </c>
      <c r="B1040" s="3" cm="1">
        <f t="array" ref="B1040">INDEX(raw_long[Adj Close], MATCH(1, ($A1040=raw_long[Date])*(B$1=raw_long[Ticker]),0))</f>
        <v>50.428367999999999</v>
      </c>
      <c r="C1040" s="3" cm="1">
        <f t="array" ref="C1040">INDEX(raw_long[Adj Close], MATCH(1, ($A1040=raw_long[Date])*(C$1=raw_long[Ticker]),0))</f>
        <v>302.95739700000001</v>
      </c>
      <c r="D1040" s="3" cm="1">
        <f t="array" ref="D1040">INDEX(raw_long[Adj Close], MATCH(1, ($A1040=raw_long[Date])*(D$1=raw_long[Ticker]),0))</f>
        <v>139.72290000000001</v>
      </c>
      <c r="E1040" s="3" cm="1">
        <f t="array" ref="E1040">INDEX(raw_long[Adj Close], MATCH(1, ($A1040=raw_long[Date])*(E$1=raw_long[Ticker]),0))</f>
        <v>68.037543999999997</v>
      </c>
      <c r="F1040" s="3" cm="1">
        <f t="array" ref="F1040">INDEX(raw_long[Adj Close], MATCH(1, ($A1040=raw_long[Date])*(F$1=raw_long[Ticker]),0))</f>
        <v>170.49040199999999</v>
      </c>
      <c r="G1040" s="3" cm="1">
        <f t="array" ref="G1040">INDEX(raw_long[Adj Close], MATCH(1, ($A1040=raw_long[Date])*(G$1=raw_long[Ticker]),0))</f>
        <v>102.954399</v>
      </c>
      <c r="H1040" s="3" cm="1">
        <f t="array" ref="H1040">INDEX(raw_long[Adj Close], MATCH(1, ($A1040=raw_long[Date])*(H$1=raw_long[Ticker]),0))</f>
        <v>129.49794</v>
      </c>
      <c r="I1040" s="3" cm="1">
        <f t="array" ref="I1040">INDEX(raw_long[Adj Close], MATCH(1, ($A1040=raw_long[Date])*(I$1=raw_long[Ticker]),0))</f>
        <v>97.300003000000004</v>
      </c>
    </row>
    <row r="1041" spans="1:9" x14ac:dyDescent="0.25">
      <c r="A1041" s="2">
        <v>44407</v>
      </c>
      <c r="B1041" s="3" cm="1">
        <f t="array" ref="B1041">INDEX(raw_long[Adj Close], MATCH(1, ($A1041=raw_long[Date])*(B$1=raw_long[Ticker]),0))</f>
        <v>50.206294999999997</v>
      </c>
      <c r="C1041" s="3" cm="1">
        <f t="array" ref="C1041">INDEX(raw_long[Adj Close], MATCH(1, ($A1041=raw_long[Date])*(C$1=raw_long[Ticker]),0))</f>
        <v>300.50311299999998</v>
      </c>
      <c r="D1041" s="3" cm="1">
        <f t="array" ref="D1041">INDEX(raw_long[Adj Close], MATCH(1, ($A1041=raw_long[Date])*(D$1=raw_long[Ticker]),0))</f>
        <v>138.00700399999999</v>
      </c>
      <c r="E1041" s="3" cm="1">
        <f t="array" ref="E1041">INDEX(raw_long[Adj Close], MATCH(1, ($A1041=raw_long[Date])*(E$1=raw_long[Ticker]),0))</f>
        <v>64.952918999999994</v>
      </c>
      <c r="F1041" s="3" cm="1">
        <f t="array" ref="F1041">INDEX(raw_long[Adj Close], MATCH(1, ($A1041=raw_long[Date])*(F$1=raw_long[Ticker]),0))</f>
        <v>170.88632200000001</v>
      </c>
      <c r="G1041" s="3" cm="1">
        <f t="array" ref="G1041">INDEX(raw_long[Adj Close], MATCH(1, ($A1041=raw_long[Date])*(G$1=raw_long[Ticker]),0))</f>
        <v>102.311859</v>
      </c>
      <c r="H1041" s="3" cm="1">
        <f t="array" ref="H1041">INDEX(raw_long[Adj Close], MATCH(1, ($A1041=raw_long[Date])*(H$1=raw_long[Ticker]),0))</f>
        <v>127.942184</v>
      </c>
      <c r="I1041" s="3" cm="1">
        <f t="array" ref="I1041">INDEX(raw_long[Adj Close], MATCH(1, ($A1041=raw_long[Date])*(I$1=raw_long[Ticker]),0))</f>
        <v>93.760002</v>
      </c>
    </row>
    <row r="1042" spans="1:9" x14ac:dyDescent="0.25">
      <c r="A1042" s="2">
        <v>44410</v>
      </c>
      <c r="B1042" s="3" cm="1">
        <f t="array" ref="B1042">INDEX(raw_long[Adj Close], MATCH(1, ($A1042=raw_long[Date])*(B$1=raw_long[Ticker]),0))</f>
        <v>50.298824000000003</v>
      </c>
      <c r="C1042" s="3" cm="1">
        <f t="array" ref="C1042">INDEX(raw_long[Adj Close], MATCH(1, ($A1042=raw_long[Date])*(C$1=raw_long[Ticker]),0))</f>
        <v>311.89102200000002</v>
      </c>
      <c r="D1042" s="3" cm="1">
        <f t="array" ref="D1042">INDEX(raw_long[Adj Close], MATCH(1, ($A1042=raw_long[Date])*(D$1=raw_long[Ticker]),0))</f>
        <v>138.79141200000001</v>
      </c>
      <c r="E1042" s="3" cm="1">
        <f t="array" ref="E1042">INDEX(raw_long[Adj Close], MATCH(1, ($A1042=raw_long[Date])*(E$1=raw_long[Ticker]),0))</f>
        <v>63.391083000000002</v>
      </c>
      <c r="F1042" s="3" cm="1">
        <f t="array" ref="F1042">INDEX(raw_long[Adj Close], MATCH(1, ($A1042=raw_long[Date])*(F$1=raw_long[Ticker]),0))</f>
        <v>172.96487400000001</v>
      </c>
      <c r="G1042" s="3" cm="1">
        <f t="array" ref="G1042">INDEX(raw_long[Adj Close], MATCH(1, ($A1042=raw_long[Date])*(G$1=raw_long[Ticker]),0))</f>
        <v>103.448662</v>
      </c>
      <c r="H1042" s="3" cm="1">
        <f t="array" ref="H1042">INDEX(raw_long[Adj Close], MATCH(1, ($A1042=raw_long[Date])*(H$1=raw_long[Ticker]),0))</f>
        <v>131.364868</v>
      </c>
      <c r="I1042" s="3" cm="1">
        <f t="array" ref="I1042">INDEX(raw_long[Adj Close], MATCH(1, ($A1042=raw_long[Date])*(I$1=raw_long[Ticker]),0))</f>
        <v>95.419998000000007</v>
      </c>
    </row>
    <row r="1043" spans="1:9" x14ac:dyDescent="0.25">
      <c r="A1043" s="2">
        <v>44411</v>
      </c>
      <c r="B1043" s="3" cm="1">
        <f t="array" ref="B1043">INDEX(raw_long[Adj Close], MATCH(1, ($A1043=raw_long[Date])*(B$1=raw_long[Ticker]),0))</f>
        <v>50.557907</v>
      </c>
      <c r="C1043" s="3" cm="1">
        <f t="array" ref="C1043">INDEX(raw_long[Adj Close], MATCH(1, ($A1043=raw_long[Date])*(C$1=raw_long[Ticker]),0))</f>
        <v>316.84866299999999</v>
      </c>
      <c r="D1043" s="3" cm="1">
        <f t="array" ref="D1043">INDEX(raw_long[Adj Close], MATCH(1, ($A1043=raw_long[Date])*(D$1=raw_long[Ticker]),0))</f>
        <v>137.32064800000001</v>
      </c>
      <c r="E1043" s="3" cm="1">
        <f t="array" ref="E1043">INDEX(raw_long[Adj Close], MATCH(1, ($A1043=raw_long[Date])*(E$1=raw_long[Ticker]),0))</f>
        <v>65.577652</v>
      </c>
      <c r="F1043" s="3" cm="1">
        <f t="array" ref="F1043">INDEX(raw_long[Adj Close], MATCH(1, ($A1043=raw_long[Date])*(F$1=raw_long[Ticker]),0))</f>
        <v>172.816406</v>
      </c>
      <c r="G1043" s="3" cm="1">
        <f t="array" ref="G1043">INDEX(raw_long[Adj Close], MATCH(1, ($A1043=raw_long[Date])*(G$1=raw_long[Ticker]),0))</f>
        <v>104.832588</v>
      </c>
      <c r="H1043" s="3" cm="1">
        <f t="array" ref="H1043">INDEX(raw_long[Adj Close], MATCH(1, ($A1043=raw_long[Date])*(H$1=raw_long[Ticker]),0))</f>
        <v>131.13149999999999</v>
      </c>
      <c r="I1043" s="3" cm="1">
        <f t="array" ref="I1043">INDEX(raw_long[Adj Close], MATCH(1, ($A1043=raw_long[Date])*(I$1=raw_long[Ticker]),0))</f>
        <v>95.839995999999999</v>
      </c>
    </row>
    <row r="1044" spans="1:9" x14ac:dyDescent="0.25">
      <c r="A1044" s="2">
        <v>44412</v>
      </c>
      <c r="B1044" s="3" cm="1">
        <f t="array" ref="B1044">INDEX(raw_long[Adj Close], MATCH(1, ($A1044=raw_long[Date])*(B$1=raw_long[Ticker]),0))</f>
        <v>50.594917000000002</v>
      </c>
      <c r="C1044" s="3" cm="1">
        <f t="array" ref="C1044">INDEX(raw_long[Adj Close], MATCH(1, ($A1044=raw_long[Date])*(C$1=raw_long[Ticker]),0))</f>
        <v>330.10180700000001</v>
      </c>
      <c r="D1044" s="3" cm="1">
        <f t="array" ref="D1044">INDEX(raw_long[Adj Close], MATCH(1, ($A1044=raw_long[Date])*(D$1=raw_long[Ticker]),0))</f>
        <v>138.93847700000001</v>
      </c>
      <c r="E1044" s="3" cm="1">
        <f t="array" ref="E1044">INDEX(raw_long[Adj Close], MATCH(1, ($A1044=raw_long[Date])*(E$1=raw_long[Ticker]),0))</f>
        <v>65.909537999999998</v>
      </c>
      <c r="F1044" s="3" cm="1">
        <f t="array" ref="F1044">INDEX(raw_long[Adj Close], MATCH(1, ($A1044=raw_long[Date])*(F$1=raw_long[Ticker]),0))</f>
        <v>174.49903900000001</v>
      </c>
      <c r="G1044" s="3" cm="1">
        <f t="array" ref="G1044">INDEX(raw_long[Adj Close], MATCH(1, ($A1044=raw_long[Date])*(G$1=raw_long[Ticker]),0))</f>
        <v>107.50159499999999</v>
      </c>
      <c r="H1044" s="3" cm="1">
        <f t="array" ref="H1044">INDEX(raw_long[Adj Close], MATCH(1, ($A1044=raw_long[Date])*(H$1=raw_long[Ticker]),0))</f>
        <v>133.990219</v>
      </c>
      <c r="I1044" s="3" cm="1">
        <f t="array" ref="I1044">INDEX(raw_long[Adj Close], MATCH(1, ($A1044=raw_long[Date])*(I$1=raw_long[Ticker]),0))</f>
        <v>97.379997000000003</v>
      </c>
    </row>
    <row r="1045" spans="1:9" x14ac:dyDescent="0.25">
      <c r="A1045" s="2">
        <v>44413</v>
      </c>
      <c r="B1045" s="3" cm="1">
        <f t="array" ref="B1045">INDEX(raw_long[Adj Close], MATCH(1, ($A1045=raw_long[Date])*(B$1=raw_long[Ticker]),0))</f>
        <v>50.298824000000003</v>
      </c>
      <c r="C1045" s="3" cm="1">
        <f t="array" ref="C1045">INDEX(raw_long[Adj Close], MATCH(1, ($A1045=raw_long[Date])*(C$1=raw_long[Ticker]),0))</f>
        <v>310.22207600000002</v>
      </c>
      <c r="D1045" s="3" cm="1">
        <f t="array" ref="D1045">INDEX(raw_long[Adj Close], MATCH(1, ($A1045=raw_long[Date])*(D$1=raw_long[Ticker]),0))</f>
        <v>139.57582099999999</v>
      </c>
      <c r="E1045" s="3" cm="1">
        <f t="array" ref="E1045">INDEX(raw_long[Adj Close], MATCH(1, ($A1045=raw_long[Date])*(E$1=raw_long[Ticker]),0))</f>
        <v>65.733833000000004</v>
      </c>
      <c r="F1045" s="3" cm="1">
        <f t="array" ref="F1045">INDEX(raw_long[Adj Close], MATCH(1, ($A1045=raw_long[Date])*(F$1=raw_long[Ticker]),0))</f>
        <v>186.425949</v>
      </c>
      <c r="G1045" s="3" cm="1">
        <f t="array" ref="G1045">INDEX(raw_long[Adj Close], MATCH(1, ($A1045=raw_long[Date])*(G$1=raw_long[Ticker]),0))</f>
        <v>106.26593800000001</v>
      </c>
      <c r="H1045" s="3" cm="1">
        <f t="array" ref="H1045">INDEX(raw_long[Adj Close], MATCH(1, ($A1045=raw_long[Date])*(H$1=raw_long[Ticker]),0))</f>
        <v>137.471237</v>
      </c>
      <c r="I1045" s="3" cm="1">
        <f t="array" ref="I1045">INDEX(raw_long[Adj Close], MATCH(1, ($A1045=raw_long[Date])*(I$1=raw_long[Ticker]),0))</f>
        <v>92.68</v>
      </c>
    </row>
    <row r="1046" spans="1:9" x14ac:dyDescent="0.25">
      <c r="A1046" s="2">
        <v>44414</v>
      </c>
      <c r="B1046" s="3" cm="1">
        <f t="array" ref="B1046">INDEX(raw_long[Adj Close], MATCH(1, ($A1046=raw_long[Date])*(B$1=raw_long[Ticker]),0))</f>
        <v>50.058247000000001</v>
      </c>
      <c r="C1046" s="3" cm="1">
        <f t="array" ref="C1046">INDEX(raw_long[Adj Close], MATCH(1, ($A1046=raw_long[Date])*(C$1=raw_long[Ticker]),0))</f>
        <v>304.87170400000002</v>
      </c>
      <c r="D1046" s="3" cm="1">
        <f t="array" ref="D1046">INDEX(raw_long[Adj Close], MATCH(1, ($A1046=raw_long[Date])*(D$1=raw_long[Ticker]),0))</f>
        <v>140.31120300000001</v>
      </c>
      <c r="E1046" s="3" cm="1">
        <f t="array" ref="E1046">INDEX(raw_long[Adj Close], MATCH(1, ($A1046=raw_long[Date])*(E$1=raw_long[Ticker]),0))</f>
        <v>65.655745999999994</v>
      </c>
      <c r="F1046" s="3" cm="1">
        <f t="array" ref="F1046">INDEX(raw_long[Adj Close], MATCH(1, ($A1046=raw_long[Date])*(F$1=raw_long[Ticker]),0))</f>
        <v>178.35919200000001</v>
      </c>
      <c r="G1046" s="3" cm="1">
        <f t="array" ref="G1046">INDEX(raw_long[Adj Close], MATCH(1, ($A1046=raw_long[Date])*(G$1=raw_long[Ticker]),0))</f>
        <v>105.573982</v>
      </c>
      <c r="H1046" s="3" cm="1">
        <f t="array" ref="H1046">INDEX(raw_long[Adj Close], MATCH(1, ($A1046=raw_long[Date])*(H$1=raw_long[Ticker]),0))</f>
        <v>136.421097</v>
      </c>
      <c r="I1046" s="3" cm="1">
        <f t="array" ref="I1046">INDEX(raw_long[Adj Close], MATCH(1, ($A1046=raw_long[Date])*(I$1=raw_long[Ticker]),0))</f>
        <v>92.5</v>
      </c>
    </row>
    <row r="1047" spans="1:9" x14ac:dyDescent="0.25">
      <c r="A1047" s="2">
        <v>44417</v>
      </c>
      <c r="B1047" s="3" cm="1">
        <f t="array" ref="B1047">INDEX(raw_long[Adj Close], MATCH(1, ($A1047=raw_long[Date])*(B$1=raw_long[Ticker]),0))</f>
        <v>50.650435999999999</v>
      </c>
      <c r="C1047" s="3" cm="1">
        <f t="array" ref="C1047">INDEX(raw_long[Adj Close], MATCH(1, ($A1047=raw_long[Date])*(C$1=raw_long[Ticker]),0))</f>
        <v>307.32601899999997</v>
      </c>
      <c r="D1047" s="3" cm="1">
        <f t="array" ref="D1047">INDEX(raw_long[Adj Close], MATCH(1, ($A1047=raw_long[Date])*(D$1=raw_long[Ticker]),0))</f>
        <v>141.68391399999999</v>
      </c>
      <c r="E1047" s="3" cm="1">
        <f t="array" ref="E1047">INDEX(raw_long[Adj Close], MATCH(1, ($A1047=raw_long[Date])*(E$1=raw_long[Ticker]),0))</f>
        <v>65.440994000000003</v>
      </c>
      <c r="F1047" s="3" cm="1">
        <f t="array" ref="F1047">INDEX(raw_long[Adj Close], MATCH(1, ($A1047=raw_long[Date])*(F$1=raw_long[Ticker]),0))</f>
        <v>182.12037699999999</v>
      </c>
      <c r="G1047" s="3" cm="1">
        <f t="array" ref="G1047">INDEX(raw_long[Adj Close], MATCH(1, ($A1047=raw_long[Date])*(G$1=raw_long[Ticker]),0))</f>
        <v>105.722252</v>
      </c>
      <c r="H1047" s="3" cm="1">
        <f t="array" ref="H1047">INDEX(raw_long[Adj Close], MATCH(1, ($A1047=raw_long[Date])*(H$1=raw_long[Ticker]),0))</f>
        <v>134.78753699999999</v>
      </c>
      <c r="I1047" s="3" cm="1">
        <f t="array" ref="I1047">INDEX(raw_long[Adj Close], MATCH(1, ($A1047=raw_long[Date])*(I$1=raw_long[Ticker]),0))</f>
        <v>90.959998999999996</v>
      </c>
    </row>
    <row r="1048" spans="1:9" x14ac:dyDescent="0.25">
      <c r="A1048" s="2">
        <v>44418</v>
      </c>
      <c r="B1048" s="3" cm="1">
        <f t="array" ref="B1048">INDEX(raw_long[Adj Close], MATCH(1, ($A1048=raw_long[Date])*(B$1=raw_long[Ticker]),0))</f>
        <v>51.612735999999998</v>
      </c>
      <c r="C1048" s="3" cm="1">
        <f t="array" ref="C1048">INDEX(raw_long[Adj Close], MATCH(1, ($A1048=raw_long[Date])*(C$1=raw_long[Ticker]),0))</f>
        <v>303.20281999999997</v>
      </c>
      <c r="D1048" s="3" cm="1">
        <f t="array" ref="D1048">INDEX(raw_long[Adj Close], MATCH(1, ($A1048=raw_long[Date])*(D$1=raw_long[Ticker]),0))</f>
        <v>141.53684999999999</v>
      </c>
      <c r="E1048" s="3" cm="1">
        <f t="array" ref="E1048">INDEX(raw_long[Adj Close], MATCH(1, ($A1048=raw_long[Date])*(E$1=raw_long[Ticker]),0))</f>
        <v>66.514754999999994</v>
      </c>
      <c r="F1048" s="3" cm="1">
        <f t="array" ref="F1048">INDEX(raw_long[Adj Close], MATCH(1, ($A1048=raw_long[Date])*(F$1=raw_long[Ticker]),0))</f>
        <v>184.09994499999999</v>
      </c>
      <c r="G1048" s="3" cm="1">
        <f t="array" ref="G1048">INDEX(raw_long[Adj Close], MATCH(1, ($A1048=raw_long[Date])*(G$1=raw_long[Ticker]),0))</f>
        <v>106.068237</v>
      </c>
      <c r="H1048" s="3" cm="1">
        <f t="array" ref="H1048">INDEX(raw_long[Adj Close], MATCH(1, ($A1048=raw_long[Date])*(H$1=raw_long[Ticker]),0))</f>
        <v>135.35150100000001</v>
      </c>
      <c r="I1048" s="3" cm="1">
        <f t="array" ref="I1048">INDEX(raw_long[Adj Close], MATCH(1, ($A1048=raw_long[Date])*(I$1=raw_long[Ticker]),0))</f>
        <v>90.879997000000003</v>
      </c>
    </row>
    <row r="1049" spans="1:9" x14ac:dyDescent="0.25">
      <c r="A1049" s="2">
        <v>44419</v>
      </c>
      <c r="B1049" s="3" cm="1">
        <f t="array" ref="B1049">INDEX(raw_long[Adj Close], MATCH(1, ($A1049=raw_long[Date])*(B$1=raw_long[Ticker]),0))</f>
        <v>51.279632999999997</v>
      </c>
      <c r="C1049" s="3" cm="1">
        <f t="array" ref="C1049">INDEX(raw_long[Adj Close], MATCH(1, ($A1049=raw_long[Date])*(C$1=raw_long[Ticker]),0))</f>
        <v>301.48483299999998</v>
      </c>
      <c r="D1049" s="3" cm="1">
        <f t="array" ref="D1049">INDEX(raw_long[Adj Close], MATCH(1, ($A1049=raw_long[Date])*(D$1=raw_long[Ticker]),0))</f>
        <v>143.10565199999999</v>
      </c>
      <c r="E1049" s="3" cm="1">
        <f t="array" ref="E1049">INDEX(raw_long[Adj Close], MATCH(1, ($A1049=raw_long[Date])*(E$1=raw_long[Ticker]),0))</f>
        <v>66.924735999999996</v>
      </c>
      <c r="F1049" s="3" cm="1">
        <f t="array" ref="F1049">INDEX(raw_long[Adj Close], MATCH(1, ($A1049=raw_long[Date])*(F$1=raw_long[Ticker]),0))</f>
        <v>186.03002900000001</v>
      </c>
      <c r="G1049" s="3" cm="1">
        <f t="array" ref="G1049">INDEX(raw_long[Adj Close], MATCH(1, ($A1049=raw_long[Date])*(G$1=raw_long[Ticker]),0))</f>
        <v>105.722252</v>
      </c>
      <c r="H1049" s="3" cm="1">
        <f t="array" ref="H1049">INDEX(raw_long[Adj Close], MATCH(1, ($A1049=raw_long[Date])*(H$1=raw_long[Ticker]),0))</f>
        <v>137.74350000000001</v>
      </c>
      <c r="I1049" s="3" cm="1">
        <f t="array" ref="I1049">INDEX(raw_long[Adj Close], MATCH(1, ($A1049=raw_long[Date])*(I$1=raw_long[Ticker]),0))</f>
        <v>90</v>
      </c>
    </row>
    <row r="1050" spans="1:9" x14ac:dyDescent="0.25">
      <c r="A1050" s="2">
        <v>44420</v>
      </c>
      <c r="B1050" s="3" cm="1">
        <f t="array" ref="B1050">INDEX(raw_long[Adj Close], MATCH(1, ($A1050=raw_long[Date])*(B$1=raw_long[Ticker]),0))</f>
        <v>51.760784000000001</v>
      </c>
      <c r="C1050" s="3" cm="1">
        <f t="array" ref="C1050">INDEX(raw_long[Adj Close], MATCH(1, ($A1050=raw_long[Date])*(C$1=raw_long[Ticker]),0))</f>
        <v>306.29522700000001</v>
      </c>
      <c r="D1050" s="3" cm="1">
        <f t="array" ref="D1050">INDEX(raw_long[Adj Close], MATCH(1, ($A1050=raw_long[Date])*(D$1=raw_long[Ticker]),0))</f>
        <v>144.77252200000001</v>
      </c>
      <c r="E1050" s="3" cm="1">
        <f t="array" ref="E1050">INDEX(raw_long[Adj Close], MATCH(1, ($A1050=raw_long[Date])*(E$1=raw_long[Ticker]),0))</f>
        <v>66.709975999999997</v>
      </c>
      <c r="F1050" s="3" cm="1">
        <f t="array" ref="F1050">INDEX(raw_long[Adj Close], MATCH(1, ($A1050=raw_long[Date])*(F$1=raw_long[Ticker]),0))</f>
        <v>189.64274599999999</v>
      </c>
      <c r="G1050" s="3" cm="1">
        <f t="array" ref="G1050">INDEX(raw_long[Adj Close], MATCH(1, ($A1050=raw_long[Date])*(G$1=raw_long[Ticker]),0))</f>
        <v>106.117661</v>
      </c>
      <c r="H1050" s="3" cm="1">
        <f t="array" ref="H1050">INDEX(raw_long[Adj Close], MATCH(1, ($A1050=raw_long[Date])*(H$1=raw_long[Ticker]),0))</f>
        <v>138.65751599999999</v>
      </c>
      <c r="I1050" s="3" cm="1">
        <f t="array" ref="I1050">INDEX(raw_long[Adj Close], MATCH(1, ($A1050=raw_long[Date])*(I$1=raw_long[Ticker]),0))</f>
        <v>92</v>
      </c>
    </row>
    <row r="1051" spans="1:9" x14ac:dyDescent="0.25">
      <c r="A1051" s="2">
        <v>44421</v>
      </c>
      <c r="B1051" s="3" cm="1">
        <f t="array" ref="B1051">INDEX(raw_long[Adj Close], MATCH(1, ($A1051=raw_long[Date])*(B$1=raw_long[Ticker]),0))</f>
        <v>51.964348000000001</v>
      </c>
      <c r="C1051" s="3" cm="1">
        <f t="array" ref="C1051">INDEX(raw_long[Adj Close], MATCH(1, ($A1051=raw_long[Date])*(C$1=raw_long[Ticker]),0))</f>
        <v>313.46173099999999</v>
      </c>
      <c r="D1051" s="3" cm="1">
        <f t="array" ref="D1051">INDEX(raw_long[Adj Close], MATCH(1, ($A1051=raw_long[Date])*(D$1=raw_long[Ticker]),0))</f>
        <v>144.42935199999999</v>
      </c>
      <c r="E1051" s="3" cm="1">
        <f t="array" ref="E1051">INDEX(raw_long[Adj Close], MATCH(1, ($A1051=raw_long[Date])*(E$1=raw_long[Ticker]),0))</f>
        <v>67.159012000000004</v>
      </c>
      <c r="F1051" s="3" cm="1">
        <f t="array" ref="F1051">INDEX(raw_long[Adj Close], MATCH(1, ($A1051=raw_long[Date])*(F$1=raw_long[Ticker]),0))</f>
        <v>192.41413900000001</v>
      </c>
      <c r="G1051" s="3" cm="1">
        <f t="array" ref="G1051">INDEX(raw_long[Adj Close], MATCH(1, ($A1051=raw_long[Date])*(G$1=raw_long[Ticker]),0))</f>
        <v>107.254463</v>
      </c>
      <c r="H1051" s="3" cm="1">
        <f t="array" ref="H1051">INDEX(raw_long[Adj Close], MATCH(1, ($A1051=raw_long[Date])*(H$1=raw_long[Ticker]),0))</f>
        <v>138.19078099999999</v>
      </c>
      <c r="I1051" s="3" cm="1">
        <f t="array" ref="I1051">INDEX(raw_long[Adj Close], MATCH(1, ($A1051=raw_long[Date])*(I$1=raw_long[Ticker]),0))</f>
        <v>93.980002999999996</v>
      </c>
    </row>
    <row r="1052" spans="1:9" x14ac:dyDescent="0.25">
      <c r="A1052" s="2">
        <v>44424</v>
      </c>
      <c r="B1052" s="3" cm="1">
        <f t="array" ref="B1052">INDEX(raw_long[Adj Close], MATCH(1, ($A1052=raw_long[Date])*(B$1=raw_long[Ticker]),0))</f>
        <v>51.335152000000001</v>
      </c>
      <c r="C1052" s="3" cm="1">
        <f t="array" ref="C1052">INDEX(raw_long[Adj Close], MATCH(1, ($A1052=raw_long[Date])*(C$1=raw_long[Ticker]),0))</f>
        <v>308.013214</v>
      </c>
      <c r="D1052" s="3" cm="1">
        <f t="array" ref="D1052">INDEX(raw_long[Adj Close], MATCH(1, ($A1052=raw_long[Date])*(D$1=raw_long[Ticker]),0))</f>
        <v>144.52739</v>
      </c>
      <c r="E1052" s="3" cm="1">
        <f t="array" ref="E1052">INDEX(raw_long[Adj Close], MATCH(1, ($A1052=raw_long[Date])*(E$1=raw_long[Ticker]),0))</f>
        <v>67.471382000000006</v>
      </c>
      <c r="F1052" s="3" cm="1">
        <f t="array" ref="F1052">INDEX(raw_long[Adj Close], MATCH(1, ($A1052=raw_long[Date])*(F$1=raw_long[Ticker]),0))</f>
        <v>194.69064299999999</v>
      </c>
      <c r="G1052" s="3" cm="1">
        <f t="array" ref="G1052">INDEX(raw_long[Adj Close], MATCH(1, ($A1052=raw_long[Date])*(G$1=raw_long[Ticker]),0))</f>
        <v>106.611923</v>
      </c>
      <c r="H1052" s="3" cm="1">
        <f t="array" ref="H1052">INDEX(raw_long[Adj Close], MATCH(1, ($A1052=raw_long[Date])*(H$1=raw_long[Ticker]),0))</f>
        <v>137.80183400000001</v>
      </c>
      <c r="I1052" s="3" cm="1">
        <f t="array" ref="I1052">INDEX(raw_long[Adj Close], MATCH(1, ($A1052=raw_long[Date])*(I$1=raw_long[Ticker]),0))</f>
        <v>92.699996999999996</v>
      </c>
    </row>
    <row r="1053" spans="1:9" x14ac:dyDescent="0.25">
      <c r="A1053" s="2">
        <v>44425</v>
      </c>
      <c r="B1053" s="3" cm="1">
        <f t="array" ref="B1053">INDEX(raw_long[Adj Close], MATCH(1, ($A1053=raw_long[Date])*(B$1=raw_long[Ticker]),0))</f>
        <v>50.816986</v>
      </c>
      <c r="C1053" s="3" cm="1">
        <f t="array" ref="C1053">INDEX(raw_long[Adj Close], MATCH(1, ($A1053=raw_long[Date])*(C$1=raw_long[Ticker]),0))</f>
        <v>306.00070199999999</v>
      </c>
      <c r="D1053" s="3" cm="1">
        <f t="array" ref="D1053">INDEX(raw_long[Adj Close], MATCH(1, ($A1053=raw_long[Date])*(D$1=raw_long[Ticker]),0))</f>
        <v>145.94914199999999</v>
      </c>
      <c r="E1053" s="3" cm="1">
        <f t="array" ref="E1053">INDEX(raw_long[Adj Close], MATCH(1, ($A1053=raw_long[Date])*(E$1=raw_long[Ticker]),0))</f>
        <v>67.920410000000004</v>
      </c>
      <c r="F1053" s="3" cm="1">
        <f t="array" ref="F1053">INDEX(raw_long[Adj Close], MATCH(1, ($A1053=raw_long[Date])*(F$1=raw_long[Ticker]),0))</f>
        <v>196.17532299999999</v>
      </c>
      <c r="G1053" s="3" cm="1">
        <f t="array" ref="G1053">INDEX(raw_long[Adj Close], MATCH(1, ($A1053=raw_long[Date])*(G$1=raw_long[Ticker]),0))</f>
        <v>107.056763</v>
      </c>
      <c r="H1053" s="3" cm="1">
        <f t="array" ref="H1053">INDEX(raw_long[Adj Close], MATCH(1, ($A1053=raw_long[Date])*(H$1=raw_long[Ticker]),0))</f>
        <v>138.65751599999999</v>
      </c>
      <c r="I1053" s="3" cm="1">
        <f t="array" ref="I1053">INDEX(raw_long[Adj Close], MATCH(1, ($A1053=raw_long[Date])*(I$1=raw_long[Ticker]),0))</f>
        <v>92.599997999999999</v>
      </c>
    </row>
    <row r="1054" spans="1:9" x14ac:dyDescent="0.25">
      <c r="A1054" s="2">
        <v>44426</v>
      </c>
      <c r="B1054" s="3" cm="1">
        <f t="array" ref="B1054">INDEX(raw_long[Adj Close], MATCH(1, ($A1054=raw_long[Date])*(B$1=raw_long[Ticker]),0))</f>
        <v>51.113083000000003</v>
      </c>
      <c r="C1054" s="3" cm="1">
        <f t="array" ref="C1054">INDEX(raw_long[Adj Close], MATCH(1, ($A1054=raw_long[Date])*(C$1=raw_long[Ticker]),0))</f>
        <v>301.38662699999998</v>
      </c>
      <c r="D1054" s="3" cm="1">
        <f t="array" ref="D1054">INDEX(raw_long[Adj Close], MATCH(1, ($A1054=raw_long[Date])*(D$1=raw_long[Ticker]),0))</f>
        <v>147.174789</v>
      </c>
      <c r="E1054" s="3" cm="1">
        <f t="array" ref="E1054">INDEX(raw_long[Adj Close], MATCH(1, ($A1054=raw_long[Date])*(E$1=raw_long[Ticker]),0))</f>
        <v>67.861832000000007</v>
      </c>
      <c r="F1054" s="3" cm="1">
        <f t="array" ref="F1054">INDEX(raw_long[Adj Close], MATCH(1, ($A1054=raw_long[Date])*(F$1=raw_long[Ticker]),0))</f>
        <v>198.45182800000001</v>
      </c>
      <c r="G1054" s="3" cm="1">
        <f t="array" ref="G1054">INDEX(raw_long[Adj Close], MATCH(1, ($A1054=raw_long[Date])*(G$1=raw_long[Ticker]),0))</f>
        <v>106.760201</v>
      </c>
      <c r="H1054" s="3" cm="1">
        <f t="array" ref="H1054">INDEX(raw_long[Adj Close], MATCH(1, ($A1054=raw_long[Date])*(H$1=raw_long[Ticker]),0))</f>
        <v>138.618607</v>
      </c>
      <c r="I1054" s="3" cm="1">
        <f t="array" ref="I1054">INDEX(raw_long[Adj Close], MATCH(1, ($A1054=raw_long[Date])*(I$1=raw_long[Ticker]),0))</f>
        <v>94.400002000000001</v>
      </c>
    </row>
    <row r="1055" spans="1:9" x14ac:dyDescent="0.25">
      <c r="A1055" s="2">
        <v>44427</v>
      </c>
      <c r="B1055" s="3" cm="1">
        <f t="array" ref="B1055">INDEX(raw_long[Adj Close], MATCH(1, ($A1055=raw_long[Date])*(B$1=raw_long[Ticker]),0))</f>
        <v>49.429049999999997</v>
      </c>
      <c r="C1055" s="3" cm="1">
        <f t="array" ref="C1055">INDEX(raw_long[Adj Close], MATCH(1, ($A1055=raw_long[Date])*(C$1=raw_long[Ticker]),0))</f>
        <v>297.80337500000002</v>
      </c>
      <c r="D1055" s="3" cm="1">
        <f t="array" ref="D1055">INDEX(raw_long[Adj Close], MATCH(1, ($A1055=raw_long[Date])*(D$1=raw_long[Ticker]),0))</f>
        <v>147.41992200000001</v>
      </c>
      <c r="E1055" s="3" cm="1">
        <f t="array" ref="E1055">INDEX(raw_long[Adj Close], MATCH(1, ($A1055=raw_long[Date])*(E$1=raw_long[Ticker]),0))</f>
        <v>66.905212000000006</v>
      </c>
      <c r="F1055" s="3" cm="1">
        <f t="array" ref="F1055">INDEX(raw_long[Adj Close], MATCH(1, ($A1055=raw_long[Date])*(F$1=raw_long[Ticker]),0))</f>
        <v>200.82730100000001</v>
      </c>
      <c r="G1055" s="3" cm="1">
        <f t="array" ref="G1055">INDEX(raw_long[Adj Close], MATCH(1, ($A1055=raw_long[Date])*(G$1=raw_long[Ticker]),0))</f>
        <v>104.832588</v>
      </c>
      <c r="H1055" s="3" cm="1">
        <f t="array" ref="H1055">INDEX(raw_long[Adj Close], MATCH(1, ($A1055=raw_long[Date])*(H$1=raw_long[Ticker]),0))</f>
        <v>134.86532600000001</v>
      </c>
      <c r="I1055" s="3" cm="1">
        <f t="array" ref="I1055">INDEX(raw_long[Adj Close], MATCH(1, ($A1055=raw_long[Date])*(I$1=raw_long[Ticker]),0))</f>
        <v>92.480002999999996</v>
      </c>
    </row>
    <row r="1056" spans="1:9" x14ac:dyDescent="0.25">
      <c r="A1056" s="2">
        <v>44428</v>
      </c>
      <c r="B1056" s="3" cm="1">
        <f t="array" ref="B1056">INDEX(raw_long[Adj Close], MATCH(1, ($A1056=raw_long[Date])*(B$1=raw_long[Ticker]),0))</f>
        <v>48.855370000000001</v>
      </c>
      <c r="C1056" s="3" cm="1">
        <f t="array" ref="C1056">INDEX(raw_long[Adj Close], MATCH(1, ($A1056=raw_long[Date])*(C$1=raw_long[Ticker]),0))</f>
        <v>296.47805799999998</v>
      </c>
      <c r="D1056" s="3" cm="1">
        <f t="array" ref="D1056">INDEX(raw_long[Adj Close], MATCH(1, ($A1056=raw_long[Date])*(D$1=raw_long[Ticker]),0))</f>
        <v>148.351395</v>
      </c>
      <c r="E1056" s="3" cm="1">
        <f t="array" ref="E1056">INDEX(raw_long[Adj Close], MATCH(1, ($A1056=raw_long[Date])*(E$1=raw_long[Ticker]),0))</f>
        <v>66.592849999999999</v>
      </c>
      <c r="F1056" s="3" cm="1">
        <f t="array" ref="F1056">INDEX(raw_long[Adj Close], MATCH(1, ($A1056=raw_long[Date])*(F$1=raw_long[Ticker]),0))</f>
        <v>203.895645</v>
      </c>
      <c r="G1056" s="3" cm="1">
        <f t="array" ref="G1056">INDEX(raw_long[Adj Close], MATCH(1, ($A1056=raw_long[Date])*(G$1=raw_long[Ticker]),0))</f>
        <v>105.07971999999999</v>
      </c>
      <c r="H1056" s="3" cm="1">
        <f t="array" ref="H1056">INDEX(raw_long[Adj Close], MATCH(1, ($A1056=raw_long[Date])*(H$1=raw_long[Ticker]),0))</f>
        <v>134.74865700000001</v>
      </c>
      <c r="I1056" s="3" cm="1">
        <f t="array" ref="I1056">INDEX(raw_long[Adj Close], MATCH(1, ($A1056=raw_long[Date])*(I$1=raw_long[Ticker]),0))</f>
        <v>93</v>
      </c>
    </row>
    <row r="1057" spans="1:9" x14ac:dyDescent="0.25">
      <c r="A1057" s="2">
        <v>44431</v>
      </c>
      <c r="B1057" s="3" cm="1">
        <f t="array" ref="B1057">INDEX(raw_long[Adj Close], MATCH(1, ($A1057=raw_long[Date])*(B$1=raw_long[Ticker]),0))</f>
        <v>49.132956999999998</v>
      </c>
      <c r="C1057" s="3" cm="1">
        <f t="array" ref="C1057">INDEX(raw_long[Adj Close], MATCH(1, ($A1057=raw_long[Date])*(C$1=raw_long[Ticker]),0))</f>
        <v>300.99395800000002</v>
      </c>
      <c r="D1057" s="3" cm="1">
        <f t="array" ref="D1057">INDEX(raw_long[Adj Close], MATCH(1, ($A1057=raw_long[Date])*(D$1=raw_long[Ticker]),0))</f>
        <v>147.91017199999999</v>
      </c>
      <c r="E1057" s="3" cm="1">
        <f t="array" ref="E1057">INDEX(raw_long[Adj Close], MATCH(1, ($A1057=raw_long[Date])*(E$1=raw_long[Ticker]),0))</f>
        <v>67.198051000000007</v>
      </c>
      <c r="F1057" s="3" cm="1">
        <f t="array" ref="F1057">INDEX(raw_long[Adj Close], MATCH(1, ($A1057=raw_long[Date])*(F$1=raw_long[Ticker]),0))</f>
        <v>200.72833299999999</v>
      </c>
      <c r="G1057" s="3" cm="1">
        <f t="array" ref="G1057">INDEX(raw_long[Adj Close], MATCH(1, ($A1057=raw_long[Date])*(G$1=raw_long[Ticker]),0))</f>
        <v>105.771683</v>
      </c>
      <c r="H1057" s="3" cm="1">
        <f t="array" ref="H1057">INDEX(raw_long[Adj Close], MATCH(1, ($A1057=raw_long[Date])*(H$1=raw_long[Ticker]),0))</f>
        <v>135.72100800000001</v>
      </c>
      <c r="I1057" s="3" cm="1">
        <f t="array" ref="I1057">INDEX(raw_long[Adj Close], MATCH(1, ($A1057=raw_long[Date])*(I$1=raw_long[Ticker]),0))</f>
        <v>94.68</v>
      </c>
    </row>
    <row r="1058" spans="1:9" x14ac:dyDescent="0.25">
      <c r="A1058" s="2">
        <v>44432</v>
      </c>
      <c r="B1058" s="3" cm="1">
        <f t="array" ref="B1058">INDEX(raw_long[Adj Close], MATCH(1, ($A1058=raw_long[Date])*(B$1=raw_long[Ticker]),0))</f>
        <v>50.483887000000003</v>
      </c>
      <c r="C1058" s="3" cm="1">
        <f t="array" ref="C1058">INDEX(raw_long[Adj Close], MATCH(1, ($A1058=raw_long[Date])*(C$1=raw_long[Ticker]),0))</f>
        <v>299.32504299999999</v>
      </c>
      <c r="D1058" s="3" cm="1">
        <f t="array" ref="D1058">INDEX(raw_long[Adj Close], MATCH(1, ($A1058=raw_long[Date])*(D$1=raw_long[Ticker]),0))</f>
        <v>146.831604</v>
      </c>
      <c r="E1058" s="3" cm="1">
        <f t="array" ref="E1058">INDEX(raw_long[Adj Close], MATCH(1, ($A1058=raw_long[Date])*(E$1=raw_long[Ticker]),0))</f>
        <v>66.846648999999999</v>
      </c>
      <c r="F1058" s="3" cm="1">
        <f t="array" ref="F1058">INDEX(raw_long[Adj Close], MATCH(1, ($A1058=raw_long[Date])*(F$1=raw_long[Ticker]),0))</f>
        <v>198.94671600000001</v>
      </c>
      <c r="G1058" s="3" cm="1">
        <f t="array" ref="G1058">INDEX(raw_long[Adj Close], MATCH(1, ($A1058=raw_long[Date])*(G$1=raw_long[Ticker]),0))</f>
        <v>105.326851</v>
      </c>
      <c r="H1058" s="3" cm="1">
        <f t="array" ref="H1058">INDEX(raw_long[Adj Close], MATCH(1, ($A1058=raw_long[Date])*(H$1=raw_long[Ticker]),0))</f>
        <v>136.26551799999999</v>
      </c>
      <c r="I1058" s="3" cm="1">
        <f t="array" ref="I1058">INDEX(raw_long[Adj Close], MATCH(1, ($A1058=raw_long[Date])*(I$1=raw_long[Ticker]),0))</f>
        <v>94.800003000000004</v>
      </c>
    </row>
    <row r="1059" spans="1:9" x14ac:dyDescent="0.25">
      <c r="A1059" s="2">
        <v>44433</v>
      </c>
      <c r="B1059" s="3" cm="1">
        <f t="array" ref="B1059">INDEX(raw_long[Adj Close], MATCH(1, ($A1059=raw_long[Date])*(B$1=raw_long[Ticker]),0))</f>
        <v>50.816986</v>
      </c>
      <c r="C1059" s="3" cm="1">
        <f t="array" ref="C1059">INDEX(raw_long[Adj Close], MATCH(1, ($A1059=raw_long[Date])*(C$1=raw_long[Ticker]),0))</f>
        <v>301.09213299999999</v>
      </c>
      <c r="D1059" s="3" cm="1">
        <f t="array" ref="D1059">INDEX(raw_long[Adj Close], MATCH(1, ($A1059=raw_long[Date])*(D$1=raw_long[Ticker]),0))</f>
        <v>145.60595699999999</v>
      </c>
      <c r="E1059" s="3" cm="1">
        <f t="array" ref="E1059">INDEX(raw_long[Adj Close], MATCH(1, ($A1059=raw_long[Date])*(E$1=raw_long[Ticker]),0))</f>
        <v>65.714309999999998</v>
      </c>
      <c r="F1059" s="3" cm="1">
        <f t="array" ref="F1059">INDEX(raw_long[Adj Close], MATCH(1, ($A1059=raw_long[Date])*(F$1=raw_long[Ticker]),0))</f>
        <v>198.352844</v>
      </c>
      <c r="G1059" s="3" cm="1">
        <f t="array" ref="G1059">INDEX(raw_long[Adj Close], MATCH(1, ($A1059=raw_long[Date])*(G$1=raw_long[Ticker]),0))</f>
        <v>106.41422300000001</v>
      </c>
      <c r="H1059" s="3" cm="1">
        <f t="array" ref="H1059">INDEX(raw_long[Adj Close], MATCH(1, ($A1059=raw_long[Date])*(H$1=raw_long[Ticker]),0))</f>
        <v>135.09869399999999</v>
      </c>
      <c r="I1059" s="3" cm="1">
        <f t="array" ref="I1059">INDEX(raw_long[Adj Close], MATCH(1, ($A1059=raw_long[Date])*(I$1=raw_long[Ticker]),0))</f>
        <v>95.559997999999993</v>
      </c>
    </row>
    <row r="1060" spans="1:9" x14ac:dyDescent="0.25">
      <c r="A1060" s="2">
        <v>44434</v>
      </c>
      <c r="B1060" s="3" cm="1">
        <f t="array" ref="B1060">INDEX(raw_long[Adj Close], MATCH(1, ($A1060=raw_long[Date])*(B$1=raw_long[Ticker]),0))</f>
        <v>50.928024000000001</v>
      </c>
      <c r="C1060" s="3" cm="1">
        <f t="array" ref="C1060">INDEX(raw_long[Adj Close], MATCH(1, ($A1060=raw_long[Date])*(C$1=raw_long[Ticker]),0))</f>
        <v>299.47228999999999</v>
      </c>
      <c r="D1060" s="3" cm="1">
        <f t="array" ref="D1060">INDEX(raw_long[Adj Close], MATCH(1, ($A1060=raw_long[Date])*(D$1=raw_long[Ticker]),0))</f>
        <v>145.262787</v>
      </c>
      <c r="E1060" s="3" cm="1">
        <f t="array" ref="E1060">INDEX(raw_long[Adj Close], MATCH(1, ($A1060=raw_long[Date])*(E$1=raw_long[Ticker]),0))</f>
        <v>65.733833000000004</v>
      </c>
      <c r="F1060" s="3" cm="1">
        <f t="array" ref="F1060">INDEX(raw_long[Adj Close], MATCH(1, ($A1060=raw_long[Date])*(F$1=raw_long[Ticker]),0))</f>
        <v>197.95692399999999</v>
      </c>
      <c r="G1060" s="3" cm="1">
        <f t="array" ref="G1060">INDEX(raw_long[Adj Close], MATCH(1, ($A1060=raw_long[Date])*(G$1=raw_long[Ticker]),0))</f>
        <v>103.84407</v>
      </c>
      <c r="H1060" s="3" cm="1">
        <f t="array" ref="H1060">INDEX(raw_long[Adj Close], MATCH(1, ($A1060=raw_long[Date])*(H$1=raw_long[Ticker]),0))</f>
        <v>135.21537799999999</v>
      </c>
      <c r="I1060" s="3" cm="1">
        <f t="array" ref="I1060">INDEX(raw_long[Adj Close], MATCH(1, ($A1060=raw_long[Date])*(I$1=raw_long[Ticker]),0))</f>
        <v>94.360000999999997</v>
      </c>
    </row>
    <row r="1061" spans="1:9" x14ac:dyDescent="0.25">
      <c r="A1061" s="2">
        <v>44435</v>
      </c>
      <c r="B1061" s="3" cm="1">
        <f t="array" ref="B1061">INDEX(raw_long[Adj Close], MATCH(1, ($A1061=raw_long[Date])*(B$1=raw_long[Ticker]),0))</f>
        <v>51.353656999999998</v>
      </c>
      <c r="C1061" s="3" cm="1">
        <f t="array" ref="C1061">INDEX(raw_long[Adj Close], MATCH(1, ($A1061=raw_long[Date])*(C$1=raw_long[Ticker]),0))</f>
        <v>298.68691999999999</v>
      </c>
      <c r="D1061" s="3" cm="1">
        <f t="array" ref="D1061">INDEX(raw_long[Adj Close], MATCH(1, ($A1061=raw_long[Date])*(D$1=raw_long[Ticker]),0))</f>
        <v>145.900116</v>
      </c>
      <c r="E1061" s="3" cm="1">
        <f t="array" ref="E1061">INDEX(raw_long[Adj Close], MATCH(1, ($A1061=raw_long[Date])*(E$1=raw_long[Ticker]),0))</f>
        <v>64.581985000000003</v>
      </c>
      <c r="F1061" s="3" cm="1">
        <f t="array" ref="F1061">INDEX(raw_long[Adj Close], MATCH(1, ($A1061=raw_long[Date])*(F$1=raw_long[Ticker]),0))</f>
        <v>197.659988</v>
      </c>
      <c r="G1061" s="3" cm="1">
        <f t="array" ref="G1061">INDEX(raw_long[Adj Close], MATCH(1, ($A1061=raw_long[Date])*(G$1=raw_long[Ticker]),0))</f>
        <v>103.893494</v>
      </c>
      <c r="H1061" s="3" cm="1">
        <f t="array" ref="H1061">INDEX(raw_long[Adj Close], MATCH(1, ($A1061=raw_long[Date])*(H$1=raw_long[Ticker]),0))</f>
        <v>136.79058800000001</v>
      </c>
      <c r="I1061" s="3" cm="1">
        <f t="array" ref="I1061">INDEX(raw_long[Adj Close], MATCH(1, ($A1061=raw_long[Date])*(I$1=raw_long[Ticker]),0))</f>
        <v>94.120002999999997</v>
      </c>
    </row>
    <row r="1062" spans="1:9" x14ac:dyDescent="0.25">
      <c r="A1062" s="2">
        <v>44438</v>
      </c>
      <c r="B1062" s="3" cm="1">
        <f t="array" ref="B1062">INDEX(raw_long[Adj Close], MATCH(1, ($A1062=raw_long[Date])*(B$1=raw_long[Ticker]),0))</f>
        <v>52.445498999999998</v>
      </c>
      <c r="C1062" s="3" cm="1">
        <f t="array" ref="C1062">INDEX(raw_long[Adj Close], MATCH(1, ($A1062=raw_long[Date])*(C$1=raw_long[Ticker]),0))</f>
        <v>296.52713</v>
      </c>
      <c r="D1062" s="3" cm="1">
        <f t="array" ref="D1062">INDEX(raw_long[Adj Close], MATCH(1, ($A1062=raw_long[Date])*(D$1=raw_long[Ticker]),0))</f>
        <v>146.29231300000001</v>
      </c>
      <c r="E1062" s="3" cm="1">
        <f t="array" ref="E1062">INDEX(raw_long[Adj Close], MATCH(1, ($A1062=raw_long[Date])*(E$1=raw_long[Ticker]),0))</f>
        <v>63.937721000000003</v>
      </c>
      <c r="F1062" s="3" cm="1">
        <f t="array" ref="F1062">INDEX(raw_long[Adj Close], MATCH(1, ($A1062=raw_long[Date])*(F$1=raw_long[Ticker]),0))</f>
        <v>200.13445999999999</v>
      </c>
      <c r="G1062" s="3" cm="1">
        <f t="array" ref="G1062">INDEX(raw_long[Adj Close], MATCH(1, ($A1062=raw_long[Date])*(G$1=raw_long[Ticker]),0))</f>
        <v>103.349808</v>
      </c>
      <c r="H1062" s="3" cm="1">
        <f t="array" ref="H1062">INDEX(raw_long[Adj Close], MATCH(1, ($A1062=raw_long[Date])*(H$1=raw_long[Ticker]),0))</f>
        <v>137.510132</v>
      </c>
      <c r="I1062" s="3" cm="1">
        <f t="array" ref="I1062">INDEX(raw_long[Adj Close], MATCH(1, ($A1062=raw_long[Date])*(I$1=raw_long[Ticker]),0))</f>
        <v>95.32</v>
      </c>
    </row>
    <row r="1063" spans="1:9" x14ac:dyDescent="0.25">
      <c r="A1063" s="2">
        <v>44439</v>
      </c>
      <c r="B1063" s="3" cm="1">
        <f t="array" ref="B1063">INDEX(raw_long[Adj Close], MATCH(1, ($A1063=raw_long[Date])*(B$1=raw_long[Ticker]),0))</f>
        <v>50.798484999999999</v>
      </c>
      <c r="C1063" s="3" cm="1">
        <f t="array" ref="C1063">INDEX(raw_long[Adj Close], MATCH(1, ($A1063=raw_long[Date])*(C$1=raw_long[Ticker]),0))</f>
        <v>294.95642099999998</v>
      </c>
      <c r="D1063" s="3" cm="1">
        <f t="array" ref="D1063">INDEX(raw_long[Adj Close], MATCH(1, ($A1063=raw_long[Date])*(D$1=raw_long[Ticker]),0))</f>
        <v>143.252747</v>
      </c>
      <c r="E1063" s="3" cm="1">
        <f t="array" ref="E1063">INDEX(raw_long[Adj Close], MATCH(1, ($A1063=raw_long[Date])*(E$1=raw_long[Ticker]),0))</f>
        <v>63.488692999999998</v>
      </c>
      <c r="F1063" s="3" cm="1">
        <f t="array" ref="F1063">INDEX(raw_long[Adj Close], MATCH(1, ($A1063=raw_long[Date])*(F$1=raw_long[Ticker]),0))</f>
        <v>199.14466899999999</v>
      </c>
      <c r="G1063" s="3" cm="1">
        <f t="array" ref="G1063">INDEX(raw_long[Adj Close], MATCH(1, ($A1063=raw_long[Date])*(G$1=raw_long[Ticker]),0))</f>
        <v>101.619896</v>
      </c>
      <c r="H1063" s="3" cm="1">
        <f t="array" ref="H1063">INDEX(raw_long[Adj Close], MATCH(1, ($A1063=raw_long[Date])*(H$1=raw_long[Ticker]),0))</f>
        <v>136.946167</v>
      </c>
      <c r="I1063" s="3" cm="1">
        <f t="array" ref="I1063">INDEX(raw_long[Adj Close], MATCH(1, ($A1063=raw_long[Date])*(I$1=raw_long[Ticker]),0))</f>
        <v>93.800003000000004</v>
      </c>
    </row>
    <row r="1064" spans="1:9" x14ac:dyDescent="0.25">
      <c r="A1064" s="2">
        <v>44440</v>
      </c>
      <c r="B1064" s="3" cm="1">
        <f t="array" ref="B1064">INDEX(raw_long[Adj Close], MATCH(1, ($A1064=raw_long[Date])*(B$1=raw_long[Ticker]),0))</f>
        <v>51.057563999999999</v>
      </c>
      <c r="C1064" s="3" cm="1">
        <f t="array" ref="C1064">INDEX(raw_long[Adj Close], MATCH(1, ($A1064=raw_long[Date])*(C$1=raw_long[Ticker]),0))</f>
        <v>295.69268799999998</v>
      </c>
      <c r="D1064" s="3" cm="1">
        <f t="array" ref="D1064">INDEX(raw_long[Adj Close], MATCH(1, ($A1064=raw_long[Date])*(D$1=raw_long[Ticker]),0))</f>
        <v>143.98812899999999</v>
      </c>
      <c r="E1064" s="3" cm="1">
        <f t="array" ref="E1064">INDEX(raw_long[Adj Close], MATCH(1, ($A1064=raw_long[Date])*(E$1=raw_long[Ticker]),0))</f>
        <v>63.762016000000003</v>
      </c>
      <c r="F1064" s="3" cm="1">
        <f t="array" ref="F1064">INDEX(raw_long[Adj Close], MATCH(1, ($A1064=raw_long[Date])*(F$1=raw_long[Ticker]),0))</f>
        <v>200.82730100000001</v>
      </c>
      <c r="G1064" s="3" cm="1">
        <f t="array" ref="G1064">INDEX(raw_long[Adj Close], MATCH(1, ($A1064=raw_long[Date])*(G$1=raw_long[Ticker]),0))</f>
        <v>102.657837</v>
      </c>
      <c r="H1064" s="3" cm="1">
        <f t="array" ref="H1064">INDEX(raw_long[Adj Close], MATCH(1, ($A1064=raw_long[Date])*(H$1=raw_long[Ticker]),0))</f>
        <v>135.390411</v>
      </c>
      <c r="I1064" s="3" cm="1">
        <f t="array" ref="I1064">INDEX(raw_long[Adj Close], MATCH(1, ($A1064=raw_long[Date])*(I$1=raw_long[Ticker]),0))</f>
        <v>94.18</v>
      </c>
    </row>
    <row r="1065" spans="1:9" x14ac:dyDescent="0.25">
      <c r="A1065" s="2">
        <v>44441</v>
      </c>
      <c r="B1065" s="3" cm="1">
        <f t="array" ref="B1065">INDEX(raw_long[Adj Close], MATCH(1, ($A1065=raw_long[Date])*(B$1=raw_long[Ticker]),0))</f>
        <v>52.741591999999997</v>
      </c>
      <c r="C1065" s="3" cm="1">
        <f t="array" ref="C1065">INDEX(raw_long[Adj Close], MATCH(1, ($A1065=raw_long[Date])*(C$1=raw_long[Ticker]),0))</f>
        <v>295.93814099999997</v>
      </c>
      <c r="D1065" s="3" cm="1">
        <f t="array" ref="D1065">INDEX(raw_long[Adj Close], MATCH(1, ($A1065=raw_long[Date])*(D$1=raw_long[Ticker]),0))</f>
        <v>142.95858799999999</v>
      </c>
      <c r="E1065" s="3" cm="1">
        <f t="array" ref="E1065">INDEX(raw_long[Adj Close], MATCH(1, ($A1065=raw_long[Date])*(E$1=raw_long[Ticker]),0))</f>
        <v>63.976768</v>
      </c>
      <c r="F1065" s="3" cm="1">
        <f t="array" ref="F1065">INDEX(raw_long[Adj Close], MATCH(1, ($A1065=raw_long[Date])*(F$1=raw_long[Ticker]),0))</f>
        <v>203.994629</v>
      </c>
      <c r="G1065" s="3" cm="1">
        <f t="array" ref="G1065">INDEX(raw_long[Adj Close], MATCH(1, ($A1065=raw_long[Date])*(G$1=raw_long[Ticker]),0))</f>
        <v>102.60842100000001</v>
      </c>
      <c r="H1065" s="3" cm="1">
        <f t="array" ref="H1065">INDEX(raw_long[Adj Close], MATCH(1, ($A1065=raw_long[Date])*(H$1=raw_long[Ticker]),0))</f>
        <v>137.80183400000001</v>
      </c>
      <c r="I1065" s="3" cm="1">
        <f t="array" ref="I1065">INDEX(raw_long[Adj Close], MATCH(1, ($A1065=raw_long[Date])*(I$1=raw_long[Ticker]),0))</f>
        <v>95.400002000000001</v>
      </c>
    </row>
    <row r="1066" spans="1:9" x14ac:dyDescent="0.25">
      <c r="A1066" s="2">
        <v>44442</v>
      </c>
      <c r="B1066" s="3" cm="1">
        <f t="array" ref="B1066">INDEX(raw_long[Adj Close], MATCH(1, ($A1066=raw_long[Date])*(B$1=raw_long[Ticker]),0))</f>
        <v>53.000675000000001</v>
      </c>
      <c r="C1066" s="3" cm="1">
        <f t="array" ref="C1066">INDEX(raw_long[Adj Close], MATCH(1, ($A1066=raw_long[Date])*(C$1=raw_long[Ticker]),0))</f>
        <v>293.58200099999999</v>
      </c>
      <c r="D1066" s="3" cm="1">
        <f t="array" ref="D1066">INDEX(raw_long[Adj Close], MATCH(1, ($A1066=raw_long[Date])*(D$1=raw_long[Ticker]),0))</f>
        <v>142.66442900000001</v>
      </c>
      <c r="E1066" s="3" cm="1">
        <f t="array" ref="E1066">INDEX(raw_long[Adj Close], MATCH(1, ($A1066=raw_long[Date])*(E$1=raw_long[Ticker]),0))</f>
        <v>63.605834999999999</v>
      </c>
      <c r="F1066" s="3" cm="1">
        <f t="array" ref="F1066">INDEX(raw_long[Adj Close], MATCH(1, ($A1066=raw_long[Date])*(F$1=raw_long[Ticker]),0))</f>
        <v>203.796661</v>
      </c>
      <c r="G1066" s="3" cm="1">
        <f t="array" ref="G1066">INDEX(raw_long[Adj Close], MATCH(1, ($A1066=raw_long[Date])*(G$1=raw_long[Ticker]),0))</f>
        <v>101.372765</v>
      </c>
      <c r="H1066" s="3" cm="1">
        <f t="array" ref="H1066">INDEX(raw_long[Adj Close], MATCH(1, ($A1066=raw_long[Date])*(H$1=raw_long[Ticker]),0))</f>
        <v>138.63806199999999</v>
      </c>
      <c r="I1066" s="3" cm="1">
        <f t="array" ref="I1066">INDEX(raw_long[Adj Close], MATCH(1, ($A1066=raw_long[Date])*(I$1=raw_long[Ticker]),0))</f>
        <v>94.699996999999996</v>
      </c>
    </row>
    <row r="1067" spans="1:9" x14ac:dyDescent="0.25">
      <c r="A1067" s="2">
        <v>44445</v>
      </c>
      <c r="B1067" s="3" cm="1">
        <f t="array" ref="B1067">INDEX(raw_long[Adj Close], MATCH(1, ($A1067=raw_long[Date])*(B$1=raw_long[Ticker]),0))</f>
        <v>53.629871000000001</v>
      </c>
      <c r="C1067" s="3" cm="1">
        <f t="array" ref="C1067">INDEX(raw_long[Adj Close], MATCH(1, ($A1067=raw_long[Date])*(C$1=raw_long[Ticker]),0))</f>
        <v>294.51461799999998</v>
      </c>
      <c r="D1067" s="3" cm="1">
        <f t="array" ref="D1067">INDEX(raw_long[Adj Close], MATCH(1, ($A1067=raw_long[Date])*(D$1=raw_long[Ticker]),0))</f>
        <v>142.860535</v>
      </c>
      <c r="E1067" s="3" cm="1">
        <f t="array" ref="E1067">INDEX(raw_long[Adj Close], MATCH(1, ($A1067=raw_long[Date])*(E$1=raw_long[Ticker]),0))</f>
        <v>64.015816000000001</v>
      </c>
      <c r="F1067" s="3" cm="1">
        <f t="array" ref="F1067">INDEX(raw_long[Adj Close], MATCH(1, ($A1067=raw_long[Date])*(F$1=raw_long[Ticker]),0))</f>
        <v>203.895645</v>
      </c>
      <c r="G1067" s="3" cm="1">
        <f t="array" ref="G1067">INDEX(raw_long[Adj Close], MATCH(1, ($A1067=raw_long[Date])*(G$1=raw_long[Ticker]),0))</f>
        <v>102.50955999999999</v>
      </c>
      <c r="H1067" s="3" cm="1">
        <f t="array" ref="H1067">INDEX(raw_long[Adj Close], MATCH(1, ($A1067=raw_long[Date])*(H$1=raw_long[Ticker]),0))</f>
        <v>142.74139400000001</v>
      </c>
      <c r="I1067" s="3" cm="1">
        <f t="array" ref="I1067">INDEX(raw_long[Adj Close], MATCH(1, ($A1067=raw_long[Date])*(I$1=raw_long[Ticker]),0))</f>
        <v>95.739998</v>
      </c>
    </row>
    <row r="1068" spans="1:9" x14ac:dyDescent="0.25">
      <c r="A1068" s="2">
        <v>44446</v>
      </c>
      <c r="B1068" s="3" cm="1">
        <f t="array" ref="B1068">INDEX(raw_long[Adj Close], MATCH(1, ($A1068=raw_long[Date])*(B$1=raw_long[Ticker]),0))</f>
        <v>53.592860999999999</v>
      </c>
      <c r="C1068" s="3" cm="1">
        <f t="array" ref="C1068">INDEX(raw_long[Adj Close], MATCH(1, ($A1068=raw_long[Date])*(C$1=raw_long[Ticker]),0))</f>
        <v>295.39816300000001</v>
      </c>
      <c r="D1068" s="3" cm="1">
        <f t="array" ref="D1068">INDEX(raw_long[Adj Close], MATCH(1, ($A1068=raw_long[Date])*(D$1=raw_long[Ticker]),0))</f>
        <v>143.15467799999999</v>
      </c>
      <c r="E1068" s="3" cm="1">
        <f t="array" ref="E1068">INDEX(raw_long[Adj Close], MATCH(1, ($A1068=raw_long[Date])*(E$1=raw_long[Ticker]),0))</f>
        <v>64.211044000000001</v>
      </c>
      <c r="F1068" s="3" cm="1">
        <f t="array" ref="F1068">INDEX(raw_long[Adj Close], MATCH(1, ($A1068=raw_long[Date])*(F$1=raw_long[Ticker]),0))</f>
        <v>200.035492</v>
      </c>
      <c r="G1068" s="3" cm="1">
        <f t="array" ref="G1068">INDEX(raw_long[Adj Close], MATCH(1, ($A1068=raw_long[Date])*(G$1=raw_long[Ticker]),0))</f>
        <v>103.25095399999999</v>
      </c>
      <c r="H1068" s="3" cm="1">
        <f t="array" ref="H1068">INDEX(raw_long[Adj Close], MATCH(1, ($A1068=raw_long[Date])*(H$1=raw_long[Ticker]),0))</f>
        <v>142.04130599999999</v>
      </c>
      <c r="I1068" s="3" cm="1">
        <f t="array" ref="I1068">INDEX(raw_long[Adj Close], MATCH(1, ($A1068=raw_long[Date])*(I$1=raw_long[Ticker]),0))</f>
        <v>96.980002999999996</v>
      </c>
    </row>
    <row r="1069" spans="1:9" x14ac:dyDescent="0.25">
      <c r="A1069" s="2">
        <v>44447</v>
      </c>
      <c r="B1069" s="3" cm="1">
        <f t="array" ref="B1069">INDEX(raw_long[Adj Close], MATCH(1, ($A1069=raw_long[Date])*(B$1=raw_long[Ticker]),0))</f>
        <v>53.981482999999997</v>
      </c>
      <c r="C1069" s="3" cm="1">
        <f t="array" ref="C1069">INDEX(raw_long[Adj Close], MATCH(1, ($A1069=raw_long[Date])*(C$1=raw_long[Ticker]),0))</f>
        <v>291.47131300000001</v>
      </c>
      <c r="D1069" s="3" cm="1">
        <f t="array" ref="D1069">INDEX(raw_long[Adj Close], MATCH(1, ($A1069=raw_long[Date])*(D$1=raw_long[Ticker]),0))</f>
        <v>142.02709999999999</v>
      </c>
      <c r="E1069" s="3" cm="1">
        <f t="array" ref="E1069">INDEX(raw_long[Adj Close], MATCH(1, ($A1069=raw_long[Date])*(E$1=raw_long[Ticker]),0))</f>
        <v>63.840107000000003</v>
      </c>
      <c r="F1069" s="3" cm="1">
        <f t="array" ref="F1069">INDEX(raw_long[Adj Close], MATCH(1, ($A1069=raw_long[Date])*(F$1=raw_long[Ticker]),0))</f>
        <v>197.90744000000001</v>
      </c>
      <c r="G1069" s="3" cm="1">
        <f t="array" ref="G1069">INDEX(raw_long[Adj Close], MATCH(1, ($A1069=raw_long[Date])*(G$1=raw_long[Ticker]),0))</f>
        <v>102.904968</v>
      </c>
      <c r="H1069" s="3" cm="1">
        <f t="array" ref="H1069">INDEX(raw_long[Adj Close], MATCH(1, ($A1069=raw_long[Date])*(H$1=raw_long[Ticker]),0))</f>
        <v>137.06285099999999</v>
      </c>
      <c r="I1069" s="3" cm="1">
        <f t="array" ref="I1069">INDEX(raw_long[Adj Close], MATCH(1, ($A1069=raw_long[Date])*(I$1=raw_long[Ticker]),0))</f>
        <v>96.919998000000007</v>
      </c>
    </row>
    <row r="1070" spans="1:9" x14ac:dyDescent="0.25">
      <c r="A1070" s="2">
        <v>44448</v>
      </c>
      <c r="B1070" s="3" cm="1">
        <f t="array" ref="B1070">INDEX(raw_long[Adj Close], MATCH(1, ($A1070=raw_long[Date])*(B$1=raw_long[Ticker]),0))</f>
        <v>54.296081999999998</v>
      </c>
      <c r="C1070" s="3" cm="1">
        <f t="array" ref="C1070">INDEX(raw_long[Adj Close], MATCH(1, ($A1070=raw_long[Date])*(C$1=raw_long[Ticker]),0))</f>
        <v>292.30578600000001</v>
      </c>
      <c r="D1070" s="3" cm="1">
        <f t="array" ref="D1070">INDEX(raw_long[Adj Close], MATCH(1, ($A1070=raw_long[Date])*(D$1=raw_long[Ticker]),0))</f>
        <v>141.63488799999999</v>
      </c>
      <c r="E1070" s="3" cm="1">
        <f t="array" ref="E1070">INDEX(raw_long[Adj Close], MATCH(1, ($A1070=raw_long[Date])*(E$1=raw_long[Ticker]),0))</f>
        <v>63.352035999999998</v>
      </c>
      <c r="F1070" s="3" cm="1">
        <f t="array" ref="F1070">INDEX(raw_long[Adj Close], MATCH(1, ($A1070=raw_long[Date])*(F$1=raw_long[Ticker]),0))</f>
        <v>201.619125</v>
      </c>
      <c r="G1070" s="3" cm="1">
        <f t="array" ref="G1070">INDEX(raw_long[Adj Close], MATCH(1, ($A1070=raw_long[Date])*(G$1=raw_long[Ticker]),0))</f>
        <v>103.79464</v>
      </c>
      <c r="H1070" s="3" cm="1">
        <f t="array" ref="H1070">INDEX(raw_long[Adj Close], MATCH(1, ($A1070=raw_long[Date])*(H$1=raw_long[Ticker]),0))</f>
        <v>139.37704500000001</v>
      </c>
      <c r="I1070" s="3" cm="1">
        <f t="array" ref="I1070">INDEX(raw_long[Adj Close], MATCH(1, ($A1070=raw_long[Date])*(I$1=raw_long[Ticker]),0))</f>
        <v>97.480002999999996</v>
      </c>
    </row>
    <row r="1071" spans="1:9" x14ac:dyDescent="0.25">
      <c r="A1071" s="2">
        <v>44449</v>
      </c>
      <c r="B1071" s="3" cm="1">
        <f t="array" ref="B1071">INDEX(raw_long[Adj Close], MATCH(1, ($A1071=raw_long[Date])*(B$1=raw_long[Ticker]),0))</f>
        <v>54.351601000000002</v>
      </c>
      <c r="C1071" s="3" cm="1">
        <f t="array" ref="C1071">INDEX(raw_long[Adj Close], MATCH(1, ($A1071=raw_long[Date])*(C$1=raw_long[Ticker]),0))</f>
        <v>293.58200099999999</v>
      </c>
      <c r="D1071" s="3" cm="1">
        <f t="array" ref="D1071">INDEX(raw_long[Adj Close], MATCH(1, ($A1071=raw_long[Date])*(D$1=raw_long[Ticker]),0))</f>
        <v>140.21315000000001</v>
      </c>
      <c r="E1071" s="3" cm="1">
        <f t="array" ref="E1071">INDEX(raw_long[Adj Close], MATCH(1, ($A1071=raw_long[Date])*(E$1=raw_long[Ticker]),0))</f>
        <v>60.306449999999998</v>
      </c>
      <c r="F1071" s="3" cm="1">
        <f t="array" ref="F1071">INDEX(raw_long[Adj Close], MATCH(1, ($A1071=raw_long[Date])*(F$1=raw_long[Ticker]),0))</f>
        <v>201.817093</v>
      </c>
      <c r="G1071" s="3" cm="1">
        <f t="array" ref="G1071">INDEX(raw_long[Adj Close], MATCH(1, ($A1071=raw_long[Date])*(G$1=raw_long[Ticker]),0))</f>
        <v>105.22798899999999</v>
      </c>
      <c r="H1071" s="3" cm="1">
        <f t="array" ref="H1071">INDEX(raw_long[Adj Close], MATCH(1, ($A1071=raw_long[Date])*(H$1=raw_long[Ticker]),0))</f>
        <v>142.04130599999999</v>
      </c>
      <c r="I1071" s="3" cm="1">
        <f t="array" ref="I1071">INDEX(raw_long[Adj Close], MATCH(1, ($A1071=raw_long[Date])*(I$1=raw_long[Ticker]),0))</f>
        <v>97.82</v>
      </c>
    </row>
    <row r="1072" spans="1:9" x14ac:dyDescent="0.25">
      <c r="A1072" s="2">
        <v>44452</v>
      </c>
      <c r="B1072" s="3" cm="1">
        <f t="array" ref="B1072">INDEX(raw_long[Adj Close], MATCH(1, ($A1072=raw_long[Date])*(B$1=raw_long[Ticker]),0))</f>
        <v>54.703209000000001</v>
      </c>
      <c r="C1072" s="3" cm="1">
        <f t="array" ref="C1072">INDEX(raw_long[Adj Close], MATCH(1, ($A1072=raw_long[Date])*(C$1=raw_long[Ticker]),0))</f>
        <v>292.01126099999999</v>
      </c>
      <c r="D1072" s="3" cm="1">
        <f t="array" ref="D1072">INDEX(raw_long[Adj Close], MATCH(1, ($A1072=raw_long[Date])*(D$1=raw_long[Ticker]),0))</f>
        <v>139.428741</v>
      </c>
      <c r="E1072" s="3" cm="1">
        <f t="array" ref="E1072">INDEX(raw_long[Adj Close], MATCH(1, ($A1072=raw_long[Date])*(E$1=raw_long[Ticker]),0))</f>
        <v>60.325974000000002</v>
      </c>
      <c r="F1072" s="3" cm="1">
        <f t="array" ref="F1072">INDEX(raw_long[Adj Close], MATCH(1, ($A1072=raw_long[Date])*(F$1=raw_long[Ticker]),0))</f>
        <v>200.035492</v>
      </c>
      <c r="G1072" s="3" cm="1">
        <f t="array" ref="G1072">INDEX(raw_long[Adj Close], MATCH(1, ($A1072=raw_long[Date])*(G$1=raw_long[Ticker]),0))</f>
        <v>102.311859</v>
      </c>
      <c r="H1072" s="3" cm="1">
        <f t="array" ref="H1072">INDEX(raw_long[Adj Close], MATCH(1, ($A1072=raw_long[Date])*(H$1=raw_long[Ticker]),0))</f>
        <v>142.48857100000001</v>
      </c>
      <c r="I1072" s="3" cm="1">
        <f t="array" ref="I1072">INDEX(raw_long[Adj Close], MATCH(1, ($A1072=raw_long[Date])*(I$1=raw_long[Ticker]),0))</f>
        <v>94.980002999999996</v>
      </c>
    </row>
    <row r="1073" spans="1:9" x14ac:dyDescent="0.25">
      <c r="A1073" s="2">
        <v>44453</v>
      </c>
      <c r="B1073" s="3" cm="1">
        <f t="array" ref="B1073">INDEX(raw_long[Adj Close], MATCH(1, ($A1073=raw_long[Date])*(B$1=raw_long[Ticker]),0))</f>
        <v>54.499648999999998</v>
      </c>
      <c r="C1073" s="3" cm="1">
        <f t="array" ref="C1073">INDEX(raw_long[Adj Close], MATCH(1, ($A1073=raw_long[Date])*(C$1=raw_long[Ticker]),0))</f>
        <v>288.18255599999998</v>
      </c>
      <c r="D1073" s="3" cm="1">
        <f t="array" ref="D1073">INDEX(raw_long[Adj Close], MATCH(1, ($A1073=raw_long[Date])*(D$1=raw_long[Ticker]),0))</f>
        <v>139.330704</v>
      </c>
      <c r="E1073" s="3" cm="1">
        <f t="array" ref="E1073">INDEX(raw_long[Adj Close], MATCH(1, ($A1073=raw_long[Date])*(E$1=raw_long[Ticker]),0))</f>
        <v>60.404063999999998</v>
      </c>
      <c r="F1073" s="3" cm="1">
        <f t="array" ref="F1073">INDEX(raw_long[Adj Close], MATCH(1, ($A1073=raw_long[Date])*(F$1=raw_long[Ticker]),0))</f>
        <v>197.659988</v>
      </c>
      <c r="G1073" s="3" cm="1">
        <f t="array" ref="G1073">INDEX(raw_long[Adj Close], MATCH(1, ($A1073=raw_long[Date])*(G$1=raw_long[Ticker]),0))</f>
        <v>102.657837</v>
      </c>
      <c r="H1073" s="3" cm="1">
        <f t="array" ref="H1073">INDEX(raw_long[Adj Close], MATCH(1, ($A1073=raw_long[Date])*(H$1=raw_long[Ticker]),0))</f>
        <v>143.75264000000001</v>
      </c>
      <c r="I1073" s="3" cm="1">
        <f t="array" ref="I1073">INDEX(raw_long[Adj Close], MATCH(1, ($A1073=raw_long[Date])*(I$1=raw_long[Ticker]),0))</f>
        <v>95</v>
      </c>
    </row>
    <row r="1074" spans="1:9" x14ac:dyDescent="0.25">
      <c r="A1074" s="2">
        <v>44454</v>
      </c>
      <c r="B1074" s="3" cm="1">
        <f t="array" ref="B1074">INDEX(raw_long[Adj Close], MATCH(1, ($A1074=raw_long[Date])*(B$1=raw_long[Ticker]),0))</f>
        <v>53.222743999999999</v>
      </c>
      <c r="C1074" s="3" cm="1">
        <f t="array" ref="C1074">INDEX(raw_long[Adj Close], MATCH(1, ($A1074=raw_long[Date])*(C$1=raw_long[Ticker]),0))</f>
        <v>279.69073500000002</v>
      </c>
      <c r="D1074" s="3" cm="1">
        <f t="array" ref="D1074">INDEX(raw_long[Adj Close], MATCH(1, ($A1074=raw_long[Date])*(D$1=raw_long[Ticker]),0))</f>
        <v>139.624832</v>
      </c>
      <c r="E1074" s="3" cm="1">
        <f t="array" ref="E1074">INDEX(raw_long[Adj Close], MATCH(1, ($A1074=raw_long[Date])*(E$1=raw_long[Ticker]),0))</f>
        <v>58.666519000000001</v>
      </c>
      <c r="F1074" s="3" cm="1">
        <f t="array" ref="F1074">INDEX(raw_long[Adj Close], MATCH(1, ($A1074=raw_long[Date])*(F$1=raw_long[Ticker]),0))</f>
        <v>195.33401499999999</v>
      </c>
      <c r="G1074" s="3" cm="1">
        <f t="array" ref="G1074">INDEX(raw_long[Adj Close], MATCH(1, ($A1074=raw_long[Date])*(G$1=raw_long[Ticker]),0))</f>
        <v>98.852035999999998</v>
      </c>
      <c r="H1074" s="3" cm="1">
        <f t="array" ref="H1074">INDEX(raw_long[Adj Close], MATCH(1, ($A1074=raw_long[Date])*(H$1=raw_long[Ticker]),0))</f>
        <v>142.66360499999999</v>
      </c>
      <c r="I1074" s="3" cm="1">
        <f t="array" ref="I1074">INDEX(raw_long[Adj Close], MATCH(1, ($A1074=raw_long[Date])*(I$1=raw_long[Ticker]),0))</f>
        <v>94.239998</v>
      </c>
    </row>
    <row r="1075" spans="1:9" x14ac:dyDescent="0.25">
      <c r="A1075" s="2">
        <v>44455</v>
      </c>
      <c r="B1075" s="3" cm="1">
        <f t="array" ref="B1075">INDEX(raw_long[Adj Close], MATCH(1, ($A1075=raw_long[Date])*(B$1=raw_long[Ticker]),0))</f>
        <v>53.833438999999998</v>
      </c>
      <c r="C1075" s="3" cm="1">
        <f t="array" ref="C1075">INDEX(raw_long[Adj Close], MATCH(1, ($A1075=raw_long[Date])*(C$1=raw_long[Ticker]),0))</f>
        <v>280.18158</v>
      </c>
      <c r="D1075" s="3" cm="1">
        <f t="array" ref="D1075">INDEX(raw_long[Adj Close], MATCH(1, ($A1075=raw_long[Date])*(D$1=raw_long[Ticker]),0))</f>
        <v>139.968018</v>
      </c>
      <c r="E1075" s="3" cm="1">
        <f t="array" ref="E1075">INDEX(raw_long[Adj Close], MATCH(1, ($A1075=raw_long[Date])*(E$1=raw_long[Ticker]),0))</f>
        <v>58.295586</v>
      </c>
      <c r="F1075" s="3" cm="1">
        <f t="array" ref="F1075">INDEX(raw_long[Adj Close], MATCH(1, ($A1075=raw_long[Date])*(F$1=raw_long[Ticker]),0))</f>
        <v>194.344223</v>
      </c>
      <c r="G1075" s="3" cm="1">
        <f t="array" ref="G1075">INDEX(raw_long[Adj Close], MATCH(1, ($A1075=raw_long[Date])*(G$1=raw_long[Ticker]),0))</f>
        <v>100.186539</v>
      </c>
      <c r="H1075" s="3" cm="1">
        <f t="array" ref="H1075">INDEX(raw_long[Adj Close], MATCH(1, ($A1075=raw_long[Date])*(H$1=raw_long[Ticker]),0))</f>
        <v>145.63900799999999</v>
      </c>
      <c r="I1075" s="3" cm="1">
        <f t="array" ref="I1075">INDEX(raw_long[Adj Close], MATCH(1, ($A1075=raw_long[Date])*(I$1=raw_long[Ticker]),0))</f>
        <v>94</v>
      </c>
    </row>
    <row r="1076" spans="1:9" x14ac:dyDescent="0.25">
      <c r="A1076" s="2">
        <v>44456</v>
      </c>
      <c r="B1076" s="3" cm="1">
        <f t="array" ref="B1076">INDEX(raw_long[Adj Close], MATCH(1, ($A1076=raw_long[Date])*(B$1=raw_long[Ticker]),0))</f>
        <v>52.760100999999999</v>
      </c>
      <c r="C1076" s="3" cm="1">
        <f t="array" ref="C1076">INDEX(raw_long[Adj Close], MATCH(1, ($A1076=raw_long[Date])*(C$1=raw_long[Ticker]),0))</f>
        <v>277.18734699999999</v>
      </c>
      <c r="D1076" s="3" cm="1">
        <f t="array" ref="D1076">INDEX(raw_long[Adj Close], MATCH(1, ($A1076=raw_long[Date])*(D$1=raw_long[Ticker]),0))</f>
        <v>137.27162200000001</v>
      </c>
      <c r="E1076" s="3" cm="1">
        <f t="array" ref="E1076">INDEX(raw_long[Adj Close], MATCH(1, ($A1076=raw_long[Date])*(E$1=raw_long[Ticker]),0))</f>
        <v>58.686042999999998</v>
      </c>
      <c r="F1076" s="3" cm="1">
        <f t="array" ref="F1076">INDEX(raw_long[Adj Close], MATCH(1, ($A1076=raw_long[Date])*(F$1=raw_long[Ticker]),0))</f>
        <v>194.49269100000001</v>
      </c>
      <c r="G1076" s="3" cm="1">
        <f t="array" ref="G1076">INDEX(raw_long[Adj Close], MATCH(1, ($A1076=raw_long[Date])*(G$1=raw_long[Ticker]),0))</f>
        <v>99.593429999999998</v>
      </c>
      <c r="H1076" s="3" cm="1">
        <f t="array" ref="H1076">INDEX(raw_long[Adj Close], MATCH(1, ($A1076=raw_long[Date])*(H$1=raw_long[Ticker]),0))</f>
        <v>145.3862</v>
      </c>
      <c r="I1076" s="3" cm="1">
        <f t="array" ref="I1076">INDEX(raw_long[Adj Close], MATCH(1, ($A1076=raw_long[Date])*(I$1=raw_long[Ticker]),0))</f>
        <v>95.580001999999993</v>
      </c>
    </row>
    <row r="1077" spans="1:9" x14ac:dyDescent="0.25">
      <c r="A1077" s="2">
        <v>44459</v>
      </c>
      <c r="B1077" s="3" cm="1">
        <f t="array" ref="B1077">INDEX(raw_long[Adj Close], MATCH(1, ($A1077=raw_long[Date])*(B$1=raw_long[Ticker]),0))</f>
        <v>50.742966000000003</v>
      </c>
      <c r="C1077" s="3" cm="1">
        <f t="array" ref="C1077">INDEX(raw_long[Adj Close], MATCH(1, ($A1077=raw_long[Date])*(C$1=raw_long[Ticker]),0))</f>
        <v>275.17483499999997</v>
      </c>
      <c r="D1077" s="3" cm="1">
        <f t="array" ref="D1077">INDEX(raw_long[Adj Close], MATCH(1, ($A1077=raw_long[Date])*(D$1=raw_long[Ticker]),0))</f>
        <v>136.68330399999999</v>
      </c>
      <c r="E1077" s="3" cm="1">
        <f t="array" ref="E1077">INDEX(raw_long[Adj Close], MATCH(1, ($A1077=raw_long[Date])*(E$1=raw_long[Ticker]),0))</f>
        <v>59.096026999999999</v>
      </c>
      <c r="F1077" s="3" cm="1">
        <f t="array" ref="F1077">INDEX(raw_long[Adj Close], MATCH(1, ($A1077=raw_long[Date])*(F$1=raw_long[Ticker]),0))</f>
        <v>193.799835</v>
      </c>
      <c r="G1077" s="3" cm="1">
        <f t="array" ref="G1077">INDEX(raw_long[Adj Close], MATCH(1, ($A1077=raw_long[Date])*(G$1=raw_long[Ticker]),0))</f>
        <v>98.061217999999997</v>
      </c>
      <c r="H1077" s="3" cm="1">
        <f t="array" ref="H1077">INDEX(raw_long[Adj Close], MATCH(1, ($A1077=raw_long[Date])*(H$1=raw_long[Ticker]),0))</f>
        <v>138.054642</v>
      </c>
      <c r="I1077" s="3" cm="1">
        <f t="array" ref="I1077">INDEX(raw_long[Adj Close], MATCH(1, ($A1077=raw_long[Date])*(I$1=raw_long[Ticker]),0))</f>
        <v>90.720000999999996</v>
      </c>
    </row>
    <row r="1078" spans="1:9" x14ac:dyDescent="0.25">
      <c r="A1078" s="2">
        <v>44460</v>
      </c>
      <c r="B1078" s="3" cm="1">
        <f t="array" ref="B1078">INDEX(raw_long[Adj Close], MATCH(1, ($A1078=raw_long[Date])*(B$1=raw_long[Ticker]),0))</f>
        <v>50.409858999999997</v>
      </c>
      <c r="C1078" s="3" cm="1">
        <f t="array" ref="C1078">INDEX(raw_long[Adj Close], MATCH(1, ($A1078=raw_long[Date])*(C$1=raw_long[Ticker]),0))</f>
        <v>277.43279999999999</v>
      </c>
      <c r="D1078" s="3" cm="1">
        <f t="array" ref="D1078">INDEX(raw_long[Adj Close], MATCH(1, ($A1078=raw_long[Date])*(D$1=raw_long[Ticker]),0))</f>
        <v>141.830994</v>
      </c>
      <c r="E1078" s="3" cm="1">
        <f t="array" ref="E1078">INDEX(raw_long[Adj Close], MATCH(1, ($A1078=raw_long[Date])*(E$1=raw_long[Ticker]),0))</f>
        <v>59.974559999999997</v>
      </c>
      <c r="F1078" s="3" cm="1">
        <f t="array" ref="F1078">INDEX(raw_long[Adj Close], MATCH(1, ($A1078=raw_long[Date])*(F$1=raw_long[Ticker]),0))</f>
        <v>199.243652</v>
      </c>
      <c r="G1078" s="3" cm="1">
        <f t="array" ref="G1078">INDEX(raw_long[Adj Close], MATCH(1, ($A1078=raw_long[Date])*(G$1=raw_long[Ticker]),0))</f>
        <v>98.901465999999999</v>
      </c>
      <c r="H1078" s="3" cm="1">
        <f t="array" ref="H1078">INDEX(raw_long[Adj Close], MATCH(1, ($A1078=raw_long[Date])*(H$1=raw_long[Ticker]),0))</f>
        <v>141.982956</v>
      </c>
      <c r="I1078" s="3" cm="1">
        <f t="array" ref="I1078">INDEX(raw_long[Adj Close], MATCH(1, ($A1078=raw_long[Date])*(I$1=raw_long[Ticker]),0))</f>
        <v>87.980002999999996</v>
      </c>
    </row>
    <row r="1079" spans="1:9" x14ac:dyDescent="0.25">
      <c r="A1079" s="2">
        <v>44461</v>
      </c>
      <c r="B1079" s="3" cm="1">
        <f t="array" ref="B1079">INDEX(raw_long[Adj Close], MATCH(1, ($A1079=raw_long[Date])*(B$1=raw_long[Ticker]),0))</f>
        <v>51.205612000000002</v>
      </c>
      <c r="C1079" s="3" cm="1">
        <f t="array" ref="C1079">INDEX(raw_long[Adj Close], MATCH(1, ($A1079=raw_long[Date])*(C$1=raw_long[Ticker]),0))</f>
        <v>279.15078699999998</v>
      </c>
      <c r="D1079" s="3" cm="1">
        <f t="array" ref="D1079">INDEX(raw_long[Adj Close], MATCH(1, ($A1079=raw_long[Date])*(D$1=raw_long[Ticker]),0))</f>
        <v>140.948532</v>
      </c>
      <c r="E1079" s="3" cm="1">
        <f t="array" ref="E1079">INDEX(raw_long[Adj Close], MATCH(1, ($A1079=raw_long[Date])*(E$1=raw_long[Ticker]),0))</f>
        <v>60.774997999999997</v>
      </c>
      <c r="F1079" s="3" cm="1">
        <f t="array" ref="F1079">INDEX(raw_long[Adj Close], MATCH(1, ($A1079=raw_long[Date])*(F$1=raw_long[Ticker]),0))</f>
        <v>195.729919</v>
      </c>
      <c r="G1079" s="3" cm="1">
        <f t="array" ref="G1079">INDEX(raw_long[Adj Close], MATCH(1, ($A1079=raw_long[Date])*(G$1=raw_long[Ticker]),0))</f>
        <v>99.445151999999993</v>
      </c>
      <c r="H1079" s="3" cm="1">
        <f t="array" ref="H1079">INDEX(raw_long[Adj Close], MATCH(1, ($A1079=raw_long[Date])*(H$1=raw_long[Ticker]),0))</f>
        <v>145.463989</v>
      </c>
      <c r="I1079" s="3" cm="1">
        <f t="array" ref="I1079">INDEX(raw_long[Adj Close], MATCH(1, ($A1079=raw_long[Date])*(I$1=raw_long[Ticker]),0))</f>
        <v>86.019997000000004</v>
      </c>
    </row>
    <row r="1080" spans="1:9" x14ac:dyDescent="0.25">
      <c r="A1080" s="2">
        <v>44462</v>
      </c>
      <c r="B1080" s="3" cm="1">
        <f t="array" ref="B1080">INDEX(raw_long[Adj Close], MATCH(1, ($A1080=raw_long[Date])*(B$1=raw_long[Ticker]),0))</f>
        <v>51.557223999999998</v>
      </c>
      <c r="C1080" s="3" cm="1">
        <f t="array" ref="C1080">INDEX(raw_long[Adj Close], MATCH(1, ($A1080=raw_long[Date])*(C$1=raw_long[Ticker]),0))</f>
        <v>283.81393400000002</v>
      </c>
      <c r="D1080" s="3" cm="1">
        <f t="array" ref="D1080">INDEX(raw_long[Adj Close], MATCH(1, ($A1080=raw_long[Date])*(D$1=raw_long[Ticker]),0))</f>
        <v>142.223206</v>
      </c>
      <c r="E1080" s="3" cm="1">
        <f t="array" ref="E1080">INDEX(raw_long[Adj Close], MATCH(1, ($A1080=raw_long[Date])*(E$1=raw_long[Ticker]),0))</f>
        <v>59.798850999999999</v>
      </c>
      <c r="F1080" s="3" cm="1">
        <f t="array" ref="F1080">INDEX(raw_long[Adj Close], MATCH(1, ($A1080=raw_long[Date])*(F$1=raw_long[Ticker]),0))</f>
        <v>196.27430699999999</v>
      </c>
      <c r="G1080" s="3" cm="1">
        <f t="array" ref="G1080">INDEX(raw_long[Adj Close], MATCH(1, ($A1080=raw_long[Date])*(G$1=raw_long[Ticker]),0))</f>
        <v>100.927933</v>
      </c>
      <c r="H1080" s="3" cm="1">
        <f t="array" ref="H1080">INDEX(raw_long[Adj Close], MATCH(1, ($A1080=raw_long[Date])*(H$1=raw_long[Ticker]),0))</f>
        <v>146.105728</v>
      </c>
      <c r="I1080" s="3" cm="1">
        <f t="array" ref="I1080">INDEX(raw_long[Adj Close], MATCH(1, ($A1080=raw_long[Date])*(I$1=raw_long[Ticker]),0))</f>
        <v>87.800003000000004</v>
      </c>
    </row>
    <row r="1081" spans="1:9" x14ac:dyDescent="0.25">
      <c r="A1081" s="2">
        <v>44463</v>
      </c>
      <c r="B1081" s="3" cm="1">
        <f t="array" ref="B1081">INDEX(raw_long[Adj Close], MATCH(1, ($A1081=raw_long[Date])*(B$1=raw_long[Ticker]),0))</f>
        <v>52.130901000000001</v>
      </c>
      <c r="C1081" s="3" cm="1">
        <f t="array" ref="C1081">INDEX(raw_long[Adj Close], MATCH(1, ($A1081=raw_long[Date])*(C$1=raw_long[Ticker]),0))</f>
        <v>276.84375</v>
      </c>
      <c r="D1081" s="3" cm="1">
        <f t="array" ref="D1081">INDEX(raw_long[Adj Close], MATCH(1, ($A1081=raw_long[Date])*(D$1=raw_long[Ticker]),0))</f>
        <v>141.04658499999999</v>
      </c>
      <c r="E1081" s="3" cm="1">
        <f t="array" ref="E1081">INDEX(raw_long[Adj Close], MATCH(1, ($A1081=raw_long[Date])*(E$1=raw_long[Ticker]),0))</f>
        <v>59.857422</v>
      </c>
      <c r="F1081" s="3" cm="1">
        <f t="array" ref="F1081">INDEX(raw_long[Adj Close], MATCH(1, ($A1081=raw_long[Date])*(F$1=raw_long[Ticker]),0))</f>
        <v>192.859543</v>
      </c>
      <c r="G1081" s="3" cm="1">
        <f t="array" ref="G1081">INDEX(raw_long[Adj Close], MATCH(1, ($A1081=raw_long[Date])*(G$1=raw_long[Ticker]),0))</f>
        <v>97.84375</v>
      </c>
      <c r="H1081" s="3" cm="1">
        <f t="array" ref="H1081">INDEX(raw_long[Adj Close], MATCH(1, ($A1081=raw_long[Date])*(H$1=raw_long[Ticker]),0))</f>
        <v>143.86932400000001</v>
      </c>
      <c r="I1081" s="3" cm="1">
        <f t="array" ref="I1081">INDEX(raw_long[Adj Close], MATCH(1, ($A1081=raw_long[Date])*(I$1=raw_long[Ticker]),0))</f>
        <v>85</v>
      </c>
    </row>
    <row r="1082" spans="1:9" x14ac:dyDescent="0.25">
      <c r="A1082" s="2">
        <v>44466</v>
      </c>
      <c r="B1082" s="3" cm="1">
        <f t="array" ref="B1082">INDEX(raw_long[Adj Close], MATCH(1, ($A1082=raw_long[Date])*(B$1=raw_long[Ticker]),0))</f>
        <v>52.704582000000002</v>
      </c>
      <c r="C1082" s="3" cm="1">
        <f t="array" ref="C1082">INDEX(raw_long[Adj Close], MATCH(1, ($A1082=raw_long[Date])*(C$1=raw_long[Ticker]),0))</f>
        <v>273.50592</v>
      </c>
      <c r="D1082" s="3" cm="1">
        <f t="array" ref="D1082">INDEX(raw_long[Adj Close], MATCH(1, ($A1082=raw_long[Date])*(D$1=raw_long[Ticker]),0))</f>
        <v>139.330704</v>
      </c>
      <c r="E1082" s="3" cm="1">
        <f t="array" ref="E1082">INDEX(raw_long[Adj Close], MATCH(1, ($A1082=raw_long[Date])*(E$1=raw_long[Ticker]),0))</f>
        <v>59.720759999999999</v>
      </c>
      <c r="F1082" s="3" cm="1">
        <f t="array" ref="F1082">INDEX(raw_long[Adj Close], MATCH(1, ($A1082=raw_long[Date])*(F$1=raw_long[Ticker]),0))</f>
        <v>187.01980599999999</v>
      </c>
      <c r="G1082" s="3" cm="1">
        <f t="array" ref="G1082">INDEX(raw_long[Adj Close], MATCH(1, ($A1082=raw_long[Date])*(G$1=raw_long[Ticker]),0))</f>
        <v>96.954078999999993</v>
      </c>
      <c r="H1082" s="3" cm="1">
        <f t="array" ref="H1082">INDEX(raw_long[Adj Close], MATCH(1, ($A1082=raw_long[Date])*(H$1=raw_long[Ticker]),0))</f>
        <v>143.20811499999999</v>
      </c>
      <c r="I1082" s="3" cm="1">
        <f t="array" ref="I1082">INDEX(raw_long[Adj Close], MATCH(1, ($A1082=raw_long[Date])*(I$1=raw_long[Ticker]),0))</f>
        <v>82.599997999999999</v>
      </c>
    </row>
    <row r="1083" spans="1:9" x14ac:dyDescent="0.25">
      <c r="A1083" s="2">
        <v>44467</v>
      </c>
      <c r="B1083" s="3" cm="1">
        <f t="array" ref="B1083">INDEX(raw_long[Adj Close], MATCH(1, ($A1083=raw_long[Date])*(B$1=raw_long[Ticker]),0))</f>
        <v>53.500332</v>
      </c>
      <c r="C1083" s="3" cm="1">
        <f t="array" ref="C1083">INDEX(raw_long[Adj Close], MATCH(1, ($A1083=raw_long[Date])*(C$1=raw_long[Ticker]),0))</f>
        <v>261.872589</v>
      </c>
      <c r="D1083" s="3" cm="1">
        <f t="array" ref="D1083">INDEX(raw_long[Adj Close], MATCH(1, ($A1083=raw_long[Date])*(D$1=raw_long[Ticker]),0))</f>
        <v>136.977463</v>
      </c>
      <c r="E1083" s="3" cm="1">
        <f t="array" ref="E1083">INDEX(raw_long[Adj Close], MATCH(1, ($A1083=raw_long[Date])*(E$1=raw_long[Ticker]),0))</f>
        <v>59.252209000000001</v>
      </c>
      <c r="F1083" s="3" cm="1">
        <f t="array" ref="F1083">INDEX(raw_long[Adj Close], MATCH(1, ($A1083=raw_long[Date])*(F$1=raw_long[Ticker]),0))</f>
        <v>182.07089199999999</v>
      </c>
      <c r="G1083" s="3" cm="1">
        <f t="array" ref="G1083">INDEX(raw_long[Adj Close], MATCH(1, ($A1083=raw_long[Date])*(G$1=raw_long[Ticker]),0))</f>
        <v>94.463004999999995</v>
      </c>
      <c r="H1083" s="3" cm="1">
        <f t="array" ref="H1083">INDEX(raw_long[Adj Close], MATCH(1, ($A1083=raw_long[Date])*(H$1=raw_long[Ticker]),0))</f>
        <v>139.18258700000001</v>
      </c>
      <c r="I1083" s="3" cm="1">
        <f t="array" ref="I1083">INDEX(raw_long[Adj Close], MATCH(1, ($A1083=raw_long[Date])*(I$1=raw_long[Ticker]),0))</f>
        <v>80.819999999999993</v>
      </c>
    </row>
    <row r="1084" spans="1:9" x14ac:dyDescent="0.25">
      <c r="A1084" s="2">
        <v>44468</v>
      </c>
      <c r="B1084" s="3" cm="1">
        <f t="array" ref="B1084">INDEX(raw_long[Adj Close], MATCH(1, ($A1084=raw_long[Date])*(B$1=raw_long[Ticker]),0))</f>
        <v>54.740223</v>
      </c>
      <c r="C1084" s="3" cm="1">
        <f t="array" ref="C1084">INDEX(raw_long[Adj Close], MATCH(1, ($A1084=raw_long[Date])*(C$1=raw_long[Ticker]),0))</f>
        <v>266.04489100000001</v>
      </c>
      <c r="D1084" s="3" cm="1">
        <f t="array" ref="D1084">INDEX(raw_long[Adj Close], MATCH(1, ($A1084=raw_long[Date])*(D$1=raw_long[Ticker]),0))</f>
        <v>137.41868600000001</v>
      </c>
      <c r="E1084" s="3" cm="1">
        <f t="array" ref="E1084">INDEX(raw_long[Adj Close], MATCH(1, ($A1084=raw_long[Date])*(E$1=raw_long[Ticker]),0))</f>
        <v>59.310775999999997</v>
      </c>
      <c r="F1084" s="3" cm="1">
        <f t="array" ref="F1084">INDEX(raw_long[Adj Close], MATCH(1, ($A1084=raw_long[Date])*(F$1=raw_long[Ticker]),0))</f>
        <v>183.35760500000001</v>
      </c>
      <c r="G1084" s="3" cm="1">
        <f t="array" ref="G1084">INDEX(raw_long[Adj Close], MATCH(1, ($A1084=raw_long[Date])*(G$1=raw_long[Ticker]),0))</f>
        <v>94.640938000000006</v>
      </c>
      <c r="H1084" s="3" cm="1">
        <f t="array" ref="H1084">INDEX(raw_long[Adj Close], MATCH(1, ($A1084=raw_long[Date])*(H$1=raw_long[Ticker]),0))</f>
        <v>139.45483400000001</v>
      </c>
      <c r="I1084" s="3" cm="1">
        <f t="array" ref="I1084">INDEX(raw_long[Adj Close], MATCH(1, ($A1084=raw_long[Date])*(I$1=raw_long[Ticker]),0))</f>
        <v>80.160004000000001</v>
      </c>
    </row>
    <row r="1085" spans="1:9" x14ac:dyDescent="0.25">
      <c r="A1085" s="2">
        <v>44469</v>
      </c>
      <c r="B1085" s="3" cm="1">
        <f t="array" ref="B1085">INDEX(raw_long[Adj Close], MATCH(1, ($A1085=raw_long[Date])*(B$1=raw_long[Ticker]),0))</f>
        <v>54.906776000000001</v>
      </c>
      <c r="C1085" s="3" cm="1">
        <f t="array" ref="C1085">INDEX(raw_long[Adj Close], MATCH(1, ($A1085=raw_long[Date])*(C$1=raw_long[Ticker]),0))</f>
        <v>266.83023100000003</v>
      </c>
      <c r="D1085" s="3" cm="1">
        <f t="array" ref="D1085">INDEX(raw_long[Adj Close], MATCH(1, ($A1085=raw_long[Date])*(D$1=raw_long[Ticker]),0))</f>
        <v>137.76187100000001</v>
      </c>
      <c r="E1085" s="3" cm="1">
        <f t="array" ref="E1085">INDEX(raw_long[Adj Close], MATCH(1, ($A1085=raw_long[Date])*(E$1=raw_long[Ticker]),0))</f>
        <v>59.408394000000001</v>
      </c>
      <c r="F1085" s="3" cm="1">
        <f t="array" ref="F1085">INDEX(raw_long[Adj Close], MATCH(1, ($A1085=raw_long[Date])*(F$1=raw_long[Ticker]),0))</f>
        <v>185.73307800000001</v>
      </c>
      <c r="G1085" s="3" cm="1">
        <f t="array" ref="G1085">INDEX(raw_long[Adj Close], MATCH(1, ($A1085=raw_long[Date])*(G$1=raw_long[Ticker]),0))</f>
        <v>95.313132999999993</v>
      </c>
      <c r="H1085" s="3" cm="1">
        <f t="array" ref="H1085">INDEX(raw_long[Adj Close], MATCH(1, ($A1085=raw_long[Date])*(H$1=raw_long[Ticker]),0))</f>
        <v>137.996307</v>
      </c>
      <c r="I1085" s="3" cm="1">
        <f t="array" ref="I1085">INDEX(raw_long[Adj Close], MATCH(1, ($A1085=raw_long[Date])*(I$1=raw_long[Ticker]),0))</f>
        <v>79.319999999999993</v>
      </c>
    </row>
    <row r="1086" spans="1:9" x14ac:dyDescent="0.25">
      <c r="A1086" s="2">
        <v>44470</v>
      </c>
      <c r="B1086" s="3" cm="1">
        <f t="array" ref="B1086">INDEX(raw_long[Adj Close], MATCH(1, ($A1086=raw_long[Date])*(B$1=raw_long[Ticker]),0))</f>
        <v>53.666885000000001</v>
      </c>
      <c r="C1086" s="3" cm="1">
        <f t="array" ref="C1086">INDEX(raw_long[Adj Close], MATCH(1, ($A1086=raw_long[Date])*(C$1=raw_long[Ticker]),0))</f>
        <v>265.30859400000003</v>
      </c>
      <c r="D1086" s="3" cm="1">
        <f t="array" ref="D1086">INDEX(raw_long[Adj Close], MATCH(1, ($A1086=raw_long[Date])*(D$1=raw_long[Ticker]),0))</f>
        <v>139.968018</v>
      </c>
      <c r="E1086" s="3" cm="1">
        <f t="array" ref="E1086">INDEX(raw_long[Adj Close], MATCH(1, ($A1086=raw_long[Date])*(E$1=raw_long[Ticker]),0))</f>
        <v>59.154594000000003</v>
      </c>
      <c r="F1086" s="3" cm="1">
        <f t="array" ref="F1086">INDEX(raw_long[Adj Close], MATCH(1, ($A1086=raw_long[Date])*(F$1=raw_long[Ticker]),0))</f>
        <v>181.13059999999999</v>
      </c>
      <c r="G1086" s="3" cm="1">
        <f t="array" ref="G1086">INDEX(raw_long[Adj Close], MATCH(1, ($A1086=raw_long[Date])*(G$1=raw_long[Ticker]),0))</f>
        <v>96.242348000000007</v>
      </c>
      <c r="H1086" s="3" cm="1">
        <f t="array" ref="H1086">INDEX(raw_long[Adj Close], MATCH(1, ($A1086=raw_long[Date])*(H$1=raw_long[Ticker]),0))</f>
        <v>133.89297500000001</v>
      </c>
      <c r="I1086" s="3" cm="1">
        <f t="array" ref="I1086">INDEX(raw_long[Adj Close], MATCH(1, ($A1086=raw_long[Date])*(I$1=raw_long[Ticker]),0))</f>
        <v>77.239998</v>
      </c>
    </row>
    <row r="1087" spans="1:9" x14ac:dyDescent="0.25">
      <c r="A1087" s="2">
        <v>44473</v>
      </c>
      <c r="B1087" s="3" cm="1">
        <f t="array" ref="B1087">INDEX(raw_long[Adj Close], MATCH(1, ($A1087=raw_long[Date])*(B$1=raw_long[Ticker]),0))</f>
        <v>53.592860999999999</v>
      </c>
      <c r="C1087" s="3" cm="1">
        <f t="array" ref="C1087">INDEX(raw_long[Adj Close], MATCH(1, ($A1087=raw_long[Date])*(C$1=raw_long[Ticker]),0))</f>
        <v>259.22195399999998</v>
      </c>
      <c r="D1087" s="3" cm="1">
        <f t="array" ref="D1087">INDEX(raw_long[Adj Close], MATCH(1, ($A1087=raw_long[Date])*(D$1=raw_long[Ticker]),0))</f>
        <v>139.968018</v>
      </c>
      <c r="E1087" s="3" cm="1">
        <f t="array" ref="E1087">INDEX(raw_long[Adj Close], MATCH(1, ($A1087=raw_long[Date])*(E$1=raw_long[Ticker]),0))</f>
        <v>59.232684999999996</v>
      </c>
      <c r="F1087" s="3" cm="1">
        <f t="array" ref="F1087">INDEX(raw_long[Adj Close], MATCH(1, ($A1087=raw_long[Date])*(F$1=raw_long[Ticker]),0))</f>
        <v>181.22958399999999</v>
      </c>
      <c r="G1087" s="3" cm="1">
        <f t="array" ref="G1087">INDEX(raw_long[Adj Close], MATCH(1, ($A1087=raw_long[Date])*(G$1=raw_long[Ticker]),0))</f>
        <v>96.341194000000002</v>
      </c>
      <c r="H1087" s="3" cm="1">
        <f t="array" ref="H1087">INDEX(raw_long[Adj Close], MATCH(1, ($A1087=raw_long[Date])*(H$1=raw_long[Ticker]),0))</f>
        <v>132.10385099999999</v>
      </c>
      <c r="I1087" s="3" cm="1">
        <f t="array" ref="I1087">INDEX(raw_long[Adj Close], MATCH(1, ($A1087=raw_long[Date])*(I$1=raw_long[Ticker]),0))</f>
        <v>77.180000000000007</v>
      </c>
    </row>
    <row r="1088" spans="1:9" x14ac:dyDescent="0.25">
      <c r="A1088" s="2">
        <v>44474</v>
      </c>
      <c r="B1088" s="3" cm="1">
        <f t="array" ref="B1088">INDEX(raw_long[Adj Close], MATCH(1, ($A1088=raw_long[Date])*(B$1=raw_long[Ticker]),0))</f>
        <v>53.056193999999998</v>
      </c>
      <c r="C1088" s="3" cm="1">
        <f t="array" ref="C1088">INDEX(raw_long[Adj Close], MATCH(1, ($A1088=raw_long[Date])*(C$1=raw_long[Ticker]),0))</f>
        <v>258.87838699999998</v>
      </c>
      <c r="D1088" s="3" cm="1">
        <f t="array" ref="D1088">INDEX(raw_long[Adj Close], MATCH(1, ($A1088=raw_long[Date])*(D$1=raw_long[Ticker]),0))</f>
        <v>140.458282</v>
      </c>
      <c r="E1088" s="3" cm="1">
        <f t="array" ref="E1088">INDEX(raw_long[Adj Close], MATCH(1, ($A1088=raw_long[Date])*(E$1=raw_long[Ticker]),0))</f>
        <v>58.881270999999998</v>
      </c>
      <c r="F1088" s="3" cm="1">
        <f t="array" ref="F1088">INDEX(raw_long[Adj Close], MATCH(1, ($A1088=raw_long[Date])*(F$1=raw_long[Ticker]),0))</f>
        <v>184.49584999999999</v>
      </c>
      <c r="G1088" s="3" cm="1">
        <f t="array" ref="G1088">INDEX(raw_long[Adj Close], MATCH(1, ($A1088=raw_long[Date])*(G$1=raw_long[Ticker]),0))</f>
        <v>97.804207000000005</v>
      </c>
      <c r="H1088" s="3" cm="1">
        <f t="array" ref="H1088">INDEX(raw_long[Adj Close], MATCH(1, ($A1088=raw_long[Date])*(H$1=raw_long[Ticker]),0))</f>
        <v>134.048553</v>
      </c>
      <c r="I1088" s="3" cm="1">
        <f t="array" ref="I1088">INDEX(raw_long[Adj Close], MATCH(1, ($A1088=raw_long[Date])*(I$1=raw_long[Ticker]),0))</f>
        <v>78.419998000000007</v>
      </c>
    </row>
    <row r="1089" spans="1:9" x14ac:dyDescent="0.25">
      <c r="A1089" s="2">
        <v>44475</v>
      </c>
      <c r="B1089" s="3" cm="1">
        <f t="array" ref="B1089">INDEX(raw_long[Adj Close], MATCH(1, ($A1089=raw_long[Date])*(B$1=raw_long[Ticker]),0))</f>
        <v>51.261130999999999</v>
      </c>
      <c r="C1089" s="3" cm="1">
        <f t="array" ref="C1089">INDEX(raw_long[Adj Close], MATCH(1, ($A1089=raw_long[Date])*(C$1=raw_long[Ticker]),0))</f>
        <v>257.06219499999997</v>
      </c>
      <c r="D1089" s="3" cm="1">
        <f t="array" ref="D1089">INDEX(raw_long[Adj Close], MATCH(1, ($A1089=raw_long[Date])*(D$1=raw_long[Ticker]),0))</f>
        <v>139.57582099999999</v>
      </c>
      <c r="E1089" s="3" cm="1">
        <f t="array" ref="E1089">INDEX(raw_long[Adj Close], MATCH(1, ($A1089=raw_long[Date])*(E$1=raw_long[Ticker]),0))</f>
        <v>58.295586</v>
      </c>
      <c r="F1089" s="3" cm="1">
        <f t="array" ref="F1089">INDEX(raw_long[Adj Close], MATCH(1, ($A1089=raw_long[Date])*(F$1=raw_long[Ticker]),0))</f>
        <v>184.842285</v>
      </c>
      <c r="G1089" s="3" cm="1">
        <f t="array" ref="G1089">INDEX(raw_long[Adj Close], MATCH(1, ($A1089=raw_long[Date])*(G$1=raw_long[Ticker]),0))</f>
        <v>96.183036999999999</v>
      </c>
      <c r="H1089" s="3" cm="1">
        <f t="array" ref="H1089">INDEX(raw_long[Adj Close], MATCH(1, ($A1089=raw_long[Date])*(H$1=raw_long[Ticker]),0))</f>
        <v>131.44264200000001</v>
      </c>
      <c r="I1089" s="3" cm="1">
        <f t="array" ref="I1089">INDEX(raw_long[Adj Close], MATCH(1, ($A1089=raw_long[Date])*(I$1=raw_long[Ticker]),0))</f>
        <v>76.919998000000007</v>
      </c>
    </row>
    <row r="1090" spans="1:9" x14ac:dyDescent="0.25">
      <c r="A1090" s="2">
        <v>44476</v>
      </c>
      <c r="B1090" s="3" cm="1">
        <f t="array" ref="B1090">INDEX(raw_long[Adj Close], MATCH(1, ($A1090=raw_long[Date])*(B$1=raw_long[Ticker]),0))</f>
        <v>52.630561999999998</v>
      </c>
      <c r="C1090" s="3" cm="1">
        <f t="array" ref="C1090">INDEX(raw_long[Adj Close], MATCH(1, ($A1090=raw_long[Date])*(C$1=raw_long[Ticker]),0))</f>
        <v>262.11801100000002</v>
      </c>
      <c r="D1090" s="3" cm="1">
        <f t="array" ref="D1090">INDEX(raw_long[Adj Close], MATCH(1, ($A1090=raw_long[Date])*(D$1=raw_long[Ticker]),0))</f>
        <v>142.419296</v>
      </c>
      <c r="E1090" s="3" cm="1">
        <f t="array" ref="E1090">INDEX(raw_long[Adj Close], MATCH(1, ($A1090=raw_long[Date])*(E$1=raw_long[Ticker]),0))</f>
        <v>58.783661000000002</v>
      </c>
      <c r="F1090" s="3" cm="1">
        <f t="array" ref="F1090">INDEX(raw_long[Adj Close], MATCH(1, ($A1090=raw_long[Date])*(F$1=raw_long[Ticker]),0))</f>
        <v>184.891785</v>
      </c>
      <c r="G1090" s="3" cm="1">
        <f t="array" ref="G1090">INDEX(raw_long[Adj Close], MATCH(1, ($A1090=raw_long[Date])*(G$1=raw_long[Ticker]),0))</f>
        <v>99.198020999999997</v>
      </c>
      <c r="H1090" s="3" cm="1">
        <f t="array" ref="H1090">INDEX(raw_long[Adj Close], MATCH(1, ($A1090=raw_long[Date])*(H$1=raw_long[Ticker]),0))</f>
        <v>133.95130900000001</v>
      </c>
      <c r="I1090" s="3" cm="1">
        <f t="array" ref="I1090">INDEX(raw_long[Adj Close], MATCH(1, ($A1090=raw_long[Date])*(I$1=raw_long[Ticker]),0))</f>
        <v>77.660004000000001</v>
      </c>
    </row>
    <row r="1091" spans="1:9" x14ac:dyDescent="0.25">
      <c r="A1091" s="2">
        <v>44477</v>
      </c>
      <c r="B1091" s="3" cm="1">
        <f t="array" ref="B1091">INDEX(raw_long[Adj Close], MATCH(1, ($A1091=raw_long[Date])*(B$1=raw_long[Ticker]),0))</f>
        <v>53.204239000000001</v>
      </c>
      <c r="C1091" s="3" cm="1">
        <f t="array" ref="C1091">INDEX(raw_long[Adj Close], MATCH(1, ($A1091=raw_long[Date])*(C$1=raw_long[Ticker]),0))</f>
        <v>257.50393700000001</v>
      </c>
      <c r="D1091" s="3" cm="1">
        <f t="array" ref="D1091">INDEX(raw_long[Adj Close], MATCH(1, ($A1091=raw_long[Date])*(D$1=raw_long[Ticker]),0))</f>
        <v>143.84103400000001</v>
      </c>
      <c r="E1091" s="3" cm="1">
        <f t="array" ref="E1091">INDEX(raw_long[Adj Close], MATCH(1, ($A1091=raw_long[Date])*(E$1=raw_long[Ticker]),0))</f>
        <v>58.920318999999999</v>
      </c>
      <c r="F1091" s="3" cm="1">
        <f t="array" ref="F1091">INDEX(raw_long[Adj Close], MATCH(1, ($A1091=raw_long[Date])*(F$1=raw_long[Ticker]),0))</f>
        <v>184.54534899999999</v>
      </c>
      <c r="G1091" s="3" cm="1">
        <f t="array" ref="G1091">INDEX(raw_long[Adj Close], MATCH(1, ($A1091=raw_long[Date])*(G$1=raw_long[Ticker]),0))</f>
        <v>97.369254999999995</v>
      </c>
      <c r="H1091" s="3" cm="1">
        <f t="array" ref="H1091">INDEX(raw_long[Adj Close], MATCH(1, ($A1091=raw_long[Date])*(H$1=raw_long[Ticker]),0))</f>
        <v>133.854095</v>
      </c>
      <c r="I1091" s="3" cm="1">
        <f t="array" ref="I1091">INDEX(raw_long[Adj Close], MATCH(1, ($A1091=raw_long[Date])*(I$1=raw_long[Ticker]),0))</f>
        <v>77.279999000000004</v>
      </c>
    </row>
    <row r="1092" spans="1:9" x14ac:dyDescent="0.25">
      <c r="A1092" s="2">
        <v>44480</v>
      </c>
      <c r="B1092" s="3" cm="1">
        <f t="array" ref="B1092">INDEX(raw_long[Adj Close], MATCH(1, ($A1092=raw_long[Date])*(B$1=raw_long[Ticker]),0))</f>
        <v>54.296081999999998</v>
      </c>
      <c r="C1092" s="3" cm="1">
        <f t="array" ref="C1092">INDEX(raw_long[Adj Close], MATCH(1, ($A1092=raw_long[Date])*(C$1=raw_long[Ticker]),0))</f>
        <v>256.47314499999999</v>
      </c>
      <c r="D1092" s="3" cm="1">
        <f t="array" ref="D1092">INDEX(raw_long[Adj Close], MATCH(1, ($A1092=raw_long[Date])*(D$1=raw_long[Ticker]),0))</f>
        <v>143.399811</v>
      </c>
      <c r="E1092" s="3" cm="1">
        <f t="array" ref="E1092">INDEX(raw_long[Adj Close], MATCH(1, ($A1092=raw_long[Date])*(E$1=raw_long[Ticker]),0))</f>
        <v>59.545054999999998</v>
      </c>
      <c r="F1092" s="3" cm="1">
        <f t="array" ref="F1092">INDEX(raw_long[Adj Close], MATCH(1, ($A1092=raw_long[Date])*(F$1=raw_long[Ticker]),0))</f>
        <v>181.823441</v>
      </c>
      <c r="G1092" s="3" cm="1">
        <f t="array" ref="G1092">INDEX(raw_long[Adj Close], MATCH(1, ($A1092=raw_long[Date])*(G$1=raw_long[Ticker]),0))</f>
        <v>95.846939000000006</v>
      </c>
      <c r="H1092" s="3" cm="1">
        <f t="array" ref="H1092">INDEX(raw_long[Adj Close], MATCH(1, ($A1092=raw_long[Date])*(H$1=raw_long[Ticker]),0))</f>
        <v>132.60948200000001</v>
      </c>
      <c r="I1092" s="3" cm="1">
        <f t="array" ref="I1092">INDEX(raw_long[Adj Close], MATCH(1, ($A1092=raw_long[Date])*(I$1=raw_long[Ticker]),0))</f>
        <v>75.279999000000004</v>
      </c>
    </row>
    <row r="1093" spans="1:9" x14ac:dyDescent="0.25">
      <c r="A1093" s="2">
        <v>44481</v>
      </c>
      <c r="B1093" s="3" cm="1">
        <f t="array" ref="B1093">INDEX(raw_long[Adj Close], MATCH(1, ($A1093=raw_long[Date])*(B$1=raw_long[Ticker]),0))</f>
        <v>54.333095999999998</v>
      </c>
      <c r="C1093" s="3" cm="1">
        <f t="array" ref="C1093">INDEX(raw_long[Adj Close], MATCH(1, ($A1093=raw_long[Date])*(C$1=raw_long[Ticker]),0))</f>
        <v>255.34419299999999</v>
      </c>
      <c r="D1093" s="3" cm="1">
        <f t="array" ref="D1093">INDEX(raw_long[Adj Close], MATCH(1, ($A1093=raw_long[Date])*(D$1=raw_long[Ticker]),0))</f>
        <v>144.62545800000001</v>
      </c>
      <c r="E1093" s="3" cm="1">
        <f t="array" ref="E1093">INDEX(raw_long[Adj Close], MATCH(1, ($A1093=raw_long[Date])*(E$1=raw_long[Ticker]),0))</f>
        <v>59.135075000000001</v>
      </c>
      <c r="F1093" s="3" cm="1">
        <f t="array" ref="F1093">INDEX(raw_long[Adj Close], MATCH(1, ($A1093=raw_long[Date])*(F$1=raw_long[Ticker]),0))</f>
        <v>185.782578</v>
      </c>
      <c r="G1093" s="3" cm="1">
        <f t="array" ref="G1093">INDEX(raw_long[Adj Close], MATCH(1, ($A1093=raw_long[Date])*(G$1=raw_long[Ticker]),0))</f>
        <v>96.281882999999993</v>
      </c>
      <c r="H1093" s="3" cm="1">
        <f t="array" ref="H1093">INDEX(raw_long[Adj Close], MATCH(1, ($A1093=raw_long[Date])*(H$1=raw_long[Ticker]),0))</f>
        <v>132.376114</v>
      </c>
      <c r="I1093" s="3" cm="1">
        <f t="array" ref="I1093">INDEX(raw_long[Adj Close], MATCH(1, ($A1093=raw_long[Date])*(I$1=raw_long[Ticker]),0))</f>
        <v>73.980002999999996</v>
      </c>
    </row>
    <row r="1094" spans="1:9" x14ac:dyDescent="0.25">
      <c r="A1094" s="2">
        <v>44482</v>
      </c>
      <c r="B1094" s="3" cm="1">
        <f t="array" ref="B1094">INDEX(raw_long[Adj Close], MATCH(1, ($A1094=raw_long[Date])*(B$1=raw_long[Ticker]),0))</f>
        <v>54.388610999999997</v>
      </c>
      <c r="C1094" s="3" cm="1">
        <f t="array" ref="C1094">INDEX(raw_long[Adj Close], MATCH(1, ($A1094=raw_long[Date])*(C$1=raw_long[Ticker]),0))</f>
        <v>258.04391500000003</v>
      </c>
      <c r="D1094" s="3" cm="1">
        <f t="array" ref="D1094">INDEX(raw_long[Adj Close], MATCH(1, ($A1094=raw_long[Date])*(D$1=raw_long[Ticker]),0))</f>
        <v>144.331299</v>
      </c>
      <c r="E1094" s="3" cm="1">
        <f t="array" ref="E1094">INDEX(raw_long[Adj Close], MATCH(1, ($A1094=raw_long[Date])*(E$1=raw_long[Ticker]),0))</f>
        <v>59.232684999999996</v>
      </c>
      <c r="F1094" s="3" cm="1">
        <f t="array" ref="F1094">INDEX(raw_long[Adj Close], MATCH(1, ($A1094=raw_long[Date])*(F$1=raw_long[Ticker]),0))</f>
        <v>189.54376199999999</v>
      </c>
      <c r="G1094" s="3" cm="1">
        <f t="array" ref="G1094">INDEX(raw_long[Adj Close], MATCH(1, ($A1094=raw_long[Date])*(G$1=raw_long[Ticker]),0))</f>
        <v>98.318236999999996</v>
      </c>
      <c r="H1094" s="3" cm="1">
        <f t="array" ref="H1094">INDEX(raw_long[Adj Close], MATCH(1, ($A1094=raw_long[Date])*(H$1=raw_long[Ticker]),0))</f>
        <v>133.09565699999999</v>
      </c>
      <c r="I1094" s="3" cm="1">
        <f t="array" ref="I1094">INDEX(raw_long[Adj Close], MATCH(1, ($A1094=raw_long[Date])*(I$1=raw_long[Ticker]),0))</f>
        <v>76.559997999999993</v>
      </c>
    </row>
    <row r="1095" spans="1:9" x14ac:dyDescent="0.25">
      <c r="A1095" s="2">
        <v>44483</v>
      </c>
      <c r="B1095" s="3" cm="1">
        <f t="array" ref="B1095">INDEX(raw_long[Adj Close], MATCH(1, ($A1095=raw_long[Date])*(B$1=raw_long[Ticker]),0))</f>
        <v>54.018497000000004</v>
      </c>
      <c r="C1095" s="3" cm="1">
        <f t="array" ref="C1095">INDEX(raw_long[Adj Close], MATCH(1, ($A1095=raw_long[Date])*(C$1=raw_long[Ticker]),0))</f>
        <v>262.11801100000002</v>
      </c>
      <c r="D1095" s="3" cm="1">
        <f t="array" ref="D1095">INDEX(raw_long[Adj Close], MATCH(1, ($A1095=raw_long[Date])*(D$1=raw_long[Ticker]),0))</f>
        <v>142.860535</v>
      </c>
      <c r="E1095" s="3" cm="1">
        <f t="array" ref="E1095">INDEX(raw_long[Adj Close], MATCH(1, ($A1095=raw_long[Date])*(E$1=raw_long[Ticker]),0))</f>
        <v>59.779330999999999</v>
      </c>
      <c r="F1095" s="3" cm="1">
        <f t="array" ref="F1095">INDEX(raw_long[Adj Close], MATCH(1, ($A1095=raw_long[Date])*(F$1=raw_long[Ticker]),0))</f>
        <v>190.236603</v>
      </c>
      <c r="G1095" s="3" cm="1">
        <f t="array" ref="G1095">INDEX(raw_long[Adj Close], MATCH(1, ($A1095=raw_long[Date])*(G$1=raw_long[Ticker]),0))</f>
        <v>99.692276000000007</v>
      </c>
      <c r="H1095" s="3" cm="1">
        <f t="array" ref="H1095">INDEX(raw_long[Adj Close], MATCH(1, ($A1095=raw_long[Date])*(H$1=raw_long[Ticker]),0))</f>
        <v>137.16007999999999</v>
      </c>
      <c r="I1095" s="3" cm="1">
        <f t="array" ref="I1095">INDEX(raw_long[Adj Close], MATCH(1, ($A1095=raw_long[Date])*(I$1=raw_long[Ticker]),0))</f>
        <v>78.019997000000004</v>
      </c>
    </row>
    <row r="1096" spans="1:9" x14ac:dyDescent="0.25">
      <c r="A1096" s="2">
        <v>44484</v>
      </c>
      <c r="B1096" s="3" cm="1">
        <f t="array" ref="B1096">INDEX(raw_long[Adj Close], MATCH(1, ($A1096=raw_long[Date])*(B$1=raw_long[Ticker]),0))</f>
        <v>53.925964</v>
      </c>
      <c r="C1096" s="3" cm="1">
        <f t="array" ref="C1096">INDEX(raw_long[Adj Close], MATCH(1, ($A1096=raw_long[Date])*(C$1=raw_long[Ticker]),0))</f>
        <v>269.382721</v>
      </c>
      <c r="D1096" s="3" cm="1">
        <f t="array" ref="D1096">INDEX(raw_long[Adj Close], MATCH(1, ($A1096=raw_long[Date])*(D$1=raw_long[Ticker]),0))</f>
        <v>144.47837799999999</v>
      </c>
      <c r="E1096" s="3" cm="1">
        <f t="array" ref="E1096">INDEX(raw_long[Adj Close], MATCH(1, ($A1096=raw_long[Date])*(E$1=raw_long[Ticker]),0))</f>
        <v>59.818375000000003</v>
      </c>
      <c r="F1096" s="3" cm="1">
        <f t="array" ref="F1096">INDEX(raw_long[Adj Close], MATCH(1, ($A1096=raw_long[Date])*(F$1=raw_long[Ticker]),0))</f>
        <v>190.385086</v>
      </c>
      <c r="G1096" s="3" cm="1">
        <f t="array" ref="G1096">INDEX(raw_long[Adj Close], MATCH(1, ($A1096=raw_long[Date])*(G$1=raw_long[Ticker]),0))</f>
        <v>100.384247</v>
      </c>
      <c r="H1096" s="3" cm="1">
        <f t="array" ref="H1096">INDEX(raw_long[Adj Close], MATCH(1, ($A1096=raw_long[Date])*(H$1=raw_long[Ticker]),0))</f>
        <v>137.35455300000001</v>
      </c>
      <c r="I1096" s="3" cm="1">
        <f t="array" ref="I1096">INDEX(raw_long[Adj Close], MATCH(1, ($A1096=raw_long[Date])*(I$1=raw_long[Ticker]),0))</f>
        <v>79.360000999999997</v>
      </c>
    </row>
    <row r="1097" spans="1:9" x14ac:dyDescent="0.25">
      <c r="A1097" s="2">
        <v>44487</v>
      </c>
      <c r="B1097" s="3" cm="1">
        <f t="array" ref="B1097">INDEX(raw_long[Adj Close], MATCH(1, ($A1097=raw_long[Date])*(B$1=raw_long[Ticker]),0))</f>
        <v>52.149405999999999</v>
      </c>
      <c r="C1097" s="3" cm="1">
        <f t="array" ref="C1097">INDEX(raw_long[Adj Close], MATCH(1, ($A1097=raw_long[Date])*(C$1=raw_long[Ticker]),0))</f>
        <v>265.70126299999998</v>
      </c>
      <c r="D1097" s="3" cm="1">
        <f t="array" ref="D1097">INDEX(raw_long[Adj Close], MATCH(1, ($A1097=raw_long[Date])*(D$1=raw_long[Ticker]),0))</f>
        <v>144.47837799999999</v>
      </c>
      <c r="E1097" s="3" cm="1">
        <f t="array" ref="E1097">INDEX(raw_long[Adj Close], MATCH(1, ($A1097=raw_long[Date])*(E$1=raw_long[Ticker]),0))</f>
        <v>58.978886000000003</v>
      </c>
      <c r="F1097" s="3" cm="1">
        <f t="array" ref="F1097">INDEX(raw_long[Adj Close], MATCH(1, ($A1097=raw_long[Date])*(F$1=raw_long[Ticker]),0))</f>
        <v>191.12742600000001</v>
      </c>
      <c r="G1097" s="3" cm="1">
        <f t="array" ref="G1097">INDEX(raw_long[Adj Close], MATCH(1, ($A1097=raw_long[Date])*(G$1=raw_long[Ticker]),0))</f>
        <v>99.049735999999996</v>
      </c>
      <c r="H1097" s="3" cm="1">
        <f t="array" ref="H1097">INDEX(raw_long[Adj Close], MATCH(1, ($A1097=raw_long[Date])*(H$1=raw_long[Ticker]),0))</f>
        <v>135.99327099999999</v>
      </c>
      <c r="I1097" s="3" cm="1">
        <f t="array" ref="I1097">INDEX(raw_long[Adj Close], MATCH(1, ($A1097=raw_long[Date])*(I$1=raw_long[Ticker]),0))</f>
        <v>79.540001000000004</v>
      </c>
    </row>
    <row r="1098" spans="1:9" x14ac:dyDescent="0.25">
      <c r="A1098" s="2">
        <v>44488</v>
      </c>
      <c r="B1098" s="3" cm="1">
        <f t="array" ref="B1098">INDEX(raw_long[Adj Close], MATCH(1, ($A1098=raw_long[Date])*(B$1=raw_long[Ticker]),0))</f>
        <v>51.945843000000004</v>
      </c>
      <c r="C1098" s="3" cm="1">
        <f t="array" ref="C1098">INDEX(raw_long[Adj Close], MATCH(1, ($A1098=raw_long[Date])*(C$1=raw_long[Ticker]),0))</f>
        <v>263.44335899999999</v>
      </c>
      <c r="D1098" s="3" cm="1">
        <f t="array" ref="D1098">INDEX(raw_long[Adj Close], MATCH(1, ($A1098=raw_long[Date])*(D$1=raw_long[Ticker]),0))</f>
        <v>146.831604</v>
      </c>
      <c r="E1098" s="3" cm="1">
        <f t="array" ref="E1098">INDEX(raw_long[Adj Close], MATCH(1, ($A1098=raw_long[Date])*(E$1=raw_long[Ticker]),0))</f>
        <v>59.447440999999998</v>
      </c>
      <c r="F1098" s="3" cm="1">
        <f t="array" ref="F1098">INDEX(raw_long[Adj Close], MATCH(1, ($A1098=raw_long[Date])*(F$1=raw_long[Ticker]),0))</f>
        <v>193.05749499999999</v>
      </c>
      <c r="G1098" s="3" cm="1">
        <f t="array" ref="G1098">INDEX(raw_long[Adj Close], MATCH(1, ($A1098=raw_long[Date])*(G$1=raw_long[Ticker]),0))</f>
        <v>99.543998999999999</v>
      </c>
      <c r="H1098" s="3" cm="1">
        <f t="array" ref="H1098">INDEX(raw_long[Adj Close], MATCH(1, ($A1098=raw_long[Date])*(H$1=raw_long[Ticker]),0))</f>
        <v>136.75169399999999</v>
      </c>
      <c r="I1098" s="3" cm="1">
        <f t="array" ref="I1098">INDEX(raw_long[Adj Close], MATCH(1, ($A1098=raw_long[Date])*(I$1=raw_long[Ticker]),0))</f>
        <v>79.720000999999996</v>
      </c>
    </row>
    <row r="1099" spans="1:9" x14ac:dyDescent="0.25">
      <c r="A1099" s="2">
        <v>44489</v>
      </c>
      <c r="B1099" s="3" cm="1">
        <f t="array" ref="B1099">INDEX(raw_long[Adj Close], MATCH(1, ($A1099=raw_long[Date])*(B$1=raw_long[Ticker]),0))</f>
        <v>51.279632999999997</v>
      </c>
      <c r="C1099" s="3" cm="1">
        <f t="array" ref="C1099">INDEX(raw_long[Adj Close], MATCH(1, ($A1099=raw_long[Date])*(C$1=raw_long[Ticker]),0))</f>
        <v>264.13052399999998</v>
      </c>
      <c r="D1099" s="3" cm="1">
        <f t="array" ref="D1099">INDEX(raw_long[Adj Close], MATCH(1, ($A1099=raw_long[Date])*(D$1=raw_long[Ticker]),0))</f>
        <v>143.15467799999999</v>
      </c>
      <c r="E1099" s="3" cm="1">
        <f t="array" ref="E1099">INDEX(raw_long[Adj Close], MATCH(1, ($A1099=raw_long[Date])*(E$1=raw_long[Ticker]),0))</f>
        <v>59.974559999999997</v>
      </c>
      <c r="F1099" s="3" cm="1">
        <f t="array" ref="F1099">INDEX(raw_long[Adj Close], MATCH(1, ($A1099=raw_long[Date])*(F$1=raw_long[Ticker]),0))</f>
        <v>196.02685500000001</v>
      </c>
      <c r="G1099" s="3" cm="1">
        <f t="array" ref="G1099">INDEX(raw_long[Adj Close], MATCH(1, ($A1099=raw_long[Date])*(G$1=raw_long[Ticker]),0))</f>
        <v>98.832267999999999</v>
      </c>
      <c r="H1099" s="3" cm="1">
        <f t="array" ref="H1099">INDEX(raw_long[Adj Close], MATCH(1, ($A1099=raw_long[Date])*(H$1=raw_long[Ticker]),0))</f>
        <v>138.17134100000001</v>
      </c>
      <c r="I1099" s="3" cm="1">
        <f t="array" ref="I1099">INDEX(raw_long[Adj Close], MATCH(1, ($A1099=raw_long[Date])*(I$1=raw_long[Ticker]),0))</f>
        <v>80.360000999999997</v>
      </c>
    </row>
    <row r="1100" spans="1:9" x14ac:dyDescent="0.25">
      <c r="A1100" s="2">
        <v>44490</v>
      </c>
      <c r="B1100" s="3" cm="1">
        <f t="array" ref="B1100">INDEX(raw_long[Adj Close], MATCH(1, ($A1100=raw_long[Date])*(B$1=raw_long[Ticker]),0))</f>
        <v>50.891010000000001</v>
      </c>
      <c r="C1100" s="3" cm="1">
        <f t="array" ref="C1100">INDEX(raw_long[Adj Close], MATCH(1, ($A1100=raw_long[Date])*(C$1=raw_long[Ticker]),0))</f>
        <v>270.51168799999999</v>
      </c>
      <c r="D1100" s="3" cm="1">
        <f t="array" ref="D1100">INDEX(raw_long[Adj Close], MATCH(1, ($A1100=raw_long[Date])*(D$1=raw_long[Ticker]),0))</f>
        <v>143.59591699999999</v>
      </c>
      <c r="E1100" s="3" cm="1">
        <f t="array" ref="E1100">INDEX(raw_long[Adj Close], MATCH(1, ($A1100=raw_long[Date])*(E$1=raw_long[Ticker]),0))</f>
        <v>60.325974000000002</v>
      </c>
      <c r="F1100" s="3" cm="1">
        <f t="array" ref="F1100">INDEX(raw_long[Adj Close], MATCH(1, ($A1100=raw_long[Date])*(F$1=raw_long[Ticker]),0))</f>
        <v>201.32218900000001</v>
      </c>
      <c r="G1100" s="3" cm="1">
        <f t="array" ref="G1100">INDEX(raw_long[Adj Close], MATCH(1, ($A1100=raw_long[Date])*(G$1=raw_long[Ticker]),0))</f>
        <v>100.82907899999999</v>
      </c>
      <c r="H1100" s="3" cm="1">
        <f t="array" ref="H1100">INDEX(raw_long[Adj Close], MATCH(1, ($A1100=raw_long[Date])*(H$1=raw_long[Ticker]),0))</f>
        <v>134.74865700000001</v>
      </c>
      <c r="I1100" s="3" cm="1">
        <f t="array" ref="I1100">INDEX(raw_long[Adj Close], MATCH(1, ($A1100=raw_long[Date])*(I$1=raw_long[Ticker]),0))</f>
        <v>81.339995999999999</v>
      </c>
    </row>
    <row r="1101" spans="1:9" x14ac:dyDescent="0.25">
      <c r="A1101" s="2">
        <v>44491</v>
      </c>
      <c r="B1101" s="3" cm="1">
        <f t="array" ref="B1101">INDEX(raw_long[Adj Close], MATCH(1, ($A1101=raw_long[Date])*(B$1=raw_long[Ticker]),0))</f>
        <v>51.242621999999997</v>
      </c>
      <c r="C1101" s="3" cm="1">
        <f t="array" ref="C1101">INDEX(raw_long[Adj Close], MATCH(1, ($A1101=raw_long[Date])*(C$1=raw_long[Ticker]),0))</f>
        <v>272.18060300000002</v>
      </c>
      <c r="D1101" s="3" cm="1">
        <f t="array" ref="D1101">INDEX(raw_long[Adj Close], MATCH(1, ($A1101=raw_long[Date])*(D$1=raw_long[Ticker]),0))</f>
        <v>142.95858799999999</v>
      </c>
      <c r="E1101" s="3" cm="1">
        <f t="array" ref="E1101">INDEX(raw_long[Adj Close], MATCH(1, ($A1101=raw_long[Date])*(E$1=raw_long[Ticker]),0))</f>
        <v>59.798850999999999</v>
      </c>
      <c r="F1101" s="3" cm="1">
        <f t="array" ref="F1101">INDEX(raw_long[Adj Close], MATCH(1, ($A1101=raw_long[Date])*(F$1=raw_long[Ticker]),0))</f>
        <v>200.332413</v>
      </c>
      <c r="G1101" s="3" cm="1">
        <f t="array" ref="G1101">INDEX(raw_long[Adj Close], MATCH(1, ($A1101=raw_long[Date])*(G$1=raw_long[Ticker]),0))</f>
        <v>101.81759599999999</v>
      </c>
      <c r="H1101" s="3" cm="1">
        <f t="array" ref="H1101">INDEX(raw_long[Adj Close], MATCH(1, ($A1101=raw_long[Date])*(H$1=raw_long[Ticker]),0))</f>
        <v>135.70155299999999</v>
      </c>
      <c r="I1101" s="3" cm="1">
        <f t="array" ref="I1101">INDEX(raw_long[Adj Close], MATCH(1, ($A1101=raw_long[Date])*(I$1=raw_long[Ticker]),0))</f>
        <v>80.139999000000003</v>
      </c>
    </row>
    <row r="1102" spans="1:9" x14ac:dyDescent="0.25">
      <c r="A1102" s="2">
        <v>44494</v>
      </c>
      <c r="B1102" s="3" cm="1">
        <f t="array" ref="B1102">INDEX(raw_long[Adj Close], MATCH(1, ($A1102=raw_long[Date])*(B$1=raw_long[Ticker]),0))</f>
        <v>51.853313</v>
      </c>
      <c r="C1102" s="3" cm="1">
        <f t="array" ref="C1102">INDEX(raw_long[Adj Close], MATCH(1, ($A1102=raw_long[Date])*(C$1=raw_long[Ticker]),0))</f>
        <v>272.27877799999999</v>
      </c>
      <c r="D1102" s="3" cm="1">
        <f t="array" ref="D1102">INDEX(raw_long[Adj Close], MATCH(1, ($A1102=raw_long[Date])*(D$1=raw_long[Ticker]),0))</f>
        <v>141.43879699999999</v>
      </c>
      <c r="E1102" s="3" cm="1">
        <f t="array" ref="E1102">INDEX(raw_long[Adj Close], MATCH(1, ($A1102=raw_long[Date])*(E$1=raw_long[Ticker]),0))</f>
        <v>60.423588000000002</v>
      </c>
      <c r="F1102" s="3" cm="1">
        <f t="array" ref="F1102">INDEX(raw_long[Adj Close], MATCH(1, ($A1102=raw_long[Date])*(F$1=raw_long[Ticker]),0))</f>
        <v>201.12423699999999</v>
      </c>
      <c r="G1102" s="3" cm="1">
        <f t="array" ref="G1102">INDEX(raw_long[Adj Close], MATCH(1, ($A1102=raw_long[Date])*(G$1=raw_long[Ticker]),0))</f>
        <v>100.87851000000001</v>
      </c>
      <c r="H1102" s="3" cm="1">
        <f t="array" ref="H1102">INDEX(raw_long[Adj Close], MATCH(1, ($A1102=raw_long[Date])*(H$1=raw_long[Ticker]),0))</f>
        <v>135.17649800000001</v>
      </c>
      <c r="I1102" s="3" cm="1">
        <f t="array" ref="I1102">INDEX(raw_long[Adj Close], MATCH(1, ($A1102=raw_long[Date])*(I$1=raw_long[Ticker]),0))</f>
        <v>80</v>
      </c>
    </row>
    <row r="1103" spans="1:9" x14ac:dyDescent="0.25">
      <c r="A1103" s="2">
        <v>44495</v>
      </c>
      <c r="B1103" s="3" cm="1">
        <f t="array" ref="B1103">INDEX(raw_long[Adj Close], MATCH(1, ($A1103=raw_long[Date])*(B$1=raw_long[Ticker]),0))</f>
        <v>52.130901000000001</v>
      </c>
      <c r="C1103" s="3" cm="1">
        <f t="array" ref="C1103">INDEX(raw_long[Adj Close], MATCH(1, ($A1103=raw_long[Date])*(C$1=raw_long[Ticker]),0))</f>
        <v>274.83123799999998</v>
      </c>
      <c r="D1103" s="3" cm="1">
        <f t="array" ref="D1103">INDEX(raw_long[Adj Close], MATCH(1, ($A1103=raw_long[Date])*(D$1=raw_long[Ticker]),0))</f>
        <v>142.223206</v>
      </c>
      <c r="E1103" s="3" cm="1">
        <f t="array" ref="E1103">INDEX(raw_long[Adj Close], MATCH(1, ($A1103=raw_long[Date])*(E$1=raw_long[Ticker]),0))</f>
        <v>57.748939999999997</v>
      </c>
      <c r="F1103" s="3" cm="1">
        <f t="array" ref="F1103">INDEX(raw_long[Adj Close], MATCH(1, ($A1103=raw_long[Date])*(F$1=raw_long[Ticker]),0))</f>
        <v>200.43139600000001</v>
      </c>
      <c r="G1103" s="3" cm="1">
        <f t="array" ref="G1103">INDEX(raw_long[Adj Close], MATCH(1, ($A1103=raw_long[Date])*(G$1=raw_long[Ticker]),0))</f>
        <v>101.323341</v>
      </c>
      <c r="H1103" s="3" cm="1">
        <f t="array" ref="H1103">INDEX(raw_long[Adj Close], MATCH(1, ($A1103=raw_long[Date])*(H$1=raw_long[Ticker]),0))</f>
        <v>137.451797</v>
      </c>
      <c r="I1103" s="3" cm="1">
        <f t="array" ref="I1103">INDEX(raw_long[Adj Close], MATCH(1, ($A1103=raw_long[Date])*(I$1=raw_long[Ticker]),0))</f>
        <v>81.040001000000004</v>
      </c>
    </row>
    <row r="1104" spans="1:9" x14ac:dyDescent="0.25">
      <c r="A1104" s="2">
        <v>44496</v>
      </c>
      <c r="B1104" s="3" cm="1">
        <f t="array" ref="B1104">INDEX(raw_long[Adj Close], MATCH(1, ($A1104=raw_long[Date])*(B$1=raw_long[Ticker]),0))</f>
        <v>52.334468999999999</v>
      </c>
      <c r="C1104" s="3" cm="1">
        <f t="array" ref="C1104">INDEX(raw_long[Adj Close], MATCH(1, ($A1104=raw_long[Date])*(C$1=raw_long[Ticker]),0))</f>
        <v>274.04586799999998</v>
      </c>
      <c r="D1104" s="3" cm="1">
        <f t="array" ref="D1104">INDEX(raw_long[Adj Close], MATCH(1, ($A1104=raw_long[Date])*(D$1=raw_long[Ticker]),0))</f>
        <v>141.97807299999999</v>
      </c>
      <c r="E1104" s="3" cm="1">
        <f t="array" ref="E1104">INDEX(raw_long[Adj Close], MATCH(1, ($A1104=raw_long[Date])*(E$1=raw_long[Ticker]),0))</f>
        <v>58.217491000000003</v>
      </c>
      <c r="F1104" s="3" cm="1">
        <f t="array" ref="F1104">INDEX(raw_long[Adj Close], MATCH(1, ($A1104=raw_long[Date])*(F$1=raw_long[Ticker]),0))</f>
        <v>200.43139600000001</v>
      </c>
      <c r="G1104" s="3" cm="1">
        <f t="array" ref="G1104">INDEX(raw_long[Adj Close], MATCH(1, ($A1104=raw_long[Date])*(G$1=raw_long[Ticker]),0))</f>
        <v>104.931442</v>
      </c>
      <c r="H1104" s="3" cm="1">
        <f t="array" ref="H1104">INDEX(raw_long[Adj Close], MATCH(1, ($A1104=raw_long[Date])*(H$1=raw_long[Ticker]),0))</f>
        <v>136.81004300000001</v>
      </c>
      <c r="I1104" s="3" cm="1">
        <f t="array" ref="I1104">INDEX(raw_long[Adj Close], MATCH(1, ($A1104=raw_long[Date])*(I$1=raw_long[Ticker]),0))</f>
        <v>80.379997000000003</v>
      </c>
    </row>
    <row r="1105" spans="1:9" x14ac:dyDescent="0.25">
      <c r="A1105" s="2">
        <v>44497</v>
      </c>
      <c r="B1105" s="3" cm="1">
        <f t="array" ref="B1105">INDEX(raw_long[Adj Close], MATCH(1, ($A1105=raw_long[Date])*(B$1=raw_long[Ticker]),0))</f>
        <v>51.409176000000002</v>
      </c>
      <c r="C1105" s="3" cm="1">
        <f t="array" ref="C1105">INDEX(raw_long[Adj Close], MATCH(1, ($A1105=raw_long[Date])*(C$1=raw_long[Ticker]),0))</f>
        <v>278.85626200000002</v>
      </c>
      <c r="D1105" s="3" cm="1">
        <f t="array" ref="D1105">INDEX(raw_long[Adj Close], MATCH(1, ($A1105=raw_long[Date])*(D$1=raw_long[Ticker]),0))</f>
        <v>141.38975500000001</v>
      </c>
      <c r="E1105" s="3" cm="1">
        <f t="array" ref="E1105">INDEX(raw_long[Adj Close], MATCH(1, ($A1105=raw_long[Date])*(E$1=raw_long[Ticker]),0))</f>
        <v>58.178443999999999</v>
      </c>
      <c r="F1105" s="3" cm="1">
        <f t="array" ref="F1105">INDEX(raw_long[Adj Close], MATCH(1, ($A1105=raw_long[Date])*(F$1=raw_long[Ticker]),0))</f>
        <v>203.30175800000001</v>
      </c>
      <c r="G1105" s="3" cm="1">
        <f t="array" ref="G1105">INDEX(raw_long[Adj Close], MATCH(1, ($A1105=raw_long[Date])*(G$1=raw_long[Ticker]),0))</f>
        <v>105.722252</v>
      </c>
      <c r="H1105" s="3" cm="1">
        <f t="array" ref="H1105">INDEX(raw_long[Adj Close], MATCH(1, ($A1105=raw_long[Date])*(H$1=raw_long[Ticker]),0))</f>
        <v>135.973816</v>
      </c>
      <c r="I1105" s="3" cm="1">
        <f t="array" ref="I1105">INDEX(raw_long[Adj Close], MATCH(1, ($A1105=raw_long[Date])*(I$1=raw_long[Ticker]),0))</f>
        <v>80.739998</v>
      </c>
    </row>
    <row r="1106" spans="1:9" x14ac:dyDescent="0.25">
      <c r="A1106" s="2">
        <v>44498</v>
      </c>
      <c r="B1106" s="3" cm="1">
        <f t="array" ref="B1106">INDEX(raw_long[Adj Close], MATCH(1, ($A1106=raw_long[Date])*(B$1=raw_long[Ticker]),0))</f>
        <v>51.261130999999999</v>
      </c>
      <c r="C1106" s="3" cm="1">
        <f t="array" ref="C1106">INDEX(raw_long[Adj Close], MATCH(1, ($A1106=raw_long[Date])*(C$1=raw_long[Ticker]),0))</f>
        <v>278.11996499999998</v>
      </c>
      <c r="D1106" s="3" cm="1">
        <f t="array" ref="D1106">INDEX(raw_long[Adj Close], MATCH(1, ($A1106=raw_long[Date])*(D$1=raw_long[Ticker]),0))</f>
        <v>140.801468</v>
      </c>
      <c r="E1106" s="3" cm="1">
        <f t="array" ref="E1106">INDEX(raw_long[Adj Close], MATCH(1, ($A1106=raw_long[Date])*(E$1=raw_long[Ticker]),0))</f>
        <v>56.089489</v>
      </c>
      <c r="F1106" s="3" cm="1">
        <f t="array" ref="F1106">INDEX(raw_long[Adj Close], MATCH(1, ($A1106=raw_long[Date])*(F$1=raw_long[Ticker]),0))</f>
        <v>202.11402899999999</v>
      </c>
      <c r="G1106" s="3" cm="1">
        <f t="array" ref="G1106">INDEX(raw_long[Adj Close], MATCH(1, ($A1106=raw_long[Date])*(G$1=raw_long[Ticker]),0))</f>
        <v>106.068237</v>
      </c>
      <c r="H1106" s="3" cm="1">
        <f t="array" ref="H1106">INDEX(raw_long[Adj Close], MATCH(1, ($A1106=raw_long[Date])*(H$1=raw_long[Ticker]),0))</f>
        <v>136.401657</v>
      </c>
      <c r="I1106" s="3" cm="1">
        <f t="array" ref="I1106">INDEX(raw_long[Adj Close], MATCH(1, ($A1106=raw_long[Date])*(I$1=raw_long[Ticker]),0))</f>
        <v>81.580001999999993</v>
      </c>
    </row>
    <row r="1107" spans="1:9" x14ac:dyDescent="0.25">
      <c r="A1107" s="2">
        <v>44501</v>
      </c>
      <c r="B1107" s="3" cm="1">
        <f t="array" ref="B1107">INDEX(raw_long[Adj Close], MATCH(1, ($A1107=raw_long[Date])*(B$1=raw_long[Ticker]),0))</f>
        <v>51.575729000000003</v>
      </c>
      <c r="C1107" s="3" cm="1">
        <f t="array" ref="C1107">INDEX(raw_long[Adj Close], MATCH(1, ($A1107=raw_long[Date])*(C$1=raw_long[Ticker]),0))</f>
        <v>278.80718999999999</v>
      </c>
      <c r="D1107" s="3" cm="1">
        <f t="array" ref="D1107">INDEX(raw_long[Adj Close], MATCH(1, ($A1107=raw_long[Date])*(D$1=raw_long[Ticker]),0))</f>
        <v>142.223206</v>
      </c>
      <c r="E1107" s="3" cm="1">
        <f t="array" ref="E1107">INDEX(raw_long[Adj Close], MATCH(1, ($A1107=raw_long[Date])*(E$1=raw_long[Ticker]),0))</f>
        <v>57.495144000000003</v>
      </c>
      <c r="F1107" s="3" cm="1">
        <f t="array" ref="F1107">INDEX(raw_long[Adj Close], MATCH(1, ($A1107=raw_long[Date])*(F$1=raw_long[Ticker]),0))</f>
        <v>205.18235799999999</v>
      </c>
      <c r="G1107" s="3" cm="1">
        <f t="array" ref="G1107">INDEX(raw_long[Adj Close], MATCH(1, ($A1107=raw_long[Date])*(G$1=raw_long[Ticker]),0))</f>
        <v>105.475121</v>
      </c>
      <c r="H1107" s="3" cm="1">
        <f t="array" ref="H1107">INDEX(raw_long[Adj Close], MATCH(1, ($A1107=raw_long[Date])*(H$1=raw_long[Ticker]),0))</f>
        <v>136.848938</v>
      </c>
      <c r="I1107" s="3" cm="1">
        <f t="array" ref="I1107">INDEX(raw_long[Adj Close], MATCH(1, ($A1107=raw_long[Date])*(I$1=raw_long[Ticker]),0))</f>
        <v>82.220000999999996</v>
      </c>
    </row>
    <row r="1108" spans="1:9" x14ac:dyDescent="0.25">
      <c r="A1108" s="2">
        <v>44502</v>
      </c>
      <c r="B1108" s="3" cm="1">
        <f t="array" ref="B1108">INDEX(raw_long[Adj Close], MATCH(1, ($A1108=raw_long[Date])*(B$1=raw_long[Ticker]),0))</f>
        <v>50.613425999999997</v>
      </c>
      <c r="C1108" s="3" cm="1">
        <f t="array" ref="C1108">INDEX(raw_long[Adj Close], MATCH(1, ($A1108=raw_long[Date])*(C$1=raw_long[Ticker]),0))</f>
        <v>280.42700200000002</v>
      </c>
      <c r="D1108" s="3" cm="1">
        <f t="array" ref="D1108">INDEX(raw_long[Adj Close], MATCH(1, ($A1108=raw_long[Date])*(D$1=raw_long[Ticker]),0))</f>
        <v>144.13519299999999</v>
      </c>
      <c r="E1108" s="3" cm="1">
        <f t="array" ref="E1108">INDEX(raw_long[Adj Close], MATCH(1, ($A1108=raw_long[Date])*(E$1=raw_long[Ticker]),0))</f>
        <v>58.041786000000002</v>
      </c>
      <c r="F1108" s="3" cm="1">
        <f t="array" ref="F1108">INDEX(raw_long[Adj Close], MATCH(1, ($A1108=raw_long[Date])*(F$1=raw_long[Ticker]),0))</f>
        <v>207.755798</v>
      </c>
      <c r="G1108" s="3" cm="1">
        <f t="array" ref="G1108">INDEX(raw_long[Adj Close], MATCH(1, ($A1108=raw_long[Date])*(G$1=raw_long[Ticker]),0))</f>
        <v>106.216515</v>
      </c>
      <c r="H1108" s="3" cm="1">
        <f t="array" ref="H1108">INDEX(raw_long[Adj Close], MATCH(1, ($A1108=raw_long[Date])*(H$1=raw_long[Ticker]),0))</f>
        <v>140.99115</v>
      </c>
      <c r="I1108" s="3" cm="1">
        <f t="array" ref="I1108">INDEX(raw_long[Adj Close], MATCH(1, ($A1108=raw_long[Date])*(I$1=raw_long[Ticker]),0))</f>
        <v>83.220000999999996</v>
      </c>
    </row>
    <row r="1109" spans="1:9" x14ac:dyDescent="0.25">
      <c r="A1109" s="2">
        <v>44503</v>
      </c>
      <c r="B1109" s="3" cm="1">
        <f t="array" ref="B1109">INDEX(raw_long[Adj Close], MATCH(1, ($A1109=raw_long[Date])*(B$1=raw_long[Ticker]),0))</f>
        <v>50.872504999999997</v>
      </c>
      <c r="C1109" s="3" cm="1">
        <f t="array" ref="C1109">INDEX(raw_long[Adj Close], MATCH(1, ($A1109=raw_long[Date])*(C$1=raw_long[Ticker]),0))</f>
        <v>286.26821899999999</v>
      </c>
      <c r="D1109" s="3" cm="1">
        <f t="array" ref="D1109">INDEX(raw_long[Adj Close], MATCH(1, ($A1109=raw_long[Date])*(D$1=raw_long[Ticker]),0))</f>
        <v>144.18421900000001</v>
      </c>
      <c r="E1109" s="3" cm="1">
        <f t="array" ref="E1109">INDEX(raw_long[Adj Close], MATCH(1, ($A1109=raw_long[Date])*(E$1=raw_long[Ticker]),0))</f>
        <v>56.538513000000002</v>
      </c>
      <c r="F1109" s="3" cm="1">
        <f t="array" ref="F1109">INDEX(raw_long[Adj Close], MATCH(1, ($A1109=raw_long[Date])*(F$1=raw_long[Ticker]),0))</f>
        <v>211.12106299999999</v>
      </c>
      <c r="G1109" s="3" cm="1">
        <f t="array" ref="G1109">INDEX(raw_long[Adj Close], MATCH(1, ($A1109=raw_long[Date])*(G$1=raw_long[Ticker]),0))</f>
        <v>107.946426</v>
      </c>
      <c r="H1109" s="3" cm="1">
        <f t="array" ref="H1109">INDEX(raw_long[Adj Close], MATCH(1, ($A1109=raw_long[Date])*(H$1=raw_long[Ticker]),0))</f>
        <v>140.193817</v>
      </c>
      <c r="I1109" s="3" cm="1">
        <f t="array" ref="I1109">INDEX(raw_long[Adj Close], MATCH(1, ($A1109=raw_long[Date])*(I$1=raw_long[Ticker]),0))</f>
        <v>75.339995999999999</v>
      </c>
    </row>
    <row r="1110" spans="1:9" x14ac:dyDescent="0.25">
      <c r="A1110" s="2">
        <v>44504</v>
      </c>
      <c r="B1110" s="3" cm="1">
        <f t="array" ref="B1110">INDEX(raw_long[Adj Close], MATCH(1, ($A1110=raw_long[Date])*(B$1=raw_long[Ticker]),0))</f>
        <v>50.150779999999997</v>
      </c>
      <c r="C1110" s="3" cm="1">
        <f t="array" ref="C1110">INDEX(raw_long[Adj Close], MATCH(1, ($A1110=raw_long[Date])*(C$1=raw_long[Ticker]),0))</f>
        <v>288.72250400000001</v>
      </c>
      <c r="D1110" s="3" cm="1">
        <f t="array" ref="D1110">INDEX(raw_long[Adj Close], MATCH(1, ($A1110=raw_long[Date])*(D$1=raw_long[Ticker]),0))</f>
        <v>146.58647199999999</v>
      </c>
      <c r="E1110" s="3" cm="1">
        <f t="array" ref="E1110">INDEX(raw_long[Adj Close], MATCH(1, ($A1110=raw_long[Date])*(E$1=raw_long[Ticker]),0))</f>
        <v>57.846553999999998</v>
      </c>
      <c r="F1110" s="3" cm="1">
        <f t="array" ref="F1110">INDEX(raw_long[Adj Close], MATCH(1, ($A1110=raw_long[Date])*(F$1=raw_long[Ticker]),0))</f>
        <v>214.48632799999999</v>
      </c>
      <c r="G1110" s="3" cm="1">
        <f t="array" ref="G1110">INDEX(raw_long[Adj Close], MATCH(1, ($A1110=raw_long[Date])*(G$1=raw_long[Ticker]),0))</f>
        <v>109.775192</v>
      </c>
      <c r="H1110" s="3" cm="1">
        <f t="array" ref="H1110">INDEX(raw_long[Adj Close], MATCH(1, ($A1110=raw_long[Date])*(H$1=raw_long[Ticker]),0))</f>
        <v>141.90516700000001</v>
      </c>
      <c r="I1110" s="3" cm="1">
        <f t="array" ref="I1110">INDEX(raw_long[Adj Close], MATCH(1, ($A1110=raw_long[Date])*(I$1=raw_long[Ticker]),0))</f>
        <v>78.739998</v>
      </c>
    </row>
    <row r="1111" spans="1:9" x14ac:dyDescent="0.25">
      <c r="A1111" s="2">
        <v>44505</v>
      </c>
      <c r="B1111" s="3" cm="1">
        <f t="array" ref="B1111">INDEX(raw_long[Adj Close], MATCH(1, ($A1111=raw_long[Date])*(B$1=raw_long[Ticker]),0))</f>
        <v>50.428367999999999</v>
      </c>
      <c r="C1111" s="3" cm="1">
        <f t="array" ref="C1111">INDEX(raw_long[Adj Close], MATCH(1, ($A1111=raw_long[Date])*(C$1=raw_long[Ticker]),0))</f>
        <v>292.94387799999998</v>
      </c>
      <c r="D1111" s="3" cm="1">
        <f t="array" ref="D1111">INDEX(raw_long[Adj Close], MATCH(1, ($A1111=raw_long[Date])*(D$1=raw_long[Ticker]),0))</f>
        <v>145.55693099999999</v>
      </c>
      <c r="E1111" s="3" cm="1">
        <f t="array" ref="E1111">INDEX(raw_long[Adj Close], MATCH(1, ($A1111=raw_long[Date])*(E$1=raw_long[Ticker]),0))</f>
        <v>59.876944999999999</v>
      </c>
      <c r="F1111" s="3" cm="1">
        <f t="array" ref="F1111">INDEX(raw_long[Adj Close], MATCH(1, ($A1111=raw_long[Date])*(F$1=raw_long[Ticker]),0))</f>
        <v>200.23344399999999</v>
      </c>
      <c r="G1111" s="3" cm="1">
        <f t="array" ref="G1111">INDEX(raw_long[Adj Close], MATCH(1, ($A1111=raw_long[Date])*(G$1=raw_long[Ticker]),0))</f>
        <v>111.010841</v>
      </c>
      <c r="H1111" s="3" cm="1">
        <f t="array" ref="H1111">INDEX(raw_long[Adj Close], MATCH(1, ($A1111=raw_long[Date])*(H$1=raw_long[Ticker]),0))</f>
        <v>141.55512999999999</v>
      </c>
      <c r="I1111" s="3" cm="1">
        <f t="array" ref="I1111">INDEX(raw_long[Adj Close], MATCH(1, ($A1111=raw_long[Date])*(I$1=raw_long[Ticker]),0))</f>
        <v>75.959998999999996</v>
      </c>
    </row>
    <row r="1112" spans="1:9" x14ac:dyDescent="0.25">
      <c r="A1112" s="2">
        <v>44508</v>
      </c>
      <c r="B1112" s="3" cm="1">
        <f t="array" ref="B1112">INDEX(raw_long[Adj Close], MATCH(1, ($A1112=raw_long[Date])*(B$1=raw_long[Ticker]),0))</f>
        <v>50.539397999999998</v>
      </c>
      <c r="C1112" s="3" cm="1">
        <f t="array" ref="C1112">INDEX(raw_long[Adj Close], MATCH(1, ($A1112=raw_long[Date])*(C$1=raw_long[Ticker]),0))</f>
        <v>288.62432899999999</v>
      </c>
      <c r="D1112" s="3" cm="1">
        <f t="array" ref="D1112">INDEX(raw_long[Adj Close], MATCH(1, ($A1112=raw_long[Date])*(D$1=raw_long[Ticker]),0))</f>
        <v>145.45889299999999</v>
      </c>
      <c r="E1112" s="3" cm="1">
        <f t="array" ref="E1112">INDEX(raw_long[Adj Close], MATCH(1, ($A1112=raw_long[Date])*(E$1=raw_long[Ticker]),0))</f>
        <v>59.056980000000003</v>
      </c>
      <c r="F1112" s="3" cm="1">
        <f t="array" ref="F1112">INDEX(raw_long[Adj Close], MATCH(1, ($A1112=raw_long[Date])*(F$1=raw_long[Ticker]),0))</f>
        <v>206.07316599999999</v>
      </c>
      <c r="G1112" s="3" cm="1">
        <f t="array" ref="G1112">INDEX(raw_long[Adj Close], MATCH(1, ($A1112=raw_long[Date])*(G$1=raw_long[Ticker]),0))</f>
        <v>109.626915</v>
      </c>
      <c r="H1112" s="3" cm="1">
        <f t="array" ref="H1112">INDEX(raw_long[Adj Close], MATCH(1, ($A1112=raw_long[Date])*(H$1=raw_long[Ticker]),0))</f>
        <v>142.11909499999999</v>
      </c>
      <c r="I1112" s="3" cm="1">
        <f t="array" ref="I1112">INDEX(raw_long[Adj Close], MATCH(1, ($A1112=raw_long[Date])*(I$1=raw_long[Ticker]),0))</f>
        <v>75.839995999999999</v>
      </c>
    </row>
    <row r="1113" spans="1:9" x14ac:dyDescent="0.25">
      <c r="A1113" s="2">
        <v>44509</v>
      </c>
      <c r="B1113" s="3" cm="1">
        <f t="array" ref="B1113">INDEX(raw_long[Adj Close], MATCH(1, ($A1113=raw_long[Date])*(B$1=raw_long[Ticker]),0))</f>
        <v>51.150092999999998</v>
      </c>
      <c r="C1113" s="3" cm="1">
        <f t="array" ref="C1113">INDEX(raw_long[Adj Close], MATCH(1, ($A1113=raw_long[Date])*(C$1=raw_long[Ticker]),0))</f>
        <v>290.096924</v>
      </c>
      <c r="D1113" s="3" cm="1">
        <f t="array" ref="D1113">INDEX(raw_long[Adj Close], MATCH(1, ($A1113=raw_long[Date])*(D$1=raw_long[Ticker]),0))</f>
        <v>146.53744499999999</v>
      </c>
      <c r="E1113" s="3" cm="1">
        <f t="array" ref="E1113">INDEX(raw_long[Adj Close], MATCH(1, ($A1113=raw_long[Date])*(E$1=raw_long[Ticker]),0))</f>
        <v>56.948498000000001</v>
      </c>
      <c r="F1113" s="3" cm="1">
        <f t="array" ref="F1113">INDEX(raw_long[Adj Close], MATCH(1, ($A1113=raw_long[Date])*(F$1=raw_long[Ticker]),0))</f>
        <v>206.07316599999999</v>
      </c>
      <c r="G1113" s="3" cm="1">
        <f t="array" ref="G1113">INDEX(raw_long[Adj Close], MATCH(1, ($A1113=raw_long[Date])*(G$1=raw_long[Ticker]),0))</f>
        <v>110.220024</v>
      </c>
      <c r="H1113" s="3" cm="1">
        <f t="array" ref="H1113">INDEX(raw_long[Adj Close], MATCH(1, ($A1113=raw_long[Date])*(H$1=raw_long[Ticker]),0))</f>
        <v>141.67179899999999</v>
      </c>
      <c r="I1113" s="3" cm="1">
        <f t="array" ref="I1113">INDEX(raw_long[Adj Close], MATCH(1, ($A1113=raw_long[Date])*(I$1=raw_long[Ticker]),0))</f>
        <v>76.440002000000007</v>
      </c>
    </row>
    <row r="1114" spans="1:9" x14ac:dyDescent="0.25">
      <c r="A1114" s="2">
        <v>44510</v>
      </c>
      <c r="B1114" s="3" cm="1">
        <f t="array" ref="B1114">INDEX(raw_long[Adj Close], MATCH(1, ($A1114=raw_long[Date])*(B$1=raw_long[Ticker]),0))</f>
        <v>50.909519000000003</v>
      </c>
      <c r="C1114" s="3" cm="1">
        <f t="array" ref="C1114">INDEX(raw_long[Adj Close], MATCH(1, ($A1114=raw_long[Date])*(C$1=raw_long[Ticker]),0))</f>
        <v>279.29803500000003</v>
      </c>
      <c r="D1114" s="3" cm="1">
        <f t="array" ref="D1114">INDEX(raw_long[Adj Close], MATCH(1, ($A1114=raw_long[Date])*(D$1=raw_long[Ticker]),0))</f>
        <v>146.53744499999999</v>
      </c>
      <c r="E1114" s="3" cm="1">
        <f t="array" ref="E1114">INDEX(raw_long[Adj Close], MATCH(1, ($A1114=raw_long[Date])*(E$1=raw_long[Ticker]),0))</f>
        <v>57.573234999999997</v>
      </c>
      <c r="F1114" s="3" cm="1">
        <f t="array" ref="F1114">INDEX(raw_long[Adj Close], MATCH(1, ($A1114=raw_long[Date])*(F$1=raw_long[Ticker]),0))</f>
        <v>204.390533</v>
      </c>
      <c r="G1114" s="3" cm="1">
        <f t="array" ref="G1114">INDEX(raw_long[Adj Close], MATCH(1, ($A1114=raw_long[Date])*(G$1=raw_long[Ticker]),0))</f>
        <v>109.231499</v>
      </c>
      <c r="H1114" s="3" cm="1">
        <f t="array" ref="H1114">INDEX(raw_long[Adj Close], MATCH(1, ($A1114=raw_long[Date])*(H$1=raw_long[Ticker]),0))</f>
        <v>142.896973</v>
      </c>
      <c r="I1114" s="3" cm="1">
        <f t="array" ref="I1114">INDEX(raw_long[Adj Close], MATCH(1, ($A1114=raw_long[Date])*(I$1=raw_long[Ticker]),0))</f>
        <v>75.180000000000007</v>
      </c>
    </row>
    <row r="1115" spans="1:9" x14ac:dyDescent="0.25">
      <c r="A1115" s="2">
        <v>44511</v>
      </c>
      <c r="B1115" s="3" cm="1">
        <f t="array" ref="B1115">INDEX(raw_long[Adj Close], MATCH(1, ($A1115=raw_long[Date])*(B$1=raw_long[Ticker]),0))</f>
        <v>51.335152000000001</v>
      </c>
      <c r="C1115" s="3" cm="1">
        <f t="array" ref="C1115">INDEX(raw_long[Adj Close], MATCH(1, ($A1115=raw_long[Date])*(C$1=raw_long[Ticker]),0))</f>
        <v>275.56753500000002</v>
      </c>
      <c r="D1115" s="3" cm="1">
        <f t="array" ref="D1115">INDEX(raw_long[Adj Close], MATCH(1, ($A1115=raw_long[Date])*(D$1=raw_long[Ticker]),0))</f>
        <v>145.11570699999999</v>
      </c>
      <c r="E1115" s="3" cm="1">
        <f t="array" ref="E1115">INDEX(raw_long[Adj Close], MATCH(1, ($A1115=raw_long[Date])*(E$1=raw_long[Ticker]),0))</f>
        <v>56.518996999999999</v>
      </c>
      <c r="F1115" s="3" cm="1">
        <f t="array" ref="F1115">INDEX(raw_long[Adj Close], MATCH(1, ($A1115=raw_long[Date])*(F$1=raw_long[Ticker]),0))</f>
        <v>202.90585300000001</v>
      </c>
      <c r="G1115" s="3" cm="1">
        <f t="array" ref="G1115">INDEX(raw_long[Adj Close], MATCH(1, ($A1115=raw_long[Date])*(G$1=raw_long[Ticker]),0))</f>
        <v>108.490112</v>
      </c>
      <c r="H1115" s="3" cm="1">
        <f t="array" ref="H1115">INDEX(raw_long[Adj Close], MATCH(1, ($A1115=raw_long[Date])*(H$1=raw_long[Ticker]),0))</f>
        <v>146.98085</v>
      </c>
      <c r="I1115" s="3" cm="1">
        <f t="array" ref="I1115">INDEX(raw_long[Adj Close], MATCH(1, ($A1115=raw_long[Date])*(I$1=raw_long[Ticker]),0))</f>
        <v>75.599997999999999</v>
      </c>
    </row>
    <row r="1116" spans="1:9" x14ac:dyDescent="0.25">
      <c r="A1116" s="2">
        <v>44512</v>
      </c>
      <c r="B1116" s="3" cm="1">
        <f t="array" ref="B1116">INDEX(raw_long[Adj Close], MATCH(1, ($A1116=raw_long[Date])*(B$1=raw_long[Ticker]),0))</f>
        <v>52.093890999999999</v>
      </c>
      <c r="C1116" s="3" cm="1">
        <f t="array" ref="C1116">INDEX(raw_long[Adj Close], MATCH(1, ($A1116=raw_long[Date])*(C$1=raw_long[Ticker]),0))</f>
        <v>275.46935999999999</v>
      </c>
      <c r="D1116" s="3" cm="1">
        <f t="array" ref="D1116">INDEX(raw_long[Adj Close], MATCH(1, ($A1116=raw_long[Date])*(D$1=raw_long[Ticker]),0))</f>
        <v>144.57643100000001</v>
      </c>
      <c r="E1116" s="3" cm="1">
        <f t="array" ref="E1116">INDEX(raw_long[Adj Close], MATCH(1, ($A1116=raw_long[Date])*(E$1=raw_long[Ticker]),0))</f>
        <v>56.577559999999998</v>
      </c>
      <c r="F1116" s="3" cm="1">
        <f t="array" ref="F1116">INDEX(raw_long[Adj Close], MATCH(1, ($A1116=raw_long[Date])*(F$1=raw_long[Ticker]),0))</f>
        <v>211.813919</v>
      </c>
      <c r="G1116" s="3" cm="1">
        <f t="array" ref="G1116">INDEX(raw_long[Adj Close], MATCH(1, ($A1116=raw_long[Date])*(G$1=raw_long[Ticker]),0))</f>
        <v>110.022324</v>
      </c>
      <c r="H1116" s="3" cm="1">
        <f t="array" ref="H1116">INDEX(raw_long[Adj Close], MATCH(1, ($A1116=raw_long[Date])*(H$1=raw_long[Ticker]),0))</f>
        <v>144.29714999999999</v>
      </c>
      <c r="I1116" s="3" cm="1">
        <f t="array" ref="I1116">INDEX(raw_long[Adj Close], MATCH(1, ($A1116=raw_long[Date])*(I$1=raw_long[Ticker]),0))</f>
        <v>77.379997000000003</v>
      </c>
    </row>
    <row r="1117" spans="1:9" x14ac:dyDescent="0.25">
      <c r="A1117" s="2">
        <v>44515</v>
      </c>
      <c r="B1117" s="3" cm="1">
        <f t="array" ref="B1117">INDEX(raw_long[Adj Close], MATCH(1, ($A1117=raw_long[Date])*(B$1=raw_long[Ticker]),0))</f>
        <v>51.834808000000002</v>
      </c>
      <c r="C1117" s="3" cm="1">
        <f t="array" ref="C1117">INDEX(raw_long[Adj Close], MATCH(1, ($A1117=raw_long[Date])*(C$1=raw_long[Ticker]),0))</f>
        <v>276.74557499999997</v>
      </c>
      <c r="D1117" s="3" cm="1">
        <f t="array" ref="D1117">INDEX(raw_long[Adj Close], MATCH(1, ($A1117=raw_long[Date])*(D$1=raw_long[Ticker]),0))</f>
        <v>146.43940699999999</v>
      </c>
      <c r="E1117" s="3" cm="1">
        <f t="array" ref="E1117">INDEX(raw_long[Adj Close], MATCH(1, ($A1117=raw_long[Date])*(E$1=raw_long[Ticker]),0))</f>
        <v>56.714221999999999</v>
      </c>
      <c r="F1117" s="3" cm="1">
        <f t="array" ref="F1117">INDEX(raw_long[Adj Close], MATCH(1, ($A1117=raw_long[Date])*(F$1=raw_long[Ticker]),0))</f>
        <v>213.99144000000001</v>
      </c>
      <c r="G1117" s="3" cm="1">
        <f t="array" ref="G1117">INDEX(raw_long[Adj Close], MATCH(1, ($A1117=raw_long[Date])*(G$1=raw_long[Ticker]),0))</f>
        <v>110.220024</v>
      </c>
      <c r="H1117" s="3" cm="1">
        <f t="array" ref="H1117">INDEX(raw_long[Adj Close], MATCH(1, ($A1117=raw_long[Date])*(H$1=raw_long[Ticker]),0))</f>
        <v>145.91125500000001</v>
      </c>
      <c r="I1117" s="3" cm="1">
        <f t="array" ref="I1117">INDEX(raw_long[Adj Close], MATCH(1, ($A1117=raw_long[Date])*(I$1=raw_long[Ticker]),0))</f>
        <v>80.699996999999996</v>
      </c>
    </row>
    <row r="1118" spans="1:9" x14ac:dyDescent="0.25">
      <c r="A1118" s="2">
        <v>44516</v>
      </c>
      <c r="B1118" s="3" cm="1">
        <f t="array" ref="B1118">INDEX(raw_long[Adj Close], MATCH(1, ($A1118=raw_long[Date])*(B$1=raw_long[Ticker]),0))</f>
        <v>51.779288999999999</v>
      </c>
      <c r="C1118" s="3" cm="1">
        <f t="array" ref="C1118">INDEX(raw_long[Adj Close], MATCH(1, ($A1118=raw_long[Date])*(C$1=raw_long[Ticker]),0))</f>
        <v>281.26147500000002</v>
      </c>
      <c r="D1118" s="3" cm="1">
        <f t="array" ref="D1118">INDEX(raw_long[Adj Close], MATCH(1, ($A1118=raw_long[Date])*(D$1=raw_long[Ticker]),0))</f>
        <v>146.194275</v>
      </c>
      <c r="E1118" s="3" cm="1">
        <f t="array" ref="E1118">INDEX(raw_long[Adj Close], MATCH(1, ($A1118=raw_long[Date])*(E$1=raw_long[Ticker]),0))</f>
        <v>56.655655000000003</v>
      </c>
      <c r="F1118" s="3" cm="1">
        <f t="array" ref="F1118">INDEX(raw_long[Adj Close], MATCH(1, ($A1118=raw_long[Date])*(F$1=raw_long[Ticker]),0))</f>
        <v>213.397583</v>
      </c>
      <c r="G1118" s="3" cm="1">
        <f t="array" ref="G1118">INDEX(raw_long[Adj Close], MATCH(1, ($A1118=raw_long[Date])*(G$1=raw_long[Ticker]),0))</f>
        <v>112.098213</v>
      </c>
      <c r="H1118" s="3" cm="1">
        <f t="array" ref="H1118">INDEX(raw_long[Adj Close], MATCH(1, ($A1118=raw_long[Date])*(H$1=raw_long[Ticker]),0))</f>
        <v>149.35339400000001</v>
      </c>
      <c r="I1118" s="3" cm="1">
        <f t="array" ref="I1118">INDEX(raw_long[Adj Close], MATCH(1, ($A1118=raw_long[Date])*(I$1=raw_long[Ticker]),0))</f>
        <v>80.580001999999993</v>
      </c>
    </row>
    <row r="1119" spans="1:9" x14ac:dyDescent="0.25">
      <c r="A1119" s="2">
        <v>44517</v>
      </c>
      <c r="B1119" s="3" cm="1">
        <f t="array" ref="B1119">INDEX(raw_long[Adj Close], MATCH(1, ($A1119=raw_long[Date])*(B$1=raw_long[Ticker]),0))</f>
        <v>51.890326999999999</v>
      </c>
      <c r="C1119" s="3" cm="1">
        <f t="array" ref="C1119">INDEX(raw_long[Adj Close], MATCH(1, ($A1119=raw_long[Date])*(C$1=raw_long[Ticker]),0))</f>
        <v>279.34710699999999</v>
      </c>
      <c r="D1119" s="3" cm="1">
        <f t="array" ref="D1119">INDEX(raw_long[Adj Close], MATCH(1, ($A1119=raw_long[Date])*(D$1=raw_long[Ticker]),0))</f>
        <v>143.69397000000001</v>
      </c>
      <c r="E1119" s="3" cm="1">
        <f t="array" ref="E1119">INDEX(raw_long[Adj Close], MATCH(1, ($A1119=raw_long[Date])*(E$1=raw_long[Ticker]),0))</f>
        <v>55.601413999999998</v>
      </c>
      <c r="F1119" s="3" cm="1">
        <f t="array" ref="F1119">INDEX(raw_long[Adj Close], MATCH(1, ($A1119=raw_long[Date])*(F$1=raw_long[Ticker]),0))</f>
        <v>216.96080000000001</v>
      </c>
      <c r="G1119" s="3" cm="1">
        <f t="array" ref="G1119">INDEX(raw_long[Adj Close], MATCH(1, ($A1119=raw_long[Date])*(G$1=raw_long[Ticker]),0))</f>
        <v>112.197067</v>
      </c>
      <c r="H1119" s="3" cm="1">
        <f t="array" ref="H1119">INDEX(raw_long[Adj Close], MATCH(1, ($A1119=raw_long[Date])*(H$1=raw_long[Ticker]),0))</f>
        <v>150.461884</v>
      </c>
      <c r="I1119" s="3" cm="1">
        <f t="array" ref="I1119">INDEX(raw_long[Adj Close], MATCH(1, ($A1119=raw_long[Date])*(I$1=raw_long[Ticker]),0))</f>
        <v>82</v>
      </c>
    </row>
    <row r="1120" spans="1:9" x14ac:dyDescent="0.25">
      <c r="A1120" s="2">
        <v>44518</v>
      </c>
      <c r="B1120" s="3" cm="1">
        <f t="array" ref="B1120">INDEX(raw_long[Adj Close], MATCH(1, ($A1120=raw_long[Date])*(B$1=raw_long[Ticker]),0))</f>
        <v>53.333778000000002</v>
      </c>
      <c r="C1120" s="3" cm="1">
        <f t="array" ref="C1120">INDEX(raw_long[Adj Close], MATCH(1, ($A1120=raw_long[Date])*(C$1=raw_long[Ticker]),0))</f>
        <v>277.33462500000002</v>
      </c>
      <c r="D1120" s="3" cm="1">
        <f t="array" ref="D1120">INDEX(raw_long[Adj Close], MATCH(1, ($A1120=raw_long[Date])*(D$1=raw_long[Ticker]),0))</f>
        <v>143.84103400000001</v>
      </c>
      <c r="E1120" s="3" cm="1">
        <f t="array" ref="E1120">INDEX(raw_long[Adj Close], MATCH(1, ($A1120=raw_long[Date])*(E$1=raw_long[Ticker]),0))</f>
        <v>55.113337999999999</v>
      </c>
      <c r="F1120" s="3" cm="1">
        <f t="array" ref="F1120">INDEX(raw_long[Adj Close], MATCH(1, ($A1120=raw_long[Date])*(F$1=raw_long[Ticker]),0))</f>
        <v>218.04956100000001</v>
      </c>
      <c r="G1120" s="3" cm="1">
        <f t="array" ref="G1120">INDEX(raw_long[Adj Close], MATCH(1, ($A1120=raw_long[Date])*(G$1=raw_long[Ticker]),0))</f>
        <v>113.284431</v>
      </c>
      <c r="H1120" s="3" cm="1">
        <f t="array" ref="H1120">INDEX(raw_long[Adj Close], MATCH(1, ($A1120=raw_long[Date])*(H$1=raw_long[Ticker]),0))</f>
        <v>150.55909700000001</v>
      </c>
      <c r="I1120" s="3" cm="1">
        <f t="array" ref="I1120">INDEX(raw_long[Adj Close], MATCH(1, ($A1120=raw_long[Date])*(I$1=raw_long[Ticker]),0))</f>
        <v>82.239998</v>
      </c>
    </row>
    <row r="1121" spans="1:9" x14ac:dyDescent="0.25">
      <c r="A1121" s="2">
        <v>44519</v>
      </c>
      <c r="B1121" s="3" cm="1">
        <f t="array" ref="B1121">INDEX(raw_long[Adj Close], MATCH(1, ($A1121=raw_long[Date])*(B$1=raw_long[Ticker]),0))</f>
        <v>52.093890999999999</v>
      </c>
      <c r="C1121" s="3" cm="1">
        <f t="array" ref="C1121">INDEX(raw_long[Adj Close], MATCH(1, ($A1121=raw_long[Date])*(C$1=raw_long[Ticker]),0))</f>
        <v>277.18734699999999</v>
      </c>
      <c r="D1121" s="3" cm="1">
        <f t="array" ref="D1121">INDEX(raw_long[Adj Close], MATCH(1, ($A1121=raw_long[Date])*(D$1=raw_long[Ticker]),0))</f>
        <v>144.77252200000001</v>
      </c>
      <c r="E1121" s="3" cm="1">
        <f t="array" ref="E1121">INDEX(raw_long[Adj Close], MATCH(1, ($A1121=raw_long[Date])*(E$1=raw_long[Ticker]),0))</f>
        <v>54.449558000000003</v>
      </c>
      <c r="F1121" s="3" cm="1">
        <f t="array" ref="F1121">INDEX(raw_long[Adj Close], MATCH(1, ($A1121=raw_long[Date])*(F$1=raw_long[Ticker]),0))</f>
        <v>218.74241599999999</v>
      </c>
      <c r="G1121" s="3" cm="1">
        <f t="array" ref="G1121">INDEX(raw_long[Adj Close], MATCH(1, ($A1121=raw_long[Date])*(G$1=raw_long[Ticker]),0))</f>
        <v>113.383286</v>
      </c>
      <c r="H1121" s="3" cm="1">
        <f t="array" ref="H1121">INDEX(raw_long[Adj Close], MATCH(1, ($A1121=raw_long[Date])*(H$1=raw_long[Ticker]),0))</f>
        <v>150.90914900000001</v>
      </c>
      <c r="I1121" s="3" cm="1">
        <f t="array" ref="I1121">INDEX(raw_long[Adj Close], MATCH(1, ($A1121=raw_long[Date])*(I$1=raw_long[Ticker]),0))</f>
        <v>85.580001999999993</v>
      </c>
    </row>
    <row r="1122" spans="1:9" x14ac:dyDescent="0.25">
      <c r="A1122" s="2">
        <v>44522</v>
      </c>
      <c r="B1122" s="3" cm="1">
        <f t="array" ref="B1122">INDEX(raw_long[Adj Close], MATCH(1, ($A1122=raw_long[Date])*(B$1=raw_long[Ticker]),0))</f>
        <v>52.408489000000003</v>
      </c>
      <c r="C1122" s="3" cm="1">
        <f t="array" ref="C1122">INDEX(raw_long[Adj Close], MATCH(1, ($A1122=raw_long[Date])*(C$1=raw_long[Ticker]),0))</f>
        <v>273.84954800000003</v>
      </c>
      <c r="D1122" s="3" cm="1">
        <f t="array" ref="D1122">INDEX(raw_long[Adj Close], MATCH(1, ($A1122=raw_long[Date])*(D$1=raw_long[Ticker]),0))</f>
        <v>142.76248200000001</v>
      </c>
      <c r="E1122" s="3" cm="1">
        <f t="array" ref="E1122">INDEX(raw_long[Adj Close], MATCH(1, ($A1122=raw_long[Date])*(E$1=raw_long[Ticker]),0))</f>
        <v>54.351944000000003</v>
      </c>
      <c r="F1122" s="3" cm="1">
        <f t="array" ref="F1122">INDEX(raw_long[Adj Close], MATCH(1, ($A1122=raw_long[Date])*(F$1=raw_long[Ticker]),0))</f>
        <v>219.03935200000001</v>
      </c>
      <c r="G1122" s="3" cm="1">
        <f t="array" ref="G1122">INDEX(raw_long[Adj Close], MATCH(1, ($A1122=raw_long[Date])*(G$1=raw_long[Ticker]),0))</f>
        <v>112.493622</v>
      </c>
      <c r="H1122" s="3" cm="1">
        <f t="array" ref="H1122">INDEX(raw_long[Adj Close], MATCH(1, ($A1122=raw_long[Date])*(H$1=raw_long[Ticker]),0))</f>
        <v>151.609253</v>
      </c>
      <c r="I1122" s="3" cm="1">
        <f t="array" ref="I1122">INDEX(raw_long[Adj Close], MATCH(1, ($A1122=raw_long[Date])*(I$1=raw_long[Ticker]),0))</f>
        <v>81.919998000000007</v>
      </c>
    </row>
    <row r="1123" spans="1:9" x14ac:dyDescent="0.25">
      <c r="A1123" s="2">
        <v>44523</v>
      </c>
      <c r="B1123" s="3" cm="1">
        <f t="array" ref="B1123">INDEX(raw_long[Adj Close], MATCH(1, ($A1123=raw_long[Date])*(B$1=raw_long[Ticker]),0))</f>
        <v>52.371474999999997</v>
      </c>
      <c r="C1123" s="3" cm="1">
        <f t="array" ref="C1123">INDEX(raw_long[Adj Close], MATCH(1, ($A1123=raw_long[Date])*(C$1=raw_long[Ticker]),0))</f>
        <v>266.87933299999997</v>
      </c>
      <c r="D1123" s="3" cm="1">
        <f t="array" ref="D1123">INDEX(raw_long[Adj Close], MATCH(1, ($A1123=raw_long[Date])*(D$1=raw_long[Ticker]),0))</f>
        <v>141.88002</v>
      </c>
      <c r="E1123" s="3" cm="1">
        <f t="array" ref="E1123">INDEX(raw_long[Adj Close], MATCH(1, ($A1123=raw_long[Date])*(E$1=raw_long[Ticker]),0))</f>
        <v>54.312897</v>
      </c>
      <c r="F1123" s="3" cm="1">
        <f t="array" ref="F1123">INDEX(raw_long[Adj Close], MATCH(1, ($A1123=raw_long[Date])*(F$1=raw_long[Ticker]),0))</f>
        <v>213.19961499999999</v>
      </c>
      <c r="G1123" s="3" cm="1">
        <f t="array" ref="G1123">INDEX(raw_long[Adj Close], MATCH(1, ($A1123=raw_long[Date])*(G$1=raw_long[Ticker]),0))</f>
        <v>109.182076</v>
      </c>
      <c r="H1123" s="3" cm="1">
        <f t="array" ref="H1123">INDEX(raw_long[Adj Close], MATCH(1, ($A1123=raw_long[Date])*(H$1=raw_long[Ticker]),0))</f>
        <v>149.100571</v>
      </c>
      <c r="I1123" s="3" cm="1">
        <f t="array" ref="I1123">INDEX(raw_long[Adj Close], MATCH(1, ($A1123=raw_long[Date])*(I$1=raw_long[Ticker]),0))</f>
        <v>78.879997000000003</v>
      </c>
    </row>
    <row r="1124" spans="1:9" x14ac:dyDescent="0.25">
      <c r="A1124" s="2">
        <v>44524</v>
      </c>
      <c r="B1124" s="3" cm="1">
        <f t="array" ref="B1124">INDEX(raw_long[Adj Close], MATCH(1, ($A1124=raw_long[Date])*(B$1=raw_long[Ticker]),0))</f>
        <v>51.076068999999997</v>
      </c>
      <c r="C1124" s="3" cm="1">
        <f t="array" ref="C1124">INDEX(raw_long[Adj Close], MATCH(1, ($A1124=raw_long[Date])*(C$1=raw_long[Ticker]),0))</f>
        <v>263.49243200000001</v>
      </c>
      <c r="D1124" s="3" cm="1">
        <f t="array" ref="D1124">INDEX(raw_long[Adj Close], MATCH(1, ($A1124=raw_long[Date])*(D$1=raw_long[Ticker]),0))</f>
        <v>141.830994</v>
      </c>
      <c r="E1124" s="3" cm="1">
        <f t="array" ref="E1124">INDEX(raw_long[Adj Close], MATCH(1, ($A1124=raw_long[Date])*(E$1=raw_long[Ticker]),0))</f>
        <v>54.234805999999999</v>
      </c>
      <c r="F1124" s="3" cm="1">
        <f t="array" ref="F1124">INDEX(raw_long[Adj Close], MATCH(1, ($A1124=raw_long[Date])*(F$1=raw_long[Ticker]),0))</f>
        <v>213.49655200000001</v>
      </c>
      <c r="G1124" s="3" cm="1">
        <f t="array" ref="G1124">INDEX(raw_long[Adj Close], MATCH(1, ($A1124=raw_long[Date])*(G$1=raw_long[Ticker]),0))</f>
        <v>107.35330999999999</v>
      </c>
      <c r="H1124" s="3" cm="1">
        <f t="array" ref="H1124">INDEX(raw_long[Adj Close], MATCH(1, ($A1124=raw_long[Date])*(H$1=raw_long[Ticker]),0))</f>
        <v>147.73928799999999</v>
      </c>
      <c r="I1124" s="3" cm="1">
        <f t="array" ref="I1124">INDEX(raw_long[Adj Close], MATCH(1, ($A1124=raw_long[Date])*(I$1=raw_long[Ticker]),0))</f>
        <v>80.040001000000004</v>
      </c>
    </row>
    <row r="1125" spans="1:9" x14ac:dyDescent="0.25">
      <c r="A1125" s="2">
        <v>44525</v>
      </c>
      <c r="B1125" s="3" cm="1">
        <f t="array" ref="B1125">INDEX(raw_long[Adj Close], MATCH(1, ($A1125=raw_long[Date])*(B$1=raw_long[Ticker]),0))</f>
        <v>50.816986</v>
      </c>
      <c r="C1125" s="3" cm="1">
        <f t="array" ref="C1125">INDEX(raw_long[Adj Close], MATCH(1, ($A1125=raw_long[Date])*(C$1=raw_long[Ticker]),0))</f>
        <v>263.050659</v>
      </c>
      <c r="D1125" s="3" cm="1">
        <f t="array" ref="D1125">INDEX(raw_long[Adj Close], MATCH(1, ($A1125=raw_long[Date])*(D$1=raw_long[Ticker]),0))</f>
        <v>142.12515300000001</v>
      </c>
      <c r="E1125" s="3" cm="1">
        <f t="array" ref="E1125">INDEX(raw_long[Adj Close], MATCH(1, ($A1125=raw_long[Date])*(E$1=raw_long[Ticker]),0))</f>
        <v>53.414845</v>
      </c>
      <c r="F1125" s="3" cm="1">
        <f t="array" ref="F1125">INDEX(raw_long[Adj Close], MATCH(1, ($A1125=raw_long[Date])*(F$1=raw_long[Ticker]),0))</f>
        <v>215.08021500000001</v>
      </c>
      <c r="G1125" s="3" cm="1">
        <f t="array" ref="G1125">INDEX(raw_long[Adj Close], MATCH(1, ($A1125=raw_long[Date])*(G$1=raw_long[Ticker]),0))</f>
        <v>107.452164</v>
      </c>
      <c r="H1125" s="3" cm="1">
        <f t="array" ref="H1125">INDEX(raw_long[Adj Close], MATCH(1, ($A1125=raw_long[Date])*(H$1=raw_long[Ticker]),0))</f>
        <v>149.33393899999999</v>
      </c>
      <c r="I1125" s="3" cm="1">
        <f t="array" ref="I1125">INDEX(raw_long[Adj Close], MATCH(1, ($A1125=raw_long[Date])*(I$1=raw_long[Ticker]),0))</f>
        <v>78.279999000000004</v>
      </c>
    </row>
    <row r="1126" spans="1:9" x14ac:dyDescent="0.25">
      <c r="A1126" s="2">
        <v>44526</v>
      </c>
      <c r="B1126" s="3" cm="1">
        <f t="array" ref="B1126">INDEX(raw_long[Adj Close], MATCH(1, ($A1126=raw_long[Date])*(B$1=raw_long[Ticker]),0))</f>
        <v>47.393414</v>
      </c>
      <c r="C1126" s="3" cm="1">
        <f t="array" ref="C1126">INDEX(raw_long[Adj Close], MATCH(1, ($A1126=raw_long[Date])*(C$1=raw_long[Ticker]),0))</f>
        <v>248.71760599999999</v>
      </c>
      <c r="D1126" s="3" cm="1">
        <f t="array" ref="D1126">INDEX(raw_long[Adj Close], MATCH(1, ($A1126=raw_long[Date])*(D$1=raw_long[Ticker]),0))</f>
        <v>140.26217700000001</v>
      </c>
      <c r="E1126" s="3" cm="1">
        <f t="array" ref="E1126">INDEX(raw_long[Adj Close], MATCH(1, ($A1126=raw_long[Date])*(E$1=raw_long[Ticker]),0))</f>
        <v>52.067757</v>
      </c>
      <c r="F1126" s="3" cm="1">
        <f t="array" ref="F1126">INDEX(raw_long[Adj Close], MATCH(1, ($A1126=raw_long[Date])*(F$1=raw_long[Ticker]),0))</f>
        <v>220.72198499999999</v>
      </c>
      <c r="G1126" s="3" cm="1">
        <f t="array" ref="G1126">INDEX(raw_long[Adj Close], MATCH(1, ($A1126=raw_long[Date])*(G$1=raw_long[Ticker]),0))</f>
        <v>102.756691</v>
      </c>
      <c r="H1126" s="3" cm="1">
        <f t="array" ref="H1126">INDEX(raw_long[Adj Close], MATCH(1, ($A1126=raw_long[Date])*(H$1=raw_long[Ticker]),0))</f>
        <v>141.22453300000001</v>
      </c>
      <c r="I1126" s="3" cm="1">
        <f t="array" ref="I1126">INDEX(raw_long[Adj Close], MATCH(1, ($A1126=raw_long[Date])*(I$1=raw_long[Ticker]),0))</f>
        <v>82.599997999999999</v>
      </c>
    </row>
    <row r="1127" spans="1:9" x14ac:dyDescent="0.25">
      <c r="A1127" s="2">
        <v>44529</v>
      </c>
      <c r="B1127" s="3" cm="1">
        <f t="array" ref="B1127">INDEX(raw_long[Adj Close], MATCH(1, ($A1127=raw_long[Date])*(B$1=raw_long[Ticker]),0))</f>
        <v>46.893752999999997</v>
      </c>
      <c r="C1127" s="3" cm="1">
        <f t="array" ref="C1127">INDEX(raw_long[Adj Close], MATCH(1, ($A1127=raw_long[Date])*(C$1=raw_long[Ticker]),0))</f>
        <v>249.650238</v>
      </c>
      <c r="D1127" s="3" cm="1">
        <f t="array" ref="D1127">INDEX(raw_long[Adj Close], MATCH(1, ($A1127=raw_long[Date])*(D$1=raw_long[Ticker]),0))</f>
        <v>139.428741</v>
      </c>
      <c r="E1127" s="3" cm="1">
        <f t="array" ref="E1127">INDEX(raw_long[Adj Close], MATCH(1, ($A1127=raw_long[Date])*(E$1=raw_long[Ticker]),0))</f>
        <v>52.243465</v>
      </c>
      <c r="F1127" s="3" cm="1">
        <f t="array" ref="F1127">INDEX(raw_long[Adj Close], MATCH(1, ($A1127=raw_long[Date])*(F$1=raw_long[Ticker]),0))</f>
        <v>217.35672</v>
      </c>
      <c r="G1127" s="3" cm="1">
        <f t="array" ref="G1127">INDEX(raw_long[Adj Close], MATCH(1, ($A1127=raw_long[Date])*(G$1=raw_long[Ticker]),0))</f>
        <v>105.129143</v>
      </c>
      <c r="H1127" s="3" cm="1">
        <f t="array" ref="H1127">INDEX(raw_long[Adj Close], MATCH(1, ($A1127=raw_long[Date])*(H$1=raw_long[Ticker]),0))</f>
        <v>140.56332399999999</v>
      </c>
      <c r="I1127" s="3" cm="1">
        <f t="array" ref="I1127">INDEX(raw_long[Adj Close], MATCH(1, ($A1127=raw_long[Date])*(I$1=raw_long[Ticker]),0))</f>
        <v>81.5</v>
      </c>
    </row>
    <row r="1128" spans="1:9" x14ac:dyDescent="0.25">
      <c r="A1128" s="2">
        <v>44530</v>
      </c>
      <c r="B1128" s="3" cm="1">
        <f t="array" ref="B1128">INDEX(raw_long[Adj Close], MATCH(1, ($A1128=raw_long[Date])*(B$1=raw_long[Ticker]),0))</f>
        <v>46.116508000000003</v>
      </c>
      <c r="C1128" s="3" cm="1">
        <f t="array" ref="C1128">INDEX(raw_long[Adj Close], MATCH(1, ($A1128=raw_long[Date])*(C$1=raw_long[Ticker]),0))</f>
        <v>250.87737999999999</v>
      </c>
      <c r="D1128" s="3" cm="1">
        <f t="array" ref="D1128">INDEX(raw_long[Adj Close], MATCH(1, ($A1128=raw_long[Date])*(D$1=raw_long[Ticker]),0))</f>
        <v>135.898911</v>
      </c>
      <c r="E1128" s="3" cm="1">
        <f t="array" ref="E1128">INDEX(raw_long[Adj Close], MATCH(1, ($A1128=raw_long[Date])*(E$1=raw_long[Ticker]),0))</f>
        <v>51.521113999999997</v>
      </c>
      <c r="F1128" s="3" cm="1">
        <f t="array" ref="F1128">INDEX(raw_long[Adj Close], MATCH(1, ($A1128=raw_long[Date])*(F$1=raw_long[Ticker]),0))</f>
        <v>216.663849</v>
      </c>
      <c r="G1128" s="3" cm="1">
        <f t="array" ref="G1128">INDEX(raw_long[Adj Close], MATCH(1, ($A1128=raw_long[Date])*(G$1=raw_long[Ticker]),0))</f>
        <v>105.524551</v>
      </c>
      <c r="H1128" s="3" cm="1">
        <f t="array" ref="H1128">INDEX(raw_long[Adj Close], MATCH(1, ($A1128=raw_long[Date])*(H$1=raw_long[Ticker]),0))</f>
        <v>137.374008</v>
      </c>
      <c r="I1128" s="3" cm="1">
        <f t="array" ref="I1128">INDEX(raw_long[Adj Close], MATCH(1, ($A1128=raw_long[Date])*(I$1=raw_long[Ticker]),0))</f>
        <v>80.260002</v>
      </c>
    </row>
    <row r="1129" spans="1:9" x14ac:dyDescent="0.25">
      <c r="A1129" s="2">
        <v>44531</v>
      </c>
      <c r="B1129" s="3" cm="1">
        <f t="array" ref="B1129">INDEX(raw_long[Adj Close], MATCH(1, ($A1129=raw_long[Date])*(B$1=raw_long[Ticker]),0))</f>
        <v>47.837550999999998</v>
      </c>
      <c r="C1129" s="3" cm="1">
        <f t="array" ref="C1129">INDEX(raw_long[Adj Close], MATCH(1, ($A1129=raw_long[Date])*(C$1=raw_long[Ticker]),0))</f>
        <v>256.86584499999998</v>
      </c>
      <c r="D1129" s="3" cm="1">
        <f t="array" ref="D1129">INDEX(raw_long[Adj Close], MATCH(1, ($A1129=raw_long[Date])*(D$1=raw_long[Ticker]),0))</f>
        <v>137.85992400000001</v>
      </c>
      <c r="E1129" s="3" cm="1">
        <f t="array" ref="E1129">INDEX(raw_long[Adj Close], MATCH(1, ($A1129=raw_long[Date])*(E$1=raw_long[Ticker]),0))</f>
        <v>52.282513000000002</v>
      </c>
      <c r="F1129" s="3" cm="1">
        <f t="array" ref="F1129">INDEX(raw_long[Adj Close], MATCH(1, ($A1129=raw_long[Date])*(F$1=raw_long[Ticker]),0))</f>
        <v>214.09042400000001</v>
      </c>
      <c r="G1129" s="3" cm="1">
        <f t="array" ref="G1129">INDEX(raw_long[Adj Close], MATCH(1, ($A1129=raw_long[Date])*(G$1=raw_long[Ticker]),0))</f>
        <v>106.95790100000001</v>
      </c>
      <c r="H1129" s="3" cm="1">
        <f t="array" ref="H1129">INDEX(raw_long[Adj Close], MATCH(1, ($A1129=raw_long[Date])*(H$1=raw_long[Ticker]),0))</f>
        <v>143.927673</v>
      </c>
      <c r="I1129" s="3" cm="1">
        <f t="array" ref="I1129">INDEX(raw_long[Adj Close], MATCH(1, ($A1129=raw_long[Date])*(I$1=raw_long[Ticker]),0))</f>
        <v>79.559997999999993</v>
      </c>
    </row>
    <row r="1130" spans="1:9" x14ac:dyDescent="0.25">
      <c r="A1130" s="2">
        <v>44532</v>
      </c>
      <c r="B1130" s="3" cm="1">
        <f t="array" ref="B1130">INDEX(raw_long[Adj Close], MATCH(1, ($A1130=raw_long[Date])*(B$1=raw_long[Ticker]),0))</f>
        <v>47.504447999999996</v>
      </c>
      <c r="C1130" s="3" cm="1">
        <f t="array" ref="C1130">INDEX(raw_long[Adj Close], MATCH(1, ($A1130=raw_long[Date])*(C$1=raw_long[Ticker]),0))</f>
        <v>251.368225</v>
      </c>
      <c r="D1130" s="3" cm="1">
        <f t="array" ref="D1130">INDEX(raw_long[Adj Close], MATCH(1, ($A1130=raw_long[Date])*(D$1=raw_long[Ticker]),0))</f>
        <v>135.996948</v>
      </c>
      <c r="E1130" s="3" cm="1">
        <f t="array" ref="E1130">INDEX(raw_long[Adj Close], MATCH(1, ($A1130=raw_long[Date])*(E$1=raw_long[Ticker]),0))</f>
        <v>52.341076000000001</v>
      </c>
      <c r="F1130" s="3" cm="1">
        <f t="array" ref="F1130">INDEX(raw_long[Adj Close], MATCH(1, ($A1130=raw_long[Date])*(F$1=raw_long[Ticker]),0))</f>
        <v>210.329239</v>
      </c>
      <c r="G1130" s="3" cm="1">
        <f t="array" ref="G1130">INDEX(raw_long[Adj Close], MATCH(1, ($A1130=raw_long[Date])*(G$1=raw_long[Ticker]),0))</f>
        <v>104.387749</v>
      </c>
      <c r="H1130" s="3" cm="1">
        <f t="array" ref="H1130">INDEX(raw_long[Adj Close], MATCH(1, ($A1130=raw_long[Date])*(H$1=raw_long[Ticker]),0))</f>
        <v>143.71374499999999</v>
      </c>
      <c r="I1130" s="3" cm="1">
        <f t="array" ref="I1130">INDEX(raw_long[Adj Close], MATCH(1, ($A1130=raw_long[Date])*(I$1=raw_long[Ticker]),0))</f>
        <v>75.599997999999999</v>
      </c>
    </row>
    <row r="1131" spans="1:9" x14ac:dyDescent="0.25">
      <c r="A1131" s="2">
        <v>44533</v>
      </c>
      <c r="B1131" s="3" cm="1">
        <f t="array" ref="B1131">INDEX(raw_long[Adj Close], MATCH(1, ($A1131=raw_long[Date])*(B$1=raw_long[Ticker]),0))</f>
        <v>46.912261999999998</v>
      </c>
      <c r="C1131" s="3" cm="1">
        <f t="array" ref="C1131">INDEX(raw_long[Adj Close], MATCH(1, ($A1131=raw_long[Date])*(C$1=raw_long[Ticker]),0))</f>
        <v>244.83982800000001</v>
      </c>
      <c r="D1131" s="3" cm="1">
        <f t="array" ref="D1131">INDEX(raw_long[Adj Close], MATCH(1, ($A1131=raw_long[Date])*(D$1=raw_long[Ticker]),0))</f>
        <v>134.96740700000001</v>
      </c>
      <c r="E1131" s="3" cm="1">
        <f t="array" ref="E1131">INDEX(raw_long[Adj Close], MATCH(1, ($A1131=raw_long[Date])*(E$1=raw_long[Ticker]),0))</f>
        <v>52.633923000000003</v>
      </c>
      <c r="F1131" s="3" cm="1">
        <f t="array" ref="F1131">INDEX(raw_long[Adj Close], MATCH(1, ($A1131=raw_long[Date])*(F$1=raw_long[Ticker]),0))</f>
        <v>211.418015</v>
      </c>
      <c r="G1131" s="3" cm="1">
        <f t="array" ref="G1131">INDEX(raw_long[Adj Close], MATCH(1, ($A1131=raw_long[Date])*(G$1=raw_long[Ticker]),0))</f>
        <v>102.954399</v>
      </c>
      <c r="H1131" s="3" cm="1">
        <f t="array" ref="H1131">INDEX(raw_long[Adj Close], MATCH(1, ($A1131=raw_long[Date])*(H$1=raw_long[Ticker]),0))</f>
        <v>142.48857100000001</v>
      </c>
      <c r="I1131" s="3" cm="1">
        <f t="array" ref="I1131">INDEX(raw_long[Adj Close], MATCH(1, ($A1131=raw_long[Date])*(I$1=raw_long[Ticker]),0))</f>
        <v>74.839995999999999</v>
      </c>
    </row>
    <row r="1132" spans="1:9" x14ac:dyDescent="0.25">
      <c r="A1132" s="2">
        <v>44536</v>
      </c>
      <c r="B1132" s="3" cm="1">
        <f t="array" ref="B1132">INDEX(raw_long[Adj Close], MATCH(1, ($A1132=raw_long[Date])*(B$1=raw_long[Ticker]),0))</f>
        <v>47.319386000000002</v>
      </c>
      <c r="C1132" s="3" cm="1">
        <f t="array" ref="C1132">INDEX(raw_long[Adj Close], MATCH(1, ($A1132=raw_long[Date])*(C$1=raw_long[Ticker]),0))</f>
        <v>250.58287000000001</v>
      </c>
      <c r="D1132" s="3" cm="1">
        <f t="array" ref="D1132">INDEX(raw_long[Adj Close], MATCH(1, ($A1132=raw_long[Date])*(D$1=raw_long[Ticker]),0))</f>
        <v>135.35961900000001</v>
      </c>
      <c r="E1132" s="3" cm="1">
        <f t="array" ref="E1132">INDEX(raw_long[Adj Close], MATCH(1, ($A1132=raw_long[Date])*(E$1=raw_long[Ticker]),0))</f>
        <v>54.430034999999997</v>
      </c>
      <c r="F1132" s="3" cm="1">
        <f t="array" ref="F1132">INDEX(raw_long[Adj Close], MATCH(1, ($A1132=raw_long[Date])*(F$1=raw_long[Ticker]),0))</f>
        <v>214.09042400000001</v>
      </c>
      <c r="G1132" s="3" cm="1">
        <f t="array" ref="G1132">INDEX(raw_long[Adj Close], MATCH(1, ($A1132=raw_long[Date])*(G$1=raw_long[Ticker]),0))</f>
        <v>104.783157</v>
      </c>
      <c r="H1132" s="3" cm="1">
        <f t="array" ref="H1132">INDEX(raw_long[Adj Close], MATCH(1, ($A1132=raw_long[Date])*(H$1=raw_long[Ticker]),0))</f>
        <v>145.21116599999999</v>
      </c>
      <c r="I1132" s="3" cm="1">
        <f t="array" ref="I1132">INDEX(raw_long[Adj Close], MATCH(1, ($A1132=raw_long[Date])*(I$1=raw_long[Ticker]),0))</f>
        <v>73.639999000000003</v>
      </c>
    </row>
    <row r="1133" spans="1:9" x14ac:dyDescent="0.25">
      <c r="A1133" s="2">
        <v>44537</v>
      </c>
      <c r="B1133" s="3" cm="1">
        <f t="array" ref="B1133">INDEX(raw_long[Adj Close], MATCH(1, ($A1133=raw_long[Date])*(B$1=raw_long[Ticker]),0))</f>
        <v>47.319386000000002</v>
      </c>
      <c r="C1133" s="3" cm="1">
        <f t="array" ref="C1133">INDEX(raw_long[Adj Close], MATCH(1, ($A1133=raw_long[Date])*(C$1=raw_long[Ticker]),0))</f>
        <v>250.58287000000001</v>
      </c>
      <c r="D1133" s="3" cm="1">
        <f t="array" ref="D1133">INDEX(raw_long[Adj Close], MATCH(1, ($A1133=raw_long[Date])*(D$1=raw_long[Ticker]),0))</f>
        <v>135.35961900000001</v>
      </c>
      <c r="E1133" s="3" cm="1">
        <f t="array" ref="E1133">INDEX(raw_long[Adj Close], MATCH(1, ($A1133=raw_long[Date])*(E$1=raw_long[Ticker]),0))</f>
        <v>54.430034999999997</v>
      </c>
      <c r="F1133" s="3" cm="1">
        <f t="array" ref="F1133">INDEX(raw_long[Adj Close], MATCH(1, ($A1133=raw_long[Date])*(F$1=raw_long[Ticker]),0))</f>
        <v>214.09042400000001</v>
      </c>
      <c r="G1133" s="3" cm="1">
        <f t="array" ref="G1133">INDEX(raw_long[Adj Close], MATCH(1, ($A1133=raw_long[Date])*(G$1=raw_long[Ticker]),0))</f>
        <v>104.783157</v>
      </c>
      <c r="H1133" s="3" cm="1">
        <f t="array" ref="H1133">INDEX(raw_long[Adj Close], MATCH(1, ($A1133=raw_long[Date])*(H$1=raw_long[Ticker]),0))</f>
        <v>145.21116599999999</v>
      </c>
      <c r="I1133" s="3" cm="1">
        <f t="array" ref="I1133">INDEX(raw_long[Adj Close], MATCH(1, ($A1133=raw_long[Date])*(I$1=raw_long[Ticker]),0))</f>
        <v>73.639999000000003</v>
      </c>
    </row>
    <row r="1134" spans="1:9" x14ac:dyDescent="0.25">
      <c r="A1134" s="2">
        <v>44538</v>
      </c>
      <c r="B1134" s="3" cm="1">
        <f t="array" ref="B1134">INDEX(raw_long[Adj Close], MATCH(1, ($A1134=raw_long[Date])*(B$1=raw_long[Ticker]),0))</f>
        <v>48.466751000000002</v>
      </c>
      <c r="C1134" s="3" cm="1">
        <f t="array" ref="C1134">INDEX(raw_long[Adj Close], MATCH(1, ($A1134=raw_long[Date])*(C$1=raw_long[Ticker]),0))</f>
        <v>258.19116200000002</v>
      </c>
      <c r="D1134" s="3" cm="1">
        <f t="array" ref="D1134">INDEX(raw_long[Adj Close], MATCH(1, ($A1134=raw_long[Date])*(D$1=raw_long[Ticker]),0))</f>
        <v>135.06546</v>
      </c>
      <c r="E1134" s="3" cm="1">
        <f t="array" ref="E1134">INDEX(raw_long[Adj Close], MATCH(1, ($A1134=raw_long[Date])*(E$1=raw_long[Ticker]),0))</f>
        <v>54.176239000000002</v>
      </c>
      <c r="F1134" s="3" cm="1">
        <f t="array" ref="F1134">INDEX(raw_long[Adj Close], MATCH(1, ($A1134=raw_long[Date])*(F$1=raw_long[Ticker]),0))</f>
        <v>218.940369</v>
      </c>
      <c r="G1134" s="3" cm="1">
        <f t="array" ref="G1134">INDEX(raw_long[Adj Close], MATCH(1, ($A1134=raw_long[Date])*(G$1=raw_long[Ticker]),0))</f>
        <v>107.155609</v>
      </c>
      <c r="H1134" s="3" cm="1">
        <f t="array" ref="H1134">INDEX(raw_long[Adj Close], MATCH(1, ($A1134=raw_long[Date])*(H$1=raw_long[Ticker]),0))</f>
        <v>147.408691</v>
      </c>
      <c r="I1134" s="3" cm="1">
        <f t="array" ref="I1134">INDEX(raw_long[Adj Close], MATCH(1, ($A1134=raw_long[Date])*(I$1=raw_long[Ticker]),0))</f>
        <v>77.680000000000007</v>
      </c>
    </row>
    <row r="1135" spans="1:9" x14ac:dyDescent="0.25">
      <c r="A1135" s="2">
        <v>44539</v>
      </c>
      <c r="B1135" s="3" cm="1">
        <f t="array" ref="B1135">INDEX(raw_long[Adj Close], MATCH(1, ($A1135=raw_long[Date])*(B$1=raw_long[Ticker]),0))</f>
        <v>48.133643999999997</v>
      </c>
      <c r="C1135" s="3" cm="1">
        <f t="array" ref="C1135">INDEX(raw_long[Adj Close], MATCH(1, ($A1135=raw_long[Date])*(C$1=raw_long[Ticker]),0))</f>
        <v>254.264297</v>
      </c>
      <c r="D1135" s="3" cm="1">
        <f t="array" ref="D1135">INDEX(raw_long[Adj Close], MATCH(1, ($A1135=raw_long[Date])*(D$1=raw_long[Ticker]),0))</f>
        <v>135.65377799999999</v>
      </c>
      <c r="E1135" s="3" cm="1">
        <f t="array" ref="E1135">INDEX(raw_long[Adj Close], MATCH(1, ($A1135=raw_long[Date])*(E$1=raw_long[Ticker]),0))</f>
        <v>53.434367999999999</v>
      </c>
      <c r="F1135" s="3" cm="1">
        <f t="array" ref="F1135">INDEX(raw_long[Adj Close], MATCH(1, ($A1135=raw_long[Date])*(F$1=raw_long[Ticker]),0))</f>
        <v>222.20665</v>
      </c>
      <c r="G1135" s="3" cm="1">
        <f t="array" ref="G1135">INDEX(raw_long[Adj Close], MATCH(1, ($A1135=raw_long[Date])*(G$1=raw_long[Ticker]),0))</f>
        <v>106.809631</v>
      </c>
      <c r="H1135" s="3" cm="1">
        <f t="array" ref="H1135">INDEX(raw_long[Adj Close], MATCH(1, ($A1135=raw_long[Date])*(H$1=raw_long[Ticker]),0))</f>
        <v>146.84472700000001</v>
      </c>
      <c r="I1135" s="3" cm="1">
        <f t="array" ref="I1135">INDEX(raw_long[Adj Close], MATCH(1, ($A1135=raw_long[Date])*(I$1=raw_long[Ticker]),0))</f>
        <v>77.699996999999996</v>
      </c>
    </row>
    <row r="1136" spans="1:9" x14ac:dyDescent="0.25">
      <c r="A1136" s="2">
        <v>44540</v>
      </c>
      <c r="B1136" s="3" cm="1">
        <f t="array" ref="B1136">INDEX(raw_long[Adj Close], MATCH(1, ($A1136=raw_long[Date])*(B$1=raw_long[Ticker]),0))</f>
        <v>48.226173000000003</v>
      </c>
      <c r="C1136" s="3" cm="1">
        <f t="array" ref="C1136">INDEX(raw_long[Adj Close], MATCH(1, ($A1136=raw_long[Date])*(C$1=raw_long[Ticker]),0))</f>
        <v>250.141098</v>
      </c>
      <c r="D1136" s="3" cm="1">
        <f t="array" ref="D1136">INDEX(raw_long[Adj Close], MATCH(1, ($A1136=raw_long[Date])*(D$1=raw_long[Ticker]),0))</f>
        <v>136.045975</v>
      </c>
      <c r="E1136" s="3" cm="1">
        <f t="array" ref="E1136">INDEX(raw_long[Adj Close], MATCH(1, ($A1136=raw_long[Date])*(E$1=raw_long[Ticker]),0))</f>
        <v>52.731537000000003</v>
      </c>
      <c r="F1136" s="3" cm="1">
        <f t="array" ref="F1136">INDEX(raw_long[Adj Close], MATCH(1, ($A1136=raw_long[Date])*(F$1=raw_long[Ticker]),0))</f>
        <v>222.20665</v>
      </c>
      <c r="G1136" s="3" cm="1">
        <f t="array" ref="G1136">INDEX(raw_long[Adj Close], MATCH(1, ($A1136=raw_long[Date])*(G$1=raw_long[Ticker]),0))</f>
        <v>105.27742000000001</v>
      </c>
      <c r="H1136" s="3" cm="1">
        <f t="array" ref="H1136">INDEX(raw_long[Adj Close], MATCH(1, ($A1136=raw_long[Date])*(H$1=raw_long[Ticker]),0))</f>
        <v>146.86416600000001</v>
      </c>
      <c r="I1136" s="3" cm="1">
        <f t="array" ref="I1136">INDEX(raw_long[Adj Close], MATCH(1, ($A1136=raw_long[Date])*(I$1=raw_long[Ticker]),0))</f>
        <v>74.319999999999993</v>
      </c>
    </row>
    <row r="1137" spans="1:9" x14ac:dyDescent="0.25">
      <c r="A1137" s="2">
        <v>44543</v>
      </c>
      <c r="B1137" s="3" cm="1">
        <f t="array" ref="B1137">INDEX(raw_long[Adj Close], MATCH(1, ($A1137=raw_long[Date])*(B$1=raw_long[Ticker]),0))</f>
        <v>47.633986999999998</v>
      </c>
      <c r="C1137" s="3" cm="1">
        <f t="array" ref="C1137">INDEX(raw_long[Adj Close], MATCH(1, ($A1137=raw_long[Date])*(C$1=raw_long[Ticker]),0))</f>
        <v>248.472183</v>
      </c>
      <c r="D1137" s="3" cm="1">
        <f t="array" ref="D1137">INDEX(raw_long[Adj Close], MATCH(1, ($A1137=raw_long[Date])*(D$1=raw_long[Ticker]),0))</f>
        <v>135.65377799999999</v>
      </c>
      <c r="E1137" s="3" cm="1">
        <f t="array" ref="E1137">INDEX(raw_long[Adj Close], MATCH(1, ($A1137=raw_long[Date])*(E$1=raw_long[Ticker]),0))</f>
        <v>53.102474000000001</v>
      </c>
      <c r="F1137" s="3" cm="1">
        <f t="array" ref="F1137">INDEX(raw_long[Adj Close], MATCH(1, ($A1137=raw_long[Date])*(F$1=raw_long[Ticker]),0))</f>
        <v>224.58213799999999</v>
      </c>
      <c r="G1137" s="3" cm="1">
        <f t="array" ref="G1137">INDEX(raw_long[Adj Close], MATCH(1, ($A1137=raw_long[Date])*(G$1=raw_long[Ticker]),0))</f>
        <v>104.536034</v>
      </c>
      <c r="H1137" s="3" cm="1">
        <f t="array" ref="H1137">INDEX(raw_long[Adj Close], MATCH(1, ($A1137=raw_long[Date])*(H$1=raw_long[Ticker]),0))</f>
        <v>146.39743000000001</v>
      </c>
      <c r="I1137" s="3" cm="1">
        <f t="array" ref="I1137">INDEX(raw_long[Adj Close], MATCH(1, ($A1137=raw_long[Date])*(I$1=raw_long[Ticker]),0))</f>
        <v>73.120002999999997</v>
      </c>
    </row>
    <row r="1138" spans="1:9" x14ac:dyDescent="0.25">
      <c r="A1138" s="2">
        <v>44544</v>
      </c>
      <c r="B1138" s="3" cm="1">
        <f t="array" ref="B1138">INDEX(raw_long[Adj Close], MATCH(1, ($A1138=raw_long[Date])*(B$1=raw_long[Ticker]),0))</f>
        <v>47.615479000000001</v>
      </c>
      <c r="C1138" s="3" cm="1">
        <f t="array" ref="C1138">INDEX(raw_long[Adj Close], MATCH(1, ($A1138=raw_long[Date])*(C$1=raw_long[Ticker]),0))</f>
        <v>244.103531</v>
      </c>
      <c r="D1138" s="3" cm="1">
        <f t="array" ref="D1138">INDEX(raw_long[Adj Close], MATCH(1, ($A1138=raw_long[Date])*(D$1=raw_long[Ticker]),0))</f>
        <v>134.82034300000001</v>
      </c>
      <c r="E1138" s="3" cm="1">
        <f t="array" ref="E1138">INDEX(raw_long[Adj Close], MATCH(1, ($A1138=raw_long[Date])*(E$1=raw_long[Ticker]),0))</f>
        <v>53.161040999999997</v>
      </c>
      <c r="F1138" s="3" cm="1">
        <f t="array" ref="F1138">INDEX(raw_long[Adj Close], MATCH(1, ($A1138=raw_long[Date])*(F$1=raw_long[Ticker]),0))</f>
        <v>219.63320899999999</v>
      </c>
      <c r="G1138" s="3" cm="1">
        <f t="array" ref="G1138">INDEX(raw_long[Adj Close], MATCH(1, ($A1138=raw_long[Date])*(G$1=raw_long[Ticker]),0))</f>
        <v>101.916451</v>
      </c>
      <c r="H1138" s="3" cm="1">
        <f t="array" ref="H1138">INDEX(raw_long[Adj Close], MATCH(1, ($A1138=raw_long[Date])*(H$1=raw_long[Ticker]),0))</f>
        <v>143.24702500000001</v>
      </c>
      <c r="I1138" s="3" cm="1">
        <f t="array" ref="I1138">INDEX(raw_long[Adj Close], MATCH(1, ($A1138=raw_long[Date])*(I$1=raw_long[Ticker]),0))</f>
        <v>71.099997999999999</v>
      </c>
    </row>
    <row r="1139" spans="1:9" x14ac:dyDescent="0.25">
      <c r="A1139" s="2">
        <v>44545</v>
      </c>
      <c r="B1139" s="3" cm="1">
        <f t="array" ref="B1139">INDEX(raw_long[Adj Close], MATCH(1, ($A1139=raw_long[Date])*(B$1=raw_long[Ticker]),0))</f>
        <v>47.282375000000002</v>
      </c>
      <c r="C1139" s="3" cm="1">
        <f t="array" ref="C1139">INDEX(raw_long[Adj Close], MATCH(1, ($A1139=raw_long[Date])*(C$1=raw_long[Ticker]),0))</f>
        <v>246.60691800000001</v>
      </c>
      <c r="D1139" s="3" cm="1">
        <f t="array" ref="D1139">INDEX(raw_long[Adj Close], MATCH(1, ($A1139=raw_long[Date])*(D$1=raw_long[Ticker]),0))</f>
        <v>135.849884</v>
      </c>
      <c r="E1139" s="3" cm="1">
        <f t="array" ref="E1139">INDEX(raw_long[Adj Close], MATCH(1, ($A1139=raw_long[Date])*(E$1=raw_long[Ticker]),0))</f>
        <v>51.735866999999999</v>
      </c>
      <c r="F1139" s="3" cm="1">
        <f t="array" ref="F1139">INDEX(raw_long[Adj Close], MATCH(1, ($A1139=raw_long[Date])*(F$1=raw_long[Ticker]),0))</f>
        <v>223.09745799999999</v>
      </c>
      <c r="G1139" s="3" cm="1">
        <f t="array" ref="G1139">INDEX(raw_long[Adj Close], MATCH(1, ($A1139=raw_long[Date])*(G$1=raw_long[Ticker]),0))</f>
        <v>103.349808</v>
      </c>
      <c r="H1139" s="3" cm="1">
        <f t="array" ref="H1139">INDEX(raw_long[Adj Close], MATCH(1, ($A1139=raw_long[Date])*(H$1=raw_long[Ticker]),0))</f>
        <v>144.45272800000001</v>
      </c>
      <c r="I1139" s="3" cm="1">
        <f t="array" ref="I1139">INDEX(raw_long[Adj Close], MATCH(1, ($A1139=raw_long[Date])*(I$1=raw_long[Ticker]),0))</f>
        <v>69.139999000000003</v>
      </c>
    </row>
    <row r="1140" spans="1:9" x14ac:dyDescent="0.25">
      <c r="A1140" s="2">
        <v>44546</v>
      </c>
      <c r="B1140" s="3" cm="1">
        <f t="array" ref="B1140">INDEX(raw_long[Adj Close], MATCH(1, ($A1140=raw_long[Date])*(B$1=raw_long[Ticker]),0))</f>
        <v>48.096634000000002</v>
      </c>
      <c r="C1140" s="3" cm="1">
        <f t="array" ref="C1140">INDEX(raw_long[Adj Close], MATCH(1, ($A1140=raw_long[Date])*(C$1=raw_long[Ticker]),0))</f>
        <v>246.99960300000001</v>
      </c>
      <c r="D1140" s="3" cm="1">
        <f t="array" ref="D1140">INDEX(raw_long[Adj Close], MATCH(1, ($A1140=raw_long[Date])*(D$1=raw_long[Ticker]),0))</f>
        <v>138.05602999999999</v>
      </c>
      <c r="E1140" s="3" cm="1">
        <f t="array" ref="E1140">INDEX(raw_long[Adj Close], MATCH(1, ($A1140=raw_long[Date])*(E$1=raw_long[Ticker]),0))</f>
        <v>52.653446000000002</v>
      </c>
      <c r="F1140" s="3" cm="1">
        <f t="array" ref="F1140">INDEX(raw_long[Adj Close], MATCH(1, ($A1140=raw_long[Date])*(F$1=raw_long[Ticker]),0))</f>
        <v>222.10766599999999</v>
      </c>
      <c r="G1140" s="3" cm="1">
        <f t="array" ref="G1140">INDEX(raw_long[Adj Close], MATCH(1, ($A1140=raw_long[Date])*(G$1=raw_long[Ticker]),0))</f>
        <v>103.59693900000001</v>
      </c>
      <c r="H1140" s="3" cm="1">
        <f t="array" ref="H1140">INDEX(raw_long[Adj Close], MATCH(1, ($A1140=raw_long[Date])*(H$1=raw_long[Ticker]),0))</f>
        <v>145.85292100000001</v>
      </c>
      <c r="I1140" s="3" cm="1">
        <f t="array" ref="I1140">INDEX(raw_long[Adj Close], MATCH(1, ($A1140=raw_long[Date])*(I$1=raw_long[Ticker]),0))</f>
        <v>69.540001000000004</v>
      </c>
    </row>
    <row r="1141" spans="1:9" x14ac:dyDescent="0.25">
      <c r="A1141" s="2">
        <v>44547</v>
      </c>
      <c r="B1141" s="3" cm="1">
        <f t="array" ref="B1141">INDEX(raw_long[Adj Close], MATCH(1, ($A1141=raw_long[Date])*(B$1=raw_long[Ticker]),0))</f>
        <v>48.078125</v>
      </c>
      <c r="C1141" s="3" cm="1">
        <f t="array" ref="C1141">INDEX(raw_long[Adj Close], MATCH(1, ($A1141=raw_long[Date])*(C$1=raw_long[Ticker]),0))</f>
        <v>248.07948300000001</v>
      </c>
      <c r="D1141" s="3" cm="1">
        <f t="array" ref="D1141">INDEX(raw_long[Adj Close], MATCH(1, ($A1141=raw_long[Date])*(D$1=raw_long[Ticker]),0))</f>
        <v>139.77192700000001</v>
      </c>
      <c r="E1141" s="3" cm="1">
        <f t="array" ref="E1141">INDEX(raw_long[Adj Close], MATCH(1, ($A1141=raw_long[Date])*(E$1=raw_long[Ticker]),0))</f>
        <v>53.043906999999997</v>
      </c>
      <c r="F1141" s="3" cm="1">
        <f t="array" ref="F1141">INDEX(raw_long[Adj Close], MATCH(1, ($A1141=raw_long[Date])*(F$1=raw_long[Ticker]),0))</f>
        <v>217.55467200000001</v>
      </c>
      <c r="G1141" s="3" cm="1">
        <f t="array" ref="G1141">INDEX(raw_long[Adj Close], MATCH(1, ($A1141=raw_long[Date])*(G$1=raw_long[Ticker]),0))</f>
        <v>101.86702699999999</v>
      </c>
      <c r="H1141" s="3" cm="1">
        <f t="array" ref="H1141">INDEX(raw_long[Adj Close], MATCH(1, ($A1141=raw_long[Date])*(H$1=raw_long[Ticker]),0))</f>
        <v>143.81097399999999</v>
      </c>
      <c r="I1141" s="3" cm="1">
        <f t="array" ref="I1141">INDEX(raw_long[Adj Close], MATCH(1, ($A1141=raw_long[Date])*(I$1=raw_long[Ticker]),0))</f>
        <v>69.800003000000004</v>
      </c>
    </row>
    <row r="1142" spans="1:9" x14ac:dyDescent="0.25">
      <c r="A1142" s="2">
        <v>44550</v>
      </c>
      <c r="B1142" s="3" cm="1">
        <f t="array" ref="B1142">INDEX(raw_long[Adj Close], MATCH(1, ($A1142=raw_long[Date])*(B$1=raw_long[Ticker]),0))</f>
        <v>47.245365</v>
      </c>
      <c r="C1142" s="3" cm="1">
        <f t="array" ref="C1142">INDEX(raw_long[Adj Close], MATCH(1, ($A1142=raw_long[Date])*(C$1=raw_long[Ticker]),0))</f>
        <v>240.52027899999999</v>
      </c>
      <c r="D1142" s="3" cm="1">
        <f t="array" ref="D1142">INDEX(raw_long[Adj Close], MATCH(1, ($A1142=raw_long[Date])*(D$1=raw_long[Ticker]),0))</f>
        <v>137.32064800000001</v>
      </c>
      <c r="E1142" s="3" cm="1">
        <f t="array" ref="E1142">INDEX(raw_long[Adj Close], MATCH(1, ($A1142=raw_long[Date])*(E$1=raw_long[Ticker]),0))</f>
        <v>52.028708999999999</v>
      </c>
      <c r="F1142" s="3" cm="1">
        <f t="array" ref="F1142">INDEX(raw_long[Adj Close], MATCH(1, ($A1142=raw_long[Date])*(F$1=raw_long[Ticker]),0))</f>
        <v>222.20665</v>
      </c>
      <c r="G1142" s="3" cm="1">
        <f t="array" ref="G1142">INDEX(raw_long[Adj Close], MATCH(1, ($A1142=raw_long[Date])*(G$1=raw_long[Ticker]),0))</f>
        <v>100.977356</v>
      </c>
      <c r="H1142" s="3" cm="1">
        <f t="array" ref="H1142">INDEX(raw_long[Adj Close], MATCH(1, ($A1142=raw_long[Date])*(H$1=raw_long[Ticker]),0))</f>
        <v>140.679993</v>
      </c>
      <c r="I1142" s="3" cm="1">
        <f t="array" ref="I1142">INDEX(raw_long[Adj Close], MATCH(1, ($A1142=raw_long[Date])*(I$1=raw_long[Ticker]),0))</f>
        <v>68.419998000000007</v>
      </c>
    </row>
    <row r="1143" spans="1:9" x14ac:dyDescent="0.25">
      <c r="A1143" s="2">
        <v>44551</v>
      </c>
      <c r="B1143" s="3" cm="1">
        <f t="array" ref="B1143">INDEX(raw_long[Adj Close], MATCH(1, ($A1143=raw_long[Date])*(B$1=raw_long[Ticker]),0))</f>
        <v>47.763527000000003</v>
      </c>
      <c r="C1143" s="3" cm="1">
        <f t="array" ref="C1143">INDEX(raw_long[Adj Close], MATCH(1, ($A1143=raw_long[Date])*(C$1=raw_long[Ticker]),0))</f>
        <v>241.84561199999999</v>
      </c>
      <c r="D1143" s="3" cm="1">
        <f t="array" ref="D1143">INDEX(raw_long[Adj Close], MATCH(1, ($A1143=raw_long[Date])*(D$1=raw_long[Ticker]),0))</f>
        <v>141.63488799999999</v>
      </c>
      <c r="E1143" s="3" cm="1">
        <f t="array" ref="E1143">INDEX(raw_long[Adj Close], MATCH(1, ($A1143=raw_long[Date])*(E$1=raw_long[Ticker]),0))</f>
        <v>53.395321000000003</v>
      </c>
      <c r="F1143" s="3" cm="1">
        <f t="array" ref="F1143">INDEX(raw_long[Adj Close], MATCH(1, ($A1143=raw_long[Date])*(F$1=raw_long[Ticker]),0))</f>
        <v>223.09745799999999</v>
      </c>
      <c r="G1143" s="3" cm="1">
        <f t="array" ref="G1143">INDEX(raw_long[Adj Close], MATCH(1, ($A1143=raw_long[Date])*(G$1=raw_long[Ticker]),0))</f>
        <v>101.669319</v>
      </c>
      <c r="H1143" s="3" cm="1">
        <f t="array" ref="H1143">INDEX(raw_long[Adj Close], MATCH(1, ($A1143=raw_long[Date])*(H$1=raw_long[Ticker]),0))</f>
        <v>142.52748099999999</v>
      </c>
      <c r="I1143" s="3" cm="1">
        <f t="array" ref="I1143">INDEX(raw_long[Adj Close], MATCH(1, ($A1143=raw_long[Date])*(I$1=raw_long[Ticker]),0))</f>
        <v>68.900002000000001</v>
      </c>
    </row>
    <row r="1144" spans="1:9" x14ac:dyDescent="0.25">
      <c r="A1144" s="2">
        <v>44552</v>
      </c>
      <c r="B1144" s="3" cm="1">
        <f t="array" ref="B1144">INDEX(raw_long[Adj Close], MATCH(1, ($A1144=raw_long[Date])*(B$1=raw_long[Ticker]),0))</f>
        <v>47.930079999999997</v>
      </c>
      <c r="C1144" s="3" cm="1">
        <f t="array" ref="C1144">INDEX(raw_long[Adj Close], MATCH(1, ($A1144=raw_long[Date])*(C$1=raw_long[Ticker]),0))</f>
        <v>245.085251</v>
      </c>
      <c r="D1144" s="3" cm="1">
        <f t="array" ref="D1144">INDEX(raw_long[Adj Close], MATCH(1, ($A1144=raw_long[Date])*(D$1=raw_long[Ticker]),0))</f>
        <v>141.24269100000001</v>
      </c>
      <c r="E1144" s="3" cm="1">
        <f t="array" ref="E1144">INDEX(raw_long[Adj Close], MATCH(1, ($A1144=raw_long[Date])*(E$1=raw_long[Ticker]),0))</f>
        <v>54.117668000000002</v>
      </c>
      <c r="F1144" s="3" cm="1">
        <f t="array" ref="F1144">INDEX(raw_long[Adj Close], MATCH(1, ($A1144=raw_long[Date])*(F$1=raw_long[Ticker]),0))</f>
        <v>225.17600999999999</v>
      </c>
      <c r="G1144" s="3" cm="1">
        <f t="array" ref="G1144">INDEX(raw_long[Adj Close], MATCH(1, ($A1144=raw_long[Date])*(G$1=raw_long[Ticker]),0))</f>
        <v>103.893494</v>
      </c>
      <c r="H1144" s="3" cm="1">
        <f t="array" ref="H1144">INDEX(raw_long[Adj Close], MATCH(1, ($A1144=raw_long[Date])*(H$1=raw_long[Ticker]),0))</f>
        <v>143.558167</v>
      </c>
      <c r="I1144" s="3" cm="1">
        <f t="array" ref="I1144">INDEX(raw_long[Adj Close], MATCH(1, ($A1144=raw_long[Date])*(I$1=raw_long[Ticker]),0))</f>
        <v>69.959998999999996</v>
      </c>
    </row>
    <row r="1145" spans="1:9" x14ac:dyDescent="0.25">
      <c r="A1145" s="2">
        <v>44553</v>
      </c>
      <c r="B1145" s="3" cm="1">
        <f t="array" ref="B1145">INDEX(raw_long[Adj Close], MATCH(1, ($A1145=raw_long[Date])*(B$1=raw_long[Ticker]),0))</f>
        <v>48.725830000000002</v>
      </c>
      <c r="C1145" s="3" cm="1">
        <f t="array" ref="C1145">INDEX(raw_long[Adj Close], MATCH(1, ($A1145=raw_long[Date])*(C$1=raw_long[Ticker]),0))</f>
        <v>247.29411300000001</v>
      </c>
      <c r="D1145" s="3" cm="1">
        <f t="array" ref="D1145">INDEX(raw_long[Adj Close], MATCH(1, ($A1145=raw_long[Date])*(D$1=raw_long[Ticker]),0))</f>
        <v>142.95858799999999</v>
      </c>
      <c r="E1145" s="3" cm="1">
        <f t="array" ref="E1145">INDEX(raw_long[Adj Close], MATCH(1, ($A1145=raw_long[Date])*(E$1=raw_long[Ticker]),0))</f>
        <v>55.074291000000002</v>
      </c>
      <c r="F1145" s="3" cm="1">
        <f t="array" ref="F1145">INDEX(raw_long[Adj Close], MATCH(1, ($A1145=raw_long[Date])*(F$1=raw_long[Ticker]),0))</f>
        <v>222.899506</v>
      </c>
      <c r="G1145" s="3" cm="1">
        <f t="array" ref="G1145">INDEX(raw_long[Adj Close], MATCH(1, ($A1145=raw_long[Date])*(G$1=raw_long[Ticker]),0))</f>
        <v>104.387749</v>
      </c>
      <c r="H1145" s="3" cm="1">
        <f t="array" ref="H1145">INDEX(raw_long[Adj Close], MATCH(1, ($A1145=raw_long[Date])*(H$1=raw_long[Ticker]),0))</f>
        <v>146.066833</v>
      </c>
      <c r="I1145" s="3" cm="1">
        <f t="array" ref="I1145">INDEX(raw_long[Adj Close], MATCH(1, ($A1145=raw_long[Date])*(I$1=raw_long[Ticker]),0))</f>
        <v>70.519997000000004</v>
      </c>
    </row>
    <row r="1146" spans="1:9" x14ac:dyDescent="0.25">
      <c r="A1146" s="2">
        <v>44557</v>
      </c>
      <c r="B1146" s="3" cm="1">
        <f t="array" ref="B1146">INDEX(raw_long[Adj Close], MATCH(1, ($A1146=raw_long[Date])*(B$1=raw_long[Ticker]),0))</f>
        <v>49.243996000000003</v>
      </c>
      <c r="C1146" s="3" cm="1">
        <f t="array" ref="C1146">INDEX(raw_long[Adj Close], MATCH(1, ($A1146=raw_long[Date])*(C$1=raw_long[Ticker]),0))</f>
        <v>248.32492099999999</v>
      </c>
      <c r="D1146" s="3" cm="1">
        <f t="array" ref="D1146">INDEX(raw_long[Adj Close], MATCH(1, ($A1146=raw_long[Date])*(D$1=raw_long[Ticker]),0))</f>
        <v>143.30175800000001</v>
      </c>
      <c r="E1146" s="3" cm="1">
        <f t="array" ref="E1146">INDEX(raw_long[Adj Close], MATCH(1, ($A1146=raw_long[Date])*(E$1=raw_long[Ticker]),0))</f>
        <v>55.152386</v>
      </c>
      <c r="F1146" s="3" cm="1">
        <f t="array" ref="F1146">INDEX(raw_long[Adj Close], MATCH(1, ($A1146=raw_long[Date])*(F$1=raw_long[Ticker]),0))</f>
        <v>225.67089799999999</v>
      </c>
      <c r="G1146" s="3" cm="1">
        <f t="array" ref="G1146">INDEX(raw_long[Adj Close], MATCH(1, ($A1146=raw_long[Date])*(G$1=raw_long[Ticker]),0))</f>
        <v>104.43718</v>
      </c>
      <c r="H1146" s="3" cm="1">
        <f t="array" ref="H1146">INDEX(raw_long[Adj Close], MATCH(1, ($A1146=raw_long[Date])*(H$1=raw_long[Ticker]),0))</f>
        <v>146.630798</v>
      </c>
      <c r="I1146" s="3" cm="1">
        <f t="array" ref="I1146">INDEX(raw_long[Adj Close], MATCH(1, ($A1146=raw_long[Date])*(I$1=raw_long[Ticker]),0))</f>
        <v>70.459998999999996</v>
      </c>
    </row>
    <row r="1147" spans="1:9" x14ac:dyDescent="0.25">
      <c r="A1147" s="2">
        <v>44558</v>
      </c>
      <c r="B1147" s="3" cm="1">
        <f t="array" ref="B1147">INDEX(raw_long[Adj Close], MATCH(1, ($A1147=raw_long[Date])*(B$1=raw_long[Ticker]),0))</f>
        <v>49.799168000000002</v>
      </c>
      <c r="C1147" s="3" cm="1">
        <f t="array" ref="C1147">INDEX(raw_long[Adj Close], MATCH(1, ($A1147=raw_long[Date])*(C$1=raw_long[Ticker]),0))</f>
        <v>250.337433</v>
      </c>
      <c r="D1147" s="3" cm="1">
        <f t="array" ref="D1147">INDEX(raw_long[Adj Close], MATCH(1, ($A1147=raw_long[Date])*(D$1=raw_long[Ticker]),0))</f>
        <v>144.77252200000001</v>
      </c>
      <c r="E1147" s="3" cm="1">
        <f t="array" ref="E1147">INDEX(raw_long[Adj Close], MATCH(1, ($A1147=raw_long[Date])*(E$1=raw_long[Ticker]),0))</f>
        <v>55.425705000000001</v>
      </c>
      <c r="F1147" s="3" cm="1">
        <f t="array" ref="F1147">INDEX(raw_long[Adj Close], MATCH(1, ($A1147=raw_long[Date])*(F$1=raw_long[Ticker]),0))</f>
        <v>227.05659499999999</v>
      </c>
      <c r="G1147" s="3" cm="1">
        <f t="array" ref="G1147">INDEX(raw_long[Adj Close], MATCH(1, ($A1147=raw_long[Date])*(G$1=raw_long[Ticker]),0))</f>
        <v>105.573982</v>
      </c>
      <c r="H1147" s="3" cm="1">
        <f t="array" ref="H1147">INDEX(raw_long[Adj Close], MATCH(1, ($A1147=raw_long[Date])*(H$1=raw_long[Ticker]),0))</f>
        <v>148.594955</v>
      </c>
      <c r="I1147" s="3" cm="1">
        <f t="array" ref="I1147">INDEX(raw_long[Adj Close], MATCH(1, ($A1147=raw_long[Date])*(I$1=raw_long[Ticker]),0))</f>
        <v>70.800003000000004</v>
      </c>
    </row>
    <row r="1148" spans="1:9" x14ac:dyDescent="0.25">
      <c r="A1148" s="2">
        <v>44559</v>
      </c>
      <c r="B1148" s="3" cm="1">
        <f t="array" ref="B1148">INDEX(raw_long[Adj Close], MATCH(1, ($A1148=raw_long[Date])*(B$1=raw_long[Ticker]),0))</f>
        <v>49.799168000000002</v>
      </c>
      <c r="C1148" s="3" cm="1">
        <f t="array" ref="C1148">INDEX(raw_long[Adj Close], MATCH(1, ($A1148=raw_long[Date])*(C$1=raw_long[Ticker]),0))</f>
        <v>249.453903</v>
      </c>
      <c r="D1148" s="3" cm="1">
        <f t="array" ref="D1148">INDEX(raw_long[Adj Close], MATCH(1, ($A1148=raw_long[Date])*(D$1=raw_long[Ticker]),0))</f>
        <v>143.64494300000001</v>
      </c>
      <c r="E1148" s="3" cm="1">
        <f t="array" ref="E1148">INDEX(raw_long[Adj Close], MATCH(1, ($A1148=raw_long[Date])*(E$1=raw_long[Ticker]),0))</f>
        <v>55.83569</v>
      </c>
      <c r="F1148" s="3" cm="1">
        <f t="array" ref="F1148">INDEX(raw_long[Adj Close], MATCH(1, ($A1148=raw_long[Date])*(F$1=raw_long[Ticker]),0))</f>
        <v>226.56170700000001</v>
      </c>
      <c r="G1148" s="3" cm="1">
        <f t="array" ref="G1148">INDEX(raw_long[Adj Close], MATCH(1, ($A1148=raw_long[Date])*(G$1=raw_long[Ticker]),0))</f>
        <v>105.82111399999999</v>
      </c>
      <c r="H1148" s="3" cm="1">
        <f t="array" ref="H1148">INDEX(raw_long[Adj Close], MATCH(1, ($A1148=raw_long[Date])*(H$1=raw_long[Ticker]),0))</f>
        <v>147.58371</v>
      </c>
      <c r="I1148" s="3" cm="1">
        <f t="array" ref="I1148">INDEX(raw_long[Adj Close], MATCH(1, ($A1148=raw_long[Date])*(I$1=raw_long[Ticker]),0))</f>
        <v>70.699996999999996</v>
      </c>
    </row>
    <row r="1149" spans="1:9" x14ac:dyDescent="0.25">
      <c r="A1149" s="2">
        <v>44560</v>
      </c>
      <c r="B1149" s="3" cm="1">
        <f t="array" ref="B1149">INDEX(raw_long[Adj Close], MATCH(1, ($A1149=raw_long[Date])*(B$1=raw_long[Ticker]),0))</f>
        <v>50.150779999999997</v>
      </c>
      <c r="C1149" s="3" cm="1">
        <f t="array" ref="C1149">INDEX(raw_long[Adj Close], MATCH(1, ($A1149=raw_long[Date])*(C$1=raw_long[Ticker]),0))</f>
        <v>248.57034300000001</v>
      </c>
      <c r="D1149" s="3" cm="1">
        <f t="array" ref="D1149">INDEX(raw_long[Adj Close], MATCH(1, ($A1149=raw_long[Date])*(D$1=raw_long[Ticker]),0))</f>
        <v>144.233261</v>
      </c>
      <c r="E1149" s="3" cm="1">
        <f t="array" ref="E1149">INDEX(raw_long[Adj Close], MATCH(1, ($A1149=raw_long[Date])*(E$1=raw_long[Ticker]),0))</f>
        <v>55.777118999999999</v>
      </c>
      <c r="F1149" s="3" cm="1">
        <f t="array" ref="F1149">INDEX(raw_long[Adj Close], MATCH(1, ($A1149=raw_long[Date])*(F$1=raw_long[Ticker]),0))</f>
        <v>224.68112199999999</v>
      </c>
      <c r="G1149" s="3" cm="1">
        <f t="array" ref="G1149">INDEX(raw_long[Adj Close], MATCH(1, ($A1149=raw_long[Date])*(G$1=raw_long[Ticker]),0))</f>
        <v>106.26593800000001</v>
      </c>
      <c r="H1149" s="3" cm="1">
        <f t="array" ref="H1149">INDEX(raw_long[Adj Close], MATCH(1, ($A1149=raw_long[Date])*(H$1=raw_long[Ticker]),0))</f>
        <v>148.45881700000001</v>
      </c>
      <c r="I1149" s="3" cm="1">
        <f t="array" ref="I1149">INDEX(raw_long[Adj Close], MATCH(1, ($A1149=raw_long[Date])*(I$1=raw_long[Ticker]),0))</f>
        <v>71.139999000000003</v>
      </c>
    </row>
    <row r="1150" spans="1:9" x14ac:dyDescent="0.25">
      <c r="A1150" s="2">
        <v>44564</v>
      </c>
      <c r="B1150" s="3" cm="1">
        <f t="array" ref="B1150">INDEX(raw_long[Adj Close], MATCH(1, ($A1150=raw_long[Date])*(B$1=raw_long[Ticker]),0))</f>
        <v>50.909519000000003</v>
      </c>
      <c r="C1150" s="3" cm="1">
        <f t="array" ref="C1150">INDEX(raw_long[Adj Close], MATCH(1, ($A1150=raw_long[Date])*(C$1=raw_long[Ticker]),0))</f>
        <v>254.36247299999999</v>
      </c>
      <c r="D1150" s="3" cm="1">
        <f t="array" ref="D1150">INDEX(raw_long[Adj Close], MATCH(1, ($A1150=raw_long[Date])*(D$1=raw_long[Ticker]),0))</f>
        <v>144.331299</v>
      </c>
      <c r="E1150" s="3" cm="1">
        <f t="array" ref="E1150">INDEX(raw_long[Adj Close], MATCH(1, ($A1150=raw_long[Date])*(E$1=raw_long[Ticker]),0))</f>
        <v>55.562365999999997</v>
      </c>
      <c r="F1150" s="3" cm="1">
        <f t="array" ref="F1150">INDEX(raw_long[Adj Close], MATCH(1, ($A1150=raw_long[Date])*(F$1=raw_long[Ticker]),0))</f>
        <v>220.62300099999999</v>
      </c>
      <c r="G1150" s="3" cm="1">
        <f t="array" ref="G1150">INDEX(raw_long[Adj Close], MATCH(1, ($A1150=raw_long[Date])*(G$1=raw_long[Ticker]),0))</f>
        <v>105.91996</v>
      </c>
      <c r="H1150" s="3" cm="1">
        <f t="array" ref="H1150">INDEX(raw_long[Adj Close], MATCH(1, ($A1150=raw_long[Date])*(H$1=raw_long[Ticker]),0))</f>
        <v>149.470078</v>
      </c>
      <c r="I1150" s="3" cm="1">
        <f t="array" ref="I1150">INDEX(raw_long[Adj Close], MATCH(1, ($A1150=raw_long[Date])*(I$1=raw_long[Ticker]),0))</f>
        <v>73.019997000000004</v>
      </c>
    </row>
    <row r="1151" spans="1:9" x14ac:dyDescent="0.25">
      <c r="A1151" s="2">
        <v>44565</v>
      </c>
      <c r="B1151" s="3" cm="1">
        <f t="array" ref="B1151">INDEX(raw_long[Adj Close], MATCH(1, ($A1151=raw_long[Date])*(B$1=raw_long[Ticker]),0))</f>
        <v>51.779288999999999</v>
      </c>
      <c r="C1151" s="3" cm="1">
        <f t="array" ref="C1151">INDEX(raw_long[Adj Close], MATCH(1, ($A1151=raw_long[Date])*(C$1=raw_long[Ticker]),0))</f>
        <v>253.773438</v>
      </c>
      <c r="D1151" s="3" cm="1">
        <f t="array" ref="D1151">INDEX(raw_long[Adj Close], MATCH(1, ($A1151=raw_long[Date])*(D$1=raw_long[Ticker]),0))</f>
        <v>143.69397000000001</v>
      </c>
      <c r="E1151" s="3" cm="1">
        <f t="array" ref="E1151">INDEX(raw_long[Adj Close], MATCH(1, ($A1151=raw_long[Date])*(E$1=raw_long[Ticker]),0))</f>
        <v>56.011398</v>
      </c>
      <c r="F1151" s="3" cm="1">
        <f t="array" ref="F1151">INDEX(raw_long[Adj Close], MATCH(1, ($A1151=raw_long[Date])*(F$1=raw_long[Ticker]),0))</f>
        <v>218.643417</v>
      </c>
      <c r="G1151" s="3" cm="1">
        <f t="array" ref="G1151">INDEX(raw_long[Adj Close], MATCH(1, ($A1151=raw_long[Date])*(G$1=raw_long[Ticker]),0))</f>
        <v>106.760201</v>
      </c>
      <c r="H1151" s="3" cm="1">
        <f t="array" ref="H1151">INDEX(raw_long[Adj Close], MATCH(1, ($A1151=raw_long[Date])*(H$1=raw_long[Ticker]),0))</f>
        <v>151.12307699999999</v>
      </c>
      <c r="I1151" s="3" cm="1">
        <f t="array" ref="I1151">INDEX(raw_long[Adj Close], MATCH(1, ($A1151=raw_long[Date])*(I$1=raw_long[Ticker]),0))</f>
        <v>69.959998999999996</v>
      </c>
    </row>
    <row r="1152" spans="1:9" x14ac:dyDescent="0.25">
      <c r="A1152" s="2">
        <v>44566</v>
      </c>
      <c r="B1152" s="3" cm="1">
        <f t="array" ref="B1152">INDEX(raw_long[Adj Close], MATCH(1, ($A1152=raw_long[Date])*(B$1=raw_long[Ticker]),0))</f>
        <v>52.889640999999997</v>
      </c>
      <c r="C1152" s="3" cm="1">
        <f t="array" ref="C1152">INDEX(raw_long[Adj Close], MATCH(1, ($A1152=raw_long[Date])*(C$1=raw_long[Ticker]),0))</f>
        <v>256.08047499999998</v>
      </c>
      <c r="D1152" s="3" cm="1">
        <f t="array" ref="D1152">INDEX(raw_long[Adj Close], MATCH(1, ($A1152=raw_long[Date])*(D$1=raw_long[Ticker]),0))</f>
        <v>144.13519299999999</v>
      </c>
      <c r="E1152" s="3" cm="1">
        <f t="array" ref="E1152">INDEX(raw_long[Adj Close], MATCH(1, ($A1152=raw_long[Date])*(E$1=raw_long[Ticker]),0))</f>
        <v>54.840018999999998</v>
      </c>
      <c r="F1152" s="3" cm="1">
        <f t="array" ref="F1152">INDEX(raw_long[Adj Close], MATCH(1, ($A1152=raw_long[Date])*(F$1=raw_long[Ticker]),0))</f>
        <v>211.319031</v>
      </c>
      <c r="G1152" s="3" cm="1">
        <f t="array" ref="G1152">INDEX(raw_long[Adj Close], MATCH(1, ($A1152=raw_long[Date])*(G$1=raw_long[Ticker]),0))</f>
        <v>106.5625</v>
      </c>
      <c r="H1152" s="3" cm="1">
        <f t="array" ref="H1152">INDEX(raw_long[Adj Close], MATCH(1, ($A1152=raw_long[Date])*(H$1=raw_long[Ticker]),0))</f>
        <v>153.59285</v>
      </c>
      <c r="I1152" s="3" cm="1">
        <f t="array" ref="I1152">INDEX(raw_long[Adj Close], MATCH(1, ($A1152=raw_long[Date])*(I$1=raw_long[Ticker]),0))</f>
        <v>70.139999000000003</v>
      </c>
    </row>
    <row r="1153" spans="1:9" x14ac:dyDescent="0.25">
      <c r="A1153" s="2">
        <v>44567</v>
      </c>
      <c r="B1153" s="3" cm="1">
        <f t="array" ref="B1153">INDEX(raw_long[Adj Close], MATCH(1, ($A1153=raw_long[Date])*(B$1=raw_long[Ticker]),0))</f>
        <v>52.612053000000003</v>
      </c>
      <c r="C1153" s="3" cm="1">
        <f t="array" ref="C1153">INDEX(raw_long[Adj Close], MATCH(1, ($A1153=raw_long[Date])*(C$1=raw_long[Ticker]),0))</f>
        <v>248.12857099999999</v>
      </c>
      <c r="D1153" s="3" cm="1">
        <f t="array" ref="D1153">INDEX(raw_long[Adj Close], MATCH(1, ($A1153=raw_long[Date])*(D$1=raw_long[Ticker]),0))</f>
        <v>143.98812899999999</v>
      </c>
      <c r="E1153" s="3" cm="1">
        <f t="array" ref="E1153">INDEX(raw_long[Adj Close], MATCH(1, ($A1153=raw_long[Date])*(E$1=raw_long[Ticker]),0))</f>
        <v>54.957157000000002</v>
      </c>
      <c r="F1153" s="3" cm="1">
        <f t="array" ref="F1153">INDEX(raw_long[Adj Close], MATCH(1, ($A1153=raw_long[Date])*(F$1=raw_long[Ticker]),0))</f>
        <v>206.66703799999999</v>
      </c>
      <c r="G1153" s="3" cm="1">
        <f t="array" ref="G1153">INDEX(raw_long[Adj Close], MATCH(1, ($A1153=raw_long[Date])*(G$1=raw_long[Ticker]),0))</f>
        <v>101.57047300000001</v>
      </c>
      <c r="H1153" s="3" cm="1">
        <f t="array" ref="H1153">INDEX(raw_long[Adj Close], MATCH(1, ($A1153=raw_long[Date])*(H$1=raw_long[Ticker]),0))</f>
        <v>149.897919</v>
      </c>
      <c r="I1153" s="3" cm="1">
        <f t="array" ref="I1153">INDEX(raw_long[Adj Close], MATCH(1, ($A1153=raw_long[Date])*(I$1=raw_long[Ticker]),0))</f>
        <v>67.180000000000007</v>
      </c>
    </row>
    <row r="1154" spans="1:9" x14ac:dyDescent="0.25">
      <c r="A1154" s="2">
        <v>44568</v>
      </c>
      <c r="B1154" s="3" cm="1">
        <f t="array" ref="B1154">INDEX(raw_long[Adj Close], MATCH(1, ($A1154=raw_long[Date])*(B$1=raw_long[Ticker]),0))</f>
        <v>53.185733999999997</v>
      </c>
      <c r="C1154" s="3" cm="1">
        <f t="array" ref="C1154">INDEX(raw_long[Adj Close], MATCH(1, ($A1154=raw_long[Date])*(C$1=raw_long[Ticker]),0))</f>
        <v>242.925476</v>
      </c>
      <c r="D1154" s="3" cm="1">
        <f t="array" ref="D1154">INDEX(raw_long[Adj Close], MATCH(1, ($A1154=raw_long[Date])*(D$1=raw_long[Ticker]),0))</f>
        <v>142.71345500000001</v>
      </c>
      <c r="E1154" s="3" cm="1">
        <f t="array" ref="E1154">INDEX(raw_long[Adj Close], MATCH(1, ($A1154=raw_long[Date])*(E$1=raw_long[Ticker]),0))</f>
        <v>55.152386</v>
      </c>
      <c r="F1154" s="3" cm="1">
        <f t="array" ref="F1154">INDEX(raw_long[Adj Close], MATCH(1, ($A1154=raw_long[Date])*(F$1=raw_long[Ticker]),0))</f>
        <v>205.38031000000001</v>
      </c>
      <c r="G1154" s="3" cm="1">
        <f t="array" ref="G1154">INDEX(raw_long[Adj Close], MATCH(1, ($A1154=raw_long[Date])*(G$1=raw_long[Ticker]),0))</f>
        <v>98.950890000000001</v>
      </c>
      <c r="H1154" s="3" cm="1">
        <f t="array" ref="H1154">INDEX(raw_long[Adj Close], MATCH(1, ($A1154=raw_long[Date])*(H$1=raw_long[Ticker]),0))</f>
        <v>147.95320100000001</v>
      </c>
      <c r="I1154" s="3" cm="1">
        <f t="array" ref="I1154">INDEX(raw_long[Adj Close], MATCH(1, ($A1154=raw_long[Date])*(I$1=raw_long[Ticker]),0))</f>
        <v>66.959998999999996</v>
      </c>
    </row>
    <row r="1155" spans="1:9" x14ac:dyDescent="0.25">
      <c r="A1155" s="2">
        <v>44571</v>
      </c>
      <c r="B1155" s="3" cm="1">
        <f t="array" ref="B1155">INDEX(raw_long[Adj Close], MATCH(1, ($A1155=raw_long[Date])*(B$1=raw_long[Ticker]),0))</f>
        <v>52.056877</v>
      </c>
      <c r="C1155" s="3" cm="1">
        <f t="array" ref="C1155">INDEX(raw_long[Adj Close], MATCH(1, ($A1155=raw_long[Date])*(C$1=raw_long[Ticker]),0))</f>
        <v>239.783997</v>
      </c>
      <c r="D1155" s="3" cm="1">
        <f t="array" ref="D1155">INDEX(raw_long[Adj Close], MATCH(1, ($A1155=raw_long[Date])*(D$1=raw_long[Ticker]),0))</f>
        <v>143.93910199999999</v>
      </c>
      <c r="E1155" s="3" cm="1">
        <f t="array" ref="E1155">INDEX(raw_long[Adj Close], MATCH(1, ($A1155=raw_long[Date])*(E$1=raw_long[Ticker]),0))</f>
        <v>56.284717999999998</v>
      </c>
      <c r="F1155" s="3" cm="1">
        <f t="array" ref="F1155">INDEX(raw_long[Adj Close], MATCH(1, ($A1155=raw_long[Date])*(F$1=raw_long[Ticker]),0))</f>
        <v>196.12582399999999</v>
      </c>
      <c r="G1155" s="3" cm="1">
        <f t="array" ref="G1155">INDEX(raw_long[Adj Close], MATCH(1, ($A1155=raw_long[Date])*(G$1=raw_long[Ticker]),0))</f>
        <v>96.044646999999998</v>
      </c>
      <c r="H1155" s="3" cm="1">
        <f t="array" ref="H1155">INDEX(raw_long[Adj Close], MATCH(1, ($A1155=raw_long[Date])*(H$1=raw_long[Ticker]),0))</f>
        <v>143.79153400000001</v>
      </c>
      <c r="I1155" s="3" cm="1">
        <f t="array" ref="I1155">INDEX(raw_long[Adj Close], MATCH(1, ($A1155=raw_long[Date])*(I$1=raw_long[Ticker]),0))</f>
        <v>64.5</v>
      </c>
    </row>
    <row r="1156" spans="1:9" x14ac:dyDescent="0.25">
      <c r="A1156" s="2">
        <v>44572</v>
      </c>
      <c r="B1156" s="3" cm="1">
        <f t="array" ref="B1156">INDEX(raw_long[Adj Close], MATCH(1, ($A1156=raw_long[Date])*(B$1=raw_long[Ticker]),0))</f>
        <v>51.964348000000001</v>
      </c>
      <c r="C1156" s="3" cm="1">
        <f t="array" ref="C1156">INDEX(raw_long[Adj Close], MATCH(1, ($A1156=raw_long[Date])*(C$1=raw_long[Ticker]),0))</f>
        <v>250.09200999999999</v>
      </c>
      <c r="D1156" s="3" cm="1">
        <f t="array" ref="D1156">INDEX(raw_long[Adj Close], MATCH(1, ($A1156=raw_long[Date])*(D$1=raw_long[Ticker]),0))</f>
        <v>146.04719499999999</v>
      </c>
      <c r="E1156" s="3" cm="1">
        <f t="array" ref="E1156">INDEX(raw_long[Adj Close], MATCH(1, ($A1156=raw_long[Date])*(E$1=raw_long[Ticker]),0))</f>
        <v>56.421379000000002</v>
      </c>
      <c r="F1156" s="3" cm="1">
        <f t="array" ref="F1156">INDEX(raw_long[Adj Close], MATCH(1, ($A1156=raw_long[Date])*(F$1=raw_long[Ticker]),0))</f>
        <v>199.04570000000001</v>
      </c>
      <c r="G1156" s="3" cm="1">
        <f t="array" ref="G1156">INDEX(raw_long[Adj Close], MATCH(1, ($A1156=raw_long[Date])*(G$1=raw_long[Ticker]),0))</f>
        <v>97.270409000000001</v>
      </c>
      <c r="H1156" s="3" cm="1">
        <f t="array" ref="H1156">INDEX(raw_long[Adj Close], MATCH(1, ($A1156=raw_long[Date])*(H$1=raw_long[Ticker]),0))</f>
        <v>146.144623</v>
      </c>
      <c r="I1156" s="3" cm="1">
        <f t="array" ref="I1156">INDEX(raw_long[Adj Close], MATCH(1, ($A1156=raw_long[Date])*(I$1=raw_long[Ticker]),0))</f>
        <v>66.120002999999997</v>
      </c>
    </row>
    <row r="1157" spans="1:9" x14ac:dyDescent="0.25">
      <c r="A1157" s="2">
        <v>44573</v>
      </c>
      <c r="B1157" s="3" cm="1">
        <f t="array" ref="B1157">INDEX(raw_long[Adj Close], MATCH(1, ($A1157=raw_long[Date])*(B$1=raw_long[Ticker]),0))</f>
        <v>51.446185999999997</v>
      </c>
      <c r="C1157" s="3" cm="1">
        <f t="array" ref="C1157">INDEX(raw_long[Adj Close], MATCH(1, ($A1157=raw_long[Date])*(C$1=raw_long[Ticker]),0))</f>
        <v>249.355728</v>
      </c>
      <c r="D1157" s="3" cm="1">
        <f t="array" ref="D1157">INDEX(raw_long[Adj Close], MATCH(1, ($A1157=raw_long[Date])*(D$1=raw_long[Ticker]),0))</f>
        <v>148.253342</v>
      </c>
      <c r="E1157" s="3" cm="1">
        <f t="array" ref="E1157">INDEX(raw_long[Adj Close], MATCH(1, ($A1157=raw_long[Date])*(E$1=raw_long[Ticker]),0))</f>
        <v>56.050441999999997</v>
      </c>
      <c r="F1157" s="3" cm="1">
        <f t="array" ref="F1157">INDEX(raw_long[Adj Close], MATCH(1, ($A1157=raw_long[Date])*(F$1=raw_long[Ticker]),0))</f>
        <v>200.92628500000001</v>
      </c>
      <c r="G1157" s="3" cm="1">
        <f t="array" ref="G1157">INDEX(raw_long[Adj Close], MATCH(1, ($A1157=raw_long[Date])*(G$1=raw_long[Ticker]),0))</f>
        <v>96.558670000000006</v>
      </c>
      <c r="H1157" s="3" cm="1">
        <f t="array" ref="H1157">INDEX(raw_long[Adj Close], MATCH(1, ($A1157=raw_long[Date])*(H$1=raw_long[Ticker]),0))</f>
        <v>148.011551</v>
      </c>
      <c r="I1157" s="3" cm="1">
        <f t="array" ref="I1157">INDEX(raw_long[Adj Close], MATCH(1, ($A1157=raw_long[Date])*(I$1=raw_long[Ticker]),0))</f>
        <v>65.620002999999997</v>
      </c>
    </row>
    <row r="1158" spans="1:9" x14ac:dyDescent="0.25">
      <c r="A1158" s="2">
        <v>44574</v>
      </c>
      <c r="B1158" s="3" cm="1">
        <f t="array" ref="B1158">INDEX(raw_long[Adj Close], MATCH(1, ($A1158=raw_long[Date])*(B$1=raw_long[Ticker]),0))</f>
        <v>51.705269000000001</v>
      </c>
      <c r="C1158" s="3" cm="1">
        <f t="array" ref="C1158">INDEX(raw_long[Adj Close], MATCH(1, ($A1158=raw_long[Date])*(C$1=raw_long[Ticker]),0))</f>
        <v>251.515503</v>
      </c>
      <c r="D1158" s="3" cm="1">
        <f t="array" ref="D1158">INDEX(raw_long[Adj Close], MATCH(1, ($A1158=raw_long[Date])*(D$1=raw_long[Ticker]),0))</f>
        <v>151.587097</v>
      </c>
      <c r="E1158" s="3" cm="1">
        <f t="array" ref="E1158">INDEX(raw_long[Adj Close], MATCH(1, ($A1158=raw_long[Date])*(E$1=raw_long[Ticker]),0))</f>
        <v>56.362811999999998</v>
      </c>
      <c r="F1158" s="3" cm="1">
        <f t="array" ref="F1158">INDEX(raw_long[Adj Close], MATCH(1, ($A1158=raw_long[Date])*(F$1=raw_long[Ticker]),0))</f>
        <v>194.54217499999999</v>
      </c>
      <c r="G1158" s="3" cm="1">
        <f t="array" ref="G1158">INDEX(raw_long[Adj Close], MATCH(1, ($A1158=raw_long[Date])*(G$1=raw_long[Ticker]),0))</f>
        <v>94.720023999999995</v>
      </c>
      <c r="H1158" s="3" cm="1">
        <f t="array" ref="H1158">INDEX(raw_long[Adj Close], MATCH(1, ($A1158=raw_long[Date])*(H$1=raw_long[Ticker]),0))</f>
        <v>147.31144699999999</v>
      </c>
      <c r="I1158" s="3" cm="1">
        <f t="array" ref="I1158">INDEX(raw_long[Adj Close], MATCH(1, ($A1158=raw_long[Date])*(I$1=raw_long[Ticker]),0))</f>
        <v>67.239998</v>
      </c>
    </row>
    <row r="1159" spans="1:9" x14ac:dyDescent="0.25">
      <c r="A1159" s="2">
        <v>44575</v>
      </c>
      <c r="B1159" s="3" cm="1">
        <f t="array" ref="B1159">INDEX(raw_long[Adj Close], MATCH(1, ($A1159=raw_long[Date])*(B$1=raw_long[Ticker]),0))</f>
        <v>51.483196</v>
      </c>
      <c r="C1159" s="3" cm="1">
        <f t="array" ref="C1159">INDEX(raw_long[Adj Close], MATCH(1, ($A1159=raw_long[Date])*(C$1=raw_long[Ticker]),0))</f>
        <v>247.73590100000001</v>
      </c>
      <c r="D1159" s="3" cm="1">
        <f t="array" ref="D1159">INDEX(raw_long[Adj Close], MATCH(1, ($A1159=raw_long[Date])*(D$1=raw_long[Ticker]),0))</f>
        <v>150.99877900000001</v>
      </c>
      <c r="E1159" s="3" cm="1">
        <f t="array" ref="E1159">INDEX(raw_long[Adj Close], MATCH(1, ($A1159=raw_long[Date])*(E$1=raw_long[Ticker]),0))</f>
        <v>57.553711</v>
      </c>
      <c r="F1159" s="3" cm="1">
        <f t="array" ref="F1159">INDEX(raw_long[Adj Close], MATCH(1, ($A1159=raw_long[Date])*(F$1=raw_long[Ticker]),0))</f>
        <v>189.197327</v>
      </c>
      <c r="G1159" s="3" cm="1">
        <f t="array" ref="G1159">INDEX(raw_long[Adj Close], MATCH(1, ($A1159=raw_long[Date])*(G$1=raw_long[Ticker]),0))</f>
        <v>92.090560999999994</v>
      </c>
      <c r="H1159" s="3" cm="1">
        <f t="array" ref="H1159">INDEX(raw_long[Adj Close], MATCH(1, ($A1159=raw_long[Date])*(H$1=raw_long[Ticker]),0))</f>
        <v>141.82737700000001</v>
      </c>
      <c r="I1159" s="3" cm="1">
        <f t="array" ref="I1159">INDEX(raw_long[Adj Close], MATCH(1, ($A1159=raw_long[Date])*(I$1=raw_long[Ticker]),0))</f>
        <v>65.559997999999993</v>
      </c>
    </row>
    <row r="1160" spans="1:9" x14ac:dyDescent="0.25">
      <c r="A1160" s="2">
        <v>44578</v>
      </c>
      <c r="B1160" s="3" cm="1">
        <f t="array" ref="B1160">INDEX(raw_long[Adj Close], MATCH(1, ($A1160=raw_long[Date])*(B$1=raw_long[Ticker]),0))</f>
        <v>50.983539999999998</v>
      </c>
      <c r="C1160" s="3" cm="1">
        <f t="array" ref="C1160">INDEX(raw_long[Adj Close], MATCH(1, ($A1160=raw_long[Date])*(C$1=raw_long[Ticker]),0))</f>
        <v>248.030396</v>
      </c>
      <c r="D1160" s="3" cm="1">
        <f t="array" ref="D1160">INDEX(raw_long[Adj Close], MATCH(1, ($A1160=raw_long[Date])*(D$1=raw_long[Ticker]),0))</f>
        <v>152.665649</v>
      </c>
      <c r="E1160" s="3" cm="1">
        <f t="array" ref="E1160">INDEX(raw_long[Adj Close], MATCH(1, ($A1160=raw_long[Date])*(E$1=raw_long[Ticker]),0))</f>
        <v>59.213164999999996</v>
      </c>
      <c r="F1160" s="3" cm="1">
        <f t="array" ref="F1160">INDEX(raw_long[Adj Close], MATCH(1, ($A1160=raw_long[Date])*(F$1=raw_long[Ticker]),0))</f>
        <v>191.869766</v>
      </c>
      <c r="G1160" s="3" cm="1">
        <f t="array" ref="G1160">INDEX(raw_long[Adj Close], MATCH(1, ($A1160=raw_long[Date])*(G$1=raw_long[Ticker]),0))</f>
        <v>92.644135000000006</v>
      </c>
      <c r="H1160" s="3" cm="1">
        <f t="array" ref="H1160">INDEX(raw_long[Adj Close], MATCH(1, ($A1160=raw_long[Date])*(H$1=raw_long[Ticker]),0))</f>
        <v>141.963516</v>
      </c>
      <c r="I1160" s="3" cm="1">
        <f t="array" ref="I1160">INDEX(raw_long[Adj Close], MATCH(1, ($A1160=raw_long[Date])*(I$1=raw_long[Ticker]),0))</f>
        <v>66.080001999999993</v>
      </c>
    </row>
    <row r="1161" spans="1:9" x14ac:dyDescent="0.25">
      <c r="A1161" s="2">
        <v>44579</v>
      </c>
      <c r="B1161" s="3" cm="1">
        <f t="array" ref="B1161">INDEX(raw_long[Adj Close], MATCH(1, ($A1161=raw_long[Date])*(B$1=raw_long[Ticker]),0))</f>
        <v>49.928707000000003</v>
      </c>
      <c r="C1161" s="3" cm="1">
        <f t="array" ref="C1161">INDEX(raw_long[Adj Close], MATCH(1, ($A1161=raw_long[Date])*(C$1=raw_long[Ticker]),0))</f>
        <v>249.552063</v>
      </c>
      <c r="D1161" s="3" cm="1">
        <f t="array" ref="D1161">INDEX(raw_long[Adj Close], MATCH(1, ($A1161=raw_long[Date])*(D$1=raw_long[Ticker]),0))</f>
        <v>153.15589900000001</v>
      </c>
      <c r="E1161" s="3" cm="1">
        <f t="array" ref="E1161">INDEX(raw_long[Adj Close], MATCH(1, ($A1161=raw_long[Date])*(E$1=raw_long[Ticker]),0))</f>
        <v>59.584102999999999</v>
      </c>
      <c r="F1161" s="3" cm="1">
        <f t="array" ref="F1161">INDEX(raw_long[Adj Close], MATCH(1, ($A1161=raw_long[Date])*(F$1=raw_long[Ticker]),0))</f>
        <v>188.05908199999999</v>
      </c>
      <c r="G1161" s="3" cm="1">
        <f t="array" ref="G1161">INDEX(raw_long[Adj Close], MATCH(1, ($A1161=raw_long[Date])*(G$1=raw_long[Ticker]),0))</f>
        <v>92.268485999999996</v>
      </c>
      <c r="H1161" s="3" cm="1">
        <f t="array" ref="H1161">INDEX(raw_long[Adj Close], MATCH(1, ($A1161=raw_long[Date])*(H$1=raw_long[Ticker]),0))</f>
        <v>138.65751599999999</v>
      </c>
      <c r="I1161" s="3" cm="1">
        <f t="array" ref="I1161">INDEX(raw_long[Adj Close], MATCH(1, ($A1161=raw_long[Date])*(I$1=raw_long[Ticker]),0))</f>
        <v>66.220000999999996</v>
      </c>
    </row>
    <row r="1162" spans="1:9" x14ac:dyDescent="0.25">
      <c r="A1162" s="2">
        <v>44580</v>
      </c>
      <c r="B1162" s="3" cm="1">
        <f t="array" ref="B1162">INDEX(raw_long[Adj Close], MATCH(1, ($A1162=raw_long[Date])*(B$1=raw_long[Ticker]),0))</f>
        <v>49.965721000000002</v>
      </c>
      <c r="C1162" s="3" cm="1">
        <f t="array" ref="C1162">INDEX(raw_long[Adj Close], MATCH(1, ($A1162=raw_long[Date])*(C$1=raw_long[Ticker]),0))</f>
        <v>248.963043</v>
      </c>
      <c r="D1162" s="3" cm="1">
        <f t="array" ref="D1162">INDEX(raw_long[Adj Close], MATCH(1, ($A1162=raw_long[Date])*(D$1=raw_long[Ticker]),0))</f>
        <v>155.067902</v>
      </c>
      <c r="E1162" s="3" cm="1">
        <f t="array" ref="E1162">INDEX(raw_long[Adj Close], MATCH(1, ($A1162=raw_long[Date])*(E$1=raw_long[Ticker]),0))</f>
        <v>58.3932</v>
      </c>
      <c r="F1162" s="3" cm="1">
        <f t="array" ref="F1162">INDEX(raw_long[Adj Close], MATCH(1, ($A1162=raw_long[Date])*(F$1=raw_long[Ticker]),0))</f>
        <v>188.05908199999999</v>
      </c>
      <c r="G1162" s="3" cm="1">
        <f t="array" ref="G1162">INDEX(raw_long[Adj Close], MATCH(1, ($A1162=raw_long[Date])*(G$1=raw_long[Ticker]),0))</f>
        <v>93.276786999999999</v>
      </c>
      <c r="H1162" s="3" cm="1">
        <f t="array" ref="H1162">INDEX(raw_long[Adj Close], MATCH(1, ($A1162=raw_long[Date])*(H$1=raw_long[Ticker]),0))</f>
        <v>140.34939600000001</v>
      </c>
      <c r="I1162" s="3" cm="1">
        <f t="array" ref="I1162">INDEX(raw_long[Adj Close], MATCH(1, ($A1162=raw_long[Date])*(I$1=raw_long[Ticker]),0))</f>
        <v>68.440002000000007</v>
      </c>
    </row>
    <row r="1163" spans="1:9" x14ac:dyDescent="0.25">
      <c r="A1163" s="2">
        <v>44581</v>
      </c>
      <c r="B1163" s="3" cm="1">
        <f t="array" ref="B1163">INDEX(raw_long[Adj Close], MATCH(1, ($A1163=raw_long[Date])*(B$1=raw_long[Ticker]),0))</f>
        <v>49.040427999999999</v>
      </c>
      <c r="C1163" s="3" cm="1">
        <f t="array" ref="C1163">INDEX(raw_long[Adj Close], MATCH(1, ($A1163=raw_long[Date])*(C$1=raw_long[Ticker]),0))</f>
        <v>250.97554</v>
      </c>
      <c r="D1163" s="3" cm="1">
        <f t="array" ref="D1163">INDEX(raw_long[Adj Close], MATCH(1, ($A1163=raw_long[Date])*(D$1=raw_long[Ticker]),0))</f>
        <v>158.20555100000001</v>
      </c>
      <c r="E1163" s="3" cm="1">
        <f t="array" ref="E1163">INDEX(raw_long[Adj Close], MATCH(1, ($A1163=raw_long[Date])*(E$1=raw_long[Ticker]),0))</f>
        <v>58.256537999999999</v>
      </c>
      <c r="F1163" s="3" cm="1">
        <f t="array" ref="F1163">INDEX(raw_long[Adj Close], MATCH(1, ($A1163=raw_long[Date])*(F$1=raw_long[Ticker]),0))</f>
        <v>192.61210600000001</v>
      </c>
      <c r="G1163" s="3" cm="1">
        <f t="array" ref="G1163">INDEX(raw_long[Adj Close], MATCH(1, ($A1163=raw_long[Date])*(G$1=raw_long[Ticker]),0))</f>
        <v>94.423462000000001</v>
      </c>
      <c r="H1163" s="3" cm="1">
        <f t="array" ref="H1163">INDEX(raw_long[Adj Close], MATCH(1, ($A1163=raw_long[Date])*(H$1=raw_long[Ticker]),0))</f>
        <v>142.83862300000001</v>
      </c>
      <c r="I1163" s="3" cm="1">
        <f t="array" ref="I1163">INDEX(raw_long[Adj Close], MATCH(1, ($A1163=raw_long[Date])*(I$1=raw_long[Ticker]),0))</f>
        <v>68.540001000000004</v>
      </c>
    </row>
    <row r="1164" spans="1:9" x14ac:dyDescent="0.25">
      <c r="A1164" s="2">
        <v>44582</v>
      </c>
      <c r="B1164" s="3" cm="1">
        <f t="array" ref="B1164">INDEX(raw_long[Adj Close], MATCH(1, ($A1164=raw_long[Date])*(B$1=raw_long[Ticker]),0))</f>
        <v>48.892384</v>
      </c>
      <c r="C1164" s="3" cm="1">
        <f t="array" ref="C1164">INDEX(raw_long[Adj Close], MATCH(1, ($A1164=raw_long[Date])*(C$1=raw_long[Ticker]),0))</f>
        <v>246.017899</v>
      </c>
      <c r="D1164" s="3" cm="1">
        <f t="array" ref="D1164">INDEX(raw_long[Adj Close], MATCH(1, ($A1164=raw_long[Date])*(D$1=raw_long[Ticker]),0))</f>
        <v>159.578247</v>
      </c>
      <c r="E1164" s="3" cm="1">
        <f t="array" ref="E1164">INDEX(raw_long[Adj Close], MATCH(1, ($A1164=raw_long[Date])*(E$1=raw_long[Ticker]),0))</f>
        <v>56.675179</v>
      </c>
      <c r="F1164" s="3" cm="1">
        <f t="array" ref="F1164">INDEX(raw_long[Adj Close], MATCH(1, ($A1164=raw_long[Date])*(F$1=raw_long[Ticker]),0))</f>
        <v>191.57283000000001</v>
      </c>
      <c r="G1164" s="3" cm="1">
        <f t="array" ref="G1164">INDEX(raw_long[Adj Close], MATCH(1, ($A1164=raw_long[Date])*(G$1=raw_long[Ticker]),0))</f>
        <v>92.723213000000001</v>
      </c>
      <c r="H1164" s="3" cm="1">
        <f t="array" ref="H1164">INDEX(raw_long[Adj Close], MATCH(1, ($A1164=raw_long[Date])*(H$1=raw_long[Ticker]),0))</f>
        <v>140.524429</v>
      </c>
      <c r="I1164" s="3" cm="1">
        <f t="array" ref="I1164">INDEX(raw_long[Adj Close], MATCH(1, ($A1164=raw_long[Date])*(I$1=raw_long[Ticker]),0))</f>
        <v>67.160004000000001</v>
      </c>
    </row>
    <row r="1165" spans="1:9" x14ac:dyDescent="0.25">
      <c r="A1165" s="2">
        <v>44585</v>
      </c>
      <c r="B1165" s="3" cm="1">
        <f t="array" ref="B1165">INDEX(raw_long[Adj Close], MATCH(1, ($A1165=raw_long[Date])*(B$1=raw_long[Ticker]),0))</f>
        <v>47.430419999999998</v>
      </c>
      <c r="C1165" s="3" cm="1">
        <f t="array" ref="C1165">INDEX(raw_long[Adj Close], MATCH(1, ($A1165=raw_long[Date])*(C$1=raw_long[Ticker]),0))</f>
        <v>236.347992</v>
      </c>
      <c r="D1165" s="3" cm="1">
        <f t="array" ref="D1165">INDEX(raw_long[Adj Close], MATCH(1, ($A1165=raw_long[Date])*(D$1=raw_long[Ticker]),0))</f>
        <v>157.02891500000001</v>
      </c>
      <c r="E1165" s="3" cm="1">
        <f t="array" ref="E1165">INDEX(raw_long[Adj Close], MATCH(1, ($A1165=raw_long[Date])*(E$1=raw_long[Ticker]),0))</f>
        <v>54.66431</v>
      </c>
      <c r="F1165" s="3" cm="1">
        <f t="array" ref="F1165">INDEX(raw_long[Adj Close], MATCH(1, ($A1165=raw_long[Date])*(F$1=raw_long[Ticker]),0))</f>
        <v>188.05908199999999</v>
      </c>
      <c r="G1165" s="3" cm="1">
        <f t="array" ref="G1165">INDEX(raw_long[Adj Close], MATCH(1, ($A1165=raw_long[Date])*(G$1=raw_long[Ticker]),0))</f>
        <v>90.311226000000005</v>
      </c>
      <c r="H1165" s="3" cm="1">
        <f t="array" ref="H1165">INDEX(raw_long[Adj Close], MATCH(1, ($A1165=raw_long[Date])*(H$1=raw_long[Ticker]),0))</f>
        <v>133.64016699999999</v>
      </c>
      <c r="I1165" s="3" cm="1">
        <f t="array" ref="I1165">INDEX(raw_long[Adj Close], MATCH(1, ($A1165=raw_long[Date])*(I$1=raw_long[Ticker]),0))</f>
        <v>64.580001999999993</v>
      </c>
    </row>
    <row r="1166" spans="1:9" x14ac:dyDescent="0.25">
      <c r="A1166" s="2">
        <v>44586</v>
      </c>
      <c r="B1166" s="3" cm="1">
        <f t="array" ref="B1166">INDEX(raw_long[Adj Close], MATCH(1, ($A1166=raw_long[Date])*(B$1=raw_long[Ticker]),0))</f>
        <v>47.115822000000001</v>
      </c>
      <c r="C1166" s="3" cm="1">
        <f t="array" ref="C1166">INDEX(raw_long[Adj Close], MATCH(1, ($A1166=raw_long[Date])*(C$1=raw_long[Ticker]),0))</f>
        <v>233.40284700000001</v>
      </c>
      <c r="D1166" s="3" cm="1">
        <f t="array" ref="D1166">INDEX(raw_long[Adj Close], MATCH(1, ($A1166=raw_long[Date])*(D$1=raw_long[Ticker]),0))</f>
        <v>152.665649</v>
      </c>
      <c r="E1166" s="3" cm="1">
        <f t="array" ref="E1166">INDEX(raw_long[Adj Close], MATCH(1, ($A1166=raw_long[Date])*(E$1=raw_long[Ticker]),0))</f>
        <v>58.256537999999999</v>
      </c>
      <c r="F1166" s="3" cm="1">
        <f t="array" ref="F1166">INDEX(raw_long[Adj Close], MATCH(1, ($A1166=raw_long[Date])*(F$1=raw_long[Ticker]),0))</f>
        <v>186.326965</v>
      </c>
      <c r="G1166" s="3" cm="1">
        <f t="array" ref="G1166">INDEX(raw_long[Adj Close], MATCH(1, ($A1166=raw_long[Date])*(G$1=raw_long[Ticker]),0))</f>
        <v>89.559944000000002</v>
      </c>
      <c r="H1166" s="3" cm="1">
        <f t="array" ref="H1166">INDEX(raw_long[Adj Close], MATCH(1, ($A1166=raw_long[Date])*(H$1=raw_long[Ticker]),0))</f>
        <v>134.69030799999999</v>
      </c>
      <c r="I1166" s="3" cm="1">
        <f t="array" ref="I1166">INDEX(raw_long[Adj Close], MATCH(1, ($A1166=raw_long[Date])*(I$1=raw_long[Ticker]),0))</f>
        <v>64.139999000000003</v>
      </c>
    </row>
    <row r="1167" spans="1:9" x14ac:dyDescent="0.25">
      <c r="A1167" s="2">
        <v>44587</v>
      </c>
      <c r="B1167" s="3" cm="1">
        <f t="array" ref="B1167">INDEX(raw_long[Adj Close], MATCH(1, ($A1167=raw_long[Date])*(B$1=raw_long[Ticker]),0))</f>
        <v>49.632613999999997</v>
      </c>
      <c r="C1167" s="3" cm="1">
        <f t="array" ref="C1167">INDEX(raw_long[Adj Close], MATCH(1, ($A1167=raw_long[Date])*(C$1=raw_long[Ticker]),0))</f>
        <v>238.75318899999999</v>
      </c>
      <c r="D1167" s="3" cm="1">
        <f t="array" ref="D1167">INDEX(raw_long[Adj Close], MATCH(1, ($A1167=raw_long[Date])*(D$1=raw_long[Ticker]),0))</f>
        <v>152.02832000000001</v>
      </c>
      <c r="E1167" s="3" cm="1">
        <f t="array" ref="E1167">INDEX(raw_long[Adj Close], MATCH(1, ($A1167=raw_long[Date])*(E$1=raw_long[Ticker]),0))</f>
        <v>58.237015</v>
      </c>
      <c r="F1167" s="3" cm="1">
        <f t="array" ref="F1167">INDEX(raw_long[Adj Close], MATCH(1, ($A1167=raw_long[Date])*(F$1=raw_long[Ticker]),0))</f>
        <v>187.267258</v>
      </c>
      <c r="G1167" s="3" cm="1">
        <f t="array" ref="G1167">INDEX(raw_long[Adj Close], MATCH(1, ($A1167=raw_long[Date])*(G$1=raw_long[Ticker]),0))</f>
        <v>90.963645999999997</v>
      </c>
      <c r="H1167" s="3" cm="1">
        <f t="array" ref="H1167">INDEX(raw_long[Adj Close], MATCH(1, ($A1167=raw_long[Date])*(H$1=raw_long[Ticker]),0))</f>
        <v>137.335114</v>
      </c>
      <c r="I1167" s="3" cm="1">
        <f t="array" ref="I1167">INDEX(raw_long[Adj Close], MATCH(1, ($A1167=raw_long[Date])*(I$1=raw_long[Ticker]),0))</f>
        <v>66.5</v>
      </c>
    </row>
    <row r="1168" spans="1:9" x14ac:dyDescent="0.25">
      <c r="A1168" s="2">
        <v>44588</v>
      </c>
      <c r="B1168" s="3" cm="1">
        <f t="array" ref="B1168">INDEX(raw_long[Adj Close], MATCH(1, ($A1168=raw_long[Date])*(B$1=raw_long[Ticker]),0))</f>
        <v>50.650435999999999</v>
      </c>
      <c r="C1168" s="3" cm="1">
        <f t="array" ref="C1168">INDEX(raw_long[Adj Close], MATCH(1, ($A1168=raw_long[Date])*(C$1=raw_long[Ticker]),0))</f>
        <v>237.72238200000001</v>
      </c>
      <c r="D1168" s="3" cm="1">
        <f t="array" ref="D1168">INDEX(raw_long[Adj Close], MATCH(1, ($A1168=raw_long[Date])*(D$1=raw_long[Ticker]),0))</f>
        <v>153.008835</v>
      </c>
      <c r="E1168" s="3" cm="1">
        <f t="array" ref="E1168">INDEX(raw_long[Adj Close], MATCH(1, ($A1168=raw_long[Date])*(E$1=raw_long[Ticker]),0))</f>
        <v>59.584102999999999</v>
      </c>
      <c r="F1168" s="3" cm="1">
        <f t="array" ref="F1168">INDEX(raw_long[Adj Close], MATCH(1, ($A1168=raw_long[Date])*(F$1=raw_long[Ticker]),0))</f>
        <v>186.326965</v>
      </c>
      <c r="G1168" s="3" cm="1">
        <f t="array" ref="G1168">INDEX(raw_long[Adj Close], MATCH(1, ($A1168=raw_long[Date])*(G$1=raw_long[Ticker]),0))</f>
        <v>91.477676000000002</v>
      </c>
      <c r="H1168" s="3" cm="1">
        <f t="array" ref="H1168">INDEX(raw_long[Adj Close], MATCH(1, ($A1168=raw_long[Date])*(H$1=raw_long[Ticker]),0))</f>
        <v>136.61556999999999</v>
      </c>
      <c r="I1168" s="3" cm="1">
        <f t="array" ref="I1168">INDEX(raw_long[Adj Close], MATCH(1, ($A1168=raw_long[Date])*(I$1=raw_long[Ticker]),0))</f>
        <v>65.239998</v>
      </c>
    </row>
    <row r="1169" spans="1:9" x14ac:dyDescent="0.25">
      <c r="A1169" s="2">
        <v>44589</v>
      </c>
      <c r="B1169" s="3" cm="1">
        <f t="array" ref="B1169">INDEX(raw_long[Adj Close], MATCH(1, ($A1169=raw_long[Date])*(B$1=raw_long[Ticker]),0))</f>
        <v>49.743648999999998</v>
      </c>
      <c r="C1169" s="3" cm="1">
        <f t="array" ref="C1169">INDEX(raw_long[Adj Close], MATCH(1, ($A1169=raw_long[Date])*(C$1=raw_long[Ticker]),0))</f>
        <v>231.83209199999999</v>
      </c>
      <c r="D1169" s="3" cm="1">
        <f t="array" ref="D1169">INDEX(raw_long[Adj Close], MATCH(1, ($A1169=raw_long[Date])*(D$1=raw_long[Ticker]),0))</f>
        <v>151.685135</v>
      </c>
      <c r="E1169" s="3" cm="1">
        <f t="array" ref="E1169">INDEX(raw_long[Adj Close], MATCH(1, ($A1169=raw_long[Date])*(E$1=raw_long[Ticker]),0))</f>
        <v>58.959366000000003</v>
      </c>
      <c r="F1169" s="3" cm="1">
        <f t="array" ref="F1169">INDEX(raw_long[Adj Close], MATCH(1, ($A1169=raw_long[Date])*(F$1=raw_long[Ticker]),0))</f>
        <v>189.09835799999999</v>
      </c>
      <c r="G1169" s="3" cm="1">
        <f t="array" ref="G1169">INDEX(raw_long[Adj Close], MATCH(1, ($A1169=raw_long[Date])*(G$1=raw_long[Ticker]),0))</f>
        <v>90.884567000000004</v>
      </c>
      <c r="H1169" s="3" cm="1">
        <f t="array" ref="H1169">INDEX(raw_long[Adj Close], MATCH(1, ($A1169=raw_long[Date])*(H$1=raw_long[Ticker]),0))</f>
        <v>134.515289</v>
      </c>
      <c r="I1169" s="3" cm="1">
        <f t="array" ref="I1169">INDEX(raw_long[Adj Close], MATCH(1, ($A1169=raw_long[Date])*(I$1=raw_long[Ticker]),0))</f>
        <v>66.519997000000004</v>
      </c>
    </row>
    <row r="1170" spans="1:9" x14ac:dyDescent="0.25">
      <c r="A1170" s="2">
        <v>44592</v>
      </c>
      <c r="B1170" s="3" cm="1">
        <f t="array" ref="B1170">INDEX(raw_long[Adj Close], MATCH(1, ($A1170=raw_long[Date])*(B$1=raw_long[Ticker]),0))</f>
        <v>48.910888999999997</v>
      </c>
      <c r="C1170" s="3" cm="1">
        <f t="array" ref="C1170">INDEX(raw_long[Adj Close], MATCH(1, ($A1170=raw_long[Date])*(C$1=raw_long[Ticker]),0))</f>
        <v>237.820572</v>
      </c>
      <c r="D1170" s="3" cm="1">
        <f t="array" ref="D1170">INDEX(raw_long[Adj Close], MATCH(1, ($A1170=raw_long[Date])*(D$1=raw_long[Ticker]),0))</f>
        <v>154.136414</v>
      </c>
      <c r="E1170" s="3" cm="1">
        <f t="array" ref="E1170">INDEX(raw_long[Adj Close], MATCH(1, ($A1170=raw_long[Date])*(E$1=raw_long[Ticker]),0))</f>
        <v>58.627476000000001</v>
      </c>
      <c r="F1170" s="3" cm="1">
        <f t="array" ref="F1170">INDEX(raw_long[Adj Close], MATCH(1, ($A1170=raw_long[Date])*(F$1=raw_long[Ticker]),0))</f>
        <v>191.91923499999999</v>
      </c>
      <c r="G1170" s="3" cm="1">
        <f t="array" ref="G1170">INDEX(raw_long[Adj Close], MATCH(1, ($A1170=raw_long[Date])*(G$1=raw_long[Ticker]),0))</f>
        <v>93.118613999999994</v>
      </c>
      <c r="H1170" s="3" cm="1">
        <f t="array" ref="H1170">INDEX(raw_long[Adj Close], MATCH(1, ($A1170=raw_long[Date])*(H$1=raw_long[Ticker]),0))</f>
        <v>136.012711</v>
      </c>
      <c r="I1170" s="3" cm="1">
        <f t="array" ref="I1170">INDEX(raw_long[Adj Close], MATCH(1, ($A1170=raw_long[Date])*(I$1=raw_long[Ticker]),0))</f>
        <v>69.980002999999996</v>
      </c>
    </row>
    <row r="1171" spans="1:9" x14ac:dyDescent="0.25">
      <c r="A1171" s="2">
        <v>44593</v>
      </c>
      <c r="B1171" s="3" cm="1">
        <f t="array" ref="B1171">INDEX(raw_long[Adj Close], MATCH(1, ($A1171=raw_long[Date])*(B$1=raw_long[Ticker]),0))</f>
        <v>49.484569999999998</v>
      </c>
      <c r="C1171" s="3" cm="1">
        <f t="array" ref="C1171">INDEX(raw_long[Adj Close], MATCH(1, ($A1171=raw_long[Date])*(C$1=raw_long[Ticker]),0))</f>
        <v>239.293137</v>
      </c>
      <c r="D1171" s="3" cm="1">
        <f t="array" ref="D1171">INDEX(raw_long[Adj Close], MATCH(1, ($A1171=raw_long[Date])*(D$1=raw_long[Ticker]),0))</f>
        <v>153.253952</v>
      </c>
      <c r="E1171" s="3" cm="1">
        <f t="array" ref="E1171">INDEX(raw_long[Adj Close], MATCH(1, ($A1171=raw_long[Date])*(E$1=raw_long[Ticker]),0))</f>
        <v>59.779330999999999</v>
      </c>
      <c r="F1171" s="3" cm="1">
        <f t="array" ref="F1171">INDEX(raw_long[Adj Close], MATCH(1, ($A1171=raw_long[Date])*(F$1=raw_long[Ticker]),0))</f>
        <v>194.54217499999999</v>
      </c>
      <c r="G1171" s="3" cm="1">
        <f t="array" ref="G1171">INDEX(raw_long[Adj Close], MATCH(1, ($A1171=raw_long[Date])*(G$1=raw_long[Ticker]),0))</f>
        <v>93.988517999999999</v>
      </c>
      <c r="H1171" s="3" cm="1">
        <f t="array" ref="H1171">INDEX(raw_long[Adj Close], MATCH(1, ($A1171=raw_long[Date])*(H$1=raw_long[Ticker]),0))</f>
        <v>137.04341099999999</v>
      </c>
      <c r="I1171" s="3" cm="1">
        <f t="array" ref="I1171">INDEX(raw_long[Adj Close], MATCH(1, ($A1171=raw_long[Date])*(I$1=raw_long[Ticker]),0))</f>
        <v>70.839995999999999</v>
      </c>
    </row>
    <row r="1172" spans="1:9" x14ac:dyDescent="0.25">
      <c r="A1172" s="2">
        <v>44594</v>
      </c>
      <c r="B1172" s="3" cm="1">
        <f t="array" ref="B1172">INDEX(raw_long[Adj Close], MATCH(1, ($A1172=raw_long[Date])*(B$1=raw_long[Ticker]),0))</f>
        <v>50.483887000000003</v>
      </c>
      <c r="C1172" s="3" cm="1">
        <f t="array" ref="C1172">INDEX(raw_long[Adj Close], MATCH(1, ($A1172=raw_long[Date])*(C$1=raw_long[Ticker]),0))</f>
        <v>241.64924600000001</v>
      </c>
      <c r="D1172" s="3" cm="1">
        <f t="array" ref="D1172">INDEX(raw_long[Adj Close], MATCH(1, ($A1172=raw_long[Date])*(D$1=raw_long[Ticker]),0))</f>
        <v>152.51857000000001</v>
      </c>
      <c r="E1172" s="3" cm="1">
        <f t="array" ref="E1172">INDEX(raw_long[Adj Close], MATCH(1, ($A1172=raw_long[Date])*(E$1=raw_long[Ticker]),0))</f>
        <v>59.779330999999999</v>
      </c>
      <c r="F1172" s="3" cm="1">
        <f t="array" ref="F1172">INDEX(raw_long[Adj Close], MATCH(1, ($A1172=raw_long[Date])*(F$1=raw_long[Ticker]),0))</f>
        <v>196.07633999999999</v>
      </c>
      <c r="G1172" s="3" cm="1">
        <f t="array" ref="G1172">INDEX(raw_long[Adj Close], MATCH(1, ($A1172=raw_long[Date])*(G$1=raw_long[Ticker]),0))</f>
        <v>93.652420000000006</v>
      </c>
      <c r="H1172" s="3" cm="1">
        <f t="array" ref="H1172">INDEX(raw_long[Adj Close], MATCH(1, ($A1172=raw_long[Date])*(H$1=raw_long[Ticker]),0))</f>
        <v>136.63502500000001</v>
      </c>
      <c r="I1172" s="3" cm="1">
        <f t="array" ref="I1172">INDEX(raw_long[Adj Close], MATCH(1, ($A1172=raw_long[Date])*(I$1=raw_long[Ticker]),0))</f>
        <v>69.940002000000007</v>
      </c>
    </row>
    <row r="1173" spans="1:9" x14ac:dyDescent="0.25">
      <c r="A1173" s="2">
        <v>44595</v>
      </c>
      <c r="B1173" s="3" cm="1">
        <f t="array" ref="B1173">INDEX(raw_long[Adj Close], MATCH(1, ($A1173=raw_long[Date])*(B$1=raw_long[Ticker]),0))</f>
        <v>49.780662999999997</v>
      </c>
      <c r="C1173" s="3" cm="1">
        <f t="array" ref="C1173">INDEX(raw_long[Adj Close], MATCH(1, ($A1173=raw_long[Date])*(C$1=raw_long[Ticker]),0))</f>
        <v>237.820572</v>
      </c>
      <c r="D1173" s="3" cm="1">
        <f t="array" ref="D1173">INDEX(raw_long[Adj Close], MATCH(1, ($A1173=raw_long[Date])*(D$1=raw_long[Ticker]),0))</f>
        <v>151.34196499999999</v>
      </c>
      <c r="E1173" s="3" cm="1">
        <f t="array" ref="E1173">INDEX(raw_long[Adj Close], MATCH(1, ($A1173=raw_long[Date])*(E$1=raw_long[Ticker]),0))</f>
        <v>59.447440999999998</v>
      </c>
      <c r="F1173" s="3" cm="1">
        <f t="array" ref="F1173">INDEX(raw_long[Adj Close], MATCH(1, ($A1173=raw_long[Date])*(F$1=raw_long[Ticker]),0))</f>
        <v>189.890198</v>
      </c>
      <c r="G1173" s="3" cm="1">
        <f t="array" ref="G1173">INDEX(raw_long[Adj Close], MATCH(1, ($A1173=raw_long[Date])*(G$1=raw_long[Ticker]),0))</f>
        <v>91.853309999999993</v>
      </c>
      <c r="H1173" s="3" cm="1">
        <f t="array" ref="H1173">INDEX(raw_long[Adj Close], MATCH(1, ($A1173=raw_long[Date])*(H$1=raw_long[Ticker]),0))</f>
        <v>133.03732299999999</v>
      </c>
      <c r="I1173" s="3" cm="1">
        <f t="array" ref="I1173">INDEX(raw_long[Adj Close], MATCH(1, ($A1173=raw_long[Date])*(I$1=raw_long[Ticker]),0))</f>
        <v>66.639999000000003</v>
      </c>
    </row>
    <row r="1174" spans="1:9" x14ac:dyDescent="0.25">
      <c r="A1174" s="2">
        <v>44596</v>
      </c>
      <c r="B1174" s="3" cm="1">
        <f t="array" ref="B1174">INDEX(raw_long[Adj Close], MATCH(1, ($A1174=raw_long[Date])*(B$1=raw_long[Ticker]),0))</f>
        <v>48.670310999999998</v>
      </c>
      <c r="C1174" s="3" cm="1">
        <f t="array" ref="C1174">INDEX(raw_long[Adj Close], MATCH(1, ($A1174=raw_long[Date])*(C$1=raw_long[Ticker]),0))</f>
        <v>235.70988500000001</v>
      </c>
      <c r="D1174" s="3" cm="1">
        <f t="array" ref="D1174">INDEX(raw_long[Adj Close], MATCH(1, ($A1174=raw_long[Date])*(D$1=raw_long[Ticker]),0))</f>
        <v>152.91076699999999</v>
      </c>
      <c r="E1174" s="3" cm="1">
        <f t="array" ref="E1174">INDEX(raw_long[Adj Close], MATCH(1, ($A1174=raw_long[Date])*(E$1=raw_long[Ticker]),0))</f>
        <v>59.310775999999997</v>
      </c>
      <c r="F1174" s="3" cm="1">
        <f t="array" ref="F1174">INDEX(raw_long[Adj Close], MATCH(1, ($A1174=raw_long[Date])*(F$1=raw_long[Ticker]),0))</f>
        <v>189.197327</v>
      </c>
      <c r="G1174" s="3" cm="1">
        <f t="array" ref="G1174">INDEX(raw_long[Adj Close], MATCH(1, ($A1174=raw_long[Date])*(G$1=raw_long[Ticker]),0))</f>
        <v>90.410072</v>
      </c>
      <c r="H1174" s="3" cm="1">
        <f t="array" ref="H1174">INDEX(raw_long[Adj Close], MATCH(1, ($A1174=raw_long[Date])*(H$1=raw_long[Ticker]),0))</f>
        <v>129.16734299999999</v>
      </c>
      <c r="I1174" s="3" cm="1">
        <f t="array" ref="I1174">INDEX(raw_long[Adj Close], MATCH(1, ($A1174=raw_long[Date])*(I$1=raw_long[Ticker]),0))</f>
        <v>65.980002999999996</v>
      </c>
    </row>
    <row r="1175" spans="1:9" x14ac:dyDescent="0.25">
      <c r="A1175" s="2">
        <v>44599</v>
      </c>
      <c r="B1175" s="3" cm="1">
        <f t="array" ref="B1175">INDEX(raw_long[Adj Close], MATCH(1, ($A1175=raw_long[Date])*(B$1=raw_long[Ticker]),0))</f>
        <v>48.855370000000001</v>
      </c>
      <c r="C1175" s="3" cm="1">
        <f t="array" ref="C1175">INDEX(raw_long[Adj Close], MATCH(1, ($A1175=raw_long[Date])*(C$1=raw_long[Ticker]),0))</f>
        <v>236.053482</v>
      </c>
      <c r="D1175" s="3" cm="1">
        <f t="array" ref="D1175">INDEX(raw_long[Adj Close], MATCH(1, ($A1175=raw_long[Date])*(D$1=raw_long[Ticker]),0))</f>
        <v>154.47959900000001</v>
      </c>
      <c r="E1175" s="3" cm="1">
        <f t="array" ref="E1175">INDEX(raw_long[Adj Close], MATCH(1, ($A1175=raw_long[Date])*(E$1=raw_long[Ticker]),0))</f>
        <v>59.525531999999998</v>
      </c>
      <c r="F1175" s="3" cm="1">
        <f t="array" ref="F1175">INDEX(raw_long[Adj Close], MATCH(1, ($A1175=raw_long[Date])*(F$1=raw_long[Ticker]),0))</f>
        <v>188.50448600000001</v>
      </c>
      <c r="G1175" s="3" cm="1">
        <f t="array" ref="G1175">INDEX(raw_long[Adj Close], MATCH(1, ($A1175=raw_long[Date])*(G$1=raw_long[Ticker]),0))</f>
        <v>90.449614999999994</v>
      </c>
      <c r="H1175" s="3" cm="1">
        <f t="array" ref="H1175">INDEX(raw_long[Adj Close], MATCH(1, ($A1175=raw_long[Date])*(H$1=raw_long[Ticker]),0))</f>
        <v>131.851044</v>
      </c>
      <c r="I1175" s="3" cm="1">
        <f t="array" ref="I1175">INDEX(raw_long[Adj Close], MATCH(1, ($A1175=raw_long[Date])*(I$1=raw_long[Ticker]),0))</f>
        <v>66.120002999999997</v>
      </c>
    </row>
    <row r="1176" spans="1:9" x14ac:dyDescent="0.25">
      <c r="A1176" s="2">
        <v>44600</v>
      </c>
      <c r="B1176" s="3" cm="1">
        <f t="array" ref="B1176">INDEX(raw_long[Adj Close], MATCH(1, ($A1176=raw_long[Date])*(B$1=raw_long[Ticker]),0))</f>
        <v>49.947215999999997</v>
      </c>
      <c r="C1176" s="3" cm="1">
        <f t="array" ref="C1176">INDEX(raw_long[Adj Close], MATCH(1, ($A1176=raw_long[Date])*(C$1=raw_long[Ticker]),0))</f>
        <v>234.72816499999999</v>
      </c>
      <c r="D1176" s="3" cm="1">
        <f t="array" ref="D1176">INDEX(raw_long[Adj Close], MATCH(1, ($A1176=raw_long[Date])*(D$1=raw_long[Ticker]),0))</f>
        <v>154.038376</v>
      </c>
      <c r="E1176" s="3" cm="1">
        <f t="array" ref="E1176">INDEX(raw_long[Adj Close], MATCH(1, ($A1176=raw_long[Date])*(E$1=raw_long[Ticker]),0))</f>
        <v>58.646999000000001</v>
      </c>
      <c r="F1176" s="3" cm="1">
        <f t="array" ref="F1176">INDEX(raw_long[Adj Close], MATCH(1, ($A1176=raw_long[Date])*(F$1=raw_long[Ticker]),0))</f>
        <v>182.367828</v>
      </c>
      <c r="G1176" s="3" cm="1">
        <f t="array" ref="G1176">INDEX(raw_long[Adj Close], MATCH(1, ($A1176=raw_long[Date])*(G$1=raw_long[Ticker]),0))</f>
        <v>89.125</v>
      </c>
      <c r="H1176" s="3" cm="1">
        <f t="array" ref="H1176">INDEX(raw_long[Adj Close], MATCH(1, ($A1176=raw_long[Date])*(H$1=raw_long[Ticker]),0))</f>
        <v>132.823395</v>
      </c>
      <c r="I1176" s="3" cm="1">
        <f t="array" ref="I1176">INDEX(raw_long[Adj Close], MATCH(1, ($A1176=raw_long[Date])*(I$1=raw_long[Ticker]),0))</f>
        <v>64.239998</v>
      </c>
    </row>
    <row r="1177" spans="1:9" x14ac:dyDescent="0.25">
      <c r="A1177" s="2">
        <v>44601</v>
      </c>
      <c r="B1177" s="3" cm="1">
        <f t="array" ref="B1177">INDEX(raw_long[Adj Close], MATCH(1, ($A1177=raw_long[Date])*(B$1=raw_long[Ticker]),0))</f>
        <v>50.095261000000001</v>
      </c>
      <c r="C1177" s="3" cm="1">
        <f t="array" ref="C1177">INDEX(raw_long[Adj Close], MATCH(1, ($A1177=raw_long[Date])*(C$1=raw_long[Ticker]),0))</f>
        <v>240.471191</v>
      </c>
      <c r="D1177" s="3" cm="1">
        <f t="array" ref="D1177">INDEX(raw_long[Adj Close], MATCH(1, ($A1177=raw_long[Date])*(D$1=raw_long[Ticker]),0))</f>
        <v>155.36204499999999</v>
      </c>
      <c r="E1177" s="3" cm="1">
        <f t="array" ref="E1177">INDEX(raw_long[Adj Close], MATCH(1, ($A1177=raw_long[Date])*(E$1=raw_long[Ticker]),0))</f>
        <v>58.803184999999999</v>
      </c>
      <c r="F1177" s="3" cm="1">
        <f t="array" ref="F1177">INDEX(raw_long[Adj Close], MATCH(1, ($A1177=raw_long[Date])*(F$1=raw_long[Ticker]),0))</f>
        <v>186.277466</v>
      </c>
      <c r="G1177" s="3" cm="1">
        <f t="array" ref="G1177">INDEX(raw_long[Adj Close], MATCH(1, ($A1177=raw_long[Date])*(G$1=raw_long[Ticker]),0))</f>
        <v>90.311226000000005</v>
      </c>
      <c r="H1177" s="3" cm="1">
        <f t="array" ref="H1177">INDEX(raw_long[Adj Close], MATCH(1, ($A1177=raw_long[Date])*(H$1=raw_long[Ticker]),0))</f>
        <v>134.340271</v>
      </c>
      <c r="I1177" s="3" cm="1">
        <f t="array" ref="I1177">INDEX(raw_long[Adj Close], MATCH(1, ($A1177=raw_long[Date])*(I$1=raw_long[Ticker]),0))</f>
        <v>66</v>
      </c>
    </row>
    <row r="1178" spans="1:9" x14ac:dyDescent="0.25">
      <c r="A1178" s="2">
        <v>44602</v>
      </c>
      <c r="B1178" s="3" cm="1">
        <f t="array" ref="B1178">INDEX(raw_long[Adj Close], MATCH(1, ($A1178=raw_long[Date])*(B$1=raw_long[Ticker]),0))</f>
        <v>50.409858999999997</v>
      </c>
      <c r="C1178" s="3" cm="1">
        <f t="array" ref="C1178">INDEX(raw_long[Adj Close], MATCH(1, ($A1178=raw_long[Date])*(C$1=raw_long[Ticker]),0))</f>
        <v>238.45867899999999</v>
      </c>
      <c r="D1178" s="3" cm="1">
        <f t="array" ref="D1178">INDEX(raw_long[Adj Close], MATCH(1, ($A1178=raw_long[Date])*(D$1=raw_long[Ticker]),0))</f>
        <v>153.69519</v>
      </c>
      <c r="E1178" s="3" cm="1">
        <f t="array" ref="E1178">INDEX(raw_long[Adj Close], MATCH(1, ($A1178=raw_long[Date])*(E$1=raw_long[Ticker]),0))</f>
        <v>57.651328999999997</v>
      </c>
      <c r="F1178" s="3" cm="1">
        <f t="array" ref="F1178">INDEX(raw_long[Adj Close], MATCH(1, ($A1178=raw_long[Date])*(F$1=raw_long[Ticker]),0))</f>
        <v>183.35760500000001</v>
      </c>
      <c r="G1178" s="3" cm="1">
        <f t="array" ref="G1178">INDEX(raw_long[Adj Close], MATCH(1, ($A1178=raw_long[Date])*(G$1=raw_long[Ticker]),0))</f>
        <v>89.559944000000002</v>
      </c>
      <c r="H1178" s="3" cm="1">
        <f t="array" ref="H1178">INDEX(raw_long[Adj Close], MATCH(1, ($A1178=raw_long[Date])*(H$1=raw_long[Ticker]),0))</f>
        <v>140.679993</v>
      </c>
      <c r="I1178" s="3" cm="1">
        <f t="array" ref="I1178">INDEX(raw_long[Adj Close], MATCH(1, ($A1178=raw_long[Date])*(I$1=raw_long[Ticker]),0))</f>
        <v>65.080001999999993</v>
      </c>
    </row>
    <row r="1179" spans="1:9" x14ac:dyDescent="0.25">
      <c r="A1179" s="2">
        <v>44603</v>
      </c>
      <c r="B1179" s="3" cm="1">
        <f t="array" ref="B1179">INDEX(raw_long[Adj Close], MATCH(1, ($A1179=raw_long[Date])*(B$1=raw_long[Ticker]),0))</f>
        <v>50.224800000000002</v>
      </c>
      <c r="C1179" s="3" cm="1">
        <f t="array" ref="C1179">INDEX(raw_long[Adj Close], MATCH(1, ($A1179=raw_long[Date])*(C$1=raw_long[Ticker]),0))</f>
        <v>231.88118</v>
      </c>
      <c r="D1179" s="3" cm="1">
        <f t="array" ref="D1179">INDEX(raw_long[Adj Close], MATCH(1, ($A1179=raw_long[Date])*(D$1=raw_long[Ticker]),0))</f>
        <v>154.62666300000001</v>
      </c>
      <c r="E1179" s="3" cm="1">
        <f t="array" ref="E1179">INDEX(raw_long[Adj Close], MATCH(1, ($A1179=raw_long[Date])*(E$1=raw_long[Ticker]),0))</f>
        <v>56.323765000000002</v>
      </c>
      <c r="F1179" s="3" cm="1">
        <f t="array" ref="F1179">INDEX(raw_long[Adj Close], MATCH(1, ($A1179=raw_long[Date])*(F$1=raw_long[Ticker]),0))</f>
        <v>179.29948400000001</v>
      </c>
      <c r="G1179" s="3" cm="1">
        <f t="array" ref="G1179">INDEX(raw_long[Adj Close], MATCH(1, ($A1179=raw_long[Date])*(G$1=raw_long[Ticker]),0))</f>
        <v>87.543364999999994</v>
      </c>
      <c r="H1179" s="3" cm="1">
        <f t="array" ref="H1179">INDEX(raw_long[Adj Close], MATCH(1, ($A1179=raw_long[Date])*(H$1=raw_long[Ticker]),0))</f>
        <v>141.44000199999999</v>
      </c>
      <c r="I1179" s="3" cm="1">
        <f t="array" ref="I1179">INDEX(raw_long[Adj Close], MATCH(1, ($A1179=raw_long[Date])*(I$1=raw_long[Ticker]),0))</f>
        <v>62.439999</v>
      </c>
    </row>
    <row r="1180" spans="1:9" x14ac:dyDescent="0.25">
      <c r="A1180" s="2">
        <v>44606</v>
      </c>
      <c r="B1180" s="3" cm="1">
        <f t="array" ref="B1180">INDEX(raw_long[Adj Close], MATCH(1, ($A1180=raw_long[Date])*(B$1=raw_long[Ticker]),0))</f>
        <v>48.781348999999999</v>
      </c>
      <c r="C1180" s="3" cm="1">
        <f t="array" ref="C1180">INDEX(raw_long[Adj Close], MATCH(1, ($A1180=raw_long[Date])*(C$1=raw_long[Ticker]),0))</f>
        <v>226.92352299999999</v>
      </c>
      <c r="D1180" s="3" cm="1">
        <f t="array" ref="D1180">INDEX(raw_long[Adj Close], MATCH(1, ($A1180=raw_long[Date])*(D$1=raw_long[Ticker]),0))</f>
        <v>154.62666300000001</v>
      </c>
      <c r="E1180" s="3" cm="1">
        <f t="array" ref="E1180">INDEX(raw_long[Adj Close], MATCH(1, ($A1180=raw_long[Date])*(E$1=raw_long[Ticker]),0))</f>
        <v>56.440902999999999</v>
      </c>
      <c r="F1180" s="3" cm="1">
        <f t="array" ref="F1180">INDEX(raw_long[Adj Close], MATCH(1, ($A1180=raw_long[Date])*(F$1=raw_long[Ticker]),0))</f>
        <v>174.251587</v>
      </c>
      <c r="G1180" s="3" cm="1">
        <f t="array" ref="G1180">INDEX(raw_long[Adj Close], MATCH(1, ($A1180=raw_long[Date])*(G$1=raw_long[Ticker]),0))</f>
        <v>86.871170000000006</v>
      </c>
      <c r="H1180" s="3" cm="1">
        <f t="array" ref="H1180">INDEX(raw_long[Adj Close], MATCH(1, ($A1180=raw_long[Date])*(H$1=raw_long[Ticker]),0))</f>
        <v>139.5</v>
      </c>
      <c r="I1180" s="3" cm="1">
        <f t="array" ref="I1180">INDEX(raw_long[Adj Close], MATCH(1, ($A1180=raw_long[Date])*(I$1=raw_long[Ticker]),0))</f>
        <v>61.720001000000003</v>
      </c>
    </row>
    <row r="1181" spans="1:9" x14ac:dyDescent="0.25">
      <c r="A1181" s="2">
        <v>44607</v>
      </c>
      <c r="B1181" s="3" cm="1">
        <f t="array" ref="B1181">INDEX(raw_long[Adj Close], MATCH(1, ($A1181=raw_long[Date])*(B$1=raw_long[Ticker]),0))</f>
        <v>50.428367999999999</v>
      </c>
      <c r="C1181" s="3" cm="1">
        <f t="array" ref="C1181">INDEX(raw_long[Adj Close], MATCH(1, ($A1181=raw_long[Date])*(C$1=raw_long[Ticker]),0))</f>
        <v>230.94856300000001</v>
      </c>
      <c r="D1181" s="3" cm="1">
        <f t="array" ref="D1181">INDEX(raw_long[Adj Close], MATCH(1, ($A1181=raw_long[Date])*(D$1=raw_long[Ticker]),0))</f>
        <v>156.146469</v>
      </c>
      <c r="E1181" s="3" cm="1">
        <f t="array" ref="E1181">INDEX(raw_long[Adj Close], MATCH(1, ($A1181=raw_long[Date])*(E$1=raw_long[Ticker]),0))</f>
        <v>57.046112000000001</v>
      </c>
      <c r="F1181" s="3" cm="1">
        <f t="array" ref="F1181">INDEX(raw_long[Adj Close], MATCH(1, ($A1181=raw_long[Date])*(F$1=raw_long[Ticker]),0))</f>
        <v>180.73468</v>
      </c>
      <c r="G1181" s="3" cm="1">
        <f t="array" ref="G1181">INDEX(raw_long[Adj Close], MATCH(1, ($A1181=raw_long[Date])*(G$1=raw_long[Ticker]),0))</f>
        <v>89.105225000000004</v>
      </c>
      <c r="H1181" s="3" cm="1">
        <f t="array" ref="H1181">INDEX(raw_long[Adj Close], MATCH(1, ($A1181=raw_long[Date])*(H$1=raw_long[Ticker]),0))</f>
        <v>143.39999399999999</v>
      </c>
      <c r="I1181" s="3" cm="1">
        <f t="array" ref="I1181">INDEX(raw_long[Adj Close], MATCH(1, ($A1181=raw_long[Date])*(I$1=raw_long[Ticker]),0))</f>
        <v>63.720001000000003</v>
      </c>
    </row>
    <row r="1182" spans="1:9" x14ac:dyDescent="0.25">
      <c r="A1182" s="2">
        <v>44608</v>
      </c>
      <c r="B1182" s="3" cm="1">
        <f t="array" ref="B1182">INDEX(raw_long[Adj Close], MATCH(1, ($A1182=raw_long[Date])*(B$1=raw_long[Ticker]),0))</f>
        <v>50.594917000000002</v>
      </c>
      <c r="C1182" s="3" cm="1">
        <f t="array" ref="C1182">INDEX(raw_long[Adj Close], MATCH(1, ($A1182=raw_long[Date])*(C$1=raw_long[Ticker]),0))</f>
        <v>229.96684300000001</v>
      </c>
      <c r="D1182" s="3" cm="1">
        <f t="array" ref="D1182">INDEX(raw_long[Adj Close], MATCH(1, ($A1182=raw_long[Date])*(D$1=raw_long[Ticker]),0))</f>
        <v>155.95036300000001</v>
      </c>
      <c r="E1182" s="3" cm="1">
        <f t="array" ref="E1182">INDEX(raw_long[Adj Close], MATCH(1, ($A1182=raw_long[Date])*(E$1=raw_long[Ticker]),0))</f>
        <v>58.061309999999999</v>
      </c>
      <c r="F1182" s="3" cm="1">
        <f t="array" ref="F1182">INDEX(raw_long[Adj Close], MATCH(1, ($A1182=raw_long[Date])*(F$1=raw_long[Ticker]),0))</f>
        <v>179.052032</v>
      </c>
      <c r="G1182" s="3" cm="1">
        <f t="array" ref="G1182">INDEX(raw_long[Adj Close], MATCH(1, ($A1182=raw_long[Date])*(G$1=raw_long[Ticker]),0))</f>
        <v>89.125</v>
      </c>
      <c r="H1182" s="3" cm="1">
        <f t="array" ref="H1182">INDEX(raw_long[Adj Close], MATCH(1, ($A1182=raw_long[Date])*(H$1=raw_long[Ticker]),0))</f>
        <v>142.53999300000001</v>
      </c>
      <c r="I1182" s="3" cm="1">
        <f t="array" ref="I1182">INDEX(raw_long[Adj Close], MATCH(1, ($A1182=raw_long[Date])*(I$1=raw_long[Ticker]),0))</f>
        <v>63.02</v>
      </c>
    </row>
    <row r="1183" spans="1:9" x14ac:dyDescent="0.25">
      <c r="A1183" s="2">
        <v>44609</v>
      </c>
      <c r="B1183" s="3" cm="1">
        <f t="array" ref="B1183">INDEX(raw_long[Adj Close], MATCH(1, ($A1183=raw_long[Date])*(B$1=raw_long[Ticker]),0))</f>
        <v>50.058247000000001</v>
      </c>
      <c r="C1183" s="3" cm="1">
        <f t="array" ref="C1183">INDEX(raw_long[Adj Close], MATCH(1, ($A1183=raw_long[Date])*(C$1=raw_long[Ticker]),0))</f>
        <v>226.33450300000001</v>
      </c>
      <c r="D1183" s="3" cm="1">
        <f t="array" ref="D1183">INDEX(raw_long[Adj Close], MATCH(1, ($A1183=raw_long[Date])*(D$1=raw_long[Ticker]),0))</f>
        <v>154.67569</v>
      </c>
      <c r="E1183" s="3" cm="1">
        <f t="array" ref="E1183">INDEX(raw_long[Adj Close], MATCH(1, ($A1183=raw_long[Date])*(E$1=raw_long[Ticker]),0))</f>
        <v>57.787987000000001</v>
      </c>
      <c r="F1183" s="3" cm="1">
        <f t="array" ref="F1183">INDEX(raw_long[Adj Close], MATCH(1, ($A1183=raw_long[Date])*(F$1=raw_long[Ticker]),0))</f>
        <v>179.151016</v>
      </c>
      <c r="G1183" s="3" cm="1">
        <f t="array" ref="G1183">INDEX(raw_long[Adj Close], MATCH(1, ($A1183=raw_long[Date])*(G$1=raw_long[Ticker]),0))</f>
        <v>89.322700999999995</v>
      </c>
      <c r="H1183" s="3" cm="1">
        <f t="array" ref="H1183">INDEX(raw_long[Adj Close], MATCH(1, ($A1183=raw_long[Date])*(H$1=raw_long[Ticker]),0))</f>
        <v>139.5</v>
      </c>
      <c r="I1183" s="3" cm="1">
        <f t="array" ref="I1183">INDEX(raw_long[Adj Close], MATCH(1, ($A1183=raw_long[Date])*(I$1=raw_long[Ticker]),0))</f>
        <v>62.5</v>
      </c>
    </row>
    <row r="1184" spans="1:9" x14ac:dyDescent="0.25">
      <c r="A1184" s="2">
        <v>44610</v>
      </c>
      <c r="B1184" s="3" cm="1">
        <f t="array" ref="B1184">INDEX(raw_long[Adj Close], MATCH(1, ($A1184=raw_long[Date])*(B$1=raw_long[Ticker]),0))</f>
        <v>48.855370000000001</v>
      </c>
      <c r="C1184" s="3" cm="1">
        <f t="array" ref="C1184">INDEX(raw_long[Adj Close], MATCH(1, ($A1184=raw_long[Date])*(C$1=raw_long[Ticker]),0))</f>
        <v>225.205521</v>
      </c>
      <c r="D1184" s="3" cm="1">
        <f t="array" ref="D1184">INDEX(raw_long[Adj Close], MATCH(1, ($A1184=raw_long[Date])*(D$1=raw_long[Ticker]),0))</f>
        <v>153.30299400000001</v>
      </c>
      <c r="E1184" s="3" cm="1">
        <f t="array" ref="E1184">INDEX(raw_long[Adj Close], MATCH(1, ($A1184=raw_long[Date])*(E$1=raw_long[Ticker]),0))</f>
        <v>57.944172000000002</v>
      </c>
      <c r="F1184" s="3" cm="1">
        <f t="array" ref="F1184">INDEX(raw_long[Adj Close], MATCH(1, ($A1184=raw_long[Date])*(F$1=raw_long[Ticker]),0))</f>
        <v>175.48881499999999</v>
      </c>
      <c r="G1184" s="3" cm="1">
        <f t="array" ref="G1184">INDEX(raw_long[Adj Close], MATCH(1, ($A1184=raw_long[Date])*(G$1=raw_long[Ticker]),0))</f>
        <v>89.263396999999998</v>
      </c>
      <c r="H1184" s="3" cm="1">
        <f t="array" ref="H1184">INDEX(raw_long[Adj Close], MATCH(1, ($A1184=raw_long[Date])*(H$1=raw_long[Ticker]),0))</f>
        <v>136.33999600000001</v>
      </c>
      <c r="I1184" s="3" cm="1">
        <f t="array" ref="I1184">INDEX(raw_long[Adj Close], MATCH(1, ($A1184=raw_long[Date])*(I$1=raw_long[Ticker]),0))</f>
        <v>59.48</v>
      </c>
    </row>
    <row r="1185" spans="1:9" x14ac:dyDescent="0.25">
      <c r="A1185" s="2">
        <v>44613</v>
      </c>
      <c r="B1185" s="3" cm="1">
        <f t="array" ref="B1185">INDEX(raw_long[Adj Close], MATCH(1, ($A1185=raw_long[Date])*(B$1=raw_long[Ticker]),0))</f>
        <v>47.893065999999997</v>
      </c>
      <c r="C1185" s="3" cm="1">
        <f t="array" ref="C1185">INDEX(raw_long[Adj Close], MATCH(1, ($A1185=raw_long[Date])*(C$1=raw_long[Ticker]),0))</f>
        <v>221.86769100000001</v>
      </c>
      <c r="D1185" s="3" cm="1">
        <f t="array" ref="D1185">INDEX(raw_long[Adj Close], MATCH(1, ($A1185=raw_long[Date])*(D$1=raw_long[Ticker]),0))</f>
        <v>150.55755600000001</v>
      </c>
      <c r="E1185" s="3" cm="1">
        <f t="array" ref="E1185">INDEX(raw_long[Adj Close], MATCH(1, ($A1185=raw_long[Date])*(E$1=raw_long[Ticker]),0))</f>
        <v>57.436573000000003</v>
      </c>
      <c r="F1185" s="3" cm="1">
        <f t="array" ref="F1185">INDEX(raw_long[Adj Close], MATCH(1, ($A1185=raw_long[Date])*(F$1=raw_long[Ticker]),0))</f>
        <v>171.52967799999999</v>
      </c>
      <c r="G1185" s="3" cm="1">
        <f t="array" ref="G1185">INDEX(raw_long[Adj Close], MATCH(1, ($A1185=raw_long[Date])*(G$1=raw_long[Ticker]),0))</f>
        <v>88.690048000000004</v>
      </c>
      <c r="H1185" s="3" cm="1">
        <f t="array" ref="H1185">INDEX(raw_long[Adj Close], MATCH(1, ($A1185=raw_long[Date])*(H$1=raw_long[Ticker]),0))</f>
        <v>133.58000200000001</v>
      </c>
      <c r="I1185" s="3" cm="1">
        <f t="array" ref="I1185">INDEX(raw_long[Adj Close], MATCH(1, ($A1185=raw_long[Date])*(I$1=raw_long[Ticker]),0))</f>
        <v>58.5</v>
      </c>
    </row>
    <row r="1186" spans="1:9" x14ac:dyDescent="0.25">
      <c r="A1186" s="2">
        <v>44614</v>
      </c>
      <c r="B1186" s="3" cm="1">
        <f t="array" ref="B1186">INDEX(raw_long[Adj Close], MATCH(1, ($A1186=raw_long[Date])*(B$1=raw_long[Ticker]),0))</f>
        <v>47.152836000000001</v>
      </c>
      <c r="C1186" s="3" cm="1">
        <f t="array" ref="C1186">INDEX(raw_long[Adj Close], MATCH(1, ($A1186=raw_long[Date])*(C$1=raw_long[Ticker]),0))</f>
        <v>218.97163399999999</v>
      </c>
      <c r="D1186" s="3" cm="1">
        <f t="array" ref="D1186">INDEX(raw_long[Adj Close], MATCH(1, ($A1186=raw_long[Date])*(D$1=raw_long[Ticker]),0))</f>
        <v>151.587097</v>
      </c>
      <c r="E1186" s="3" cm="1">
        <f t="array" ref="E1186">INDEX(raw_long[Adj Close], MATCH(1, ($A1186=raw_long[Date])*(E$1=raw_long[Ticker]),0))</f>
        <v>58.725090000000002</v>
      </c>
      <c r="F1186" s="3" cm="1">
        <f t="array" ref="F1186">INDEX(raw_long[Adj Close], MATCH(1, ($A1186=raw_long[Date])*(F$1=raw_long[Ticker]),0))</f>
        <v>175.43933100000001</v>
      </c>
      <c r="G1186" s="3" cm="1">
        <f t="array" ref="G1186">INDEX(raw_long[Adj Close], MATCH(1, ($A1186=raw_long[Date])*(G$1=raw_long[Ticker]),0))</f>
        <v>87.622444000000002</v>
      </c>
      <c r="H1186" s="3" cm="1">
        <f t="array" ref="H1186">INDEX(raw_long[Adj Close], MATCH(1, ($A1186=raw_long[Date])*(H$1=raw_long[Ticker]),0))</f>
        <v>132.03999300000001</v>
      </c>
      <c r="I1186" s="3" cm="1">
        <f t="array" ref="I1186">INDEX(raw_long[Adj Close], MATCH(1, ($A1186=raw_long[Date])*(I$1=raw_long[Ticker]),0))</f>
        <v>57.939999</v>
      </c>
    </row>
    <row r="1187" spans="1:9" x14ac:dyDescent="0.25">
      <c r="A1187" s="2">
        <v>44615</v>
      </c>
      <c r="B1187" s="3" cm="1">
        <f t="array" ref="B1187">INDEX(raw_long[Adj Close], MATCH(1, ($A1187=raw_long[Date])*(B$1=raw_long[Ticker]),0))</f>
        <v>47.374904999999998</v>
      </c>
      <c r="C1187" s="3" cm="1">
        <f t="array" ref="C1187">INDEX(raw_long[Adj Close], MATCH(1, ($A1187=raw_long[Date])*(C$1=raw_long[Ticker]),0))</f>
        <v>213.91578699999999</v>
      </c>
      <c r="D1187" s="3" cm="1">
        <f t="array" ref="D1187">INDEX(raw_long[Adj Close], MATCH(1, ($A1187=raw_long[Date])*(D$1=raw_long[Ticker]),0))</f>
        <v>149.52801500000001</v>
      </c>
      <c r="E1187" s="3" cm="1">
        <f t="array" ref="E1187">INDEX(raw_long[Adj Close], MATCH(1, ($A1187=raw_long[Date])*(E$1=raw_long[Ticker]),0))</f>
        <v>56.421379000000002</v>
      </c>
      <c r="F1187" s="3" cm="1">
        <f t="array" ref="F1187">INDEX(raw_long[Adj Close], MATCH(1, ($A1187=raw_long[Date])*(F$1=raw_long[Ticker]),0))</f>
        <v>174.49903900000001</v>
      </c>
      <c r="G1187" s="3" cm="1">
        <f t="array" ref="G1187">INDEX(raw_long[Adj Close], MATCH(1, ($A1187=raw_long[Date])*(G$1=raw_long[Ticker]),0))</f>
        <v>85.882644999999997</v>
      </c>
      <c r="H1187" s="3" cm="1">
        <f t="array" ref="H1187">INDEX(raw_long[Adj Close], MATCH(1, ($A1187=raw_long[Date])*(H$1=raw_long[Ticker]),0))</f>
        <v>131.53999300000001</v>
      </c>
      <c r="I1187" s="3" cm="1">
        <f t="array" ref="I1187">INDEX(raw_long[Adj Close], MATCH(1, ($A1187=raw_long[Date])*(I$1=raw_long[Ticker]),0))</f>
        <v>56</v>
      </c>
    </row>
    <row r="1188" spans="1:9" x14ac:dyDescent="0.25">
      <c r="A1188" s="2">
        <v>44616</v>
      </c>
      <c r="B1188" s="3" cm="1">
        <f t="array" ref="B1188">INDEX(raw_long[Adj Close], MATCH(1, ($A1188=raw_long[Date])*(B$1=raw_long[Ticker]),0))</f>
        <v>43.821789000000003</v>
      </c>
      <c r="C1188" s="3" cm="1">
        <f t="array" ref="C1188">INDEX(raw_long[Adj Close], MATCH(1, ($A1188=raw_long[Date])*(C$1=raw_long[Ticker]),0))</f>
        <v>206.30749499999999</v>
      </c>
      <c r="D1188" s="3" cm="1">
        <f t="array" ref="D1188">INDEX(raw_long[Adj Close], MATCH(1, ($A1188=raw_long[Date])*(D$1=raw_long[Ticker]),0))</f>
        <v>149.233856</v>
      </c>
      <c r="E1188" s="3" cm="1">
        <f t="array" ref="E1188">INDEX(raw_long[Adj Close], MATCH(1, ($A1188=raw_long[Date])*(E$1=raw_long[Ticker]),0))</f>
        <v>54.390991</v>
      </c>
      <c r="F1188" s="3" cm="1">
        <f t="array" ref="F1188">INDEX(raw_long[Adj Close], MATCH(1, ($A1188=raw_long[Date])*(F$1=raw_long[Ticker]),0))</f>
        <v>169.55010999999999</v>
      </c>
      <c r="G1188" s="3" cm="1">
        <f t="array" ref="G1188">INDEX(raw_long[Adj Close], MATCH(1, ($A1188=raw_long[Date])*(G$1=raw_long[Ticker]),0))</f>
        <v>82.066956000000005</v>
      </c>
      <c r="H1188" s="3" cm="1">
        <f t="array" ref="H1188">INDEX(raw_long[Adj Close], MATCH(1, ($A1188=raw_long[Date])*(H$1=raw_long[Ticker]),0))</f>
        <v>124.18</v>
      </c>
      <c r="I1188" s="3" cm="1">
        <f t="array" ref="I1188">INDEX(raw_long[Adj Close], MATCH(1, ($A1188=raw_long[Date])*(I$1=raw_long[Ticker]),0))</f>
        <v>55.5</v>
      </c>
    </row>
    <row r="1189" spans="1:9" x14ac:dyDescent="0.25">
      <c r="A1189" s="2">
        <v>44617</v>
      </c>
      <c r="B1189" s="3" cm="1">
        <f t="array" ref="B1189">INDEX(raw_long[Adj Close], MATCH(1, ($A1189=raw_long[Date])*(B$1=raw_long[Ticker]),0))</f>
        <v>44.497250000000001</v>
      </c>
      <c r="C1189" s="3" cm="1">
        <f t="array" ref="C1189">INDEX(raw_long[Adj Close], MATCH(1, ($A1189=raw_long[Date])*(C$1=raw_long[Ticker]),0))</f>
        <v>209.93985000000001</v>
      </c>
      <c r="D1189" s="3" cm="1">
        <f t="array" ref="D1189">INDEX(raw_long[Adj Close], MATCH(1, ($A1189=raw_long[Date])*(D$1=raw_long[Ticker]),0))</f>
        <v>149.233856</v>
      </c>
      <c r="E1189" s="3" cm="1">
        <f t="array" ref="E1189">INDEX(raw_long[Adj Close], MATCH(1, ($A1189=raw_long[Date])*(E$1=raw_long[Ticker]),0))</f>
        <v>56.421379000000002</v>
      </c>
      <c r="F1189" s="3" cm="1">
        <f t="array" ref="F1189">INDEX(raw_long[Adj Close], MATCH(1, ($A1189=raw_long[Date])*(F$1=raw_long[Ticker]),0))</f>
        <v>175.38983200000001</v>
      </c>
      <c r="G1189" s="3" cm="1">
        <f t="array" ref="G1189">INDEX(raw_long[Adj Close], MATCH(1, ($A1189=raw_long[Date])*(G$1=raw_long[Ticker]),0))</f>
        <v>80.920280000000005</v>
      </c>
      <c r="H1189" s="3" cm="1">
        <f t="array" ref="H1189">INDEX(raw_long[Adj Close], MATCH(1, ($A1189=raw_long[Date])*(H$1=raw_long[Ticker]),0))</f>
        <v>129.720001</v>
      </c>
      <c r="I1189" s="3" cm="1">
        <f t="array" ref="I1189">INDEX(raw_long[Adj Close], MATCH(1, ($A1189=raw_long[Date])*(I$1=raw_long[Ticker]),0))</f>
        <v>55.959999000000003</v>
      </c>
    </row>
    <row r="1190" spans="1:9" x14ac:dyDescent="0.25">
      <c r="A1190" s="2">
        <v>44620</v>
      </c>
      <c r="B1190" s="3" cm="1">
        <f t="array" ref="B1190">INDEX(raw_long[Adj Close], MATCH(1, ($A1190=raw_long[Date])*(B$1=raw_long[Ticker]),0))</f>
        <v>43.682994999999998</v>
      </c>
      <c r="C1190" s="3" cm="1">
        <f t="array" ref="C1190">INDEX(raw_long[Adj Close], MATCH(1, ($A1190=raw_long[Date])*(C$1=raw_long[Ticker]),0))</f>
        <v>208.17276000000001</v>
      </c>
      <c r="D1190" s="3" cm="1">
        <f t="array" ref="D1190">INDEX(raw_long[Adj Close], MATCH(1, ($A1190=raw_long[Date])*(D$1=raw_long[Ticker]),0))</f>
        <v>149.72410600000001</v>
      </c>
      <c r="E1190" s="3" cm="1">
        <f t="array" ref="E1190">INDEX(raw_long[Adj Close], MATCH(1, ($A1190=raw_long[Date])*(E$1=raw_long[Ticker]),0))</f>
        <v>55.952826999999999</v>
      </c>
      <c r="F1190" s="3" cm="1">
        <f t="array" ref="F1190">INDEX(raw_long[Adj Close], MATCH(1, ($A1190=raw_long[Date])*(F$1=raw_long[Ticker]),0))</f>
        <v>175.736267</v>
      </c>
      <c r="G1190" s="3" cm="1">
        <f t="array" ref="G1190">INDEX(raw_long[Adj Close], MATCH(1, ($A1190=raw_long[Date])*(G$1=raw_long[Ticker]),0))</f>
        <v>81.038901999999993</v>
      </c>
      <c r="H1190" s="3" cm="1">
        <f t="array" ref="H1190">INDEX(raw_long[Adj Close], MATCH(1, ($A1190=raw_long[Date])*(H$1=raw_long[Ticker]),0))</f>
        <v>126.660004</v>
      </c>
      <c r="I1190" s="3" cm="1">
        <f t="array" ref="I1190">INDEX(raw_long[Adj Close], MATCH(1, ($A1190=raw_long[Date])*(I$1=raw_long[Ticker]),0))</f>
        <v>59.580002</v>
      </c>
    </row>
    <row r="1191" spans="1:9" x14ac:dyDescent="0.25">
      <c r="A1191" s="2">
        <v>44621</v>
      </c>
      <c r="B1191" s="3" cm="1">
        <f t="array" ref="B1191">INDEX(raw_long[Adj Close], MATCH(1, ($A1191=raw_long[Date])*(B$1=raw_long[Ticker]),0))</f>
        <v>42.683681</v>
      </c>
      <c r="C1191" s="3" cm="1">
        <f t="array" ref="C1191">INDEX(raw_long[Adj Close], MATCH(1, ($A1191=raw_long[Date])*(C$1=raw_long[Ticker]),0))</f>
        <v>200.61355599999999</v>
      </c>
      <c r="D1191" s="3" cm="1">
        <f t="array" ref="D1191">INDEX(raw_long[Adj Close], MATCH(1, ($A1191=raw_long[Date])*(D$1=raw_long[Ticker]),0))</f>
        <v>144.57643100000001</v>
      </c>
      <c r="E1191" s="3" cm="1">
        <f t="array" ref="E1191">INDEX(raw_long[Adj Close], MATCH(1, ($A1191=raw_long[Date])*(E$1=raw_long[Ticker]),0))</f>
        <v>54.859543000000002</v>
      </c>
      <c r="F1191" s="3" cm="1">
        <f t="array" ref="F1191">INDEX(raw_long[Adj Close], MATCH(1, ($A1191=raw_long[Date])*(F$1=raw_long[Ticker]),0))</f>
        <v>172.173035</v>
      </c>
      <c r="G1191" s="3" cm="1">
        <f t="array" ref="G1191">INDEX(raw_long[Adj Close], MATCH(1, ($A1191=raw_long[Date])*(G$1=raw_long[Ticker]),0))</f>
        <v>75.5625</v>
      </c>
      <c r="H1191" s="3" cm="1">
        <f t="array" ref="H1191">INDEX(raw_long[Adj Close], MATCH(1, ($A1191=raw_long[Date])*(H$1=raw_long[Ticker]),0))</f>
        <v>120.459999</v>
      </c>
      <c r="I1191" s="3" cm="1">
        <f t="array" ref="I1191">INDEX(raw_long[Adj Close], MATCH(1, ($A1191=raw_long[Date])*(I$1=raw_long[Ticker]),0))</f>
        <v>53.84</v>
      </c>
    </row>
    <row r="1192" spans="1:9" x14ac:dyDescent="0.25">
      <c r="A1192" s="2">
        <v>44622</v>
      </c>
      <c r="B1192" s="3" cm="1">
        <f t="array" ref="B1192">INDEX(raw_long[Adj Close], MATCH(1, ($A1192=raw_long[Date])*(B$1=raw_long[Ticker]),0))</f>
        <v>42.776206999999999</v>
      </c>
      <c r="C1192" s="3" cm="1">
        <f t="array" ref="C1192">INDEX(raw_long[Adj Close], MATCH(1, ($A1192=raw_long[Date])*(C$1=raw_long[Ticker]),0))</f>
        <v>201.74252300000001</v>
      </c>
      <c r="D1192" s="3" cm="1">
        <f t="array" ref="D1192">INDEX(raw_long[Adj Close], MATCH(1, ($A1192=raw_long[Date])*(D$1=raw_long[Ticker]),0))</f>
        <v>143.399811</v>
      </c>
      <c r="E1192" s="3" cm="1">
        <f t="array" ref="E1192">INDEX(raw_long[Adj Close], MATCH(1, ($A1192=raw_long[Date])*(E$1=raw_long[Ticker]),0))</f>
        <v>55.269523999999997</v>
      </c>
      <c r="F1192" s="3" cm="1">
        <f t="array" ref="F1192">INDEX(raw_long[Adj Close], MATCH(1, ($A1192=raw_long[Date])*(F$1=raw_long[Ticker]),0))</f>
        <v>172.46997099999999</v>
      </c>
      <c r="G1192" s="3" cm="1">
        <f t="array" ref="G1192">INDEX(raw_long[Adj Close], MATCH(1, ($A1192=raw_long[Date])*(G$1=raw_long[Ticker]),0))</f>
        <v>76.214920000000006</v>
      </c>
      <c r="H1192" s="3" cm="1">
        <f t="array" ref="H1192">INDEX(raw_long[Adj Close], MATCH(1, ($A1192=raw_long[Date])*(H$1=raw_long[Ticker]),0))</f>
        <v>123.800003</v>
      </c>
      <c r="I1192" s="3" cm="1">
        <f t="array" ref="I1192">INDEX(raw_long[Adj Close], MATCH(1, ($A1192=raw_long[Date])*(I$1=raw_long[Ticker]),0))</f>
        <v>51.82</v>
      </c>
    </row>
    <row r="1193" spans="1:9" x14ac:dyDescent="0.25">
      <c r="A1193" s="2">
        <v>44623</v>
      </c>
      <c r="B1193" s="3" cm="1">
        <f t="array" ref="B1193">INDEX(raw_long[Adj Close], MATCH(1, ($A1193=raw_long[Date])*(B$1=raw_long[Ticker]),0))</f>
        <v>41.453040999999999</v>
      </c>
      <c r="C1193" s="3" cm="1">
        <f t="array" ref="C1193">INDEX(raw_long[Adj Close], MATCH(1, ($A1193=raw_long[Date])*(C$1=raw_long[Ticker]),0))</f>
        <v>196.63760400000001</v>
      </c>
      <c r="D1193" s="3" cm="1">
        <f t="array" ref="D1193">INDEX(raw_long[Adj Close], MATCH(1, ($A1193=raw_long[Date])*(D$1=raw_long[Ticker]),0))</f>
        <v>142.811508</v>
      </c>
      <c r="E1193" s="3" cm="1">
        <f t="array" ref="E1193">INDEX(raw_long[Adj Close], MATCH(1, ($A1193=raw_long[Date])*(E$1=raw_long[Ticker]),0))</f>
        <v>54.293373000000003</v>
      </c>
      <c r="F1193" s="3" cm="1">
        <f t="array" ref="F1193">INDEX(raw_long[Adj Close], MATCH(1, ($A1193=raw_long[Date])*(F$1=raw_long[Ticker]),0))</f>
        <v>174.64750699999999</v>
      </c>
      <c r="G1193" s="3" cm="1">
        <f t="array" ref="G1193">INDEX(raw_long[Adj Close], MATCH(1, ($A1193=raw_long[Date])*(G$1=raw_long[Ticker]),0))</f>
        <v>73.486603000000002</v>
      </c>
      <c r="H1193" s="3" cm="1">
        <f t="array" ref="H1193">INDEX(raw_long[Adj Close], MATCH(1, ($A1193=raw_long[Date])*(H$1=raw_long[Ticker]),0))</f>
        <v>121.620003</v>
      </c>
      <c r="I1193" s="3" cm="1">
        <f t="array" ref="I1193">INDEX(raw_long[Adj Close], MATCH(1, ($A1193=raw_long[Date])*(I$1=raw_long[Ticker]),0))</f>
        <v>49.740001999999997</v>
      </c>
    </row>
    <row r="1194" spans="1:9" x14ac:dyDescent="0.25">
      <c r="A1194" s="2">
        <v>44624</v>
      </c>
      <c r="B1194" s="3" cm="1">
        <f t="array" ref="B1194">INDEX(raw_long[Adj Close], MATCH(1, ($A1194=raw_long[Date])*(B$1=raw_long[Ticker]),0))</f>
        <v>39.27861</v>
      </c>
      <c r="C1194" s="3" cm="1">
        <f t="array" ref="C1194">INDEX(raw_long[Adj Close], MATCH(1, ($A1194=raw_long[Date])*(C$1=raw_long[Ticker]),0))</f>
        <v>183.58078</v>
      </c>
      <c r="D1194" s="3" cm="1">
        <f t="array" ref="D1194">INDEX(raw_long[Adj Close], MATCH(1, ($A1194=raw_long[Date])*(D$1=raw_long[Ticker]),0))</f>
        <v>138.154068</v>
      </c>
      <c r="E1194" s="3" cm="1">
        <f t="array" ref="E1194">INDEX(raw_long[Adj Close], MATCH(1, ($A1194=raw_long[Date])*(E$1=raw_long[Ticker]),0))</f>
        <v>52.321551999999997</v>
      </c>
      <c r="F1194" s="3" cm="1">
        <f t="array" ref="F1194">INDEX(raw_long[Adj Close], MATCH(1, ($A1194=raw_long[Date])*(F$1=raw_long[Ticker]),0))</f>
        <v>174.10311899999999</v>
      </c>
      <c r="G1194" s="3" cm="1">
        <f t="array" ref="G1194">INDEX(raw_long[Adj Close], MATCH(1, ($A1194=raw_long[Date])*(G$1=raw_long[Ticker]),0))</f>
        <v>66.903060999999994</v>
      </c>
      <c r="H1194" s="3" cm="1">
        <f t="array" ref="H1194">INDEX(raw_long[Adj Close], MATCH(1, ($A1194=raw_long[Date])*(H$1=raw_long[Ticker]),0))</f>
        <v>113.220001</v>
      </c>
      <c r="I1194" s="3" cm="1">
        <f t="array" ref="I1194">INDEX(raw_long[Adj Close], MATCH(1, ($A1194=raw_long[Date])*(I$1=raw_long[Ticker]),0))</f>
        <v>45.610000999999997</v>
      </c>
    </row>
    <row r="1195" spans="1:9" x14ac:dyDescent="0.25">
      <c r="A1195" s="2">
        <v>44627</v>
      </c>
      <c r="B1195" s="3" cm="1">
        <f t="array" ref="B1195">INDEX(raw_long[Adj Close], MATCH(1, ($A1195=raw_long[Date])*(B$1=raw_long[Ticker]),0))</f>
        <v>38.131245</v>
      </c>
      <c r="C1195" s="3" cm="1">
        <f t="array" ref="C1195">INDEX(raw_long[Adj Close], MATCH(1, ($A1195=raw_long[Date])*(C$1=raw_long[Ticker]),0))</f>
        <v>173.66545099999999</v>
      </c>
      <c r="D1195" s="3" cm="1">
        <f t="array" ref="D1195">INDEX(raw_long[Adj Close], MATCH(1, ($A1195=raw_long[Date])*(D$1=raw_long[Ticker]),0))</f>
        <v>137.76187100000001</v>
      </c>
      <c r="E1195" s="3" cm="1">
        <f t="array" ref="E1195">INDEX(raw_long[Adj Close], MATCH(1, ($A1195=raw_long[Date])*(E$1=raw_long[Ticker]),0))</f>
        <v>52.243465</v>
      </c>
      <c r="F1195" s="3" cm="1">
        <f t="array" ref="F1195">INDEX(raw_long[Adj Close], MATCH(1, ($A1195=raw_long[Date])*(F$1=raw_long[Ticker]),0))</f>
        <v>165.44250500000001</v>
      </c>
      <c r="G1195" s="3" cm="1">
        <f t="array" ref="G1195">INDEX(raw_long[Adj Close], MATCH(1, ($A1195=raw_long[Date])*(G$1=raw_long[Ticker]),0))</f>
        <v>64.234054999999998</v>
      </c>
      <c r="H1195" s="3" cm="1">
        <f t="array" ref="H1195">INDEX(raw_long[Adj Close], MATCH(1, ($A1195=raw_long[Date])*(H$1=raw_long[Ticker]),0))</f>
        <v>113.779999</v>
      </c>
      <c r="I1195" s="3" cm="1">
        <f t="array" ref="I1195">INDEX(raw_long[Adj Close], MATCH(1, ($A1195=raw_long[Date])*(I$1=raw_long[Ticker]),0))</f>
        <v>44.75</v>
      </c>
    </row>
    <row r="1196" spans="1:9" x14ac:dyDescent="0.25">
      <c r="A1196" s="2">
        <v>44628</v>
      </c>
      <c r="B1196" s="3" cm="1">
        <f t="array" ref="B1196">INDEX(raw_long[Adj Close], MATCH(1, ($A1196=raw_long[Date])*(B$1=raw_long[Ticker]),0))</f>
        <v>38.825214000000003</v>
      </c>
      <c r="C1196" s="3" cm="1">
        <f t="array" ref="C1196">INDEX(raw_long[Adj Close], MATCH(1, ($A1196=raw_long[Date])*(C$1=raw_long[Ticker]),0))</f>
        <v>181.55845600000001</v>
      </c>
      <c r="D1196" s="3" cm="1">
        <f t="array" ref="D1196">INDEX(raw_long[Adj Close], MATCH(1, ($A1196=raw_long[Date])*(D$1=raw_long[Ticker]),0))</f>
        <v>134.23202499999999</v>
      </c>
      <c r="E1196" s="3" cm="1">
        <f t="array" ref="E1196">INDEX(raw_long[Adj Close], MATCH(1, ($A1196=raw_long[Date])*(E$1=raw_long[Ticker]),0))</f>
        <v>52.946292999999997</v>
      </c>
      <c r="F1196" s="3" cm="1">
        <f t="array" ref="F1196">INDEX(raw_long[Adj Close], MATCH(1, ($A1196=raw_long[Date])*(F$1=raw_long[Ticker]),0))</f>
        <v>160.93899500000001</v>
      </c>
      <c r="G1196" s="3" cm="1">
        <f t="array" ref="G1196">INDEX(raw_long[Adj Close], MATCH(1, ($A1196=raw_long[Date])*(G$1=raw_long[Ticker]),0))</f>
        <v>65.281882999999993</v>
      </c>
      <c r="H1196" s="3" cm="1">
        <f t="array" ref="H1196">INDEX(raw_long[Adj Close], MATCH(1, ($A1196=raw_long[Date])*(H$1=raw_long[Ticker]),0))</f>
        <v>115.5</v>
      </c>
      <c r="I1196" s="3" cm="1">
        <f t="array" ref="I1196">INDEX(raw_long[Adj Close], MATCH(1, ($A1196=raw_long[Date])*(I$1=raw_long[Ticker]),0))</f>
        <v>45.040000999999997</v>
      </c>
    </row>
    <row r="1197" spans="1:9" x14ac:dyDescent="0.25">
      <c r="A1197" s="2">
        <v>44629</v>
      </c>
      <c r="B1197" s="3" cm="1">
        <f t="array" ref="B1197">INDEX(raw_long[Adj Close], MATCH(1, ($A1197=raw_long[Date])*(B$1=raw_long[Ticker]),0))</f>
        <v>42.267299999999999</v>
      </c>
      <c r="C1197" s="3" cm="1">
        <f t="array" ref="C1197">INDEX(raw_long[Adj Close], MATCH(1, ($A1197=raw_long[Date])*(C$1=raw_long[Ticker]),0))</f>
        <v>206.30749499999999</v>
      </c>
      <c r="D1197" s="3" cm="1">
        <f t="array" ref="D1197">INDEX(raw_long[Adj Close], MATCH(1, ($A1197=raw_long[Date])*(D$1=raw_long[Ticker]),0))</f>
        <v>141.830994</v>
      </c>
      <c r="E1197" s="3" cm="1">
        <f t="array" ref="E1197">INDEX(raw_long[Adj Close], MATCH(1, ($A1197=raw_long[Date])*(E$1=raw_long[Ticker]),0))</f>
        <v>55.972351000000003</v>
      </c>
      <c r="F1197" s="3" cm="1">
        <f t="array" ref="F1197">INDEX(raw_long[Adj Close], MATCH(1, ($A1197=raw_long[Date])*(F$1=raw_long[Ticker]),0))</f>
        <v>177.220947</v>
      </c>
      <c r="G1197" s="3" cm="1">
        <f t="array" ref="G1197">INDEX(raw_long[Adj Close], MATCH(1, ($A1197=raw_long[Date])*(G$1=raw_long[Ticker]),0))</f>
        <v>73.110969999999995</v>
      </c>
      <c r="H1197" s="3" cm="1">
        <f t="array" ref="H1197">INDEX(raw_long[Adj Close], MATCH(1, ($A1197=raw_long[Date])*(H$1=raw_long[Ticker]),0))</f>
        <v>127.720001</v>
      </c>
      <c r="I1197" s="3" cm="1">
        <f t="array" ref="I1197">INDEX(raw_long[Adj Close], MATCH(1, ($A1197=raw_long[Date])*(I$1=raw_long[Ticker]),0))</f>
        <v>49.48</v>
      </c>
    </row>
    <row r="1198" spans="1:9" x14ac:dyDescent="0.25">
      <c r="A1198" s="2">
        <v>44630</v>
      </c>
      <c r="B1198" s="3" cm="1">
        <f t="array" ref="B1198">INDEX(raw_long[Adj Close], MATCH(1, ($A1198=raw_long[Date])*(B$1=raw_long[Ticker]),0))</f>
        <v>41.906436999999997</v>
      </c>
      <c r="C1198" s="3" cm="1">
        <f t="array" ref="C1198">INDEX(raw_long[Adj Close], MATCH(1, ($A1198=raw_long[Date])*(C$1=raw_long[Ticker]),0))</f>
        <v>193.47648599999999</v>
      </c>
      <c r="D1198" s="3" cm="1">
        <f t="array" ref="D1198">INDEX(raw_long[Adj Close], MATCH(1, ($A1198=raw_long[Date])*(D$1=raw_long[Ticker]),0))</f>
        <v>141.24269100000001</v>
      </c>
      <c r="E1198" s="3" cm="1">
        <f t="array" ref="E1198">INDEX(raw_long[Adj Close], MATCH(1, ($A1198=raw_long[Date])*(E$1=raw_long[Ticker]),0))</f>
        <v>55.874737000000003</v>
      </c>
      <c r="F1198" s="3" cm="1">
        <f t="array" ref="F1198">INDEX(raw_long[Adj Close], MATCH(1, ($A1198=raw_long[Date])*(F$1=raw_long[Ticker]),0))</f>
        <v>169.89653000000001</v>
      </c>
      <c r="G1198" s="3" cm="1">
        <f t="array" ref="G1198">INDEX(raw_long[Adj Close], MATCH(1, ($A1198=raw_long[Date])*(G$1=raw_long[Ticker]),0))</f>
        <v>69.097579999999994</v>
      </c>
      <c r="H1198" s="3" cm="1">
        <f t="array" ref="H1198">INDEX(raw_long[Adj Close], MATCH(1, ($A1198=raw_long[Date])*(H$1=raw_long[Ticker]),0))</f>
        <v>123.08000199999999</v>
      </c>
      <c r="I1198" s="3" cm="1">
        <f t="array" ref="I1198">INDEX(raw_long[Adj Close], MATCH(1, ($A1198=raw_long[Date])*(I$1=raw_long[Ticker]),0))</f>
        <v>47.25</v>
      </c>
    </row>
    <row r="1199" spans="1:9" x14ac:dyDescent="0.25">
      <c r="A1199" s="2">
        <v>44631</v>
      </c>
      <c r="B1199" s="3" cm="1">
        <f t="array" ref="B1199">INDEX(raw_long[Adj Close], MATCH(1, ($A1199=raw_long[Date])*(B$1=raw_long[Ticker]),0))</f>
        <v>42.202530000000003</v>
      </c>
      <c r="C1199" s="3" cm="1">
        <f t="array" ref="C1199">INDEX(raw_long[Adj Close], MATCH(1, ($A1199=raw_long[Date])*(C$1=raw_long[Ticker]),0))</f>
        <v>200.26994300000001</v>
      </c>
      <c r="D1199" s="3" cm="1">
        <f t="array" ref="D1199">INDEX(raw_long[Adj Close], MATCH(1, ($A1199=raw_long[Date])*(D$1=raw_long[Ticker]),0))</f>
        <v>143.056625</v>
      </c>
      <c r="E1199" s="3" cm="1">
        <f t="array" ref="E1199">INDEX(raw_long[Adj Close], MATCH(1, ($A1199=raw_long[Date])*(E$1=raw_long[Ticker]),0))</f>
        <v>56.558036999999999</v>
      </c>
      <c r="F1199" s="3" cm="1">
        <f t="array" ref="F1199">INDEX(raw_long[Adj Close], MATCH(1, ($A1199=raw_long[Date])*(F$1=raw_long[Ticker]),0))</f>
        <v>170.78733800000001</v>
      </c>
      <c r="G1199" s="3" cm="1">
        <f t="array" ref="G1199">INDEX(raw_long[Adj Close], MATCH(1, ($A1199=raw_long[Date])*(G$1=raw_long[Ticker]),0))</f>
        <v>69.868622000000002</v>
      </c>
      <c r="H1199" s="3" cm="1">
        <f t="array" ref="H1199">INDEX(raw_long[Adj Close], MATCH(1, ($A1199=raw_long[Date])*(H$1=raw_long[Ticker]),0))</f>
        <v>127.279999</v>
      </c>
      <c r="I1199" s="3" cm="1">
        <f t="array" ref="I1199">INDEX(raw_long[Adj Close], MATCH(1, ($A1199=raw_long[Date])*(I$1=raw_long[Ticker]),0))</f>
        <v>47.360000999999997</v>
      </c>
    </row>
    <row r="1200" spans="1:9" x14ac:dyDescent="0.25">
      <c r="A1200" s="2">
        <v>44634</v>
      </c>
      <c r="B1200" s="3" cm="1">
        <f t="array" ref="B1200">INDEX(raw_long[Adj Close], MATCH(1, ($A1200=raw_long[Date])*(B$1=raw_long[Ticker]),0))</f>
        <v>43.303623000000002</v>
      </c>
      <c r="C1200" s="3" cm="1">
        <f t="array" ref="C1200">INDEX(raw_long[Adj Close], MATCH(1, ($A1200=raw_long[Date])*(C$1=raw_long[Ticker]),0))</f>
        <v>202.331558</v>
      </c>
      <c r="D1200" s="3" cm="1">
        <f t="array" ref="D1200">INDEX(raw_long[Adj Close], MATCH(1, ($A1200=raw_long[Date])*(D$1=raw_long[Ticker]),0))</f>
        <v>149.67507900000001</v>
      </c>
      <c r="E1200" s="3" cm="1">
        <f t="array" ref="E1200">INDEX(raw_long[Adj Close], MATCH(1, ($A1200=raw_long[Date])*(E$1=raw_long[Ticker]),0))</f>
        <v>57.612282</v>
      </c>
      <c r="F1200" s="3" cm="1">
        <f t="array" ref="F1200">INDEX(raw_long[Adj Close], MATCH(1, ($A1200=raw_long[Date])*(F$1=raw_long[Ticker]),0))</f>
        <v>177.76533499999999</v>
      </c>
      <c r="G1200" s="3" cm="1">
        <f t="array" ref="G1200">INDEX(raw_long[Adj Close], MATCH(1, ($A1200=raw_long[Date])*(G$1=raw_long[Ticker]),0))</f>
        <v>71.094382999999993</v>
      </c>
      <c r="H1200" s="3" cm="1">
        <f t="array" ref="H1200">INDEX(raw_long[Adj Close], MATCH(1, ($A1200=raw_long[Date])*(H$1=raw_long[Ticker]),0))</f>
        <v>129.16000399999999</v>
      </c>
      <c r="I1200" s="3" cm="1">
        <f t="array" ref="I1200">INDEX(raw_long[Adj Close], MATCH(1, ($A1200=raw_long[Date])*(I$1=raw_long[Ticker]),0))</f>
        <v>47.919998</v>
      </c>
    </row>
    <row r="1201" spans="1:9" x14ac:dyDescent="0.25">
      <c r="A1201" s="2">
        <v>44635</v>
      </c>
      <c r="B1201" s="3" cm="1">
        <f t="array" ref="B1201">INDEX(raw_long[Adj Close], MATCH(1, ($A1201=raw_long[Date])*(B$1=raw_long[Ticker]),0))</f>
        <v>42.554141999999999</v>
      </c>
      <c r="C1201" s="3" cm="1">
        <f t="array" ref="C1201">INDEX(raw_long[Adj Close], MATCH(1, ($A1201=raw_long[Date])*(C$1=raw_long[Ticker]),0))</f>
        <v>199.97543300000001</v>
      </c>
      <c r="D1201" s="3" cm="1">
        <f t="array" ref="D1201">INDEX(raw_long[Adj Close], MATCH(1, ($A1201=raw_long[Date])*(D$1=raw_long[Ticker]),0))</f>
        <v>151.587097</v>
      </c>
      <c r="E1201" s="3" cm="1">
        <f t="array" ref="E1201">INDEX(raw_long[Adj Close], MATCH(1, ($A1201=raw_long[Date])*(E$1=raw_long[Ticker]),0))</f>
        <v>57.534187000000003</v>
      </c>
      <c r="F1201" s="3" cm="1">
        <f t="array" ref="F1201">INDEX(raw_long[Adj Close], MATCH(1, ($A1201=raw_long[Date])*(F$1=raw_long[Ticker]),0))</f>
        <v>177.369415</v>
      </c>
      <c r="G1201" s="3" cm="1">
        <f t="array" ref="G1201">INDEX(raw_long[Adj Close], MATCH(1, ($A1201=raw_long[Date])*(G$1=raw_long[Ticker]),0))</f>
        <v>71.035072</v>
      </c>
      <c r="H1201" s="3" cm="1">
        <f t="array" ref="H1201">INDEX(raw_long[Adj Close], MATCH(1, ($A1201=raw_long[Date])*(H$1=raw_long[Ticker]),0))</f>
        <v>128.36000100000001</v>
      </c>
      <c r="I1201" s="3" cm="1">
        <f t="array" ref="I1201">INDEX(raw_long[Adj Close], MATCH(1, ($A1201=raw_long[Date])*(I$1=raw_long[Ticker]),0))</f>
        <v>46.720001000000003</v>
      </c>
    </row>
    <row r="1202" spans="1:9" x14ac:dyDescent="0.25">
      <c r="A1202" s="2">
        <v>44636</v>
      </c>
      <c r="B1202" s="3" cm="1">
        <f t="array" ref="B1202">INDEX(raw_long[Adj Close], MATCH(1, ($A1202=raw_long[Date])*(B$1=raw_long[Ticker]),0))</f>
        <v>43.914313999999997</v>
      </c>
      <c r="C1202" s="3" cm="1">
        <f t="array" ref="C1202">INDEX(raw_long[Adj Close], MATCH(1, ($A1202=raw_long[Date])*(C$1=raw_long[Ticker]),0))</f>
        <v>209.69442699999999</v>
      </c>
      <c r="D1202" s="3" cm="1">
        <f t="array" ref="D1202">INDEX(raw_long[Adj Close], MATCH(1, ($A1202=raw_long[Date])*(D$1=raw_long[Ticker]),0))</f>
        <v>158.98994400000001</v>
      </c>
      <c r="E1202" s="3" cm="1">
        <f t="array" ref="E1202">INDEX(raw_long[Adj Close], MATCH(1, ($A1202=raw_long[Date])*(E$1=raw_long[Ticker]),0))</f>
        <v>59.252209000000001</v>
      </c>
      <c r="F1202" s="3" cm="1">
        <f t="array" ref="F1202">INDEX(raw_long[Adj Close], MATCH(1, ($A1202=raw_long[Date])*(F$1=raw_long[Ticker]),0))</f>
        <v>185.33717300000001</v>
      </c>
      <c r="G1202" s="3" cm="1">
        <f t="array" ref="G1202">INDEX(raw_long[Adj Close], MATCH(1, ($A1202=raw_long[Date])*(G$1=raw_long[Ticker]),0))</f>
        <v>75.424109999999999</v>
      </c>
      <c r="H1202" s="3" cm="1">
        <f t="array" ref="H1202">INDEX(raw_long[Adj Close], MATCH(1, ($A1202=raw_long[Date])*(H$1=raw_long[Ticker]),0))</f>
        <v>136.240005</v>
      </c>
      <c r="I1202" s="3" cm="1">
        <f t="array" ref="I1202">INDEX(raw_long[Adj Close], MATCH(1, ($A1202=raw_long[Date])*(I$1=raw_long[Ticker]),0))</f>
        <v>50.220001000000003</v>
      </c>
    </row>
    <row r="1203" spans="1:9" x14ac:dyDescent="0.25">
      <c r="A1203" s="2">
        <v>44637</v>
      </c>
      <c r="B1203" s="3" cm="1">
        <f t="array" ref="B1203">INDEX(raw_long[Adj Close], MATCH(1, ($A1203=raw_long[Date])*(B$1=raw_long[Ticker]),0))</f>
        <v>43.868053000000003</v>
      </c>
      <c r="C1203" s="3" cm="1">
        <f t="array" ref="C1203">INDEX(raw_long[Adj Close], MATCH(1, ($A1203=raw_long[Date])*(C$1=raw_long[Ticker]),0))</f>
        <v>210.23436000000001</v>
      </c>
      <c r="D1203" s="3" cm="1">
        <f t="array" ref="D1203">INDEX(raw_long[Adj Close], MATCH(1, ($A1203=raw_long[Date])*(D$1=raw_long[Ticker]),0))</f>
        <v>156.097443</v>
      </c>
      <c r="E1203" s="3" cm="1">
        <f t="array" ref="E1203">INDEX(raw_long[Adj Close], MATCH(1, ($A1203=raw_long[Date])*(E$1=raw_long[Ticker]),0))</f>
        <v>59.759808</v>
      </c>
      <c r="F1203" s="3" cm="1">
        <f t="array" ref="F1203">INDEX(raw_long[Adj Close], MATCH(1, ($A1203=raw_long[Date])*(F$1=raw_long[Ticker]),0))</f>
        <v>186.57440199999999</v>
      </c>
      <c r="G1203" s="3" cm="1">
        <f t="array" ref="G1203">INDEX(raw_long[Adj Close], MATCH(1, ($A1203=raw_long[Date])*(G$1=raw_long[Ticker]),0))</f>
        <v>75.582267999999999</v>
      </c>
      <c r="H1203" s="3" cm="1">
        <f t="array" ref="H1203">INDEX(raw_long[Adj Close], MATCH(1, ($A1203=raw_long[Date])*(H$1=raw_long[Ticker]),0))</f>
        <v>134.53999300000001</v>
      </c>
      <c r="I1203" s="3" cm="1">
        <f t="array" ref="I1203">INDEX(raw_long[Adj Close], MATCH(1, ($A1203=raw_long[Date])*(I$1=raw_long[Ticker]),0))</f>
        <v>49.029998999999997</v>
      </c>
    </row>
    <row r="1204" spans="1:9" x14ac:dyDescent="0.25">
      <c r="A1204" s="2">
        <v>44638</v>
      </c>
      <c r="B1204" s="3" cm="1">
        <f t="array" ref="B1204">INDEX(raw_long[Adj Close], MATCH(1, ($A1204=raw_long[Date])*(B$1=raw_long[Ticker]),0))</f>
        <v>43.868053000000003</v>
      </c>
      <c r="C1204" s="3" cm="1">
        <f t="array" ref="C1204">INDEX(raw_long[Adj Close], MATCH(1, ($A1204=raw_long[Date])*(C$1=raw_long[Ticker]),0))</f>
        <v>212.63957199999999</v>
      </c>
      <c r="D1204" s="3" cm="1">
        <f t="array" ref="D1204">INDEX(raw_long[Adj Close], MATCH(1, ($A1204=raw_long[Date])*(D$1=raw_long[Ticker]),0))</f>
        <v>157.91139200000001</v>
      </c>
      <c r="E1204" s="3" cm="1">
        <f t="array" ref="E1204">INDEX(raw_long[Adj Close], MATCH(1, ($A1204=raw_long[Date])*(E$1=raw_long[Ticker]),0))</f>
        <v>58.900795000000002</v>
      </c>
      <c r="F1204" s="3" cm="1">
        <f t="array" ref="F1204">INDEX(raw_long[Adj Close], MATCH(1, ($A1204=raw_long[Date])*(F$1=raw_long[Ticker]),0))</f>
        <v>187.01980599999999</v>
      </c>
      <c r="G1204" s="3" cm="1">
        <f t="array" ref="G1204">INDEX(raw_long[Adj Close], MATCH(1, ($A1204=raw_long[Date])*(G$1=raw_long[Ticker]),0))</f>
        <v>77.361609999999999</v>
      </c>
      <c r="H1204" s="3" cm="1">
        <f t="array" ref="H1204">INDEX(raw_long[Adj Close], MATCH(1, ($A1204=raw_long[Date])*(H$1=raw_long[Ticker]),0))</f>
        <v>136.03999300000001</v>
      </c>
      <c r="I1204" s="3" cm="1">
        <f t="array" ref="I1204">INDEX(raw_long[Adj Close], MATCH(1, ($A1204=raw_long[Date])*(I$1=raw_long[Ticker]),0))</f>
        <v>51.299999</v>
      </c>
    </row>
    <row r="1205" spans="1:9" x14ac:dyDescent="0.25">
      <c r="A1205" s="2">
        <v>44641</v>
      </c>
      <c r="B1205" s="3" cm="1">
        <f t="array" ref="B1205">INDEX(raw_long[Adj Close], MATCH(1, ($A1205=raw_long[Date])*(B$1=raw_long[Ticker]),0))</f>
        <v>44.117882000000002</v>
      </c>
      <c r="C1205" s="3" cm="1">
        <f t="array" ref="C1205">INDEX(raw_long[Adj Close], MATCH(1, ($A1205=raw_long[Date])*(C$1=raw_long[Ticker]),0))</f>
        <v>209.64534</v>
      </c>
      <c r="D1205" s="3" cm="1">
        <f t="array" ref="D1205">INDEX(raw_long[Adj Close], MATCH(1, ($A1205=raw_long[Date])*(D$1=raw_long[Ticker]),0))</f>
        <v>157.617233</v>
      </c>
      <c r="E1205" s="3" cm="1">
        <f t="array" ref="E1205">INDEX(raw_long[Adj Close], MATCH(1, ($A1205=raw_long[Date])*(E$1=raw_long[Ticker]),0))</f>
        <v>58.041786000000002</v>
      </c>
      <c r="F1205" s="3" cm="1">
        <f t="array" ref="F1205">INDEX(raw_long[Adj Close], MATCH(1, ($A1205=raw_long[Date])*(F$1=raw_long[Ticker]),0))</f>
        <v>184.64433299999999</v>
      </c>
      <c r="G1205" s="3" cm="1">
        <f t="array" ref="G1205">INDEX(raw_long[Adj Close], MATCH(1, ($A1205=raw_long[Date])*(G$1=raw_long[Ticker]),0))</f>
        <v>74.771682999999996</v>
      </c>
      <c r="H1205" s="3" cm="1">
        <f t="array" ref="H1205">INDEX(raw_long[Adj Close], MATCH(1, ($A1205=raw_long[Date])*(H$1=raw_long[Ticker]),0))</f>
        <v>133.08000200000001</v>
      </c>
      <c r="I1205" s="3" cm="1">
        <f t="array" ref="I1205">INDEX(raw_long[Adj Close], MATCH(1, ($A1205=raw_long[Date])*(I$1=raw_long[Ticker]),0))</f>
        <v>49.450001</v>
      </c>
    </row>
    <row r="1206" spans="1:9" x14ac:dyDescent="0.25">
      <c r="A1206" s="2">
        <v>44642</v>
      </c>
      <c r="B1206" s="3" cm="1">
        <f t="array" ref="B1206">INDEX(raw_long[Adj Close], MATCH(1, ($A1206=raw_long[Date])*(B$1=raw_long[Ticker]),0))</f>
        <v>44.413975000000001</v>
      </c>
      <c r="C1206" s="3" cm="1">
        <f t="array" ref="C1206">INDEX(raw_long[Adj Close], MATCH(1, ($A1206=raw_long[Date])*(C$1=raw_long[Ticker]),0))</f>
        <v>212.68864400000001</v>
      </c>
      <c r="D1206" s="3" cm="1">
        <f t="array" ref="D1206">INDEX(raw_long[Adj Close], MATCH(1, ($A1206=raw_long[Date])*(D$1=raw_long[Ticker]),0))</f>
        <v>160.46070900000001</v>
      </c>
      <c r="E1206" s="3" cm="1">
        <f t="array" ref="E1206">INDEX(raw_long[Adj Close], MATCH(1, ($A1206=raw_long[Date])*(E$1=raw_long[Ticker]),0))</f>
        <v>58.256537999999999</v>
      </c>
      <c r="F1206" s="3" cm="1">
        <f t="array" ref="F1206">INDEX(raw_long[Adj Close], MATCH(1, ($A1206=raw_long[Date])*(F$1=raw_long[Ticker]),0))</f>
        <v>182.91220100000001</v>
      </c>
      <c r="G1206" s="3" cm="1">
        <f t="array" ref="G1206">INDEX(raw_long[Adj Close], MATCH(1, ($A1206=raw_long[Date])*(G$1=raw_long[Ticker]),0))</f>
        <v>77.183670000000006</v>
      </c>
      <c r="H1206" s="3" cm="1">
        <f t="array" ref="H1206">INDEX(raw_long[Adj Close], MATCH(1, ($A1206=raw_long[Date])*(H$1=raw_long[Ticker]),0))</f>
        <v>133.199997</v>
      </c>
      <c r="I1206" s="3" cm="1">
        <f t="array" ref="I1206">INDEX(raw_long[Adj Close], MATCH(1, ($A1206=raw_long[Date])*(I$1=raw_long[Ticker]),0))</f>
        <v>50.419998</v>
      </c>
    </row>
    <row r="1207" spans="1:9" x14ac:dyDescent="0.25">
      <c r="A1207" s="2">
        <v>44643</v>
      </c>
      <c r="B1207" s="3" cm="1">
        <f t="array" ref="B1207">INDEX(raw_long[Adj Close], MATCH(1, ($A1207=raw_long[Date])*(B$1=raw_long[Ticker]),0))</f>
        <v>44.062362999999998</v>
      </c>
      <c r="C1207" s="3" cm="1">
        <f t="array" ref="C1207">INDEX(raw_long[Adj Close], MATCH(1, ($A1207=raw_long[Date])*(C$1=raw_long[Ticker]),0))</f>
        <v>207.87825000000001</v>
      </c>
      <c r="D1207" s="3" cm="1">
        <f t="array" ref="D1207">INDEX(raw_long[Adj Close], MATCH(1, ($A1207=raw_long[Date])*(D$1=raw_long[Ticker]),0))</f>
        <v>156.293533</v>
      </c>
      <c r="E1207" s="3" cm="1">
        <f t="array" ref="E1207">INDEX(raw_long[Adj Close], MATCH(1, ($A1207=raw_long[Date])*(E$1=raw_long[Ticker]),0))</f>
        <v>57.827033999999998</v>
      </c>
      <c r="F1207" s="3" cm="1">
        <f t="array" ref="F1207">INDEX(raw_long[Adj Close], MATCH(1, ($A1207=raw_long[Date])*(F$1=raw_long[Ticker]),0))</f>
        <v>180.38826</v>
      </c>
      <c r="G1207" s="3" cm="1">
        <f t="array" ref="G1207">INDEX(raw_long[Adj Close], MATCH(1, ($A1207=raw_long[Date])*(G$1=raw_long[Ticker]),0))</f>
        <v>76.392853000000002</v>
      </c>
      <c r="H1207" s="3" cm="1">
        <f t="array" ref="H1207">INDEX(raw_long[Adj Close], MATCH(1, ($A1207=raw_long[Date])*(H$1=raw_long[Ticker]),0))</f>
        <v>131</v>
      </c>
      <c r="I1207" s="3" cm="1">
        <f t="array" ref="I1207">INDEX(raw_long[Adj Close], MATCH(1, ($A1207=raw_long[Date])*(I$1=raw_long[Ticker]),0))</f>
        <v>48.990001999999997</v>
      </c>
    </row>
    <row r="1208" spans="1:9" x14ac:dyDescent="0.25">
      <c r="A1208" s="2">
        <v>44644</v>
      </c>
      <c r="B1208" s="3" cm="1">
        <f t="array" ref="B1208">INDEX(raw_long[Adj Close], MATCH(1, ($A1208=raw_long[Date])*(B$1=raw_long[Ticker]),0))</f>
        <v>43.932822999999999</v>
      </c>
      <c r="C1208" s="3" cm="1">
        <f t="array" ref="C1208">INDEX(raw_long[Adj Close], MATCH(1, ($A1208=raw_long[Date])*(C$1=raw_long[Ticker]),0))</f>
        <v>206.50384500000001</v>
      </c>
      <c r="D1208" s="3" cm="1">
        <f t="array" ref="D1208">INDEX(raw_long[Adj Close], MATCH(1, ($A1208=raw_long[Date])*(D$1=raw_long[Ticker]),0))</f>
        <v>155.75427199999999</v>
      </c>
      <c r="E1208" s="3" cm="1">
        <f t="array" ref="E1208">INDEX(raw_long[Adj Close], MATCH(1, ($A1208=raw_long[Date])*(E$1=raw_long[Ticker]),0))</f>
        <v>57.182777000000002</v>
      </c>
      <c r="F1208" s="3" cm="1">
        <f t="array" ref="F1208">INDEX(raw_long[Adj Close], MATCH(1, ($A1208=raw_long[Date])*(F$1=raw_long[Ticker]),0))</f>
        <v>179.695404</v>
      </c>
      <c r="G1208" s="3" cm="1">
        <f t="array" ref="G1208">INDEX(raw_long[Adj Close], MATCH(1, ($A1208=raw_long[Date])*(G$1=raw_long[Ticker]),0))</f>
        <v>75.463645999999997</v>
      </c>
      <c r="H1208" s="3" cm="1">
        <f t="array" ref="H1208">INDEX(raw_long[Adj Close], MATCH(1, ($A1208=raw_long[Date])*(H$1=raw_long[Ticker]),0))</f>
        <v>130.11999499999999</v>
      </c>
      <c r="I1208" s="3" cm="1">
        <f t="array" ref="I1208">INDEX(raw_long[Adj Close], MATCH(1, ($A1208=raw_long[Date])*(I$1=raw_long[Ticker]),0))</f>
        <v>47.880001</v>
      </c>
    </row>
    <row r="1209" spans="1:9" x14ac:dyDescent="0.25">
      <c r="A1209" s="2">
        <v>44645</v>
      </c>
      <c r="B1209" s="3" cm="1">
        <f t="array" ref="B1209">INDEX(raw_long[Adj Close], MATCH(1, ($A1209=raw_long[Date])*(B$1=raw_long[Ticker]),0))</f>
        <v>42.766956</v>
      </c>
      <c r="C1209" s="3" cm="1">
        <f t="array" ref="C1209">INDEX(raw_long[Adj Close], MATCH(1, ($A1209=raw_long[Date])*(C$1=raw_long[Ticker]),0))</f>
        <v>208.56544500000001</v>
      </c>
      <c r="D1209" s="3" cm="1">
        <f t="array" ref="D1209">INDEX(raw_long[Adj Close], MATCH(1, ($A1209=raw_long[Date])*(D$1=raw_long[Ticker]),0))</f>
        <v>159.038971</v>
      </c>
      <c r="E1209" s="3" cm="1">
        <f t="array" ref="E1209">INDEX(raw_long[Adj Close], MATCH(1, ($A1209=raw_long[Date])*(E$1=raw_long[Ticker]),0))</f>
        <v>58.686042999999998</v>
      </c>
      <c r="F1209" s="3" cm="1">
        <f t="array" ref="F1209">INDEX(raw_long[Adj Close], MATCH(1, ($A1209=raw_long[Date])*(F$1=raw_long[Ticker]),0))</f>
        <v>178.210724</v>
      </c>
      <c r="G1209" s="3" cm="1">
        <f t="array" ref="G1209">INDEX(raw_long[Adj Close], MATCH(1, ($A1209=raw_long[Date])*(G$1=raw_long[Ticker]),0))</f>
        <v>75.483413999999996</v>
      </c>
      <c r="H1209" s="3" cm="1">
        <f t="array" ref="H1209">INDEX(raw_long[Adj Close], MATCH(1, ($A1209=raw_long[Date])*(H$1=raw_long[Ticker]),0))</f>
        <v>128.38000500000001</v>
      </c>
      <c r="I1209" s="3" cm="1">
        <f t="array" ref="I1209">INDEX(raw_long[Adj Close], MATCH(1, ($A1209=raw_long[Date])*(I$1=raw_long[Ticker]),0))</f>
        <v>47.130001</v>
      </c>
    </row>
    <row r="1210" spans="1:9" x14ac:dyDescent="0.25">
      <c r="A1210" s="2">
        <v>44648</v>
      </c>
      <c r="B1210" s="3" cm="1">
        <f t="array" ref="B1210">INDEX(raw_long[Adj Close], MATCH(1, ($A1210=raw_long[Date])*(B$1=raw_long[Ticker]),0))</f>
        <v>43.497931999999999</v>
      </c>
      <c r="C1210" s="3" cm="1">
        <f t="array" ref="C1210">INDEX(raw_long[Adj Close], MATCH(1, ($A1210=raw_long[Date])*(C$1=raw_long[Ticker]),0))</f>
        <v>208.909042</v>
      </c>
      <c r="D1210" s="3" cm="1">
        <f t="array" ref="D1210">INDEX(raw_long[Adj Close], MATCH(1, ($A1210=raw_long[Date])*(D$1=raw_long[Ticker]),0))</f>
        <v>160.411697</v>
      </c>
      <c r="E1210" s="3" cm="1">
        <f t="array" ref="E1210">INDEX(raw_long[Adj Close], MATCH(1, ($A1210=raw_long[Date])*(E$1=raw_long[Ticker]),0))</f>
        <v>59.291255999999997</v>
      </c>
      <c r="F1210" s="3" cm="1">
        <f t="array" ref="F1210">INDEX(raw_long[Adj Close], MATCH(1, ($A1210=raw_long[Date])*(F$1=raw_long[Ticker]),0))</f>
        <v>181.72447199999999</v>
      </c>
      <c r="G1210" s="3" cm="1">
        <f t="array" ref="G1210">INDEX(raw_long[Adj Close], MATCH(1, ($A1210=raw_long[Date])*(G$1=raw_long[Ticker]),0))</f>
        <v>75.839286999999999</v>
      </c>
      <c r="H1210" s="3" cm="1">
        <f t="array" ref="H1210">INDEX(raw_long[Adj Close], MATCH(1, ($A1210=raw_long[Date])*(H$1=raw_long[Ticker]),0))</f>
        <v>129.199997</v>
      </c>
      <c r="I1210" s="3" cm="1">
        <f t="array" ref="I1210">INDEX(raw_long[Adj Close], MATCH(1, ($A1210=raw_long[Date])*(I$1=raw_long[Ticker]),0))</f>
        <v>47.860000999999997</v>
      </c>
    </row>
    <row r="1211" spans="1:9" x14ac:dyDescent="0.25">
      <c r="A1211" s="2">
        <v>44649</v>
      </c>
      <c r="B1211" s="3" cm="1">
        <f t="array" ref="B1211">INDEX(raw_long[Adj Close], MATCH(1, ($A1211=raw_long[Date])*(B$1=raw_long[Ticker]),0))</f>
        <v>45.080185</v>
      </c>
      <c r="C1211" s="3" cm="1">
        <f t="array" ref="C1211">INDEX(raw_long[Adj Close], MATCH(1, ($A1211=raw_long[Date])*(C$1=raw_long[Ticker]),0))</f>
        <v>213.81762699999999</v>
      </c>
      <c r="D1211" s="3" cm="1">
        <f t="array" ref="D1211">INDEX(raw_long[Adj Close], MATCH(1, ($A1211=raw_long[Date])*(D$1=raw_long[Ticker]),0))</f>
        <v>161.14707899999999</v>
      </c>
      <c r="E1211" s="3" cm="1">
        <f t="array" ref="E1211">INDEX(raw_long[Adj Close], MATCH(1, ($A1211=raw_long[Date])*(E$1=raw_long[Ticker]),0))</f>
        <v>58.549380999999997</v>
      </c>
      <c r="F1211" s="3" cm="1">
        <f t="array" ref="F1211">INDEX(raw_long[Adj Close], MATCH(1, ($A1211=raw_long[Date])*(F$1=raw_long[Ticker]),0))</f>
        <v>192.06771900000001</v>
      </c>
      <c r="G1211" s="3" cm="1">
        <f t="array" ref="G1211">INDEX(raw_long[Adj Close], MATCH(1, ($A1211=raw_long[Date])*(G$1=raw_long[Ticker]),0))</f>
        <v>78.547828999999993</v>
      </c>
      <c r="H1211" s="3" cm="1">
        <f t="array" ref="H1211">INDEX(raw_long[Adj Close], MATCH(1, ($A1211=raw_long[Date])*(H$1=raw_long[Ticker]),0))</f>
        <v>134.46000699999999</v>
      </c>
      <c r="I1211" s="3" cm="1">
        <f t="array" ref="I1211">INDEX(raw_long[Adj Close], MATCH(1, ($A1211=raw_long[Date])*(I$1=raw_long[Ticker]),0))</f>
        <v>50.200001</v>
      </c>
    </row>
    <row r="1212" spans="1:9" x14ac:dyDescent="0.25">
      <c r="A1212" s="2">
        <v>44650</v>
      </c>
      <c r="B1212" s="3" cm="1">
        <f t="array" ref="B1212">INDEX(raw_long[Adj Close], MATCH(1, ($A1212=raw_long[Date])*(B$1=raw_long[Ticker]),0))</f>
        <v>43.423912000000001</v>
      </c>
      <c r="C1212" s="3" cm="1">
        <f t="array" ref="C1212">INDEX(raw_long[Adj Close], MATCH(1, ($A1212=raw_long[Date])*(C$1=raw_long[Ticker]),0))</f>
        <v>212.44322199999999</v>
      </c>
      <c r="D1212" s="3" cm="1">
        <f t="array" ref="D1212">INDEX(raw_long[Adj Close], MATCH(1, ($A1212=raw_long[Date])*(D$1=raw_long[Ticker]),0))</f>
        <v>161.93147300000001</v>
      </c>
      <c r="E1212" s="3" cm="1">
        <f t="array" ref="E1212">INDEX(raw_long[Adj Close], MATCH(1, ($A1212=raw_long[Date])*(E$1=raw_long[Ticker]),0))</f>
        <v>58.568905000000001</v>
      </c>
      <c r="F1212" s="3" cm="1">
        <f t="array" ref="F1212">INDEX(raw_long[Adj Close], MATCH(1, ($A1212=raw_long[Date])*(F$1=raw_long[Ticker]),0))</f>
        <v>190.43455499999999</v>
      </c>
      <c r="G1212" s="3" cm="1">
        <f t="array" ref="G1212">INDEX(raw_long[Adj Close], MATCH(1, ($A1212=raw_long[Date])*(G$1=raw_long[Ticker]),0))</f>
        <v>77.5</v>
      </c>
      <c r="H1212" s="3" cm="1">
        <f t="array" ref="H1212">INDEX(raw_long[Adj Close], MATCH(1, ($A1212=raw_long[Date])*(H$1=raw_long[Ticker]),0))</f>
        <v>130.020004</v>
      </c>
      <c r="I1212" s="3" cm="1">
        <f t="array" ref="I1212">INDEX(raw_long[Adj Close], MATCH(1, ($A1212=raw_long[Date])*(I$1=raw_long[Ticker]),0))</f>
        <v>49.25</v>
      </c>
    </row>
    <row r="1213" spans="1:9" x14ac:dyDescent="0.25">
      <c r="A1213" s="2">
        <v>44651</v>
      </c>
      <c r="B1213" s="3" cm="1">
        <f t="array" ref="B1213">INDEX(raw_long[Adj Close], MATCH(1, ($A1213=raw_long[Date])*(B$1=raw_long[Ticker]),0))</f>
        <v>42.415343999999997</v>
      </c>
      <c r="C1213" s="3" cm="1">
        <f t="array" ref="C1213">INDEX(raw_long[Adj Close], MATCH(1, ($A1213=raw_long[Date])*(C$1=raw_long[Ticker]),0))</f>
        <v>208.025497</v>
      </c>
      <c r="D1213" s="3" cm="1">
        <f t="array" ref="D1213">INDEX(raw_long[Adj Close], MATCH(1, ($A1213=raw_long[Date])*(D$1=raw_long[Ticker]),0))</f>
        <v>159.82337999999999</v>
      </c>
      <c r="E1213" s="3" cm="1">
        <f t="array" ref="E1213">INDEX(raw_long[Adj Close], MATCH(1, ($A1213=raw_long[Date])*(E$1=raw_long[Ticker]),0))</f>
        <v>59.310775999999997</v>
      </c>
      <c r="F1213" s="3" cm="1">
        <f t="array" ref="F1213">INDEX(raw_long[Adj Close], MATCH(1, ($A1213=raw_long[Date])*(F$1=raw_long[Ticker]),0))</f>
        <v>187.910629</v>
      </c>
      <c r="G1213" s="3" cm="1">
        <f t="array" ref="G1213">INDEX(raw_long[Adj Close], MATCH(1, ($A1213=raw_long[Date])*(G$1=raw_long[Ticker]),0))</f>
        <v>76.551017999999999</v>
      </c>
      <c r="H1213" s="3" cm="1">
        <f t="array" ref="H1213">INDEX(raw_long[Adj Close], MATCH(1, ($A1213=raw_long[Date])*(H$1=raw_long[Ticker]),0))</f>
        <v>125.660004</v>
      </c>
      <c r="I1213" s="3" cm="1">
        <f t="array" ref="I1213">INDEX(raw_long[Adj Close], MATCH(1, ($A1213=raw_long[Date])*(I$1=raw_long[Ticker]),0))</f>
        <v>46</v>
      </c>
    </row>
    <row r="1214" spans="1:9" x14ac:dyDescent="0.25">
      <c r="A1214" s="2">
        <v>44652</v>
      </c>
      <c r="B1214" s="3" cm="1">
        <f t="array" ref="B1214">INDEX(raw_long[Adj Close], MATCH(1, ($A1214=raw_long[Date])*(B$1=raw_long[Ticker]),0))</f>
        <v>42.248790999999997</v>
      </c>
      <c r="C1214" s="3" cm="1">
        <f t="array" ref="C1214">INDEX(raw_long[Adj Close], MATCH(1, ($A1214=raw_long[Date])*(C$1=raw_long[Ticker]),0))</f>
        <v>206.25842299999999</v>
      </c>
      <c r="D1214" s="3" cm="1">
        <f t="array" ref="D1214">INDEX(raw_long[Adj Close], MATCH(1, ($A1214=raw_long[Date])*(D$1=raw_long[Ticker]),0))</f>
        <v>161.392212</v>
      </c>
      <c r="E1214" s="3" cm="1">
        <f t="array" ref="E1214">INDEX(raw_long[Adj Close], MATCH(1, ($A1214=raw_long[Date])*(E$1=raw_long[Ticker]),0))</f>
        <v>59.466960999999998</v>
      </c>
      <c r="F1214" s="3" cm="1">
        <f t="array" ref="F1214">INDEX(raw_long[Adj Close], MATCH(1, ($A1214=raw_long[Date])*(F$1=raw_long[Ticker]),0))</f>
        <v>188.306534</v>
      </c>
      <c r="G1214" s="3" cm="1">
        <f t="array" ref="G1214">INDEX(raw_long[Adj Close], MATCH(1, ($A1214=raw_long[Date])*(G$1=raw_long[Ticker]),0))</f>
        <v>76.036986999999996</v>
      </c>
      <c r="H1214" s="3" cm="1">
        <f t="array" ref="H1214">INDEX(raw_long[Adj Close], MATCH(1, ($A1214=raw_long[Date])*(H$1=raw_long[Ticker]),0))</f>
        <v>126.699997</v>
      </c>
      <c r="I1214" s="3" cm="1">
        <f t="array" ref="I1214">INDEX(raw_long[Adj Close], MATCH(1, ($A1214=raw_long[Date])*(I$1=raw_long[Ticker]),0))</f>
        <v>47.360000999999997</v>
      </c>
    </row>
    <row r="1215" spans="1:9" x14ac:dyDescent="0.25">
      <c r="A1215" s="2">
        <v>44655</v>
      </c>
      <c r="B1215" s="3" cm="1">
        <f t="array" ref="B1215">INDEX(raw_long[Adj Close], MATCH(1, ($A1215=raw_long[Date])*(B$1=raw_long[Ticker]),0))</f>
        <v>42.655918</v>
      </c>
      <c r="C1215" s="3" cm="1">
        <f t="array" ref="C1215">INDEX(raw_long[Adj Close], MATCH(1, ($A1215=raw_long[Date])*(C$1=raw_long[Ticker]),0))</f>
        <v>208.71270799999999</v>
      </c>
      <c r="D1215" s="3" cm="1">
        <f t="array" ref="D1215">INDEX(raw_long[Adj Close], MATCH(1, ($A1215=raw_long[Date])*(D$1=raw_long[Ticker]),0))</f>
        <v>159.97045900000001</v>
      </c>
      <c r="E1215" s="3" cm="1">
        <f t="array" ref="E1215">INDEX(raw_long[Adj Close], MATCH(1, ($A1215=raw_long[Date])*(E$1=raw_long[Ticker]),0))</f>
        <v>59.447440999999998</v>
      </c>
      <c r="F1215" s="3" cm="1">
        <f t="array" ref="F1215">INDEX(raw_long[Adj Close], MATCH(1, ($A1215=raw_long[Date])*(F$1=raw_long[Ticker]),0))</f>
        <v>186.227982</v>
      </c>
      <c r="G1215" s="3" cm="1">
        <f t="array" ref="G1215">INDEX(raw_long[Adj Close], MATCH(1, ($A1215=raw_long[Date])*(G$1=raw_long[Ticker]),0))</f>
        <v>77.934944000000002</v>
      </c>
      <c r="H1215" s="3" cm="1">
        <f t="array" ref="H1215">INDEX(raw_long[Adj Close], MATCH(1, ($A1215=raw_long[Date])*(H$1=raw_long[Ticker]),0))</f>
        <v>125.720001</v>
      </c>
      <c r="I1215" s="3" cm="1">
        <f t="array" ref="I1215">INDEX(raw_long[Adj Close], MATCH(1, ($A1215=raw_long[Date])*(I$1=raw_long[Ticker]),0))</f>
        <v>50.540000999999997</v>
      </c>
    </row>
    <row r="1216" spans="1:9" x14ac:dyDescent="0.25">
      <c r="A1216" s="2">
        <v>44656</v>
      </c>
      <c r="B1216" s="3" cm="1">
        <f t="array" ref="B1216">INDEX(raw_long[Adj Close], MATCH(1, ($A1216=raw_long[Date])*(B$1=raw_long[Ticker]),0))</f>
        <v>42.13776</v>
      </c>
      <c r="C1216" s="3" cm="1">
        <f t="array" ref="C1216">INDEX(raw_long[Adj Close], MATCH(1, ($A1216=raw_long[Date])*(C$1=raw_long[Ticker]),0))</f>
        <v>205.81663499999999</v>
      </c>
      <c r="D1216" s="3" cm="1">
        <f t="array" ref="D1216">INDEX(raw_long[Adj Close], MATCH(1, ($A1216=raw_long[Date])*(D$1=raw_long[Ticker]),0))</f>
        <v>164.922043</v>
      </c>
      <c r="E1216" s="3" cm="1">
        <f t="array" ref="E1216">INDEX(raw_long[Adj Close], MATCH(1, ($A1216=raw_long[Date])*(E$1=raw_long[Ticker]),0))</f>
        <v>59.447440999999998</v>
      </c>
      <c r="F1216" s="3" cm="1">
        <f t="array" ref="F1216">INDEX(raw_long[Adj Close], MATCH(1, ($A1216=raw_long[Date])*(F$1=raw_long[Ticker]),0))</f>
        <v>188.306534</v>
      </c>
      <c r="G1216" s="3" cm="1">
        <f t="array" ref="G1216">INDEX(raw_long[Adj Close], MATCH(1, ($A1216=raw_long[Date])*(G$1=raw_long[Ticker]),0))</f>
        <v>76.926659000000001</v>
      </c>
      <c r="H1216" s="3" cm="1">
        <f t="array" ref="H1216">INDEX(raw_long[Adj Close], MATCH(1, ($A1216=raw_long[Date])*(H$1=raw_long[Ticker]),0))</f>
        <v>122</v>
      </c>
      <c r="I1216" s="3" cm="1">
        <f t="array" ref="I1216">INDEX(raw_long[Adj Close], MATCH(1, ($A1216=raw_long[Date])*(I$1=raw_long[Ticker]),0))</f>
        <v>50.560001</v>
      </c>
    </row>
    <row r="1217" spans="1:9" x14ac:dyDescent="0.25">
      <c r="A1217" s="2">
        <v>44657</v>
      </c>
      <c r="B1217" s="3" cm="1">
        <f t="array" ref="B1217">INDEX(raw_long[Adj Close], MATCH(1, ($A1217=raw_long[Date])*(B$1=raw_long[Ticker]),0))</f>
        <v>40.833098999999997</v>
      </c>
      <c r="C1217" s="3" cm="1">
        <f t="array" ref="C1217">INDEX(raw_long[Adj Close], MATCH(1, ($A1217=raw_long[Date])*(C$1=raw_long[Ticker]),0))</f>
        <v>198.79737900000001</v>
      </c>
      <c r="D1217" s="3" cm="1">
        <f t="array" ref="D1217">INDEX(raw_long[Adj Close], MATCH(1, ($A1217=raw_long[Date])*(D$1=raw_long[Ticker]),0))</f>
        <v>162.715881</v>
      </c>
      <c r="E1217" s="3" cm="1">
        <f t="array" ref="E1217">INDEX(raw_long[Adj Close], MATCH(1, ($A1217=raw_long[Date])*(E$1=raw_long[Ticker]),0))</f>
        <v>59.466960999999998</v>
      </c>
      <c r="F1217" s="3" cm="1">
        <f t="array" ref="F1217">INDEX(raw_long[Adj Close], MATCH(1, ($A1217=raw_long[Date])*(F$1=raw_long[Ticker]),0))</f>
        <v>189.741714</v>
      </c>
      <c r="G1217" s="3" cm="1">
        <f t="array" ref="G1217">INDEX(raw_long[Adj Close], MATCH(1, ($A1217=raw_long[Date])*(G$1=raw_long[Ticker]),0))</f>
        <v>73.170272999999995</v>
      </c>
      <c r="H1217" s="3" cm="1">
        <f t="array" ref="H1217">INDEX(raw_long[Adj Close], MATCH(1, ($A1217=raw_long[Date])*(H$1=raw_long[Ticker]),0))</f>
        <v>118</v>
      </c>
      <c r="I1217" s="3" cm="1">
        <f t="array" ref="I1217">INDEX(raw_long[Adj Close], MATCH(1, ($A1217=raw_long[Date])*(I$1=raw_long[Ticker]),0))</f>
        <v>47.060001</v>
      </c>
    </row>
    <row r="1218" spans="1:9" x14ac:dyDescent="0.25">
      <c r="A1218" s="2">
        <v>44658</v>
      </c>
      <c r="B1218" s="3" cm="1">
        <f t="array" ref="B1218">INDEX(raw_long[Adj Close], MATCH(1, ($A1218=raw_long[Date])*(B$1=raw_long[Ticker]),0))</f>
        <v>40.333438999999998</v>
      </c>
      <c r="C1218" s="3" cm="1">
        <f t="array" ref="C1218">INDEX(raw_long[Adj Close], MATCH(1, ($A1218=raw_long[Date])*(C$1=raw_long[Ticker]),0))</f>
        <v>199.97543300000001</v>
      </c>
      <c r="D1218" s="3" cm="1">
        <f t="array" ref="D1218">INDEX(raw_long[Adj Close], MATCH(1, ($A1218=raw_long[Date])*(D$1=raw_long[Ticker]),0))</f>
        <v>162.27465799999999</v>
      </c>
      <c r="E1218" s="3" cm="1">
        <f t="array" ref="E1218">INDEX(raw_long[Adj Close], MATCH(1, ($A1218=raw_long[Date])*(E$1=raw_long[Ticker]),0))</f>
        <v>59.642665999999998</v>
      </c>
      <c r="F1218" s="3" cm="1">
        <f t="array" ref="F1218">INDEX(raw_long[Adj Close], MATCH(1, ($A1218=raw_long[Date])*(F$1=raw_long[Ticker]),0))</f>
        <v>190.58303799999999</v>
      </c>
      <c r="G1218" s="3" cm="1">
        <f t="array" ref="G1218">INDEX(raw_long[Adj Close], MATCH(1, ($A1218=raw_long[Date])*(G$1=raw_long[Ticker]),0))</f>
        <v>72.458549000000005</v>
      </c>
      <c r="H1218" s="3" cm="1">
        <f t="array" ref="H1218">INDEX(raw_long[Adj Close], MATCH(1, ($A1218=raw_long[Date])*(H$1=raw_long[Ticker]),0))</f>
        <v>115.959999</v>
      </c>
      <c r="I1218" s="3" cm="1">
        <f t="array" ref="I1218">INDEX(raw_long[Adj Close], MATCH(1, ($A1218=raw_long[Date])*(I$1=raw_long[Ticker]),0))</f>
        <v>46.130001</v>
      </c>
    </row>
    <row r="1219" spans="1:9" x14ac:dyDescent="0.25">
      <c r="A1219" s="2">
        <v>44659</v>
      </c>
      <c r="B1219" s="3" cm="1">
        <f t="array" ref="B1219">INDEX(raw_long[Adj Close], MATCH(1, ($A1219=raw_long[Date])*(B$1=raw_long[Ticker]),0))</f>
        <v>40.694302</v>
      </c>
      <c r="C1219" s="3" cm="1">
        <f t="array" ref="C1219">INDEX(raw_long[Adj Close], MATCH(1, ($A1219=raw_long[Date])*(C$1=raw_long[Ticker]),0))</f>
        <v>203.80413799999999</v>
      </c>
      <c r="D1219" s="3" cm="1">
        <f t="array" ref="D1219">INDEX(raw_long[Adj Close], MATCH(1, ($A1219=raw_long[Date])*(D$1=raw_long[Ticker]),0))</f>
        <v>165.020096</v>
      </c>
      <c r="E1219" s="3" cm="1">
        <f t="array" ref="E1219">INDEX(raw_long[Adj Close], MATCH(1, ($A1219=raw_long[Date])*(E$1=raw_long[Ticker]),0))</f>
        <v>61.926853000000001</v>
      </c>
      <c r="F1219" s="3" cm="1">
        <f t="array" ref="F1219">INDEX(raw_long[Adj Close], MATCH(1, ($A1219=raw_long[Date])*(F$1=raw_long[Ticker]),0))</f>
        <v>185.33717300000001</v>
      </c>
      <c r="G1219" s="3" cm="1">
        <f t="array" ref="G1219">INDEX(raw_long[Adj Close], MATCH(1, ($A1219=raw_long[Date])*(G$1=raw_long[Ticker]),0))</f>
        <v>74.573982000000001</v>
      </c>
      <c r="H1219" s="3" cm="1">
        <f t="array" ref="H1219">INDEX(raw_long[Adj Close], MATCH(1, ($A1219=raw_long[Date])*(H$1=raw_long[Ticker]),0))</f>
        <v>118.099998</v>
      </c>
      <c r="I1219" s="3" cm="1">
        <f t="array" ref="I1219">INDEX(raw_long[Adj Close], MATCH(1, ($A1219=raw_long[Date])*(I$1=raw_long[Ticker]),0))</f>
        <v>45.950001</v>
      </c>
    </row>
    <row r="1220" spans="1:9" x14ac:dyDescent="0.25">
      <c r="A1220" s="2">
        <v>44662</v>
      </c>
      <c r="B1220" s="3" cm="1">
        <f t="array" ref="B1220">INDEX(raw_long[Adj Close], MATCH(1, ($A1220=raw_long[Date])*(B$1=raw_long[Ticker]),0))</f>
        <v>40.129874999999998</v>
      </c>
      <c r="C1220" s="3" cm="1">
        <f t="array" ref="C1220">INDEX(raw_long[Adj Close], MATCH(1, ($A1220=raw_long[Date])*(C$1=raw_long[Ticker]),0))</f>
        <v>198.69920300000001</v>
      </c>
      <c r="D1220" s="3" cm="1">
        <f t="array" ref="D1220">INDEX(raw_long[Adj Close], MATCH(1, ($A1220=raw_long[Date])*(D$1=raw_long[Ticker]),0))</f>
        <v>163.990555</v>
      </c>
      <c r="E1220" s="3" cm="1">
        <f t="array" ref="E1220">INDEX(raw_long[Adj Close], MATCH(1, ($A1220=raw_long[Date])*(E$1=raw_long[Ticker]),0))</f>
        <v>61.106892000000002</v>
      </c>
      <c r="F1220" s="3" cm="1">
        <f t="array" ref="F1220">INDEX(raw_long[Adj Close], MATCH(1, ($A1220=raw_long[Date])*(F$1=raw_long[Ticker]),0))</f>
        <v>183.951492</v>
      </c>
      <c r="G1220" s="3" cm="1">
        <f t="array" ref="G1220">INDEX(raw_long[Adj Close], MATCH(1, ($A1220=raw_long[Date])*(G$1=raw_long[Ticker]),0))</f>
        <v>71.470023999999995</v>
      </c>
      <c r="H1220" s="3" cm="1">
        <f t="array" ref="H1220">INDEX(raw_long[Adj Close], MATCH(1, ($A1220=raw_long[Date])*(H$1=raw_long[Ticker]),0))</f>
        <v>116.199997</v>
      </c>
      <c r="I1220" s="3" cm="1">
        <f t="array" ref="I1220">INDEX(raw_long[Adj Close], MATCH(1, ($A1220=raw_long[Date])*(I$1=raw_long[Ticker]),0))</f>
        <v>43.5</v>
      </c>
    </row>
    <row r="1221" spans="1:9" x14ac:dyDescent="0.25">
      <c r="A1221" s="2">
        <v>44663</v>
      </c>
      <c r="B1221" s="3" cm="1">
        <f t="array" ref="B1221">INDEX(raw_long[Adj Close], MATCH(1, ($A1221=raw_long[Date])*(B$1=raw_long[Ticker]),0))</f>
        <v>40.361198000000002</v>
      </c>
      <c r="C1221" s="3" cm="1">
        <f t="array" ref="C1221">INDEX(raw_long[Adj Close], MATCH(1, ($A1221=raw_long[Date])*(C$1=raw_long[Ticker]),0))</f>
        <v>198.69920300000001</v>
      </c>
      <c r="D1221" s="3" cm="1">
        <f t="array" ref="D1221">INDEX(raw_long[Adj Close], MATCH(1, ($A1221=raw_long[Date])*(D$1=raw_long[Ticker]),0))</f>
        <v>163.20614599999999</v>
      </c>
      <c r="E1221" s="3" cm="1">
        <f t="array" ref="E1221">INDEX(raw_long[Adj Close], MATCH(1, ($A1221=raw_long[Date])*(E$1=raw_long[Ticker]),0))</f>
        <v>60.716434</v>
      </c>
      <c r="F1221" s="3" cm="1">
        <f t="array" ref="F1221">INDEX(raw_long[Adj Close], MATCH(1, ($A1221=raw_long[Date])*(F$1=raw_long[Ticker]),0))</f>
        <v>182.31832900000001</v>
      </c>
      <c r="G1221" s="3" cm="1">
        <f t="array" ref="G1221">INDEX(raw_long[Adj Close], MATCH(1, ($A1221=raw_long[Date])*(G$1=raw_long[Ticker]),0))</f>
        <v>72.913269</v>
      </c>
      <c r="H1221" s="3" cm="1">
        <f t="array" ref="H1221">INDEX(raw_long[Adj Close], MATCH(1, ($A1221=raw_long[Date])*(H$1=raw_long[Ticker]),0))</f>
        <v>116.639999</v>
      </c>
      <c r="I1221" s="3" cm="1">
        <f t="array" ref="I1221">INDEX(raw_long[Adj Close], MATCH(1, ($A1221=raw_long[Date])*(I$1=raw_long[Ticker]),0))</f>
        <v>44.560001</v>
      </c>
    </row>
    <row r="1222" spans="1:9" x14ac:dyDescent="0.25">
      <c r="A1222" s="2">
        <v>44664</v>
      </c>
      <c r="B1222" s="3" cm="1">
        <f t="array" ref="B1222">INDEX(raw_long[Adj Close], MATCH(1, ($A1222=raw_long[Date])*(B$1=raw_long[Ticker]),0))</f>
        <v>39.731997999999997</v>
      </c>
      <c r="C1222" s="3" cm="1">
        <f t="array" ref="C1222">INDEX(raw_long[Adj Close], MATCH(1, ($A1222=raw_long[Date])*(C$1=raw_long[Ticker]),0))</f>
        <v>194.14404300000001</v>
      </c>
      <c r="D1222" s="3" cm="1">
        <f t="array" ref="D1222">INDEX(raw_long[Adj Close], MATCH(1, ($A1222=raw_long[Date])*(D$1=raw_long[Ticker]),0))</f>
        <v>162.76492300000001</v>
      </c>
      <c r="E1222" s="3" cm="1">
        <f t="array" ref="E1222">INDEX(raw_long[Adj Close], MATCH(1, ($A1222=raw_long[Date])*(E$1=raw_long[Ticker]),0))</f>
        <v>60.716434</v>
      </c>
      <c r="F1222" s="3" cm="1">
        <f t="array" ref="F1222">INDEX(raw_long[Adj Close], MATCH(1, ($A1222=raw_long[Date])*(F$1=raw_long[Ticker]),0))</f>
        <v>185.43615700000001</v>
      </c>
      <c r="G1222" s="3" cm="1">
        <f t="array" ref="G1222">INDEX(raw_long[Adj Close], MATCH(1, ($A1222=raw_long[Date])*(G$1=raw_long[Ticker]),0))</f>
        <v>73.031882999999993</v>
      </c>
      <c r="H1222" s="3" cm="1">
        <f t="array" ref="H1222">INDEX(raw_long[Adj Close], MATCH(1, ($A1222=raw_long[Date])*(H$1=raw_long[Ticker]),0))</f>
        <v>116.279999</v>
      </c>
      <c r="I1222" s="3" cm="1">
        <f t="array" ref="I1222">INDEX(raw_long[Adj Close], MATCH(1, ($A1222=raw_long[Date])*(I$1=raw_long[Ticker]),0))</f>
        <v>44.139999000000003</v>
      </c>
    </row>
    <row r="1223" spans="1:9" x14ac:dyDescent="0.25">
      <c r="A1223" s="2">
        <v>44665</v>
      </c>
      <c r="B1223" s="3" cm="1">
        <f t="array" ref="B1223">INDEX(raw_long[Adj Close], MATCH(1, ($A1223=raw_long[Date])*(B$1=raw_long[Ticker]),0))</f>
        <v>40.296429000000003</v>
      </c>
      <c r="C1223" s="3" cm="1">
        <f t="array" ref="C1223">INDEX(raw_long[Adj Close], MATCH(1, ($A1223=raw_long[Date])*(C$1=raw_long[Ticker]),0))</f>
        <v>197.32479900000001</v>
      </c>
      <c r="D1223" s="3" cm="1">
        <f t="array" ref="D1223">INDEX(raw_long[Adj Close], MATCH(1, ($A1223=raw_long[Date])*(D$1=raw_long[Ticker]),0))</f>
        <v>165.06912199999999</v>
      </c>
      <c r="E1223" s="3" cm="1">
        <f t="array" ref="E1223">INDEX(raw_long[Adj Close], MATCH(1, ($A1223=raw_long[Date])*(E$1=raw_long[Ticker]),0))</f>
        <v>61.067847999999998</v>
      </c>
      <c r="F1223" s="3" cm="1">
        <f t="array" ref="F1223">INDEX(raw_long[Adj Close], MATCH(1, ($A1223=raw_long[Date])*(F$1=raw_long[Ticker]),0))</f>
        <v>185.04023699999999</v>
      </c>
      <c r="G1223" s="3" cm="1">
        <f t="array" ref="G1223">INDEX(raw_long[Adj Close], MATCH(1, ($A1223=raw_long[Date])*(G$1=raw_long[Ticker]),0))</f>
        <v>74.494895999999997</v>
      </c>
      <c r="H1223" s="3" cm="1">
        <f t="array" ref="H1223">INDEX(raw_long[Adj Close], MATCH(1, ($A1223=raw_long[Date])*(H$1=raw_long[Ticker]),0))</f>
        <v>117</v>
      </c>
      <c r="I1223" s="3" cm="1">
        <f t="array" ref="I1223">INDEX(raw_long[Adj Close], MATCH(1, ($A1223=raw_long[Date])*(I$1=raw_long[Ticker]),0))</f>
        <v>43.59</v>
      </c>
    </row>
    <row r="1224" spans="1:9" x14ac:dyDescent="0.25">
      <c r="A1224" s="2">
        <v>44670</v>
      </c>
      <c r="B1224" s="3" cm="1">
        <f t="array" ref="B1224">INDEX(raw_long[Adj Close], MATCH(1, ($A1224=raw_long[Date])*(B$1=raw_long[Ticker]),0))</f>
        <v>41.416030999999997</v>
      </c>
      <c r="C1224" s="3" cm="1">
        <f t="array" ref="C1224">INDEX(raw_long[Adj Close], MATCH(1, ($A1224=raw_long[Date])*(C$1=raw_long[Ticker]),0))</f>
        <v>199.97543300000001</v>
      </c>
      <c r="D1224" s="3" cm="1">
        <f t="array" ref="D1224">INDEX(raw_long[Adj Close], MATCH(1, ($A1224=raw_long[Date])*(D$1=raw_long[Ticker]),0))</f>
        <v>160.607788</v>
      </c>
      <c r="E1224" s="3" cm="1">
        <f t="array" ref="E1224">INDEX(raw_long[Adj Close], MATCH(1, ($A1224=raw_long[Date])*(E$1=raw_long[Ticker]),0))</f>
        <v>60.970230000000001</v>
      </c>
      <c r="F1224" s="3" cm="1">
        <f t="array" ref="F1224">INDEX(raw_long[Adj Close], MATCH(1, ($A1224=raw_long[Date])*(F$1=raw_long[Ticker]),0))</f>
        <v>178.11174</v>
      </c>
      <c r="G1224" s="3" cm="1">
        <f t="array" ref="G1224">INDEX(raw_long[Adj Close], MATCH(1, ($A1224=raw_long[Date])*(G$1=raw_long[Ticker]),0))</f>
        <v>74.573982000000001</v>
      </c>
      <c r="H1224" s="3" cm="1">
        <f t="array" ref="H1224">INDEX(raw_long[Adj Close], MATCH(1, ($A1224=raw_long[Date])*(H$1=raw_long[Ticker]),0))</f>
        <v>117.120003</v>
      </c>
      <c r="I1224" s="3" cm="1">
        <f t="array" ref="I1224">INDEX(raw_long[Adj Close], MATCH(1, ($A1224=raw_long[Date])*(I$1=raw_long[Ticker]),0))</f>
        <v>43.439999</v>
      </c>
    </row>
    <row r="1225" spans="1:9" x14ac:dyDescent="0.25">
      <c r="A1225" s="2">
        <v>44671</v>
      </c>
      <c r="B1225" s="3" cm="1">
        <f t="array" ref="B1225">INDEX(raw_long[Adj Close], MATCH(1, ($A1225=raw_long[Date])*(B$1=raw_long[Ticker]),0))</f>
        <v>42.109997</v>
      </c>
      <c r="C1225" s="3" cm="1">
        <f t="array" ref="C1225">INDEX(raw_long[Adj Close], MATCH(1, ($A1225=raw_long[Date])*(C$1=raw_long[Ticker]),0))</f>
        <v>204.24589499999999</v>
      </c>
      <c r="D1225" s="3" cm="1">
        <f t="array" ref="D1225">INDEX(raw_long[Adj Close], MATCH(1, ($A1225=raw_long[Date])*(D$1=raw_long[Ticker]),0))</f>
        <v>162.32368500000001</v>
      </c>
      <c r="E1225" s="3" cm="1">
        <f t="array" ref="E1225">INDEX(raw_long[Adj Close], MATCH(1, ($A1225=raw_long[Date])*(E$1=raw_long[Ticker]),0))</f>
        <v>61.712105000000001</v>
      </c>
      <c r="F1225" s="3" cm="1">
        <f t="array" ref="F1225">INDEX(raw_long[Adj Close], MATCH(1, ($A1225=raw_long[Date])*(F$1=raw_long[Ticker]),0))</f>
        <v>179.25</v>
      </c>
      <c r="G1225" s="3" cm="1">
        <f t="array" ref="G1225">INDEX(raw_long[Adj Close], MATCH(1, ($A1225=raw_long[Date])*(G$1=raw_long[Ticker]),0))</f>
        <v>76.373085000000003</v>
      </c>
      <c r="H1225" s="3" cm="1">
        <f t="array" ref="H1225">INDEX(raw_long[Adj Close], MATCH(1, ($A1225=raw_long[Date])*(H$1=raw_long[Ticker]),0))</f>
        <v>119.760002</v>
      </c>
      <c r="I1225" s="3" cm="1">
        <f t="array" ref="I1225">INDEX(raw_long[Adj Close], MATCH(1, ($A1225=raw_long[Date])*(I$1=raw_long[Ticker]),0))</f>
        <v>43.439999</v>
      </c>
    </row>
    <row r="1226" spans="1:9" x14ac:dyDescent="0.25">
      <c r="A1226" s="2">
        <v>44672</v>
      </c>
      <c r="B1226" s="3" cm="1">
        <f t="array" ref="B1226">INDEX(raw_long[Adj Close], MATCH(1, ($A1226=raw_long[Date])*(B$1=raw_long[Ticker]),0))</f>
        <v>42.109997</v>
      </c>
      <c r="C1226" s="3" cm="1">
        <f t="array" ref="C1226">INDEX(raw_long[Adj Close], MATCH(1, ($A1226=raw_long[Date])*(C$1=raw_long[Ticker]),0))</f>
        <v>204.24589499999999</v>
      </c>
      <c r="D1226" s="3" cm="1">
        <f t="array" ref="D1226">INDEX(raw_long[Adj Close], MATCH(1, ($A1226=raw_long[Date])*(D$1=raw_long[Ticker]),0))</f>
        <v>162.32368500000001</v>
      </c>
      <c r="E1226" s="3" cm="1">
        <f t="array" ref="E1226">INDEX(raw_long[Adj Close], MATCH(1, ($A1226=raw_long[Date])*(E$1=raw_long[Ticker]),0))</f>
        <v>61.712105000000001</v>
      </c>
      <c r="F1226" s="3" cm="1">
        <f t="array" ref="F1226">INDEX(raw_long[Adj Close], MATCH(1, ($A1226=raw_long[Date])*(F$1=raw_long[Ticker]),0))</f>
        <v>179.25</v>
      </c>
      <c r="G1226" s="3" cm="1">
        <f t="array" ref="G1226">INDEX(raw_long[Adj Close], MATCH(1, ($A1226=raw_long[Date])*(G$1=raw_long[Ticker]),0))</f>
        <v>76.373085000000003</v>
      </c>
      <c r="H1226" s="3" cm="1">
        <f t="array" ref="H1226">INDEX(raw_long[Adj Close], MATCH(1, ($A1226=raw_long[Date])*(H$1=raw_long[Ticker]),0))</f>
        <v>119.760002</v>
      </c>
      <c r="I1226" s="3" cm="1">
        <f t="array" ref="I1226">INDEX(raw_long[Adj Close], MATCH(1, ($A1226=raw_long[Date])*(I$1=raw_long[Ticker]),0))</f>
        <v>43.439999</v>
      </c>
    </row>
    <row r="1227" spans="1:9" x14ac:dyDescent="0.25">
      <c r="A1227" s="2">
        <v>44673</v>
      </c>
      <c r="B1227" s="3" cm="1">
        <f t="array" ref="B1227">INDEX(raw_long[Adj Close], MATCH(1, ($A1227=raw_long[Date])*(B$1=raw_long[Ticker]),0))</f>
        <v>45.509998000000003</v>
      </c>
      <c r="C1227" s="3" cm="1">
        <f t="array" ref="C1227">INDEX(raw_long[Adj Close], MATCH(1, ($A1227=raw_long[Date])*(C$1=raw_long[Ticker]),0))</f>
        <v>204.24589499999999</v>
      </c>
      <c r="D1227" s="3" cm="1">
        <f t="array" ref="D1227">INDEX(raw_long[Adj Close], MATCH(1, ($A1227=raw_long[Date])*(D$1=raw_long[Ticker]),0))</f>
        <v>162.32368500000001</v>
      </c>
      <c r="E1227" s="3" cm="1">
        <f t="array" ref="E1227">INDEX(raw_long[Adj Close], MATCH(1, ($A1227=raw_long[Date])*(E$1=raw_long[Ticker]),0))</f>
        <v>60.345497000000002</v>
      </c>
      <c r="F1227" s="3" cm="1">
        <f t="array" ref="F1227">INDEX(raw_long[Adj Close], MATCH(1, ($A1227=raw_long[Date])*(F$1=raw_long[Ticker]),0))</f>
        <v>179.25</v>
      </c>
      <c r="G1227" s="3" cm="1">
        <f t="array" ref="G1227">INDEX(raw_long[Adj Close], MATCH(1, ($A1227=raw_long[Date])*(G$1=raw_long[Ticker]),0))</f>
        <v>76.373085000000003</v>
      </c>
      <c r="H1227" s="3" cm="1">
        <f t="array" ref="H1227">INDEX(raw_long[Adj Close], MATCH(1, ($A1227=raw_long[Date])*(H$1=raw_long[Ticker]),0))</f>
        <v>118.239998</v>
      </c>
      <c r="I1227" s="3" cm="1">
        <f t="array" ref="I1227">INDEX(raw_long[Adj Close], MATCH(1, ($A1227=raw_long[Date])*(I$1=raw_long[Ticker]),0))</f>
        <v>43.439999</v>
      </c>
    </row>
    <row r="1228" spans="1:9" x14ac:dyDescent="0.25">
      <c r="A1228" s="2">
        <v>44676</v>
      </c>
      <c r="B1228" s="3" cm="1">
        <f t="array" ref="B1228">INDEX(raw_long[Adj Close], MATCH(1, ($A1228=raw_long[Date])*(B$1=raw_long[Ticker]),0))</f>
        <v>41.110000999999997</v>
      </c>
      <c r="C1228" s="3" cm="1">
        <f t="array" ref="C1228">INDEX(raw_long[Adj Close], MATCH(1, ($A1228=raw_long[Date])*(C$1=raw_long[Ticker]),0))</f>
        <v>188.724976</v>
      </c>
      <c r="D1228" s="3" cm="1">
        <f t="array" ref="D1228">INDEX(raw_long[Adj Close], MATCH(1, ($A1228=raw_long[Date])*(D$1=raw_long[Ticker]),0))</f>
        <v>160.75486799999999</v>
      </c>
      <c r="E1228" s="3" cm="1">
        <f t="array" ref="E1228">INDEX(raw_long[Adj Close], MATCH(1, ($A1228=raw_long[Date])*(E$1=raw_long[Ticker]),0))</f>
        <v>58.959366000000003</v>
      </c>
      <c r="F1228" s="3" cm="1">
        <f t="array" ref="F1228">INDEX(raw_long[Adj Close], MATCH(1, ($A1228=raw_long[Date])*(F$1=raw_long[Ticker]),0))</f>
        <v>171.64999399999999</v>
      </c>
      <c r="G1228" s="3" cm="1">
        <f t="array" ref="G1228">INDEX(raw_long[Adj Close], MATCH(1, ($A1228=raw_long[Date])*(G$1=raw_long[Ticker]),0))</f>
        <v>70.540817000000004</v>
      </c>
      <c r="H1228" s="3" cm="1">
        <f t="array" ref="H1228">INDEX(raw_long[Adj Close], MATCH(1, ($A1228=raw_long[Date])*(H$1=raw_long[Ticker]),0))</f>
        <v>115.980003</v>
      </c>
      <c r="I1228" s="3" cm="1">
        <f t="array" ref="I1228">INDEX(raw_long[Adj Close], MATCH(1, ($A1228=raw_long[Date])*(I$1=raw_long[Ticker]),0))</f>
        <v>39.5</v>
      </c>
    </row>
    <row r="1229" spans="1:9" x14ac:dyDescent="0.25">
      <c r="A1229" s="2">
        <v>44677</v>
      </c>
      <c r="B1229" s="3" cm="1">
        <f t="array" ref="B1229">INDEX(raw_long[Adj Close], MATCH(1, ($A1229=raw_long[Date])*(B$1=raw_long[Ticker]),0))</f>
        <v>41.110000999999997</v>
      </c>
      <c r="C1229" s="3" cm="1">
        <f t="array" ref="C1229">INDEX(raw_long[Adj Close], MATCH(1, ($A1229=raw_long[Date])*(C$1=raw_long[Ticker]),0))</f>
        <v>184.994461</v>
      </c>
      <c r="D1229" s="3" cm="1">
        <f t="array" ref="D1229">INDEX(raw_long[Adj Close], MATCH(1, ($A1229=raw_long[Date])*(D$1=raw_long[Ticker]),0))</f>
        <v>160.75486799999999</v>
      </c>
      <c r="E1229" s="3" cm="1">
        <f t="array" ref="E1229">INDEX(raw_long[Adj Close], MATCH(1, ($A1229=raw_long[Date])*(E$1=raw_long[Ticker]),0))</f>
        <v>58.256537999999999</v>
      </c>
      <c r="F1229" s="3" cm="1">
        <f t="array" ref="F1229">INDEX(raw_long[Adj Close], MATCH(1, ($A1229=raw_long[Date])*(F$1=raw_long[Ticker]),0))</f>
        <v>171.64999399999999</v>
      </c>
      <c r="G1229" s="3" cm="1">
        <f t="array" ref="G1229">INDEX(raw_long[Adj Close], MATCH(1, ($A1229=raw_long[Date])*(G$1=raw_long[Ticker]),0))</f>
        <v>68.385840999999999</v>
      </c>
      <c r="H1229" s="3" cm="1">
        <f t="array" ref="H1229">INDEX(raw_long[Adj Close], MATCH(1, ($A1229=raw_long[Date])*(H$1=raw_long[Ticker]),0))</f>
        <v>113.019997</v>
      </c>
      <c r="I1229" s="3" cm="1">
        <f t="array" ref="I1229">INDEX(raw_long[Adj Close], MATCH(1, ($A1229=raw_long[Date])*(I$1=raw_long[Ticker]),0))</f>
        <v>39.5</v>
      </c>
    </row>
    <row r="1230" spans="1:9" x14ac:dyDescent="0.25">
      <c r="A1230" s="2">
        <v>44678</v>
      </c>
      <c r="B1230" s="3" cm="1">
        <f t="array" ref="B1230">INDEX(raw_long[Adj Close], MATCH(1, ($A1230=raw_long[Date])*(B$1=raw_long[Ticker]),0))</f>
        <v>41.110000999999997</v>
      </c>
      <c r="C1230" s="3" cm="1">
        <f t="array" ref="C1230">INDEX(raw_long[Adj Close], MATCH(1, ($A1230=raw_long[Date])*(C$1=raw_long[Ticker]),0))</f>
        <v>184.994461</v>
      </c>
      <c r="D1230" s="3" cm="1">
        <f t="array" ref="D1230">INDEX(raw_long[Adj Close], MATCH(1, ($A1230=raw_long[Date])*(D$1=raw_long[Ticker]),0))</f>
        <v>160.75486799999999</v>
      </c>
      <c r="E1230" s="3" cm="1">
        <f t="array" ref="E1230">INDEX(raw_long[Adj Close], MATCH(1, ($A1230=raw_long[Date])*(E$1=raw_long[Ticker]),0))</f>
        <v>58.256537999999999</v>
      </c>
      <c r="F1230" s="3" cm="1">
        <f t="array" ref="F1230">INDEX(raw_long[Adj Close], MATCH(1, ($A1230=raw_long[Date])*(F$1=raw_long[Ticker]),0))</f>
        <v>171.64999399999999</v>
      </c>
      <c r="G1230" s="3" cm="1">
        <f t="array" ref="G1230">INDEX(raw_long[Adj Close], MATCH(1, ($A1230=raw_long[Date])*(G$1=raw_long[Ticker]),0))</f>
        <v>68.385840999999999</v>
      </c>
      <c r="H1230" s="3" cm="1">
        <f t="array" ref="H1230">INDEX(raw_long[Adj Close], MATCH(1, ($A1230=raw_long[Date])*(H$1=raw_long[Ticker]),0))</f>
        <v>113.019997</v>
      </c>
      <c r="I1230" s="3" cm="1">
        <f t="array" ref="I1230">INDEX(raw_long[Adj Close], MATCH(1, ($A1230=raw_long[Date])*(I$1=raw_long[Ticker]),0))</f>
        <v>39.5</v>
      </c>
    </row>
    <row r="1231" spans="1:9" x14ac:dyDescent="0.25">
      <c r="A1231" s="2">
        <v>44679</v>
      </c>
      <c r="B1231" s="3" cm="1">
        <f t="array" ref="B1231">INDEX(raw_long[Adj Close], MATCH(1, ($A1231=raw_long[Date])*(B$1=raw_long[Ticker]),0))</f>
        <v>41.220001000000003</v>
      </c>
      <c r="C1231" s="3" cm="1">
        <f t="array" ref="C1231">INDEX(raw_long[Adj Close], MATCH(1, ($A1231=raw_long[Date])*(C$1=raw_long[Ticker]),0))</f>
        <v>184.798126</v>
      </c>
      <c r="D1231" s="3" cm="1">
        <f t="array" ref="D1231">INDEX(raw_long[Adj Close], MATCH(1, ($A1231=raw_long[Date])*(D$1=raw_long[Ticker]),0))</f>
        <v>160.215576</v>
      </c>
      <c r="E1231" s="3" cm="1">
        <f t="array" ref="E1231">INDEX(raw_long[Adj Close], MATCH(1, ($A1231=raw_long[Date])*(E$1=raw_long[Ticker]),0))</f>
        <v>58.510334</v>
      </c>
      <c r="F1231" s="3" cm="1">
        <f t="array" ref="F1231">INDEX(raw_long[Adj Close], MATCH(1, ($A1231=raw_long[Date])*(F$1=raw_long[Ticker]),0))</f>
        <v>173.550003</v>
      </c>
      <c r="G1231" s="3" cm="1">
        <f t="array" ref="G1231">INDEX(raw_long[Adj Close], MATCH(1, ($A1231=raw_long[Date])*(G$1=raw_long[Ticker]),0))</f>
        <v>67.674103000000002</v>
      </c>
      <c r="H1231" s="3" cm="1">
        <f t="array" ref="H1231">INDEX(raw_long[Adj Close], MATCH(1, ($A1231=raw_long[Date])*(H$1=raw_long[Ticker]),0))</f>
        <v>116.260002</v>
      </c>
      <c r="I1231" s="3" cm="1">
        <f t="array" ref="I1231">INDEX(raw_long[Adj Close], MATCH(1, ($A1231=raw_long[Date])*(I$1=raw_long[Ticker]),0))</f>
        <v>37.080002</v>
      </c>
    </row>
    <row r="1232" spans="1:9" x14ac:dyDescent="0.25">
      <c r="A1232" s="2">
        <v>44680</v>
      </c>
      <c r="B1232" s="3" cm="1">
        <f t="array" ref="B1232">INDEX(raw_long[Adj Close], MATCH(1, ($A1232=raw_long[Date])*(B$1=raw_long[Ticker]),0))</f>
        <v>41.290000999999997</v>
      </c>
      <c r="C1232" s="3" cm="1">
        <f t="array" ref="C1232">INDEX(raw_long[Adj Close], MATCH(1, ($A1232=raw_long[Date])*(C$1=raw_long[Ticker]),0))</f>
        <v>190.17791700000001</v>
      </c>
      <c r="D1232" s="3" cm="1">
        <f t="array" ref="D1232">INDEX(raw_long[Adj Close], MATCH(1, ($A1232=raw_long[Date])*(D$1=raw_long[Ticker]),0))</f>
        <v>162.96101400000001</v>
      </c>
      <c r="E1232" s="3" cm="1">
        <f t="array" ref="E1232">INDEX(raw_long[Adj Close], MATCH(1, ($A1232=raw_long[Date])*(E$1=raw_long[Ticker]),0))</f>
        <v>58.022263000000002</v>
      </c>
      <c r="F1232" s="3" cm="1">
        <f t="array" ref="F1232">INDEX(raw_long[Adj Close], MATCH(1, ($A1232=raw_long[Date])*(F$1=raw_long[Ticker]),0))</f>
        <v>176.949997</v>
      </c>
      <c r="G1232" s="3" cm="1">
        <f t="array" ref="G1232">INDEX(raw_long[Adj Close], MATCH(1, ($A1232=raw_long[Date])*(G$1=raw_long[Ticker]),0))</f>
        <v>69.868622000000002</v>
      </c>
      <c r="H1232" s="3" cm="1">
        <f t="array" ref="H1232">INDEX(raw_long[Adj Close], MATCH(1, ($A1232=raw_long[Date])*(H$1=raw_long[Ticker]),0))</f>
        <v>117.779999</v>
      </c>
      <c r="I1232" s="3" cm="1">
        <f t="array" ref="I1232">INDEX(raw_long[Adj Close], MATCH(1, ($A1232=raw_long[Date])*(I$1=raw_long[Ticker]),0))</f>
        <v>37.830002</v>
      </c>
    </row>
    <row r="1233" spans="1:9" x14ac:dyDescent="0.25">
      <c r="A1233" s="2">
        <v>44683</v>
      </c>
      <c r="B1233" s="3" cm="1">
        <f t="array" ref="B1233">INDEX(raw_long[Adj Close], MATCH(1, ($A1233=raw_long[Date])*(B$1=raw_long[Ticker]),0))</f>
        <v>41.290000999999997</v>
      </c>
      <c r="C1233" s="3" cm="1">
        <f t="array" ref="C1233">INDEX(raw_long[Adj Close], MATCH(1, ($A1233=raw_long[Date])*(C$1=raw_long[Ticker]),0))</f>
        <v>190.629501</v>
      </c>
      <c r="D1233" s="3" cm="1">
        <f t="array" ref="D1233">INDEX(raw_long[Adj Close], MATCH(1, ($A1233=raw_long[Date])*(D$1=raw_long[Ticker]),0))</f>
        <v>163.20614599999999</v>
      </c>
      <c r="E1233" s="3" cm="1">
        <f t="array" ref="E1233">INDEX(raw_long[Adj Close], MATCH(1, ($A1233=raw_long[Date])*(E$1=raw_long[Ticker]),0))</f>
        <v>57.456097</v>
      </c>
      <c r="F1233" s="3" cm="1">
        <f t="array" ref="F1233">INDEX(raw_long[Adj Close], MATCH(1, ($A1233=raw_long[Date])*(F$1=raw_long[Ticker]),0))</f>
        <v>173.050003</v>
      </c>
      <c r="G1233" s="3" cm="1">
        <f t="array" ref="G1233">INDEX(raw_long[Adj Close], MATCH(1, ($A1233=raw_long[Date])*(G$1=raw_long[Ticker]),0))</f>
        <v>69.967467999999997</v>
      </c>
      <c r="H1233" s="3" cm="1">
        <f t="array" ref="H1233">INDEX(raw_long[Adj Close], MATCH(1, ($A1233=raw_long[Date])*(H$1=raw_long[Ticker]),0))</f>
        <v>115.120003</v>
      </c>
      <c r="I1233" s="3" cm="1">
        <f t="array" ref="I1233">INDEX(raw_long[Adj Close], MATCH(1, ($A1233=raw_long[Date])*(I$1=raw_long[Ticker]),0))</f>
        <v>37.830002</v>
      </c>
    </row>
    <row r="1234" spans="1:9" x14ac:dyDescent="0.25">
      <c r="A1234" s="2">
        <v>44684</v>
      </c>
      <c r="B1234" s="3" cm="1">
        <f t="array" ref="B1234">INDEX(raw_long[Adj Close], MATCH(1, ($A1234=raw_long[Date])*(B$1=raw_long[Ticker]),0))</f>
        <v>39.400002000000001</v>
      </c>
      <c r="C1234" s="3" cm="1">
        <f t="array" ref="C1234">INDEX(raw_long[Adj Close], MATCH(1, ($A1234=raw_long[Date])*(C$1=raw_long[Ticker]),0))</f>
        <v>188.744598</v>
      </c>
      <c r="D1234" s="3" cm="1">
        <f t="array" ref="D1234">INDEX(raw_long[Adj Close], MATCH(1, ($A1234=raw_long[Date])*(D$1=raw_long[Ticker]),0))</f>
        <v>163.35322600000001</v>
      </c>
      <c r="E1234" s="3" cm="1">
        <f t="array" ref="E1234">INDEX(raw_long[Adj Close], MATCH(1, ($A1234=raw_long[Date])*(E$1=raw_long[Ticker]),0))</f>
        <v>58.959366000000003</v>
      </c>
      <c r="F1234" s="3" cm="1">
        <f t="array" ref="F1234">INDEX(raw_long[Adj Close], MATCH(1, ($A1234=raw_long[Date])*(F$1=raw_long[Ticker]),0))</f>
        <v>174.050003</v>
      </c>
      <c r="G1234" s="3" cm="1">
        <f t="array" ref="G1234">INDEX(raw_long[Adj Close], MATCH(1, ($A1234=raw_long[Date])*(G$1=raw_long[Ticker]),0))</f>
        <v>70.105864999999994</v>
      </c>
      <c r="H1234" s="3" cm="1">
        <f t="array" ref="H1234">INDEX(raw_long[Adj Close], MATCH(1, ($A1234=raw_long[Date])*(H$1=raw_long[Ticker]),0))</f>
        <v>114.55999799999999</v>
      </c>
      <c r="I1234" s="3" cm="1">
        <f t="array" ref="I1234">INDEX(raw_long[Adj Close], MATCH(1, ($A1234=raw_long[Date])*(I$1=raw_long[Ticker]),0))</f>
        <v>38.07</v>
      </c>
    </row>
    <row r="1235" spans="1:9" x14ac:dyDescent="0.25">
      <c r="A1235" s="2">
        <v>44685</v>
      </c>
      <c r="B1235" s="3" cm="1">
        <f t="array" ref="B1235">INDEX(raw_long[Adj Close], MATCH(1, ($A1235=raw_long[Date])*(B$1=raw_long[Ticker]),0))</f>
        <v>40.200001</v>
      </c>
      <c r="C1235" s="3" cm="1">
        <f t="array" ref="C1235">INDEX(raw_long[Adj Close], MATCH(1, ($A1235=raw_long[Date])*(C$1=raw_long[Ticker]),0))</f>
        <v>190.25645399999999</v>
      </c>
      <c r="D1235" s="3" cm="1">
        <f t="array" ref="D1235">INDEX(raw_long[Adj Close], MATCH(1, ($A1235=raw_long[Date])*(D$1=raw_long[Ticker]),0))</f>
        <v>163.20614599999999</v>
      </c>
      <c r="E1235" s="3" cm="1">
        <f t="array" ref="E1235">INDEX(raw_long[Adj Close], MATCH(1, ($A1235=raw_long[Date])*(E$1=raw_long[Ticker]),0))</f>
        <v>56.616607999999999</v>
      </c>
      <c r="F1235" s="3" cm="1">
        <f t="array" ref="F1235">INDEX(raw_long[Adj Close], MATCH(1, ($A1235=raw_long[Date])*(F$1=raw_long[Ticker]),0))</f>
        <v>168</v>
      </c>
      <c r="G1235" s="3" cm="1">
        <f t="array" ref="G1235">INDEX(raw_long[Adj Close], MATCH(1, ($A1235=raw_long[Date])*(G$1=raw_long[Ticker]),0))</f>
        <v>69.769767999999999</v>
      </c>
      <c r="H1235" s="3" cm="1">
        <f t="array" ref="H1235">INDEX(raw_long[Adj Close], MATCH(1, ($A1235=raw_long[Date])*(H$1=raw_long[Ticker]),0))</f>
        <v>115.779999</v>
      </c>
      <c r="I1235" s="3" cm="1">
        <f t="array" ref="I1235">INDEX(raw_long[Adj Close], MATCH(1, ($A1235=raw_long[Date])*(I$1=raw_long[Ticker]),0))</f>
        <v>37.150002000000001</v>
      </c>
    </row>
    <row r="1236" spans="1:9" x14ac:dyDescent="0.25">
      <c r="A1236" s="2">
        <v>44686</v>
      </c>
      <c r="B1236" s="3" cm="1">
        <f t="array" ref="B1236">INDEX(raw_long[Adj Close], MATCH(1, ($A1236=raw_long[Date])*(B$1=raw_long[Ticker]),0))</f>
        <v>38.75</v>
      </c>
      <c r="C1236" s="3" cm="1">
        <f t="array" ref="C1236">INDEX(raw_long[Adj Close], MATCH(1, ($A1236=raw_long[Date])*(C$1=raw_long[Ticker]),0))</f>
        <v>184.77848800000001</v>
      </c>
      <c r="D1236" s="3" cm="1">
        <f t="array" ref="D1236">INDEX(raw_long[Adj Close], MATCH(1, ($A1236=raw_long[Date])*(D$1=raw_long[Ticker]),0))</f>
        <v>160.50973500000001</v>
      </c>
      <c r="E1236" s="3" cm="1">
        <f t="array" ref="E1236">INDEX(raw_long[Adj Close], MATCH(1, ($A1236=raw_long[Date])*(E$1=raw_long[Ticker]),0))</f>
        <v>57.690368999999997</v>
      </c>
      <c r="F1236" s="3" cm="1">
        <f t="array" ref="F1236">INDEX(raw_long[Adj Close], MATCH(1, ($A1236=raw_long[Date])*(F$1=raw_long[Ticker]),0))</f>
        <v>169.800003</v>
      </c>
      <c r="G1236" s="3" cm="1">
        <f t="array" ref="G1236">INDEX(raw_long[Adj Close], MATCH(1, ($A1236=raw_long[Date])*(G$1=raw_long[Ticker]),0))</f>
        <v>66.646041999999994</v>
      </c>
      <c r="H1236" s="3" cm="1">
        <f t="array" ref="H1236">INDEX(raw_long[Adj Close], MATCH(1, ($A1236=raw_long[Date])*(H$1=raw_long[Ticker]),0))</f>
        <v>116.58000199999999</v>
      </c>
      <c r="I1236" s="3" cm="1">
        <f t="array" ref="I1236">INDEX(raw_long[Adj Close], MATCH(1, ($A1236=raw_long[Date])*(I$1=raw_long[Ticker]),0))</f>
        <v>33.209999000000003</v>
      </c>
    </row>
    <row r="1237" spans="1:9" x14ac:dyDescent="0.25">
      <c r="A1237" s="2">
        <v>44687</v>
      </c>
      <c r="B1237" s="3" cm="1">
        <f t="array" ref="B1237">INDEX(raw_long[Adj Close], MATCH(1, ($A1237=raw_long[Date])*(B$1=raw_long[Ticker]),0))</f>
        <v>38.75</v>
      </c>
      <c r="C1237" s="3" cm="1">
        <f t="array" ref="C1237">INDEX(raw_long[Adj Close], MATCH(1, ($A1237=raw_long[Date])*(C$1=raw_long[Ticker]),0))</f>
        <v>184.77848800000001</v>
      </c>
      <c r="D1237" s="3" cm="1">
        <f t="array" ref="D1237">INDEX(raw_long[Adj Close], MATCH(1, ($A1237=raw_long[Date])*(D$1=raw_long[Ticker]),0))</f>
        <v>160.50973500000001</v>
      </c>
      <c r="E1237" s="3" cm="1">
        <f t="array" ref="E1237">INDEX(raw_long[Adj Close], MATCH(1, ($A1237=raw_long[Date])*(E$1=raw_long[Ticker]),0))</f>
        <v>57.690368999999997</v>
      </c>
      <c r="F1237" s="3" cm="1">
        <f t="array" ref="F1237">INDEX(raw_long[Adj Close], MATCH(1, ($A1237=raw_long[Date])*(F$1=raw_long[Ticker]),0))</f>
        <v>169.800003</v>
      </c>
      <c r="G1237" s="3" cm="1">
        <f t="array" ref="G1237">INDEX(raw_long[Adj Close], MATCH(1, ($A1237=raw_long[Date])*(G$1=raw_long[Ticker]),0))</f>
        <v>66.646041999999994</v>
      </c>
      <c r="H1237" s="3" cm="1">
        <f t="array" ref="H1237">INDEX(raw_long[Adj Close], MATCH(1, ($A1237=raw_long[Date])*(H$1=raw_long[Ticker]),0))</f>
        <v>116.58000199999999</v>
      </c>
      <c r="I1237" s="3" cm="1">
        <f t="array" ref="I1237">INDEX(raw_long[Adj Close], MATCH(1, ($A1237=raw_long[Date])*(I$1=raw_long[Ticker]),0))</f>
        <v>33.209999000000003</v>
      </c>
    </row>
    <row r="1238" spans="1:9" x14ac:dyDescent="0.25">
      <c r="A1238" s="2">
        <v>44690</v>
      </c>
      <c r="B1238" s="3" cm="1">
        <f t="array" ref="B1238">INDEX(raw_long[Adj Close], MATCH(1, ($A1238=raw_long[Date])*(B$1=raw_long[Ticker]),0))</f>
        <v>38.75</v>
      </c>
      <c r="C1238" s="3" cm="1">
        <f t="array" ref="C1238">INDEX(raw_long[Adj Close], MATCH(1, ($A1238=raw_long[Date])*(C$1=raw_long[Ticker]),0))</f>
        <v>170.36689799999999</v>
      </c>
      <c r="D1238" s="3" cm="1">
        <f t="array" ref="D1238">INDEX(raw_long[Adj Close], MATCH(1, ($A1238=raw_long[Date])*(D$1=raw_long[Ticker]),0))</f>
        <v>160.50973500000001</v>
      </c>
      <c r="E1238" s="3" cm="1">
        <f t="array" ref="E1238">INDEX(raw_long[Adj Close], MATCH(1, ($A1238=raw_long[Date])*(E$1=raw_long[Ticker]),0))</f>
        <v>56.187103</v>
      </c>
      <c r="F1238" s="3" cm="1">
        <f t="array" ref="F1238">INDEX(raw_long[Adj Close], MATCH(1, ($A1238=raw_long[Date])*(F$1=raw_long[Ticker]),0))</f>
        <v>169.800003</v>
      </c>
      <c r="G1238" s="3" cm="1">
        <f t="array" ref="G1238">INDEX(raw_long[Adj Close], MATCH(1, ($A1238=raw_long[Date])*(G$1=raw_long[Ticker]),0))</f>
        <v>66.646041999999994</v>
      </c>
      <c r="H1238" s="3" cm="1">
        <f t="array" ref="H1238">INDEX(raw_long[Adj Close], MATCH(1, ($A1238=raw_long[Date])*(H$1=raw_long[Ticker]),0))</f>
        <v>111.699997</v>
      </c>
      <c r="I1238" s="3" cm="1">
        <f t="array" ref="I1238">INDEX(raw_long[Adj Close], MATCH(1, ($A1238=raw_long[Date])*(I$1=raw_long[Ticker]),0))</f>
        <v>33.209999000000003</v>
      </c>
    </row>
    <row r="1239" spans="1:9" x14ac:dyDescent="0.25">
      <c r="A1239" s="2">
        <v>44691</v>
      </c>
      <c r="B1239" s="3" cm="1">
        <f t="array" ref="B1239">INDEX(raw_long[Adj Close], MATCH(1, ($A1239=raw_long[Date])*(B$1=raw_long[Ticker]),0))</f>
        <v>38.43</v>
      </c>
      <c r="C1239" s="3" cm="1">
        <f t="array" ref="C1239">INDEX(raw_long[Adj Close], MATCH(1, ($A1239=raw_long[Date])*(C$1=raw_long[Ticker]),0))</f>
        <v>170.19018600000001</v>
      </c>
      <c r="D1239" s="3" cm="1">
        <f t="array" ref="D1239">INDEX(raw_long[Adj Close], MATCH(1, ($A1239=raw_long[Date])*(D$1=raw_long[Ticker]),0))</f>
        <v>158.156509</v>
      </c>
      <c r="E1239" s="3" cm="1">
        <f t="array" ref="E1239">INDEX(raw_long[Adj Close], MATCH(1, ($A1239=raw_long[Date])*(E$1=raw_long[Ticker]),0))</f>
        <v>57.026587999999997</v>
      </c>
      <c r="F1239" s="3" cm="1">
        <f t="array" ref="F1239">INDEX(raw_long[Adj Close], MATCH(1, ($A1239=raw_long[Date])*(F$1=raw_long[Ticker]),0))</f>
        <v>165.10000600000001</v>
      </c>
      <c r="G1239" s="3" cm="1">
        <f t="array" ref="G1239">INDEX(raw_long[Adj Close], MATCH(1, ($A1239=raw_long[Date])*(G$1=raw_long[Ticker]),0))</f>
        <v>62</v>
      </c>
      <c r="H1239" s="3" cm="1">
        <f t="array" ref="H1239">INDEX(raw_long[Adj Close], MATCH(1, ($A1239=raw_long[Date])*(H$1=raw_long[Ticker]),0))</f>
        <v>114.720001</v>
      </c>
      <c r="I1239" s="3" cm="1">
        <f t="array" ref="I1239">INDEX(raw_long[Adj Close], MATCH(1, ($A1239=raw_long[Date])*(I$1=raw_long[Ticker]),0))</f>
        <v>32.529998999999997</v>
      </c>
    </row>
    <row r="1240" spans="1:9" x14ac:dyDescent="0.25">
      <c r="A1240" s="2">
        <v>44692</v>
      </c>
      <c r="B1240" s="3" cm="1">
        <f t="array" ref="B1240">INDEX(raw_long[Adj Close], MATCH(1, ($A1240=raw_long[Date])*(B$1=raw_long[Ticker]),0))</f>
        <v>38.43</v>
      </c>
      <c r="C1240" s="3" cm="1">
        <f t="array" ref="C1240">INDEX(raw_long[Adj Close], MATCH(1, ($A1240=raw_long[Date])*(C$1=raw_long[Ticker]),0))</f>
        <v>178.534775</v>
      </c>
      <c r="D1240" s="3" cm="1">
        <f t="array" ref="D1240">INDEX(raw_long[Adj Close], MATCH(1, ($A1240=raw_long[Date])*(D$1=raw_long[Ticker]),0))</f>
        <v>158.156509</v>
      </c>
      <c r="E1240" s="3" cm="1">
        <f t="array" ref="E1240">INDEX(raw_long[Adj Close], MATCH(1, ($A1240=raw_long[Date])*(E$1=raw_long[Ticker]),0))</f>
        <v>57.202297000000002</v>
      </c>
      <c r="F1240" s="3" cm="1">
        <f t="array" ref="F1240">INDEX(raw_long[Adj Close], MATCH(1, ($A1240=raw_long[Date])*(F$1=raw_long[Ticker]),0))</f>
        <v>165.10000600000001</v>
      </c>
      <c r="G1240" s="3" cm="1">
        <f t="array" ref="G1240">INDEX(raw_long[Adj Close], MATCH(1, ($A1240=raw_long[Date])*(G$1=raw_long[Ticker]),0))</f>
        <v>62</v>
      </c>
      <c r="H1240" s="3" cm="1">
        <f t="array" ref="H1240">INDEX(raw_long[Adj Close], MATCH(1, ($A1240=raw_long[Date])*(H$1=raw_long[Ticker]),0))</f>
        <v>116.800003</v>
      </c>
      <c r="I1240" s="3" cm="1">
        <f t="array" ref="I1240">INDEX(raw_long[Adj Close], MATCH(1, ($A1240=raw_long[Date])*(I$1=raw_long[Ticker]),0))</f>
        <v>32.529998999999997</v>
      </c>
    </row>
    <row r="1241" spans="1:9" x14ac:dyDescent="0.25">
      <c r="A1241" s="2">
        <v>44693</v>
      </c>
      <c r="B1241" s="3" cm="1">
        <f t="array" ref="B1241">INDEX(raw_long[Adj Close], MATCH(1, ($A1241=raw_long[Date])*(B$1=raw_long[Ticker]),0))</f>
        <v>38.990001999999997</v>
      </c>
      <c r="C1241" s="3" cm="1">
        <f t="array" ref="C1241">INDEX(raw_long[Adj Close], MATCH(1, ($A1241=raw_long[Date])*(C$1=raw_long[Ticker]),0))</f>
        <v>177.179993</v>
      </c>
      <c r="D1241" s="3" cm="1">
        <f t="array" ref="D1241">INDEX(raw_long[Adj Close], MATCH(1, ($A1241=raw_long[Date])*(D$1=raw_long[Ticker]),0))</f>
        <v>158.84286499999999</v>
      </c>
      <c r="E1241" s="3" cm="1">
        <f t="array" ref="E1241">INDEX(raw_long[Adj Close], MATCH(1, ($A1241=raw_long[Date])*(E$1=raw_long[Ticker]),0))</f>
        <v>55.25</v>
      </c>
      <c r="F1241" s="3" cm="1">
        <f t="array" ref="F1241">INDEX(raw_long[Adj Close], MATCH(1, ($A1241=raw_long[Date])*(F$1=raw_long[Ticker]),0))</f>
        <v>160</v>
      </c>
      <c r="G1241" s="3" cm="1">
        <f t="array" ref="G1241">INDEX(raw_long[Adj Close], MATCH(1, ($A1241=raw_long[Date])*(G$1=raw_long[Ticker]),0))</f>
        <v>64.120002999999997</v>
      </c>
      <c r="H1241" s="3" cm="1">
        <f t="array" ref="H1241">INDEX(raw_long[Adj Close], MATCH(1, ($A1241=raw_long[Date])*(H$1=raw_long[Ticker]),0))</f>
        <v>113.900002</v>
      </c>
      <c r="I1241" s="3" cm="1">
        <f t="array" ref="I1241">INDEX(raw_long[Adj Close], MATCH(1, ($A1241=raw_long[Date])*(I$1=raw_long[Ticker]),0))</f>
        <v>33.090000000000003</v>
      </c>
    </row>
    <row r="1242" spans="1:9" x14ac:dyDescent="0.25">
      <c r="A1242" s="2">
        <v>44694</v>
      </c>
      <c r="B1242" s="3" cm="1">
        <f t="array" ref="B1242">INDEX(raw_long[Adj Close], MATCH(1, ($A1242=raw_long[Date])*(B$1=raw_long[Ticker]),0))</f>
        <v>38.990001999999997</v>
      </c>
      <c r="C1242" s="3" cm="1">
        <f t="array" ref="C1242">INDEX(raw_long[Adj Close], MATCH(1, ($A1242=raw_long[Date])*(C$1=raw_long[Ticker]),0))</f>
        <v>180.479996</v>
      </c>
      <c r="D1242" s="3" cm="1">
        <f t="array" ref="D1242">INDEX(raw_long[Adj Close], MATCH(1, ($A1242=raw_long[Date])*(D$1=raw_long[Ticker]),0))</f>
        <v>158.84286499999999</v>
      </c>
      <c r="E1242" s="3" cm="1">
        <f t="array" ref="E1242">INDEX(raw_long[Adj Close], MATCH(1, ($A1242=raw_long[Date])*(E$1=raw_long[Ticker]),0))</f>
        <v>56.599997999999999</v>
      </c>
      <c r="F1242" s="3" cm="1">
        <f t="array" ref="F1242">INDEX(raw_long[Adj Close], MATCH(1, ($A1242=raw_long[Date])*(F$1=raw_long[Ticker]),0))</f>
        <v>160</v>
      </c>
      <c r="G1242" s="3" cm="1">
        <f t="array" ref="G1242">INDEX(raw_long[Adj Close], MATCH(1, ($A1242=raw_long[Date])*(G$1=raw_long[Ticker]),0))</f>
        <v>64.120002999999997</v>
      </c>
      <c r="H1242" s="3" cm="1">
        <f t="array" ref="H1242">INDEX(raw_long[Adj Close], MATCH(1, ($A1242=raw_long[Date])*(H$1=raw_long[Ticker]),0))</f>
        <v>113.900002</v>
      </c>
      <c r="I1242" s="3" cm="1">
        <f t="array" ref="I1242">INDEX(raw_long[Adj Close], MATCH(1, ($A1242=raw_long[Date])*(I$1=raw_long[Ticker]),0))</f>
        <v>33.090000000000003</v>
      </c>
    </row>
    <row r="1243" spans="1:9" x14ac:dyDescent="0.25">
      <c r="A1243" s="2">
        <v>44697</v>
      </c>
      <c r="B1243" s="3" cm="1">
        <f t="array" ref="B1243">INDEX(raw_long[Adj Close], MATCH(1, ($A1243=raw_long[Date])*(B$1=raw_long[Ticker]),0))</f>
        <v>39.560001</v>
      </c>
      <c r="C1243" s="3" cm="1">
        <f t="array" ref="C1243">INDEX(raw_long[Adj Close], MATCH(1, ($A1243=raw_long[Date])*(C$1=raw_long[Ticker]),0))</f>
        <v>180.05999800000001</v>
      </c>
      <c r="D1243" s="3" cm="1">
        <f t="array" ref="D1243">INDEX(raw_long[Adj Close], MATCH(1, ($A1243=raw_long[Date])*(D$1=raw_long[Ticker]),0))</f>
        <v>158.940933</v>
      </c>
      <c r="E1243" s="3" cm="1">
        <f t="array" ref="E1243">INDEX(raw_long[Adj Close], MATCH(1, ($A1243=raw_long[Date])*(E$1=raw_long[Ticker]),0))</f>
        <v>56.939999</v>
      </c>
      <c r="F1243" s="3" cm="1">
        <f t="array" ref="F1243">INDEX(raw_long[Adj Close], MATCH(1, ($A1243=raw_long[Date])*(F$1=raw_long[Ticker]),0))</f>
        <v>161</v>
      </c>
      <c r="G1243" s="3" cm="1">
        <f t="array" ref="G1243">INDEX(raw_long[Adj Close], MATCH(1, ($A1243=raw_long[Date])*(G$1=raw_long[Ticker]),0))</f>
        <v>65.099997999999999</v>
      </c>
      <c r="H1243" s="3" cm="1">
        <f t="array" ref="H1243">INDEX(raw_long[Adj Close], MATCH(1, ($A1243=raw_long[Date])*(H$1=raw_long[Ticker]),0))</f>
        <v>113.599998</v>
      </c>
      <c r="I1243" s="3" cm="1">
        <f t="array" ref="I1243">INDEX(raw_long[Adj Close], MATCH(1, ($A1243=raw_long[Date])*(I$1=raw_long[Ticker]),0))</f>
        <v>34.669998</v>
      </c>
    </row>
    <row r="1244" spans="1:9" x14ac:dyDescent="0.25">
      <c r="A1244" s="2">
        <v>44698</v>
      </c>
      <c r="B1244" s="3" cm="1">
        <f t="array" ref="B1244">INDEX(raw_long[Adj Close], MATCH(1, ($A1244=raw_long[Date])*(B$1=raw_long[Ticker]),0))</f>
        <v>40.720001000000003</v>
      </c>
      <c r="C1244" s="3" cm="1">
        <f t="array" ref="C1244">INDEX(raw_long[Adj Close], MATCH(1, ($A1244=raw_long[Date])*(C$1=raw_long[Ticker]),0))</f>
        <v>183.300003</v>
      </c>
      <c r="D1244" s="3" cm="1">
        <f t="array" ref="D1244">INDEX(raw_long[Adj Close], MATCH(1, ($A1244=raw_long[Date])*(D$1=raw_long[Ticker]),0))</f>
        <v>161.049026</v>
      </c>
      <c r="E1244" s="3" cm="1">
        <f t="array" ref="E1244">INDEX(raw_long[Adj Close], MATCH(1, ($A1244=raw_long[Date])*(E$1=raw_long[Ticker]),0))</f>
        <v>56.860000999999997</v>
      </c>
      <c r="F1244" s="3" cm="1">
        <f t="array" ref="F1244">INDEX(raw_long[Adj Close], MATCH(1, ($A1244=raw_long[Date])*(F$1=raw_long[Ticker]),0))</f>
        <v>164.60000600000001</v>
      </c>
      <c r="G1244" s="3" cm="1">
        <f t="array" ref="G1244">INDEX(raw_long[Adj Close], MATCH(1, ($A1244=raw_long[Date])*(G$1=raw_long[Ticker]),0))</f>
        <v>66.260002</v>
      </c>
      <c r="H1244" s="3" cm="1">
        <f t="array" ref="H1244">INDEX(raw_long[Adj Close], MATCH(1, ($A1244=raw_long[Date])*(H$1=raw_long[Ticker]),0))</f>
        <v>116.5</v>
      </c>
      <c r="I1244" s="3" cm="1">
        <f t="array" ref="I1244">INDEX(raw_long[Adj Close], MATCH(1, ($A1244=raw_long[Date])*(I$1=raw_long[Ticker]),0))</f>
        <v>35.610000999999997</v>
      </c>
    </row>
    <row r="1245" spans="1:9" x14ac:dyDescent="0.25">
      <c r="A1245" s="2">
        <v>44699</v>
      </c>
      <c r="B1245" s="3" cm="1">
        <f t="array" ref="B1245">INDEX(raw_long[Adj Close], MATCH(1, ($A1245=raw_long[Date])*(B$1=raw_long[Ticker]),0))</f>
        <v>40.049999</v>
      </c>
      <c r="C1245" s="3" cm="1">
        <f t="array" ref="C1245">INDEX(raw_long[Adj Close], MATCH(1, ($A1245=raw_long[Date])*(C$1=raw_long[Ticker]),0))</f>
        <v>175.979996</v>
      </c>
      <c r="D1245" s="3" cm="1">
        <f t="array" ref="D1245">INDEX(raw_long[Adj Close], MATCH(1, ($A1245=raw_long[Date])*(D$1=raw_long[Ticker]),0))</f>
        <v>161</v>
      </c>
      <c r="E1245" s="3" cm="1">
        <f t="array" ref="E1245">INDEX(raw_long[Adj Close], MATCH(1, ($A1245=raw_long[Date])*(E$1=raw_long[Ticker]),0))</f>
        <v>56.82</v>
      </c>
      <c r="F1245" s="3" cm="1">
        <f t="array" ref="F1245">INDEX(raw_long[Adj Close], MATCH(1, ($A1245=raw_long[Date])*(F$1=raw_long[Ticker]),0))</f>
        <v>163.949997</v>
      </c>
      <c r="G1245" s="3" cm="1">
        <f t="array" ref="G1245">INDEX(raw_long[Adj Close], MATCH(1, ($A1245=raw_long[Date])*(G$1=raw_long[Ticker]),0))</f>
        <v>62.939999</v>
      </c>
      <c r="H1245" s="3" cm="1">
        <f t="array" ref="H1245">INDEX(raw_long[Adj Close], MATCH(1, ($A1245=raw_long[Date])*(H$1=raw_long[Ticker]),0))</f>
        <v>113.620003</v>
      </c>
      <c r="I1245" s="3" cm="1">
        <f t="array" ref="I1245">INDEX(raw_long[Adj Close], MATCH(1, ($A1245=raw_long[Date])*(I$1=raw_long[Ticker]),0))</f>
        <v>34.479999999999997</v>
      </c>
    </row>
    <row r="1246" spans="1:9" x14ac:dyDescent="0.25">
      <c r="A1246" s="2">
        <v>44700</v>
      </c>
      <c r="B1246" s="3" cm="1">
        <f t="array" ref="B1246">INDEX(raw_long[Adj Close], MATCH(1, ($A1246=raw_long[Date])*(B$1=raw_long[Ticker]),0))</f>
        <v>40.049999</v>
      </c>
      <c r="C1246" s="3" cm="1">
        <f t="array" ref="C1246">INDEX(raw_long[Adj Close], MATCH(1, ($A1246=raw_long[Date])*(C$1=raw_long[Ticker]),0))</f>
        <v>175.979996</v>
      </c>
      <c r="D1246" s="3" cm="1">
        <f t="array" ref="D1246">INDEX(raw_long[Adj Close], MATCH(1, ($A1246=raw_long[Date])*(D$1=raw_long[Ticker]),0))</f>
        <v>164.199997</v>
      </c>
      <c r="E1246" s="3" cm="1">
        <f t="array" ref="E1246">INDEX(raw_long[Adj Close], MATCH(1, ($A1246=raw_long[Date])*(E$1=raw_long[Ticker]),0))</f>
        <v>55.82</v>
      </c>
      <c r="F1246" s="3" cm="1">
        <f t="array" ref="F1246">INDEX(raw_long[Adj Close], MATCH(1, ($A1246=raw_long[Date])*(F$1=raw_long[Ticker]),0))</f>
        <v>163.949997</v>
      </c>
      <c r="G1246" s="3" cm="1">
        <f t="array" ref="G1246">INDEX(raw_long[Adj Close], MATCH(1, ($A1246=raw_long[Date])*(G$1=raw_long[Ticker]),0))</f>
        <v>62.939999</v>
      </c>
      <c r="H1246" s="3" cm="1">
        <f t="array" ref="H1246">INDEX(raw_long[Adj Close], MATCH(1, ($A1246=raw_long[Date])*(H$1=raw_long[Ticker]),0))</f>
        <v>112.459999</v>
      </c>
      <c r="I1246" s="3" cm="1">
        <f t="array" ref="I1246">INDEX(raw_long[Adj Close], MATCH(1, ($A1246=raw_long[Date])*(I$1=raw_long[Ticker]),0))</f>
        <v>34.479999999999997</v>
      </c>
    </row>
    <row r="1247" spans="1:9" x14ac:dyDescent="0.25">
      <c r="A1247" s="2">
        <v>44701</v>
      </c>
      <c r="B1247" s="3" cm="1">
        <f t="array" ref="B1247">INDEX(raw_long[Adj Close], MATCH(1, ($A1247=raw_long[Date])*(B$1=raw_long[Ticker]),0))</f>
        <v>39.990001999999997</v>
      </c>
      <c r="C1247" s="3" cm="1">
        <f t="array" ref="C1247">INDEX(raw_long[Adj Close], MATCH(1, ($A1247=raw_long[Date])*(C$1=raw_long[Ticker]),0))</f>
        <v>172.800003</v>
      </c>
      <c r="D1247" s="3" cm="1">
        <f t="array" ref="D1247">INDEX(raw_long[Adj Close], MATCH(1, ($A1247=raw_long[Date])*(D$1=raw_long[Ticker]),0))</f>
        <v>162.39999399999999</v>
      </c>
      <c r="E1247" s="3" cm="1">
        <f t="array" ref="E1247">INDEX(raw_long[Adj Close], MATCH(1, ($A1247=raw_long[Date])*(E$1=raw_long[Ticker]),0))</f>
        <v>56.299999</v>
      </c>
      <c r="F1247" s="3" cm="1">
        <f t="array" ref="F1247">INDEX(raw_long[Adj Close], MATCH(1, ($A1247=raw_long[Date])*(F$1=raw_long[Ticker]),0))</f>
        <v>172.39999399999999</v>
      </c>
      <c r="G1247" s="3" cm="1">
        <f t="array" ref="G1247">INDEX(raw_long[Adj Close], MATCH(1, ($A1247=raw_long[Date])*(G$1=raw_long[Ticker]),0))</f>
        <v>62.080002</v>
      </c>
      <c r="H1247" s="3" cm="1">
        <f t="array" ref="H1247">INDEX(raw_long[Adj Close], MATCH(1, ($A1247=raw_long[Date])*(H$1=raw_long[Ticker]),0))</f>
        <v>115.08000199999999</v>
      </c>
      <c r="I1247" s="3" cm="1">
        <f t="array" ref="I1247">INDEX(raw_long[Adj Close], MATCH(1, ($A1247=raw_long[Date])*(I$1=raw_long[Ticker]),0))</f>
        <v>36</v>
      </c>
    </row>
    <row r="1248" spans="1:9" x14ac:dyDescent="0.25">
      <c r="A1248" s="2">
        <v>44704</v>
      </c>
      <c r="B1248" s="3" cm="1">
        <f t="array" ref="B1248">INDEX(raw_long[Adj Close], MATCH(1, ($A1248=raw_long[Date])*(B$1=raw_long[Ticker]),0))</f>
        <v>40.939999</v>
      </c>
      <c r="C1248" s="3" cm="1">
        <f t="array" ref="C1248">INDEX(raw_long[Adj Close], MATCH(1, ($A1248=raw_long[Date])*(C$1=raw_long[Ticker]),0))</f>
        <v>175.479996</v>
      </c>
      <c r="D1248" s="3" cm="1">
        <f t="array" ref="D1248">INDEX(raw_long[Adj Close], MATCH(1, ($A1248=raw_long[Date])*(D$1=raw_long[Ticker]),0))</f>
        <v>162.699997</v>
      </c>
      <c r="E1248" s="3" cm="1">
        <f t="array" ref="E1248">INDEX(raw_long[Adj Close], MATCH(1, ($A1248=raw_long[Date])*(E$1=raw_long[Ticker]),0))</f>
        <v>56.080002</v>
      </c>
      <c r="F1248" s="3" cm="1">
        <f t="array" ref="F1248">INDEX(raw_long[Adj Close], MATCH(1, ($A1248=raw_long[Date])*(F$1=raw_long[Ticker]),0))</f>
        <v>175.89999399999999</v>
      </c>
      <c r="G1248" s="3" cm="1">
        <f t="array" ref="G1248">INDEX(raw_long[Adj Close], MATCH(1, ($A1248=raw_long[Date])*(G$1=raw_long[Ticker]),0))</f>
        <v>62.900002000000001</v>
      </c>
      <c r="H1248" s="3" cm="1">
        <f t="array" ref="H1248">INDEX(raw_long[Adj Close], MATCH(1, ($A1248=raw_long[Date])*(H$1=raw_long[Ticker]),0))</f>
        <v>116.699997</v>
      </c>
      <c r="I1248" s="3" cm="1">
        <f t="array" ref="I1248">INDEX(raw_long[Adj Close], MATCH(1, ($A1248=raw_long[Date])*(I$1=raw_long[Ticker]),0))</f>
        <v>35.720001000000003</v>
      </c>
    </row>
    <row r="1249" spans="1:9" x14ac:dyDescent="0.25">
      <c r="A1249" s="2">
        <v>44705</v>
      </c>
      <c r="B1249" s="3" cm="1">
        <f t="array" ref="B1249">INDEX(raw_long[Adj Close], MATCH(1, ($A1249=raw_long[Date])*(B$1=raw_long[Ticker]),0))</f>
        <v>40.240001999999997</v>
      </c>
      <c r="C1249" s="3" cm="1">
        <f t="array" ref="C1249">INDEX(raw_long[Adj Close], MATCH(1, ($A1249=raw_long[Date])*(C$1=raw_long[Ticker]),0))</f>
        <v>171.199997</v>
      </c>
      <c r="D1249" s="3" cm="1">
        <f t="array" ref="D1249">INDEX(raw_long[Adj Close], MATCH(1, ($A1249=raw_long[Date])*(D$1=raw_long[Ticker]),0))</f>
        <v>165.85000600000001</v>
      </c>
      <c r="E1249" s="3" cm="1">
        <f t="array" ref="E1249">INDEX(raw_long[Adj Close], MATCH(1, ($A1249=raw_long[Date])*(E$1=raw_long[Ticker]),0))</f>
        <v>55.939999</v>
      </c>
      <c r="F1249" s="3" cm="1">
        <f t="array" ref="F1249">INDEX(raw_long[Adj Close], MATCH(1, ($A1249=raw_long[Date])*(F$1=raw_long[Ticker]),0))</f>
        <v>175.10000600000001</v>
      </c>
      <c r="G1249" s="3" cm="1">
        <f t="array" ref="G1249">INDEX(raw_long[Adj Close], MATCH(1, ($A1249=raw_long[Date])*(G$1=raw_long[Ticker]),0))</f>
        <v>60.48</v>
      </c>
      <c r="H1249" s="3" cm="1">
        <f t="array" ref="H1249">INDEX(raw_long[Adj Close], MATCH(1, ($A1249=raw_long[Date])*(H$1=raw_long[Ticker]),0))</f>
        <v>114.199997</v>
      </c>
      <c r="I1249" s="3" cm="1">
        <f t="array" ref="I1249">INDEX(raw_long[Adj Close], MATCH(1, ($A1249=raw_long[Date])*(I$1=raw_long[Ticker]),0))</f>
        <v>32.43</v>
      </c>
    </row>
    <row r="1250" spans="1:9" x14ac:dyDescent="0.25">
      <c r="A1250" s="2">
        <v>44706</v>
      </c>
      <c r="B1250" s="3" cm="1">
        <f t="array" ref="B1250">INDEX(raw_long[Adj Close], MATCH(1, ($A1250=raw_long[Date])*(B$1=raw_long[Ticker]),0))</f>
        <v>40.240001999999997</v>
      </c>
      <c r="C1250" s="3" cm="1">
        <f t="array" ref="C1250">INDEX(raw_long[Adj Close], MATCH(1, ($A1250=raw_long[Date])*(C$1=raw_long[Ticker]),0))</f>
        <v>171.199997</v>
      </c>
      <c r="D1250" s="3" cm="1">
        <f t="array" ref="D1250">INDEX(raw_long[Adj Close], MATCH(1, ($A1250=raw_long[Date])*(D$1=raw_long[Ticker]),0))</f>
        <v>165.85000600000001</v>
      </c>
      <c r="E1250" s="3" cm="1">
        <f t="array" ref="E1250">INDEX(raw_long[Adj Close], MATCH(1, ($A1250=raw_long[Date])*(E$1=raw_long[Ticker]),0))</f>
        <v>55.939999</v>
      </c>
      <c r="F1250" s="3" cm="1">
        <f t="array" ref="F1250">INDEX(raw_long[Adj Close], MATCH(1, ($A1250=raw_long[Date])*(F$1=raw_long[Ticker]),0))</f>
        <v>175.10000600000001</v>
      </c>
      <c r="G1250" s="3" cm="1">
        <f t="array" ref="G1250">INDEX(raw_long[Adj Close], MATCH(1, ($A1250=raw_long[Date])*(G$1=raw_long[Ticker]),0))</f>
        <v>60.48</v>
      </c>
      <c r="H1250" s="3" cm="1">
        <f t="array" ref="H1250">INDEX(raw_long[Adj Close], MATCH(1, ($A1250=raw_long[Date])*(H$1=raw_long[Ticker]),0))</f>
        <v>114.199997</v>
      </c>
      <c r="I1250" s="3" cm="1">
        <f t="array" ref="I1250">INDEX(raw_long[Adj Close], MATCH(1, ($A1250=raw_long[Date])*(I$1=raw_long[Ticker]),0))</f>
        <v>32.43</v>
      </c>
    </row>
    <row r="1251" spans="1:9" x14ac:dyDescent="0.25">
      <c r="A1251" s="2">
        <v>44707</v>
      </c>
      <c r="B1251" s="3" cm="1">
        <f t="array" ref="B1251">INDEX(raw_long[Adj Close], MATCH(1, ($A1251=raw_long[Date])*(B$1=raw_long[Ticker]),0))</f>
        <v>41.889999000000003</v>
      </c>
      <c r="C1251" s="3" cm="1">
        <f t="array" ref="C1251">INDEX(raw_long[Adj Close], MATCH(1, ($A1251=raw_long[Date])*(C$1=raw_long[Ticker]),0))</f>
        <v>176.759995</v>
      </c>
      <c r="D1251" s="3" cm="1">
        <f t="array" ref="D1251">INDEX(raw_long[Adj Close], MATCH(1, ($A1251=raw_long[Date])*(D$1=raw_long[Ticker]),0))</f>
        <v>163.75</v>
      </c>
      <c r="E1251" s="3" cm="1">
        <f t="array" ref="E1251">INDEX(raw_long[Adj Close], MATCH(1, ($A1251=raw_long[Date])*(E$1=raw_long[Ticker]),0))</f>
        <v>56.68</v>
      </c>
      <c r="F1251" s="3" cm="1">
        <f t="array" ref="F1251">INDEX(raw_long[Adj Close], MATCH(1, ($A1251=raw_long[Date])*(F$1=raw_long[Ticker]),0))</f>
        <v>175.39999399999999</v>
      </c>
      <c r="G1251" s="3" cm="1">
        <f t="array" ref="G1251">INDEX(raw_long[Adj Close], MATCH(1, ($A1251=raw_long[Date])*(G$1=raw_long[Ticker]),0))</f>
        <v>64.260002</v>
      </c>
      <c r="H1251" s="3" cm="1">
        <f t="array" ref="H1251">INDEX(raw_long[Adj Close], MATCH(1, ($A1251=raw_long[Date])*(H$1=raw_long[Ticker]),0))</f>
        <v>118.519997</v>
      </c>
      <c r="I1251" s="3" cm="1">
        <f t="array" ref="I1251">INDEX(raw_long[Adj Close], MATCH(1, ($A1251=raw_long[Date])*(I$1=raw_long[Ticker]),0))</f>
        <v>37.200001</v>
      </c>
    </row>
    <row r="1252" spans="1:9" x14ac:dyDescent="0.25">
      <c r="A1252" s="2">
        <v>44708</v>
      </c>
      <c r="B1252" s="3" cm="1">
        <f t="array" ref="B1252">INDEX(raw_long[Adj Close], MATCH(1, ($A1252=raw_long[Date])*(B$1=raw_long[Ticker]),0))</f>
        <v>41.889999000000003</v>
      </c>
      <c r="C1252" s="3" cm="1">
        <f t="array" ref="C1252">INDEX(raw_long[Adj Close], MATCH(1, ($A1252=raw_long[Date])*(C$1=raw_long[Ticker]),0))</f>
        <v>176.759995</v>
      </c>
      <c r="D1252" s="3" cm="1">
        <f t="array" ref="D1252">INDEX(raw_long[Adj Close], MATCH(1, ($A1252=raw_long[Date])*(D$1=raw_long[Ticker]),0))</f>
        <v>163.75</v>
      </c>
      <c r="E1252" s="3" cm="1">
        <f t="array" ref="E1252">INDEX(raw_long[Adj Close], MATCH(1, ($A1252=raw_long[Date])*(E$1=raw_long[Ticker]),0))</f>
        <v>56.68</v>
      </c>
      <c r="F1252" s="3" cm="1">
        <f t="array" ref="F1252">INDEX(raw_long[Adj Close], MATCH(1, ($A1252=raw_long[Date])*(F$1=raw_long[Ticker]),0))</f>
        <v>175.39999399999999</v>
      </c>
      <c r="G1252" s="3" cm="1">
        <f t="array" ref="G1252">INDEX(raw_long[Adj Close], MATCH(1, ($A1252=raw_long[Date])*(G$1=raw_long[Ticker]),0))</f>
        <v>64.260002</v>
      </c>
      <c r="H1252" s="3" cm="1">
        <f t="array" ref="H1252">INDEX(raw_long[Adj Close], MATCH(1, ($A1252=raw_long[Date])*(H$1=raw_long[Ticker]),0))</f>
        <v>118.519997</v>
      </c>
      <c r="I1252" s="3" cm="1">
        <f t="array" ref="I1252">INDEX(raw_long[Adj Close], MATCH(1, ($A1252=raw_long[Date])*(I$1=raw_long[Ticker]),0))</f>
        <v>37.200001</v>
      </c>
    </row>
    <row r="1253" spans="1:9" x14ac:dyDescent="0.25">
      <c r="A1253" s="2">
        <v>44711</v>
      </c>
      <c r="B1253" s="3" cm="1">
        <f t="array" ref="B1253">INDEX(raw_long[Adj Close], MATCH(1, ($A1253=raw_long[Date])*(B$1=raw_long[Ticker]),0))</f>
        <v>41.889999000000003</v>
      </c>
      <c r="C1253" s="3" cm="1">
        <f t="array" ref="C1253">INDEX(raw_long[Adj Close], MATCH(1, ($A1253=raw_long[Date])*(C$1=raw_long[Ticker]),0))</f>
        <v>176.759995</v>
      </c>
      <c r="D1253" s="3" cm="1">
        <f t="array" ref="D1253">INDEX(raw_long[Adj Close], MATCH(1, ($A1253=raw_long[Date])*(D$1=raw_long[Ticker]),0))</f>
        <v>163.75</v>
      </c>
      <c r="E1253" s="3" cm="1">
        <f t="array" ref="E1253">INDEX(raw_long[Adj Close], MATCH(1, ($A1253=raw_long[Date])*(E$1=raw_long[Ticker]),0))</f>
        <v>56.68</v>
      </c>
      <c r="F1253" s="3" cm="1">
        <f t="array" ref="F1253">INDEX(raw_long[Adj Close], MATCH(1, ($A1253=raw_long[Date])*(F$1=raw_long[Ticker]),0))</f>
        <v>175.39999399999999</v>
      </c>
      <c r="G1253" s="3" cm="1">
        <f t="array" ref="G1253">INDEX(raw_long[Adj Close], MATCH(1, ($A1253=raw_long[Date])*(G$1=raw_long[Ticker]),0))</f>
        <v>64.260002</v>
      </c>
      <c r="H1253" s="3" cm="1">
        <f t="array" ref="H1253">INDEX(raw_long[Adj Close], MATCH(1, ($A1253=raw_long[Date])*(H$1=raw_long[Ticker]),0))</f>
        <v>118.519997</v>
      </c>
      <c r="I1253" s="3" cm="1">
        <f t="array" ref="I1253">INDEX(raw_long[Adj Close], MATCH(1, ($A1253=raw_long[Date])*(I$1=raw_long[Ticker]),0))</f>
        <v>37.200001</v>
      </c>
    </row>
    <row r="1254" spans="1:9" x14ac:dyDescent="0.25">
      <c r="A1254" s="2">
        <v>44712</v>
      </c>
      <c r="B1254" s="3" cm="1">
        <f t="array" ref="B1254">INDEX(raw_long[Adj Close], MATCH(1, ($A1254=raw_long[Date])*(B$1=raw_long[Ticker]),0))</f>
        <v>42.5</v>
      </c>
      <c r="C1254" s="3" cm="1">
        <f t="array" ref="C1254">INDEX(raw_long[Adj Close], MATCH(1, ($A1254=raw_long[Date])*(C$1=raw_long[Ticker]),0))</f>
        <v>184.46000699999999</v>
      </c>
      <c r="D1254" s="3" cm="1">
        <f t="array" ref="D1254">INDEX(raw_long[Adj Close], MATCH(1, ($A1254=raw_long[Date])*(D$1=raw_long[Ticker]),0))</f>
        <v>156.25</v>
      </c>
      <c r="E1254" s="3" cm="1">
        <f t="array" ref="E1254">INDEX(raw_long[Adj Close], MATCH(1, ($A1254=raw_long[Date])*(E$1=raw_long[Ticker]),0))</f>
        <v>56.639999000000003</v>
      </c>
      <c r="F1254" s="3" cm="1">
        <f t="array" ref="F1254">INDEX(raw_long[Adj Close], MATCH(1, ($A1254=raw_long[Date])*(F$1=raw_long[Ticker]),0))</f>
        <v>175</v>
      </c>
      <c r="G1254" s="3" cm="1">
        <f t="array" ref="G1254">INDEX(raw_long[Adj Close], MATCH(1, ($A1254=raw_long[Date])*(G$1=raw_long[Ticker]),0))</f>
        <v>69.220000999999996</v>
      </c>
      <c r="H1254" s="3" cm="1">
        <f t="array" ref="H1254">INDEX(raw_long[Adj Close], MATCH(1, ($A1254=raw_long[Date])*(H$1=raw_long[Ticker]),0))</f>
        <v>122.44000200000001</v>
      </c>
      <c r="I1254" s="3" cm="1">
        <f t="array" ref="I1254">INDEX(raw_long[Adj Close], MATCH(1, ($A1254=raw_long[Date])*(I$1=raw_long[Ticker]),0))</f>
        <v>37.849997999999999</v>
      </c>
    </row>
    <row r="1255" spans="1:9" x14ac:dyDescent="0.25">
      <c r="A1255" s="2">
        <v>44713</v>
      </c>
      <c r="B1255" s="3" cm="1">
        <f t="array" ref="B1255">INDEX(raw_long[Adj Close], MATCH(1, ($A1255=raw_long[Date])*(B$1=raw_long[Ticker]),0))</f>
        <v>43.080002</v>
      </c>
      <c r="C1255" s="3" cm="1">
        <f t="array" ref="C1255">INDEX(raw_long[Adj Close], MATCH(1, ($A1255=raw_long[Date])*(C$1=raw_long[Ticker]),0))</f>
        <v>182.44000199999999</v>
      </c>
      <c r="D1255" s="3" cm="1">
        <f t="array" ref="D1255">INDEX(raw_long[Adj Close], MATCH(1, ($A1255=raw_long[Date])*(D$1=raw_long[Ticker]),0))</f>
        <v>154.35000600000001</v>
      </c>
      <c r="E1255" s="3" cm="1">
        <f t="array" ref="E1255">INDEX(raw_long[Adj Close], MATCH(1, ($A1255=raw_long[Date])*(E$1=raw_long[Ticker]),0))</f>
        <v>55.18</v>
      </c>
      <c r="F1255" s="3" cm="1">
        <f t="array" ref="F1255">INDEX(raw_long[Adj Close], MATCH(1, ($A1255=raw_long[Date])*(F$1=raw_long[Ticker]),0))</f>
        <v>172.10000600000001</v>
      </c>
      <c r="G1255" s="3" cm="1">
        <f t="array" ref="G1255">INDEX(raw_long[Adj Close], MATCH(1, ($A1255=raw_long[Date])*(G$1=raw_long[Ticker]),0))</f>
        <v>68.199996999999996</v>
      </c>
      <c r="H1255" s="3" cm="1">
        <f t="array" ref="H1255">INDEX(raw_long[Adj Close], MATCH(1, ($A1255=raw_long[Date])*(H$1=raw_long[Ticker]),0))</f>
        <v>122.58000199999999</v>
      </c>
      <c r="I1255" s="3" cm="1">
        <f t="array" ref="I1255">INDEX(raw_long[Adj Close], MATCH(1, ($A1255=raw_long[Date])*(I$1=raw_long[Ticker]),0))</f>
        <v>35.360000999999997</v>
      </c>
    </row>
    <row r="1256" spans="1:9" x14ac:dyDescent="0.25">
      <c r="A1256" s="2">
        <v>44714</v>
      </c>
      <c r="B1256" s="3" cm="1">
        <f t="array" ref="B1256">INDEX(raw_long[Adj Close], MATCH(1, ($A1256=raw_long[Date])*(B$1=raw_long[Ticker]),0))</f>
        <v>43.080002</v>
      </c>
      <c r="C1256" s="3" cm="1">
        <f t="array" ref="C1256">INDEX(raw_long[Adj Close], MATCH(1, ($A1256=raw_long[Date])*(C$1=raw_long[Ticker]),0))</f>
        <v>182.44000199999999</v>
      </c>
      <c r="D1256" s="3" cm="1">
        <f t="array" ref="D1256">INDEX(raw_long[Adj Close], MATCH(1, ($A1256=raw_long[Date])*(D$1=raw_long[Ticker]),0))</f>
        <v>154.35000600000001</v>
      </c>
      <c r="E1256" s="3" cm="1">
        <f t="array" ref="E1256">INDEX(raw_long[Adj Close], MATCH(1, ($A1256=raw_long[Date])*(E$1=raw_long[Ticker]),0))</f>
        <v>55.18</v>
      </c>
      <c r="F1256" s="3" cm="1">
        <f t="array" ref="F1256">INDEX(raw_long[Adj Close], MATCH(1, ($A1256=raw_long[Date])*(F$1=raw_long[Ticker]),0))</f>
        <v>172.10000600000001</v>
      </c>
      <c r="G1256" s="3" cm="1">
        <f t="array" ref="G1256">INDEX(raw_long[Adj Close], MATCH(1, ($A1256=raw_long[Date])*(G$1=raw_long[Ticker]),0))</f>
        <v>68.199996999999996</v>
      </c>
      <c r="H1256" s="3" cm="1">
        <f t="array" ref="H1256">INDEX(raw_long[Adj Close], MATCH(1, ($A1256=raw_long[Date])*(H$1=raw_long[Ticker]),0))</f>
        <v>122.58000199999999</v>
      </c>
      <c r="I1256" s="3" cm="1">
        <f t="array" ref="I1256">INDEX(raw_long[Adj Close], MATCH(1, ($A1256=raw_long[Date])*(I$1=raw_long[Ticker]),0))</f>
        <v>35.360000999999997</v>
      </c>
    </row>
    <row r="1257" spans="1:9" x14ac:dyDescent="0.25">
      <c r="A1257" s="2">
        <v>44715</v>
      </c>
      <c r="B1257" s="3" cm="1">
        <f t="array" ref="B1257">INDEX(raw_long[Adj Close], MATCH(1, ($A1257=raw_long[Date])*(B$1=raw_long[Ticker]),0))</f>
        <v>43.080002</v>
      </c>
      <c r="C1257" s="3" cm="1">
        <f t="array" ref="C1257">INDEX(raw_long[Adj Close], MATCH(1, ($A1257=raw_long[Date])*(C$1=raw_long[Ticker]),0))</f>
        <v>182.44000199999999</v>
      </c>
      <c r="D1257" s="3" cm="1">
        <f t="array" ref="D1257">INDEX(raw_long[Adj Close], MATCH(1, ($A1257=raw_long[Date])*(D$1=raw_long[Ticker]),0))</f>
        <v>154.35000600000001</v>
      </c>
      <c r="E1257" s="3" cm="1">
        <f t="array" ref="E1257">INDEX(raw_long[Adj Close], MATCH(1, ($A1257=raw_long[Date])*(E$1=raw_long[Ticker]),0))</f>
        <v>53.299999</v>
      </c>
      <c r="F1257" s="3" cm="1">
        <f t="array" ref="F1257">INDEX(raw_long[Adj Close], MATCH(1, ($A1257=raw_long[Date])*(F$1=raw_long[Ticker]),0))</f>
        <v>172.10000600000001</v>
      </c>
      <c r="G1257" s="3" cm="1">
        <f t="array" ref="G1257">INDEX(raw_long[Adj Close], MATCH(1, ($A1257=raw_long[Date])*(G$1=raw_long[Ticker]),0))</f>
        <v>68.199996999999996</v>
      </c>
      <c r="H1257" s="3" cm="1">
        <f t="array" ref="H1257">INDEX(raw_long[Adj Close], MATCH(1, ($A1257=raw_long[Date])*(H$1=raw_long[Ticker]),0))</f>
        <v>124.019997</v>
      </c>
      <c r="I1257" s="3" cm="1">
        <f t="array" ref="I1257">INDEX(raw_long[Adj Close], MATCH(1, ($A1257=raw_long[Date])*(I$1=raw_long[Ticker]),0))</f>
        <v>35.360000999999997</v>
      </c>
    </row>
    <row r="1258" spans="1:9" x14ac:dyDescent="0.25">
      <c r="A1258" s="2">
        <v>44718</v>
      </c>
      <c r="B1258" s="3" cm="1">
        <f t="array" ref="B1258">INDEX(raw_long[Adj Close], MATCH(1, ($A1258=raw_long[Date])*(B$1=raw_long[Ticker]),0))</f>
        <v>44.060001</v>
      </c>
      <c r="C1258" s="3" cm="1">
        <f t="array" ref="C1258">INDEX(raw_long[Adj Close], MATCH(1, ($A1258=raw_long[Date])*(C$1=raw_long[Ticker]),0))</f>
        <v>188.33999600000001</v>
      </c>
      <c r="D1258" s="3" cm="1">
        <f t="array" ref="D1258">INDEX(raw_long[Adj Close], MATCH(1, ($A1258=raw_long[Date])*(D$1=raw_long[Ticker]),0))</f>
        <v>156.39999399999999</v>
      </c>
      <c r="E1258" s="3" cm="1">
        <f t="array" ref="E1258">INDEX(raw_long[Adj Close], MATCH(1, ($A1258=raw_long[Date])*(E$1=raw_long[Ticker]),0))</f>
        <v>53.619999</v>
      </c>
      <c r="F1258" s="3" cm="1">
        <f t="array" ref="F1258">INDEX(raw_long[Adj Close], MATCH(1, ($A1258=raw_long[Date])*(F$1=raw_long[Ticker]),0))</f>
        <v>175.35000600000001</v>
      </c>
      <c r="G1258" s="3" cm="1">
        <f t="array" ref="G1258">INDEX(raw_long[Adj Close], MATCH(1, ($A1258=raw_long[Date])*(G$1=raw_long[Ticker]),0))</f>
        <v>71.040001000000004</v>
      </c>
      <c r="H1258" s="3" cm="1">
        <f t="array" ref="H1258">INDEX(raw_long[Adj Close], MATCH(1, ($A1258=raw_long[Date])*(H$1=raw_long[Ticker]),0))</f>
        <v>125.839996</v>
      </c>
      <c r="I1258" s="3" cm="1">
        <f t="array" ref="I1258">INDEX(raw_long[Adj Close], MATCH(1, ($A1258=raw_long[Date])*(I$1=raw_long[Ticker]),0))</f>
        <v>36.599997999999999</v>
      </c>
    </row>
    <row r="1259" spans="1:9" x14ac:dyDescent="0.25">
      <c r="A1259" s="2">
        <v>44719</v>
      </c>
      <c r="B1259" s="3" cm="1">
        <f t="array" ref="B1259">INDEX(raw_long[Adj Close], MATCH(1, ($A1259=raw_long[Date])*(B$1=raw_long[Ticker]),0))</f>
        <v>43.400002000000001</v>
      </c>
      <c r="C1259" s="3" cm="1">
        <f t="array" ref="C1259">INDEX(raw_long[Adj Close], MATCH(1, ($A1259=raw_long[Date])*(C$1=raw_long[Ticker]),0))</f>
        <v>186</v>
      </c>
      <c r="D1259" s="3" cm="1">
        <f t="array" ref="D1259">INDEX(raw_long[Adj Close], MATCH(1, ($A1259=raw_long[Date])*(D$1=raw_long[Ticker]),0))</f>
        <v>153.89999399999999</v>
      </c>
      <c r="E1259" s="3" cm="1">
        <f t="array" ref="E1259">INDEX(raw_long[Adj Close], MATCH(1, ($A1259=raw_long[Date])*(E$1=raw_long[Ticker]),0))</f>
        <v>54.16</v>
      </c>
      <c r="F1259" s="3" cm="1">
        <f t="array" ref="F1259">INDEX(raw_long[Adj Close], MATCH(1, ($A1259=raw_long[Date])*(F$1=raw_long[Ticker]),0))</f>
        <v>173.699997</v>
      </c>
      <c r="G1259" s="3" cm="1">
        <f t="array" ref="G1259">INDEX(raw_long[Adj Close], MATCH(1, ($A1259=raw_long[Date])*(G$1=raw_long[Ticker]),0))</f>
        <v>70.900002000000001</v>
      </c>
      <c r="H1259" s="3" cm="1">
        <f t="array" ref="H1259">INDEX(raw_long[Adj Close], MATCH(1, ($A1259=raw_long[Date])*(H$1=raw_long[Ticker]),0))</f>
        <v>125</v>
      </c>
      <c r="I1259" s="3" cm="1">
        <f t="array" ref="I1259">INDEX(raw_long[Adj Close], MATCH(1, ($A1259=raw_long[Date])*(I$1=raw_long[Ticker]),0))</f>
        <v>34.830002</v>
      </c>
    </row>
    <row r="1260" spans="1:9" x14ac:dyDescent="0.25">
      <c r="A1260" s="2">
        <v>44720</v>
      </c>
      <c r="B1260" s="3" cm="1">
        <f t="array" ref="B1260">INDEX(raw_long[Adj Close], MATCH(1, ($A1260=raw_long[Date])*(B$1=raw_long[Ticker]),0))</f>
        <v>43.810001</v>
      </c>
      <c r="C1260" s="3" cm="1">
        <f t="array" ref="C1260">INDEX(raw_long[Adj Close], MATCH(1, ($A1260=raw_long[Date])*(C$1=raw_long[Ticker]),0))</f>
        <v>186.979996</v>
      </c>
      <c r="D1260" s="3" cm="1">
        <f t="array" ref="D1260">INDEX(raw_long[Adj Close], MATCH(1, ($A1260=raw_long[Date])*(D$1=raw_long[Ticker]),0))</f>
        <v>150.89999399999999</v>
      </c>
      <c r="E1260" s="3" cm="1">
        <f t="array" ref="E1260">INDEX(raw_long[Adj Close], MATCH(1, ($A1260=raw_long[Date])*(E$1=raw_long[Ticker]),0))</f>
        <v>53.099997999999999</v>
      </c>
      <c r="F1260" s="3" cm="1">
        <f t="array" ref="F1260">INDEX(raw_long[Adj Close], MATCH(1, ($A1260=raw_long[Date])*(F$1=raw_long[Ticker]),0))</f>
        <v>176</v>
      </c>
      <c r="G1260" s="3" cm="1">
        <f t="array" ref="G1260">INDEX(raw_long[Adj Close], MATCH(1, ($A1260=raw_long[Date])*(G$1=raw_long[Ticker]),0))</f>
        <v>72.379997000000003</v>
      </c>
      <c r="H1260" s="3" cm="1">
        <f t="array" ref="H1260">INDEX(raw_long[Adj Close], MATCH(1, ($A1260=raw_long[Date])*(H$1=raw_long[Ticker]),0))</f>
        <v>124.160004</v>
      </c>
      <c r="I1260" s="3" cm="1">
        <f t="array" ref="I1260">INDEX(raw_long[Adj Close], MATCH(1, ($A1260=raw_long[Date])*(I$1=raw_long[Ticker]),0))</f>
        <v>34.509998000000003</v>
      </c>
    </row>
    <row r="1261" spans="1:9" x14ac:dyDescent="0.25">
      <c r="A1261" s="2">
        <v>44721</v>
      </c>
      <c r="B1261" s="3" cm="1">
        <f t="array" ref="B1261">INDEX(raw_long[Adj Close], MATCH(1, ($A1261=raw_long[Date])*(B$1=raw_long[Ticker]),0))</f>
        <v>43.360000999999997</v>
      </c>
      <c r="C1261" s="3" cm="1">
        <f t="array" ref="C1261">INDEX(raw_long[Adj Close], MATCH(1, ($A1261=raw_long[Date])*(C$1=raw_long[Ticker]),0))</f>
        <v>181.39999399999999</v>
      </c>
      <c r="D1261" s="3" cm="1">
        <f t="array" ref="D1261">INDEX(raw_long[Adj Close], MATCH(1, ($A1261=raw_long[Date])*(D$1=raw_long[Ticker]),0))</f>
        <v>150.550003</v>
      </c>
      <c r="E1261" s="3" cm="1">
        <f t="array" ref="E1261">INDEX(raw_long[Adj Close], MATCH(1, ($A1261=raw_long[Date])*(E$1=raw_long[Ticker]),0))</f>
        <v>51.279998999999997</v>
      </c>
      <c r="F1261" s="3" cm="1">
        <f t="array" ref="F1261">INDEX(raw_long[Adj Close], MATCH(1, ($A1261=raw_long[Date])*(F$1=raw_long[Ticker]),0))</f>
        <v>173.050003</v>
      </c>
      <c r="G1261" s="3" cm="1">
        <f t="array" ref="G1261">INDEX(raw_long[Adj Close], MATCH(1, ($A1261=raw_long[Date])*(G$1=raw_long[Ticker]),0))</f>
        <v>70.480002999999996</v>
      </c>
      <c r="H1261" s="3" cm="1">
        <f t="array" ref="H1261">INDEX(raw_long[Adj Close], MATCH(1, ($A1261=raw_long[Date])*(H$1=raw_long[Ticker]),0))</f>
        <v>121.68</v>
      </c>
      <c r="I1261" s="3" cm="1">
        <f t="array" ref="I1261">INDEX(raw_long[Adj Close], MATCH(1, ($A1261=raw_long[Date])*(I$1=raw_long[Ticker]),0))</f>
        <v>31.59</v>
      </c>
    </row>
    <row r="1262" spans="1:9" x14ac:dyDescent="0.25">
      <c r="A1262" s="2">
        <v>44722</v>
      </c>
      <c r="B1262" s="3" cm="1">
        <f t="array" ref="B1262">INDEX(raw_long[Adj Close], MATCH(1, ($A1262=raw_long[Date])*(B$1=raw_long[Ticker]),0))</f>
        <v>41.560001</v>
      </c>
      <c r="C1262" s="3" cm="1">
        <f t="array" ref="C1262">INDEX(raw_long[Adj Close], MATCH(1, ($A1262=raw_long[Date])*(C$1=raw_long[Ticker]),0))</f>
        <v>175.699997</v>
      </c>
      <c r="D1262" s="3" cm="1">
        <f t="array" ref="D1262">INDEX(raw_long[Adj Close], MATCH(1, ($A1262=raw_long[Date])*(D$1=raw_long[Ticker]),0))</f>
        <v>151.949997</v>
      </c>
      <c r="E1262" s="3" cm="1">
        <f t="array" ref="E1262">INDEX(raw_long[Adj Close], MATCH(1, ($A1262=raw_long[Date])*(E$1=raw_long[Ticker]),0))</f>
        <v>51.02</v>
      </c>
      <c r="F1262" s="3" cm="1">
        <f t="array" ref="F1262">INDEX(raw_long[Adj Close], MATCH(1, ($A1262=raw_long[Date])*(F$1=raw_long[Ticker]),0))</f>
        <v>168.64999399999999</v>
      </c>
      <c r="G1262" s="3" cm="1">
        <f t="array" ref="G1262">INDEX(raw_long[Adj Close], MATCH(1, ($A1262=raw_long[Date])*(G$1=raw_long[Ticker]),0))</f>
        <v>69.300003000000004</v>
      </c>
      <c r="H1262" s="3" cm="1">
        <f t="array" ref="H1262">INDEX(raw_long[Adj Close], MATCH(1, ($A1262=raw_long[Date])*(H$1=raw_long[Ticker]),0))</f>
        <v>115.099998</v>
      </c>
      <c r="I1262" s="3" cm="1">
        <f t="array" ref="I1262">INDEX(raw_long[Adj Close], MATCH(1, ($A1262=raw_long[Date])*(I$1=raw_long[Ticker]),0))</f>
        <v>30.76</v>
      </c>
    </row>
    <row r="1263" spans="1:9" x14ac:dyDescent="0.25">
      <c r="A1263" s="2">
        <v>44725</v>
      </c>
      <c r="B1263" s="3" cm="1">
        <f t="array" ref="B1263">INDEX(raw_long[Adj Close], MATCH(1, ($A1263=raw_long[Date])*(B$1=raw_long[Ticker]),0))</f>
        <v>40.770000000000003</v>
      </c>
      <c r="C1263" s="3" cm="1">
        <f t="array" ref="C1263">INDEX(raw_long[Adj Close], MATCH(1, ($A1263=raw_long[Date])*(C$1=raw_long[Ticker]),0))</f>
        <v>169.679993</v>
      </c>
      <c r="D1263" s="3" cm="1">
        <f t="array" ref="D1263">INDEX(raw_long[Adj Close], MATCH(1, ($A1263=raw_long[Date])*(D$1=raw_long[Ticker]),0))</f>
        <v>150.10000600000001</v>
      </c>
      <c r="E1263" s="3" cm="1">
        <f t="array" ref="E1263">INDEX(raw_long[Adj Close], MATCH(1, ($A1263=raw_long[Date])*(E$1=raw_long[Ticker]),0))</f>
        <v>51.32</v>
      </c>
      <c r="F1263" s="3" cm="1">
        <f t="array" ref="F1263">INDEX(raw_long[Adj Close], MATCH(1, ($A1263=raw_long[Date])*(F$1=raw_long[Ticker]),0))</f>
        <v>167.60000600000001</v>
      </c>
      <c r="G1263" s="3" cm="1">
        <f t="array" ref="G1263">INDEX(raw_long[Adj Close], MATCH(1, ($A1263=raw_long[Date])*(G$1=raw_long[Ticker]),0))</f>
        <v>66.5</v>
      </c>
      <c r="H1263" s="3" cm="1">
        <f t="array" ref="H1263">INDEX(raw_long[Adj Close], MATCH(1, ($A1263=raw_long[Date])*(H$1=raw_long[Ticker]),0))</f>
        <v>111.599998</v>
      </c>
      <c r="I1263" s="3" cm="1">
        <f t="array" ref="I1263">INDEX(raw_long[Adj Close], MATCH(1, ($A1263=raw_long[Date])*(I$1=raw_long[Ticker]),0))</f>
        <v>29.5</v>
      </c>
    </row>
    <row r="1264" spans="1:9" x14ac:dyDescent="0.25">
      <c r="A1264" s="2">
        <v>44726</v>
      </c>
      <c r="B1264" s="3" cm="1">
        <f t="array" ref="B1264">INDEX(raw_long[Adj Close], MATCH(1, ($A1264=raw_long[Date])*(B$1=raw_long[Ticker]),0))</f>
        <v>39.599997999999999</v>
      </c>
      <c r="C1264" s="3" cm="1">
        <f t="array" ref="C1264">INDEX(raw_long[Adj Close], MATCH(1, ($A1264=raw_long[Date])*(C$1=raw_long[Ticker]),0))</f>
        <v>164.53999300000001</v>
      </c>
      <c r="D1264" s="3" cm="1">
        <f t="array" ref="D1264">INDEX(raw_long[Adj Close], MATCH(1, ($A1264=raw_long[Date])*(D$1=raw_long[Ticker]),0))</f>
        <v>151.85000600000001</v>
      </c>
      <c r="E1264" s="3" cm="1">
        <f t="array" ref="E1264">INDEX(raw_long[Adj Close], MATCH(1, ($A1264=raw_long[Date])*(E$1=raw_long[Ticker]),0))</f>
        <v>50.459999000000003</v>
      </c>
      <c r="F1264" s="3" cm="1">
        <f t="array" ref="F1264">INDEX(raw_long[Adj Close], MATCH(1, ($A1264=raw_long[Date])*(F$1=raw_long[Ticker]),0))</f>
        <v>163.449997</v>
      </c>
      <c r="G1264" s="3" cm="1">
        <f t="array" ref="G1264">INDEX(raw_long[Adj Close], MATCH(1, ($A1264=raw_long[Date])*(G$1=raw_long[Ticker]),0))</f>
        <v>66.099997999999999</v>
      </c>
      <c r="H1264" s="3" cm="1">
        <f t="array" ref="H1264">INDEX(raw_long[Adj Close], MATCH(1, ($A1264=raw_long[Date])*(H$1=raw_long[Ticker]),0))</f>
        <v>109.220001</v>
      </c>
      <c r="I1264" s="3" cm="1">
        <f t="array" ref="I1264">INDEX(raw_long[Adj Close], MATCH(1, ($A1264=raw_long[Date])*(I$1=raw_long[Ticker]),0))</f>
        <v>27.67</v>
      </c>
    </row>
    <row r="1265" spans="1:9" x14ac:dyDescent="0.25">
      <c r="A1265" s="2">
        <v>44727</v>
      </c>
      <c r="B1265" s="3" cm="1">
        <f t="array" ref="B1265">INDEX(raw_long[Adj Close], MATCH(1, ($A1265=raw_long[Date])*(B$1=raw_long[Ticker]),0))</f>
        <v>39.590000000000003</v>
      </c>
      <c r="C1265" s="3" cm="1">
        <f t="array" ref="C1265">INDEX(raw_long[Adj Close], MATCH(1, ($A1265=raw_long[Date])*(C$1=raw_long[Ticker]),0))</f>
        <v>166.44000199999999</v>
      </c>
      <c r="D1265" s="3" cm="1">
        <f t="array" ref="D1265">INDEX(raw_long[Adj Close], MATCH(1, ($A1265=raw_long[Date])*(D$1=raw_long[Ticker]),0))</f>
        <v>154.35000600000001</v>
      </c>
      <c r="E1265" s="3" cm="1">
        <f t="array" ref="E1265">INDEX(raw_long[Adj Close], MATCH(1, ($A1265=raw_long[Date])*(E$1=raw_long[Ticker]),0))</f>
        <v>50.439999</v>
      </c>
      <c r="F1265" s="3" cm="1">
        <f t="array" ref="F1265">INDEX(raw_long[Adj Close], MATCH(1, ($A1265=raw_long[Date])*(F$1=raw_long[Ticker]),0))</f>
        <v>164</v>
      </c>
      <c r="G1265" s="3" cm="1">
        <f t="array" ref="G1265">INDEX(raw_long[Adj Close], MATCH(1, ($A1265=raw_long[Date])*(G$1=raw_long[Ticker]),0))</f>
        <v>67.760002</v>
      </c>
      <c r="H1265" s="3" cm="1">
        <f t="array" ref="H1265">INDEX(raw_long[Adj Close], MATCH(1, ($A1265=raw_long[Date])*(H$1=raw_long[Ticker]),0))</f>
        <v>108.980003</v>
      </c>
      <c r="I1265" s="3" cm="1">
        <f t="array" ref="I1265">INDEX(raw_long[Adj Close], MATCH(1, ($A1265=raw_long[Date])*(I$1=raw_long[Ticker]),0))</f>
        <v>28.450001</v>
      </c>
    </row>
    <row r="1266" spans="1:9" x14ac:dyDescent="0.25">
      <c r="A1266" s="2">
        <v>44728</v>
      </c>
      <c r="B1266" s="3" cm="1">
        <f t="array" ref="B1266">INDEX(raw_long[Adj Close], MATCH(1, ($A1266=raw_long[Date])*(B$1=raw_long[Ticker]),0))</f>
        <v>36.150002000000001</v>
      </c>
      <c r="C1266" s="3" cm="1">
        <f t="array" ref="C1266">INDEX(raw_long[Adj Close], MATCH(1, ($A1266=raw_long[Date])*(C$1=raw_long[Ticker]),0))</f>
        <v>162</v>
      </c>
      <c r="D1266" s="3" cm="1">
        <f t="array" ref="D1266">INDEX(raw_long[Adj Close], MATCH(1, ($A1266=raw_long[Date])*(D$1=raw_long[Ticker]),0))</f>
        <v>154.300003</v>
      </c>
      <c r="E1266" s="3" cm="1">
        <f t="array" ref="E1266">INDEX(raw_long[Adj Close], MATCH(1, ($A1266=raw_long[Date])*(E$1=raw_long[Ticker]),0))</f>
        <v>49.900002000000001</v>
      </c>
      <c r="F1266" s="3" cm="1">
        <f t="array" ref="F1266">INDEX(raw_long[Adj Close], MATCH(1, ($A1266=raw_long[Date])*(F$1=raw_long[Ticker]),0))</f>
        <v>163.25</v>
      </c>
      <c r="G1266" s="3" cm="1">
        <f t="array" ref="G1266">INDEX(raw_long[Adj Close], MATCH(1, ($A1266=raw_long[Date])*(G$1=raw_long[Ticker]),0))</f>
        <v>65.400002000000001</v>
      </c>
      <c r="H1266" s="3" cm="1">
        <f t="array" ref="H1266">INDEX(raw_long[Adj Close], MATCH(1, ($A1266=raw_long[Date])*(H$1=raw_long[Ticker]),0))</f>
        <v>102.300003</v>
      </c>
      <c r="I1266" s="3" cm="1">
        <f t="array" ref="I1266">INDEX(raw_long[Adj Close], MATCH(1, ($A1266=raw_long[Date])*(I$1=raw_long[Ticker]),0))</f>
        <v>24.91</v>
      </c>
    </row>
    <row r="1267" spans="1:9" x14ac:dyDescent="0.25">
      <c r="A1267" s="2">
        <v>44729</v>
      </c>
      <c r="B1267" s="3" cm="1">
        <f t="array" ref="B1267">INDEX(raw_long[Adj Close], MATCH(1, ($A1267=raw_long[Date])*(B$1=raw_long[Ticker]),0))</f>
        <v>35.729999999999997</v>
      </c>
      <c r="C1267" s="3" cm="1">
        <f t="array" ref="C1267">INDEX(raw_long[Adj Close], MATCH(1, ($A1267=raw_long[Date])*(C$1=raw_long[Ticker]),0))</f>
        <v>166</v>
      </c>
      <c r="D1267" s="3" cm="1">
        <f t="array" ref="D1267">INDEX(raw_long[Adj Close], MATCH(1, ($A1267=raw_long[Date])*(D$1=raw_long[Ticker]),0))</f>
        <v>154</v>
      </c>
      <c r="E1267" s="3" cm="1">
        <f t="array" ref="E1267">INDEX(raw_long[Adj Close], MATCH(1, ($A1267=raw_long[Date])*(E$1=raw_long[Ticker]),0))</f>
        <v>49.439999</v>
      </c>
      <c r="F1267" s="3" cm="1">
        <f t="array" ref="F1267">INDEX(raw_long[Adj Close], MATCH(1, ($A1267=raw_long[Date])*(F$1=raw_long[Ticker]),0))</f>
        <v>158.14999399999999</v>
      </c>
      <c r="G1267" s="3" cm="1">
        <f t="array" ref="G1267">INDEX(raw_long[Adj Close], MATCH(1, ($A1267=raw_long[Date])*(G$1=raw_long[Ticker]),0))</f>
        <v>65.019997000000004</v>
      </c>
      <c r="H1267" s="3" cm="1">
        <f t="array" ref="H1267">INDEX(raw_long[Adj Close], MATCH(1, ($A1267=raw_long[Date])*(H$1=raw_long[Ticker]),0))</f>
        <v>103.620003</v>
      </c>
      <c r="I1267" s="3" cm="1">
        <f t="array" ref="I1267">INDEX(raw_long[Adj Close], MATCH(1, ($A1267=raw_long[Date])*(I$1=raw_long[Ticker]),0))</f>
        <v>25.709999</v>
      </c>
    </row>
    <row r="1268" spans="1:9" x14ac:dyDescent="0.25">
      <c r="A1268" s="2">
        <v>44732</v>
      </c>
      <c r="B1268" s="3" cm="1">
        <f t="array" ref="B1268">INDEX(raw_long[Adj Close], MATCH(1, ($A1268=raw_long[Date])*(B$1=raw_long[Ticker]),0))</f>
        <v>35.580002</v>
      </c>
      <c r="C1268" s="3" cm="1">
        <f t="array" ref="C1268">INDEX(raw_long[Adj Close], MATCH(1, ($A1268=raw_long[Date])*(C$1=raw_long[Ticker]),0))</f>
        <v>166.520004</v>
      </c>
      <c r="D1268" s="3" cm="1">
        <f t="array" ref="D1268">INDEX(raw_long[Adj Close], MATCH(1, ($A1268=raw_long[Date])*(D$1=raw_long[Ticker]),0))</f>
        <v>154.75</v>
      </c>
      <c r="E1268" s="3" cm="1">
        <f t="array" ref="E1268">INDEX(raw_long[Adj Close], MATCH(1, ($A1268=raw_long[Date])*(E$1=raw_long[Ticker]),0))</f>
        <v>49.810001</v>
      </c>
      <c r="F1268" s="3" cm="1">
        <f t="array" ref="F1268">INDEX(raw_long[Adj Close], MATCH(1, ($A1268=raw_long[Date])*(F$1=raw_long[Ticker]),0))</f>
        <v>157.699997</v>
      </c>
      <c r="G1268" s="3" cm="1">
        <f t="array" ref="G1268">INDEX(raw_long[Adj Close], MATCH(1, ($A1268=raw_long[Date])*(G$1=raw_long[Ticker]),0))</f>
        <v>64.739998</v>
      </c>
      <c r="H1268" s="3" cm="1">
        <f t="array" ref="H1268">INDEX(raw_long[Adj Close], MATCH(1, ($A1268=raw_long[Date])*(H$1=raw_long[Ticker]),0))</f>
        <v>103.540001</v>
      </c>
      <c r="I1268" s="3" cm="1">
        <f t="array" ref="I1268">INDEX(raw_long[Adj Close], MATCH(1, ($A1268=raw_long[Date])*(I$1=raw_long[Ticker]),0))</f>
        <v>25.889999</v>
      </c>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3F2F3-9D41-42BB-B382-837BFC708D84}">
  <sheetPr>
    <tabColor theme="5" tint="-0.249977111117893"/>
  </sheetPr>
  <dimension ref="A1:AF1269"/>
  <sheetViews>
    <sheetView showGridLines="0" showRowColHeaders="0" zoomScale="85" zoomScaleNormal="85" workbookViewId="0">
      <selection activeCell="Q12" sqref="Q12"/>
    </sheetView>
  </sheetViews>
  <sheetFormatPr defaultRowHeight="15" x14ac:dyDescent="0.25"/>
  <cols>
    <col min="1" max="1" width="57.7109375" style="15" customWidth="1"/>
    <col min="2" max="2" width="4.28515625" customWidth="1"/>
    <col min="3" max="3" width="16" bestFit="1" customWidth="1"/>
    <col min="4" max="4" width="8.7109375" bestFit="1" customWidth="1"/>
    <col min="5" max="7" width="7.85546875" bestFit="1" customWidth="1"/>
    <col min="8" max="8" width="8" bestFit="1" customWidth="1"/>
    <col min="9" max="9" width="8.28515625" bestFit="1" customWidth="1"/>
    <col min="10" max="11" width="7.85546875" bestFit="1" customWidth="1"/>
    <col min="12" max="12" width="4.28515625" customWidth="1"/>
    <col min="13" max="13" width="20.5703125" bestFit="1" customWidth="1"/>
    <col min="14" max="14" width="12.28515625" customWidth="1"/>
    <col min="15" max="16" width="11" bestFit="1" customWidth="1"/>
    <col min="17" max="17" width="11.28515625" customWidth="1"/>
    <col min="18" max="18" width="11.5703125" customWidth="1"/>
    <col min="19" max="19" width="11.85546875" customWidth="1"/>
    <col min="20" max="21" width="11" bestFit="1" customWidth="1"/>
    <col min="22" max="22" width="4.28515625" customWidth="1"/>
    <col min="23" max="23" width="10.7109375" bestFit="1" customWidth="1"/>
    <col min="24" max="31" width="11" bestFit="1" customWidth="1"/>
    <col min="32" max="32" width="4.28515625" customWidth="1"/>
  </cols>
  <sheetData>
    <row r="1" spans="1:32" x14ac:dyDescent="0.25">
      <c r="C1" s="7" t="s">
        <v>74</v>
      </c>
      <c r="M1" s="7" t="s">
        <v>34</v>
      </c>
      <c r="N1" s="10">
        <v>8</v>
      </c>
      <c r="W1" s="7" t="s">
        <v>37</v>
      </c>
    </row>
    <row r="2" spans="1:32" x14ac:dyDescent="0.25">
      <c r="M2" s="7" t="s">
        <v>35</v>
      </c>
      <c r="N2" s="10">
        <v>1266</v>
      </c>
    </row>
    <row r="3" spans="1:32" x14ac:dyDescent="0.25">
      <c r="C3" t="s">
        <v>1</v>
      </c>
      <c r="D3" t="s">
        <v>3</v>
      </c>
      <c r="E3" t="s">
        <v>4</v>
      </c>
      <c r="F3" t="s">
        <v>5</v>
      </c>
      <c r="G3" t="s">
        <v>6</v>
      </c>
      <c r="H3" t="s">
        <v>7</v>
      </c>
      <c r="I3" t="s">
        <v>8</v>
      </c>
      <c r="J3" t="s">
        <v>9</v>
      </c>
      <c r="K3" t="s">
        <v>10</v>
      </c>
      <c r="W3" t="s">
        <v>1</v>
      </c>
      <c r="X3" t="s">
        <v>3</v>
      </c>
      <c r="Y3" t="s">
        <v>4</v>
      </c>
      <c r="Z3" t="s">
        <v>5</v>
      </c>
      <c r="AA3" t="s">
        <v>6</v>
      </c>
      <c r="AB3" t="s">
        <v>7</v>
      </c>
      <c r="AC3" t="s">
        <v>8</v>
      </c>
      <c r="AD3" t="s">
        <v>9</v>
      </c>
      <c r="AE3" t="s">
        <v>10</v>
      </c>
    </row>
    <row r="4" spans="1:32" x14ac:dyDescent="0.25">
      <c r="A4" s="16"/>
      <c r="C4" s="2">
        <v>42908</v>
      </c>
      <c r="D4" s="5">
        <f>('Raw Wide'!B3-'Raw Wide'!B2)/'Raw Wide'!B2</f>
        <v>-7.9735905267346117E-3</v>
      </c>
      <c r="E4" s="5">
        <f>('Raw Wide'!C3-'Raw Wide'!C2)/'Raw Wide'!C2</f>
        <v>-7.3162479895788283E-3</v>
      </c>
      <c r="F4" s="5">
        <f>('Raw Wide'!D3-'Raw Wide'!D2)/'Raw Wide'!D2</f>
        <v>-3.9621387830050805E-3</v>
      </c>
      <c r="G4" s="5">
        <f>('Raw Wide'!E3-'Raw Wide'!E2)/'Raw Wide'!E2</f>
        <v>1.4090987663907406E-2</v>
      </c>
      <c r="H4" s="5">
        <f>('Raw Wide'!F3-'Raw Wide'!F2)/'Raw Wide'!F2</f>
        <v>2.4770657761681997E-2</v>
      </c>
      <c r="I4" s="5">
        <f>('Raw Wide'!G3-'Raw Wide'!G2)/'Raw Wide'!G2</f>
        <v>-3.8235782078194368E-3</v>
      </c>
      <c r="J4" s="5">
        <f>('Raw Wide'!H3-'Raw Wide'!H2)/'Raw Wide'!H2</f>
        <v>6.0265566462463175E-3</v>
      </c>
      <c r="K4" s="5">
        <f>('Raw Wide'!I3-'Raw Wide'!I2)/'Raw Wide'!I2</f>
        <v>-5.8694681096505095E-4</v>
      </c>
      <c r="M4" s="7" t="s">
        <v>38</v>
      </c>
      <c r="W4" s="2">
        <v>42908</v>
      </c>
      <c r="X4" s="9">
        <f>return[[#This Row],[1COV.DE]]-$N$7</f>
        <v>-7.9373797669616813E-3</v>
      </c>
      <c r="Y4" s="9">
        <f>return[[#This Row],[ADS.DE]]-$O$7</f>
        <v>-7.5710134104752125E-3</v>
      </c>
      <c r="Z4" s="9">
        <f>return[[#This Row],[DB1.DE]]-$P$7</f>
        <v>-4.530502489026921E-3</v>
      </c>
      <c r="AA4" s="9">
        <f>return[[#This Row],[FME.DE]]-$Q$7</f>
        <v>1.4302876243118047E-2</v>
      </c>
      <c r="AB4" s="9">
        <f>return[[#This Row],[MRK.DE]]-$R$7</f>
        <v>2.4298040065323118E-2</v>
      </c>
      <c r="AC4" s="9">
        <f>return[[#This Row],[PUM.DE]]-$S$7</f>
        <v>-4.625699016715723E-3</v>
      </c>
      <c r="AD4" s="9">
        <f>return[[#This Row],[SIE.DE]]-$T$7</f>
        <v>5.890661049414902E-3</v>
      </c>
      <c r="AE4" s="9">
        <f>return[[#This Row],[ZAL.DE]]-$U$7</f>
        <v>-5.4139219380134728E-4</v>
      </c>
      <c r="AF4" s="6"/>
    </row>
    <row r="5" spans="1:32" x14ac:dyDescent="0.25">
      <c r="A5" s="16"/>
      <c r="C5" s="2">
        <v>42909</v>
      </c>
      <c r="D5" s="5">
        <f>('Raw Wide'!B4-'Raw Wide'!B3)/'Raw Wide'!B3</f>
        <v>-1.5013713399360097E-2</v>
      </c>
      <c r="E5" s="5">
        <f>('Raw Wide'!C4-'Raw Wide'!C3)/'Raw Wide'!C3</f>
        <v>-6.485962199183553E-3</v>
      </c>
      <c r="F5" s="5">
        <f>('Raw Wide'!D4-'Raw Wide'!D3)/'Raw Wide'!D3</f>
        <v>-9.0025026865156905E-3</v>
      </c>
      <c r="G5" s="5">
        <f>('Raw Wide'!E4-'Raw Wide'!E3)/'Raw Wide'!E3</f>
        <v>-9.9412852394366868E-3</v>
      </c>
      <c r="H5" s="5">
        <f>('Raw Wide'!F4-'Raw Wide'!F3)/'Raw Wide'!F3</f>
        <v>-4.9238793926751189E-3</v>
      </c>
      <c r="I5" s="5">
        <f>('Raw Wide'!G4-'Raw Wide'!G3)/'Raw Wide'!G3</f>
        <v>-4.4286464367598796E-3</v>
      </c>
      <c r="J5" s="5">
        <f>('Raw Wide'!H4-'Raw Wide'!H3)/'Raw Wide'!H3</f>
        <v>-3.5942878743323247E-3</v>
      </c>
      <c r="K5" s="5">
        <f>('Raw Wide'!I4-'Raw Wide'!I3)/'Raw Wide'!I3</f>
        <v>-3.6410617805966577E-2</v>
      </c>
      <c r="W5" s="2">
        <v>42909</v>
      </c>
      <c r="X5" s="9">
        <f>return[[#This Row],[1COV.DE]]-$N$7</f>
        <v>-1.4977502639587166E-2</v>
      </c>
      <c r="Y5" s="9">
        <f>return[[#This Row],[ADS.DE]]-$O$7</f>
        <v>-6.7407276200799372E-3</v>
      </c>
      <c r="Z5" s="9">
        <f>return[[#This Row],[DB1.DE]]-$P$7</f>
        <v>-9.570866392537531E-3</v>
      </c>
      <c r="AA5" s="9">
        <f>return[[#This Row],[FME.DE]]-$Q$7</f>
        <v>-9.7293966602260452E-3</v>
      </c>
      <c r="AB5" s="9">
        <f>return[[#This Row],[MRK.DE]]-$R$7</f>
        <v>-5.3964970890339964E-3</v>
      </c>
      <c r="AC5" s="9">
        <f>return[[#This Row],[PUM.DE]]-$S$7</f>
        <v>-5.2307672456561654E-3</v>
      </c>
      <c r="AD5" s="9">
        <f>return[[#This Row],[SIE.DE]]-$T$7</f>
        <v>-3.7301834711637406E-3</v>
      </c>
      <c r="AE5" s="9">
        <f>return[[#This Row],[ZAL.DE]]-$U$7</f>
        <v>-3.6365063188802872E-2</v>
      </c>
      <c r="AF5" s="6"/>
    </row>
    <row r="6" spans="1:32" x14ac:dyDescent="0.25">
      <c r="A6" s="16"/>
      <c r="C6" s="2">
        <v>42912</v>
      </c>
      <c r="D6" s="5">
        <f>('Raw Wide'!B5-'Raw Wide'!B4)/'Raw Wide'!B4</f>
        <v>1.2778979951450992E-2</v>
      </c>
      <c r="E6" s="5">
        <f>('Raw Wide'!C5-'Raw Wide'!C4)/'Raw Wide'!C4</f>
        <v>1.7803369035018866E-3</v>
      </c>
      <c r="F6" s="5">
        <f>('Raw Wide'!D5-'Raw Wide'!D4)/'Raw Wide'!D4</f>
        <v>-6.3371058760314551E-4</v>
      </c>
      <c r="G6" s="5">
        <f>('Raw Wide'!E5-'Raw Wide'!E4)/'Raw Wide'!E4</f>
        <v>-3.0807615755606066E-3</v>
      </c>
      <c r="H6" s="5">
        <f>('Raw Wide'!F5-'Raw Wide'!F4)/'Raw Wide'!F4</f>
        <v>-2.6990386336390635E-3</v>
      </c>
      <c r="I6" s="5">
        <f>('Raw Wide'!G5-'Raw Wide'!G4)/'Raw Wide'!G4</f>
        <v>3.8552022973573938E-3</v>
      </c>
      <c r="J6" s="5">
        <f>('Raw Wide'!H5-'Raw Wide'!H4)/'Raw Wide'!H4</f>
        <v>9.2184904947028509E-3</v>
      </c>
      <c r="K6" s="5">
        <f>('Raw Wide'!I5-'Raw Wide'!I4)/'Raw Wide'!I4</f>
        <v>-8.1667235494881363E-3</v>
      </c>
      <c r="M6" t="s">
        <v>33</v>
      </c>
      <c r="N6" t="s">
        <v>3</v>
      </c>
      <c r="O6" t="s">
        <v>4</v>
      </c>
      <c r="P6" t="s">
        <v>5</v>
      </c>
      <c r="Q6" t="s">
        <v>6</v>
      </c>
      <c r="R6" t="s">
        <v>7</v>
      </c>
      <c r="S6" t="s">
        <v>8</v>
      </c>
      <c r="T6" t="s">
        <v>9</v>
      </c>
      <c r="U6" t="s">
        <v>10</v>
      </c>
      <c r="W6" s="2">
        <v>42912</v>
      </c>
      <c r="X6" s="9">
        <f>return[[#This Row],[1COV.DE]]-$N$7</f>
        <v>1.2815190711223922E-2</v>
      </c>
      <c r="Y6" s="9">
        <f>return[[#This Row],[ADS.DE]]-$O$7</f>
        <v>1.5255714826055027E-3</v>
      </c>
      <c r="Z6" s="9">
        <f>return[[#This Row],[DB1.DE]]-$P$7</f>
        <v>-1.2020742936249859E-3</v>
      </c>
      <c r="AA6" s="9">
        <f>return[[#This Row],[FME.DE]]-$Q$7</f>
        <v>-2.8688729963499645E-3</v>
      </c>
      <c r="AB6" s="9">
        <f>return[[#This Row],[MRK.DE]]-$R$7</f>
        <v>-3.1716563299979414E-3</v>
      </c>
      <c r="AC6" s="9">
        <f>return[[#This Row],[PUM.DE]]-$S$7</f>
        <v>3.0530814884611075E-3</v>
      </c>
      <c r="AD6" s="9">
        <f>return[[#This Row],[SIE.DE]]-$T$7</f>
        <v>9.0825948978714346E-3</v>
      </c>
      <c r="AE6" s="9">
        <f>return[[#This Row],[ZAL.DE]]-$U$7</f>
        <v>-8.1211689323244327E-3</v>
      </c>
      <c r="AF6" s="6"/>
    </row>
    <row r="7" spans="1:32" x14ac:dyDescent="0.25">
      <c r="A7" s="16"/>
      <c r="C7" s="2">
        <v>42913</v>
      </c>
      <c r="D7" s="5">
        <f>('Raw Wide'!B6-'Raw Wide'!B5)/'Raw Wide'!B5</f>
        <v>1.7178569399972855E-2</v>
      </c>
      <c r="E7" s="5">
        <f>('Raw Wide'!C6-'Raw Wide'!C5)/'Raw Wide'!C5</f>
        <v>0</v>
      </c>
      <c r="F7" s="5">
        <f>('Raw Wide'!D6-'Raw Wide'!D5)/'Raw Wide'!D5</f>
        <v>-1.2789217534185465E-2</v>
      </c>
      <c r="G7" s="5">
        <f>('Raw Wide'!E6-'Raw Wide'!E5)/'Raw Wide'!E5</f>
        <v>-1.1331215129364349E-2</v>
      </c>
      <c r="H7" s="5">
        <f>('Raw Wide'!F6-'Raw Wide'!F5)/'Raw Wide'!F5</f>
        <v>-1.2629769666020191E-2</v>
      </c>
      <c r="I7" s="5">
        <f>('Raw Wide'!G6-'Raw Wide'!G5)/'Raw Wide'!G5</f>
        <v>-2.3632777715729028E-3</v>
      </c>
      <c r="J7" s="5">
        <f>('Raw Wide'!H6-'Raw Wide'!H5)/'Raw Wide'!H5</f>
        <v>-1.4297084477305733E-2</v>
      </c>
      <c r="K7" s="5">
        <f>('Raw Wide'!I6-'Raw Wide'!I5)/'Raw Wide'!I5</f>
        <v>-6.8821922850635592E-3</v>
      </c>
      <c r="M7" s="4" t="s">
        <v>32</v>
      </c>
      <c r="N7" s="6">
        <f>AVERAGE(return[1COV.DE])</f>
        <v>-3.6210759772930063E-5</v>
      </c>
      <c r="O7" s="6">
        <f>AVERAGE(return[ADS.DE])</f>
        <v>2.5476542089638383E-4</v>
      </c>
      <c r="P7" s="6">
        <f>AVERAGE(return[DB1.DE])</f>
        <v>5.6836370602184039E-4</v>
      </c>
      <c r="Q7" s="6">
        <f>AVERAGE(return[FME.DE])</f>
        <v>-2.1188857921064204E-4</v>
      </c>
      <c r="R7" s="6">
        <f>AVERAGE(return[MRK.DE])</f>
        <v>4.7261769635887778E-4</v>
      </c>
      <c r="S7" s="6">
        <f>AVERAGE(return[PUM.DE])</f>
        <v>8.0212080889628602E-4</v>
      </c>
      <c r="T7" s="6">
        <f>AVERAGE(return[SIE.DE])</f>
        <v>1.3589559683141583E-4</v>
      </c>
      <c r="U7" s="6">
        <f>AVERAGE(return[ZAL.DE])</f>
        <v>-4.5554617163703678E-5</v>
      </c>
      <c r="W7" s="2">
        <v>42913</v>
      </c>
      <c r="X7" s="9">
        <f>return[[#This Row],[1COV.DE]]-$N$7</f>
        <v>1.7214780159745785E-2</v>
      </c>
      <c r="Y7" s="9">
        <f>return[[#This Row],[ADS.DE]]-$O$7</f>
        <v>-2.5476542089638383E-4</v>
      </c>
      <c r="Z7" s="9">
        <f>return[[#This Row],[DB1.DE]]-$P$7</f>
        <v>-1.3357581240207306E-2</v>
      </c>
      <c r="AA7" s="9">
        <f>return[[#This Row],[FME.DE]]-$Q$7</f>
        <v>-1.1119326550153708E-2</v>
      </c>
      <c r="AB7" s="9">
        <f>return[[#This Row],[MRK.DE]]-$R$7</f>
        <v>-1.310238736237907E-2</v>
      </c>
      <c r="AC7" s="9">
        <f>return[[#This Row],[PUM.DE]]-$S$7</f>
        <v>-3.165398580469189E-3</v>
      </c>
      <c r="AD7" s="9">
        <f>return[[#This Row],[SIE.DE]]-$T$7</f>
        <v>-1.4432980074137149E-2</v>
      </c>
      <c r="AE7" s="9">
        <f>return[[#This Row],[ZAL.DE]]-$U$7</f>
        <v>-6.8366376678998557E-3</v>
      </c>
      <c r="AF7" s="6"/>
    </row>
    <row r="8" spans="1:32" x14ac:dyDescent="0.25">
      <c r="A8" s="16"/>
      <c r="C8" s="2">
        <v>42914</v>
      </c>
      <c r="D8" s="5">
        <f>('Raw Wide'!B7-'Raw Wide'!B6)/'Raw Wide'!B6</f>
        <v>-3.8858175851946386E-3</v>
      </c>
      <c r="E8" s="5">
        <f>('Raw Wide'!C7-'Raw Wide'!C6)/'Raw Wide'!C6</f>
        <v>-3.8507422837202694E-3</v>
      </c>
      <c r="F8" s="5">
        <f>('Raw Wide'!D7-'Raw Wide'!D6)/'Raw Wide'!D6</f>
        <v>5.3532823904621617E-3</v>
      </c>
      <c r="G8" s="5">
        <f>('Raw Wide'!E7-'Raw Wide'!E6)/'Raw Wide'!E6</f>
        <v>-2.0839308516044297E-3</v>
      </c>
      <c r="H8" s="5">
        <f>('Raw Wide'!F7-'Raw Wide'!F6)/'Raw Wide'!F6</f>
        <v>-1.1877493794706602E-2</v>
      </c>
      <c r="I8" s="5">
        <f>('Raw Wide'!G7-'Raw Wide'!G6)/'Raw Wide'!G6</f>
        <v>6.6626090642715151E-3</v>
      </c>
      <c r="J8" s="5">
        <f>('Raw Wide'!H7-'Raw Wide'!H6)/'Raw Wide'!H6</f>
        <v>-7.2522279543650358E-3</v>
      </c>
      <c r="K8" s="5">
        <f>('Raw Wide'!I7-'Raw Wide'!I6)/'Raw Wide'!I6</f>
        <v>1.2003465214787075E-2</v>
      </c>
      <c r="W8" s="2">
        <v>42914</v>
      </c>
      <c r="X8" s="9">
        <f>return[[#This Row],[1COV.DE]]-$N$7</f>
        <v>-3.8496068254217086E-3</v>
      </c>
      <c r="Y8" s="9">
        <f>return[[#This Row],[ADS.DE]]-$O$7</f>
        <v>-4.1055077046166528E-3</v>
      </c>
      <c r="Z8" s="9">
        <f>return[[#This Row],[DB1.DE]]-$P$7</f>
        <v>4.7849186844403212E-3</v>
      </c>
      <c r="AA8" s="9">
        <f>return[[#This Row],[FME.DE]]-$Q$7</f>
        <v>-1.8720422723937876E-3</v>
      </c>
      <c r="AB8" s="9">
        <f>return[[#This Row],[MRK.DE]]-$R$7</f>
        <v>-1.235011149106548E-2</v>
      </c>
      <c r="AC8" s="9">
        <f>return[[#This Row],[PUM.DE]]-$S$7</f>
        <v>5.8604882553752293E-3</v>
      </c>
      <c r="AD8" s="9">
        <f>return[[#This Row],[SIE.DE]]-$T$7</f>
        <v>-7.3881235511964512E-3</v>
      </c>
      <c r="AE8" s="9">
        <f>return[[#This Row],[ZAL.DE]]-$U$7</f>
        <v>1.2049019831950778E-2</v>
      </c>
      <c r="AF8" s="6"/>
    </row>
    <row r="9" spans="1:32" x14ac:dyDescent="0.25">
      <c r="A9" s="16"/>
      <c r="C9" s="2">
        <v>42915</v>
      </c>
      <c r="D9" s="5">
        <f>('Raw Wide'!B8-'Raw Wide'!B7)/'Raw Wide'!B7</f>
        <v>-4.8312065116231158E-2</v>
      </c>
      <c r="E9" s="5">
        <f>('Raw Wide'!C8-'Raw Wide'!C7)/'Raw Wide'!C7</f>
        <v>-2.2598708610645675E-2</v>
      </c>
      <c r="F9" s="5">
        <f>('Raw Wide'!D8-'Raw Wide'!D7)/'Raw Wide'!D7</f>
        <v>-2.1299286836097244E-2</v>
      </c>
      <c r="G9" s="5">
        <f>('Raw Wide'!E8-'Raw Wide'!E7)/'Raw Wide'!E7</f>
        <v>-2.4245691153114285E-2</v>
      </c>
      <c r="H9" s="5">
        <f>('Raw Wide'!F8-'Raw Wide'!F7)/'Raw Wide'!F7</f>
        <v>-2.1729071536018579E-2</v>
      </c>
      <c r="I9" s="5">
        <f>('Raw Wide'!G8-'Raw Wide'!G7)/'Raw Wide'!G7</f>
        <v>-2.3974178705415447E-2</v>
      </c>
      <c r="J9" s="5">
        <f>('Raw Wide'!H8-'Raw Wide'!H7)/'Raw Wide'!H7</f>
        <v>-2.1509665666786519E-2</v>
      </c>
      <c r="K9" s="5">
        <f>('Raw Wide'!I8-'Raw Wide'!I7)/'Raw Wide'!I7</f>
        <v>-3.0202984353215719E-2</v>
      </c>
      <c r="M9" s="7" t="s">
        <v>40</v>
      </c>
      <c r="W9" s="2">
        <v>42915</v>
      </c>
      <c r="X9" s="9">
        <f>return[[#This Row],[1COV.DE]]-$N$7</f>
        <v>-4.8275854356458231E-2</v>
      </c>
      <c r="Y9" s="9">
        <f>return[[#This Row],[ADS.DE]]-$O$7</f>
        <v>-2.2853474031542059E-2</v>
      </c>
      <c r="Z9" s="9">
        <f>return[[#This Row],[DB1.DE]]-$P$7</f>
        <v>-2.1867650542119085E-2</v>
      </c>
      <c r="AA9" s="9">
        <f>return[[#This Row],[FME.DE]]-$Q$7</f>
        <v>-2.4033802573903643E-2</v>
      </c>
      <c r="AB9" s="9">
        <f>return[[#This Row],[MRK.DE]]-$R$7</f>
        <v>-2.2201689232377458E-2</v>
      </c>
      <c r="AC9" s="9">
        <f>return[[#This Row],[PUM.DE]]-$S$7</f>
        <v>-2.4776299514311734E-2</v>
      </c>
      <c r="AD9" s="9">
        <f>return[[#This Row],[SIE.DE]]-$T$7</f>
        <v>-2.1645561263617934E-2</v>
      </c>
      <c r="AE9" s="9">
        <f>return[[#This Row],[ZAL.DE]]-$U$7</f>
        <v>-3.0157429736052014E-2</v>
      </c>
      <c r="AF9" s="6"/>
    </row>
    <row r="10" spans="1:32" x14ac:dyDescent="0.25">
      <c r="A10" s="16"/>
      <c r="C10" s="2">
        <v>42916</v>
      </c>
      <c r="D10" s="5">
        <f>('Raw Wide'!B9-'Raw Wide'!B8)/'Raw Wide'!B8</f>
        <v>-3.4683797122174102E-3</v>
      </c>
      <c r="E10" s="5">
        <f>('Raw Wide'!C9-'Raw Wide'!C8)/'Raw Wide'!C8</f>
        <v>2.0687488869013563E-2</v>
      </c>
      <c r="F10" s="5">
        <f>('Raw Wide'!D9-'Raw Wide'!D8)/'Raw Wide'!D8</f>
        <v>5.6582593140537306E-3</v>
      </c>
      <c r="G10" s="5">
        <f>('Raw Wide'!E9-'Raw Wide'!E8)/'Raw Wide'!E8</f>
        <v>7.1336400466138431E-4</v>
      </c>
      <c r="H10" s="5">
        <f>('Raw Wide'!F9-'Raw Wide'!F8)/'Raw Wide'!F8</f>
        <v>-4.727123015042374E-4</v>
      </c>
      <c r="I10" s="5">
        <f>('Raw Wide'!G9-'Raw Wide'!G8)/'Raw Wide'!G8</f>
        <v>1.4014624286143184E-2</v>
      </c>
      <c r="J10" s="5">
        <f>('Raw Wide'!H9-'Raw Wide'!H8)/'Raw Wide'!H8</f>
        <v>-1.6591473560490723E-3</v>
      </c>
      <c r="K10" s="5">
        <f>('Raw Wide'!I9-'Raw Wide'!I8)/'Raw Wide'!I8</f>
        <v>8.9521878439590055E-3</v>
      </c>
      <c r="W10" s="2">
        <v>42916</v>
      </c>
      <c r="X10" s="9">
        <f>return[[#This Row],[1COV.DE]]-$N$7</f>
        <v>-3.4321689524444803E-3</v>
      </c>
      <c r="Y10" s="9">
        <f>return[[#This Row],[ADS.DE]]-$O$7</f>
        <v>2.0432723448117179E-2</v>
      </c>
      <c r="Z10" s="9">
        <f>return[[#This Row],[DB1.DE]]-$P$7</f>
        <v>5.0898956080318901E-3</v>
      </c>
      <c r="AA10" s="9">
        <f>return[[#This Row],[FME.DE]]-$Q$7</f>
        <v>9.2525258387202635E-4</v>
      </c>
      <c r="AB10" s="9">
        <f>return[[#This Row],[MRK.DE]]-$R$7</f>
        <v>-9.4532999786311523E-4</v>
      </c>
      <c r="AC10" s="9">
        <f>return[[#This Row],[PUM.DE]]-$S$7</f>
        <v>1.3212503477246897E-2</v>
      </c>
      <c r="AD10" s="9">
        <f>return[[#This Row],[SIE.DE]]-$T$7</f>
        <v>-1.7950429528804882E-3</v>
      </c>
      <c r="AE10" s="9">
        <f>return[[#This Row],[ZAL.DE]]-$U$7</f>
        <v>8.997742461122709E-3</v>
      </c>
      <c r="AF10" s="6"/>
    </row>
    <row r="11" spans="1:32" x14ac:dyDescent="0.25">
      <c r="A11" s="16"/>
      <c r="C11" s="2">
        <v>42919</v>
      </c>
      <c r="D11" s="5">
        <f>('Raw Wide'!B10-'Raw Wide'!B9)/'Raw Wide'!B9</f>
        <v>7.9099994245148287E-3</v>
      </c>
      <c r="E11" s="5">
        <f>('Raw Wide'!C10-'Raw Wide'!C9)/'Raw Wide'!C9</f>
        <v>6.855450405839872E-3</v>
      </c>
      <c r="F11" s="5">
        <f>('Raw Wide'!D10-'Raw Wide'!D9)/'Raw Wide'!D9</f>
        <v>9.738999851341731E-4</v>
      </c>
      <c r="G11" s="5">
        <f>('Raw Wide'!E10-'Raw Wide'!E9)/'Raw Wide'!E9</f>
        <v>7.6034381128010408E-3</v>
      </c>
      <c r="H11" s="5">
        <f>('Raw Wide'!F10-'Raw Wide'!F9)/'Raw Wide'!F9</f>
        <v>-7.0920639188520318E-3</v>
      </c>
      <c r="I11" s="5">
        <f>('Raw Wide'!G10-'Raw Wide'!G9)/'Raw Wide'!G9</f>
        <v>1.6346963159605734E-3</v>
      </c>
      <c r="J11" s="5">
        <f>('Raw Wide'!H10-'Raw Wide'!H9)/'Raw Wide'!H9</f>
        <v>2.284994815931914E-2</v>
      </c>
      <c r="K11" s="5">
        <f>('Raw Wide'!I10-'Raw Wide'!I9)/'Raw Wide'!I9</f>
        <v>5.6236693638423534E-3</v>
      </c>
      <c r="M11" t="s">
        <v>33</v>
      </c>
      <c r="N11" t="s">
        <v>3</v>
      </c>
      <c r="O11" t="s">
        <v>4</v>
      </c>
      <c r="P11" t="s">
        <v>5</v>
      </c>
      <c r="Q11" t="s">
        <v>6</v>
      </c>
      <c r="R11" t="s">
        <v>7</v>
      </c>
      <c r="S11" t="s">
        <v>8</v>
      </c>
      <c r="T11" t="s">
        <v>9</v>
      </c>
      <c r="U11" t="s">
        <v>10</v>
      </c>
      <c r="W11" s="2">
        <v>42919</v>
      </c>
      <c r="X11" s="9">
        <f>return[[#This Row],[1COV.DE]]-$N$7</f>
        <v>7.9462101842877591E-3</v>
      </c>
      <c r="Y11" s="9">
        <f>return[[#This Row],[ADS.DE]]-$O$7</f>
        <v>6.6006849849434886E-3</v>
      </c>
      <c r="Z11" s="9">
        <f>return[[#This Row],[DB1.DE]]-$P$7</f>
        <v>4.0553627911233271E-4</v>
      </c>
      <c r="AA11" s="9">
        <f>return[[#This Row],[FME.DE]]-$Q$7</f>
        <v>7.8153266920116832E-3</v>
      </c>
      <c r="AB11" s="9">
        <f>return[[#This Row],[MRK.DE]]-$R$7</f>
        <v>-7.5646816152109093E-3</v>
      </c>
      <c r="AC11" s="9">
        <f>return[[#This Row],[PUM.DE]]-$S$7</f>
        <v>8.3257550706428737E-4</v>
      </c>
      <c r="AD11" s="9">
        <f>return[[#This Row],[SIE.DE]]-$T$7</f>
        <v>2.2714052562487725E-2</v>
      </c>
      <c r="AE11" s="9">
        <f>return[[#This Row],[ZAL.DE]]-$U$7</f>
        <v>5.6692239810060569E-3</v>
      </c>
      <c r="AF11" s="6"/>
    </row>
    <row r="12" spans="1:32" x14ac:dyDescent="0.25">
      <c r="C12" s="2">
        <v>42920</v>
      </c>
      <c r="D12" s="5">
        <f>('Raw Wide'!B11-'Raw Wide'!B10)/'Raw Wide'!B10</f>
        <v>-1.381242208457416E-2</v>
      </c>
      <c r="E12" s="5">
        <f>('Raw Wide'!C11-'Raw Wide'!C10)/'Raw Wide'!C10</f>
        <v>-3.2563247301363365E-3</v>
      </c>
      <c r="F12" s="5">
        <f>('Raw Wide'!D11-'Raw Wide'!D10)/'Raw Wide'!D10</f>
        <v>-1.4052943547267535E-3</v>
      </c>
      <c r="G12" s="5">
        <f>('Raw Wide'!E11-'Raw Wide'!E10)/'Raw Wide'!E10</f>
        <v>-6.3670461257358778E-3</v>
      </c>
      <c r="H12" s="5">
        <f>('Raw Wide'!F11-'Raw Wide'!F10)/'Raw Wide'!F10</f>
        <v>-9.0476687560680502E-3</v>
      </c>
      <c r="I12" s="5">
        <f>('Raw Wide'!G11-'Raw Wide'!G10)/'Raw Wide'!G10</f>
        <v>4.3026518796255462E-3</v>
      </c>
      <c r="J12" s="5">
        <f>('Raw Wide'!H11-'Raw Wide'!H10)/'Raw Wide'!H10</f>
        <v>-1.0154328358845378E-2</v>
      </c>
      <c r="K12" s="5">
        <f>('Raw Wide'!I11-'Raw Wide'!I10)/'Raw Wide'!I10</f>
        <v>-6.2139926379008994E-4</v>
      </c>
      <c r="M12" s="4" t="s">
        <v>39</v>
      </c>
      <c r="N12" s="18" cm="1">
        <f t="array" ref="N12">SQRT(INDEX(N41:U41, , ROWS($1:1)))</f>
        <v>2.1328003133102551E-2</v>
      </c>
      <c r="O12" s="18" cm="1">
        <f t="array" ref="O12">SQRT(INDEX(N42:U42, , ROWS($1:2)))</f>
        <v>2.0234823344882882E-2</v>
      </c>
      <c r="P12" s="18" cm="1">
        <f t="array" ref="P12">SQRT(INDEX(N43:U43, , ROWS($1:3)))</f>
        <v>1.4666183203233657E-2</v>
      </c>
      <c r="Q12" s="18" cm="1">
        <f t="array" ref="Q12">SQRT(INDEX(N44:U44, , ROWS($1:4)))</f>
        <v>1.6289598415897721E-2</v>
      </c>
      <c r="R12" s="18" cm="1">
        <f t="array" ref="R12">SQRT(INDEX(N45:U45, , ROWS($1:5)))</f>
        <v>1.5670178411717871E-2</v>
      </c>
      <c r="S12" s="18" cm="1">
        <f t="array" ref="S12">SQRT(INDEX(N46:U46, , ROWS($1:6)))</f>
        <v>2.2273517058084773E-2</v>
      </c>
      <c r="T12" s="18" cm="1">
        <f t="array" ref="T12">SQRT(INDEX(N47:U47, , ROWS($1:7)))</f>
        <v>1.7652009274993403E-2</v>
      </c>
      <c r="U12" s="18" cm="1">
        <f t="array" ref="U12">SQRT(INDEX(N48:U48, , ROWS($1:8)))</f>
        <v>2.6406640926763689E-2</v>
      </c>
      <c r="W12" s="2">
        <v>42920</v>
      </c>
      <c r="X12" s="9">
        <f>return[[#This Row],[1COV.DE]]-$N$7</f>
        <v>-1.3776211324801229E-2</v>
      </c>
      <c r="Y12" s="9">
        <f>return[[#This Row],[ADS.DE]]-$O$7</f>
        <v>-3.5110901510327203E-3</v>
      </c>
      <c r="Z12" s="9">
        <f>return[[#This Row],[DB1.DE]]-$P$7</f>
        <v>-1.9736580607485938E-3</v>
      </c>
      <c r="AA12" s="9">
        <f>return[[#This Row],[FME.DE]]-$Q$7</f>
        <v>-6.1551575465252362E-3</v>
      </c>
      <c r="AB12" s="9">
        <f>return[[#This Row],[MRK.DE]]-$R$7</f>
        <v>-9.5202864524269286E-3</v>
      </c>
      <c r="AC12" s="9">
        <f>return[[#This Row],[PUM.DE]]-$S$7</f>
        <v>3.5005310707292604E-3</v>
      </c>
      <c r="AD12" s="9">
        <f>return[[#This Row],[SIE.DE]]-$T$7</f>
        <v>-1.0290223955676794E-2</v>
      </c>
      <c r="AE12" s="9">
        <f>return[[#This Row],[ZAL.DE]]-$U$7</f>
        <v>-5.7584464662638628E-4</v>
      </c>
    </row>
    <row r="13" spans="1:32" x14ac:dyDescent="0.25">
      <c r="C13" s="2">
        <v>42921</v>
      </c>
      <c r="D13" s="5">
        <f>('Raw Wide'!B12-'Raw Wide'!B11)/'Raw Wide'!B11</f>
        <v>1.5915933570053251E-2</v>
      </c>
      <c r="E13" s="5">
        <f>('Raw Wide'!C12-'Raw Wide'!C11)/'Raw Wide'!C11</f>
        <v>4.9005140692220554E-2</v>
      </c>
      <c r="F13" s="5">
        <f>('Raw Wide'!D12-'Raw Wide'!D11)/'Raw Wide'!D11</f>
        <v>3.2041584105111008E-2</v>
      </c>
      <c r="G13" s="5">
        <f>('Raw Wide'!E12-'Raw Wide'!E11)/'Raw Wide'!E11</f>
        <v>5.9333777752468746E-3</v>
      </c>
      <c r="H13" s="5">
        <f>('Raw Wide'!F12-'Raw Wide'!F11)/'Raw Wide'!F11</f>
        <v>1.4416057276950894E-3</v>
      </c>
      <c r="I13" s="5">
        <f>('Raw Wide'!G12-'Raw Wide'!G11)/'Raw Wide'!G11</f>
        <v>2.0682501549606189E-2</v>
      </c>
      <c r="J13" s="5">
        <f>('Raw Wide'!H12-'Raw Wide'!H11)/'Raw Wide'!H11</f>
        <v>1.2310607417579916E-3</v>
      </c>
      <c r="K13" s="5">
        <f>('Raw Wide'!I12-'Raw Wide'!I11)/'Raw Wide'!I11</f>
        <v>4.6008705446622796E-3</v>
      </c>
      <c r="W13" s="2">
        <v>42921</v>
      </c>
      <c r="X13" s="9">
        <f>return[[#This Row],[1COV.DE]]-$N$7</f>
        <v>1.5952144329826182E-2</v>
      </c>
      <c r="Y13" s="9">
        <f>return[[#This Row],[ADS.DE]]-$O$7</f>
        <v>4.875037527132417E-2</v>
      </c>
      <c r="Z13" s="9">
        <f>return[[#This Row],[DB1.DE]]-$P$7</f>
        <v>3.1473220399089168E-2</v>
      </c>
      <c r="AA13" s="9">
        <f>return[[#This Row],[FME.DE]]-$Q$7</f>
        <v>6.1452663544575171E-3</v>
      </c>
      <c r="AB13" s="9">
        <f>return[[#This Row],[MRK.DE]]-$R$7</f>
        <v>9.6898803133621167E-4</v>
      </c>
      <c r="AC13" s="9">
        <f>return[[#This Row],[PUM.DE]]-$S$7</f>
        <v>1.9880380740709903E-2</v>
      </c>
      <c r="AD13" s="9">
        <f>return[[#This Row],[SIE.DE]]-$T$7</f>
        <v>1.0951651449265757E-3</v>
      </c>
      <c r="AE13" s="9">
        <f>return[[#This Row],[ZAL.DE]]-$U$7</f>
        <v>4.6464251618259832E-3</v>
      </c>
    </row>
    <row r="14" spans="1:32" x14ac:dyDescent="0.25">
      <c r="A14" s="17"/>
      <c r="C14" s="2">
        <v>42922</v>
      </c>
      <c r="D14" s="5">
        <f>('Raw Wide'!B13-'Raw Wide'!B12)/'Raw Wide'!B12</f>
        <v>-5.796632359187026E-3</v>
      </c>
      <c r="E14" s="5">
        <f>('Raw Wide'!C13-'Raw Wide'!C12)/'Raw Wide'!C12</f>
        <v>1.1323598122011469E-3</v>
      </c>
      <c r="F14" s="5">
        <f>('Raw Wide'!D13-'Raw Wide'!D12)/'Raw Wide'!D12</f>
        <v>1.6781976107800676E-3</v>
      </c>
      <c r="G14" s="5">
        <f>('Raw Wide'!E13-'Raw Wide'!E12)/'Raw Wide'!E12</f>
        <v>-1.3684036227204741E-2</v>
      </c>
      <c r="H14" s="5">
        <f>('Raw Wide'!F13-'Raw Wide'!F12)/'Raw Wide'!F12</f>
        <v>-1.7274479502746007E-2</v>
      </c>
      <c r="I14" s="5">
        <f>('Raw Wide'!G13-'Raw Wide'!G12)/'Raw Wide'!G12</f>
        <v>-1.8816002362893821E-2</v>
      </c>
      <c r="J14" s="5">
        <f>('Raw Wide'!H13-'Raw Wide'!H12)/'Raw Wide'!H12</f>
        <v>-1.2295029098221525E-2</v>
      </c>
      <c r="K14" s="5">
        <f>('Raw Wide'!I13-'Raw Wide'!I12)/'Raw Wide'!I12</f>
        <v>-2.1165961133803847E-2</v>
      </c>
      <c r="M14" s="22" t="s">
        <v>41</v>
      </c>
      <c r="W14" s="2">
        <v>42922</v>
      </c>
      <c r="X14" s="9">
        <f>return[[#This Row],[1COV.DE]]-$N$7</f>
        <v>-5.7604215994140956E-3</v>
      </c>
      <c r="Y14" s="9">
        <f>return[[#This Row],[ADS.DE]]-$O$7</f>
        <v>8.775943913047631E-4</v>
      </c>
      <c r="Z14" s="9">
        <f>return[[#This Row],[DB1.DE]]-$P$7</f>
        <v>1.1098339047582273E-3</v>
      </c>
      <c r="AA14" s="9">
        <f>return[[#This Row],[FME.DE]]-$Q$7</f>
        <v>-1.34721476479941E-2</v>
      </c>
      <c r="AB14" s="9">
        <f>return[[#This Row],[MRK.DE]]-$R$7</f>
        <v>-1.7747097199104885E-2</v>
      </c>
      <c r="AC14" s="9">
        <f>return[[#This Row],[PUM.DE]]-$S$7</f>
        <v>-1.9618123171790108E-2</v>
      </c>
      <c r="AD14" s="9">
        <f>return[[#This Row],[SIE.DE]]-$T$7</f>
        <v>-1.2430924695052942E-2</v>
      </c>
      <c r="AE14" s="9">
        <f>return[[#This Row],[ZAL.DE]]-$U$7</f>
        <v>-2.1120406516640142E-2</v>
      </c>
      <c r="AF14" s="10"/>
    </row>
    <row r="15" spans="1:32" x14ac:dyDescent="0.25">
      <c r="A15" s="17"/>
      <c r="C15" s="2">
        <v>42923</v>
      </c>
      <c r="D15" s="5">
        <f>('Raw Wide'!B14-'Raw Wide'!B13)/'Raw Wide'!B13</f>
        <v>-6.3032973831464651E-4</v>
      </c>
      <c r="E15" s="5">
        <f>('Raw Wide'!C14-'Raw Wide'!C13)/'Raw Wide'!C13</f>
        <v>-3.3937073615741211E-3</v>
      </c>
      <c r="F15" s="5">
        <f>('Raw Wide'!D14-'Raw Wide'!D13)/'Raw Wide'!D13</f>
        <v>-1.0470900714011229E-3</v>
      </c>
      <c r="G15" s="5">
        <f>('Raw Wide'!E14-'Raw Wide'!E13)/'Raw Wide'!E13</f>
        <v>-2.1529846325941903E-3</v>
      </c>
      <c r="H15" s="5">
        <f>('Raw Wide'!F14-'Raw Wide'!F13)/'Raw Wide'!F13</f>
        <v>-3.9062435143676901E-3</v>
      </c>
      <c r="I15" s="5">
        <f>('Raw Wide'!G14-'Raw Wide'!G13)/'Raw Wide'!G13</f>
        <v>3.8354229970929249E-3</v>
      </c>
      <c r="J15" s="5">
        <f>('Raw Wide'!H14-'Raw Wide'!H13)/'Raw Wide'!H13</f>
        <v>2.9045328686413308E-3</v>
      </c>
      <c r="K15" s="5">
        <f>('Raw Wide'!I14-'Raw Wide'!I13)/'Raw Wide'!I13</f>
        <v>3.2877338571641167E-3</v>
      </c>
      <c r="W15" s="2">
        <v>42923</v>
      </c>
      <c r="X15" s="9">
        <f>return[[#This Row],[1COV.DE]]-$N$7</f>
        <v>-5.9411897854171644E-4</v>
      </c>
      <c r="Y15" s="9">
        <f>return[[#This Row],[ADS.DE]]-$O$7</f>
        <v>-3.6484727824705049E-3</v>
      </c>
      <c r="Z15" s="9">
        <f>return[[#This Row],[DB1.DE]]-$P$7</f>
        <v>-1.6154537774229634E-3</v>
      </c>
      <c r="AA15" s="9">
        <f>return[[#This Row],[FME.DE]]-$Q$7</f>
        <v>-1.9410960533835482E-3</v>
      </c>
      <c r="AB15" s="9">
        <f>return[[#This Row],[MRK.DE]]-$R$7</f>
        <v>-4.3788612107265677E-3</v>
      </c>
      <c r="AC15" s="9">
        <f>return[[#This Row],[PUM.DE]]-$S$7</f>
        <v>3.0333021881966387E-3</v>
      </c>
      <c r="AD15" s="9">
        <f>return[[#This Row],[SIE.DE]]-$T$7</f>
        <v>2.7686372718099149E-3</v>
      </c>
      <c r="AE15" s="9">
        <f>return[[#This Row],[ZAL.DE]]-$U$7</f>
        <v>3.3332884743278203E-3</v>
      </c>
      <c r="AF15" s="10"/>
    </row>
    <row r="16" spans="1:32" x14ac:dyDescent="0.25">
      <c r="C16" s="2">
        <v>42926</v>
      </c>
      <c r="D16" s="5">
        <f>('Raw Wide'!B15-'Raw Wide'!B14)/'Raw Wide'!B14</f>
        <v>1.8290818396599393E-2</v>
      </c>
      <c r="E16" s="5">
        <f>('Raw Wide'!C15-'Raw Wide'!C14)/'Raw Wide'!C14</f>
        <v>-6.5265854422621034E-3</v>
      </c>
      <c r="F16" s="5">
        <f>('Raw Wide'!D15-'Raw Wide'!D14)/'Raw Wide'!D14</f>
        <v>8.3857105043502181E-4</v>
      </c>
      <c r="G16" s="5">
        <f>('Raw Wide'!E15-'Raw Wide'!E14)/'Raw Wide'!E14</f>
        <v>5.6335820179119912E-3</v>
      </c>
      <c r="H16" s="5">
        <f>('Raw Wide'!F15-'Raw Wide'!F14)/'Raw Wide'!F14</f>
        <v>4.9023877835576216E-4</v>
      </c>
      <c r="I16" s="5">
        <f>('Raw Wide'!G15-'Raw Wide'!G14)/'Raw Wide'!G14</f>
        <v>3.5266838306478349E-3</v>
      </c>
      <c r="J16" s="5">
        <f>('Raw Wide'!H15-'Raw Wide'!H14)/'Raw Wide'!H14</f>
        <v>1.654951214623369E-3</v>
      </c>
      <c r="K16" s="5">
        <f>('Raw Wide'!I15-'Raw Wide'!I14)/'Raw Wide'!I14</f>
        <v>-4.2853039720344745E-3</v>
      </c>
      <c r="N16">
        <v>1</v>
      </c>
      <c r="O16">
        <v>1</v>
      </c>
      <c r="P16">
        <v>1</v>
      </c>
      <c r="Q16">
        <v>1</v>
      </c>
      <c r="R16">
        <v>1</v>
      </c>
      <c r="S16">
        <v>1</v>
      </c>
      <c r="T16">
        <v>1</v>
      </c>
      <c r="U16">
        <v>1</v>
      </c>
      <c r="W16" s="2">
        <v>42926</v>
      </c>
      <c r="X16" s="9">
        <f>return[[#This Row],[1COV.DE]]-$N$7</f>
        <v>1.8327029156372323E-2</v>
      </c>
      <c r="Y16" s="9">
        <f>return[[#This Row],[ADS.DE]]-$O$7</f>
        <v>-6.7813508631584876E-3</v>
      </c>
      <c r="Z16" s="9">
        <f>return[[#This Row],[DB1.DE]]-$P$7</f>
        <v>2.7020734441318142E-4</v>
      </c>
      <c r="AA16" s="9">
        <f>return[[#This Row],[FME.DE]]-$Q$7</f>
        <v>5.8454705971226328E-3</v>
      </c>
      <c r="AB16" s="9">
        <f>return[[#This Row],[MRK.DE]]-$R$7</f>
        <v>1.762108199688438E-5</v>
      </c>
      <c r="AC16" s="9">
        <f>return[[#This Row],[PUM.DE]]-$S$7</f>
        <v>2.7245630217515486E-3</v>
      </c>
      <c r="AD16" s="9">
        <f>return[[#This Row],[SIE.DE]]-$T$7</f>
        <v>1.5190556177919531E-3</v>
      </c>
      <c r="AE16" s="9">
        <f>return[[#This Row],[ZAL.DE]]-$U$7</f>
        <v>-4.2397493548707709E-3</v>
      </c>
    </row>
    <row r="17" spans="3:31" x14ac:dyDescent="0.25">
      <c r="C17" s="2">
        <v>42927</v>
      </c>
      <c r="D17" s="5">
        <f>('Raw Wide'!B16-'Raw Wide'!B15)/'Raw Wide'!B15</f>
        <v>3.7162641147641959E-3</v>
      </c>
      <c r="E17" s="5">
        <f>('Raw Wide'!C16-'Raw Wide'!C15)/'Raw Wide'!C15</f>
        <v>-8.5705395510598972E-4</v>
      </c>
      <c r="F17" s="5">
        <f>('Raw Wide'!D16-'Raw Wide'!D15)/'Raw Wide'!D15</f>
        <v>2.3040713189371753E-3</v>
      </c>
      <c r="G17" s="5">
        <f>('Raw Wide'!E16-'Raw Wide'!E15)/'Raw Wide'!E15</f>
        <v>-7.389829004916788E-3</v>
      </c>
      <c r="H17" s="5">
        <f>('Raw Wide'!F16-'Raw Wide'!F15)/'Raw Wide'!F15</f>
        <v>-4.8994900334956614E-3</v>
      </c>
      <c r="I17" s="5">
        <f>('Raw Wide'!G16-'Raw Wide'!G15)/'Raw Wide'!G15</f>
        <v>-1.5961342778527444E-2</v>
      </c>
      <c r="J17" s="5">
        <f>('Raw Wide'!H16-'Raw Wide'!H15)/'Raw Wide'!H15</f>
        <v>-4.1304550638201062E-3</v>
      </c>
      <c r="K17" s="5">
        <f>('Raw Wide'!I16-'Raw Wide'!I15)/'Raw Wide'!I15</f>
        <v>-1.0126632911392422E-2</v>
      </c>
      <c r="W17" s="2">
        <v>42927</v>
      </c>
      <c r="X17" s="9">
        <f>return[[#This Row],[1COV.DE]]-$N$7</f>
        <v>3.7524748745371259E-3</v>
      </c>
      <c r="Y17" s="9">
        <f>return[[#This Row],[ADS.DE]]-$O$7</f>
        <v>-1.1118193760023736E-3</v>
      </c>
      <c r="Z17" s="9">
        <f>return[[#This Row],[DB1.DE]]-$P$7</f>
        <v>1.7357076129153348E-3</v>
      </c>
      <c r="AA17" s="9">
        <f>return[[#This Row],[FME.DE]]-$Q$7</f>
        <v>-7.1779404257061464E-3</v>
      </c>
      <c r="AB17" s="9">
        <f>return[[#This Row],[MRK.DE]]-$R$7</f>
        <v>-5.3721077298545389E-3</v>
      </c>
      <c r="AC17" s="9">
        <f>return[[#This Row],[PUM.DE]]-$S$7</f>
        <v>-1.676346358742373E-2</v>
      </c>
      <c r="AD17" s="9">
        <f>return[[#This Row],[SIE.DE]]-$T$7</f>
        <v>-4.2663506606515217E-3</v>
      </c>
      <c r="AE17" s="9">
        <f>return[[#This Row],[ZAL.DE]]-$U$7</f>
        <v>-1.0081078294228718E-2</v>
      </c>
    </row>
    <row r="18" spans="3:31" x14ac:dyDescent="0.25">
      <c r="C18" s="2">
        <v>42928</v>
      </c>
      <c r="D18" s="5">
        <f>('Raw Wide'!B17-'Raw Wide'!B16)/'Raw Wide'!B16</f>
        <v>-5.3995991031804257E-3</v>
      </c>
      <c r="E18" s="5">
        <f>('Raw Wide'!C17-'Raw Wide'!C16)/'Raw Wide'!C16</f>
        <v>2.0583367290496573E-2</v>
      </c>
      <c r="F18" s="5">
        <f>('Raw Wide'!D17-'Raw Wide'!D16)/'Raw Wide'!D16</f>
        <v>5.851701022425158E-3</v>
      </c>
      <c r="G18" s="5">
        <f>('Raw Wide'!E17-'Raw Wide'!E16)/'Raw Wide'!E16</f>
        <v>2.2574507803107085E-2</v>
      </c>
      <c r="H18" s="5">
        <f>('Raw Wide'!F17-'Raw Wide'!F16)/'Raw Wide'!F16</f>
        <v>2.3141224824726223E-2</v>
      </c>
      <c r="I18" s="5">
        <f>('Raw Wide'!G17-'Raw Wide'!G16)/'Raw Wide'!G16</f>
        <v>3.7202581046104537E-3</v>
      </c>
      <c r="J18" s="5">
        <f>('Raw Wide'!H17-'Raw Wide'!H16)/'Raw Wide'!H16</f>
        <v>1.8664440523910475E-2</v>
      </c>
      <c r="K18" s="5">
        <f>('Raw Wide'!I17-'Raw Wide'!I16)/'Raw Wide'!I16</f>
        <v>4.0664989292326842E-2</v>
      </c>
      <c r="M18" s="7" t="s">
        <v>36</v>
      </c>
      <c r="W18" s="2">
        <v>42928</v>
      </c>
      <c r="X18" s="9">
        <f>return[[#This Row],[1COV.DE]]-$N$7</f>
        <v>-5.3633883434074953E-3</v>
      </c>
      <c r="Y18" s="9">
        <f>return[[#This Row],[ADS.DE]]-$O$7</f>
        <v>2.0328601869600189E-2</v>
      </c>
      <c r="Z18" s="9">
        <f>return[[#This Row],[DB1.DE]]-$P$7</f>
        <v>5.2833373164033175E-3</v>
      </c>
      <c r="AA18" s="9">
        <f>return[[#This Row],[FME.DE]]-$Q$7</f>
        <v>2.2786396382317727E-2</v>
      </c>
      <c r="AB18" s="9">
        <f>return[[#This Row],[MRK.DE]]-$R$7</f>
        <v>2.2668607128367345E-2</v>
      </c>
      <c r="AC18" s="9">
        <f>return[[#This Row],[PUM.DE]]-$S$7</f>
        <v>2.9181372957141679E-3</v>
      </c>
      <c r="AD18" s="9">
        <f>return[[#This Row],[SIE.DE]]-$T$7</f>
        <v>1.852854492707906E-2</v>
      </c>
      <c r="AE18" s="9">
        <f>return[[#This Row],[ZAL.DE]]-$U$7</f>
        <v>4.0710543909490547E-2</v>
      </c>
    </row>
    <row r="19" spans="3:31" x14ac:dyDescent="0.25">
      <c r="C19" s="2">
        <v>42929</v>
      </c>
      <c r="D19" s="5">
        <f>('Raw Wide'!B18-'Raw Wide'!B17)/'Raw Wide'!B17</f>
        <v>-2.481757494397632E-3</v>
      </c>
      <c r="E19" s="5">
        <f>('Raw Wide'!C18-'Raw Wide'!C17)/'Raw Wide'!C17</f>
        <v>1.0644271915029412E-2</v>
      </c>
      <c r="F19" s="5">
        <f>('Raw Wide'!D18-'Raw Wide'!D17)/'Raw Wide'!D17</f>
        <v>4.1553957036408271E-3</v>
      </c>
      <c r="G19" s="5">
        <f>('Raw Wide'!E18-'Raw Wide'!E17)/'Raw Wide'!E17</f>
        <v>1.8787384898843493E-3</v>
      </c>
      <c r="H19" s="5">
        <f>('Raw Wide'!F18-'Raw Wide'!F17)/'Raw Wide'!F17</f>
        <v>-5.7748202571078081E-3</v>
      </c>
      <c r="I19" s="5">
        <f>('Raw Wide'!G18-'Raw Wide'!G17)/'Raw Wide'!G17</f>
        <v>3.26163751101747E-3</v>
      </c>
      <c r="J19" s="5">
        <f>('Raw Wide'!H18-'Raw Wide'!H17)/'Raw Wide'!H17</f>
        <v>-1.8729672801195134E-2</v>
      </c>
      <c r="K19" s="5">
        <f>('Raw Wide'!I18-'Raw Wide'!I17)/'Raw Wide'!I17</f>
        <v>1.8432047639027959E-2</v>
      </c>
      <c r="W19" s="2">
        <v>42929</v>
      </c>
      <c r="X19" s="9">
        <f>return[[#This Row],[1COV.DE]]-$N$7</f>
        <v>-2.445546734624702E-3</v>
      </c>
      <c r="Y19" s="9">
        <f>return[[#This Row],[ADS.DE]]-$O$7</f>
        <v>1.0389506494133028E-2</v>
      </c>
      <c r="Z19" s="9">
        <f>return[[#This Row],[DB1.DE]]-$P$7</f>
        <v>3.5870319976189866E-3</v>
      </c>
      <c r="AA19" s="9">
        <f>return[[#This Row],[FME.DE]]-$Q$7</f>
        <v>2.0906270690949913E-3</v>
      </c>
      <c r="AB19" s="9">
        <f>return[[#This Row],[MRK.DE]]-$R$7</f>
        <v>-6.2474379534666856E-3</v>
      </c>
      <c r="AC19" s="9">
        <f>return[[#This Row],[PUM.DE]]-$S$7</f>
        <v>2.4595167021211842E-3</v>
      </c>
      <c r="AD19" s="9">
        <f>return[[#This Row],[SIE.DE]]-$T$7</f>
        <v>-1.8865568398026548E-2</v>
      </c>
      <c r="AE19" s="9">
        <f>return[[#This Row],[ZAL.DE]]-$U$7</f>
        <v>1.8477602256191664E-2</v>
      </c>
    </row>
    <row r="20" spans="3:31" x14ac:dyDescent="0.25">
      <c r="C20" s="2">
        <v>42930</v>
      </c>
      <c r="D20" s="5">
        <f>('Raw Wide'!B19-'Raw Wide'!B18)/'Raw Wide'!B18</f>
        <v>4.5092871868093248E-3</v>
      </c>
      <c r="E20" s="5">
        <f>('Raw Wide'!C19-'Raw Wide'!C18)/'Raw Wide'!C18</f>
        <v>1.1086045478383901E-3</v>
      </c>
      <c r="F20" s="5">
        <f>('Raw Wide'!D19-'Raw Wide'!D18)/'Raw Wide'!D18</f>
        <v>8.2765145952764878E-4</v>
      </c>
      <c r="G20" s="5">
        <f>('Raw Wide'!E19-'Raw Wide'!E18)/'Raw Wide'!E18</f>
        <v>7.2668391321305424E-3</v>
      </c>
      <c r="H20" s="5">
        <f>('Raw Wide'!F19-'Raw Wide'!F18)/'Raw Wide'!F18</f>
        <v>0</v>
      </c>
      <c r="I20" s="5">
        <f>('Raw Wide'!G19-'Raw Wide'!G18)/'Raw Wide'!G18</f>
        <v>6.9456408924452552E-3</v>
      </c>
      <c r="J20" s="5">
        <f>('Raw Wide'!H19-'Raw Wide'!H18)/'Raw Wide'!H18</f>
        <v>-1.6598261495074107E-3</v>
      </c>
      <c r="K20" s="5">
        <f>('Raw Wide'!I19-'Raw Wide'!I18)/'Raw Wide'!I18</f>
        <v>5.7915300625369093E-3</v>
      </c>
      <c r="M20" t="s">
        <v>33</v>
      </c>
      <c r="N20" t="s">
        <v>3</v>
      </c>
      <c r="O20" t="s">
        <v>4</v>
      </c>
      <c r="P20" t="s">
        <v>5</v>
      </c>
      <c r="Q20" t="s">
        <v>6</v>
      </c>
      <c r="R20" t="s">
        <v>7</v>
      </c>
      <c r="S20" t="s">
        <v>8</v>
      </c>
      <c r="T20" t="s">
        <v>9</v>
      </c>
      <c r="U20" t="s">
        <v>10</v>
      </c>
      <c r="W20" s="2">
        <v>42930</v>
      </c>
      <c r="X20" s="9">
        <f>return[[#This Row],[1COV.DE]]-$N$7</f>
        <v>4.5454979465822552E-3</v>
      </c>
      <c r="Y20" s="9">
        <f>return[[#This Row],[ADS.DE]]-$O$7</f>
        <v>8.5383912694200629E-4</v>
      </c>
      <c r="Z20" s="9">
        <f>return[[#This Row],[DB1.DE]]-$P$7</f>
        <v>2.5928775350580839E-4</v>
      </c>
      <c r="AA20" s="9">
        <f>return[[#This Row],[FME.DE]]-$Q$7</f>
        <v>7.4787277113411849E-3</v>
      </c>
      <c r="AB20" s="9">
        <f>return[[#This Row],[MRK.DE]]-$R$7</f>
        <v>-4.7261769635887778E-4</v>
      </c>
      <c r="AC20" s="9">
        <f>return[[#This Row],[PUM.DE]]-$S$7</f>
        <v>6.1435200835489694E-3</v>
      </c>
      <c r="AD20" s="9">
        <f>return[[#This Row],[SIE.DE]]-$T$7</f>
        <v>-1.7957217463388266E-3</v>
      </c>
      <c r="AE20" s="9">
        <f>return[[#This Row],[ZAL.DE]]-$U$7</f>
        <v>5.8370846797006128E-3</v>
      </c>
    </row>
    <row r="21" spans="3:31" x14ac:dyDescent="0.25">
      <c r="C21" s="2">
        <v>42933</v>
      </c>
      <c r="D21" s="5">
        <f>('Raw Wide'!B20-'Raw Wide'!B19)/'Raw Wide'!B19</f>
        <v>1.1764817630748355E-2</v>
      </c>
      <c r="E21" s="5">
        <f>('Raw Wide'!C20-'Raw Wide'!C19)/'Raw Wide'!C19</f>
        <v>7.198195222986435E-3</v>
      </c>
      <c r="F21" s="5">
        <f>('Raw Wide'!D20-'Raw Wide'!D19)/'Raw Wide'!D19</f>
        <v>-1.3541478739186463E-2</v>
      </c>
      <c r="G21" s="5">
        <f>('Raw Wide'!E20-'Raw Wide'!E19)/'Raw Wide'!E19</f>
        <v>-3.2581263119284324E-3</v>
      </c>
      <c r="H21" s="5">
        <f>('Raw Wide'!F20-'Raw Wide'!F19)/'Raw Wide'!F19</f>
        <v>-1.0164558864609848E-2</v>
      </c>
      <c r="I21" s="5">
        <f>('Raw Wide'!G20-'Raw Wide'!G19)/'Raw Wide'!G19</f>
        <v>1.2474264637182268E-2</v>
      </c>
      <c r="J21" s="5">
        <f>('Raw Wide'!H20-'Raw Wide'!H19)/'Raw Wide'!H19</f>
        <v>-1.0806257019818891E-2</v>
      </c>
      <c r="K21" s="5">
        <f>('Raw Wide'!I20-'Raw Wide'!I19)/'Raw Wide'!I19</f>
        <v>2.5551799424184268E-2</v>
      </c>
      <c r="M21" s="4" t="s">
        <v>3</v>
      </c>
      <c r="N21" s="8">
        <f>VARP('Returns &amp; Var-Cov Matrix'!$D$4:$D$1269)</f>
        <v>4.5452440981178752E-4</v>
      </c>
      <c r="O21" s="8">
        <v>1.9229217850511785E-4</v>
      </c>
      <c r="P21" s="8">
        <v>9.8755488713705937E-5</v>
      </c>
      <c r="Q21" s="8">
        <v>1.1716344230995593E-4</v>
      </c>
      <c r="R21" s="8">
        <v>1.0808440703993907E-4</v>
      </c>
      <c r="S21" s="8">
        <v>1.9649088493629675E-4</v>
      </c>
      <c r="T21" s="8">
        <v>2.2020187265124228E-4</v>
      </c>
      <c r="U21" s="8">
        <v>1.838636583350647E-4</v>
      </c>
      <c r="W21" s="2">
        <v>42933</v>
      </c>
      <c r="X21" s="9">
        <f>return[[#This Row],[1COV.DE]]-$N$7</f>
        <v>1.1801028390521285E-2</v>
      </c>
      <c r="Y21" s="9">
        <f>return[[#This Row],[ADS.DE]]-$O$7</f>
        <v>6.9434298020900516E-3</v>
      </c>
      <c r="Z21" s="9">
        <f>return[[#This Row],[DB1.DE]]-$P$7</f>
        <v>-1.4109842445208303E-2</v>
      </c>
      <c r="AA21" s="9">
        <f>return[[#This Row],[FME.DE]]-$Q$7</f>
        <v>-3.0462377327177903E-3</v>
      </c>
      <c r="AB21" s="9">
        <f>return[[#This Row],[MRK.DE]]-$R$7</f>
        <v>-1.0637176560968726E-2</v>
      </c>
      <c r="AC21" s="9">
        <f>return[[#This Row],[PUM.DE]]-$S$7</f>
        <v>1.1672143828285981E-2</v>
      </c>
      <c r="AD21" s="9">
        <f>return[[#This Row],[SIE.DE]]-$T$7</f>
        <v>-1.0942152616650307E-2</v>
      </c>
      <c r="AE21" s="9">
        <f>return[[#This Row],[ZAL.DE]]-$U$7</f>
        <v>2.5597354041347973E-2</v>
      </c>
    </row>
    <row r="22" spans="3:31" x14ac:dyDescent="0.25">
      <c r="C22" s="2">
        <v>42934</v>
      </c>
      <c r="D22" s="5">
        <f>('Raw Wide'!B21-'Raw Wide'!B20)/'Raw Wide'!B20</f>
        <v>6.1200622035239454E-4</v>
      </c>
      <c r="E22" s="5">
        <f>('Raw Wide'!C21-'Raw Wide'!C20)/'Raw Wide'!C20</f>
        <v>-1.0170353785271747E-2</v>
      </c>
      <c r="F22" s="5">
        <f>('Raw Wide'!D21-'Raw Wide'!D20)/'Raw Wide'!D20</f>
        <v>-7.8592037311636664E-3</v>
      </c>
      <c r="G22" s="5">
        <f>('Raw Wide'!E21-'Raw Wide'!E20)/'Raw Wide'!E20</f>
        <v>-1.9145481070635031E-2</v>
      </c>
      <c r="H22" s="5">
        <f>('Raw Wide'!F21-'Raw Wide'!F20)/'Raw Wide'!F20</f>
        <v>-1.2224888211915141E-2</v>
      </c>
      <c r="I22" s="5">
        <f>('Raw Wide'!G21-'Raw Wide'!G20)/'Raw Wide'!G20</f>
        <v>-2.5945885689753517E-2</v>
      </c>
      <c r="J22" s="5">
        <f>('Raw Wide'!H21-'Raw Wide'!H20)/'Raw Wide'!H20</f>
        <v>-8.8235127868024118E-3</v>
      </c>
      <c r="K22" s="5">
        <f>('Raw Wide'!I21-'Raw Wide'!I20)/'Raw Wide'!I20</f>
        <v>-8.2699732897408576E-2</v>
      </c>
      <c r="M22" s="20" t="s">
        <v>4</v>
      </c>
      <c r="N22" s="8">
        <v>1.9229217850511785E-4</v>
      </c>
      <c r="O22" s="8">
        <f>VARP('Returns &amp; Var-Cov Matrix'!$E$4:$E$1269)</f>
        <v>4.0912465709735469E-4</v>
      </c>
      <c r="P22" s="8">
        <v>1.2129347638885513E-4</v>
      </c>
      <c r="Q22" s="8">
        <v>9.6264682340563743E-5</v>
      </c>
      <c r="R22" s="8">
        <v>1.1795949976531352E-4</v>
      </c>
      <c r="S22" s="8">
        <v>3.0102615244894347E-4</v>
      </c>
      <c r="T22" s="8">
        <v>1.9721294155973103E-4</v>
      </c>
      <c r="U22" s="8">
        <v>2.1444627944965642E-4</v>
      </c>
      <c r="W22" s="2">
        <v>42934</v>
      </c>
      <c r="X22" s="9">
        <f>return[[#This Row],[1COV.DE]]-$N$7</f>
        <v>6.4821698012532461E-4</v>
      </c>
      <c r="Y22" s="9">
        <f>return[[#This Row],[ADS.DE]]-$O$7</f>
        <v>-1.0425119206168131E-2</v>
      </c>
      <c r="Z22" s="9">
        <f>return[[#This Row],[DB1.DE]]-$P$7</f>
        <v>-8.4275674371855069E-3</v>
      </c>
      <c r="AA22" s="9">
        <f>return[[#This Row],[FME.DE]]-$Q$7</f>
        <v>-1.893359249142439E-2</v>
      </c>
      <c r="AB22" s="9">
        <f>return[[#This Row],[MRK.DE]]-$R$7</f>
        <v>-1.269750590827402E-2</v>
      </c>
      <c r="AC22" s="9">
        <f>return[[#This Row],[PUM.DE]]-$S$7</f>
        <v>-2.6748006498649803E-2</v>
      </c>
      <c r="AD22" s="9">
        <f>return[[#This Row],[SIE.DE]]-$T$7</f>
        <v>-8.9594083836338281E-3</v>
      </c>
      <c r="AE22" s="9">
        <f>return[[#This Row],[ZAL.DE]]-$U$7</f>
        <v>-8.2654178280244878E-2</v>
      </c>
    </row>
    <row r="23" spans="3:31" x14ac:dyDescent="0.25">
      <c r="C23" s="2">
        <v>42935</v>
      </c>
      <c r="D23" s="5">
        <f>('Raw Wide'!B22-'Raw Wide'!B21)/'Raw Wide'!B21</f>
        <v>8.2569184395278206E-3</v>
      </c>
      <c r="E23" s="5">
        <f>('Raw Wide'!C22-'Raw Wide'!C21)/'Raw Wide'!C21</f>
        <v>-5.2762735615244508E-3</v>
      </c>
      <c r="F23" s="5">
        <f>('Raw Wide'!D22-'Raw Wide'!D21)/'Raw Wide'!D21</f>
        <v>-7.6045444502939059E-3</v>
      </c>
      <c r="G23" s="5">
        <f>('Raw Wide'!E22-'Raw Wide'!E21)/'Raw Wide'!E21</f>
        <v>-5.3558806500995735E-3</v>
      </c>
      <c r="H23" s="5">
        <f>('Raw Wide'!F22-'Raw Wide'!F21)/'Raw Wide'!F21</f>
        <v>-4.9505105031172397E-3</v>
      </c>
      <c r="I23" s="5">
        <f>('Raw Wide'!G22-'Raw Wide'!G21)/'Raw Wide'!G21</f>
        <v>4.4644232230086197E-3</v>
      </c>
      <c r="J23" s="5">
        <f>('Raw Wide'!H22-'Raw Wide'!H21)/'Raw Wide'!H21</f>
        <v>-1.1445501750850903E-2</v>
      </c>
      <c r="K23" s="5">
        <f>('Raw Wide'!I22-'Raw Wide'!I21)/'Raw Wide'!I21</f>
        <v>-3.5195027676486371E-2</v>
      </c>
      <c r="M23" s="20" t="s">
        <v>5</v>
      </c>
      <c r="N23" s="8">
        <v>9.8755488713705937E-5</v>
      </c>
      <c r="O23" s="8">
        <v>1.2129347638885513E-4</v>
      </c>
      <c r="P23" s="8">
        <f>VARP('Returns &amp; Var-Cov Matrix'!$F$4:$F$1269)</f>
        <v>2.1492702696270034E-4</v>
      </c>
      <c r="Q23" s="8">
        <v>7.8107778004171398E-5</v>
      </c>
      <c r="R23" s="8">
        <v>9.8570028956456766E-5</v>
      </c>
      <c r="S23" s="8">
        <v>1.3154797202129164E-4</v>
      </c>
      <c r="T23" s="8">
        <v>1.1382194025766992E-4</v>
      </c>
      <c r="U23" s="8">
        <v>1.3782736511030002E-4</v>
      </c>
      <c r="W23" s="2">
        <v>42935</v>
      </c>
      <c r="X23" s="9">
        <f>return[[#This Row],[1COV.DE]]-$N$7</f>
        <v>8.293129199300751E-3</v>
      </c>
      <c r="Y23" s="9">
        <f>return[[#This Row],[ADS.DE]]-$O$7</f>
        <v>-5.5310389824208342E-3</v>
      </c>
      <c r="Z23" s="9">
        <f>return[[#This Row],[DB1.DE]]-$P$7</f>
        <v>-8.1729081563157464E-3</v>
      </c>
      <c r="AA23" s="9">
        <f>return[[#This Row],[FME.DE]]-$Q$7</f>
        <v>-5.1439920708889319E-3</v>
      </c>
      <c r="AB23" s="9">
        <f>return[[#This Row],[MRK.DE]]-$R$7</f>
        <v>-5.4231281994761172E-3</v>
      </c>
      <c r="AC23" s="9">
        <f>return[[#This Row],[PUM.DE]]-$S$7</f>
        <v>3.6623024141123339E-3</v>
      </c>
      <c r="AD23" s="9">
        <f>return[[#This Row],[SIE.DE]]-$T$7</f>
        <v>-1.1581397347682319E-2</v>
      </c>
      <c r="AE23" s="9">
        <f>return[[#This Row],[ZAL.DE]]-$U$7</f>
        <v>-3.5149473059322665E-2</v>
      </c>
    </row>
    <row r="24" spans="3:31" x14ac:dyDescent="0.25">
      <c r="C24" s="2">
        <v>42936</v>
      </c>
      <c r="D24" s="5">
        <f>('Raw Wide'!B23-'Raw Wide'!B22)/'Raw Wide'!B22</f>
        <v>-1.455865001355177E-2</v>
      </c>
      <c r="E24" s="5">
        <f>('Raw Wide'!C23-'Raw Wide'!C22)/'Raw Wide'!C22</f>
        <v>3.6291947162694518E-3</v>
      </c>
      <c r="F24" s="5">
        <f>('Raw Wide'!D23-'Raw Wide'!D22)/'Raw Wide'!D22</f>
        <v>-4.895612914457538E-3</v>
      </c>
      <c r="G24" s="5">
        <f>('Raw Wide'!E23-'Raw Wide'!E22)/'Raw Wide'!E22</f>
        <v>-1.1128468504006239E-2</v>
      </c>
      <c r="H24" s="5">
        <f>('Raw Wide'!F23-'Raw Wide'!F22)/'Raw Wide'!F22</f>
        <v>1.4926137328728872E-3</v>
      </c>
      <c r="I24" s="5">
        <f>('Raw Wide'!G23-'Raw Wide'!G22)/'Raw Wide'!G22</f>
        <v>-1.4074129012864964E-2</v>
      </c>
      <c r="J24" s="5">
        <f>('Raw Wide'!H23-'Raw Wide'!H22)/'Raw Wide'!H22</f>
        <v>1.2864437617009139E-2</v>
      </c>
      <c r="K24" s="5">
        <f>('Raw Wide'!I23-'Raw Wide'!I22)/'Raw Wide'!I22</f>
        <v>2.7491328179152612E-2</v>
      </c>
      <c r="M24" s="20" t="s">
        <v>6</v>
      </c>
      <c r="N24" s="8">
        <v>1.1716344230995593E-4</v>
      </c>
      <c r="O24" s="8">
        <v>9.6264682340563743E-5</v>
      </c>
      <c r="P24" s="8">
        <v>7.8107778004171398E-5</v>
      </c>
      <c r="Q24" s="8">
        <f>VARP('Returns &amp; Var-Cov Matrix'!$G$4:$G$1269)</f>
        <v>2.6514141859185512E-4</v>
      </c>
      <c r="R24" s="8">
        <v>7.9226305327878761E-5</v>
      </c>
      <c r="S24" s="8">
        <v>8.6082982406019863E-5</v>
      </c>
      <c r="T24" s="8">
        <v>1.0254636447903004E-4</v>
      </c>
      <c r="U24" s="8">
        <v>9.4119398940552466E-5</v>
      </c>
      <c r="W24" s="2">
        <v>42936</v>
      </c>
      <c r="X24" s="9">
        <f>return[[#This Row],[1COV.DE]]-$N$7</f>
        <v>-1.452243925377884E-2</v>
      </c>
      <c r="Y24" s="9">
        <f>return[[#This Row],[ADS.DE]]-$O$7</f>
        <v>3.374429295373068E-3</v>
      </c>
      <c r="Z24" s="9">
        <f>return[[#This Row],[DB1.DE]]-$P$7</f>
        <v>-5.4639766204793785E-3</v>
      </c>
      <c r="AA24" s="9">
        <f>return[[#This Row],[FME.DE]]-$Q$7</f>
        <v>-1.0916579924795597E-2</v>
      </c>
      <c r="AB24" s="9">
        <f>return[[#This Row],[MRK.DE]]-$R$7</f>
        <v>1.0199960365140095E-3</v>
      </c>
      <c r="AC24" s="9">
        <f>return[[#This Row],[PUM.DE]]-$S$7</f>
        <v>-1.487624982176125E-2</v>
      </c>
      <c r="AD24" s="9">
        <f>return[[#This Row],[SIE.DE]]-$T$7</f>
        <v>1.2728542020177723E-2</v>
      </c>
      <c r="AE24" s="9">
        <f>return[[#This Row],[ZAL.DE]]-$U$7</f>
        <v>2.7536882796316317E-2</v>
      </c>
    </row>
    <row r="25" spans="3:31" x14ac:dyDescent="0.25">
      <c r="C25" s="2">
        <v>42937</v>
      </c>
      <c r="D25" s="5">
        <f>('Raw Wide'!B24-'Raw Wide'!B23)/'Raw Wide'!B23</f>
        <v>-1.5851127710238902E-2</v>
      </c>
      <c r="E25" s="5">
        <f>('Raw Wide'!C24-'Raw Wide'!C23)/'Raw Wide'!C23</f>
        <v>-1.4186419383149126E-2</v>
      </c>
      <c r="F25" s="5">
        <f>('Raw Wide'!D24-'Raw Wide'!D23)/'Raw Wide'!D23</f>
        <v>-1.2406527184098013E-2</v>
      </c>
      <c r="G25" s="5">
        <f>('Raw Wide'!E24-'Raw Wide'!E23)/'Raw Wide'!E23</f>
        <v>-1.8876869297237548E-2</v>
      </c>
      <c r="H25" s="5">
        <f>('Raw Wide'!F24-'Raw Wide'!F23)/'Raw Wide'!F23</f>
        <v>-1.5002602260843557E-2</v>
      </c>
      <c r="I25" s="5">
        <f>('Raw Wide'!G24-'Raw Wide'!G23)/'Raw Wide'!G23</f>
        <v>-7.6633216781146268E-3</v>
      </c>
      <c r="J25" s="5">
        <f>('Raw Wide'!H24-'Raw Wide'!H23)/'Raw Wide'!H23</f>
        <v>-1.8204904425427583E-2</v>
      </c>
      <c r="K25" s="5">
        <f>('Raw Wide'!I24-'Raw Wide'!I23)/'Raw Wide'!I23</f>
        <v>-3.2673039173476713E-2</v>
      </c>
      <c r="M25" s="20" t="s">
        <v>7</v>
      </c>
      <c r="N25" s="8">
        <v>1.0808440703993907E-4</v>
      </c>
      <c r="O25" s="8">
        <v>1.1795949976531352E-4</v>
      </c>
      <c r="P25" s="8">
        <v>9.8570028956456766E-5</v>
      </c>
      <c r="Q25" s="8">
        <v>7.9226305327878761E-5</v>
      </c>
      <c r="R25" s="8">
        <f>VARP('Returns &amp; Var-Cov Matrix'!$H$4:$H$1269)</f>
        <v>2.4536053056134434E-4</v>
      </c>
      <c r="S25" s="8">
        <v>1.3800831780374969E-4</v>
      </c>
      <c r="T25" s="8">
        <v>1.2671970010866485E-4</v>
      </c>
      <c r="U25" s="8">
        <v>1.3627670623179397E-4</v>
      </c>
      <c r="W25" s="2">
        <v>42937</v>
      </c>
      <c r="X25" s="9">
        <f>return[[#This Row],[1COV.DE]]-$N$7</f>
        <v>-1.5814916950465972E-2</v>
      </c>
      <c r="Y25" s="9">
        <f>return[[#This Row],[ADS.DE]]-$O$7</f>
        <v>-1.444118480404551E-2</v>
      </c>
      <c r="Z25" s="9">
        <f>return[[#This Row],[DB1.DE]]-$P$7</f>
        <v>-1.2974890890119854E-2</v>
      </c>
      <c r="AA25" s="9">
        <f>return[[#This Row],[FME.DE]]-$Q$7</f>
        <v>-1.8664980718026906E-2</v>
      </c>
      <c r="AB25" s="9">
        <f>return[[#This Row],[MRK.DE]]-$R$7</f>
        <v>-1.5475219957202435E-2</v>
      </c>
      <c r="AC25" s="9">
        <f>return[[#This Row],[PUM.DE]]-$S$7</f>
        <v>-8.4654424870109126E-3</v>
      </c>
      <c r="AD25" s="9">
        <f>return[[#This Row],[SIE.DE]]-$T$7</f>
        <v>-1.8340800022258998E-2</v>
      </c>
      <c r="AE25" s="9">
        <f>return[[#This Row],[ZAL.DE]]-$U$7</f>
        <v>-3.2627484556313008E-2</v>
      </c>
    </row>
    <row r="26" spans="3:31" x14ac:dyDescent="0.25">
      <c r="C26" s="2">
        <v>42940</v>
      </c>
      <c r="D26" s="5">
        <f>('Raw Wide'!B25-'Raw Wide'!B24)/'Raw Wide'!B24</f>
        <v>2.1266604708364955E-2</v>
      </c>
      <c r="E26" s="5">
        <f>('Raw Wide'!C25-'Raw Wide'!C24)/'Raw Wide'!C24</f>
        <v>-2.5394902068922353E-3</v>
      </c>
      <c r="F26" s="5">
        <f>('Raw Wide'!D25-'Raw Wide'!D24)/'Raw Wide'!D24</f>
        <v>-9.5299722932943223E-3</v>
      </c>
      <c r="G26" s="5">
        <f>('Raw Wide'!E25-'Raw Wide'!E24)/'Raw Wide'!E24</f>
        <v>2.2200542760488985E-3</v>
      </c>
      <c r="H26" s="5">
        <f>('Raw Wide'!F25-'Raw Wide'!F24)/'Raw Wide'!F24</f>
        <v>-6.556293971227839E-3</v>
      </c>
      <c r="I26" s="5">
        <f>('Raw Wide'!G25-'Raw Wide'!G24)/'Raw Wide'!G24</f>
        <v>5.7540529499526616E-3</v>
      </c>
      <c r="J26" s="5">
        <f>('Raw Wide'!H25-'Raw Wide'!H24)/'Raw Wide'!H24</f>
        <v>3.4498482705294124E-3</v>
      </c>
      <c r="K26" s="5">
        <f>('Raw Wide'!I25-'Raw Wide'!I24)/'Raw Wide'!I24</f>
        <v>-1.6223298735281912E-2</v>
      </c>
      <c r="M26" s="20" t="s">
        <v>8</v>
      </c>
      <c r="N26" s="8">
        <v>1.9649088493629675E-4</v>
      </c>
      <c r="O26" s="8">
        <v>3.0102615244894347E-4</v>
      </c>
      <c r="P26" s="8">
        <v>1.3154797202129164E-4</v>
      </c>
      <c r="Q26" s="8">
        <v>8.6082982406019863E-5</v>
      </c>
      <c r="R26" s="8">
        <v>1.3800831780374969E-4</v>
      </c>
      <c r="S26" s="8">
        <f>VARP('Returns &amp; Var-Cov Matrix'!$I$4:$I$1269)</f>
        <v>4.9571769044474327E-4</v>
      </c>
      <c r="T26" s="8">
        <v>1.8880008462615819E-4</v>
      </c>
      <c r="U26" s="8">
        <v>2.6134361286913699E-4</v>
      </c>
      <c r="W26" s="2">
        <v>42940</v>
      </c>
      <c r="X26" s="9">
        <f>return[[#This Row],[1COV.DE]]-$N$7</f>
        <v>2.1302815468137885E-2</v>
      </c>
      <c r="Y26" s="9">
        <f>return[[#This Row],[ADS.DE]]-$O$7</f>
        <v>-2.7942556277886191E-3</v>
      </c>
      <c r="Z26" s="9">
        <f>return[[#This Row],[DB1.DE]]-$P$7</f>
        <v>-1.0098335999316163E-2</v>
      </c>
      <c r="AA26" s="9">
        <f>return[[#This Row],[FME.DE]]-$Q$7</f>
        <v>2.4319428552595406E-3</v>
      </c>
      <c r="AB26" s="9">
        <f>return[[#This Row],[MRK.DE]]-$R$7</f>
        <v>-7.0289116675867165E-3</v>
      </c>
      <c r="AC26" s="9">
        <f>return[[#This Row],[PUM.DE]]-$S$7</f>
        <v>4.9519321410563758E-3</v>
      </c>
      <c r="AD26" s="9">
        <f>return[[#This Row],[SIE.DE]]-$T$7</f>
        <v>3.3139526736979965E-3</v>
      </c>
      <c r="AE26" s="9">
        <f>return[[#This Row],[ZAL.DE]]-$U$7</f>
        <v>-1.6177744118118207E-2</v>
      </c>
    </row>
    <row r="27" spans="3:31" x14ac:dyDescent="0.25">
      <c r="C27" s="2">
        <v>42941</v>
      </c>
      <c r="D27" s="5">
        <f>('Raw Wide'!B26-'Raw Wide'!B25)/'Raw Wide'!B25</f>
        <v>-9.1869785988605429E-3</v>
      </c>
      <c r="E27" s="5">
        <f>('Raw Wide'!C26-'Raw Wide'!C25)/'Raw Wide'!C25</f>
        <v>-8.4852601990159681E-4</v>
      </c>
      <c r="F27" s="5">
        <f>('Raw Wide'!D26-'Raw Wide'!D25)/'Raw Wide'!D25</f>
        <v>1.5197914797175109E-2</v>
      </c>
      <c r="G27" s="5">
        <f>('Raw Wide'!E26-'Raw Wide'!E25)/'Raw Wide'!E25</f>
        <v>6.8913334550850169E-3</v>
      </c>
      <c r="H27" s="5">
        <f>('Raw Wide'!F26-'Raw Wide'!F25)/'Raw Wide'!F25</f>
        <v>-1.0160753943671129E-4</v>
      </c>
      <c r="I27" s="5">
        <f>('Raw Wide'!G26-'Raw Wide'!G25)/'Raw Wide'!G25</f>
        <v>4.2155483624288026E-3</v>
      </c>
      <c r="J27" s="5">
        <f>('Raw Wide'!H26-'Raw Wide'!H25)/'Raw Wide'!H25</f>
        <v>7.7352130530709542E-3</v>
      </c>
      <c r="K27" s="5">
        <f>('Raw Wide'!I26-'Raw Wide'!I25)/'Raw Wide'!I25</f>
        <v>2.5681804504905526E-3</v>
      </c>
      <c r="M27" s="20" t="s">
        <v>9</v>
      </c>
      <c r="N27" s="8">
        <v>2.2020187265124228E-4</v>
      </c>
      <c r="O27" s="8">
        <v>1.9721294155973103E-4</v>
      </c>
      <c r="P27" s="8">
        <v>1.1382194025766992E-4</v>
      </c>
      <c r="Q27" s="8">
        <v>1.0254636447903004E-4</v>
      </c>
      <c r="R27" s="8">
        <v>1.2671970010866485E-4</v>
      </c>
      <c r="S27" s="8">
        <v>1.8880008462615819E-4</v>
      </c>
      <c r="T27" s="8">
        <f>VARP('Returns &amp; Var-Cov Matrix'!$J$4:$J$1269)</f>
        <v>3.1134730709102168E-4</v>
      </c>
      <c r="U27" s="8">
        <v>1.670878562029964E-4</v>
      </c>
      <c r="W27" s="2">
        <v>42941</v>
      </c>
      <c r="X27" s="9">
        <f>return[[#This Row],[1COV.DE]]-$N$7</f>
        <v>-9.1507678390876125E-3</v>
      </c>
      <c r="Y27" s="9">
        <f>return[[#This Row],[ADS.DE]]-$O$7</f>
        <v>-1.1032914407979807E-3</v>
      </c>
      <c r="Z27" s="9">
        <f>return[[#This Row],[DB1.DE]]-$P$7</f>
        <v>1.4629551091153268E-2</v>
      </c>
      <c r="AA27" s="9">
        <f>return[[#This Row],[FME.DE]]-$Q$7</f>
        <v>7.1032220342956594E-3</v>
      </c>
      <c r="AB27" s="9">
        <f>return[[#This Row],[MRK.DE]]-$R$7</f>
        <v>-5.7422523579558904E-4</v>
      </c>
      <c r="AC27" s="9">
        <f>return[[#This Row],[PUM.DE]]-$S$7</f>
        <v>3.4134275535325168E-3</v>
      </c>
      <c r="AD27" s="9">
        <f>return[[#This Row],[SIE.DE]]-$T$7</f>
        <v>7.5993174562395387E-3</v>
      </c>
      <c r="AE27" s="9">
        <f>return[[#This Row],[ZAL.DE]]-$U$7</f>
        <v>2.6137350676542562E-3</v>
      </c>
    </row>
    <row r="28" spans="3:31" x14ac:dyDescent="0.25">
      <c r="C28" s="2">
        <v>42942</v>
      </c>
      <c r="D28" s="5">
        <f>('Raw Wide'!B27-'Raw Wide'!B26)/'Raw Wide'!B26</f>
        <v>3.1061756293770486E-2</v>
      </c>
      <c r="E28" s="5">
        <f>('Raw Wide'!C27-'Raw Wide'!C26)/'Raw Wide'!C26</f>
        <v>1.9817055605535535E-3</v>
      </c>
      <c r="F28" s="5">
        <f>('Raw Wide'!D27-'Raw Wide'!D26)/'Raw Wide'!D26</f>
        <v>-1.2922644006551987E-3</v>
      </c>
      <c r="G28" s="5">
        <f>('Raw Wide'!E27-'Raw Wide'!E26)/'Raw Wide'!E26</f>
        <v>-5.0108986070671584E-3</v>
      </c>
      <c r="H28" s="5">
        <f>('Raw Wide'!F27-'Raw Wide'!F26)/'Raw Wide'!F26</f>
        <v>-3.3509222930265536E-2</v>
      </c>
      <c r="I28" s="5">
        <f>('Raw Wide'!G27-'Raw Wide'!G26)/'Raw Wide'!G26</f>
        <v>4.0479288240452306E-3</v>
      </c>
      <c r="J28" s="5">
        <f>('Raw Wide'!H27-'Raw Wide'!H26)/'Raw Wide'!H26</f>
        <v>4.2640606084286015E-4</v>
      </c>
      <c r="K28" s="5">
        <f>('Raw Wide'!I27-'Raw Wide'!I26)/'Raw Wide'!I26</f>
        <v>9.4378322620420271E-3</v>
      </c>
      <c r="M28" s="21" t="s">
        <v>10</v>
      </c>
      <c r="N28" s="8">
        <v>1.838636583350647E-4</v>
      </c>
      <c r="O28" s="8">
        <v>2.1444627944965642E-4</v>
      </c>
      <c r="P28" s="8">
        <v>1.3782736511030002E-4</v>
      </c>
      <c r="Q28" s="8">
        <v>9.4119398940552466E-5</v>
      </c>
      <c r="R28" s="8">
        <v>1.3627670623179397E-4</v>
      </c>
      <c r="S28" s="8">
        <v>2.6134361286913699E-4</v>
      </c>
      <c r="T28" s="8">
        <v>1.670878562029964E-4</v>
      </c>
      <c r="U28" s="8">
        <f>VARP('Returns &amp; Var-Cov Matrix'!$K$4:$K$1269)</f>
        <v>6.9675988670561922E-4</v>
      </c>
      <c r="W28" s="2">
        <v>42942</v>
      </c>
      <c r="X28" s="9">
        <f>return[[#This Row],[1COV.DE]]-$N$7</f>
        <v>3.1097967053543417E-2</v>
      </c>
      <c r="Y28" s="9">
        <f>return[[#This Row],[ADS.DE]]-$O$7</f>
        <v>1.7269401396571697E-3</v>
      </c>
      <c r="Z28" s="9">
        <f>return[[#This Row],[DB1.DE]]-$P$7</f>
        <v>-1.8606281066770392E-3</v>
      </c>
      <c r="AA28" s="9">
        <f>return[[#This Row],[FME.DE]]-$Q$7</f>
        <v>-4.7990100278565168E-3</v>
      </c>
      <c r="AB28" s="9">
        <f>return[[#This Row],[MRK.DE]]-$R$7</f>
        <v>-3.3981840626624411E-2</v>
      </c>
      <c r="AC28" s="9">
        <f>return[[#This Row],[PUM.DE]]-$S$7</f>
        <v>3.2458080151489448E-3</v>
      </c>
      <c r="AD28" s="9">
        <f>return[[#This Row],[SIE.DE]]-$T$7</f>
        <v>2.9051046401144429E-4</v>
      </c>
      <c r="AE28" s="9">
        <f>return[[#This Row],[ZAL.DE]]-$U$7</f>
        <v>9.4833868792057307E-3</v>
      </c>
    </row>
    <row r="29" spans="3:31" x14ac:dyDescent="0.25">
      <c r="C29" s="2">
        <v>42943</v>
      </c>
      <c r="D29" s="5">
        <f>('Raw Wide'!B28-'Raw Wide'!B27)/'Raw Wide'!B27</f>
        <v>2.5478728306804581E-3</v>
      </c>
      <c r="E29" s="5">
        <f>('Raw Wide'!C28-'Raw Wide'!C27)/'Raw Wide'!C27</f>
        <v>2.8245432254714618E-4</v>
      </c>
      <c r="F29" s="5">
        <f>('Raw Wide'!D28-'Raw Wide'!D27)/'Raw Wide'!D27</f>
        <v>-3.7528434665602545E-2</v>
      </c>
      <c r="G29" s="5">
        <f>('Raw Wide'!E28-'Raw Wide'!E27)/'Raw Wide'!E27</f>
        <v>-4.5451094868251994E-3</v>
      </c>
      <c r="H29" s="5">
        <f>('Raw Wide'!F28-'Raw Wide'!F27)/'Raw Wide'!F27</f>
        <v>-1.2502786944677673E-2</v>
      </c>
      <c r="I29" s="5">
        <f>('Raw Wide'!G28-'Raw Wide'!G27)/'Raw Wide'!G27</f>
        <v>1.5678638232264699E-2</v>
      </c>
      <c r="J29" s="5">
        <f>('Raw Wide'!H28-'Raw Wide'!H27)/'Raw Wide'!H27</f>
        <v>-1.2787668570473218E-2</v>
      </c>
      <c r="K29" s="5">
        <f>('Raw Wide'!I28-'Raw Wide'!I27)/'Raw Wide'!I27</f>
        <v>5.6096966579486235E-3</v>
      </c>
      <c r="W29" s="2">
        <v>42943</v>
      </c>
      <c r="X29" s="9">
        <f>return[[#This Row],[1COV.DE]]-$N$7</f>
        <v>2.584083590453388E-3</v>
      </c>
      <c r="Y29" s="9">
        <f>return[[#This Row],[ADS.DE]]-$O$7</f>
        <v>2.768890165076235E-5</v>
      </c>
      <c r="Z29" s="9">
        <f>return[[#This Row],[DB1.DE]]-$P$7</f>
        <v>-3.8096798371624385E-2</v>
      </c>
      <c r="AA29" s="9">
        <f>return[[#This Row],[FME.DE]]-$Q$7</f>
        <v>-4.3332209076145569E-3</v>
      </c>
      <c r="AB29" s="9">
        <f>return[[#This Row],[MRK.DE]]-$R$7</f>
        <v>-1.2975404641036551E-2</v>
      </c>
      <c r="AC29" s="9">
        <f>return[[#This Row],[PUM.DE]]-$S$7</f>
        <v>1.4876517423368412E-2</v>
      </c>
      <c r="AD29" s="9">
        <f>return[[#This Row],[SIE.DE]]-$T$7</f>
        <v>-1.2923564167304634E-2</v>
      </c>
      <c r="AE29" s="9">
        <f>return[[#This Row],[ZAL.DE]]-$U$7</f>
        <v>5.655251275112327E-3</v>
      </c>
    </row>
    <row r="30" spans="3:31" x14ac:dyDescent="0.25">
      <c r="C30" s="2">
        <v>42944</v>
      </c>
      <c r="D30" s="5">
        <f>('Raw Wide'!B29-'Raw Wide'!B28)/'Raw Wide'!B28</f>
        <v>-5.6808627677962234E-3</v>
      </c>
      <c r="E30" s="5">
        <f>('Raw Wide'!C29-'Raw Wide'!C28)/'Raw Wide'!C28</f>
        <v>8.785325794197002E-2</v>
      </c>
      <c r="F30" s="5">
        <f>('Raw Wide'!D29-'Raw Wide'!D28)/'Raw Wide'!D28</f>
        <v>-6.3866208969662929E-3</v>
      </c>
      <c r="G30" s="5">
        <f>('Raw Wide'!E29-'Raw Wide'!E28)/'Raw Wide'!E28</f>
        <v>-8.143907086544706E-3</v>
      </c>
      <c r="H30" s="5">
        <f>('Raw Wide'!F29-'Raw Wide'!F28)/'Raw Wide'!F28</f>
        <v>-9.3625408494276245E-3</v>
      </c>
      <c r="I30" s="5">
        <f>('Raw Wide'!G29-'Raw Wide'!G28)/'Raw Wide'!G28</f>
        <v>-4.1163886463920904E-3</v>
      </c>
      <c r="J30" s="5">
        <f>('Raw Wide'!H29-'Raw Wide'!H28)/'Raw Wide'!H28</f>
        <v>-4.3182628973884675E-4</v>
      </c>
      <c r="K30" s="5">
        <f>('Raw Wide'!I29-'Raw Wide'!I28)/'Raw Wide'!I28</f>
        <v>2.125063089387601E-3</v>
      </c>
      <c r="M30" t="s">
        <v>33</v>
      </c>
      <c r="N30" s="8" t="s">
        <v>3</v>
      </c>
      <c r="O30" s="8" t="s">
        <v>4</v>
      </c>
      <c r="P30" s="8" t="s">
        <v>5</v>
      </c>
      <c r="Q30" s="8" t="s">
        <v>6</v>
      </c>
      <c r="R30" s="8" t="s">
        <v>7</v>
      </c>
      <c r="S30" s="8" t="s">
        <v>8</v>
      </c>
      <c r="T30" s="8" t="s">
        <v>9</v>
      </c>
      <c r="U30" s="8" t="s">
        <v>10</v>
      </c>
      <c r="W30" s="2">
        <v>42944</v>
      </c>
      <c r="X30" s="9">
        <f>return[[#This Row],[1COV.DE]]-$N$7</f>
        <v>-5.644652008023293E-3</v>
      </c>
      <c r="Y30" s="9">
        <f>return[[#This Row],[ADS.DE]]-$O$7</f>
        <v>8.7598492521073643E-2</v>
      </c>
      <c r="Z30" s="9">
        <f>return[[#This Row],[DB1.DE]]-$P$7</f>
        <v>-6.9549846029881334E-3</v>
      </c>
      <c r="AA30" s="9">
        <f>return[[#This Row],[FME.DE]]-$Q$7</f>
        <v>-7.9320185073340644E-3</v>
      </c>
      <c r="AB30" s="9">
        <f>return[[#This Row],[MRK.DE]]-$R$7</f>
        <v>-9.8351585457865029E-3</v>
      </c>
      <c r="AC30" s="9">
        <f>return[[#This Row],[PUM.DE]]-$S$7</f>
        <v>-4.9185094552883762E-3</v>
      </c>
      <c r="AD30" s="9">
        <f>return[[#This Row],[SIE.DE]]-$T$7</f>
        <v>-5.6772188657026261E-4</v>
      </c>
      <c r="AE30" s="9">
        <f>return[[#This Row],[ZAL.DE]]-$U$7</f>
        <v>2.1706177065513046E-3</v>
      </c>
    </row>
    <row r="31" spans="3:31" x14ac:dyDescent="0.25">
      <c r="C31" s="2">
        <v>42947</v>
      </c>
      <c r="D31" s="5">
        <f>('Raw Wide'!B30-'Raw Wide'!B29)/'Raw Wide'!B29</f>
        <v>-1.3381372660744233E-2</v>
      </c>
      <c r="E31" s="5">
        <f>('Raw Wide'!C30-'Raw Wide'!C29)/'Raw Wide'!C29</f>
        <v>2.3370431896792879E-3</v>
      </c>
      <c r="F31" s="5">
        <f>('Raw Wide'!D30-'Raw Wide'!D29)/'Raw Wide'!D29</f>
        <v>-3.0444316362087448E-3</v>
      </c>
      <c r="G31" s="5">
        <f>('Raw Wide'!E30-'Raw Wide'!E29)/'Raw Wide'!E29</f>
        <v>-7.3403791834035928E-3</v>
      </c>
      <c r="H31" s="5">
        <f>('Raw Wide'!F30-'Raw Wide'!F29)/'Raw Wide'!F29</f>
        <v>-2.7924887252708443E-3</v>
      </c>
      <c r="I31" s="5">
        <f>('Raw Wide'!G30-'Raw Wide'!G29)/'Raw Wide'!G29</f>
        <v>1.0331944564855508E-3</v>
      </c>
      <c r="J31" s="5">
        <f>('Raw Wide'!H30-'Raw Wide'!H29)/'Raw Wide'!H29</f>
        <v>-8.6392444812944703E-3</v>
      </c>
      <c r="K31" s="5">
        <f>('Raw Wide'!I30-'Raw Wide'!I29)/'Raw Wide'!I29</f>
        <v>2.3857125187919399E-3</v>
      </c>
      <c r="M31" s="4" t="s">
        <v>3</v>
      </c>
      <c r="N31" s="8">
        <f>_xlfn.COVARIANCE.S(return[1COV.DE],return[1COV.DE])</f>
        <v>4.5488371764563227E-4</v>
      </c>
      <c r="O31" s="8">
        <f>_xlfn.COVARIANCE.S(return[1COV.DE],return[ADS.DE])</f>
        <v>1.9244418813239462E-4</v>
      </c>
      <c r="P31" s="8">
        <f>_xlfn.COVARIANCE.S(return[1COV.DE],return[DB1.DE])</f>
        <v>9.8833556293716774E-5</v>
      </c>
      <c r="Q31" s="8">
        <f>_xlfn.COVARIANCE.S(return[1COV.DE],return[FME.DE])</f>
        <v>1.1725606163194007E-4</v>
      </c>
      <c r="R31" s="8">
        <f>_xlfn.COVARIANCE.S(return[1COV.DE],return[MRK.DE])</f>
        <v>1.0816984925894298E-4</v>
      </c>
      <c r="S31" s="8">
        <f>_xlfn.COVARIANCE.S(return[1COV.DE],return[PUM.DE])</f>
        <v>1.9664621369909222E-4</v>
      </c>
      <c r="T31" s="8">
        <f>_xlfn.COVARIANCE.S(return[1COV.DE],return[SIE.DE])</f>
        <v>2.2037594527784407E-4</v>
      </c>
      <c r="U31" s="8">
        <f>_xlfn.COVARIANCE.S(return[1COV.DE],return[ZAL.DE])</f>
        <v>1.8400900510054697E-4</v>
      </c>
      <c r="W31" s="2">
        <v>42947</v>
      </c>
      <c r="X31" s="9">
        <f>return[[#This Row],[1COV.DE]]-$N$7</f>
        <v>-1.3345161900971302E-2</v>
      </c>
      <c r="Y31" s="9">
        <f>return[[#This Row],[ADS.DE]]-$O$7</f>
        <v>2.0822777687829041E-3</v>
      </c>
      <c r="Z31" s="9">
        <f>return[[#This Row],[DB1.DE]]-$P$7</f>
        <v>-3.6127953422305853E-3</v>
      </c>
      <c r="AA31" s="9">
        <f>return[[#This Row],[FME.DE]]-$Q$7</f>
        <v>-7.1284906041929504E-3</v>
      </c>
      <c r="AB31" s="9">
        <f>return[[#This Row],[MRK.DE]]-$R$7</f>
        <v>-3.2651064216297223E-3</v>
      </c>
      <c r="AC31" s="9">
        <f>return[[#This Row],[PUM.DE]]-$S$7</f>
        <v>2.3107364758926481E-4</v>
      </c>
      <c r="AD31" s="9">
        <f>return[[#This Row],[SIE.DE]]-$T$7</f>
        <v>-8.7751400781258867E-3</v>
      </c>
      <c r="AE31" s="9">
        <f>return[[#This Row],[ZAL.DE]]-$U$7</f>
        <v>2.4312671359556434E-3</v>
      </c>
    </row>
    <row r="32" spans="3:31" x14ac:dyDescent="0.25">
      <c r="C32" s="2">
        <v>42948</v>
      </c>
      <c r="D32" s="5">
        <f>('Raw Wide'!B31-'Raw Wide'!B30)/'Raw Wide'!B30</f>
        <v>1.7982189136793569E-2</v>
      </c>
      <c r="E32" s="5">
        <f>('Raw Wide'!C31-'Raw Wide'!C30)/'Raw Wide'!C30</f>
        <v>-6.7358115501253051E-3</v>
      </c>
      <c r="F32" s="5">
        <f>('Raw Wide'!D31-'Raw Wide'!D30)/'Raw Wide'!D30</f>
        <v>1.1876352041589645E-2</v>
      </c>
      <c r="G32" s="5">
        <f>('Raw Wide'!E31-'Raw Wide'!E30)/'Raw Wide'!E30</f>
        <v>5.6399181062459156E-3</v>
      </c>
      <c r="H32" s="5">
        <f>('Raw Wide'!F31-'Raw Wide'!F30)/'Raw Wide'!F30</f>
        <v>-3.2325739054212986E-4</v>
      </c>
      <c r="I32" s="5">
        <f>('Raw Wide'!G31-'Raw Wide'!G30)/'Raw Wide'!G30</f>
        <v>1.3272507710654443E-2</v>
      </c>
      <c r="J32" s="5">
        <f>('Raw Wide'!H31-'Raw Wide'!H30)/'Raw Wide'!H30</f>
        <v>1.4814683038814806E-2</v>
      </c>
      <c r="K32" s="5">
        <f>('Raw Wide'!I31-'Raw Wide'!I30)/'Raw Wide'!I30</f>
        <v>1.9304482858772506E-2</v>
      </c>
      <c r="M32" s="20" t="s">
        <v>4</v>
      </c>
      <c r="N32" s="8">
        <f>_xlfn.COVARIANCE.S(return[ADS.DE],return[1COV.DE])</f>
        <v>1.9244418813239462E-4</v>
      </c>
      <c r="O32" s="8">
        <f>_xlfn.COVARIANCE.S(return[ADS.DE],return[ADS.DE])</f>
        <v>4.0944807579861719E-4</v>
      </c>
      <c r="P32" s="8">
        <f>_xlfn.COVARIANCE.S(return[ADS.DE],return[DB1.DE])</f>
        <v>1.2138936055991351E-4</v>
      </c>
      <c r="Q32" s="8">
        <f>_xlfn.COVARIANCE.S(return[ADS.DE],return[FME.DE])</f>
        <v>9.6340780903678814E-5</v>
      </c>
      <c r="R32" s="8">
        <f>_xlfn.COVARIANCE.S(return[ADS.DE],return[MRK.DE])</f>
        <v>1.1805274838172879E-4</v>
      </c>
      <c r="S32" s="8">
        <f>_xlfn.COVARIANCE.S(return[ADS.DE],return[PUM.DE])</f>
        <v>3.0126411778684775E-4</v>
      </c>
      <c r="T32" s="8">
        <f>_xlfn.COVARIANCE.S(return[ADS.DE],return[SIE.DE])</f>
        <v>1.9736884111827625E-4</v>
      </c>
      <c r="U32" s="8">
        <f>_xlfn.COVARIANCE.S(return[ADS.DE],return[ZAL.DE])</f>
        <v>2.146158022002095E-4</v>
      </c>
      <c r="W32" s="2">
        <v>42948</v>
      </c>
      <c r="X32" s="9">
        <f>return[[#This Row],[1COV.DE]]-$N$7</f>
        <v>1.8018399896566499E-2</v>
      </c>
      <c r="Y32" s="9">
        <f>return[[#This Row],[ADS.DE]]-$O$7</f>
        <v>-6.9905769710216885E-3</v>
      </c>
      <c r="Z32" s="9">
        <f>return[[#This Row],[DB1.DE]]-$P$7</f>
        <v>1.1307988335567804E-2</v>
      </c>
      <c r="AA32" s="9">
        <f>return[[#This Row],[FME.DE]]-$Q$7</f>
        <v>5.8518066854565572E-3</v>
      </c>
      <c r="AB32" s="9">
        <f>return[[#This Row],[MRK.DE]]-$R$7</f>
        <v>-7.9587508690100758E-4</v>
      </c>
      <c r="AC32" s="9">
        <f>return[[#This Row],[PUM.DE]]-$S$7</f>
        <v>1.2470386901758156E-2</v>
      </c>
      <c r="AD32" s="9">
        <f>return[[#This Row],[SIE.DE]]-$T$7</f>
        <v>1.467878744198339E-2</v>
      </c>
      <c r="AE32" s="9">
        <f>return[[#This Row],[ZAL.DE]]-$U$7</f>
        <v>1.9350037475936211E-2</v>
      </c>
    </row>
    <row r="33" spans="3:31" x14ac:dyDescent="0.25">
      <c r="C33" s="2">
        <v>42949</v>
      </c>
      <c r="D33" s="5">
        <f>('Raw Wide'!B32-'Raw Wide'!B31)/'Raw Wide'!B31</f>
        <v>-1.6466915472276712E-3</v>
      </c>
      <c r="E33" s="5">
        <f>('Raw Wide'!C32-'Raw Wide'!C31)/'Raw Wide'!C31</f>
        <v>7.8261509351666128E-4</v>
      </c>
      <c r="F33" s="5">
        <f>('Raw Wide'!D32-'Raw Wide'!D31)/'Raw Wide'!D31</f>
        <v>3.8006373764067009E-3</v>
      </c>
      <c r="G33" s="5">
        <f>('Raw Wide'!E32-'Raw Wide'!E31)/'Raw Wide'!E31</f>
        <v>-2.4676052226674891E-2</v>
      </c>
      <c r="H33" s="5">
        <f>('Raw Wide'!F32-'Raw Wide'!F31)/'Raw Wide'!F31</f>
        <v>1.0775523275242077E-3</v>
      </c>
      <c r="I33" s="5">
        <f>('Raw Wide'!G32-'Raw Wide'!G31)/'Raw Wide'!G31</f>
        <v>1.4117356781814625E-2</v>
      </c>
      <c r="J33" s="5">
        <f>('Raw Wide'!H32-'Raw Wide'!H31)/'Raw Wide'!H31</f>
        <v>-3.4348749348622675E-3</v>
      </c>
      <c r="K33" s="5">
        <f>('Raw Wide'!I32-'Raw Wide'!I31)/'Raw Wide'!I31</f>
        <v>2.9835777913387604E-3</v>
      </c>
      <c r="M33" s="20" t="s">
        <v>5</v>
      </c>
      <c r="N33" s="8">
        <f>_xlfn.COVARIANCE.S(return[DB1.DE],return[1COV.DE])</f>
        <v>9.8833556293716774E-5</v>
      </c>
      <c r="O33" s="8">
        <f>_xlfn.COVARIANCE.S(return[DB1.DE],return[ADS.DE])</f>
        <v>1.2138936055991351E-4</v>
      </c>
      <c r="P33" s="8">
        <f>_xlfn.COVARIANCE.S(return[DB1.DE],return[DB1.DE])</f>
        <v>2.1509692975081306E-4</v>
      </c>
      <c r="Q33" s="8">
        <f>_xlfn.COVARIANCE.S(return[DB1.DE],return[FME.DE])</f>
        <v>7.816952328322608E-5</v>
      </c>
      <c r="R33" s="8">
        <f>_xlfn.COVARIANCE.S(return[DB1.DE],return[MRK.DE])</f>
        <v>9.8647949927963837E-5</v>
      </c>
      <c r="S33" s="8">
        <f>_xlfn.COVARIANCE.S(return[DB1.DE],return[PUM.DE])</f>
        <v>1.3165196251300806E-4</v>
      </c>
      <c r="T33" s="8">
        <f>_xlfn.COVARIANCE.S(return[DB1.DE],return[SIE.DE])</f>
        <v>1.1391191807605543E-4</v>
      </c>
      <c r="U33" s="8">
        <f>_xlfn.COVARIANCE.S(return[DB1.DE],return[ZAL.DE])</f>
        <v>1.3793631954912239E-4</v>
      </c>
      <c r="W33" s="2">
        <v>42949</v>
      </c>
      <c r="X33" s="9">
        <f>return[[#This Row],[1COV.DE]]-$N$7</f>
        <v>-1.6104807874547412E-3</v>
      </c>
      <c r="Y33" s="9">
        <f>return[[#This Row],[ADS.DE]]-$O$7</f>
        <v>5.2784967262027745E-4</v>
      </c>
      <c r="Z33" s="9">
        <f>return[[#This Row],[DB1.DE]]-$P$7</f>
        <v>3.2322736703848604E-3</v>
      </c>
      <c r="AA33" s="9">
        <f>return[[#This Row],[FME.DE]]-$Q$7</f>
        <v>-2.4464163647464249E-2</v>
      </c>
      <c r="AB33" s="9">
        <f>return[[#This Row],[MRK.DE]]-$R$7</f>
        <v>6.0493463116532997E-4</v>
      </c>
      <c r="AC33" s="9">
        <f>return[[#This Row],[PUM.DE]]-$S$7</f>
        <v>1.3315235972918338E-2</v>
      </c>
      <c r="AD33" s="9">
        <f>return[[#This Row],[SIE.DE]]-$T$7</f>
        <v>-3.5707705316936835E-3</v>
      </c>
      <c r="AE33" s="9">
        <f>return[[#This Row],[ZAL.DE]]-$U$7</f>
        <v>3.029132408502464E-3</v>
      </c>
    </row>
    <row r="34" spans="3:31" x14ac:dyDescent="0.25">
      <c r="C34" s="2">
        <v>42950</v>
      </c>
      <c r="D34" s="5">
        <f>('Raw Wide'!B33-'Raw Wide'!B32)/'Raw Wide'!B32</f>
        <v>0</v>
      </c>
      <c r="E34" s="5">
        <f>('Raw Wide'!C33-'Raw Wide'!C32)/'Raw Wide'!C32</f>
        <v>6.7760104644514112E-3</v>
      </c>
      <c r="F34" s="5">
        <f>('Raw Wide'!D33-'Raw Wide'!D32)/'Raw Wide'!D32</f>
        <v>6.1246301646985463E-3</v>
      </c>
      <c r="G34" s="5">
        <f>('Raw Wide'!E33-'Raw Wide'!E32)/'Raw Wide'!E32</f>
        <v>-6.0054150367298128E-3</v>
      </c>
      <c r="H34" s="5">
        <f>('Raw Wide'!F33-'Raw Wide'!F32)/'Raw Wide'!F32</f>
        <v>-7.5337860298457077E-4</v>
      </c>
      <c r="I34" s="5">
        <f>('Raw Wide'!G33-'Raw Wide'!G32)/'Raw Wide'!G32</f>
        <v>1.9230818931226652E-2</v>
      </c>
      <c r="J34" s="5">
        <f>('Raw Wide'!H33-'Raw Wide'!H32)/'Raw Wide'!H32</f>
        <v>-3.0590276892110978E-2</v>
      </c>
      <c r="K34" s="5">
        <f>('Raw Wide'!I33-'Raw Wide'!I32)/'Raw Wide'!I32</f>
        <v>1.3450594930160455E-2</v>
      </c>
      <c r="M34" s="20" t="s">
        <v>6</v>
      </c>
      <c r="N34" s="8">
        <f>_xlfn.COVARIANCE.S(return[FME.DE],return[1COV.DE])</f>
        <v>1.1725606163194007E-4</v>
      </c>
      <c r="O34" s="8">
        <f>_xlfn.COVARIANCE.S(return[FME.DE],return[ADS.DE])</f>
        <v>9.6340780903678814E-5</v>
      </c>
      <c r="P34" s="8">
        <f>_xlfn.COVARIANCE.S(return[FME.DE],return[DB1.DE])</f>
        <v>7.816952328322608E-5</v>
      </c>
      <c r="Q34" s="8">
        <f>_xlfn.COVARIANCE.S(return[FME.DE],return[FME.DE])</f>
        <v>2.6535101655121752E-4</v>
      </c>
      <c r="R34" s="8">
        <f>_xlfn.COVARIANCE.S(return[FME.DE],return[MRK.DE])</f>
        <v>7.9288934818256526E-5</v>
      </c>
      <c r="S34" s="8">
        <f>_xlfn.COVARIANCE.S(return[FME.DE],return[PUM.DE])</f>
        <v>8.6151032194483118E-5</v>
      </c>
      <c r="T34" s="8">
        <f>_xlfn.COVARIANCE.S(return[FME.DE],return[SIE.DE])</f>
        <v>1.026274287987763E-4</v>
      </c>
      <c r="U34" s="8">
        <f>_xlfn.COVARIANCE.S(return[FME.DE],return[ZAL.DE])</f>
        <v>9.4193801627461999E-5</v>
      </c>
      <c r="W34" s="2">
        <v>42950</v>
      </c>
      <c r="X34" s="9">
        <f>return[[#This Row],[1COV.DE]]-$N$7</f>
        <v>3.6210759772930063E-5</v>
      </c>
      <c r="Y34" s="9">
        <f>return[[#This Row],[ADS.DE]]-$O$7</f>
        <v>6.5212450435550278E-3</v>
      </c>
      <c r="Z34" s="9">
        <f>return[[#This Row],[DB1.DE]]-$P$7</f>
        <v>5.5562664586767058E-3</v>
      </c>
      <c r="AA34" s="9">
        <f>return[[#This Row],[FME.DE]]-$Q$7</f>
        <v>-5.7935264575191704E-3</v>
      </c>
      <c r="AB34" s="9">
        <f>return[[#This Row],[MRK.DE]]-$R$7</f>
        <v>-1.2259962993434485E-3</v>
      </c>
      <c r="AC34" s="9">
        <f>return[[#This Row],[PUM.DE]]-$S$7</f>
        <v>1.8428698122330365E-2</v>
      </c>
      <c r="AD34" s="9">
        <f>return[[#This Row],[SIE.DE]]-$T$7</f>
        <v>-3.0726172488942393E-2</v>
      </c>
      <c r="AE34" s="9">
        <f>return[[#This Row],[ZAL.DE]]-$U$7</f>
        <v>1.3496149547324159E-2</v>
      </c>
    </row>
    <row r="35" spans="3:31" x14ac:dyDescent="0.25">
      <c r="C35" s="2">
        <v>42951</v>
      </c>
      <c r="D35" s="5">
        <f>('Raw Wide'!B34-'Raw Wide'!B33)/'Raw Wide'!B33</f>
        <v>3.1488999912171172E-3</v>
      </c>
      <c r="E35" s="5">
        <f>('Raw Wide'!C34-'Raw Wide'!C33)/'Raw Wide'!C33</f>
        <v>3.5205862465704937E-2</v>
      </c>
      <c r="F35" s="5">
        <f>('Raw Wide'!D34-'Raw Wide'!D33)/'Raw Wide'!D33</f>
        <v>1.0625315834144498E-2</v>
      </c>
      <c r="G35" s="5">
        <f>('Raw Wide'!E34-'Raw Wide'!E33)/'Raw Wide'!E33</f>
        <v>1.6068824518345935E-2</v>
      </c>
      <c r="H35" s="5">
        <f>('Raw Wide'!F34-'Raw Wide'!F33)/'Raw Wide'!F33</f>
        <v>-2.8002969661448545E-3</v>
      </c>
      <c r="I35" s="5">
        <f>('Raw Wide'!G34-'Raw Wide'!G33)/'Raw Wide'!G33</f>
        <v>-5.4914361482391863E-3</v>
      </c>
      <c r="J35" s="5">
        <f>('Raw Wide'!H34-'Raw Wide'!H33)/'Raw Wide'!H33</f>
        <v>-8.4444232179165003E-3</v>
      </c>
      <c r="K35" s="5">
        <f>('Raw Wide'!I34-'Raw Wide'!I33)/'Raw Wide'!I33</f>
        <v>1.0719703930576816E-2</v>
      </c>
      <c r="M35" s="20" t="s">
        <v>7</v>
      </c>
      <c r="N35" s="8">
        <f>_xlfn.COVARIANCE.S(return[MRK.DE],return[1COV.DE])</f>
        <v>1.0816984925894298E-4</v>
      </c>
      <c r="O35" s="8">
        <f>_xlfn.COVARIANCE.S(return[MRK.DE],return[ADS.DE])</f>
        <v>1.1805274838172879E-4</v>
      </c>
      <c r="P35" s="8">
        <f>_xlfn.COVARIANCE.S(return[MRK.DE],return[DB1.DE])</f>
        <v>9.8647949927963837E-5</v>
      </c>
      <c r="Q35" s="8">
        <f>_xlfn.COVARIANCE.S(return[MRK.DE],return[FME.DE])</f>
        <v>7.9288934818256526E-5</v>
      </c>
      <c r="R35" s="8">
        <f>_xlfn.COVARIANCE.S(return[MRK.DE],return[MRK.DE])</f>
        <v>2.4555449145506885E-4</v>
      </c>
      <c r="S35" s="8">
        <f>_xlfn.COVARIANCE.S(return[MRK.DE],return[PUM.DE])</f>
        <v>1.3811741528817954E-4</v>
      </c>
      <c r="T35" s="8">
        <f>_xlfn.COVARIANCE.S(return[MRK.DE],return[SIE.DE])</f>
        <v>1.268198737846401E-4</v>
      </c>
      <c r="U35" s="8">
        <f>_xlfn.COVARIANCE.S(return[MRK.DE],return[ZAL.DE])</f>
        <v>1.3638443485332108E-4</v>
      </c>
      <c r="W35" s="2">
        <v>42951</v>
      </c>
      <c r="X35" s="9">
        <f>return[[#This Row],[1COV.DE]]-$N$7</f>
        <v>3.1851107509900472E-3</v>
      </c>
      <c r="Y35" s="9">
        <f>return[[#This Row],[ADS.DE]]-$O$7</f>
        <v>3.4951097044808553E-2</v>
      </c>
      <c r="Z35" s="9">
        <f>return[[#This Row],[DB1.DE]]-$P$7</f>
        <v>1.0056952128122658E-2</v>
      </c>
      <c r="AA35" s="9">
        <f>return[[#This Row],[FME.DE]]-$Q$7</f>
        <v>1.6280713097556576E-2</v>
      </c>
      <c r="AB35" s="9">
        <f>return[[#This Row],[MRK.DE]]-$R$7</f>
        <v>-3.2729146625037325E-3</v>
      </c>
      <c r="AC35" s="9">
        <f>return[[#This Row],[PUM.DE]]-$S$7</f>
        <v>-6.2935569571354721E-3</v>
      </c>
      <c r="AD35" s="9">
        <f>return[[#This Row],[SIE.DE]]-$T$7</f>
        <v>-8.5803188147479167E-3</v>
      </c>
      <c r="AE35" s="9">
        <f>return[[#This Row],[ZAL.DE]]-$U$7</f>
        <v>1.0765258547740519E-2</v>
      </c>
    </row>
    <row r="36" spans="3:31" x14ac:dyDescent="0.25">
      <c r="C36" s="2">
        <v>42954</v>
      </c>
      <c r="D36" s="5">
        <f>('Raw Wide'!B35-'Raw Wide'!B34)/'Raw Wide'!B34</f>
        <v>1.1958363345221017E-3</v>
      </c>
      <c r="E36" s="5">
        <f>('Raw Wide'!C35-'Raw Wide'!C34)/'Raw Wide'!C34</f>
        <v>-3.5008959175183152E-3</v>
      </c>
      <c r="F36" s="5">
        <f>('Raw Wide'!D35-'Raw Wide'!D34)/'Raw Wide'!D34</f>
        <v>-9.5278785414735084E-3</v>
      </c>
      <c r="G36" s="5">
        <f>('Raw Wide'!E35-'Raw Wide'!E34)/'Raw Wide'!E34</f>
        <v>-1.4676188626871279E-2</v>
      </c>
      <c r="H36" s="5">
        <f>('Raw Wide'!F35-'Raw Wide'!F34)/'Raw Wide'!F34</f>
        <v>-3.7800517671743193E-3</v>
      </c>
      <c r="I36" s="5">
        <f>('Raw Wide'!G35-'Raw Wide'!G34)/'Raw Wide'!G34</f>
        <v>8.4950846561355209E-3</v>
      </c>
      <c r="J36" s="5">
        <f>('Raw Wide'!H35-'Raw Wide'!H34)/'Raw Wide'!H34</f>
        <v>-2.6893778839188129E-3</v>
      </c>
      <c r="K36" s="5">
        <f>('Raw Wide'!I35-'Raw Wide'!I34)/'Raw Wide'!I34</f>
        <v>-3.9140911067722549E-3</v>
      </c>
      <c r="M36" s="20" t="s">
        <v>8</v>
      </c>
      <c r="N36" s="8">
        <f>_xlfn.COVARIANCE.S(return[PUM.DE],return[1COV.DE])</f>
        <v>1.9664621369909222E-4</v>
      </c>
      <c r="O36" s="8">
        <f>_xlfn.COVARIANCE.S(return[PUM.DE],return[ADS.DE])</f>
        <v>3.0126411778684775E-4</v>
      </c>
      <c r="P36" s="8">
        <f>_xlfn.COVARIANCE.S(return[PUM.DE],return[DB1.DE])</f>
        <v>1.3165196251300806E-4</v>
      </c>
      <c r="Q36" s="8">
        <f>_xlfn.COVARIANCE.S(return[PUM.DE],return[FME.DE])</f>
        <v>8.6151032194483118E-5</v>
      </c>
      <c r="R36" s="8">
        <f>_xlfn.COVARIANCE.S(return[PUM.DE],return[MRK.DE])</f>
        <v>1.3811741528817954E-4</v>
      </c>
      <c r="S36" s="8">
        <f>_xlfn.COVARIANCE.S(return[PUM.DE],return[PUM.DE])</f>
        <v>4.9610956213679328E-4</v>
      </c>
      <c r="T36" s="8">
        <f>_xlfn.COVARIANCE.S(return[PUM.DE],return[SIE.DE])</f>
        <v>1.8894933370491407E-4</v>
      </c>
      <c r="U36" s="8">
        <f>_xlfn.COVARIANCE.S(return[PUM.DE],return[ZAL.DE])</f>
        <v>2.6155020861053552E-4</v>
      </c>
      <c r="W36" s="2">
        <v>42954</v>
      </c>
      <c r="X36" s="9">
        <f>return[[#This Row],[1COV.DE]]-$N$7</f>
        <v>1.2320470942950316E-3</v>
      </c>
      <c r="Y36" s="9">
        <f>return[[#This Row],[ADS.DE]]-$O$7</f>
        <v>-3.755661338414699E-3</v>
      </c>
      <c r="Z36" s="9">
        <f>return[[#This Row],[DB1.DE]]-$P$7</f>
        <v>-1.0096242247495349E-2</v>
      </c>
      <c r="AA36" s="9">
        <f>return[[#This Row],[FME.DE]]-$Q$7</f>
        <v>-1.4464300047660637E-2</v>
      </c>
      <c r="AB36" s="9">
        <f>return[[#This Row],[MRK.DE]]-$R$7</f>
        <v>-4.2526694635331968E-3</v>
      </c>
      <c r="AC36" s="9">
        <f>return[[#This Row],[PUM.DE]]-$S$7</f>
        <v>7.6929638472392351E-3</v>
      </c>
      <c r="AD36" s="9">
        <f>return[[#This Row],[SIE.DE]]-$T$7</f>
        <v>-2.8252734807502288E-3</v>
      </c>
      <c r="AE36" s="9">
        <f>return[[#This Row],[ZAL.DE]]-$U$7</f>
        <v>-3.8685364896085513E-3</v>
      </c>
    </row>
    <row r="37" spans="3:31" x14ac:dyDescent="0.25">
      <c r="C37" s="2">
        <v>42955</v>
      </c>
      <c r="D37" s="5">
        <f>('Raw Wide'!B36-'Raw Wide'!B35)/'Raw Wide'!B35</f>
        <v>3.881616946533533E-3</v>
      </c>
      <c r="E37" s="5">
        <f>('Raw Wide'!C36-'Raw Wide'!C35)/'Raw Wide'!C35</f>
        <v>2.5084760519039238E-4</v>
      </c>
      <c r="F37" s="5">
        <f>('Raw Wide'!D36-'Raw Wide'!D35)/'Raw Wide'!D35</f>
        <v>-4.7544787880845554E-3</v>
      </c>
      <c r="G37" s="5">
        <f>('Raw Wide'!E36-'Raw Wide'!E35)/'Raw Wide'!E35</f>
        <v>1.7976592603408306E-3</v>
      </c>
      <c r="H37" s="5">
        <f>('Raw Wide'!F36-'Raw Wide'!F35)/'Raw Wide'!F35</f>
        <v>2.4935140869051455E-3</v>
      </c>
      <c r="I37" s="5">
        <f>('Raw Wide'!G36-'Raw Wide'!G35)/'Raw Wide'!G35</f>
        <v>-2.246426306259733E-3</v>
      </c>
      <c r="J37" s="5">
        <f>('Raw Wide'!H36-'Raw Wide'!H35)/'Raw Wide'!H35</f>
        <v>6.741543752814683E-3</v>
      </c>
      <c r="K37" s="5">
        <f>('Raw Wide'!I36-'Raw Wide'!I35)/'Raw Wide'!I35</f>
        <v>2.1548738750157503E-3</v>
      </c>
      <c r="M37" s="20" t="s">
        <v>9</v>
      </c>
      <c r="N37" s="8">
        <f>_xlfn.COVARIANCE.S(return[SIE.DE],return[1COV.DE])</f>
        <v>2.2037594527784407E-4</v>
      </c>
      <c r="O37" s="8">
        <f>_xlfn.COVARIANCE.S(return[SIE.DE],return[ADS.DE])</f>
        <v>1.9736884111827625E-4</v>
      </c>
      <c r="P37" s="8">
        <f>_xlfn.COVARIANCE.S(return[SIE.DE],return[DB1.DE])</f>
        <v>1.1391191807605543E-4</v>
      </c>
      <c r="Q37" s="8">
        <f>_xlfn.COVARIANCE.S(return[SIE.DE],return[FME.DE])</f>
        <v>1.026274287987763E-4</v>
      </c>
      <c r="R37" s="8">
        <f>_xlfn.COVARIANCE.S(return[SIE.DE],return[MRK.DE])</f>
        <v>1.268198737846401E-4</v>
      </c>
      <c r="S37" s="8">
        <f>_xlfn.COVARIANCE.S(return[SIE.DE],return[PUM.DE])</f>
        <v>1.8894933370491407E-4</v>
      </c>
      <c r="T37" s="8">
        <f>_xlfn.COVARIANCE.S(return[SIE.DE],return[SIE.DE])</f>
        <v>3.1159343144445312E-4</v>
      </c>
      <c r="U37" s="8">
        <f>_xlfn.COVARIANCE.S(return[SIE.DE],return[ZAL.DE])</f>
        <v>1.6721994146481697E-4</v>
      </c>
      <c r="W37" s="2">
        <v>42955</v>
      </c>
      <c r="X37" s="9">
        <f>return[[#This Row],[1COV.DE]]-$N$7</f>
        <v>3.9178277063064634E-3</v>
      </c>
      <c r="Y37" s="9">
        <f>return[[#This Row],[ADS.DE]]-$O$7</f>
        <v>-3.9178157059914509E-6</v>
      </c>
      <c r="Z37" s="9">
        <f>return[[#This Row],[DB1.DE]]-$P$7</f>
        <v>-5.3228424941063959E-3</v>
      </c>
      <c r="AA37" s="9">
        <f>return[[#This Row],[FME.DE]]-$Q$7</f>
        <v>2.0095478395514726E-3</v>
      </c>
      <c r="AB37" s="9">
        <f>return[[#This Row],[MRK.DE]]-$R$7</f>
        <v>2.0208963905462675E-3</v>
      </c>
      <c r="AC37" s="9">
        <f>return[[#This Row],[PUM.DE]]-$S$7</f>
        <v>-3.0485471151560188E-3</v>
      </c>
      <c r="AD37" s="9">
        <f>return[[#This Row],[SIE.DE]]-$T$7</f>
        <v>6.6056481559832675E-3</v>
      </c>
      <c r="AE37" s="9">
        <f>return[[#This Row],[ZAL.DE]]-$U$7</f>
        <v>2.2004284921794538E-3</v>
      </c>
    </row>
    <row r="38" spans="3:31" x14ac:dyDescent="0.25">
      <c r="C38" s="2">
        <v>42956</v>
      </c>
      <c r="D38" s="5">
        <f>('Raw Wide'!B37-'Raw Wide'!B36)/'Raw Wide'!B36</f>
        <v>-9.5180597813881058E-3</v>
      </c>
      <c r="E38" s="5">
        <f>('Raw Wide'!C37-'Raw Wide'!C36)/'Raw Wide'!C36</f>
        <v>-2.9603616960331116E-2</v>
      </c>
      <c r="F38" s="5">
        <f>('Raw Wide'!D37-'Raw Wide'!D36)/'Raw Wide'!D36</f>
        <v>-8.5547163826068546E-3</v>
      </c>
      <c r="G38" s="5">
        <f>('Raw Wide'!E37-'Raw Wide'!E36)/'Raw Wide'!E36</f>
        <v>-8.3311306433434974E-3</v>
      </c>
      <c r="H38" s="5">
        <f>('Raw Wide'!F37-'Raw Wide'!F36)/'Raw Wide'!F36</f>
        <v>-1.1679433324138207E-2</v>
      </c>
      <c r="I38" s="5">
        <f>('Raw Wide'!G37-'Raw Wide'!G36)/'Raw Wide'!G36</f>
        <v>-3.9397319974652564E-3</v>
      </c>
      <c r="J38" s="5">
        <f>('Raw Wide'!H37-'Raw Wide'!H36)/'Raw Wide'!H36</f>
        <v>-1.3839266465149862E-2</v>
      </c>
      <c r="K38" s="5">
        <f>('Raw Wide'!I37-'Raw Wide'!I36)/'Raw Wide'!I36</f>
        <v>-2.2767518916455404E-3</v>
      </c>
      <c r="M38" s="21" t="s">
        <v>10</v>
      </c>
      <c r="N38" s="8">
        <f>_xlfn.COVARIANCE.S(return[ZAL.DE],return[1COV.DE])</f>
        <v>1.8400900510054697E-4</v>
      </c>
      <c r="O38" s="8">
        <f>_xlfn.COVARIANCE.S(return[ZAL.DE],return[ADS.DE])</f>
        <v>2.146158022002095E-4</v>
      </c>
      <c r="P38" s="8">
        <f>_xlfn.COVARIANCE.S(return[ZAL.DE],return[DB1.DE])</f>
        <v>1.3793631954912239E-4</v>
      </c>
      <c r="Q38" s="8">
        <f>_xlfn.COVARIANCE.S(return[ZAL.DE],return[FME.DE])</f>
        <v>9.4193801627461999E-5</v>
      </c>
      <c r="R38" s="8">
        <f>_xlfn.COVARIANCE.S(return[ZAL.DE],return[MRK.DE])</f>
        <v>1.3638443485332108E-4</v>
      </c>
      <c r="S38" s="8">
        <f>_xlfn.COVARIANCE.S(return[ZAL.DE],return[PUM.DE])</f>
        <v>2.6155020861053552E-4</v>
      </c>
      <c r="T38" s="8">
        <f>_xlfn.COVARIANCE.S(return[ZAL.DE],return[SIE.DE])</f>
        <v>1.6721994146481697E-4</v>
      </c>
      <c r="U38" s="8">
        <f>_xlfn.COVARIANCE.S(return[ZAL.DE],return[ZAL.DE])</f>
        <v>6.9731068503503101E-4</v>
      </c>
      <c r="W38" s="2">
        <v>42956</v>
      </c>
      <c r="X38" s="9">
        <f>return[[#This Row],[1COV.DE]]-$N$7</f>
        <v>-9.4818490216151755E-3</v>
      </c>
      <c r="Y38" s="9">
        <f>return[[#This Row],[ADS.DE]]-$O$7</f>
        <v>-2.98583823812275E-2</v>
      </c>
      <c r="Z38" s="9">
        <f>return[[#This Row],[DB1.DE]]-$P$7</f>
        <v>-9.1230800886286951E-3</v>
      </c>
      <c r="AA38" s="9">
        <f>return[[#This Row],[FME.DE]]-$Q$7</f>
        <v>-8.1192420641328557E-3</v>
      </c>
      <c r="AB38" s="9">
        <f>return[[#This Row],[MRK.DE]]-$R$7</f>
        <v>-1.2152051020497085E-2</v>
      </c>
      <c r="AC38" s="9">
        <f>return[[#This Row],[PUM.DE]]-$S$7</f>
        <v>-4.7418528063615422E-3</v>
      </c>
      <c r="AD38" s="9">
        <f>return[[#This Row],[SIE.DE]]-$T$7</f>
        <v>-1.3975162061981279E-2</v>
      </c>
      <c r="AE38" s="9">
        <f>return[[#This Row],[ZAL.DE]]-$U$7</f>
        <v>-2.2311972744818369E-3</v>
      </c>
    </row>
    <row r="39" spans="3:31" x14ac:dyDescent="0.25">
      <c r="C39" s="2">
        <v>42957</v>
      </c>
      <c r="D39" s="5">
        <f>('Raw Wide'!B38-'Raw Wide'!B37)/'Raw Wide'!B37</f>
        <v>-1.291293718837775E-2</v>
      </c>
      <c r="E39" s="5">
        <f>('Raw Wide'!C38-'Raw Wide'!C37)/'Raw Wide'!C37</f>
        <v>-1.0858209182133004E-2</v>
      </c>
      <c r="F39" s="5">
        <f>('Raw Wide'!D38-'Raw Wide'!D37)/'Raw Wide'!D37</f>
        <v>-7.1716556456795913E-3</v>
      </c>
      <c r="G39" s="5">
        <f>('Raw Wide'!E38-'Raw Wide'!E37)/'Raw Wide'!E37</f>
        <v>-1.0857037793526163E-2</v>
      </c>
      <c r="H39" s="5">
        <f>('Raw Wide'!F38-'Raw Wide'!F37)/'Raw Wide'!F37</f>
        <v>-1.127038348179225E-2</v>
      </c>
      <c r="I39" s="5">
        <f>('Raw Wide'!G38-'Raw Wide'!G37)/'Raw Wide'!G37</f>
        <v>-3.2490685062871029E-3</v>
      </c>
      <c r="J39" s="5">
        <f>('Raw Wide'!H38-'Raw Wide'!H37)/'Raw Wide'!H37</f>
        <v>-1.6749726526004535E-2</v>
      </c>
      <c r="K39" s="5">
        <f>('Raw Wide'!I38-'Raw Wide'!I37)/'Raw Wide'!I37</f>
        <v>6.8458419585660521E-3</v>
      </c>
      <c r="W39" s="2">
        <v>42957</v>
      </c>
      <c r="X39" s="9">
        <f>return[[#This Row],[1COV.DE]]-$N$7</f>
        <v>-1.287672642860482E-2</v>
      </c>
      <c r="Y39" s="9">
        <f>return[[#This Row],[ADS.DE]]-$O$7</f>
        <v>-1.1112974603029388E-2</v>
      </c>
      <c r="Z39" s="9">
        <f>return[[#This Row],[DB1.DE]]-$P$7</f>
        <v>-7.7400193517014318E-3</v>
      </c>
      <c r="AA39" s="9">
        <f>return[[#This Row],[FME.DE]]-$Q$7</f>
        <v>-1.0645149214315522E-2</v>
      </c>
      <c r="AB39" s="9">
        <f>return[[#This Row],[MRK.DE]]-$R$7</f>
        <v>-1.1743001178151129E-2</v>
      </c>
      <c r="AC39" s="9">
        <f>return[[#This Row],[PUM.DE]]-$S$7</f>
        <v>-4.0511893151833891E-3</v>
      </c>
      <c r="AD39" s="9">
        <f>return[[#This Row],[SIE.DE]]-$T$7</f>
        <v>-1.6885622122835949E-2</v>
      </c>
      <c r="AE39" s="9">
        <f>return[[#This Row],[ZAL.DE]]-$U$7</f>
        <v>6.8913965757297557E-3</v>
      </c>
    </row>
    <row r="40" spans="3:31" x14ac:dyDescent="0.25">
      <c r="C40" s="2">
        <v>42958</v>
      </c>
      <c r="D40" s="5">
        <f>('Raw Wide'!B39-'Raw Wide'!B38)/'Raw Wide'!B38</f>
        <v>-1.1256537735383232E-2</v>
      </c>
      <c r="E40" s="5">
        <f>('Raw Wide'!C39-'Raw Wide'!C38)/'Raw Wide'!C38</f>
        <v>3.6591099285172126E-3</v>
      </c>
      <c r="F40" s="5">
        <f>('Raw Wide'!D39-'Raw Wide'!D38)/'Raw Wide'!D38</f>
        <v>-3.2731605871189873E-3</v>
      </c>
      <c r="G40" s="5">
        <f>('Raw Wide'!E39-'Raw Wide'!E38)/'Raw Wide'!E38</f>
        <v>1.2282798653508504E-2</v>
      </c>
      <c r="H40" s="5">
        <f>('Raw Wide'!F39-'Raw Wide'!F38)/'Raw Wide'!F38</f>
        <v>1.7374754258122575E-2</v>
      </c>
      <c r="I40" s="5">
        <f>('Raw Wide'!G39-'Raw Wide'!G38)/'Raw Wide'!G38</f>
        <v>1.9839237738977981E-3</v>
      </c>
      <c r="J40" s="5">
        <f>('Raw Wide'!H39-'Raw Wide'!H38)/'Raw Wide'!H38</f>
        <v>5.5249505281497573E-3</v>
      </c>
      <c r="K40" s="5">
        <f>('Raw Wide'!I39-'Raw Wide'!I38)/'Raw Wide'!I38</f>
        <v>4.1551499409505557E-3</v>
      </c>
      <c r="M40" t="s">
        <v>33</v>
      </c>
      <c r="N40" s="23" t="s">
        <v>3</v>
      </c>
      <c r="O40" s="11" t="s">
        <v>4</v>
      </c>
      <c r="P40" s="11" t="s">
        <v>5</v>
      </c>
      <c r="Q40" s="11" t="s">
        <v>6</v>
      </c>
      <c r="R40" s="11" t="s">
        <v>7</v>
      </c>
      <c r="S40" s="11" t="s">
        <v>8</v>
      </c>
      <c r="T40" s="11" t="s">
        <v>9</v>
      </c>
      <c r="U40" s="12" t="s">
        <v>10</v>
      </c>
      <c r="W40" s="2">
        <v>42958</v>
      </c>
      <c r="X40" s="9">
        <f>return[[#This Row],[1COV.DE]]-$N$7</f>
        <v>-1.1220326975610302E-2</v>
      </c>
      <c r="Y40" s="9">
        <f>return[[#This Row],[ADS.DE]]-$O$7</f>
        <v>3.4043445076208287E-3</v>
      </c>
      <c r="Z40" s="9">
        <f>return[[#This Row],[DB1.DE]]-$P$7</f>
        <v>-3.8415242931408278E-3</v>
      </c>
      <c r="AA40" s="9">
        <f>return[[#This Row],[FME.DE]]-$Q$7</f>
        <v>1.2494687232719145E-2</v>
      </c>
      <c r="AB40" s="9">
        <f>return[[#This Row],[MRK.DE]]-$R$7</f>
        <v>1.6902136561763696E-2</v>
      </c>
      <c r="AC40" s="9">
        <f>return[[#This Row],[PUM.DE]]-$S$7</f>
        <v>1.1818029650015121E-3</v>
      </c>
      <c r="AD40" s="9">
        <f>return[[#This Row],[SIE.DE]]-$T$7</f>
        <v>5.3890549313183418E-3</v>
      </c>
      <c r="AE40" s="9">
        <f>return[[#This Row],[ZAL.DE]]-$U$7</f>
        <v>4.2007045581142592E-3</v>
      </c>
    </row>
    <row r="41" spans="3:31" x14ac:dyDescent="0.25">
      <c r="C41" s="2">
        <v>42961</v>
      </c>
      <c r="D41" s="5">
        <f>('Raw Wide'!B40-'Raw Wide'!B39)/'Raw Wide'!B39</f>
        <v>1.1230938443278663E-2</v>
      </c>
      <c r="E41" s="5">
        <f>('Raw Wide'!C40-'Raw Wide'!C39)/'Raw Wide'!C39</f>
        <v>9.8958477211478386E-3</v>
      </c>
      <c r="F41" s="5">
        <f>('Raw Wide'!D40-'Raw Wide'!D39)/'Raw Wide'!D39</f>
        <v>1.0870765210442388E-2</v>
      </c>
      <c r="G41" s="5">
        <f>('Raw Wide'!E40-'Raw Wide'!E39)/'Raw Wide'!E39</f>
        <v>4.6471146004993099E-3</v>
      </c>
      <c r="H41" s="5">
        <f>('Raw Wide'!F40-'Raw Wide'!F39)/'Raw Wide'!F39</f>
        <v>1.0986735940084778E-2</v>
      </c>
      <c r="I41" s="5">
        <f>('Raw Wide'!G40-'Raw Wide'!G39)/'Raw Wide'!G39</f>
        <v>1.9236289375427026E-2</v>
      </c>
      <c r="J41" s="5">
        <f>('Raw Wide'!H40-'Raw Wide'!H39)/'Raw Wide'!H39</f>
        <v>9.1574406619919675E-3</v>
      </c>
      <c r="K41" s="5">
        <f>('Raw Wide'!I40-'Raw Wide'!I39)/'Raw Wide'!I39</f>
        <v>2.1316363636364483E-3</v>
      </c>
      <c r="M41" s="4" t="s">
        <v>3</v>
      </c>
      <c r="N41" s="24" cm="1">
        <f t="array" ref="N41:U48">MMULT(TRANSPOSE(X), X)/(T-1)</f>
        <v>4.5488371764563227E-4</v>
      </c>
      <c r="O41" s="13">
        <v>1.9244418813239462E-4</v>
      </c>
      <c r="P41" s="13">
        <v>9.8833556293716774E-5</v>
      </c>
      <c r="Q41" s="13">
        <v>1.1725606163194007E-4</v>
      </c>
      <c r="R41" s="13">
        <v>1.0816984925894298E-4</v>
      </c>
      <c r="S41" s="13">
        <v>1.9664621369909222E-4</v>
      </c>
      <c r="T41" s="13">
        <v>2.2037594527784407E-4</v>
      </c>
      <c r="U41" s="14">
        <v>1.8400900510054697E-4</v>
      </c>
      <c r="W41" s="2">
        <v>42961</v>
      </c>
      <c r="X41" s="9">
        <f>return[[#This Row],[1COV.DE]]-$N$7</f>
        <v>1.1267149203051594E-2</v>
      </c>
      <c r="Y41" s="9">
        <f>return[[#This Row],[ADS.DE]]-$O$7</f>
        <v>9.6410823002514544E-3</v>
      </c>
      <c r="Z41" s="9">
        <f>return[[#This Row],[DB1.DE]]-$P$7</f>
        <v>1.0302401504420548E-2</v>
      </c>
      <c r="AA41" s="9">
        <f>return[[#This Row],[FME.DE]]-$Q$7</f>
        <v>4.8590031797099524E-3</v>
      </c>
      <c r="AB41" s="9">
        <f>return[[#This Row],[MRK.DE]]-$R$7</f>
        <v>1.05141182437259E-2</v>
      </c>
      <c r="AC41" s="9">
        <f>return[[#This Row],[PUM.DE]]-$S$7</f>
        <v>1.843416856653074E-2</v>
      </c>
      <c r="AD41" s="9">
        <f>return[[#This Row],[SIE.DE]]-$T$7</f>
        <v>9.0215450651605512E-3</v>
      </c>
      <c r="AE41" s="9">
        <f>return[[#This Row],[ZAL.DE]]-$U$7</f>
        <v>2.1771909808001519E-3</v>
      </c>
    </row>
    <row r="42" spans="3:31" x14ac:dyDescent="0.25">
      <c r="C42" s="2">
        <v>42962</v>
      </c>
      <c r="D42" s="5">
        <f>('Raw Wide'!B41-'Raw Wide'!B40)/'Raw Wide'!B40</f>
        <v>-5.7812801178101078E-3</v>
      </c>
      <c r="E42" s="5">
        <f>('Raw Wide'!C41-'Raw Wide'!C40)/'Raw Wide'!C40</f>
        <v>2.062828159863566E-3</v>
      </c>
      <c r="F42" s="5">
        <f>('Raw Wide'!D41-'Raw Wide'!D40)/'Raw Wide'!D40</f>
        <v>-3.6966281802734034E-3</v>
      </c>
      <c r="G42" s="5">
        <f>('Raw Wide'!E41-'Raw Wide'!E40)/'Raw Wide'!E40</f>
        <v>1.5161101013851543E-2</v>
      </c>
      <c r="H42" s="5">
        <f>('Raw Wide'!F41-'Raw Wide'!F40)/'Raw Wide'!F40</f>
        <v>-4.6265345053499744E-3</v>
      </c>
      <c r="I42" s="5">
        <f>('Raw Wide'!G41-'Raw Wide'!G40)/'Raw Wide'!G40</f>
        <v>-1.1934420634685776E-2</v>
      </c>
      <c r="J42" s="5">
        <f>('Raw Wide'!H41-'Raw Wide'!H40)/'Raw Wide'!H40</f>
        <v>-1.3610450966683198E-3</v>
      </c>
      <c r="K42" s="5">
        <f>('Raw Wide'!I41-'Raw Wide'!I40)/'Raw Wide'!I40</f>
        <v>2.25225230861483E-3</v>
      </c>
      <c r="M42" s="20" t="s">
        <v>4</v>
      </c>
      <c r="N42" s="24">
        <v>1.9244418813239462E-4</v>
      </c>
      <c r="O42" s="13">
        <v>4.0944807579861719E-4</v>
      </c>
      <c r="P42" s="13">
        <v>1.2138936055991351E-4</v>
      </c>
      <c r="Q42" s="13">
        <v>9.6340780903678814E-5</v>
      </c>
      <c r="R42" s="13">
        <v>1.1805274838172879E-4</v>
      </c>
      <c r="S42" s="13">
        <v>3.0126411778684775E-4</v>
      </c>
      <c r="T42" s="13">
        <v>1.9736884111827625E-4</v>
      </c>
      <c r="U42" s="14">
        <v>2.146158022002095E-4</v>
      </c>
      <c r="W42" s="2">
        <v>42962</v>
      </c>
      <c r="X42" s="9">
        <f>return[[#This Row],[1COV.DE]]-$N$7</f>
        <v>-5.7450693580371774E-3</v>
      </c>
      <c r="Y42" s="9">
        <f>return[[#This Row],[ADS.DE]]-$O$7</f>
        <v>1.8080627389671822E-3</v>
      </c>
      <c r="Z42" s="9">
        <f>return[[#This Row],[DB1.DE]]-$P$7</f>
        <v>-4.2649918862952439E-3</v>
      </c>
      <c r="AA42" s="9">
        <f>return[[#This Row],[FME.DE]]-$Q$7</f>
        <v>1.5372989593062185E-2</v>
      </c>
      <c r="AB42" s="9">
        <f>return[[#This Row],[MRK.DE]]-$R$7</f>
        <v>-5.0991522017088519E-3</v>
      </c>
      <c r="AC42" s="9">
        <f>return[[#This Row],[PUM.DE]]-$S$7</f>
        <v>-1.2736541443582062E-2</v>
      </c>
      <c r="AD42" s="9">
        <f>return[[#This Row],[SIE.DE]]-$T$7</f>
        <v>-1.4969406934997357E-3</v>
      </c>
      <c r="AE42" s="9">
        <f>return[[#This Row],[ZAL.DE]]-$U$7</f>
        <v>2.2978069257785336E-3</v>
      </c>
    </row>
    <row r="43" spans="3:31" x14ac:dyDescent="0.25">
      <c r="C43" s="2">
        <v>42963</v>
      </c>
      <c r="D43" s="5">
        <f>('Raw Wide'!B42-'Raw Wide'!B41)/'Raw Wide'!B41</f>
        <v>1.713859204824986E-2</v>
      </c>
      <c r="E43" s="5">
        <f>('Raw Wide'!C42-'Raw Wide'!C41)/'Raw Wide'!C41</f>
        <v>-4.1171689499871393E-3</v>
      </c>
      <c r="F43" s="5">
        <f>('Raw Wide'!D42-'Raw Wide'!D41)/'Raw Wide'!D41</f>
        <v>9.1073191126314797E-3</v>
      </c>
      <c r="G43" s="5">
        <f>('Raw Wide'!E42-'Raw Wide'!E41)/'Raw Wide'!E41</f>
        <v>1.3923009376502159E-3</v>
      </c>
      <c r="H43" s="5">
        <f>('Raw Wide'!F42-'Raw Wide'!F41)/'Raw Wide'!F41</f>
        <v>7.2424507463322184E-3</v>
      </c>
      <c r="I43" s="5">
        <f>('Raw Wide'!G42-'Raw Wide'!G41)/'Raw Wide'!G41</f>
        <v>-2.3875830565067923E-3</v>
      </c>
      <c r="J43" s="5">
        <f>('Raw Wide'!H42-'Raw Wide'!H41)/'Raw Wide'!H41</f>
        <v>2.0899465699217783E-2</v>
      </c>
      <c r="K43" s="5">
        <f>('Raw Wide'!I42-'Raw Wide'!I41)/'Raw Wide'!I41</f>
        <v>1.1235980305517619E-2</v>
      </c>
      <c r="M43" s="20" t="s">
        <v>5</v>
      </c>
      <c r="N43" s="24">
        <v>9.8833556293716774E-5</v>
      </c>
      <c r="O43" s="13">
        <v>1.2138936055991351E-4</v>
      </c>
      <c r="P43" s="13">
        <v>2.1509692975081306E-4</v>
      </c>
      <c r="Q43" s="13">
        <v>7.816952328322608E-5</v>
      </c>
      <c r="R43" s="13">
        <v>9.8647949927963837E-5</v>
      </c>
      <c r="S43" s="13">
        <v>1.3165196251300806E-4</v>
      </c>
      <c r="T43" s="13">
        <v>1.1391191807605543E-4</v>
      </c>
      <c r="U43" s="14">
        <v>1.3793631954912239E-4</v>
      </c>
      <c r="W43" s="2">
        <v>42963</v>
      </c>
      <c r="X43" s="9">
        <f>return[[#This Row],[1COV.DE]]-$N$7</f>
        <v>1.717480280802279E-2</v>
      </c>
      <c r="Y43" s="9">
        <f>return[[#This Row],[ADS.DE]]-$O$7</f>
        <v>-4.3719343708835227E-3</v>
      </c>
      <c r="Z43" s="9">
        <f>return[[#This Row],[DB1.DE]]-$P$7</f>
        <v>8.5389554066096392E-3</v>
      </c>
      <c r="AA43" s="9">
        <f>return[[#This Row],[FME.DE]]-$Q$7</f>
        <v>1.6041895168608579E-3</v>
      </c>
      <c r="AB43" s="9">
        <f>return[[#This Row],[MRK.DE]]-$R$7</f>
        <v>6.7698330499733408E-3</v>
      </c>
      <c r="AC43" s="9">
        <f>return[[#This Row],[PUM.DE]]-$S$7</f>
        <v>-3.1897038654030785E-3</v>
      </c>
      <c r="AD43" s="9">
        <f>return[[#This Row],[SIE.DE]]-$T$7</f>
        <v>2.0763570102386369E-2</v>
      </c>
      <c r="AE43" s="9">
        <f>return[[#This Row],[ZAL.DE]]-$U$7</f>
        <v>1.1281534922681323E-2</v>
      </c>
    </row>
    <row r="44" spans="3:31" x14ac:dyDescent="0.25">
      <c r="C44" s="2">
        <v>42964</v>
      </c>
      <c r="D44" s="5">
        <f>('Raw Wide'!B43-'Raw Wide'!B42)/'Raw Wide'!B42</f>
        <v>-4.062111341044043E-3</v>
      </c>
      <c r="E44" s="5">
        <f>('Raw Wide'!C43-'Raw Wide'!C42)/'Raw Wide'!C42</f>
        <v>-9.0439751594768199E-3</v>
      </c>
      <c r="F44" s="5">
        <f>('Raw Wide'!D43-'Raw Wide'!D42)/'Raw Wide'!D42</f>
        <v>-6.128215669512712E-3</v>
      </c>
      <c r="G44" s="5">
        <f>('Raw Wide'!E43-'Raw Wide'!E42)/'Raw Wide'!E42</f>
        <v>1.0111233353869809E-2</v>
      </c>
      <c r="H44" s="5">
        <f>('Raw Wide'!F43-'Raw Wide'!F42)/'Raw Wide'!F42</f>
        <v>-4.5073815544356081E-3</v>
      </c>
      <c r="I44" s="5">
        <f>('Raw Wide'!G43-'Raw Wide'!G42)/'Raw Wide'!G42</f>
        <v>5.209035823847105E-3</v>
      </c>
      <c r="J44" s="5">
        <f>('Raw Wide'!H43-'Raw Wide'!H42)/'Raw Wide'!H42</f>
        <v>-8.0106945969269372E-3</v>
      </c>
      <c r="K44" s="5">
        <f>('Raw Wide'!I43-'Raw Wide'!I42)/'Raw Wide'!I42</f>
        <v>7.7777530864197595E-3</v>
      </c>
      <c r="M44" s="20" t="s">
        <v>6</v>
      </c>
      <c r="N44" s="24">
        <v>1.1725606163194007E-4</v>
      </c>
      <c r="O44" s="13">
        <v>9.6340780903678814E-5</v>
      </c>
      <c r="P44" s="13">
        <v>7.816952328322608E-5</v>
      </c>
      <c r="Q44" s="13">
        <v>2.6535101655121752E-4</v>
      </c>
      <c r="R44" s="13">
        <v>7.9288934818256526E-5</v>
      </c>
      <c r="S44" s="13">
        <v>8.6151032194483118E-5</v>
      </c>
      <c r="T44" s="13">
        <v>1.026274287987763E-4</v>
      </c>
      <c r="U44" s="14">
        <v>9.4193801627461999E-5</v>
      </c>
      <c r="W44" s="2">
        <v>42964</v>
      </c>
      <c r="X44" s="9">
        <f>return[[#This Row],[1COV.DE]]-$N$7</f>
        <v>-4.0259005812711126E-3</v>
      </c>
      <c r="Y44" s="9">
        <f>return[[#This Row],[ADS.DE]]-$O$7</f>
        <v>-9.2987405803732041E-3</v>
      </c>
      <c r="Z44" s="9">
        <f>return[[#This Row],[DB1.DE]]-$P$7</f>
        <v>-6.6965793755345525E-3</v>
      </c>
      <c r="AA44" s="9">
        <f>return[[#This Row],[FME.DE]]-$Q$7</f>
        <v>1.0323121933080451E-2</v>
      </c>
      <c r="AB44" s="9">
        <f>return[[#This Row],[MRK.DE]]-$R$7</f>
        <v>-4.9799992507944856E-3</v>
      </c>
      <c r="AC44" s="9">
        <f>return[[#This Row],[PUM.DE]]-$S$7</f>
        <v>4.4069150149508192E-3</v>
      </c>
      <c r="AD44" s="9">
        <f>return[[#This Row],[SIE.DE]]-$T$7</f>
        <v>-8.1465901937583535E-3</v>
      </c>
      <c r="AE44" s="9">
        <f>return[[#This Row],[ZAL.DE]]-$U$7</f>
        <v>7.8233077035834639E-3</v>
      </c>
    </row>
    <row r="45" spans="3:31" x14ac:dyDescent="0.25">
      <c r="C45" s="2">
        <v>42965</v>
      </c>
      <c r="D45" s="5">
        <f>('Raw Wide'!B44-'Raw Wide'!B43)/'Raw Wide'!B43</f>
        <v>1.7220383269521647E-2</v>
      </c>
      <c r="E45" s="5">
        <f>('Raw Wide'!C44-'Raw Wide'!C43)/'Raw Wide'!C43</f>
        <v>-1.3037862463585409E-2</v>
      </c>
      <c r="F45" s="5">
        <f>('Raw Wide'!D44-'Raw Wide'!D43)/'Raw Wide'!D43</f>
        <v>2.6907590762816221E-3</v>
      </c>
      <c r="G45" s="5">
        <f>('Raw Wide'!E44-'Raw Wide'!E43)/'Raw Wide'!E43</f>
        <v>-1.0760896719657784E-2</v>
      </c>
      <c r="H45" s="5">
        <f>('Raw Wide'!F44-'Raw Wide'!F43)/'Raw Wide'!F43</f>
        <v>-1.8865931004030393E-2</v>
      </c>
      <c r="I45" s="5">
        <f>('Raw Wide'!G44-'Raw Wide'!G43)/'Raw Wide'!G43</f>
        <v>-9.8041045493021447E-3</v>
      </c>
      <c r="J45" s="5">
        <f>('Raw Wide'!H44-'Raw Wide'!H43)/'Raw Wide'!H43</f>
        <v>-1.3457799251579601E-3</v>
      </c>
      <c r="K45" s="5">
        <f>('Raw Wide'!I44-'Raw Wide'!I43)/'Raw Wide'!I43</f>
        <v>-7.7177265151960493E-3</v>
      </c>
      <c r="M45" s="20" t="s">
        <v>7</v>
      </c>
      <c r="N45" s="24">
        <v>1.0816984925894298E-4</v>
      </c>
      <c r="O45" s="13">
        <v>1.1805274838172879E-4</v>
      </c>
      <c r="P45" s="13">
        <v>9.8647949927963837E-5</v>
      </c>
      <c r="Q45" s="13">
        <v>7.9288934818256526E-5</v>
      </c>
      <c r="R45" s="13">
        <v>2.4555449145506885E-4</v>
      </c>
      <c r="S45" s="13">
        <v>1.3811741528817954E-4</v>
      </c>
      <c r="T45" s="13">
        <v>1.268198737846401E-4</v>
      </c>
      <c r="U45" s="14">
        <v>1.3638443485332108E-4</v>
      </c>
      <c r="W45" s="2">
        <v>42965</v>
      </c>
      <c r="X45" s="9">
        <f>return[[#This Row],[1COV.DE]]-$N$7</f>
        <v>1.7256594029294577E-2</v>
      </c>
      <c r="Y45" s="9">
        <f>return[[#This Row],[ADS.DE]]-$O$7</f>
        <v>-1.3292627884481793E-2</v>
      </c>
      <c r="Z45" s="9">
        <f>return[[#This Row],[DB1.DE]]-$P$7</f>
        <v>2.1223953702597816E-3</v>
      </c>
      <c r="AA45" s="9">
        <f>return[[#This Row],[FME.DE]]-$Q$7</f>
        <v>-1.0549008140447142E-2</v>
      </c>
      <c r="AB45" s="9">
        <f>return[[#This Row],[MRK.DE]]-$R$7</f>
        <v>-1.9338548700389271E-2</v>
      </c>
      <c r="AC45" s="9">
        <f>return[[#This Row],[PUM.DE]]-$S$7</f>
        <v>-1.0606225358198431E-2</v>
      </c>
      <c r="AD45" s="9">
        <f>return[[#This Row],[SIE.DE]]-$T$7</f>
        <v>-1.481675521989376E-3</v>
      </c>
      <c r="AE45" s="9">
        <f>return[[#This Row],[ZAL.DE]]-$U$7</f>
        <v>-7.6721718980323457E-3</v>
      </c>
    </row>
    <row r="46" spans="3:31" x14ac:dyDescent="0.25">
      <c r="C46" s="2">
        <v>42968</v>
      </c>
      <c r="D46" s="5">
        <f>('Raw Wide'!B45-'Raw Wide'!B44)/'Raw Wide'!B44</f>
        <v>-1.351332050993267E-2</v>
      </c>
      <c r="E46" s="5">
        <f>('Raw Wide'!C45-'Raw Wide'!C44)/'Raw Wide'!C44</f>
        <v>-7.9259522532031564E-3</v>
      </c>
      <c r="F46" s="5">
        <f>('Raw Wide'!D45-'Raw Wide'!D44)/'Raw Wide'!D44</f>
        <v>-4.5842382637108986E-3</v>
      </c>
      <c r="G46" s="5">
        <f>('Raw Wide'!E45-'Raw Wide'!E44)/'Raw Wide'!E44</f>
        <v>-8.6009468888542089E-3</v>
      </c>
      <c r="H46" s="5">
        <f>('Raw Wide'!F45-'Raw Wide'!F44)/'Raw Wide'!F44</f>
        <v>-5.6037946432265324E-3</v>
      </c>
      <c r="I46" s="5">
        <f>('Raw Wide'!G45-'Raw Wide'!G44)/'Raw Wide'!G44</f>
        <v>-1.2163994603542658E-2</v>
      </c>
      <c r="J46" s="5">
        <f>('Raw Wide'!H45-'Raw Wide'!H44)/'Raw Wide'!H44</f>
        <v>-1.7969422322382056E-3</v>
      </c>
      <c r="K46" s="5">
        <f>('Raw Wide'!I45-'Raw Wide'!I44)/'Raw Wide'!I44</f>
        <v>-1.2222197530864197E-2</v>
      </c>
      <c r="M46" s="20" t="s">
        <v>8</v>
      </c>
      <c r="N46" s="24">
        <v>1.9664621369909222E-4</v>
      </c>
      <c r="O46" s="13">
        <v>3.0126411778684775E-4</v>
      </c>
      <c r="P46" s="13">
        <v>1.3165196251300806E-4</v>
      </c>
      <c r="Q46" s="13">
        <v>8.6151032194483118E-5</v>
      </c>
      <c r="R46" s="13">
        <v>1.3811741528817954E-4</v>
      </c>
      <c r="S46" s="13">
        <v>4.9610956213679328E-4</v>
      </c>
      <c r="T46" s="13">
        <v>1.8894933370491407E-4</v>
      </c>
      <c r="U46" s="14">
        <v>2.6155020861053552E-4</v>
      </c>
      <c r="W46" s="2">
        <v>42968</v>
      </c>
      <c r="X46" s="9">
        <f>return[[#This Row],[1COV.DE]]-$N$7</f>
        <v>-1.3477109750159739E-2</v>
      </c>
      <c r="Y46" s="9">
        <f>return[[#This Row],[ADS.DE]]-$O$7</f>
        <v>-8.1807176740995406E-3</v>
      </c>
      <c r="Z46" s="9">
        <f>return[[#This Row],[DB1.DE]]-$P$7</f>
        <v>-5.1526019697327391E-3</v>
      </c>
      <c r="AA46" s="9">
        <f>return[[#This Row],[FME.DE]]-$Q$7</f>
        <v>-8.3890583096435673E-3</v>
      </c>
      <c r="AB46" s="9">
        <f>return[[#This Row],[MRK.DE]]-$R$7</f>
        <v>-6.0764123395854099E-3</v>
      </c>
      <c r="AC46" s="9">
        <f>return[[#This Row],[PUM.DE]]-$S$7</f>
        <v>-1.2966115412438944E-2</v>
      </c>
      <c r="AD46" s="9">
        <f>return[[#This Row],[SIE.DE]]-$T$7</f>
        <v>-1.9328378290696215E-3</v>
      </c>
      <c r="AE46" s="9">
        <f>return[[#This Row],[ZAL.DE]]-$U$7</f>
        <v>-1.2176642913700493E-2</v>
      </c>
    </row>
    <row r="47" spans="3:31" x14ac:dyDescent="0.25">
      <c r="C47" s="2">
        <v>42969</v>
      </c>
      <c r="D47" s="5">
        <f>('Raw Wide'!B46-'Raw Wide'!B45)/'Raw Wide'!B45</f>
        <v>8.881504775692068E-3</v>
      </c>
      <c r="E47" s="5">
        <f>('Raw Wide'!C46-'Raw Wide'!C45)/'Raw Wide'!C45</f>
        <v>8.521874541787414E-3</v>
      </c>
      <c r="F47" s="5">
        <f>('Raw Wide'!D46-'Raw Wide'!D45)/'Raw Wide'!D45</f>
        <v>9.0980128741174025E-3</v>
      </c>
      <c r="G47" s="5">
        <f>('Raw Wide'!E46-'Raw Wide'!E45)/'Raw Wide'!E45</f>
        <v>1.8244398764059536E-2</v>
      </c>
      <c r="H47" s="5">
        <f>('Raw Wide'!F46-'Raw Wide'!F45)/'Raw Wide'!F45</f>
        <v>1.9779027187231402E-2</v>
      </c>
      <c r="I47" s="5">
        <f>('Raw Wide'!G46-'Raw Wide'!G45)/'Raw Wide'!G45</f>
        <v>-5.7257942465321042E-4</v>
      </c>
      <c r="J47" s="5">
        <f>('Raw Wide'!H46-'Raw Wide'!H45)/'Raw Wide'!H45</f>
        <v>1.6651645590010793E-2</v>
      </c>
      <c r="K47" s="5">
        <f>('Raw Wide'!I46-'Raw Wide'!I45)/'Raw Wide'!I45</f>
        <v>3.8744905918136723E-3</v>
      </c>
      <c r="M47" s="20" t="s">
        <v>9</v>
      </c>
      <c r="N47" s="24">
        <v>2.2037594527784407E-4</v>
      </c>
      <c r="O47" s="13">
        <v>1.9736884111827625E-4</v>
      </c>
      <c r="P47" s="13">
        <v>1.1391191807605543E-4</v>
      </c>
      <c r="Q47" s="13">
        <v>1.026274287987763E-4</v>
      </c>
      <c r="R47" s="13">
        <v>1.268198737846401E-4</v>
      </c>
      <c r="S47" s="13">
        <v>1.8894933370491407E-4</v>
      </c>
      <c r="T47" s="13">
        <v>3.1159343144445312E-4</v>
      </c>
      <c r="U47" s="14">
        <v>1.6721994146481697E-4</v>
      </c>
      <c r="W47" s="2">
        <v>42969</v>
      </c>
      <c r="X47" s="9">
        <f>return[[#This Row],[1COV.DE]]-$N$7</f>
        <v>8.9177155354649984E-3</v>
      </c>
      <c r="Y47" s="9">
        <f>return[[#This Row],[ADS.DE]]-$O$7</f>
        <v>8.2671091208910297E-3</v>
      </c>
      <c r="Z47" s="9">
        <f>return[[#This Row],[DB1.DE]]-$P$7</f>
        <v>8.529649168095562E-3</v>
      </c>
      <c r="AA47" s="9">
        <f>return[[#This Row],[FME.DE]]-$Q$7</f>
        <v>1.8456287343270178E-2</v>
      </c>
      <c r="AB47" s="9">
        <f>return[[#This Row],[MRK.DE]]-$R$7</f>
        <v>1.9306409490872523E-2</v>
      </c>
      <c r="AC47" s="9">
        <f>return[[#This Row],[PUM.DE]]-$S$7</f>
        <v>-1.3747002335494965E-3</v>
      </c>
      <c r="AD47" s="9">
        <f>return[[#This Row],[SIE.DE]]-$T$7</f>
        <v>1.6515749993179379E-2</v>
      </c>
      <c r="AE47" s="9">
        <f>return[[#This Row],[ZAL.DE]]-$U$7</f>
        <v>3.9200452089773758E-3</v>
      </c>
    </row>
    <row r="48" spans="3:31" x14ac:dyDescent="0.25">
      <c r="C48" s="2">
        <v>42970</v>
      </c>
      <c r="D48" s="5">
        <f>('Raw Wide'!B47-'Raw Wide'!B46)/'Raw Wide'!B46</f>
        <v>1.0146210247594897E-2</v>
      </c>
      <c r="E48" s="5">
        <f>('Raw Wide'!C47-'Raw Wide'!C46)/'Raw Wide'!C46</f>
        <v>-3.1687805824158503E-3</v>
      </c>
      <c r="F48" s="5">
        <f>('Raw Wide'!D47-'Raw Wide'!D46)/'Raw Wide'!D46</f>
        <v>-4.6748450049720492E-3</v>
      </c>
      <c r="G48" s="5">
        <f>('Raw Wide'!E47-'Raw Wide'!E46)/'Raw Wide'!E46</f>
        <v>-2.0045650969077299E-3</v>
      </c>
      <c r="H48" s="5">
        <f>('Raw Wide'!F47-'Raw Wide'!F46)/'Raw Wide'!F46</f>
        <v>-6.5012755917464296E-3</v>
      </c>
      <c r="I48" s="5">
        <f>('Raw Wide'!G47-'Raw Wide'!G46)/'Raw Wide'!G46</f>
        <v>1.561586383335823E-2</v>
      </c>
      <c r="J48" s="5">
        <f>('Raw Wide'!H47-'Raw Wide'!H46)/'Raw Wide'!H46</f>
        <v>-7.0827891858186694E-3</v>
      </c>
      <c r="K48" s="5">
        <f>('Raw Wide'!I47-'Raw Wide'!I46)/'Raw Wide'!I46</f>
        <v>-6.8476593625496403E-3</v>
      </c>
      <c r="M48" s="21" t="s">
        <v>10</v>
      </c>
      <c r="N48" s="24">
        <v>1.8400900510054697E-4</v>
      </c>
      <c r="O48" s="13">
        <v>2.146158022002095E-4</v>
      </c>
      <c r="P48" s="13">
        <v>1.3793631954912239E-4</v>
      </c>
      <c r="Q48" s="13">
        <v>9.4193801627461999E-5</v>
      </c>
      <c r="R48" s="13">
        <v>1.3638443485332108E-4</v>
      </c>
      <c r="S48" s="13">
        <v>2.6155020861053552E-4</v>
      </c>
      <c r="T48" s="13">
        <v>1.6721994146481697E-4</v>
      </c>
      <c r="U48" s="14">
        <v>6.9731068503503101E-4</v>
      </c>
      <c r="W48" s="2">
        <v>42970</v>
      </c>
      <c r="X48" s="9">
        <f>return[[#This Row],[1COV.DE]]-$N$7</f>
        <v>1.0182421007367827E-2</v>
      </c>
      <c r="Y48" s="9">
        <f>return[[#This Row],[ADS.DE]]-$O$7</f>
        <v>-3.4235460033122341E-3</v>
      </c>
      <c r="Z48" s="9">
        <f>return[[#This Row],[DB1.DE]]-$P$7</f>
        <v>-5.2432087109938897E-3</v>
      </c>
      <c r="AA48" s="9">
        <f>return[[#This Row],[FME.DE]]-$Q$7</f>
        <v>-1.7926765176970879E-3</v>
      </c>
      <c r="AB48" s="9">
        <f>return[[#This Row],[MRK.DE]]-$R$7</f>
        <v>-6.9738932881053071E-3</v>
      </c>
      <c r="AC48" s="9">
        <f>return[[#This Row],[PUM.DE]]-$S$7</f>
        <v>1.4813743024461944E-2</v>
      </c>
      <c r="AD48" s="9">
        <f>return[[#This Row],[SIE.DE]]-$T$7</f>
        <v>-7.2186847826500849E-3</v>
      </c>
      <c r="AE48" s="9">
        <f>return[[#This Row],[ZAL.DE]]-$U$7</f>
        <v>-6.8021047453859368E-3</v>
      </c>
    </row>
    <row r="49" spans="3:31" x14ac:dyDescent="0.25">
      <c r="C49" s="2">
        <v>42971</v>
      </c>
      <c r="D49" s="5">
        <f>('Raw Wide'!B48-'Raw Wide'!B47)/'Raw Wide'!B47</f>
        <v>9.6011443867074098E-3</v>
      </c>
      <c r="E49" s="5">
        <f>('Raw Wide'!C48-'Raw Wide'!C47)/'Raw Wide'!C47</f>
        <v>-7.9458010410477301E-4</v>
      </c>
      <c r="F49" s="5">
        <f>('Raw Wide'!D48-'Raw Wide'!D47)/'Raw Wide'!D47</f>
        <v>8.9456385832345248E-4</v>
      </c>
      <c r="G49" s="5">
        <f>('Raw Wide'!E48-'Raw Wide'!E47)/'Raw Wide'!E47</f>
        <v>-3.3902582555415161E-3</v>
      </c>
      <c r="H49" s="5">
        <f>('Raw Wide'!F48-'Raw Wide'!F47)/'Raw Wide'!F47</f>
        <v>2.9446914500509225E-3</v>
      </c>
      <c r="I49" s="5">
        <f>('Raw Wide'!G48-'Raw Wide'!G47)/'Raw Wide'!G47</f>
        <v>-1.2836402985924001E-2</v>
      </c>
      <c r="J49" s="5">
        <f>('Raw Wide'!H48-'Raw Wide'!H47)/'Raw Wide'!H47</f>
        <v>-4.4583231982238255E-3</v>
      </c>
      <c r="K49" s="5">
        <f>('Raw Wide'!I48-'Raw Wide'!I47)/'Raw Wide'!I47</f>
        <v>2.7579542563847415E-3</v>
      </c>
      <c r="M49" s="19"/>
      <c r="W49" s="2">
        <v>42971</v>
      </c>
      <c r="X49" s="9">
        <f>return[[#This Row],[1COV.DE]]-$N$7</f>
        <v>9.6373551464803402E-3</v>
      </c>
      <c r="Y49" s="9">
        <f>return[[#This Row],[ADS.DE]]-$O$7</f>
        <v>-1.0493455250011568E-3</v>
      </c>
      <c r="Z49" s="9">
        <f>return[[#This Row],[DB1.DE]]-$P$7</f>
        <v>3.2620015230161209E-4</v>
      </c>
      <c r="AA49" s="9">
        <f>return[[#This Row],[FME.DE]]-$Q$7</f>
        <v>-3.178369676330874E-3</v>
      </c>
      <c r="AB49" s="9">
        <f>return[[#This Row],[MRK.DE]]-$R$7</f>
        <v>2.4720737536920445E-3</v>
      </c>
      <c r="AC49" s="9">
        <f>return[[#This Row],[PUM.DE]]-$S$7</f>
        <v>-1.3638523794820287E-2</v>
      </c>
      <c r="AD49" s="9">
        <f>return[[#This Row],[SIE.DE]]-$T$7</f>
        <v>-4.594218795055241E-3</v>
      </c>
      <c r="AE49" s="9">
        <f>return[[#This Row],[ZAL.DE]]-$U$7</f>
        <v>2.8035088735484451E-3</v>
      </c>
    </row>
    <row r="50" spans="3:31" x14ac:dyDescent="0.25">
      <c r="C50" s="2">
        <v>42972</v>
      </c>
      <c r="D50" s="5">
        <f>('Raw Wide'!B49-'Raw Wide'!B48)/'Raw Wide'!B48</f>
        <v>3.0723455856282254E-3</v>
      </c>
      <c r="E50" s="5">
        <f>('Raw Wide'!C49-'Raw Wide'!C48)/'Raw Wide'!C48</f>
        <v>-4.7719736872636215E-3</v>
      </c>
      <c r="F50" s="5">
        <f>('Raw Wide'!D49-'Raw Wide'!D48)/'Raw Wide'!D48</f>
        <v>1.2625752077702453E-2</v>
      </c>
      <c r="G50" s="5">
        <f>('Raw Wide'!E49-'Raw Wide'!E48)/'Raw Wide'!E48</f>
        <v>-6.6765547892710863E-3</v>
      </c>
      <c r="H50" s="5">
        <f>('Raw Wide'!F49-'Raw Wide'!F48)/'Raw Wide'!F48</f>
        <v>8.916983116183809E-3</v>
      </c>
      <c r="I50" s="5">
        <f>('Raw Wide'!G49-'Raw Wide'!G48)/'Raw Wide'!G48</f>
        <v>-4.8585944480194435E-3</v>
      </c>
      <c r="J50" s="5">
        <f>('Raw Wide'!H49-'Raw Wide'!H48)/'Raw Wide'!H48</f>
        <v>-7.1652579733958704E-3</v>
      </c>
      <c r="K50" s="5">
        <f>('Raw Wide'!I49-'Raw Wide'!I48)/'Raw Wide'!I48</f>
        <v>7.5009128016230147E-3</v>
      </c>
      <c r="M50" s="19"/>
      <c r="W50" s="2">
        <v>42972</v>
      </c>
      <c r="X50" s="9">
        <f>return[[#This Row],[1COV.DE]]-$N$7</f>
        <v>3.1085563454011553E-3</v>
      </c>
      <c r="Y50" s="9">
        <f>return[[#This Row],[ADS.DE]]-$O$7</f>
        <v>-5.0267391081600058E-3</v>
      </c>
      <c r="Z50" s="9">
        <f>return[[#This Row],[DB1.DE]]-$P$7</f>
        <v>1.2057388371680612E-2</v>
      </c>
      <c r="AA50" s="9">
        <f>return[[#This Row],[FME.DE]]-$Q$7</f>
        <v>-6.4646662100604439E-3</v>
      </c>
      <c r="AB50" s="9">
        <f>return[[#This Row],[MRK.DE]]-$R$7</f>
        <v>8.4443654198249306E-3</v>
      </c>
      <c r="AC50" s="9">
        <f>return[[#This Row],[PUM.DE]]-$S$7</f>
        <v>-5.6607152569157293E-3</v>
      </c>
      <c r="AD50" s="9">
        <f>return[[#This Row],[SIE.DE]]-$T$7</f>
        <v>-7.3011535702272859E-3</v>
      </c>
      <c r="AE50" s="9">
        <f>return[[#This Row],[ZAL.DE]]-$U$7</f>
        <v>7.5464674187867183E-3</v>
      </c>
    </row>
    <row r="51" spans="3:31" x14ac:dyDescent="0.25">
      <c r="C51" s="2">
        <v>42975</v>
      </c>
      <c r="D51" s="5">
        <f>('Raw Wide'!B50-'Raw Wide'!B49)/'Raw Wide'!B49</f>
        <v>-8.8972697860554197E-3</v>
      </c>
      <c r="E51" s="5">
        <f>('Raw Wide'!C50-'Raw Wide'!C49)/'Raw Wide'!C49</f>
        <v>-1.2786350839836395E-2</v>
      </c>
      <c r="F51" s="5">
        <f>('Raw Wide'!D50-'Raw Wide'!D49)/'Raw Wide'!D49</f>
        <v>-1.2026933959534646E-2</v>
      </c>
      <c r="G51" s="5">
        <f>('Raw Wide'!E50-'Raw Wide'!E49)/'Raw Wide'!E49</f>
        <v>-7.7363534492495721E-3</v>
      </c>
      <c r="H51" s="5">
        <f>('Raw Wide'!F50-'Raw Wide'!F49)/'Raw Wide'!F49</f>
        <v>-1.6167176564178415E-3</v>
      </c>
      <c r="I51" s="5">
        <f>('Raw Wide'!G50-'Raw Wide'!G49)/'Raw Wide'!G49</f>
        <v>-3.8771884842041669E-3</v>
      </c>
      <c r="J51" s="5">
        <f>('Raw Wide'!H50-'Raw Wide'!H49)/'Raw Wide'!H49</f>
        <v>4.5118348316833777E-4</v>
      </c>
      <c r="K51" s="5">
        <f>('Raw Wide'!I50-'Raw Wide'!I49)/'Raw Wide'!I49</f>
        <v>-5.8319149190676194E-3</v>
      </c>
      <c r="W51" s="2">
        <v>42975</v>
      </c>
      <c r="X51" s="9">
        <f>return[[#This Row],[1COV.DE]]-$N$7</f>
        <v>-8.8610590262824893E-3</v>
      </c>
      <c r="Y51" s="9">
        <f>return[[#This Row],[ADS.DE]]-$O$7</f>
        <v>-1.3041116260732779E-2</v>
      </c>
      <c r="Z51" s="9">
        <f>return[[#This Row],[DB1.DE]]-$P$7</f>
        <v>-1.2595297665556487E-2</v>
      </c>
      <c r="AA51" s="9">
        <f>return[[#This Row],[FME.DE]]-$Q$7</f>
        <v>-7.5244648700389296E-3</v>
      </c>
      <c r="AB51" s="9">
        <f>return[[#This Row],[MRK.DE]]-$R$7</f>
        <v>-2.0893353527767192E-3</v>
      </c>
      <c r="AC51" s="9">
        <f>return[[#This Row],[PUM.DE]]-$S$7</f>
        <v>-4.6793092931004532E-3</v>
      </c>
      <c r="AD51" s="9">
        <f>return[[#This Row],[SIE.DE]]-$T$7</f>
        <v>3.1528788633692197E-4</v>
      </c>
      <c r="AE51" s="9">
        <f>return[[#This Row],[ZAL.DE]]-$U$7</f>
        <v>-5.7863603019039159E-3</v>
      </c>
    </row>
    <row r="52" spans="3:31" x14ac:dyDescent="0.25">
      <c r="C52" s="2">
        <v>42976</v>
      </c>
      <c r="D52" s="5">
        <f>('Raw Wide'!B51-'Raw Wide'!B50)/'Raw Wide'!B50</f>
        <v>-2.5312563512859858E-2</v>
      </c>
      <c r="E52" s="5">
        <f>('Raw Wide'!C51-'Raw Wide'!C50)/'Raw Wide'!C50</f>
        <v>-1.1333034353784634E-2</v>
      </c>
      <c r="F52" s="5">
        <f>('Raw Wide'!D51-'Raw Wide'!D50)/'Raw Wide'!D50</f>
        <v>-1.4853784320383206E-2</v>
      </c>
      <c r="G52" s="5">
        <f>('Raw Wide'!E51-'Raw Wide'!E50)/'Raw Wide'!E50</f>
        <v>-6.1346012047593899E-3</v>
      </c>
      <c r="H52" s="5">
        <f>('Raw Wide'!F51-'Raw Wide'!F50)/'Raw Wide'!F50</f>
        <v>-2.0511743851549878E-2</v>
      </c>
      <c r="I52" s="5">
        <f>('Raw Wide'!G51-'Raw Wide'!G50)/'Raw Wide'!G50</f>
        <v>-2.0037551205946958E-2</v>
      </c>
      <c r="J52" s="5">
        <f>('Raw Wide'!H51-'Raw Wide'!H50)/'Raw Wide'!H50</f>
        <v>-1.983772074181734E-2</v>
      </c>
      <c r="K52" s="5">
        <f>('Raw Wide'!I51-'Raw Wide'!I50)/'Raw Wide'!I50</f>
        <v>-3.6195705536802938E-3</v>
      </c>
      <c r="M52" t="str">
        <f ca="1">_xlfn.FORMULATEXT(N41)</f>
        <v>=MMULT(TRANSPOSE(X), X)/(T-1)</v>
      </c>
      <c r="W52" s="2">
        <v>42976</v>
      </c>
      <c r="X52" s="9">
        <f>return[[#This Row],[1COV.DE]]-$N$7</f>
        <v>-2.5276352753086928E-2</v>
      </c>
      <c r="Y52" s="9">
        <f>return[[#This Row],[ADS.DE]]-$O$7</f>
        <v>-1.1587799774681018E-2</v>
      </c>
      <c r="Z52" s="9">
        <f>return[[#This Row],[DB1.DE]]-$P$7</f>
        <v>-1.5422148026405047E-2</v>
      </c>
      <c r="AA52" s="9">
        <f>return[[#This Row],[FME.DE]]-$Q$7</f>
        <v>-5.9227126255487483E-3</v>
      </c>
      <c r="AB52" s="9">
        <f>return[[#This Row],[MRK.DE]]-$R$7</f>
        <v>-2.0984361547908757E-2</v>
      </c>
      <c r="AC52" s="9">
        <f>return[[#This Row],[PUM.DE]]-$S$7</f>
        <v>-2.0839672014843245E-2</v>
      </c>
      <c r="AD52" s="9">
        <f>return[[#This Row],[SIE.DE]]-$T$7</f>
        <v>-1.9973616338648754E-2</v>
      </c>
      <c r="AE52" s="9">
        <f>return[[#This Row],[ZAL.DE]]-$U$7</f>
        <v>-3.5740159365165902E-3</v>
      </c>
    </row>
    <row r="53" spans="3:31" x14ac:dyDescent="0.25">
      <c r="C53" s="2">
        <v>42977</v>
      </c>
      <c r="D53" s="5">
        <f>('Raw Wide'!B52-'Raw Wide'!B51)/'Raw Wide'!B51</f>
        <v>1.5081547303917949E-4</v>
      </c>
      <c r="E53" s="5">
        <f>('Raw Wide'!C52-'Raw Wide'!C51)/'Raw Wide'!C51</f>
        <v>1.3646254194160188E-2</v>
      </c>
      <c r="F53" s="5">
        <f>('Raw Wide'!D52-'Raw Wide'!D51)/'Raw Wide'!D51</f>
        <v>1.1563398468178948E-2</v>
      </c>
      <c r="G53" s="5">
        <f>('Raw Wide'!E52-'Raw Wide'!E51)/'Raw Wide'!E51</f>
        <v>5.4009648063803534E-3</v>
      </c>
      <c r="H53" s="5">
        <f>('Raw Wide'!F52-'Raw Wide'!F51)/'Raw Wide'!F51</f>
        <v>5.2903607728647366E-3</v>
      </c>
      <c r="I53" s="5">
        <f>('Raw Wide'!G52-'Raw Wide'!G51)/'Raw Wide'!G51</f>
        <v>6.4725413301420986E-3</v>
      </c>
      <c r="J53" s="5">
        <f>('Raw Wide'!H52-'Raw Wide'!H51)/'Raw Wide'!H51</f>
        <v>5.519780617159924E-3</v>
      </c>
      <c r="K53" s="5">
        <f>('Raw Wide'!I52-'Raw Wide'!I51)/'Raw Wide'!I51</f>
        <v>-6.2638104405893745E-4</v>
      </c>
      <c r="W53" s="2">
        <v>42977</v>
      </c>
      <c r="X53" s="9">
        <f>return[[#This Row],[1COV.DE]]-$N$7</f>
        <v>1.8702623281210956E-4</v>
      </c>
      <c r="Y53" s="9">
        <f>return[[#This Row],[ADS.DE]]-$O$7</f>
        <v>1.3391488773263804E-2</v>
      </c>
      <c r="Z53" s="9">
        <f>return[[#This Row],[DB1.DE]]-$P$7</f>
        <v>1.0995034762157107E-2</v>
      </c>
      <c r="AA53" s="9">
        <f>return[[#This Row],[FME.DE]]-$Q$7</f>
        <v>5.6128533855909959E-3</v>
      </c>
      <c r="AB53" s="9">
        <f>return[[#This Row],[MRK.DE]]-$R$7</f>
        <v>4.8177430765058591E-3</v>
      </c>
      <c r="AC53" s="9">
        <f>return[[#This Row],[PUM.DE]]-$S$7</f>
        <v>5.6704205212458128E-3</v>
      </c>
      <c r="AD53" s="9">
        <f>return[[#This Row],[SIE.DE]]-$T$7</f>
        <v>5.3838850203285086E-3</v>
      </c>
      <c r="AE53" s="9">
        <f>return[[#This Row],[ZAL.DE]]-$U$7</f>
        <v>-5.8082642689523379E-4</v>
      </c>
    </row>
    <row r="54" spans="3:31" x14ac:dyDescent="0.25">
      <c r="C54" s="2">
        <v>42978</v>
      </c>
      <c r="D54" s="5">
        <f>('Raw Wide'!B53-'Raw Wide'!B52)/'Raw Wide'!B52</f>
        <v>-3.4721194349316862E-3</v>
      </c>
      <c r="E54" s="5">
        <f>('Raw Wide'!C53-'Raw Wide'!C52)/'Raw Wide'!C52</f>
        <v>1.5347400948597659E-2</v>
      </c>
      <c r="F54" s="5">
        <f>('Raw Wide'!D53-'Raw Wide'!D52)/'Raw Wide'!D52</f>
        <v>6.2758038781040668E-3</v>
      </c>
      <c r="G54" s="5">
        <f>('Raw Wide'!E53-'Raw Wide'!E52)/'Raw Wide'!E52</f>
        <v>4.093166431596385E-3</v>
      </c>
      <c r="H54" s="5">
        <f>('Raw Wide'!F53-'Raw Wide'!F52)/'Raw Wide'!F52</f>
        <v>1.151189553493789E-2</v>
      </c>
      <c r="I54" s="5">
        <f>('Raw Wide'!G53-'Raw Wide'!G52)/'Raw Wide'!G52</f>
        <v>1.0961702998366452E-2</v>
      </c>
      <c r="J54" s="5">
        <f>('Raw Wide'!H53-'Raw Wide'!H52)/'Raw Wide'!H52</f>
        <v>4.5744879529080887E-3</v>
      </c>
      <c r="K54" s="5">
        <f>('Raw Wide'!I53-'Raw Wide'!I52)/'Raw Wide'!I52</f>
        <v>-2.6322136533522222E-3</v>
      </c>
      <c r="W54" s="2">
        <v>42978</v>
      </c>
      <c r="X54" s="9">
        <f>return[[#This Row],[1COV.DE]]-$N$7</f>
        <v>-3.4359086751587563E-3</v>
      </c>
      <c r="Y54" s="9">
        <f>return[[#This Row],[ADS.DE]]-$O$7</f>
        <v>1.5092635527701275E-2</v>
      </c>
      <c r="Z54" s="9">
        <f>return[[#This Row],[DB1.DE]]-$P$7</f>
        <v>5.7074401720822263E-3</v>
      </c>
      <c r="AA54" s="9">
        <f>return[[#This Row],[FME.DE]]-$Q$7</f>
        <v>4.3050550108070275E-3</v>
      </c>
      <c r="AB54" s="9">
        <f>return[[#This Row],[MRK.DE]]-$R$7</f>
        <v>1.1039277838579012E-2</v>
      </c>
      <c r="AC54" s="9">
        <f>return[[#This Row],[PUM.DE]]-$S$7</f>
        <v>1.0159582189470166E-2</v>
      </c>
      <c r="AD54" s="9">
        <f>return[[#This Row],[SIE.DE]]-$T$7</f>
        <v>4.4385923560766732E-3</v>
      </c>
      <c r="AE54" s="9">
        <f>return[[#This Row],[ZAL.DE]]-$U$7</f>
        <v>-2.5866590361885186E-3</v>
      </c>
    </row>
    <row r="55" spans="3:31" x14ac:dyDescent="0.25">
      <c r="C55" s="2">
        <v>42979</v>
      </c>
      <c r="D55" s="5">
        <f>('Raw Wide'!B54-'Raw Wide'!B53)/'Raw Wide'!B53</f>
        <v>6.9687372265970849E-3</v>
      </c>
      <c r="E55" s="5">
        <f>('Raw Wide'!C54-'Raw Wide'!C53)/'Raw Wide'!C53</f>
        <v>9.8116597028124163E-3</v>
      </c>
      <c r="F55" s="5">
        <f>('Raw Wide'!D54-'Raw Wide'!D53)/'Raw Wide'!D53</f>
        <v>1.6817182315778487E-2</v>
      </c>
      <c r="G55" s="5">
        <f>('Raw Wide'!E54-'Raw Wide'!E53)/'Raw Wide'!E53</f>
        <v>7.8981894905074436E-3</v>
      </c>
      <c r="H55" s="5">
        <f>('Raw Wide'!F54-'Raw Wide'!F53)/'Raw Wide'!F53</f>
        <v>-1.4091607532144405E-3</v>
      </c>
      <c r="I55" s="5">
        <f>('Raw Wide'!G54-'Raw Wide'!G53)/'Raw Wide'!G53</f>
        <v>6.2166178473510867E-3</v>
      </c>
      <c r="J55" s="5">
        <f>('Raw Wide'!H54-'Raw Wide'!H53)/'Raw Wide'!H53</f>
        <v>8.6519872961726713E-3</v>
      </c>
      <c r="K55" s="5">
        <f>('Raw Wide'!I54-'Raw Wide'!I53)/'Raw Wide'!I53</f>
        <v>5.4040467512882599E-3</v>
      </c>
      <c r="W55" s="2">
        <v>42979</v>
      </c>
      <c r="X55" s="9">
        <f>return[[#This Row],[1COV.DE]]-$N$7</f>
        <v>7.0049479863700153E-3</v>
      </c>
      <c r="Y55" s="9">
        <f>return[[#This Row],[ADS.DE]]-$O$7</f>
        <v>9.556894281916032E-3</v>
      </c>
      <c r="Z55" s="9">
        <f>return[[#This Row],[DB1.DE]]-$P$7</f>
        <v>1.6248818609756646E-2</v>
      </c>
      <c r="AA55" s="9">
        <f>return[[#This Row],[FME.DE]]-$Q$7</f>
        <v>8.1100780697180852E-3</v>
      </c>
      <c r="AB55" s="9">
        <f>return[[#This Row],[MRK.DE]]-$R$7</f>
        <v>-1.8817784495733182E-3</v>
      </c>
      <c r="AC55" s="9">
        <f>return[[#This Row],[PUM.DE]]-$S$7</f>
        <v>5.4144970384548009E-3</v>
      </c>
      <c r="AD55" s="9">
        <f>return[[#This Row],[SIE.DE]]-$T$7</f>
        <v>8.516091699341255E-3</v>
      </c>
      <c r="AE55" s="9">
        <f>return[[#This Row],[ZAL.DE]]-$U$7</f>
        <v>5.4496013684519635E-3</v>
      </c>
    </row>
    <row r="56" spans="3:31" x14ac:dyDescent="0.25">
      <c r="C56" s="2">
        <v>42982</v>
      </c>
      <c r="D56" s="5">
        <f>('Raw Wide'!B55-'Raw Wide'!B54)/'Raw Wide'!B54</f>
        <v>-1.5495726088530155E-2</v>
      </c>
      <c r="E56" s="5">
        <f>('Raw Wide'!C55-'Raw Wide'!C54)/'Raw Wide'!C54</f>
        <v>-4.4641810544908235E-3</v>
      </c>
      <c r="F56" s="5">
        <f>('Raw Wide'!D55-'Raw Wide'!D54)/'Raw Wide'!D54</f>
        <v>-9.8583477599419001E-4</v>
      </c>
      <c r="G56" s="5">
        <f>('Raw Wide'!E55-'Raw Wide'!E54)/'Raw Wide'!E54</f>
        <v>-4.9291217822436976E-3</v>
      </c>
      <c r="H56" s="5">
        <f>('Raw Wide'!F55-'Raw Wide'!F54)/'Raw Wide'!F54</f>
        <v>-5.4258351464605919E-4</v>
      </c>
      <c r="I56" s="5">
        <f>('Raw Wide'!G55-'Raw Wide'!G54)/'Raw Wide'!G54</f>
        <v>4.3105987123608867E-4</v>
      </c>
      <c r="J56" s="5">
        <f>('Raw Wide'!H55-'Raw Wide'!H54)/'Raw Wide'!H54</f>
        <v>4.5147663636287989E-3</v>
      </c>
      <c r="K56" s="5">
        <f>('Raw Wide'!I55-'Raw Wide'!I54)/'Raw Wide'!I54</f>
        <v>-1.5000249999999938E-3</v>
      </c>
      <c r="W56" s="2">
        <v>42982</v>
      </c>
      <c r="X56" s="9">
        <f>return[[#This Row],[1COV.DE]]-$N$7</f>
        <v>-1.5459515328757225E-2</v>
      </c>
      <c r="Y56" s="9">
        <f>return[[#This Row],[ADS.DE]]-$O$7</f>
        <v>-4.7189464753872069E-3</v>
      </c>
      <c r="Z56" s="9">
        <f>return[[#This Row],[DB1.DE]]-$P$7</f>
        <v>-1.5541984820160305E-3</v>
      </c>
      <c r="AA56" s="9">
        <f>return[[#This Row],[FME.DE]]-$Q$7</f>
        <v>-4.7172332030330551E-3</v>
      </c>
      <c r="AB56" s="9">
        <f>return[[#This Row],[MRK.DE]]-$R$7</f>
        <v>-1.0152012110049369E-3</v>
      </c>
      <c r="AC56" s="9">
        <f>return[[#This Row],[PUM.DE]]-$S$7</f>
        <v>-3.7106093766019736E-4</v>
      </c>
      <c r="AD56" s="9">
        <f>return[[#This Row],[SIE.DE]]-$T$7</f>
        <v>4.3788707667973834E-3</v>
      </c>
      <c r="AE56" s="9">
        <f>return[[#This Row],[ZAL.DE]]-$U$7</f>
        <v>-1.45447038283629E-3</v>
      </c>
    </row>
    <row r="57" spans="3:31" x14ac:dyDescent="0.25">
      <c r="C57" s="2">
        <v>42983</v>
      </c>
      <c r="D57" s="5">
        <f>('Raw Wide'!B56-'Raw Wide'!B55)/'Raw Wide'!B55</f>
        <v>-2.2463460788718595E-2</v>
      </c>
      <c r="E57" s="5">
        <f>('Raw Wide'!C56-'Raw Wide'!C55)/'Raw Wide'!C55</f>
        <v>2.6377099902862277E-4</v>
      </c>
      <c r="F57" s="5">
        <f>('Raw Wide'!D56-'Raw Wide'!D55)/'Raw Wide'!D55</f>
        <v>1.863815679697004E-3</v>
      </c>
      <c r="G57" s="5">
        <f>('Raw Wide'!E56-'Raw Wide'!E55)/'Raw Wide'!E55</f>
        <v>6.2237194963160932E-3</v>
      </c>
      <c r="H57" s="5">
        <f>('Raw Wide'!F56-'Raw Wide'!F55)/'Raw Wide'!F55</f>
        <v>2.3675081555291189E-2</v>
      </c>
      <c r="I57" s="5">
        <f>('Raw Wide'!G56-'Raw Wide'!G55)/'Raw Wide'!G55</f>
        <v>5.026692532705563E-3</v>
      </c>
      <c r="J57" s="5">
        <f>('Raw Wide'!H56-'Raw Wide'!H55)/'Raw Wide'!H55</f>
        <v>9.4382581625720007E-3</v>
      </c>
      <c r="K57" s="5">
        <f>('Raw Wide'!I56-'Raw Wide'!I55)/'Raw Wide'!I55</f>
        <v>7.2609165563573656E-3</v>
      </c>
      <c r="W57" s="2">
        <v>42983</v>
      </c>
      <c r="X57" s="9">
        <f>return[[#This Row],[1COV.DE]]-$N$7</f>
        <v>-2.2427250028945665E-2</v>
      </c>
      <c r="Y57" s="9">
        <f>return[[#This Row],[ADS.DE]]-$O$7</f>
        <v>9.00557813223894E-6</v>
      </c>
      <c r="Z57" s="9">
        <f>return[[#This Row],[DB1.DE]]-$P$7</f>
        <v>1.2954519736751635E-3</v>
      </c>
      <c r="AA57" s="9">
        <f>return[[#This Row],[FME.DE]]-$Q$7</f>
        <v>6.4356080755267348E-3</v>
      </c>
      <c r="AB57" s="9">
        <f>return[[#This Row],[MRK.DE]]-$R$7</f>
        <v>2.320246385893231E-2</v>
      </c>
      <c r="AC57" s="9">
        <f>return[[#This Row],[PUM.DE]]-$S$7</f>
        <v>4.2245717238092772E-3</v>
      </c>
      <c r="AD57" s="9">
        <f>return[[#This Row],[SIE.DE]]-$T$7</f>
        <v>9.3023625657405844E-3</v>
      </c>
      <c r="AE57" s="9">
        <f>return[[#This Row],[ZAL.DE]]-$U$7</f>
        <v>7.3064711735210692E-3</v>
      </c>
    </row>
    <row r="58" spans="3:31" x14ac:dyDescent="0.25">
      <c r="C58" s="2">
        <v>42984</v>
      </c>
      <c r="D58" s="5">
        <f>('Raw Wide'!B57-'Raw Wide'!B56)/'Raw Wide'!B56</f>
        <v>-4.8459377322514416E-3</v>
      </c>
      <c r="E58" s="5">
        <f>('Raw Wide'!C57-'Raw Wide'!C56)/'Raw Wide'!C56</f>
        <v>8.7024245668463028E-3</v>
      </c>
      <c r="F58" s="5">
        <f>('Raw Wide'!D57-'Raw Wide'!D56)/'Raw Wide'!D56</f>
        <v>1.4116920317860949E-2</v>
      </c>
      <c r="G58" s="5">
        <f>('Raw Wide'!E57-'Raw Wide'!E56)/'Raw Wide'!E56</f>
        <v>-2.3983642561019578E-3</v>
      </c>
      <c r="H58" s="5">
        <f>('Raw Wide'!F57-'Raw Wide'!F56)/'Raw Wide'!F56</f>
        <v>8.8054905785224583E-3</v>
      </c>
      <c r="I58" s="5">
        <f>('Raw Wide'!G57-'Raw Wide'!G56)/'Raw Wide'!G56</f>
        <v>-1.1433215730506426E-3</v>
      </c>
      <c r="J58" s="5">
        <f>('Raw Wide'!H57-'Raw Wide'!H56)/'Raw Wide'!H56</f>
        <v>3.1165344612629213E-3</v>
      </c>
      <c r="K58" s="5">
        <f>('Raw Wide'!I57-'Raw Wide'!I56)/'Raw Wide'!I56</f>
        <v>-3.2314690529455011E-3</v>
      </c>
      <c r="W58" s="2">
        <v>42984</v>
      </c>
      <c r="X58" s="9">
        <f>return[[#This Row],[1COV.DE]]-$N$7</f>
        <v>-4.8097269724785112E-3</v>
      </c>
      <c r="Y58" s="9">
        <f>return[[#This Row],[ADS.DE]]-$O$7</f>
        <v>8.4476591459499185E-3</v>
      </c>
      <c r="Z58" s="9">
        <f>return[[#This Row],[DB1.DE]]-$P$7</f>
        <v>1.3548556611839109E-2</v>
      </c>
      <c r="AA58" s="9">
        <f>return[[#This Row],[FME.DE]]-$Q$7</f>
        <v>-2.1864756768913158E-3</v>
      </c>
      <c r="AB58" s="9">
        <f>return[[#This Row],[MRK.DE]]-$R$7</f>
        <v>8.3328728821635799E-3</v>
      </c>
      <c r="AC58" s="9">
        <f>return[[#This Row],[PUM.DE]]-$S$7</f>
        <v>-1.9454423819469286E-3</v>
      </c>
      <c r="AD58" s="9">
        <f>return[[#This Row],[SIE.DE]]-$T$7</f>
        <v>2.9806388644315054E-3</v>
      </c>
      <c r="AE58" s="9">
        <f>return[[#This Row],[ZAL.DE]]-$U$7</f>
        <v>-3.1859144357817976E-3</v>
      </c>
    </row>
    <row r="59" spans="3:31" x14ac:dyDescent="0.25">
      <c r="C59" s="2">
        <v>42985</v>
      </c>
      <c r="D59" s="5">
        <f>('Raw Wide'!B58-'Raw Wide'!B57)/'Raw Wide'!B57</f>
        <v>6.2834942807773E-4</v>
      </c>
      <c r="E59" s="5">
        <f>('Raw Wide'!C58-'Raw Wide'!C57)/'Raw Wide'!C57</f>
        <v>2.1699386459128486E-2</v>
      </c>
      <c r="F59" s="5">
        <f>('Raw Wide'!D58-'Raw Wide'!D57)/'Raw Wide'!D57</f>
        <v>-5.719242204123242E-3</v>
      </c>
      <c r="G59" s="5">
        <f>('Raw Wide'!E58-'Raw Wide'!E57)/'Raw Wide'!E57</f>
        <v>9.4900178875093819E-3</v>
      </c>
      <c r="H59" s="5">
        <f>('Raw Wide'!F58-'Raw Wide'!F57)/'Raw Wide'!F57</f>
        <v>3.9961317638259027E-3</v>
      </c>
      <c r="I59" s="5">
        <f>('Raw Wide'!G58-'Raw Wide'!G57)/'Raw Wide'!G57</f>
        <v>-3.004529389658471E-3</v>
      </c>
      <c r="J59" s="5">
        <f>('Raw Wide'!H58-'Raw Wide'!H57)/'Raw Wide'!H57</f>
        <v>2.2193091830753262E-3</v>
      </c>
      <c r="K59" s="5">
        <f>('Raw Wide'!I58-'Raw Wide'!I57)/'Raw Wide'!I57</f>
        <v>-1.4961846132761089E-3</v>
      </c>
      <c r="W59" s="2">
        <v>42985</v>
      </c>
      <c r="X59" s="9">
        <f>return[[#This Row],[1COV.DE]]-$N$7</f>
        <v>6.6456018785066007E-4</v>
      </c>
      <c r="Y59" s="9">
        <f>return[[#This Row],[ADS.DE]]-$O$7</f>
        <v>2.1444621038232102E-2</v>
      </c>
      <c r="Z59" s="9">
        <f>return[[#This Row],[DB1.DE]]-$P$7</f>
        <v>-6.2876059101450825E-3</v>
      </c>
      <c r="AA59" s="9">
        <f>return[[#This Row],[FME.DE]]-$Q$7</f>
        <v>9.7019064667200235E-3</v>
      </c>
      <c r="AB59" s="9">
        <f>return[[#This Row],[MRK.DE]]-$R$7</f>
        <v>3.5235140674670247E-3</v>
      </c>
      <c r="AC59" s="9">
        <f>return[[#This Row],[PUM.DE]]-$S$7</f>
        <v>-3.8066501985547568E-3</v>
      </c>
      <c r="AD59" s="9">
        <f>return[[#This Row],[SIE.DE]]-$T$7</f>
        <v>2.0834135862439103E-3</v>
      </c>
      <c r="AE59" s="9">
        <f>return[[#This Row],[ZAL.DE]]-$U$7</f>
        <v>-1.4506299961124052E-3</v>
      </c>
    </row>
    <row r="60" spans="3:31" x14ac:dyDescent="0.25">
      <c r="C60" s="2">
        <v>42986</v>
      </c>
      <c r="D60" s="5">
        <f>('Raw Wide'!B59-'Raw Wide'!B58)/'Raw Wide'!B58</f>
        <v>1.0047005416343588E-2</v>
      </c>
      <c r="E60" s="5">
        <f>('Raw Wide'!C59-'Raw Wide'!C58)/'Raw Wide'!C58</f>
        <v>-2.3030403608619134E-3</v>
      </c>
      <c r="F60" s="5">
        <f>('Raw Wide'!D59-'Raw Wide'!D58)/'Raw Wide'!D58</f>
        <v>1.1938924778590633E-3</v>
      </c>
      <c r="G60" s="5">
        <f>('Raw Wide'!E59-'Raw Wide'!E58)/'Raw Wide'!E58</f>
        <v>-4.261874498174386E-3</v>
      </c>
      <c r="H60" s="5">
        <f>('Raw Wide'!F59-'Raw Wide'!F58)/'Raw Wide'!F58</f>
        <v>3.7708308320772246E-3</v>
      </c>
      <c r="I60" s="5">
        <f>('Raw Wide'!G59-'Raw Wide'!G58)/'Raw Wide'!G58</f>
        <v>-8.4658451079522544E-3</v>
      </c>
      <c r="J60" s="5">
        <f>('Raw Wide'!H59-'Raw Wide'!H58)/'Raw Wide'!H58</f>
        <v>-5.7573578614133411E-3</v>
      </c>
      <c r="K60" s="5">
        <f>('Raw Wide'!I59-'Raw Wide'!I58)/'Raw Wide'!I58</f>
        <v>7.2427820368936493E-3</v>
      </c>
      <c r="W60" s="2">
        <v>42986</v>
      </c>
      <c r="X60" s="9">
        <f>return[[#This Row],[1COV.DE]]-$N$7</f>
        <v>1.0083216176116518E-2</v>
      </c>
      <c r="Y60" s="9">
        <f>return[[#This Row],[ADS.DE]]-$O$7</f>
        <v>-2.5578057817582972E-3</v>
      </c>
      <c r="Z60" s="9">
        <f>return[[#This Row],[DB1.DE]]-$P$7</f>
        <v>6.2552877183722291E-4</v>
      </c>
      <c r="AA60" s="9">
        <f>return[[#This Row],[FME.DE]]-$Q$7</f>
        <v>-4.0499859189637444E-3</v>
      </c>
      <c r="AB60" s="9">
        <f>return[[#This Row],[MRK.DE]]-$R$7</f>
        <v>3.2982131357183466E-3</v>
      </c>
      <c r="AC60" s="9">
        <f>return[[#This Row],[PUM.DE]]-$S$7</f>
        <v>-9.2679659168485411E-3</v>
      </c>
      <c r="AD60" s="9">
        <f>return[[#This Row],[SIE.DE]]-$T$7</f>
        <v>-5.8932534582447566E-3</v>
      </c>
      <c r="AE60" s="9">
        <f>return[[#This Row],[ZAL.DE]]-$U$7</f>
        <v>7.2883366540573528E-3</v>
      </c>
    </row>
    <row r="61" spans="3:31" x14ac:dyDescent="0.25">
      <c r="C61" s="2">
        <v>42989</v>
      </c>
      <c r="D61" s="5">
        <f>('Raw Wide'!B60-'Raw Wide'!B59)/'Raw Wide'!B59</f>
        <v>8.7038574167525862E-3</v>
      </c>
      <c r="E61" s="5">
        <f>('Raw Wide'!C60-'Raw Wide'!C59)/'Raw Wide'!C59</f>
        <v>1.3593422322631268E-2</v>
      </c>
      <c r="F61" s="5">
        <f>('Raw Wide'!D60-'Raw Wide'!D59)/'Raw Wide'!D59</f>
        <v>1.5934787963468231E-2</v>
      </c>
      <c r="G61" s="5">
        <f>('Raw Wide'!E60-'Raw Wide'!E59)/'Raw Wide'!E59</f>
        <v>1.1958898103941216E-2</v>
      </c>
      <c r="H61" s="5">
        <f>('Raw Wide'!F60-'Raw Wide'!F59)/'Raw Wide'!F59</f>
        <v>1.7738597123036796E-3</v>
      </c>
      <c r="I61" s="5">
        <f>('Raw Wide'!G60-'Raw Wide'!G59)/'Raw Wide'!G59</f>
        <v>-9.2620147020526181E-3</v>
      </c>
      <c r="J61" s="5">
        <f>('Raw Wide'!H60-'Raw Wide'!H59)/'Raw Wide'!H59</f>
        <v>2.4053576829628661E-2</v>
      </c>
      <c r="K61" s="5">
        <f>('Raw Wide'!I60-'Raw Wide'!I59)/'Raw Wide'!I59</f>
        <v>2.8886609031162448E-2</v>
      </c>
      <c r="W61" s="2">
        <v>42989</v>
      </c>
      <c r="X61" s="9">
        <f>return[[#This Row],[1COV.DE]]-$N$7</f>
        <v>8.7400681765255166E-3</v>
      </c>
      <c r="Y61" s="9">
        <f>return[[#This Row],[ADS.DE]]-$O$7</f>
        <v>1.3338656901734884E-2</v>
      </c>
      <c r="Z61" s="9">
        <f>return[[#This Row],[DB1.DE]]-$P$7</f>
        <v>1.5366424257446391E-2</v>
      </c>
      <c r="AA61" s="9">
        <f>return[[#This Row],[FME.DE]]-$Q$7</f>
        <v>1.2170786683151857E-2</v>
      </c>
      <c r="AB61" s="9">
        <f>return[[#This Row],[MRK.DE]]-$R$7</f>
        <v>1.3012420159448019E-3</v>
      </c>
      <c r="AC61" s="9">
        <f>return[[#This Row],[PUM.DE]]-$S$7</f>
        <v>-1.0064135510948905E-2</v>
      </c>
      <c r="AD61" s="9">
        <f>return[[#This Row],[SIE.DE]]-$T$7</f>
        <v>2.3917681232797246E-2</v>
      </c>
      <c r="AE61" s="9">
        <f>return[[#This Row],[ZAL.DE]]-$U$7</f>
        <v>2.8932163648326154E-2</v>
      </c>
    </row>
    <row r="62" spans="3:31" x14ac:dyDescent="0.25">
      <c r="C62" s="2">
        <v>42990</v>
      </c>
      <c r="D62" s="5">
        <f>('Raw Wide'!B61-'Raw Wide'!B60)/'Raw Wide'!B60</f>
        <v>1.2326530063586739E-2</v>
      </c>
      <c r="E62" s="5">
        <f>('Raw Wide'!C61-'Raw Wide'!C60)/'Raw Wide'!C60</f>
        <v>1.5180684948783623E-3</v>
      </c>
      <c r="F62" s="5">
        <f>('Raw Wide'!D61-'Raw Wide'!D60)/'Raw Wide'!D60</f>
        <v>-2.5607147167033698E-3</v>
      </c>
      <c r="G62" s="5">
        <f>('Raw Wide'!E61-'Raw Wide'!E60)/'Raw Wide'!E60</f>
        <v>6.3439864591200617E-3</v>
      </c>
      <c r="H62" s="5">
        <f>('Raw Wide'!F61-'Raw Wide'!F60)/'Raw Wide'!F60</f>
        <v>1.0417799001602409E-3</v>
      </c>
      <c r="I62" s="5">
        <f>('Raw Wide'!G61-'Raw Wide'!G60)/'Raw Wide'!G60</f>
        <v>2.6292729205159306E-3</v>
      </c>
      <c r="J62" s="5">
        <f>('Raw Wide'!H61-'Raw Wide'!H60)/'Raw Wide'!H60</f>
        <v>5.2196622297207458E-3</v>
      </c>
      <c r="K62" s="5">
        <f>('Raw Wide'!I61-'Raw Wide'!I60)/'Raw Wide'!I60</f>
        <v>-2.1689360686574159E-3</v>
      </c>
      <c r="W62" s="2">
        <v>42990</v>
      </c>
      <c r="X62" s="9">
        <f>return[[#This Row],[1COV.DE]]-$N$7</f>
        <v>1.2362740823359669E-2</v>
      </c>
      <c r="Y62" s="9">
        <f>return[[#This Row],[ADS.DE]]-$O$7</f>
        <v>1.2633030739819784E-3</v>
      </c>
      <c r="Z62" s="9">
        <f>return[[#This Row],[DB1.DE]]-$P$7</f>
        <v>-3.1290784227252103E-3</v>
      </c>
      <c r="AA62" s="9">
        <f>return[[#This Row],[FME.DE]]-$Q$7</f>
        <v>6.5558750383307041E-3</v>
      </c>
      <c r="AB62" s="9">
        <f>return[[#This Row],[MRK.DE]]-$R$7</f>
        <v>5.6916220380136317E-4</v>
      </c>
      <c r="AC62" s="9">
        <f>return[[#This Row],[PUM.DE]]-$S$7</f>
        <v>1.8271521116196446E-3</v>
      </c>
      <c r="AD62" s="9">
        <f>return[[#This Row],[SIE.DE]]-$T$7</f>
        <v>5.0837666328893303E-3</v>
      </c>
      <c r="AE62" s="9">
        <f>return[[#This Row],[ZAL.DE]]-$U$7</f>
        <v>-2.1233814514937123E-3</v>
      </c>
    </row>
    <row r="63" spans="3:31" x14ac:dyDescent="0.25">
      <c r="C63" s="2">
        <v>42991</v>
      </c>
      <c r="D63" s="5">
        <f>('Raw Wide'!B62-'Raw Wide'!B61)/'Raw Wide'!B61</f>
        <v>3.74429854170579E-2</v>
      </c>
      <c r="E63" s="5">
        <f>('Raw Wide'!C62-'Raw Wide'!C61)/'Raw Wide'!C61</f>
        <v>6.5689503369103916E-3</v>
      </c>
      <c r="F63" s="5">
        <f>('Raw Wide'!D62-'Raw Wide'!D61)/'Raw Wide'!D61</f>
        <v>8.2370692603975244E-3</v>
      </c>
      <c r="G63" s="5">
        <f>('Raw Wide'!E62-'Raw Wide'!E61)/'Raw Wide'!E61</f>
        <v>5.6860992201529358E-3</v>
      </c>
      <c r="H63" s="5">
        <f>('Raw Wide'!F62-'Raw Wide'!F61)/'Raw Wide'!F61</f>
        <v>1.9666956765274749E-2</v>
      </c>
      <c r="I63" s="5">
        <f>('Raw Wide'!G62-'Raw Wide'!G61)/'Raw Wide'!G61</f>
        <v>-3.2050909091132997E-3</v>
      </c>
      <c r="J63" s="5">
        <f>('Raw Wide'!H62-'Raw Wide'!H61)/'Raw Wide'!H61</f>
        <v>1.1683155944130877E-2</v>
      </c>
      <c r="K63" s="5">
        <f>('Raw Wide'!I62-'Raw Wide'!I61)/'Raw Wide'!I61</f>
        <v>9.298442441696475E-3</v>
      </c>
      <c r="W63" s="2">
        <v>42991</v>
      </c>
      <c r="X63" s="9">
        <f>return[[#This Row],[1COV.DE]]-$N$7</f>
        <v>3.7479196176830827E-2</v>
      </c>
      <c r="Y63" s="9">
        <f>return[[#This Row],[ADS.DE]]-$O$7</f>
        <v>6.3141849160140082E-3</v>
      </c>
      <c r="Z63" s="9">
        <f>return[[#This Row],[DB1.DE]]-$P$7</f>
        <v>7.6687055543756839E-3</v>
      </c>
      <c r="AA63" s="9">
        <f>return[[#This Row],[FME.DE]]-$Q$7</f>
        <v>5.8979877993635774E-3</v>
      </c>
      <c r="AB63" s="9">
        <f>return[[#This Row],[MRK.DE]]-$R$7</f>
        <v>1.9194339068915871E-2</v>
      </c>
      <c r="AC63" s="9">
        <f>return[[#This Row],[PUM.DE]]-$S$7</f>
        <v>-4.0072117180095859E-3</v>
      </c>
      <c r="AD63" s="9">
        <f>return[[#This Row],[SIE.DE]]-$T$7</f>
        <v>1.154726034729946E-2</v>
      </c>
      <c r="AE63" s="9">
        <f>return[[#This Row],[ZAL.DE]]-$U$7</f>
        <v>9.3439970588601786E-3</v>
      </c>
    </row>
    <row r="64" spans="3:31" x14ac:dyDescent="0.25">
      <c r="C64" s="2">
        <v>42992</v>
      </c>
      <c r="D64" s="5">
        <f>('Raw Wide'!B63-'Raw Wide'!B62)/'Raw Wide'!B62</f>
        <v>1.1590287633775299E-2</v>
      </c>
      <c r="E64" s="5">
        <f>('Raw Wide'!C63-'Raw Wide'!C62)/'Raw Wide'!C62</f>
        <v>-7.7810456842738358E-3</v>
      </c>
      <c r="F64" s="5">
        <f>('Raw Wide'!D63-'Raw Wide'!D62)/'Raw Wide'!D62</f>
        <v>-1.7294362016370454E-2</v>
      </c>
      <c r="G64" s="5">
        <f>('Raw Wide'!E63-'Raw Wide'!E62)/'Raw Wide'!E62</f>
        <v>2.0894505125714602E-3</v>
      </c>
      <c r="H64" s="5">
        <f>('Raw Wide'!F63-'Raw Wide'!F62)/'Raw Wide'!F62</f>
        <v>-3.9799054668954413E-3</v>
      </c>
      <c r="I64" s="5">
        <f>('Raw Wide'!G63-'Raw Wide'!G62)/'Raw Wide'!G62</f>
        <v>-8.7694800653621129E-3</v>
      </c>
      <c r="J64" s="5">
        <f>('Raw Wide'!H63-'Raw Wide'!H62)/'Raw Wide'!H62</f>
        <v>1.7108713267077983E-3</v>
      </c>
      <c r="K64" s="5">
        <f>('Raw Wide'!I63-'Raw Wide'!I62)/'Raw Wide'!I62</f>
        <v>1.7947116105596725E-3</v>
      </c>
      <c r="W64" s="2">
        <v>42992</v>
      </c>
      <c r="X64" s="9">
        <f>return[[#This Row],[1COV.DE]]-$N$7</f>
        <v>1.1626498393548229E-2</v>
      </c>
      <c r="Y64" s="9">
        <f>return[[#This Row],[ADS.DE]]-$O$7</f>
        <v>-8.0358111051702201E-3</v>
      </c>
      <c r="Z64" s="9">
        <f>return[[#This Row],[DB1.DE]]-$P$7</f>
        <v>-1.7862725722392295E-2</v>
      </c>
      <c r="AA64" s="9">
        <f>return[[#This Row],[FME.DE]]-$Q$7</f>
        <v>2.3013390917821022E-3</v>
      </c>
      <c r="AB64" s="9">
        <f>return[[#This Row],[MRK.DE]]-$R$7</f>
        <v>-4.4525231632543188E-3</v>
      </c>
      <c r="AC64" s="9">
        <f>return[[#This Row],[PUM.DE]]-$S$7</f>
        <v>-9.5716008742583996E-3</v>
      </c>
      <c r="AD64" s="9">
        <f>return[[#This Row],[SIE.DE]]-$T$7</f>
        <v>1.5749757298763824E-3</v>
      </c>
      <c r="AE64" s="9">
        <f>return[[#This Row],[ZAL.DE]]-$U$7</f>
        <v>1.8402662277233763E-3</v>
      </c>
    </row>
    <row r="65" spans="3:31" x14ac:dyDescent="0.25">
      <c r="C65" s="2">
        <v>42993</v>
      </c>
      <c r="D65" s="5">
        <f>('Raw Wide'!B64-'Raw Wide'!B63)/'Raw Wide'!B63</f>
        <v>8.9921002373650593E-3</v>
      </c>
      <c r="E65" s="5">
        <f>('Raw Wide'!C64-'Raw Wide'!C63)/'Raw Wide'!C63</f>
        <v>1.2648063643727616E-3</v>
      </c>
      <c r="F65" s="5">
        <f>('Raw Wide'!D64-'Raw Wide'!D63)/'Raw Wide'!D63</f>
        <v>8.9613004925153256E-3</v>
      </c>
      <c r="G65" s="5">
        <f>('Raw Wide'!E64-'Raw Wide'!E63)/'Raw Wide'!E63</f>
        <v>8.5853460067756898E-4</v>
      </c>
      <c r="H65" s="5">
        <f>('Raw Wide'!F64-'Raw Wide'!F63)/'Raw Wide'!F63</f>
        <v>-7.4795417489355196E-3</v>
      </c>
      <c r="I65" s="5">
        <f>('Raw Wide'!G64-'Raw Wide'!G63)/'Raw Wide'!G63</f>
        <v>-2.609838179574088E-2</v>
      </c>
      <c r="J65" s="5">
        <f>('Raw Wide'!H64-'Raw Wide'!H63)/'Raw Wide'!H63</f>
        <v>-6.8317769666266567E-3</v>
      </c>
      <c r="K65" s="5">
        <f>('Raw Wide'!I64-'Raw Wide'!I63)/'Raw Wide'!I63</f>
        <v>-2.090051255700406E-2</v>
      </c>
      <c r="W65" s="2">
        <v>42993</v>
      </c>
      <c r="X65" s="9">
        <f>return[[#This Row],[1COV.DE]]-$N$7</f>
        <v>9.0283109971379897E-3</v>
      </c>
      <c r="Y65" s="9">
        <f>return[[#This Row],[ADS.DE]]-$O$7</f>
        <v>1.0100409434763778E-3</v>
      </c>
      <c r="Z65" s="9">
        <f>return[[#This Row],[DB1.DE]]-$P$7</f>
        <v>8.3929367864934851E-3</v>
      </c>
      <c r="AA65" s="9">
        <f>return[[#This Row],[FME.DE]]-$Q$7</f>
        <v>1.0704231798882111E-3</v>
      </c>
      <c r="AB65" s="9">
        <f>return[[#This Row],[MRK.DE]]-$R$7</f>
        <v>-7.9521594452943972E-3</v>
      </c>
      <c r="AC65" s="9">
        <f>return[[#This Row],[PUM.DE]]-$S$7</f>
        <v>-2.6900502604637166E-2</v>
      </c>
      <c r="AD65" s="9">
        <f>return[[#This Row],[SIE.DE]]-$T$7</f>
        <v>-6.9676725634580721E-3</v>
      </c>
      <c r="AE65" s="9">
        <f>return[[#This Row],[ZAL.DE]]-$U$7</f>
        <v>-2.0854957939840355E-2</v>
      </c>
    </row>
    <row r="66" spans="3:31" x14ac:dyDescent="0.25">
      <c r="C66" s="2">
        <v>42996</v>
      </c>
      <c r="D66" s="5">
        <f>('Raw Wide'!B65-'Raw Wide'!B64)/'Raw Wide'!B64</f>
        <v>4.5995947918950394E-3</v>
      </c>
      <c r="E66" s="5">
        <f>('Raw Wide'!C65-'Raw Wide'!C64)/'Raw Wide'!C64</f>
        <v>-5.0531773525872197E-3</v>
      </c>
      <c r="F66" s="5">
        <f>('Raw Wide'!D65-'Raw Wide'!D64)/'Raw Wide'!D64</f>
        <v>1.219906808257089E-2</v>
      </c>
      <c r="G66" s="5">
        <f>('Raw Wide'!E65-'Raw Wide'!E64)/'Raw Wide'!E64</f>
        <v>4.1668320985075629E-3</v>
      </c>
      <c r="H66" s="5">
        <f>('Raw Wide'!F65-'Raw Wide'!F64)/'Raw Wide'!F64</f>
        <v>-4.2325450989601464E-3</v>
      </c>
      <c r="I66" s="5">
        <f>('Raw Wide'!G65-'Raw Wide'!G64)/'Raw Wide'!G64</f>
        <v>-1.8470800133076913E-2</v>
      </c>
      <c r="J66" s="5">
        <f>('Raw Wide'!H65-'Raw Wide'!H64)/'Raw Wide'!H64</f>
        <v>4.7291942432210968E-3</v>
      </c>
      <c r="K66" s="5">
        <f>('Raw Wide'!I65-'Raw Wide'!I64)/'Raw Wide'!I64</f>
        <v>5.4890946333695347E-3</v>
      </c>
      <c r="W66" s="2">
        <v>42996</v>
      </c>
      <c r="X66" s="9">
        <f>return[[#This Row],[1COV.DE]]-$N$7</f>
        <v>4.6358055516679698E-3</v>
      </c>
      <c r="Y66" s="9">
        <f>return[[#This Row],[ADS.DE]]-$O$7</f>
        <v>-5.3079427734836031E-3</v>
      </c>
      <c r="Z66" s="9">
        <f>return[[#This Row],[DB1.DE]]-$P$7</f>
        <v>1.1630704376549049E-2</v>
      </c>
      <c r="AA66" s="9">
        <f>return[[#This Row],[FME.DE]]-$Q$7</f>
        <v>4.3787206777182053E-3</v>
      </c>
      <c r="AB66" s="9">
        <f>return[[#This Row],[MRK.DE]]-$R$7</f>
        <v>-4.7051627953190239E-3</v>
      </c>
      <c r="AC66" s="9">
        <f>return[[#This Row],[PUM.DE]]-$S$7</f>
        <v>-1.92729209419732E-2</v>
      </c>
      <c r="AD66" s="9">
        <f>return[[#This Row],[SIE.DE]]-$T$7</f>
        <v>4.5932986463896814E-3</v>
      </c>
      <c r="AE66" s="9">
        <f>return[[#This Row],[ZAL.DE]]-$U$7</f>
        <v>5.5346492505332382E-3</v>
      </c>
    </row>
    <row r="67" spans="3:31" x14ac:dyDescent="0.25">
      <c r="C67" s="2">
        <v>42997</v>
      </c>
      <c r="D67" s="5">
        <f>('Raw Wide'!B66-'Raw Wide'!B65)/'Raw Wide'!B65</f>
        <v>2.761489334936763E-2</v>
      </c>
      <c r="E67" s="5">
        <f>('Raw Wide'!C66-'Raw Wide'!C65)/'Raw Wide'!C65</f>
        <v>-9.9034250423794823E-3</v>
      </c>
      <c r="F67" s="5">
        <f>('Raw Wide'!D66-'Raw Wide'!D65)/'Raw Wide'!D65</f>
        <v>8.2460256210856939E-3</v>
      </c>
      <c r="G67" s="5">
        <f>('Raw Wide'!E66-'Raw Wide'!E65)/'Raw Wide'!E65</f>
        <v>1.0373302304088066E-2</v>
      </c>
      <c r="H67" s="5">
        <f>('Raw Wide'!F66-'Raw Wide'!F65)/'Raw Wide'!F65</f>
        <v>0</v>
      </c>
      <c r="I67" s="5">
        <f>('Raw Wide'!G66-'Raw Wide'!G65)/'Raw Wide'!G65</f>
        <v>-4.4732178982702297E-3</v>
      </c>
      <c r="J67" s="5">
        <f>('Raw Wide'!H66-'Raw Wide'!H65)/'Raw Wide'!H65</f>
        <v>-7.2743392360699825E-3</v>
      </c>
      <c r="K67" s="5">
        <f>('Raw Wide'!I66-'Raw Wide'!I65)/'Raw Wide'!I65</f>
        <v>8.006745117068937E-3</v>
      </c>
      <c r="W67" s="2">
        <v>42997</v>
      </c>
      <c r="X67" s="9">
        <f>return[[#This Row],[1COV.DE]]-$N$7</f>
        <v>2.765110410914056E-2</v>
      </c>
      <c r="Y67" s="9">
        <f>return[[#This Row],[ADS.DE]]-$O$7</f>
        <v>-1.0158190463275867E-2</v>
      </c>
      <c r="Z67" s="9">
        <f>return[[#This Row],[DB1.DE]]-$P$7</f>
        <v>7.6776619150638534E-3</v>
      </c>
      <c r="AA67" s="9">
        <f>return[[#This Row],[FME.DE]]-$Q$7</f>
        <v>1.0585190883298708E-2</v>
      </c>
      <c r="AB67" s="9">
        <f>return[[#This Row],[MRK.DE]]-$R$7</f>
        <v>-4.7261769635887778E-4</v>
      </c>
      <c r="AC67" s="9">
        <f>return[[#This Row],[PUM.DE]]-$S$7</f>
        <v>-5.2753387071665155E-3</v>
      </c>
      <c r="AD67" s="9">
        <f>return[[#This Row],[SIE.DE]]-$T$7</f>
        <v>-7.4102348329013979E-3</v>
      </c>
      <c r="AE67" s="9">
        <f>return[[#This Row],[ZAL.DE]]-$U$7</f>
        <v>8.0522997342326406E-3</v>
      </c>
    </row>
    <row r="68" spans="3:31" x14ac:dyDescent="0.25">
      <c r="C68" s="2">
        <v>42998</v>
      </c>
      <c r="D68" s="5">
        <f>('Raw Wide'!B67-'Raw Wide'!B66)/'Raw Wide'!B66</f>
        <v>-1.3505940368991325E-2</v>
      </c>
      <c r="E68" s="5">
        <f>('Raw Wide'!C67-'Raw Wide'!C66)/'Raw Wide'!C66</f>
        <v>-8.7200760298409424E-3</v>
      </c>
      <c r="F68" s="5">
        <f>('Raw Wide'!D67-'Raw Wide'!D66)/'Raw Wide'!D66</f>
        <v>-6.1864669540352534E-3</v>
      </c>
      <c r="G68" s="5">
        <f>('Raw Wide'!E67-'Raw Wide'!E66)/'Raw Wide'!E66</f>
        <v>-8.3343902825970609E-3</v>
      </c>
      <c r="H68" s="5">
        <f>('Raw Wide'!F67-'Raw Wide'!F66)/'Raw Wide'!F66</f>
        <v>-4.4578712686077363E-3</v>
      </c>
      <c r="I68" s="5">
        <f>('Raw Wide'!G67-'Raw Wide'!G66)/'Raw Wide'!G66</f>
        <v>-2.0143295338466666E-3</v>
      </c>
      <c r="J68" s="5">
        <f>('Raw Wide'!H67-'Raw Wide'!H66)/'Raw Wide'!H66</f>
        <v>-4.3099087775883769E-4</v>
      </c>
      <c r="K68" s="5">
        <f>('Raw Wide'!I67-'Raw Wide'!I66)/'Raw Wide'!I66</f>
        <v>-5.0547360719573574E-3</v>
      </c>
      <c r="W68" s="2">
        <v>42998</v>
      </c>
      <c r="X68" s="9">
        <f>return[[#This Row],[1COV.DE]]-$N$7</f>
        <v>-1.3469729609218394E-2</v>
      </c>
      <c r="Y68" s="9">
        <f>return[[#This Row],[ADS.DE]]-$O$7</f>
        <v>-8.9748414507373267E-3</v>
      </c>
      <c r="Z68" s="9">
        <f>return[[#This Row],[DB1.DE]]-$P$7</f>
        <v>-6.7548306600570939E-3</v>
      </c>
      <c r="AA68" s="9">
        <f>return[[#This Row],[FME.DE]]-$Q$7</f>
        <v>-8.1225017033864193E-3</v>
      </c>
      <c r="AB68" s="9">
        <f>return[[#This Row],[MRK.DE]]-$R$7</f>
        <v>-4.9304889649666138E-3</v>
      </c>
      <c r="AC68" s="9">
        <f>return[[#This Row],[PUM.DE]]-$S$7</f>
        <v>-2.8164503427429528E-3</v>
      </c>
      <c r="AD68" s="9">
        <f>return[[#This Row],[SIE.DE]]-$T$7</f>
        <v>-5.6688647459025355E-4</v>
      </c>
      <c r="AE68" s="9">
        <f>return[[#This Row],[ZAL.DE]]-$U$7</f>
        <v>-5.0091814547936538E-3</v>
      </c>
    </row>
    <row r="69" spans="3:31" x14ac:dyDescent="0.25">
      <c r="C69" s="2">
        <v>42999</v>
      </c>
      <c r="D69" s="5">
        <f>('Raw Wide'!B68-'Raw Wide'!B67)/'Raw Wide'!B67</f>
        <v>6.7748676372546054E-3</v>
      </c>
      <c r="E69" s="5">
        <f>('Raw Wide'!C68-'Raw Wide'!C67)/'Raw Wide'!C67</f>
        <v>1.2936945890949512E-3</v>
      </c>
      <c r="F69" s="5">
        <f>('Raw Wide'!D68-'Raw Wide'!D67)/'Raw Wide'!D67</f>
        <v>-8.1240082739085905E-3</v>
      </c>
      <c r="G69" s="5">
        <f>('Raw Wide'!E68-'Raw Wide'!E67)/'Raw Wide'!E67</f>
        <v>-2.4359770505015693E-3</v>
      </c>
      <c r="H69" s="5">
        <f>('Raw Wide'!F68-'Raw Wide'!F67)/'Raw Wide'!F67</f>
        <v>3.8530632826287905E-3</v>
      </c>
      <c r="I69" s="5">
        <f>('Raw Wide'!G68-'Raw Wide'!G67)/'Raw Wide'!G67</f>
        <v>3.7261188660239089E-3</v>
      </c>
      <c r="J69" s="5">
        <f>('Raw Wide'!H68-'Raw Wide'!H67)/'Raw Wide'!H67</f>
        <v>1.2936635397233963E-2</v>
      </c>
      <c r="K69" s="5">
        <f>('Raw Wide'!I68-'Raw Wide'!I67)/'Raw Wide'!I67</f>
        <v>4.8387566188143598E-4</v>
      </c>
      <c r="W69" s="2">
        <v>42999</v>
      </c>
      <c r="X69" s="9">
        <f>return[[#This Row],[1COV.DE]]-$N$7</f>
        <v>6.8110783970275358E-3</v>
      </c>
      <c r="Y69" s="9">
        <f>return[[#This Row],[ADS.DE]]-$O$7</f>
        <v>1.0389291681985673E-3</v>
      </c>
      <c r="Z69" s="9">
        <f>return[[#This Row],[DB1.DE]]-$P$7</f>
        <v>-8.692371979930431E-3</v>
      </c>
      <c r="AA69" s="9">
        <f>return[[#This Row],[FME.DE]]-$Q$7</f>
        <v>-2.2240884712909272E-3</v>
      </c>
      <c r="AB69" s="9">
        <f>return[[#This Row],[MRK.DE]]-$R$7</f>
        <v>3.3804455862699125E-3</v>
      </c>
      <c r="AC69" s="9">
        <f>return[[#This Row],[PUM.DE]]-$S$7</f>
        <v>2.9239980571276226E-3</v>
      </c>
      <c r="AD69" s="9">
        <f>return[[#This Row],[SIE.DE]]-$T$7</f>
        <v>1.2800739800402547E-2</v>
      </c>
      <c r="AE69" s="9">
        <f>return[[#This Row],[ZAL.DE]]-$U$7</f>
        <v>5.2943027904513965E-4</v>
      </c>
    </row>
    <row r="70" spans="3:31" x14ac:dyDescent="0.25">
      <c r="C70" s="2">
        <v>43000</v>
      </c>
      <c r="D70" s="5">
        <f>('Raw Wide'!B69-'Raw Wide'!B68)/'Raw Wide'!B68</f>
        <v>3.084228110875616E-3</v>
      </c>
      <c r="E70" s="5">
        <f>('Raw Wide'!C69-'Raw Wide'!C68)/'Raw Wide'!C68</f>
        <v>-6.4599346018608204E-3</v>
      </c>
      <c r="F70" s="5">
        <f>('Raw Wide'!D69-'Raw Wide'!D68)/'Raw Wide'!D68</f>
        <v>-4.1059519135433827E-2</v>
      </c>
      <c r="G70" s="5">
        <f>('Raw Wide'!E69-'Raw Wide'!E68)/'Raw Wide'!E68</f>
        <v>-4.0294020984317364E-3</v>
      </c>
      <c r="H70" s="5">
        <f>('Raw Wide'!F69-'Raw Wide'!F68)/'Raw Wide'!F68</f>
        <v>1.037278477569876E-3</v>
      </c>
      <c r="I70" s="5">
        <f>('Raw Wide'!G69-'Raw Wide'!G68)/'Raw Wide'!G68</f>
        <v>4.2846086056384486E-2</v>
      </c>
      <c r="J70" s="5">
        <f>('Raw Wide'!H69-'Raw Wide'!H68)/'Raw Wide'!H68</f>
        <v>-7.662847749584892E-3</v>
      </c>
      <c r="K70" s="5">
        <f>('Raw Wide'!I69-'Raw Wide'!I68)/'Raw Wide'!I68</f>
        <v>4.7152460403821258E-3</v>
      </c>
      <c r="W70" s="2">
        <v>43000</v>
      </c>
      <c r="X70" s="9">
        <f>return[[#This Row],[1COV.DE]]-$N$7</f>
        <v>3.120438870648546E-3</v>
      </c>
      <c r="Y70" s="9">
        <f>return[[#This Row],[ADS.DE]]-$O$7</f>
        <v>-6.7147000227572046E-3</v>
      </c>
      <c r="Z70" s="9">
        <f>return[[#This Row],[DB1.DE]]-$P$7</f>
        <v>-4.1627882841455667E-2</v>
      </c>
      <c r="AA70" s="9">
        <f>return[[#This Row],[FME.DE]]-$Q$7</f>
        <v>-3.8175135192210943E-3</v>
      </c>
      <c r="AB70" s="9">
        <f>return[[#This Row],[MRK.DE]]-$R$7</f>
        <v>5.6466078121099827E-4</v>
      </c>
      <c r="AC70" s="9">
        <f>return[[#This Row],[PUM.DE]]-$S$7</f>
        <v>4.2043965247488199E-2</v>
      </c>
      <c r="AD70" s="9">
        <f>return[[#This Row],[SIE.DE]]-$T$7</f>
        <v>-7.7987433464163074E-3</v>
      </c>
      <c r="AE70" s="9">
        <f>return[[#This Row],[ZAL.DE]]-$U$7</f>
        <v>4.7608006575458293E-3</v>
      </c>
    </row>
    <row r="71" spans="3:31" x14ac:dyDescent="0.25">
      <c r="C71" s="2">
        <v>43003</v>
      </c>
      <c r="D71" s="5">
        <f>('Raw Wide'!B70-'Raw Wide'!B69)/'Raw Wide'!B69</f>
        <v>-4.8916938430025514E-3</v>
      </c>
      <c r="E71" s="5">
        <f>('Raw Wide'!C70-'Raw Wide'!C69)/'Raw Wide'!C69</f>
        <v>2.6006711037016845E-3</v>
      </c>
      <c r="F71" s="5">
        <f>('Raw Wide'!D70-'Raw Wide'!D69)/'Raw Wide'!D69</f>
        <v>5.657377361243077E-3</v>
      </c>
      <c r="G71" s="5">
        <f>('Raw Wide'!E70-'Raw Wide'!E69)/'Raw Wide'!E69</f>
        <v>5.6393950232068368E-3</v>
      </c>
      <c r="H71" s="5">
        <f>('Raw Wide'!F70-'Raw Wide'!F69)/'Raw Wide'!F69</f>
        <v>2.0000104148914708E-2</v>
      </c>
      <c r="I71" s="5">
        <f>('Raw Wide'!G70-'Raw Wide'!G69)/'Raw Wide'!G69</f>
        <v>-1.2014224728448493E-2</v>
      </c>
      <c r="J71" s="5">
        <f>('Raw Wide'!H70-'Raw Wide'!H69)/'Raw Wide'!H69</f>
        <v>8.5807488463413462E-4</v>
      </c>
      <c r="K71" s="5">
        <f>('Raw Wide'!I70-'Raw Wide'!I69)/'Raw Wide'!I69</f>
        <v>9.5066428280780602E-3</v>
      </c>
      <c r="W71" s="2">
        <v>43003</v>
      </c>
      <c r="X71" s="9">
        <f>return[[#This Row],[1COV.DE]]-$N$7</f>
        <v>-4.855483083229621E-3</v>
      </c>
      <c r="Y71" s="9">
        <f>return[[#This Row],[ADS.DE]]-$O$7</f>
        <v>2.3459056828053007E-3</v>
      </c>
      <c r="Z71" s="9">
        <f>return[[#This Row],[DB1.DE]]-$P$7</f>
        <v>5.0890136552212365E-3</v>
      </c>
      <c r="AA71" s="9">
        <f>return[[#This Row],[FME.DE]]-$Q$7</f>
        <v>5.8512836024174793E-3</v>
      </c>
      <c r="AB71" s="9">
        <f>return[[#This Row],[MRK.DE]]-$R$7</f>
        <v>1.952748645255583E-2</v>
      </c>
      <c r="AC71" s="9">
        <f>return[[#This Row],[PUM.DE]]-$S$7</f>
        <v>-1.281634553734478E-2</v>
      </c>
      <c r="AD71" s="9">
        <f>return[[#This Row],[SIE.DE]]-$T$7</f>
        <v>7.2217928780271882E-4</v>
      </c>
      <c r="AE71" s="9">
        <f>return[[#This Row],[ZAL.DE]]-$U$7</f>
        <v>9.5521974452417637E-3</v>
      </c>
    </row>
    <row r="72" spans="3:31" x14ac:dyDescent="0.25">
      <c r="C72" s="2">
        <v>43004</v>
      </c>
      <c r="D72" s="5">
        <f>('Raw Wide'!B71-'Raw Wide'!B70)/'Raw Wide'!B70</f>
        <v>1.1797742609963786E-2</v>
      </c>
      <c r="E72" s="5">
        <f>('Raw Wide'!C71-'Raw Wide'!C70)/'Raw Wide'!C70</f>
        <v>-2.4383921561146393E-2</v>
      </c>
      <c r="F72" s="5">
        <f>('Raw Wide'!D71-'Raw Wide'!D70)/'Raw Wide'!D70</f>
        <v>-1.5442524628157801E-3</v>
      </c>
      <c r="G72" s="5">
        <f>('Raw Wide'!E71-'Raw Wide'!E70)/'Raw Wide'!E70</f>
        <v>-7.1925246923798241E-3</v>
      </c>
      <c r="H72" s="5">
        <f>('Raw Wide'!F71-'Raw Wide'!F70)/'Raw Wide'!F70</f>
        <v>8.5340268839033499E-3</v>
      </c>
      <c r="I72" s="5">
        <f>('Raw Wide'!G71-'Raw Wide'!G70)/'Raw Wide'!G70</f>
        <v>-5.7047825294979848E-3</v>
      </c>
      <c r="J72" s="5">
        <f>('Raw Wide'!H71-'Raw Wide'!H70)/'Raw Wide'!H70</f>
        <v>-8.5733922337894147E-4</v>
      </c>
      <c r="K72" s="5">
        <f>('Raw Wide'!I71-'Raw Wide'!I70)/'Raw Wide'!I70</f>
        <v>-1.9549409941590185E-2</v>
      </c>
      <c r="W72" s="2">
        <v>43004</v>
      </c>
      <c r="X72" s="9">
        <f>return[[#This Row],[1COV.DE]]-$N$7</f>
        <v>1.1833953369736716E-2</v>
      </c>
      <c r="Y72" s="9">
        <f>return[[#This Row],[ADS.DE]]-$O$7</f>
        <v>-2.4638686982042777E-2</v>
      </c>
      <c r="Z72" s="9">
        <f>return[[#This Row],[DB1.DE]]-$P$7</f>
        <v>-2.1126161688376204E-3</v>
      </c>
      <c r="AA72" s="9">
        <f>return[[#This Row],[FME.DE]]-$Q$7</f>
        <v>-6.9806361131691825E-3</v>
      </c>
      <c r="AB72" s="9">
        <f>return[[#This Row],[MRK.DE]]-$R$7</f>
        <v>8.0614091875444716E-3</v>
      </c>
      <c r="AC72" s="9">
        <f>return[[#This Row],[PUM.DE]]-$S$7</f>
        <v>-6.5069033383942706E-3</v>
      </c>
      <c r="AD72" s="9">
        <f>return[[#This Row],[SIE.DE]]-$T$7</f>
        <v>-9.9323482021035727E-4</v>
      </c>
      <c r="AE72" s="9">
        <f>return[[#This Row],[ZAL.DE]]-$U$7</f>
        <v>-1.9503855324426479E-2</v>
      </c>
    </row>
    <row r="73" spans="3:31" x14ac:dyDescent="0.25">
      <c r="C73" s="2">
        <v>43005</v>
      </c>
      <c r="D73" s="5">
        <f>('Raw Wide'!B72-'Raw Wide'!B71)/'Raw Wide'!B71</f>
        <v>1.6658641573567808E-3</v>
      </c>
      <c r="E73" s="5">
        <f>('Raw Wide'!C72-'Raw Wide'!C71)/'Raw Wide'!C71</f>
        <v>-1.0634128280067768E-3</v>
      </c>
      <c r="F73" s="5">
        <f>('Raw Wide'!D72-'Raw Wide'!D71)/'Raw Wide'!D71</f>
        <v>3.8664119855790096E-3</v>
      </c>
      <c r="G73" s="5">
        <f>('Raw Wide'!E72-'Raw Wide'!E71)/'Raw Wide'!E71</f>
        <v>-1.4733922281209813E-3</v>
      </c>
      <c r="H73" s="5">
        <f>('Raw Wide'!F72-'Raw Wide'!F71)/'Raw Wide'!F71</f>
        <v>7.8573487339397789E-3</v>
      </c>
      <c r="I73" s="5">
        <f>('Raw Wide'!G72-'Raw Wide'!G71)/'Raw Wide'!G71</f>
        <v>-1.1022257913209047E-2</v>
      </c>
      <c r="J73" s="5">
        <f>('Raw Wide'!H72-'Raw Wide'!H71)/'Raw Wide'!H71</f>
        <v>1.2012022821401583E-2</v>
      </c>
      <c r="K73" s="5">
        <f>('Raw Wide'!I72-'Raw Wide'!I71)/'Raw Wide'!I71</f>
        <v>6.6869787234042711E-3</v>
      </c>
      <c r="W73" s="2">
        <v>43005</v>
      </c>
      <c r="X73" s="9">
        <f>return[[#This Row],[1COV.DE]]-$N$7</f>
        <v>1.7020749171297108E-3</v>
      </c>
      <c r="Y73" s="9">
        <f>return[[#This Row],[ADS.DE]]-$O$7</f>
        <v>-1.3181782489031606E-3</v>
      </c>
      <c r="Z73" s="9">
        <f>return[[#This Row],[DB1.DE]]-$P$7</f>
        <v>3.2980482795571691E-3</v>
      </c>
      <c r="AA73" s="9">
        <f>return[[#This Row],[FME.DE]]-$Q$7</f>
        <v>-1.2615036489103393E-3</v>
      </c>
      <c r="AB73" s="9">
        <f>return[[#This Row],[MRK.DE]]-$R$7</f>
        <v>7.3847310375809013E-3</v>
      </c>
      <c r="AC73" s="9">
        <f>return[[#This Row],[PUM.DE]]-$S$7</f>
        <v>-1.1824378722105334E-2</v>
      </c>
      <c r="AD73" s="9">
        <f>return[[#This Row],[SIE.DE]]-$T$7</f>
        <v>1.1876127224570166E-2</v>
      </c>
      <c r="AE73" s="9">
        <f>return[[#This Row],[ZAL.DE]]-$U$7</f>
        <v>6.7325333405679746E-3</v>
      </c>
    </row>
    <row r="74" spans="3:31" x14ac:dyDescent="0.25">
      <c r="C74" s="2">
        <v>43006</v>
      </c>
      <c r="D74" s="5">
        <f>('Raw Wide'!B73-'Raw Wide'!B72)/'Raw Wide'!B72</f>
        <v>4.4344296584729386E-3</v>
      </c>
      <c r="E74" s="5">
        <f>('Raw Wide'!C73-'Raw Wide'!C72)/'Raw Wide'!C72</f>
        <v>2.1291771177871254E-3</v>
      </c>
      <c r="F74" s="5">
        <f>('Raw Wide'!D73-'Raw Wide'!D72)/'Raw Wide'!D72</f>
        <v>-1.8708750330205194E-3</v>
      </c>
      <c r="G74" s="5">
        <f>('Raw Wide'!E73-'Raw Wide'!E72)/'Raw Wide'!E72</f>
        <v>1.6601010721501341E-2</v>
      </c>
      <c r="H74" s="5">
        <f>('Raw Wide'!F73-'Raw Wide'!F72)/'Raw Wide'!F72</f>
        <v>-2.7386453224641203E-2</v>
      </c>
      <c r="I74" s="5">
        <f>('Raw Wide'!G73-'Raw Wide'!G72)/'Raw Wide'!G72</f>
        <v>-9.4657000544144491E-3</v>
      </c>
      <c r="J74" s="5">
        <f>('Raw Wide'!H73-'Raw Wide'!H72)/'Raw Wide'!H72</f>
        <v>8.4782046406401052E-4</v>
      </c>
      <c r="K74" s="5">
        <f>('Raw Wide'!I73-'Raw Wide'!I72)/'Raw Wide'!I72</f>
        <v>1.1714878661117031E-2</v>
      </c>
      <c r="W74" s="2">
        <v>43006</v>
      </c>
      <c r="X74" s="9">
        <f>return[[#This Row],[1COV.DE]]-$N$7</f>
        <v>4.470640418245869E-3</v>
      </c>
      <c r="Y74" s="9">
        <f>return[[#This Row],[ADS.DE]]-$O$7</f>
        <v>1.8744116968907416E-3</v>
      </c>
      <c r="Z74" s="9">
        <f>return[[#This Row],[DB1.DE]]-$P$7</f>
        <v>-2.4392387390423597E-3</v>
      </c>
      <c r="AA74" s="9">
        <f>return[[#This Row],[FME.DE]]-$Q$7</f>
        <v>1.6812899300711982E-2</v>
      </c>
      <c r="AB74" s="9">
        <f>return[[#This Row],[MRK.DE]]-$R$7</f>
        <v>-2.7859070921000081E-2</v>
      </c>
      <c r="AC74" s="9">
        <f>return[[#This Row],[PUM.DE]]-$S$7</f>
        <v>-1.0267820863310736E-2</v>
      </c>
      <c r="AD74" s="9">
        <f>return[[#This Row],[SIE.DE]]-$T$7</f>
        <v>7.1192486723259472E-4</v>
      </c>
      <c r="AE74" s="9">
        <f>return[[#This Row],[ZAL.DE]]-$U$7</f>
        <v>1.1760433278280734E-2</v>
      </c>
    </row>
    <row r="75" spans="3:31" x14ac:dyDescent="0.25">
      <c r="C75" s="2">
        <v>43007</v>
      </c>
      <c r="D75" s="5">
        <f>('Raw Wide'!B74-'Raw Wide'!B73)/'Raw Wide'!B73</f>
        <v>3.7252289034931827E-3</v>
      </c>
      <c r="E75" s="5">
        <f>('Raw Wide'!C74-'Raw Wide'!C73)/'Raw Wide'!C73</f>
        <v>1.6733156922915226E-2</v>
      </c>
      <c r="F75" s="5">
        <f>('Raw Wide'!D74-'Raw Wide'!D73)/'Raw Wide'!D73</f>
        <v>1.1135800188464173E-2</v>
      </c>
      <c r="G75" s="5">
        <f>('Raw Wide'!E74-'Raw Wide'!E73)/'Raw Wide'!E73</f>
        <v>1.209645301936555E-3</v>
      </c>
      <c r="H75" s="5">
        <f>('Raw Wide'!F74-'Raw Wide'!F73)/'Raw Wide'!F73</f>
        <v>-3.2781615098101805E-2</v>
      </c>
      <c r="I75" s="5">
        <f>('Raw Wide'!G74-'Raw Wide'!G73)/'Raw Wide'!G73</f>
        <v>1.5104796557021292E-2</v>
      </c>
      <c r="J75" s="5">
        <f>('Raw Wide'!H74-'Raw Wide'!H73)/'Raw Wide'!H73</f>
        <v>9.7416116202399868E-3</v>
      </c>
      <c r="K75" s="5">
        <f>('Raw Wide'!I74-'Raw Wide'!I73)/'Raw Wide'!I73</f>
        <v>1.2295667293573644E-2</v>
      </c>
      <c r="W75" s="2">
        <v>43007</v>
      </c>
      <c r="X75" s="9">
        <f>return[[#This Row],[1COV.DE]]-$N$7</f>
        <v>3.7614396632661127E-3</v>
      </c>
      <c r="Y75" s="9">
        <f>return[[#This Row],[ADS.DE]]-$O$7</f>
        <v>1.6478391502018842E-2</v>
      </c>
      <c r="Z75" s="9">
        <f>return[[#This Row],[DB1.DE]]-$P$7</f>
        <v>1.0567436482442332E-2</v>
      </c>
      <c r="AA75" s="9">
        <f>return[[#This Row],[FME.DE]]-$Q$7</f>
        <v>1.4215338811471971E-3</v>
      </c>
      <c r="AB75" s="9">
        <f>return[[#This Row],[MRK.DE]]-$R$7</f>
        <v>-3.3254232794460679E-2</v>
      </c>
      <c r="AC75" s="9">
        <f>return[[#This Row],[PUM.DE]]-$S$7</f>
        <v>1.4302675748125005E-2</v>
      </c>
      <c r="AD75" s="9">
        <f>return[[#This Row],[SIE.DE]]-$T$7</f>
        <v>9.6057160234085705E-3</v>
      </c>
      <c r="AE75" s="9">
        <f>return[[#This Row],[ZAL.DE]]-$U$7</f>
        <v>1.2341221910737348E-2</v>
      </c>
    </row>
    <row r="76" spans="3:31" x14ac:dyDescent="0.25">
      <c r="C76" s="2">
        <v>43010</v>
      </c>
      <c r="D76" s="5">
        <f>('Raw Wide'!B75-'Raw Wide'!B74)/'Raw Wide'!B74</f>
        <v>-7.9726443270193344E-3</v>
      </c>
      <c r="E76" s="5">
        <f>('Raw Wide'!C75-'Raw Wide'!C74)/'Raw Wide'!C74</f>
        <v>2.4555907578367918E-2</v>
      </c>
      <c r="F76" s="5">
        <f>('Raw Wide'!D75-'Raw Wide'!D74)/'Raw Wide'!D74</f>
        <v>8.1779086514654938E-3</v>
      </c>
      <c r="G76" s="5">
        <f>('Raw Wide'!E75-'Raw Wide'!E74)/'Raw Wide'!E74</f>
        <v>1.8485131989811766E-2</v>
      </c>
      <c r="H76" s="5">
        <f>('Raw Wide'!F75-'Raw Wide'!F74)/'Raw Wide'!F74</f>
        <v>1.7743134417366892E-2</v>
      </c>
      <c r="I76" s="5">
        <f>('Raw Wide'!G75-'Raw Wide'!G74)/'Raw Wide'!G74</f>
        <v>-4.5550640168247835E-4</v>
      </c>
      <c r="J76" s="5">
        <f>('Raw Wide'!H75-'Raw Wide'!H74)/'Raw Wide'!H74</f>
        <v>5.8724983886228209E-3</v>
      </c>
      <c r="K76" s="5">
        <f>('Raw Wide'!I75-'Raw Wide'!I74)/'Raw Wide'!I74</f>
        <v>2.4763913926230331E-3</v>
      </c>
      <c r="W76" s="2">
        <v>43010</v>
      </c>
      <c r="X76" s="9">
        <f>return[[#This Row],[1COV.DE]]-$N$7</f>
        <v>-7.936433567246404E-3</v>
      </c>
      <c r="Y76" s="9">
        <f>return[[#This Row],[ADS.DE]]-$O$7</f>
        <v>2.4301142157471534E-2</v>
      </c>
      <c r="Z76" s="9">
        <f>return[[#This Row],[DB1.DE]]-$P$7</f>
        <v>7.6095449454436533E-3</v>
      </c>
      <c r="AA76" s="9">
        <f>return[[#This Row],[FME.DE]]-$Q$7</f>
        <v>1.8697020569022407E-2</v>
      </c>
      <c r="AB76" s="9">
        <f>return[[#This Row],[MRK.DE]]-$R$7</f>
        <v>1.7270516721008013E-2</v>
      </c>
      <c r="AC76" s="9">
        <f>return[[#This Row],[PUM.DE]]-$S$7</f>
        <v>-1.2576272105787644E-3</v>
      </c>
      <c r="AD76" s="9">
        <f>return[[#This Row],[SIE.DE]]-$T$7</f>
        <v>5.7366027917914054E-3</v>
      </c>
      <c r="AE76" s="9">
        <f>return[[#This Row],[ZAL.DE]]-$U$7</f>
        <v>2.5219460097867367E-3</v>
      </c>
    </row>
    <row r="77" spans="3:31" x14ac:dyDescent="0.25">
      <c r="C77" s="2">
        <v>43011</v>
      </c>
      <c r="D77" s="5">
        <f>('Raw Wide'!B76-'Raw Wide'!B75)/'Raw Wide'!B75</f>
        <v>0</v>
      </c>
      <c r="E77" s="5">
        <f>('Raw Wide'!C76-'Raw Wide'!C75)/'Raw Wide'!C75</f>
        <v>0</v>
      </c>
      <c r="F77" s="5">
        <f>('Raw Wide'!D76-'Raw Wide'!D75)/'Raw Wide'!D75</f>
        <v>0</v>
      </c>
      <c r="G77" s="5">
        <f>('Raw Wide'!E76-'Raw Wide'!E75)/'Raw Wide'!E75</f>
        <v>0</v>
      </c>
      <c r="H77" s="5">
        <f>('Raw Wide'!F76-'Raw Wide'!F75)/'Raw Wide'!F75</f>
        <v>0</v>
      </c>
      <c r="I77" s="5">
        <f>('Raw Wide'!G76-'Raw Wide'!G75)/'Raw Wide'!G75</f>
        <v>0</v>
      </c>
      <c r="J77" s="5">
        <f>('Raw Wide'!H76-'Raw Wide'!H75)/'Raw Wide'!H75</f>
        <v>0</v>
      </c>
      <c r="K77" s="5">
        <f>('Raw Wide'!I76-'Raw Wide'!I75)/'Raw Wide'!I75</f>
        <v>0</v>
      </c>
      <c r="W77" s="2">
        <v>43011</v>
      </c>
      <c r="X77" s="9">
        <f>return[[#This Row],[1COV.DE]]-$N$7</f>
        <v>3.6210759772930063E-5</v>
      </c>
      <c r="Y77" s="9">
        <f>return[[#This Row],[ADS.DE]]-$O$7</f>
        <v>-2.5476542089638383E-4</v>
      </c>
      <c r="Z77" s="9">
        <f>return[[#This Row],[DB1.DE]]-$P$7</f>
        <v>-5.6836370602184039E-4</v>
      </c>
      <c r="AA77" s="9">
        <f>return[[#This Row],[FME.DE]]-$Q$7</f>
        <v>2.1188857921064204E-4</v>
      </c>
      <c r="AB77" s="9">
        <f>return[[#This Row],[MRK.DE]]-$R$7</f>
        <v>-4.7261769635887778E-4</v>
      </c>
      <c r="AC77" s="9">
        <f>return[[#This Row],[PUM.DE]]-$S$7</f>
        <v>-8.0212080889628602E-4</v>
      </c>
      <c r="AD77" s="9">
        <f>return[[#This Row],[SIE.DE]]-$T$7</f>
        <v>-1.3589559683141583E-4</v>
      </c>
      <c r="AE77" s="9">
        <f>return[[#This Row],[ZAL.DE]]-$U$7</f>
        <v>4.5554617163703678E-5</v>
      </c>
    </row>
    <row r="78" spans="3:31" x14ac:dyDescent="0.25">
      <c r="C78" s="2">
        <v>43012</v>
      </c>
      <c r="D78" s="5">
        <f>('Raw Wide'!B77-'Raw Wide'!B76)/'Raw Wide'!B76</f>
        <v>3.879836432154055E-3</v>
      </c>
      <c r="E78" s="5">
        <f>('Raw Wide'!C77-'Raw Wide'!C76)/'Raw Wide'!C76</f>
        <v>-5.3544372071120975E-3</v>
      </c>
      <c r="F78" s="5">
        <f>('Raw Wide'!D77-'Raw Wide'!D76)/'Raw Wide'!D76</f>
        <v>-1.8386180764863739E-3</v>
      </c>
      <c r="G78" s="5">
        <f>('Raw Wide'!E77-'Raw Wide'!E76)/'Raw Wide'!E76</f>
        <v>1.091322287806613E-2</v>
      </c>
      <c r="H78" s="5">
        <f>('Raw Wide'!F77-'Raw Wide'!F76)/'Raw Wide'!F76</f>
        <v>8.3515887030107001E-3</v>
      </c>
      <c r="I78" s="5">
        <f>('Raw Wide'!G77-'Raw Wide'!G76)/'Raw Wide'!G76</f>
        <v>-8.3548850752737328E-3</v>
      </c>
      <c r="J78" s="5">
        <f>('Raw Wide'!H77-'Raw Wide'!H76)/'Raw Wide'!H76</f>
        <v>9.1742531055508045E-3</v>
      </c>
      <c r="K78" s="5">
        <f>('Raw Wide'!I77-'Raw Wide'!I76)/'Raw Wide'!I76</f>
        <v>9.7634864189274952E-3</v>
      </c>
      <c r="W78" s="2">
        <v>43012</v>
      </c>
      <c r="X78" s="9">
        <f>return[[#This Row],[1COV.DE]]-$N$7</f>
        <v>3.9160471919269853E-3</v>
      </c>
      <c r="Y78" s="9">
        <f>return[[#This Row],[ADS.DE]]-$O$7</f>
        <v>-5.6092026280084809E-3</v>
      </c>
      <c r="Z78" s="9">
        <f>return[[#This Row],[DB1.DE]]-$P$7</f>
        <v>-2.4069817825082144E-3</v>
      </c>
      <c r="AA78" s="9">
        <f>return[[#This Row],[FME.DE]]-$Q$7</f>
        <v>1.1125111457276772E-2</v>
      </c>
      <c r="AB78" s="9">
        <f>return[[#This Row],[MRK.DE]]-$R$7</f>
        <v>7.8789710066518217E-3</v>
      </c>
      <c r="AC78" s="9">
        <f>return[[#This Row],[PUM.DE]]-$S$7</f>
        <v>-9.1570058841700195E-3</v>
      </c>
      <c r="AD78" s="9">
        <f>return[[#This Row],[SIE.DE]]-$T$7</f>
        <v>9.0383575087193881E-3</v>
      </c>
      <c r="AE78" s="9">
        <f>return[[#This Row],[ZAL.DE]]-$U$7</f>
        <v>9.8090410360911987E-3</v>
      </c>
    </row>
    <row r="79" spans="3:31" x14ac:dyDescent="0.25">
      <c r="C79" s="2">
        <v>43013</v>
      </c>
      <c r="D79" s="5">
        <f>('Raw Wide'!B78-'Raw Wide'!B77)/'Raw Wide'!B77</f>
        <v>-6.6253057626295747E-3</v>
      </c>
      <c r="E79" s="5">
        <f>('Raw Wide'!C78-'Raw Wide'!C77)/'Raw Wide'!C77</f>
        <v>-4.3578444706123386E-3</v>
      </c>
      <c r="F79" s="5">
        <f>('Raw Wide'!D78-'Raw Wide'!D77)/'Raw Wide'!D77</f>
        <v>9.7518149995160473E-3</v>
      </c>
      <c r="G79" s="5">
        <f>('Raw Wide'!E78-'Raw Wide'!E77)/'Raw Wide'!E77</f>
        <v>-1.8540060902437091E-2</v>
      </c>
      <c r="H79" s="5">
        <f>('Raw Wide'!F78-'Raw Wide'!F77)/'Raw Wide'!F77</f>
        <v>-1.1388387927291688E-2</v>
      </c>
      <c r="I79" s="5">
        <f>('Raw Wide'!G78-'Raw Wide'!G77)/'Raw Wide'!G77</f>
        <v>8.425277298832792E-3</v>
      </c>
      <c r="J79" s="5">
        <f>('Raw Wide'!H78-'Raw Wide'!H77)/'Raw Wide'!H77</f>
        <v>-1.2396718466820379E-2</v>
      </c>
      <c r="K79" s="5">
        <f>('Raw Wide'!I78-'Raw Wide'!I77)/'Raw Wide'!I77</f>
        <v>3.1220877503302852E-2</v>
      </c>
      <c r="W79" s="2">
        <v>43013</v>
      </c>
      <c r="X79" s="9">
        <f>return[[#This Row],[1COV.DE]]-$N$7</f>
        <v>-6.5890950028566443E-3</v>
      </c>
      <c r="Y79" s="9">
        <f>return[[#This Row],[ADS.DE]]-$O$7</f>
        <v>-4.6126098915087229E-3</v>
      </c>
      <c r="Z79" s="9">
        <f>return[[#This Row],[DB1.DE]]-$P$7</f>
        <v>9.1834512934942068E-3</v>
      </c>
      <c r="AA79" s="9">
        <f>return[[#This Row],[FME.DE]]-$Q$7</f>
        <v>-1.8328172323226449E-2</v>
      </c>
      <c r="AB79" s="9">
        <f>return[[#This Row],[MRK.DE]]-$R$7</f>
        <v>-1.1861005623650566E-2</v>
      </c>
      <c r="AC79" s="9">
        <f>return[[#This Row],[PUM.DE]]-$S$7</f>
        <v>7.6231564899365062E-3</v>
      </c>
      <c r="AD79" s="9">
        <f>return[[#This Row],[SIE.DE]]-$T$7</f>
        <v>-1.2532614063651795E-2</v>
      </c>
      <c r="AE79" s="9">
        <f>return[[#This Row],[ZAL.DE]]-$U$7</f>
        <v>3.1266432120466557E-2</v>
      </c>
    </row>
    <row r="80" spans="3:31" x14ac:dyDescent="0.25">
      <c r="C80" s="2">
        <v>43014</v>
      </c>
      <c r="D80" s="5">
        <f>('Raw Wide'!B79-'Raw Wide'!B78)/'Raw Wide'!B78</f>
        <v>-5.974556617434173E-3</v>
      </c>
      <c r="E80" s="5">
        <f>('Raw Wide'!C79-'Raw Wide'!C78)/'Raw Wide'!C78</f>
        <v>-8.7537466630399179E-3</v>
      </c>
      <c r="F80" s="5">
        <f>('Raw Wide'!D79-'Raw Wide'!D78)/'Raw Wide'!D78</f>
        <v>4.3995888546148028E-3</v>
      </c>
      <c r="G80" s="5">
        <f>('Raw Wide'!E79-'Raw Wide'!E78)/'Raw Wide'!E78</f>
        <v>-3.5869573782066283E-3</v>
      </c>
      <c r="H80" s="5">
        <f>('Raw Wide'!F79-'Raw Wide'!F78)/'Raw Wide'!F78</f>
        <v>9.4262304919076395E-4</v>
      </c>
      <c r="I80" s="5">
        <f>('Raw Wide'!G79-'Raw Wide'!G78)/'Raw Wide'!G78</f>
        <v>-3.6457762249316071E-3</v>
      </c>
      <c r="J80" s="5">
        <f>('Raw Wide'!H79-'Raw Wide'!H78)/'Raw Wide'!H78</f>
        <v>8.3689234694297023E-4</v>
      </c>
      <c r="K80" s="5">
        <f>('Raw Wide'!I79-'Raw Wide'!I78)/'Raw Wide'!I78</f>
        <v>-1.3330321433814872E-2</v>
      </c>
      <c r="W80" s="2">
        <v>43014</v>
      </c>
      <c r="X80" s="9">
        <f>return[[#This Row],[1COV.DE]]-$N$7</f>
        <v>-5.9383458576612426E-3</v>
      </c>
      <c r="Y80" s="9">
        <f>return[[#This Row],[ADS.DE]]-$O$7</f>
        <v>-9.0085120839363021E-3</v>
      </c>
      <c r="Z80" s="9">
        <f>return[[#This Row],[DB1.DE]]-$P$7</f>
        <v>3.8312251485929623E-3</v>
      </c>
      <c r="AA80" s="9">
        <f>return[[#This Row],[FME.DE]]-$Q$7</f>
        <v>-3.3750687989959863E-3</v>
      </c>
      <c r="AB80" s="9">
        <f>return[[#This Row],[MRK.DE]]-$R$7</f>
        <v>4.7000535283188617E-4</v>
      </c>
      <c r="AC80" s="9">
        <f>return[[#This Row],[PUM.DE]]-$S$7</f>
        <v>-4.4478970338278929E-3</v>
      </c>
      <c r="AD80" s="9">
        <f>return[[#This Row],[SIE.DE]]-$T$7</f>
        <v>7.0099675011155442E-4</v>
      </c>
      <c r="AE80" s="9">
        <f>return[[#This Row],[ZAL.DE]]-$U$7</f>
        <v>-1.3284766816651169E-2</v>
      </c>
    </row>
    <row r="81" spans="3:31" x14ac:dyDescent="0.25">
      <c r="C81" s="2">
        <v>43017</v>
      </c>
      <c r="D81" s="5">
        <f>('Raw Wide'!B80-'Raw Wide'!B79)/'Raw Wide'!B79</f>
        <v>3.3547340418084029E-3</v>
      </c>
      <c r="E81" s="5">
        <f>('Raw Wide'!C80-'Raw Wide'!C79)/'Raw Wide'!C79</f>
        <v>1.3506436676014017E-2</v>
      </c>
      <c r="F81" s="5">
        <f>('Raw Wide'!D80-'Raw Wide'!D79)/'Raw Wide'!D79</f>
        <v>-4.1664797274222447E-3</v>
      </c>
      <c r="G81" s="5">
        <f>('Raw Wide'!E80-'Raw Wide'!E79)/'Raw Wide'!E79</f>
        <v>-6.4795543250932711E-3</v>
      </c>
      <c r="H81" s="5">
        <f>('Raw Wide'!F80-'Raw Wide'!F79)/'Raw Wide'!F79</f>
        <v>1.0463463395237796E-3</v>
      </c>
      <c r="I81" s="5">
        <f>('Raw Wide'!G80-'Raw Wide'!G79)/'Raw Wide'!G79</f>
        <v>1.311179660193321E-2</v>
      </c>
      <c r="J81" s="5">
        <f>('Raw Wide'!H80-'Raw Wide'!H79)/'Raw Wide'!H79</f>
        <v>5.0166555578663712E-3</v>
      </c>
      <c r="K81" s="5">
        <f>('Raw Wide'!I80-'Raw Wide'!I79)/'Raw Wide'!I79</f>
        <v>1.0419098255969702E-2</v>
      </c>
      <c r="W81" s="2">
        <v>43017</v>
      </c>
      <c r="X81" s="9">
        <f>return[[#This Row],[1COV.DE]]-$N$7</f>
        <v>3.3909448015813329E-3</v>
      </c>
      <c r="Y81" s="9">
        <f>return[[#This Row],[ADS.DE]]-$O$7</f>
        <v>1.3251671255117633E-2</v>
      </c>
      <c r="Z81" s="9">
        <f>return[[#This Row],[DB1.DE]]-$P$7</f>
        <v>-4.7348434334440852E-3</v>
      </c>
      <c r="AA81" s="9">
        <f>return[[#This Row],[FME.DE]]-$Q$7</f>
        <v>-6.2676657458826286E-3</v>
      </c>
      <c r="AB81" s="9">
        <f>return[[#This Row],[MRK.DE]]-$R$7</f>
        <v>5.7372864316490189E-4</v>
      </c>
      <c r="AC81" s="9">
        <f>return[[#This Row],[PUM.DE]]-$S$7</f>
        <v>1.2309675793036923E-2</v>
      </c>
      <c r="AD81" s="9">
        <f>return[[#This Row],[SIE.DE]]-$T$7</f>
        <v>4.8807599610349557E-3</v>
      </c>
      <c r="AE81" s="9">
        <f>return[[#This Row],[ZAL.DE]]-$U$7</f>
        <v>1.0464652873133405E-2</v>
      </c>
    </row>
    <row r="82" spans="3:31" x14ac:dyDescent="0.25">
      <c r="C82" s="2">
        <v>43018</v>
      </c>
      <c r="D82" s="5">
        <f>('Raw Wide'!B81-'Raw Wide'!B80)/'Raw Wide'!B80</f>
        <v>-1.4070827108424755E-2</v>
      </c>
      <c r="E82" s="5">
        <f>('Raw Wide'!C81-'Raw Wide'!C80)/'Raw Wide'!C80</f>
        <v>-5.1261915956158613E-4</v>
      </c>
      <c r="F82" s="5">
        <f>('Raw Wide'!D81-'Raw Wide'!D80)/'Raw Wide'!D80</f>
        <v>3.2184570228274809E-3</v>
      </c>
      <c r="G82" s="5">
        <f>('Raw Wide'!E81-'Raw Wide'!E80)/'Raw Wide'!E80</f>
        <v>-2.1618141178988109E-2</v>
      </c>
      <c r="H82" s="5">
        <f>('Raw Wide'!F81-'Raw Wide'!F80)/'Raw Wide'!F80</f>
        <v>-1.8813220501995023E-3</v>
      </c>
      <c r="I82" s="5">
        <f>('Raw Wide'!G81-'Raw Wide'!G80)/'Raw Wide'!G80</f>
        <v>1.1888722902913578E-2</v>
      </c>
      <c r="J82" s="5">
        <f>('Raw Wide'!H81-'Raw Wide'!H80)/'Raw Wide'!H80</f>
        <v>-3.74365470294409E-3</v>
      </c>
      <c r="K82" s="5">
        <f>('Raw Wide'!I81-'Raw Wide'!I80)/'Raw Wide'!I80</f>
        <v>2.7195240793201126E-3</v>
      </c>
      <c r="W82" s="2">
        <v>43018</v>
      </c>
      <c r="X82" s="9">
        <f>return[[#This Row],[1COV.DE]]-$N$7</f>
        <v>-1.4034616348651824E-2</v>
      </c>
      <c r="Y82" s="9">
        <f>return[[#This Row],[ADS.DE]]-$O$7</f>
        <v>-7.6738458045796996E-4</v>
      </c>
      <c r="Z82" s="9">
        <f>return[[#This Row],[DB1.DE]]-$P$7</f>
        <v>2.6500933168056404E-3</v>
      </c>
      <c r="AA82" s="9">
        <f>return[[#This Row],[FME.DE]]-$Q$7</f>
        <v>-2.1406252599777468E-2</v>
      </c>
      <c r="AB82" s="9">
        <f>return[[#This Row],[MRK.DE]]-$R$7</f>
        <v>-2.35393974655838E-3</v>
      </c>
      <c r="AC82" s="9">
        <f>return[[#This Row],[PUM.DE]]-$S$7</f>
        <v>1.1086602094017291E-2</v>
      </c>
      <c r="AD82" s="9">
        <f>return[[#This Row],[SIE.DE]]-$T$7</f>
        <v>-3.8795502997755059E-3</v>
      </c>
      <c r="AE82" s="9">
        <f>return[[#This Row],[ZAL.DE]]-$U$7</f>
        <v>2.7650786964838162E-3</v>
      </c>
    </row>
    <row r="83" spans="3:31" x14ac:dyDescent="0.25">
      <c r="C83" s="2">
        <v>43019</v>
      </c>
      <c r="D83" s="5">
        <f>('Raw Wide'!B82-'Raw Wide'!B81)/'Raw Wide'!B81</f>
        <v>2.5433554993084103E-3</v>
      </c>
      <c r="E83" s="5">
        <f>('Raw Wide'!C82-'Raw Wide'!C81)/'Raw Wide'!C81</f>
        <v>-5.1282428478970059E-3</v>
      </c>
      <c r="F83" s="5">
        <f>('Raw Wide'!D82-'Raw Wide'!D81)/'Raw Wide'!D81</f>
        <v>1.0587049883828517E-2</v>
      </c>
      <c r="G83" s="5">
        <f>('Raw Wide'!E82-'Raw Wide'!E81)/'Raw Wide'!E81</f>
        <v>5.8015511875091326E-3</v>
      </c>
      <c r="H83" s="5">
        <f>('Raw Wide'!F82-'Raw Wide'!F81)/'Raw Wide'!F81</f>
        <v>-1.4660510841596826E-3</v>
      </c>
      <c r="I83" s="5">
        <f>('Raw Wide'!G82-'Raw Wide'!G81)/'Raw Wide'!G81</f>
        <v>-4.1642652077727585E-3</v>
      </c>
      <c r="J83" s="5">
        <f>('Raw Wide'!H82-'Raw Wide'!H81)/'Raw Wide'!H81</f>
        <v>-8.3506680103833416E-4</v>
      </c>
      <c r="K83" s="5">
        <f>('Raw Wide'!I82-'Raw Wide'!I81)/'Raw Wide'!I81</f>
        <v>6.8934344421614684E-3</v>
      </c>
      <c r="W83" s="2">
        <v>43019</v>
      </c>
      <c r="X83" s="9">
        <f>return[[#This Row],[1COV.DE]]-$N$7</f>
        <v>2.5795662590813403E-3</v>
      </c>
      <c r="Y83" s="9">
        <f>return[[#This Row],[ADS.DE]]-$O$7</f>
        <v>-5.3830082687933902E-3</v>
      </c>
      <c r="Z83" s="9">
        <f>return[[#This Row],[DB1.DE]]-$P$7</f>
        <v>1.0018686177806676E-2</v>
      </c>
      <c r="AA83" s="9">
        <f>return[[#This Row],[FME.DE]]-$Q$7</f>
        <v>6.0134397667197751E-3</v>
      </c>
      <c r="AB83" s="9">
        <f>return[[#This Row],[MRK.DE]]-$R$7</f>
        <v>-1.9386687805185603E-3</v>
      </c>
      <c r="AC83" s="9">
        <f>return[[#This Row],[PUM.DE]]-$S$7</f>
        <v>-4.9663860166690443E-3</v>
      </c>
      <c r="AD83" s="9">
        <f>return[[#This Row],[SIE.DE]]-$T$7</f>
        <v>-9.7096239786974997E-4</v>
      </c>
      <c r="AE83" s="9">
        <f>return[[#This Row],[ZAL.DE]]-$U$7</f>
        <v>6.938989059325172E-3</v>
      </c>
    </row>
    <row r="84" spans="3:31" x14ac:dyDescent="0.25">
      <c r="C84" s="2">
        <v>43020</v>
      </c>
      <c r="D84" s="5">
        <f>('Raw Wide'!B83-'Raw Wide'!B82)/'Raw Wide'!B82</f>
        <v>1.3812693123391093E-2</v>
      </c>
      <c r="E84" s="5">
        <f>('Raw Wide'!C83-'Raw Wide'!C82)/'Raw Wide'!C82</f>
        <v>0</v>
      </c>
      <c r="F84" s="5">
        <f>('Raw Wide'!D83-'Raw Wide'!D82)/'Raw Wide'!D82</f>
        <v>1.4814914497742058E-2</v>
      </c>
      <c r="G84" s="5">
        <f>('Raw Wide'!E83-'Raw Wide'!E82)/'Raw Wide'!E82</f>
        <v>-6.1363378028440503E-3</v>
      </c>
      <c r="H84" s="5">
        <f>('Raw Wide'!F83-'Raw Wide'!F82)/'Raw Wide'!F82</f>
        <v>7.7600998376604943E-3</v>
      </c>
      <c r="I84" s="5">
        <f>('Raw Wide'!G83-'Raw Wide'!G82)/'Raw Wide'!G82</f>
        <v>-2.8374818955493207E-3</v>
      </c>
      <c r="J84" s="5">
        <f>('Raw Wide'!H83-'Raw Wide'!H82)/'Raw Wide'!H82</f>
        <v>-1.253774403151546E-3</v>
      </c>
      <c r="K84" s="5">
        <f>('Raw Wide'!I83-'Raw Wide'!I82)/'Raw Wide'!I82</f>
        <v>8.4175086064536171E-3</v>
      </c>
      <c r="W84" s="2">
        <v>43020</v>
      </c>
      <c r="X84" s="9">
        <f>return[[#This Row],[1COV.DE]]-$N$7</f>
        <v>1.3848903883164024E-2</v>
      </c>
      <c r="Y84" s="9">
        <f>return[[#This Row],[ADS.DE]]-$O$7</f>
        <v>-2.5476542089638383E-4</v>
      </c>
      <c r="Z84" s="9">
        <f>return[[#This Row],[DB1.DE]]-$P$7</f>
        <v>1.4246550791720217E-2</v>
      </c>
      <c r="AA84" s="9">
        <f>return[[#This Row],[FME.DE]]-$Q$7</f>
        <v>-5.9244492236334087E-3</v>
      </c>
      <c r="AB84" s="9">
        <f>return[[#This Row],[MRK.DE]]-$R$7</f>
        <v>7.2874821413016167E-3</v>
      </c>
      <c r="AC84" s="9">
        <f>return[[#This Row],[PUM.DE]]-$S$7</f>
        <v>-3.6396027044456065E-3</v>
      </c>
      <c r="AD84" s="9">
        <f>return[[#This Row],[SIE.DE]]-$T$7</f>
        <v>-1.3896699999829619E-3</v>
      </c>
      <c r="AE84" s="9">
        <f>return[[#This Row],[ZAL.DE]]-$U$7</f>
        <v>8.4630632236173207E-3</v>
      </c>
    </row>
    <row r="85" spans="3:31" x14ac:dyDescent="0.25">
      <c r="C85" s="2">
        <v>43021</v>
      </c>
      <c r="D85" s="5">
        <f>('Raw Wide'!B84-'Raw Wide'!B83)/'Raw Wide'!B83</f>
        <v>1.3485285400174704E-2</v>
      </c>
      <c r="E85" s="5">
        <f>('Raw Wide'!C84-'Raw Wide'!C83)/'Raw Wide'!C83</f>
        <v>-4.6390668794967825E-3</v>
      </c>
      <c r="F85" s="5">
        <f>('Raw Wide'!D84-'Raw Wide'!D83)/'Raw Wide'!D83</f>
        <v>-8.342093141666649E-3</v>
      </c>
      <c r="G85" s="5">
        <f>('Raw Wide'!E84-'Raw Wide'!E83)/'Raw Wide'!E83</f>
        <v>-1.2350990474668862E-3</v>
      </c>
      <c r="H85" s="5">
        <f>('Raw Wide'!F84-'Raw Wide'!F83)/'Raw Wide'!F83</f>
        <v>2.4973248626509875E-3</v>
      </c>
      <c r="I85" s="5">
        <f>('Raw Wide'!G84-'Raw Wide'!G83)/'Raw Wide'!G83</f>
        <v>3.44465228370479E-3</v>
      </c>
      <c r="J85" s="5">
        <f>('Raw Wide'!H84-'Raw Wide'!H83)/'Raw Wide'!H83</f>
        <v>3.3473634547110534E-3</v>
      </c>
      <c r="K85" s="5">
        <f>('Raw Wide'!I84-'Raw Wide'!I83)/'Raw Wide'!I83</f>
        <v>-9.1263218503354129E-3</v>
      </c>
      <c r="W85" s="2">
        <v>43021</v>
      </c>
      <c r="X85" s="9">
        <f>return[[#This Row],[1COV.DE]]-$N$7</f>
        <v>1.3521496159947634E-2</v>
      </c>
      <c r="Y85" s="9">
        <f>return[[#This Row],[ADS.DE]]-$O$7</f>
        <v>-4.8938323003931659E-3</v>
      </c>
      <c r="Z85" s="9">
        <f>return[[#This Row],[DB1.DE]]-$P$7</f>
        <v>-8.9104568476884895E-3</v>
      </c>
      <c r="AA85" s="9">
        <f>return[[#This Row],[FME.DE]]-$Q$7</f>
        <v>-1.0232104682562442E-3</v>
      </c>
      <c r="AB85" s="9">
        <f>return[[#This Row],[MRK.DE]]-$R$7</f>
        <v>2.0247071662921096E-3</v>
      </c>
      <c r="AC85" s="9">
        <f>return[[#This Row],[PUM.DE]]-$S$7</f>
        <v>2.6425314748085042E-3</v>
      </c>
      <c r="AD85" s="9">
        <f>return[[#This Row],[SIE.DE]]-$T$7</f>
        <v>3.2114678578796375E-3</v>
      </c>
      <c r="AE85" s="9">
        <f>return[[#This Row],[ZAL.DE]]-$U$7</f>
        <v>-9.0807672331717094E-3</v>
      </c>
    </row>
    <row r="86" spans="3:31" x14ac:dyDescent="0.25">
      <c r="C86" s="2">
        <v>43024</v>
      </c>
      <c r="D86" s="5">
        <f>('Raw Wide'!B85-'Raw Wide'!B84)/'Raw Wide'!B84</f>
        <v>-1.1111281080654045E-2</v>
      </c>
      <c r="E86" s="5">
        <f>('Raw Wide'!C85-'Raw Wide'!C84)/'Raw Wide'!C84</f>
        <v>-4.9197798609743083E-3</v>
      </c>
      <c r="F86" s="5">
        <f>('Raw Wide'!D85-'Raw Wide'!D84)/'Raw Wide'!D84</f>
        <v>-4.1009489106410982E-3</v>
      </c>
      <c r="G86" s="5">
        <f>('Raw Wide'!E85-'Raw Wide'!E84)/'Raw Wide'!E84</f>
        <v>7.4184865458351446E-3</v>
      </c>
      <c r="H86" s="5">
        <f>('Raw Wide'!F85-'Raw Wide'!F84)/'Raw Wide'!F84</f>
        <v>5.8128062905514243E-3</v>
      </c>
      <c r="I86" s="5">
        <f>('Raw Wide'!G85-'Raw Wide'!G84)/'Raw Wide'!G84</f>
        <v>-8.9548031772585749E-4</v>
      </c>
      <c r="J86" s="5">
        <f>('Raw Wide'!H85-'Raw Wide'!H84)/'Raw Wide'!H84</f>
        <v>-7.089217350080044E-3</v>
      </c>
      <c r="K86" s="5">
        <f>('Raw Wide'!I85-'Raw Wide'!I84)/'Raw Wide'!I84</f>
        <v>1.684847841959972E-3</v>
      </c>
      <c r="W86" s="2">
        <v>43024</v>
      </c>
      <c r="X86" s="9">
        <f>return[[#This Row],[1COV.DE]]-$N$7</f>
        <v>-1.1075070320881114E-2</v>
      </c>
      <c r="Y86" s="9">
        <f>return[[#This Row],[ADS.DE]]-$O$7</f>
        <v>-5.1745452818706926E-3</v>
      </c>
      <c r="Z86" s="9">
        <f>return[[#This Row],[DB1.DE]]-$P$7</f>
        <v>-4.6693126166629387E-3</v>
      </c>
      <c r="AA86" s="9">
        <f>return[[#This Row],[FME.DE]]-$Q$7</f>
        <v>7.6303751250457862E-3</v>
      </c>
      <c r="AB86" s="9">
        <f>return[[#This Row],[MRK.DE]]-$R$7</f>
        <v>5.3401885941925468E-3</v>
      </c>
      <c r="AC86" s="9">
        <f>return[[#This Row],[PUM.DE]]-$S$7</f>
        <v>-1.6976011266221435E-3</v>
      </c>
      <c r="AD86" s="9">
        <f>return[[#This Row],[SIE.DE]]-$T$7</f>
        <v>-7.2251129469114595E-3</v>
      </c>
      <c r="AE86" s="9">
        <f>return[[#This Row],[ZAL.DE]]-$U$7</f>
        <v>1.7304024591236757E-3</v>
      </c>
    </row>
    <row r="87" spans="3:31" x14ac:dyDescent="0.25">
      <c r="C87" s="2">
        <v>43025</v>
      </c>
      <c r="D87" s="5">
        <f>('Raw Wide'!B86-'Raw Wide'!B85)/'Raw Wide'!B85</f>
        <v>-3.4678261022100892E-3</v>
      </c>
      <c r="E87" s="5">
        <f>('Raw Wide'!C86-'Raw Wide'!C85)/'Raw Wide'!C85</f>
        <v>-4.4236145514083393E-3</v>
      </c>
      <c r="F87" s="5">
        <f>('Raw Wide'!D86-'Raw Wide'!D85)/'Raw Wide'!D85</f>
        <v>-1.26697953696709E-3</v>
      </c>
      <c r="G87" s="5">
        <f>('Raw Wide'!E86-'Raw Wide'!E85)/'Raw Wide'!E85</f>
        <v>-1.5954514359097598E-3</v>
      </c>
      <c r="H87" s="5">
        <f>('Raw Wide'!F86-'Raw Wide'!F85)/'Raw Wide'!F85</f>
        <v>-2.3322978980648466E-2</v>
      </c>
      <c r="I87" s="5">
        <f>('Raw Wide'!G86-'Raw Wide'!G85)/'Raw Wide'!G85</f>
        <v>1.2847365414347596E-2</v>
      </c>
      <c r="J87" s="5">
        <f>('Raw Wide'!H86-'Raw Wide'!H85)/'Raw Wide'!H85</f>
        <v>-4.6199516966526797E-3</v>
      </c>
      <c r="K87" s="5">
        <f>('Raw Wide'!I86-'Raw Wide'!I85)/'Raw Wide'!I85</f>
        <v>-8.4099573895492254E-3</v>
      </c>
      <c r="W87" s="2">
        <v>43025</v>
      </c>
      <c r="X87" s="9">
        <f>return[[#This Row],[1COV.DE]]-$N$7</f>
        <v>-3.4316153424371592E-3</v>
      </c>
      <c r="Y87" s="9">
        <f>return[[#This Row],[ADS.DE]]-$O$7</f>
        <v>-4.6783799723047227E-3</v>
      </c>
      <c r="Z87" s="9">
        <f>return[[#This Row],[DB1.DE]]-$P$7</f>
        <v>-1.8353432429889303E-3</v>
      </c>
      <c r="AA87" s="9">
        <f>return[[#This Row],[FME.DE]]-$Q$7</f>
        <v>-1.3835628566991178E-3</v>
      </c>
      <c r="AB87" s="9">
        <f>return[[#This Row],[MRK.DE]]-$R$7</f>
        <v>-2.3795596677007345E-2</v>
      </c>
      <c r="AC87" s="9">
        <f>return[[#This Row],[PUM.DE]]-$S$7</f>
        <v>1.2045244605451309E-2</v>
      </c>
      <c r="AD87" s="9">
        <f>return[[#This Row],[SIE.DE]]-$T$7</f>
        <v>-4.7558472934840952E-3</v>
      </c>
      <c r="AE87" s="9">
        <f>return[[#This Row],[ZAL.DE]]-$U$7</f>
        <v>-8.3644027723855218E-3</v>
      </c>
    </row>
    <row r="88" spans="3:31" x14ac:dyDescent="0.25">
      <c r="C88" s="2">
        <v>43026</v>
      </c>
      <c r="D88" s="5">
        <f>('Raw Wide'!B87-'Raw Wide'!B86)/'Raw Wide'!B86</f>
        <v>-5.5659880695559452E-4</v>
      </c>
      <c r="E88" s="5">
        <f>('Raw Wide'!C87-'Raw Wide'!C86)/'Raw Wide'!C86</f>
        <v>-4.1819975991546337E-3</v>
      </c>
      <c r="F88" s="5">
        <f>('Raw Wide'!D87-'Raw Wide'!D86)/'Raw Wide'!D86</f>
        <v>-1.8289536833601124E-2</v>
      </c>
      <c r="G88" s="5">
        <f>('Raw Wide'!E87-'Raw Wide'!E86)/'Raw Wide'!E86</f>
        <v>8.6047873523276783E-3</v>
      </c>
      <c r="H88" s="5">
        <f>('Raw Wide'!F87-'Raw Wide'!F86)/'Raw Wide'!F86</f>
        <v>-1.3737118360318584E-3</v>
      </c>
      <c r="I88" s="5">
        <f>('Raw Wide'!G87-'Raw Wide'!G86)/'Raw Wide'!G86</f>
        <v>4.0560370397127975E-2</v>
      </c>
      <c r="J88" s="5">
        <f>('Raw Wide'!H87-'Raw Wide'!H86)/'Raw Wide'!H86</f>
        <v>-2.1096691324254875E-3</v>
      </c>
      <c r="K88" s="5">
        <f>('Raw Wide'!I87-'Raw Wide'!I86)/'Raw Wide'!I86</f>
        <v>-3.7656926382449475E-2</v>
      </c>
      <c r="W88" s="2">
        <v>43026</v>
      </c>
      <c r="X88" s="9">
        <f>return[[#This Row],[1COV.DE]]-$N$7</f>
        <v>-5.2038804718266445E-4</v>
      </c>
      <c r="Y88" s="9">
        <f>return[[#This Row],[ADS.DE]]-$O$7</f>
        <v>-4.436763020051018E-3</v>
      </c>
      <c r="Z88" s="9">
        <f>return[[#This Row],[DB1.DE]]-$P$7</f>
        <v>-1.8857900539622965E-2</v>
      </c>
      <c r="AA88" s="9">
        <f>return[[#This Row],[FME.DE]]-$Q$7</f>
        <v>8.81667593153832E-3</v>
      </c>
      <c r="AB88" s="9">
        <f>return[[#This Row],[MRK.DE]]-$R$7</f>
        <v>-1.8463295323907362E-3</v>
      </c>
      <c r="AC88" s="9">
        <f>return[[#This Row],[PUM.DE]]-$S$7</f>
        <v>3.9758249588231688E-2</v>
      </c>
      <c r="AD88" s="9">
        <f>return[[#This Row],[SIE.DE]]-$T$7</f>
        <v>-2.2455647292569034E-3</v>
      </c>
      <c r="AE88" s="9">
        <f>return[[#This Row],[ZAL.DE]]-$U$7</f>
        <v>-3.761137176528577E-2</v>
      </c>
    </row>
    <row r="89" spans="3:31" x14ac:dyDescent="0.25">
      <c r="C89" s="2">
        <v>43027</v>
      </c>
      <c r="D89" s="5">
        <f>('Raw Wide'!B88-'Raw Wide'!B87)/'Raw Wide'!B87</f>
        <v>-1.1002831343122048E-2</v>
      </c>
      <c r="E89" s="5">
        <f>('Raw Wide'!C88-'Raw Wide'!C87)/'Raw Wide'!C87</f>
        <v>-1.9160077173214236E-2</v>
      </c>
      <c r="F89" s="5">
        <f>('Raw Wide'!D88-'Raw Wide'!D87)/'Raw Wide'!D87</f>
        <v>-1.9491605073074736E-2</v>
      </c>
      <c r="G89" s="5">
        <f>('Raw Wide'!E88-'Raw Wide'!E87)/'Raw Wide'!E87</f>
        <v>6.4595110586182242E-3</v>
      </c>
      <c r="H89" s="5">
        <f>('Raw Wide'!F88-'Raw Wide'!F87)/'Raw Wide'!F87</f>
        <v>-1.0580674305587374E-4</v>
      </c>
      <c r="I89" s="5">
        <f>('Raw Wide'!G88-'Raw Wide'!G87)/'Raw Wide'!G87</f>
        <v>-2.4663342221024228E-2</v>
      </c>
      <c r="J89" s="5">
        <f>('Raw Wide'!H88-'Raw Wide'!H87)/'Raw Wide'!H87</f>
        <v>-7.1882158330999618E-3</v>
      </c>
      <c r="K89" s="5">
        <f>('Raw Wide'!I88-'Raw Wide'!I87)/'Raw Wide'!I87</f>
        <v>-2.0681575104149828E-2</v>
      </c>
      <c r="W89" s="2">
        <v>43027</v>
      </c>
      <c r="X89" s="9">
        <f>return[[#This Row],[1COV.DE]]-$N$7</f>
        <v>-1.0966620583349117E-2</v>
      </c>
      <c r="Y89" s="9">
        <f>return[[#This Row],[ADS.DE]]-$O$7</f>
        <v>-1.941484259411062E-2</v>
      </c>
      <c r="Z89" s="9">
        <f>return[[#This Row],[DB1.DE]]-$P$7</f>
        <v>-2.0059968779096576E-2</v>
      </c>
      <c r="AA89" s="9">
        <f>return[[#This Row],[FME.DE]]-$Q$7</f>
        <v>6.6713996378288658E-3</v>
      </c>
      <c r="AB89" s="9">
        <f>return[[#This Row],[MRK.DE]]-$R$7</f>
        <v>-5.7842443941475156E-4</v>
      </c>
      <c r="AC89" s="9">
        <f>return[[#This Row],[PUM.DE]]-$S$7</f>
        <v>-2.5465463029920515E-2</v>
      </c>
      <c r="AD89" s="9">
        <f>return[[#This Row],[SIE.DE]]-$T$7</f>
        <v>-7.3241114299313773E-3</v>
      </c>
      <c r="AE89" s="9">
        <f>return[[#This Row],[ZAL.DE]]-$U$7</f>
        <v>-2.0636020486986123E-2</v>
      </c>
    </row>
    <row r="90" spans="3:31" x14ac:dyDescent="0.25">
      <c r="C90" s="2">
        <v>43028</v>
      </c>
      <c r="D90" s="5">
        <f>('Raw Wide'!B89-'Raw Wide'!B88)/'Raw Wide'!B88</f>
        <v>1.1547606452603809E-2</v>
      </c>
      <c r="E90" s="5">
        <f>('Raw Wide'!C89-'Raw Wide'!C88)/'Raw Wide'!C88</f>
        <v>2.1408418423118141E-3</v>
      </c>
      <c r="F90" s="5">
        <f>('Raw Wide'!D89-'Raw Wide'!D88)/'Raw Wide'!D88</f>
        <v>1.9549724963935609E-2</v>
      </c>
      <c r="G90" s="5">
        <f>('Raw Wide'!E89-'Raw Wide'!E88)/'Raw Wide'!E88</f>
        <v>3.5118395463883752E-3</v>
      </c>
      <c r="H90" s="5">
        <f>('Raw Wide'!F89-'Raw Wide'!F88)/'Raw Wide'!F88</f>
        <v>-6.0317933431783327E-3</v>
      </c>
      <c r="I90" s="5">
        <f>('Raw Wide'!G89-'Raw Wide'!G88)/'Raw Wide'!G88</f>
        <v>1.3515473633965547E-2</v>
      </c>
      <c r="J90" s="5">
        <f>('Raw Wide'!H89-'Raw Wide'!H88)/'Raw Wide'!H88</f>
        <v>-1.2776776259164813E-2</v>
      </c>
      <c r="K90" s="5">
        <f>('Raw Wide'!I89-'Raw Wide'!I88)/'Raw Wide'!I88</f>
        <v>-4.7986563378282413E-4</v>
      </c>
      <c r="W90" s="2">
        <v>43028</v>
      </c>
      <c r="X90" s="9">
        <f>return[[#This Row],[1COV.DE]]-$N$7</f>
        <v>1.1583817212376739E-2</v>
      </c>
      <c r="Y90" s="9">
        <f>return[[#This Row],[ADS.DE]]-$O$7</f>
        <v>1.8860764214154303E-3</v>
      </c>
      <c r="Z90" s="9">
        <f>return[[#This Row],[DB1.DE]]-$P$7</f>
        <v>1.8981361257913769E-2</v>
      </c>
      <c r="AA90" s="9">
        <f>return[[#This Row],[FME.DE]]-$Q$7</f>
        <v>3.7237281255990172E-3</v>
      </c>
      <c r="AB90" s="9">
        <f>return[[#This Row],[MRK.DE]]-$R$7</f>
        <v>-6.5044110395372102E-3</v>
      </c>
      <c r="AC90" s="9">
        <f>return[[#This Row],[PUM.DE]]-$S$7</f>
        <v>1.271335282506926E-2</v>
      </c>
      <c r="AD90" s="9">
        <f>return[[#This Row],[SIE.DE]]-$T$7</f>
        <v>-1.2912671855996229E-2</v>
      </c>
      <c r="AE90" s="9">
        <f>return[[#This Row],[ZAL.DE]]-$U$7</f>
        <v>-4.3431101661912046E-4</v>
      </c>
    </row>
    <row r="91" spans="3:31" x14ac:dyDescent="0.25">
      <c r="C91" s="2">
        <v>43031</v>
      </c>
      <c r="D91" s="5">
        <f>('Raw Wide'!B90-'Raw Wide'!B89)/'Raw Wide'!B89</f>
        <v>4.0374070244720726E-3</v>
      </c>
      <c r="E91" s="5">
        <f>('Raw Wide'!C90-'Raw Wide'!C89)/'Raw Wide'!C89</f>
        <v>-1.3352356896859684E-3</v>
      </c>
      <c r="F91" s="5">
        <f>('Raw Wide'!D90-'Raw Wide'!D89)/'Raw Wide'!D89</f>
        <v>-6.6789825447638E-3</v>
      </c>
      <c r="G91" s="5">
        <f>('Raw Wide'!E90-'Raw Wide'!E89)/'Raw Wide'!E89</f>
        <v>2.6546793364662664E-3</v>
      </c>
      <c r="H91" s="5">
        <f>('Raw Wide'!F90-'Raw Wide'!F89)/'Raw Wide'!F89</f>
        <v>-6.2812251792660262E-3</v>
      </c>
      <c r="I91" s="5">
        <f>('Raw Wide'!G90-'Raw Wide'!G89)/'Raw Wide'!G89</f>
        <v>7.4564525599386602E-3</v>
      </c>
      <c r="J91" s="5">
        <f>('Raw Wide'!H90-'Raw Wide'!H89)/'Raw Wide'!H89</f>
        <v>5.1768074987771804E-3</v>
      </c>
      <c r="K91" s="5">
        <f>('Raw Wide'!I90-'Raw Wide'!I89)/'Raw Wide'!I89</f>
        <v>-5.8824246875187206E-3</v>
      </c>
      <c r="W91" s="2">
        <v>43031</v>
      </c>
      <c r="X91" s="9">
        <f>return[[#This Row],[1COV.DE]]-$N$7</f>
        <v>4.073617784245003E-3</v>
      </c>
      <c r="Y91" s="9">
        <f>return[[#This Row],[ADS.DE]]-$O$7</f>
        <v>-1.5900011105823523E-3</v>
      </c>
      <c r="Z91" s="9">
        <f>return[[#This Row],[DB1.DE]]-$P$7</f>
        <v>-7.2473462507856405E-3</v>
      </c>
      <c r="AA91" s="9">
        <f>return[[#This Row],[FME.DE]]-$Q$7</f>
        <v>2.8665679156769084E-3</v>
      </c>
      <c r="AB91" s="9">
        <f>return[[#This Row],[MRK.DE]]-$R$7</f>
        <v>-6.7538428756249037E-3</v>
      </c>
      <c r="AC91" s="9">
        <f>return[[#This Row],[PUM.DE]]-$S$7</f>
        <v>6.6543317510423744E-3</v>
      </c>
      <c r="AD91" s="9">
        <f>return[[#This Row],[SIE.DE]]-$T$7</f>
        <v>5.040911901945765E-3</v>
      </c>
      <c r="AE91" s="9">
        <f>return[[#This Row],[ZAL.DE]]-$U$7</f>
        <v>-5.836870070355017E-3</v>
      </c>
    </row>
    <row r="92" spans="3:31" x14ac:dyDescent="0.25">
      <c r="C92" s="2">
        <v>43032</v>
      </c>
      <c r="D92" s="5">
        <f>('Raw Wide'!B91-'Raw Wide'!B90)/'Raw Wide'!B90</f>
        <v>8.1530630706980994E-2</v>
      </c>
      <c r="E92" s="5">
        <f>('Raw Wide'!C91-'Raw Wide'!C90)/'Raw Wide'!C90</f>
        <v>2.1390369075484738E-3</v>
      </c>
      <c r="F92" s="5">
        <f>('Raw Wide'!D91-'Raw Wide'!D90)/'Raw Wide'!D90</f>
        <v>-2.071363372438188E-2</v>
      </c>
      <c r="G92" s="5">
        <f>('Raw Wide'!E91-'Raw Wide'!E90)/'Raw Wide'!E90</f>
        <v>-1.2029457504800387E-4</v>
      </c>
      <c r="H92" s="5">
        <f>('Raw Wide'!F91-'Raw Wide'!F90)/'Raw Wide'!F90</f>
        <v>-6.5351943758039455E-3</v>
      </c>
      <c r="I92" s="5">
        <f>('Raw Wide'!G91-'Raw Wide'!G90)/'Raw Wide'!G90</f>
        <v>1.7933147590818682E-2</v>
      </c>
      <c r="J92" s="5">
        <f>('Raw Wide'!H91-'Raw Wide'!H90)/'Raw Wide'!H90</f>
        <v>-4.720994996642856E-3</v>
      </c>
      <c r="K92" s="5">
        <f>('Raw Wide'!I91-'Raw Wide'!I90)/'Raw Wide'!I90</f>
        <v>1.9321821502761142E-3</v>
      </c>
      <c r="W92" s="2">
        <v>43032</v>
      </c>
      <c r="X92" s="9">
        <f>return[[#This Row],[1COV.DE]]-$N$7</f>
        <v>8.1566841466753928E-2</v>
      </c>
      <c r="Y92" s="9">
        <f>return[[#This Row],[ADS.DE]]-$O$7</f>
        <v>1.88427148665209E-3</v>
      </c>
      <c r="Z92" s="9">
        <f>return[[#This Row],[DB1.DE]]-$P$7</f>
        <v>-2.128199743040372E-2</v>
      </c>
      <c r="AA92" s="9">
        <f>return[[#This Row],[FME.DE]]-$Q$7</f>
        <v>9.1594004162638175E-5</v>
      </c>
      <c r="AB92" s="9">
        <f>return[[#This Row],[MRK.DE]]-$R$7</f>
        <v>-7.007812072162823E-3</v>
      </c>
      <c r="AC92" s="9">
        <f>return[[#This Row],[PUM.DE]]-$S$7</f>
        <v>1.7131026781922395E-2</v>
      </c>
      <c r="AD92" s="9">
        <f>return[[#This Row],[SIE.DE]]-$T$7</f>
        <v>-4.8568905934742715E-3</v>
      </c>
      <c r="AE92" s="9">
        <f>return[[#This Row],[ZAL.DE]]-$U$7</f>
        <v>1.9777367674398178E-3</v>
      </c>
    </row>
    <row r="93" spans="3:31" x14ac:dyDescent="0.25">
      <c r="C93" s="2">
        <v>43033</v>
      </c>
      <c r="D93" s="5">
        <f>('Raw Wide'!B92-'Raw Wide'!B91)/'Raw Wide'!B91</f>
        <v>6.666737011822953E-3</v>
      </c>
      <c r="E93" s="5">
        <f>('Raw Wide'!C92-'Raw Wide'!C91)/'Raw Wide'!C91</f>
        <v>-5.6029285064356487E-3</v>
      </c>
      <c r="F93" s="5">
        <f>('Raw Wide'!D92-'Raw Wide'!D91)/'Raw Wide'!D91</f>
        <v>1.9934183284994324E-3</v>
      </c>
      <c r="G93" s="5">
        <f>('Raw Wide'!E92-'Raw Wide'!E91)/'Raw Wide'!E91</f>
        <v>-1.2036633111708552E-2</v>
      </c>
      <c r="H93" s="5">
        <f>('Raw Wide'!F92-'Raw Wide'!F91)/'Raw Wide'!F91</f>
        <v>-1.3156519029400415E-2</v>
      </c>
      <c r="I93" s="5">
        <f>('Raw Wide'!G92-'Raw Wide'!G91)/'Raw Wide'!G91</f>
        <v>2.5867004729450555E-2</v>
      </c>
      <c r="J93" s="5">
        <f>('Raw Wide'!H92-'Raw Wide'!H91)/'Raw Wide'!H91</f>
        <v>-6.8995348358956449E-3</v>
      </c>
      <c r="K93" s="5">
        <f>('Raw Wide'!I92-'Raw Wide'!I91)/'Raw Wide'!I91</f>
        <v>-6.3878508765130189E-3</v>
      </c>
      <c r="W93" s="2">
        <v>43033</v>
      </c>
      <c r="X93" s="9">
        <f>return[[#This Row],[1COV.DE]]-$N$7</f>
        <v>6.7029477715958834E-3</v>
      </c>
      <c r="Y93" s="9">
        <f>return[[#This Row],[ADS.DE]]-$O$7</f>
        <v>-5.857693927332033E-3</v>
      </c>
      <c r="Z93" s="9">
        <f>return[[#This Row],[DB1.DE]]-$P$7</f>
        <v>1.4250546224775919E-3</v>
      </c>
      <c r="AA93" s="9">
        <f>return[[#This Row],[FME.DE]]-$Q$7</f>
        <v>-1.182474453249791E-2</v>
      </c>
      <c r="AB93" s="9">
        <f>return[[#This Row],[MRK.DE]]-$R$7</f>
        <v>-1.3629136725759293E-2</v>
      </c>
      <c r="AC93" s="9">
        <f>return[[#This Row],[PUM.DE]]-$S$7</f>
        <v>2.5064883920554268E-2</v>
      </c>
      <c r="AD93" s="9">
        <f>return[[#This Row],[SIE.DE]]-$T$7</f>
        <v>-7.0354304327270604E-3</v>
      </c>
      <c r="AE93" s="9">
        <f>return[[#This Row],[ZAL.DE]]-$U$7</f>
        <v>-6.3422962593493153E-3</v>
      </c>
    </row>
    <row r="94" spans="3:31" x14ac:dyDescent="0.25">
      <c r="C94" s="2">
        <v>43034</v>
      </c>
      <c r="D94" s="5">
        <f>('Raw Wide'!B93-'Raw Wide'!B92)/'Raw Wide'!B92</f>
        <v>1.7702389010382024E-2</v>
      </c>
      <c r="E94" s="5">
        <f>('Raw Wide'!C93-'Raw Wide'!C92)/'Raw Wide'!C92</f>
        <v>2.2269868423442762E-2</v>
      </c>
      <c r="F94" s="5">
        <f>('Raw Wide'!D93-'Raw Wide'!D92)/'Raw Wide'!D92</f>
        <v>6.9628567198189205E-3</v>
      </c>
      <c r="G94" s="5">
        <f>('Raw Wide'!E93-'Raw Wide'!E92)/'Raw Wide'!E92</f>
        <v>9.0154949006901949E-3</v>
      </c>
      <c r="H94" s="5">
        <f>('Raw Wide'!F93-'Raw Wide'!F92)/'Raw Wide'!F92</f>
        <v>6.8846817251502369E-3</v>
      </c>
      <c r="I94" s="5">
        <f>('Raw Wide'!G93-'Raw Wide'!G92)/'Raw Wide'!G92</f>
        <v>3.1484235272593378E-2</v>
      </c>
      <c r="J94" s="5">
        <f>('Raw Wide'!H93-'Raw Wide'!H92)/'Raw Wide'!H92</f>
        <v>2.3881888282215446E-2</v>
      </c>
      <c r="K94" s="5">
        <f>('Raw Wide'!I93-'Raw Wide'!I92)/'Raw Wide'!I92</f>
        <v>1.7588524561171087E-2</v>
      </c>
      <c r="W94" s="2">
        <v>43034</v>
      </c>
      <c r="X94" s="9">
        <f>return[[#This Row],[1COV.DE]]-$N$7</f>
        <v>1.7738599770154954E-2</v>
      </c>
      <c r="Y94" s="9">
        <f>return[[#This Row],[ADS.DE]]-$O$7</f>
        <v>2.2015103002546377E-2</v>
      </c>
      <c r="Z94" s="9">
        <f>return[[#This Row],[DB1.DE]]-$P$7</f>
        <v>6.39449301379708E-3</v>
      </c>
      <c r="AA94" s="9">
        <f>return[[#This Row],[FME.DE]]-$Q$7</f>
        <v>9.2273834799008365E-3</v>
      </c>
      <c r="AB94" s="9">
        <f>return[[#This Row],[MRK.DE]]-$R$7</f>
        <v>6.4120640287913594E-3</v>
      </c>
      <c r="AC94" s="9">
        <f>return[[#This Row],[PUM.DE]]-$S$7</f>
        <v>3.0682114463697091E-2</v>
      </c>
      <c r="AD94" s="9">
        <f>return[[#This Row],[SIE.DE]]-$T$7</f>
        <v>2.3745992685384031E-2</v>
      </c>
      <c r="AE94" s="9">
        <f>return[[#This Row],[ZAL.DE]]-$U$7</f>
        <v>1.7634079178334792E-2</v>
      </c>
    </row>
    <row r="95" spans="3:31" x14ac:dyDescent="0.25">
      <c r="C95" s="2">
        <v>43035</v>
      </c>
      <c r="D95" s="5">
        <f>('Raw Wide'!B94-'Raw Wide'!B93)/'Raw Wide'!B93</f>
        <v>2.1774585591016724E-2</v>
      </c>
      <c r="E95" s="5">
        <f>('Raw Wide'!C94-'Raw Wide'!C93)/'Raw Wide'!C93</f>
        <v>4.7244714281258725E-3</v>
      </c>
      <c r="F95" s="5">
        <f>('Raw Wide'!D94-'Raw Wide'!D93)/'Raw Wide'!D93</f>
        <v>-1.1853822655050731E-2</v>
      </c>
      <c r="G95" s="5">
        <f>('Raw Wide'!E94-'Raw Wide'!E93)/'Raw Wide'!E93</f>
        <v>1.0142491993958487E-2</v>
      </c>
      <c r="H95" s="5">
        <f>('Raw Wide'!F94-'Raw Wide'!F93)/'Raw Wide'!F93</f>
        <v>-3.2561512501500917E-3</v>
      </c>
      <c r="I95" s="5">
        <f>('Raw Wide'!G94-'Raw Wide'!G93)/'Raw Wide'!G93</f>
        <v>8.1923211360994015E-3</v>
      </c>
      <c r="J95" s="5">
        <f>('Raw Wide'!H94-'Raw Wide'!H93)/'Raw Wide'!H93</f>
        <v>2.2052621553215634E-2</v>
      </c>
      <c r="K95" s="5">
        <f>('Raw Wide'!I94-'Raw Wide'!I93)/'Raw Wide'!I93</f>
        <v>6.1986410776016226E-3</v>
      </c>
      <c r="W95" s="2">
        <v>43035</v>
      </c>
      <c r="X95" s="9">
        <f>return[[#This Row],[1COV.DE]]-$N$7</f>
        <v>2.1810796350789655E-2</v>
      </c>
      <c r="Y95" s="9">
        <f>return[[#This Row],[ADS.DE]]-$O$7</f>
        <v>4.4697060072294882E-3</v>
      </c>
      <c r="Z95" s="9">
        <f>return[[#This Row],[DB1.DE]]-$P$7</f>
        <v>-1.2422186361072571E-2</v>
      </c>
      <c r="AA95" s="9">
        <f>return[[#This Row],[FME.DE]]-$Q$7</f>
        <v>1.0354380573169128E-2</v>
      </c>
      <c r="AB95" s="9">
        <f>return[[#This Row],[MRK.DE]]-$R$7</f>
        <v>-3.7287689465089697E-3</v>
      </c>
      <c r="AC95" s="9">
        <f>return[[#This Row],[PUM.DE]]-$S$7</f>
        <v>7.3902003272031157E-3</v>
      </c>
      <c r="AD95" s="9">
        <f>return[[#This Row],[SIE.DE]]-$T$7</f>
        <v>2.191672595638422E-2</v>
      </c>
      <c r="AE95" s="9">
        <f>return[[#This Row],[ZAL.DE]]-$U$7</f>
        <v>6.2441956947653261E-3</v>
      </c>
    </row>
    <row r="96" spans="3:31" x14ac:dyDescent="0.25">
      <c r="C96" s="2">
        <v>43038</v>
      </c>
      <c r="D96" s="5">
        <f>('Raw Wide'!B95-'Raw Wide'!B94)/'Raw Wide'!B94</f>
        <v>8.695806312219348E-3</v>
      </c>
      <c r="E96" s="5">
        <f>('Raw Wide'!C95-'Raw Wide'!C94)/'Raw Wide'!C94</f>
        <v>-1.8286362800969762E-3</v>
      </c>
      <c r="F96" s="5">
        <f>('Raw Wide'!D95-'Raw Wide'!D94)/'Raw Wide'!D94</f>
        <v>-1.4995060631599976E-2</v>
      </c>
      <c r="G96" s="5">
        <f>('Raw Wide'!E95-'Raw Wide'!E94)/'Raw Wide'!E94</f>
        <v>-7.6498984705878304E-3</v>
      </c>
      <c r="H96" s="5">
        <f>('Raw Wide'!F95-'Raw Wide'!F94)/'Raw Wide'!F94</f>
        <v>5.4447254564851427E-4</v>
      </c>
      <c r="I96" s="5">
        <f>('Raw Wide'!G95-'Raw Wide'!G94)/'Raw Wide'!G94</f>
        <v>1.861080819666372E-2</v>
      </c>
      <c r="J96" s="5">
        <f>('Raw Wide'!H95-'Raw Wide'!H94)/'Raw Wide'!H94</f>
        <v>1.6597464048761935E-2</v>
      </c>
      <c r="K96" s="5">
        <f>('Raw Wide'!I95-'Raw Wide'!I94)/'Raw Wide'!I94</f>
        <v>1.7770405507858997E-2</v>
      </c>
      <c r="W96" s="2">
        <v>43038</v>
      </c>
      <c r="X96" s="9">
        <f>return[[#This Row],[1COV.DE]]-$N$7</f>
        <v>8.7320170719922784E-3</v>
      </c>
      <c r="Y96" s="9">
        <f>return[[#This Row],[ADS.DE]]-$O$7</f>
        <v>-2.0834017009933601E-3</v>
      </c>
      <c r="Z96" s="9">
        <f>return[[#This Row],[DB1.DE]]-$P$7</f>
        <v>-1.5563424337621817E-2</v>
      </c>
      <c r="AA96" s="9">
        <f>return[[#This Row],[FME.DE]]-$Q$7</f>
        <v>-7.438009891377188E-3</v>
      </c>
      <c r="AB96" s="9">
        <f>return[[#This Row],[MRK.DE]]-$R$7</f>
        <v>7.1854849289636495E-5</v>
      </c>
      <c r="AC96" s="9">
        <f>return[[#This Row],[PUM.DE]]-$S$7</f>
        <v>1.7808687387767433E-2</v>
      </c>
      <c r="AD96" s="9">
        <f>return[[#This Row],[SIE.DE]]-$T$7</f>
        <v>1.646156845193052E-2</v>
      </c>
      <c r="AE96" s="9">
        <f>return[[#This Row],[ZAL.DE]]-$U$7</f>
        <v>1.7815960125022703E-2</v>
      </c>
    </row>
    <row r="97" spans="3:31" x14ac:dyDescent="0.25">
      <c r="C97" s="2">
        <v>43039</v>
      </c>
      <c r="D97" s="5">
        <f>('Raw Wide'!B96-'Raw Wide'!B95)/'Raw Wide'!B95</f>
        <v>0</v>
      </c>
      <c r="E97" s="5">
        <f>('Raw Wide'!C96-'Raw Wide'!C95)/'Raw Wide'!C95</f>
        <v>0</v>
      </c>
      <c r="F97" s="5">
        <f>('Raw Wide'!D96-'Raw Wide'!D95)/'Raw Wide'!D95</f>
        <v>0</v>
      </c>
      <c r="G97" s="5">
        <f>('Raw Wide'!E96-'Raw Wide'!E95)/'Raw Wide'!E95</f>
        <v>0</v>
      </c>
      <c r="H97" s="5">
        <f>('Raw Wide'!F96-'Raw Wide'!F95)/'Raw Wide'!F95</f>
        <v>0</v>
      </c>
      <c r="I97" s="5">
        <f>('Raw Wide'!G96-'Raw Wide'!G95)/'Raw Wide'!G95</f>
        <v>0</v>
      </c>
      <c r="J97" s="5">
        <f>('Raw Wide'!H96-'Raw Wide'!H95)/'Raw Wide'!H95</f>
        <v>0</v>
      </c>
      <c r="K97" s="5">
        <f>('Raw Wide'!I96-'Raw Wide'!I95)/'Raw Wide'!I95</f>
        <v>0</v>
      </c>
      <c r="W97" s="2">
        <v>43039</v>
      </c>
      <c r="X97" s="9">
        <f>return[[#This Row],[1COV.DE]]-$N$7</f>
        <v>3.6210759772930063E-5</v>
      </c>
      <c r="Y97" s="9">
        <f>return[[#This Row],[ADS.DE]]-$O$7</f>
        <v>-2.5476542089638383E-4</v>
      </c>
      <c r="Z97" s="9">
        <f>return[[#This Row],[DB1.DE]]-$P$7</f>
        <v>-5.6836370602184039E-4</v>
      </c>
      <c r="AA97" s="9">
        <f>return[[#This Row],[FME.DE]]-$Q$7</f>
        <v>2.1188857921064204E-4</v>
      </c>
      <c r="AB97" s="9">
        <f>return[[#This Row],[MRK.DE]]-$R$7</f>
        <v>-4.7261769635887778E-4</v>
      </c>
      <c r="AC97" s="9">
        <f>return[[#This Row],[PUM.DE]]-$S$7</f>
        <v>-8.0212080889628602E-4</v>
      </c>
      <c r="AD97" s="9">
        <f>return[[#This Row],[SIE.DE]]-$T$7</f>
        <v>-1.3589559683141583E-4</v>
      </c>
      <c r="AE97" s="9">
        <f>return[[#This Row],[ZAL.DE]]-$U$7</f>
        <v>4.5554617163703678E-5</v>
      </c>
    </row>
    <row r="98" spans="3:31" x14ac:dyDescent="0.25">
      <c r="C98" s="2">
        <v>43040</v>
      </c>
      <c r="D98" s="5">
        <f>('Raw Wide'!B97-'Raw Wide'!B96)/'Raw Wide'!B96</f>
        <v>6.7992483380752622E-3</v>
      </c>
      <c r="E98" s="5">
        <f>('Raw Wide'!C97-'Raw Wide'!C96)/'Raw Wide'!C96</f>
        <v>-1.7534631278588158E-2</v>
      </c>
      <c r="F98" s="5">
        <f>('Raw Wide'!D97-'Raw Wide'!D96)/'Raw Wide'!D96</f>
        <v>2.0974304291118059E-2</v>
      </c>
      <c r="G98" s="5">
        <f>('Raw Wide'!E97-'Raw Wide'!E96)/'Raw Wide'!E96</f>
        <v>0</v>
      </c>
      <c r="H98" s="5">
        <f>('Raw Wide'!F97-'Raw Wide'!F96)/'Raw Wide'!F96</f>
        <v>1.1100329074987222E-2</v>
      </c>
      <c r="I98" s="5">
        <f>('Raw Wide'!G97-'Raw Wide'!G96)/'Raw Wide'!G96</f>
        <v>-4.8893709726095993E-3</v>
      </c>
      <c r="J98" s="5">
        <f>('Raw Wide'!H97-'Raw Wide'!H96)/'Raw Wide'!H96</f>
        <v>2.2040853388647825E-2</v>
      </c>
      <c r="K98" s="5">
        <f>('Raw Wide'!I97-'Raw Wide'!I96)/'Raw Wide'!I96</f>
        <v>-1.4666534062785052E-2</v>
      </c>
      <c r="W98" s="2">
        <v>43040</v>
      </c>
      <c r="X98" s="9">
        <f>return[[#This Row],[1COV.DE]]-$N$7</f>
        <v>6.8354590978481925E-3</v>
      </c>
      <c r="Y98" s="9">
        <f>return[[#This Row],[ADS.DE]]-$O$7</f>
        <v>-1.7789396699484542E-2</v>
      </c>
      <c r="Z98" s="9">
        <f>return[[#This Row],[DB1.DE]]-$P$7</f>
        <v>2.0405940585096219E-2</v>
      </c>
      <c r="AA98" s="9">
        <f>return[[#This Row],[FME.DE]]-$Q$7</f>
        <v>2.1188857921064204E-4</v>
      </c>
      <c r="AB98" s="9">
        <f>return[[#This Row],[MRK.DE]]-$R$7</f>
        <v>1.0627711378628344E-2</v>
      </c>
      <c r="AC98" s="9">
        <f>return[[#This Row],[PUM.DE]]-$S$7</f>
        <v>-5.6914917815058851E-3</v>
      </c>
      <c r="AD98" s="9">
        <f>return[[#This Row],[SIE.DE]]-$T$7</f>
        <v>2.190495779181641E-2</v>
      </c>
      <c r="AE98" s="9">
        <f>return[[#This Row],[ZAL.DE]]-$U$7</f>
        <v>-1.4620979445621348E-2</v>
      </c>
    </row>
    <row r="99" spans="3:31" x14ac:dyDescent="0.25">
      <c r="C99" s="2">
        <v>43041</v>
      </c>
      <c r="D99" s="5">
        <f>('Raw Wide'!B98-'Raw Wide'!B97)/'Raw Wide'!B97</f>
        <v>-3.6178419781409416E-3</v>
      </c>
      <c r="E99" s="5">
        <f>('Raw Wide'!C98-'Raw Wide'!C97)/'Raw Wide'!C97</f>
        <v>-2.9302650233568339E-3</v>
      </c>
      <c r="F99" s="5">
        <f>('Raw Wide'!D98-'Raw Wide'!D97)/'Raw Wide'!D97</f>
        <v>-6.5164081339324749E-3</v>
      </c>
      <c r="G99" s="5">
        <f>('Raw Wide'!E98-'Raw Wide'!E97)/'Raw Wide'!E97</f>
        <v>-6.8659487777253756E-3</v>
      </c>
      <c r="H99" s="5">
        <f>('Raw Wide'!F98-'Raw Wide'!F97)/'Raw Wide'!F97</f>
        <v>-6.4583086256864359E-4</v>
      </c>
      <c r="I99" s="5">
        <f>('Raw Wide'!G98-'Raw Wide'!G97)/'Raw Wide'!G97</f>
        <v>-3.8790950454713102E-3</v>
      </c>
      <c r="J99" s="5">
        <f>('Raw Wide'!H98-'Raw Wide'!H97)/'Raw Wide'!H97</f>
        <v>-5.5911342309322171E-3</v>
      </c>
      <c r="K99" s="5">
        <f>('Raw Wide'!I98-'Raw Wide'!I97)/'Raw Wide'!I97</f>
        <v>2.0200802830459458E-2</v>
      </c>
      <c r="W99" s="2">
        <v>43041</v>
      </c>
      <c r="X99" s="9">
        <f>return[[#This Row],[1COV.DE]]-$N$7</f>
        <v>-3.5816312183680117E-3</v>
      </c>
      <c r="Y99" s="9">
        <f>return[[#This Row],[ADS.DE]]-$O$7</f>
        <v>-3.1850304442532177E-3</v>
      </c>
      <c r="Z99" s="9">
        <f>return[[#This Row],[DB1.DE]]-$P$7</f>
        <v>-7.0847718399543154E-3</v>
      </c>
      <c r="AA99" s="9">
        <f>return[[#This Row],[FME.DE]]-$Q$7</f>
        <v>-6.654060198514734E-3</v>
      </c>
      <c r="AB99" s="9">
        <f>return[[#This Row],[MRK.DE]]-$R$7</f>
        <v>-1.1184485589275214E-3</v>
      </c>
      <c r="AC99" s="9">
        <f>return[[#This Row],[PUM.DE]]-$S$7</f>
        <v>-4.6812158543675965E-3</v>
      </c>
      <c r="AD99" s="9">
        <f>return[[#This Row],[SIE.DE]]-$T$7</f>
        <v>-5.7270298277636326E-3</v>
      </c>
      <c r="AE99" s="9">
        <f>return[[#This Row],[ZAL.DE]]-$U$7</f>
        <v>2.0246357447623164E-2</v>
      </c>
    </row>
    <row r="100" spans="3:31" x14ac:dyDescent="0.25">
      <c r="C100" s="2">
        <v>43042</v>
      </c>
      <c r="D100" s="5">
        <f>('Raw Wide'!B99-'Raw Wide'!B98)/'Raw Wide'!B98</f>
        <v>1.4403177601662993E-2</v>
      </c>
      <c r="E100" s="5">
        <f>('Raw Wide'!C99-'Raw Wide'!C98)/'Raw Wide'!C98</f>
        <v>-8.015484994540002E-4</v>
      </c>
      <c r="F100" s="5">
        <f>('Raw Wide'!D99-'Raw Wide'!D98)/'Raw Wide'!D98</f>
        <v>1.2006690379665227E-2</v>
      </c>
      <c r="G100" s="5">
        <f>('Raw Wide'!E99-'Raw Wide'!E98)/'Raw Wide'!E98</f>
        <v>9.0963762198465314E-3</v>
      </c>
      <c r="H100" s="5">
        <f>('Raw Wide'!F99-'Raw Wide'!F98)/'Raw Wide'!F98</f>
        <v>-2.5848190805697231E-3</v>
      </c>
      <c r="I100" s="5">
        <f>('Raw Wide'!G99-'Raw Wide'!G98)/'Raw Wide'!G98</f>
        <v>-2.7257427131200875E-3</v>
      </c>
      <c r="J100" s="5">
        <f>('Raw Wide'!H99-'Raw Wide'!H98)/'Raw Wide'!H98</f>
        <v>-2.4095642747900257E-3</v>
      </c>
      <c r="K100" s="5">
        <f>('Raw Wide'!I99-'Raw Wide'!I98)/'Raw Wide'!I98</f>
        <v>1.2853195924038842E-2</v>
      </c>
      <c r="W100" s="2">
        <v>43042</v>
      </c>
      <c r="X100" s="9">
        <f>return[[#This Row],[1COV.DE]]-$N$7</f>
        <v>1.4439388361435924E-2</v>
      </c>
      <c r="Y100" s="9">
        <f>return[[#This Row],[ADS.DE]]-$O$7</f>
        <v>-1.0563139203503841E-3</v>
      </c>
      <c r="Z100" s="9">
        <f>return[[#This Row],[DB1.DE]]-$P$7</f>
        <v>1.1438326673643386E-2</v>
      </c>
      <c r="AA100" s="9">
        <f>return[[#This Row],[FME.DE]]-$Q$7</f>
        <v>9.308264799057173E-3</v>
      </c>
      <c r="AB100" s="9">
        <f>return[[#This Row],[MRK.DE]]-$R$7</f>
        <v>-3.0574367769286011E-3</v>
      </c>
      <c r="AC100" s="9">
        <f>return[[#This Row],[PUM.DE]]-$S$7</f>
        <v>-3.5278635220163737E-3</v>
      </c>
      <c r="AD100" s="9">
        <f>return[[#This Row],[SIE.DE]]-$T$7</f>
        <v>-2.5454598716214416E-3</v>
      </c>
      <c r="AE100" s="9">
        <f>return[[#This Row],[ZAL.DE]]-$U$7</f>
        <v>1.2898750541202545E-2</v>
      </c>
    </row>
    <row r="101" spans="3:31" x14ac:dyDescent="0.25">
      <c r="C101" s="2">
        <v>43045</v>
      </c>
      <c r="D101" s="5">
        <f>('Raw Wide'!B100-'Raw Wide'!B99)/'Raw Wide'!B99</f>
        <v>-1.1096415695289717E-2</v>
      </c>
      <c r="E101" s="5">
        <f>('Raw Wide'!C100-'Raw Wide'!C99)/'Raw Wide'!C99</f>
        <v>-2.1390181859441654E-2</v>
      </c>
      <c r="F101" s="5">
        <f>('Raw Wide'!D100-'Raw Wide'!D99)/'Raw Wide'!D99</f>
        <v>-5.053286329616536E-3</v>
      </c>
      <c r="G101" s="5">
        <f>('Raw Wide'!E100-'Raw Wide'!E99)/'Raw Wide'!E99</f>
        <v>1.4303005194401934E-2</v>
      </c>
      <c r="H101" s="5">
        <f>('Raw Wide'!F100-'Raw Wide'!F99)/'Raw Wide'!F99</f>
        <v>1.1877720642162264E-2</v>
      </c>
      <c r="I101" s="5">
        <f>('Raw Wide'!G100-'Raw Wide'!G99)/'Raw Wide'!G99</f>
        <v>1.8222084308365652E-2</v>
      </c>
      <c r="J101" s="5">
        <f>('Raw Wide'!H100-'Raw Wide'!H99)/'Raw Wide'!H99</f>
        <v>-2.4155352623830817E-3</v>
      </c>
      <c r="K101" s="5">
        <f>('Raw Wide'!I100-'Raw Wide'!I99)/'Raw Wide'!I99</f>
        <v>-7.2025378483470777E-3</v>
      </c>
      <c r="W101" s="2">
        <v>43045</v>
      </c>
      <c r="X101" s="9">
        <f>return[[#This Row],[1COV.DE]]-$N$7</f>
        <v>-1.1060204935516786E-2</v>
      </c>
      <c r="Y101" s="9">
        <f>return[[#This Row],[ADS.DE]]-$O$7</f>
        <v>-2.1644947280338039E-2</v>
      </c>
      <c r="Z101" s="9">
        <f>return[[#This Row],[DB1.DE]]-$P$7</f>
        <v>-5.6216500356383765E-3</v>
      </c>
      <c r="AA101" s="9">
        <f>return[[#This Row],[FME.DE]]-$Q$7</f>
        <v>1.4514893773612576E-2</v>
      </c>
      <c r="AB101" s="9">
        <f>return[[#This Row],[MRK.DE]]-$R$7</f>
        <v>1.1405102945803386E-2</v>
      </c>
      <c r="AC101" s="9">
        <f>return[[#This Row],[PUM.DE]]-$S$7</f>
        <v>1.7419963499469365E-2</v>
      </c>
      <c r="AD101" s="9">
        <f>return[[#This Row],[SIE.DE]]-$T$7</f>
        <v>-2.5514308592144977E-3</v>
      </c>
      <c r="AE101" s="9">
        <f>return[[#This Row],[ZAL.DE]]-$U$7</f>
        <v>-7.1569832311833741E-3</v>
      </c>
    </row>
    <row r="102" spans="3:31" x14ac:dyDescent="0.25">
      <c r="C102" s="2">
        <v>43046</v>
      </c>
      <c r="D102" s="5">
        <f>('Raw Wide'!B101-'Raw Wide'!B100)/'Raw Wide'!B100</f>
        <v>3.8608645386070915E-3</v>
      </c>
      <c r="E102" s="5">
        <f>('Raw Wide'!C101-'Raw Wide'!C100)/'Raw Wide'!C100</f>
        <v>2.1856060529518127E-3</v>
      </c>
      <c r="F102" s="5">
        <f>('Raw Wide'!D101-'Raw Wide'!D100)/'Raw Wide'!D100</f>
        <v>-1.7665823078997925E-3</v>
      </c>
      <c r="G102" s="5">
        <f>('Raw Wide'!E101-'Raw Wide'!E100)/'Raw Wide'!E100</f>
        <v>-2.3700887390833321E-3</v>
      </c>
      <c r="H102" s="5">
        <f>('Raw Wide'!F101-'Raw Wide'!F100)/'Raw Wide'!F100</f>
        <v>-1.0671161876124421E-2</v>
      </c>
      <c r="I102" s="5">
        <f>('Raw Wide'!G101-'Raw Wide'!G100)/'Raw Wide'!G100</f>
        <v>6.3905227115540616E-4</v>
      </c>
      <c r="J102" s="5">
        <f>('Raw Wide'!H101-'Raw Wide'!H100)/'Raw Wide'!H100</f>
        <v>-5.2461464270836472E-3</v>
      </c>
      <c r="K102" s="5">
        <f>('Raw Wide'!I101-'Raw Wide'!I100)/'Raw Wide'!I100</f>
        <v>-5.6655898510174878E-2</v>
      </c>
      <c r="W102" s="2">
        <v>43046</v>
      </c>
      <c r="X102" s="9">
        <f>return[[#This Row],[1COV.DE]]-$N$7</f>
        <v>3.8970752983800215E-3</v>
      </c>
      <c r="Y102" s="9">
        <f>return[[#This Row],[ADS.DE]]-$O$7</f>
        <v>1.9308406320554289E-3</v>
      </c>
      <c r="Z102" s="9">
        <f>return[[#This Row],[DB1.DE]]-$P$7</f>
        <v>-2.334946013921633E-3</v>
      </c>
      <c r="AA102" s="9">
        <f>return[[#This Row],[FME.DE]]-$Q$7</f>
        <v>-2.15820015987269E-3</v>
      </c>
      <c r="AB102" s="9">
        <f>return[[#This Row],[MRK.DE]]-$R$7</f>
        <v>-1.11437795724833E-2</v>
      </c>
      <c r="AC102" s="9">
        <f>return[[#This Row],[PUM.DE]]-$S$7</f>
        <v>-1.6306853774087986E-4</v>
      </c>
      <c r="AD102" s="9">
        <f>return[[#This Row],[SIE.DE]]-$T$7</f>
        <v>-5.3820420239150627E-3</v>
      </c>
      <c r="AE102" s="9">
        <f>return[[#This Row],[ZAL.DE]]-$U$7</f>
        <v>-5.6610343893011172E-2</v>
      </c>
    </row>
    <row r="103" spans="3:31" x14ac:dyDescent="0.25">
      <c r="C103" s="2">
        <v>43047</v>
      </c>
      <c r="D103" s="5">
        <f>('Raw Wide'!B102-'Raw Wide'!B101)/'Raw Wide'!B101</f>
        <v>8.7741704900010601E-3</v>
      </c>
      <c r="E103" s="5">
        <f>('Raw Wide'!C102-'Raw Wide'!C101)/'Raw Wide'!C101</f>
        <v>3.8169062555852571E-3</v>
      </c>
      <c r="F103" s="5">
        <f>('Raw Wide'!D102-'Raw Wide'!D101)/'Raw Wide'!D101</f>
        <v>1.7144127731348418E-2</v>
      </c>
      <c r="G103" s="5">
        <f>('Raw Wide'!E102-'Raw Wide'!E101)/'Raw Wide'!E101</f>
        <v>-3.3256365775016063E-3</v>
      </c>
      <c r="H103" s="5">
        <f>('Raw Wide'!F102-'Raw Wide'!F101)/'Raw Wide'!F101</f>
        <v>-3.2360393254778443E-3</v>
      </c>
      <c r="I103" s="5">
        <f>('Raw Wide'!G102-'Raw Wide'!G101)/'Raw Wide'!G101</f>
        <v>-3.5768618931564327E-3</v>
      </c>
      <c r="J103" s="5">
        <f>('Raw Wide'!H102-'Raw Wide'!H101)/'Raw Wide'!H101</f>
        <v>4.0579060406167498E-4</v>
      </c>
      <c r="K103" s="5">
        <f>('Raw Wide'!I102-'Raw Wide'!I101)/'Raw Wide'!I101</f>
        <v>1.0986816674482011E-3</v>
      </c>
      <c r="W103" s="2">
        <v>43047</v>
      </c>
      <c r="X103" s="9">
        <f>return[[#This Row],[1COV.DE]]-$N$7</f>
        <v>8.8103812497739905E-3</v>
      </c>
      <c r="Y103" s="9">
        <f>return[[#This Row],[ADS.DE]]-$O$7</f>
        <v>3.5621408346888732E-3</v>
      </c>
      <c r="Z103" s="9">
        <f>return[[#This Row],[DB1.DE]]-$P$7</f>
        <v>1.6575764025326577E-2</v>
      </c>
      <c r="AA103" s="9">
        <f>return[[#This Row],[FME.DE]]-$Q$7</f>
        <v>-3.1137479982909643E-3</v>
      </c>
      <c r="AB103" s="9">
        <f>return[[#This Row],[MRK.DE]]-$R$7</f>
        <v>-3.7086570218367223E-3</v>
      </c>
      <c r="AC103" s="9">
        <f>return[[#This Row],[PUM.DE]]-$S$7</f>
        <v>-4.3789827020527189E-3</v>
      </c>
      <c r="AD103" s="9">
        <f>return[[#This Row],[SIE.DE]]-$T$7</f>
        <v>2.6989500723025917E-4</v>
      </c>
      <c r="AE103" s="9">
        <f>return[[#This Row],[ZAL.DE]]-$U$7</f>
        <v>1.1442362846119049E-3</v>
      </c>
    </row>
    <row r="104" spans="3:31" x14ac:dyDescent="0.25">
      <c r="C104" s="2">
        <v>43048</v>
      </c>
      <c r="D104" s="5">
        <f>('Raw Wide'!B103-'Raw Wide'!B102)/'Raw Wide'!B102</f>
        <v>-2.5616632079650644E-2</v>
      </c>
      <c r="E104" s="5">
        <f>('Raw Wide'!C103-'Raw Wide'!C102)/'Raw Wide'!C102</f>
        <v>-4.6713838230324434E-2</v>
      </c>
      <c r="F104" s="5">
        <f>('Raw Wide'!D103-'Raw Wide'!D102)/'Raw Wide'!D102</f>
        <v>-9.0256889843805099E-3</v>
      </c>
      <c r="G104" s="5">
        <f>('Raw Wide'!E103-'Raw Wide'!E102)/'Raw Wide'!E102</f>
        <v>-2.9794706161007738E-3</v>
      </c>
      <c r="H104" s="5">
        <f>('Raw Wide'!F103-'Raw Wide'!F102)/'Raw Wide'!F102</f>
        <v>-9.7391234684079675E-3</v>
      </c>
      <c r="I104" s="5">
        <f>('Raw Wide'!G103-'Raw Wide'!G102)/'Raw Wide'!G102</f>
        <v>-2.7948718220335709E-2</v>
      </c>
      <c r="J104" s="5">
        <f>('Raw Wide'!H103-'Raw Wide'!H102)/'Raw Wide'!H102</f>
        <v>-3.730750858223715E-2</v>
      </c>
      <c r="K104" s="5">
        <f>('Raw Wide'!I103-'Raw Wide'!I102)/'Raw Wide'!I102</f>
        <v>2.682624004813386E-3</v>
      </c>
      <c r="W104" s="2">
        <v>43048</v>
      </c>
      <c r="X104" s="9">
        <f>return[[#This Row],[1COV.DE]]-$N$7</f>
        <v>-2.5580421319877714E-2</v>
      </c>
      <c r="Y104" s="9">
        <f>return[[#This Row],[ADS.DE]]-$O$7</f>
        <v>-4.6968603651220818E-2</v>
      </c>
      <c r="Z104" s="9">
        <f>return[[#This Row],[DB1.DE]]-$P$7</f>
        <v>-9.5940526904023504E-3</v>
      </c>
      <c r="AA104" s="9">
        <f>return[[#This Row],[FME.DE]]-$Q$7</f>
        <v>-2.7675820368901318E-3</v>
      </c>
      <c r="AB104" s="9">
        <f>return[[#This Row],[MRK.DE]]-$R$7</f>
        <v>-1.0211741164766846E-2</v>
      </c>
      <c r="AC104" s="9">
        <f>return[[#This Row],[PUM.DE]]-$S$7</f>
        <v>-2.8750839029231996E-2</v>
      </c>
      <c r="AD104" s="9">
        <f>return[[#This Row],[SIE.DE]]-$T$7</f>
        <v>-3.7443404179068565E-2</v>
      </c>
      <c r="AE104" s="9">
        <f>return[[#This Row],[ZAL.DE]]-$U$7</f>
        <v>2.7281786219770896E-3</v>
      </c>
    </row>
    <row r="105" spans="3:31" x14ac:dyDescent="0.25">
      <c r="C105" s="2">
        <v>43049</v>
      </c>
      <c r="D105" s="5">
        <f>('Raw Wide'!B104-'Raw Wide'!B103)/'Raw Wide'!B103</f>
        <v>1.7119981846210478E-3</v>
      </c>
      <c r="E105" s="5">
        <f>('Raw Wide'!C104-'Raw Wide'!C103)/'Raw Wide'!C103</f>
        <v>3.1339122680285131E-2</v>
      </c>
      <c r="F105" s="5">
        <f>('Raw Wide'!D104-'Raw Wide'!D103)/'Raw Wide'!D103</f>
        <v>2.1947008594550704E-3</v>
      </c>
      <c r="G105" s="5">
        <f>('Raw Wide'!E104-'Raw Wide'!E103)/'Raw Wide'!E103</f>
        <v>-1.0638272860372876E-2</v>
      </c>
      <c r="H105" s="5">
        <f>('Raw Wide'!F104-'Raw Wide'!F103)/'Raw Wide'!F103</f>
        <v>-1.8795657227427019E-2</v>
      </c>
      <c r="I105" s="5">
        <f>('Raw Wide'!G104-'Raw Wide'!G103)/'Raw Wide'!G103</f>
        <v>-1.0815157947657542E-2</v>
      </c>
      <c r="J105" s="5">
        <f>('Raw Wide'!H104-'Raw Wide'!H103)/'Raw Wide'!H103</f>
        <v>-1.4743039558245914E-2</v>
      </c>
      <c r="K105" s="5">
        <f>('Raw Wide'!I104-'Raw Wide'!I103)/'Raw Wide'!I103</f>
        <v>-2.5173293193564643E-2</v>
      </c>
      <c r="W105" s="2">
        <v>43049</v>
      </c>
      <c r="X105" s="9">
        <f>return[[#This Row],[1COV.DE]]-$N$7</f>
        <v>1.7482089443939777E-3</v>
      </c>
      <c r="Y105" s="9">
        <f>return[[#This Row],[ADS.DE]]-$O$7</f>
        <v>3.1084357259388747E-2</v>
      </c>
      <c r="Z105" s="9">
        <f>return[[#This Row],[DB1.DE]]-$P$7</f>
        <v>1.6263371534332299E-3</v>
      </c>
      <c r="AA105" s="9">
        <f>return[[#This Row],[FME.DE]]-$Q$7</f>
        <v>-1.0426384281162234E-2</v>
      </c>
      <c r="AB105" s="9">
        <f>return[[#This Row],[MRK.DE]]-$R$7</f>
        <v>-1.9268274923785897E-2</v>
      </c>
      <c r="AC105" s="9">
        <f>return[[#This Row],[PUM.DE]]-$S$7</f>
        <v>-1.1617278756553828E-2</v>
      </c>
      <c r="AD105" s="9">
        <f>return[[#This Row],[SIE.DE]]-$T$7</f>
        <v>-1.4878935155077331E-2</v>
      </c>
      <c r="AE105" s="9">
        <f>return[[#This Row],[ZAL.DE]]-$U$7</f>
        <v>-2.5127738576400938E-2</v>
      </c>
    </row>
    <row r="106" spans="3:31" x14ac:dyDescent="0.25">
      <c r="C106" s="2">
        <v>43052</v>
      </c>
      <c r="D106" s="5">
        <f>('Raw Wide'!B105-'Raw Wide'!B104)/'Raw Wide'!B104</f>
        <v>-1.1230492618526825E-2</v>
      </c>
      <c r="E106" s="5">
        <f>('Raw Wide'!C105-'Raw Wide'!C104)/'Raw Wide'!C104</f>
        <v>1.6021972844882045E-2</v>
      </c>
      <c r="F106" s="5">
        <f>('Raw Wide'!D105-'Raw Wide'!D104)/'Raw Wide'!D104</f>
        <v>-9.9639016880830288E-3</v>
      </c>
      <c r="G106" s="5">
        <f>('Raw Wide'!E105-'Raw Wide'!E104)/'Raw Wide'!E104</f>
        <v>6.2825477113312442E-3</v>
      </c>
      <c r="H106" s="5">
        <f>('Raw Wide'!F105-'Raw Wide'!F104)/'Raw Wide'!F104</f>
        <v>8.018665070218407E-3</v>
      </c>
      <c r="I106" s="5">
        <f>('Raw Wide'!G105-'Raw Wide'!G104)/'Raw Wide'!G104</f>
        <v>1.3200101354758347E-2</v>
      </c>
      <c r="J106" s="5">
        <f>('Raw Wide'!H105-'Raw Wide'!H104)/'Raw Wide'!H104</f>
        <v>8.5514010577132941E-4</v>
      </c>
      <c r="K106" s="5">
        <f>('Raw Wide'!I105-'Raw Wide'!I104)/'Raw Wide'!I104</f>
        <v>-1.559381159711519E-2</v>
      </c>
      <c r="W106" s="2">
        <v>43052</v>
      </c>
      <c r="X106" s="9">
        <f>return[[#This Row],[1COV.DE]]-$N$7</f>
        <v>-1.1194281858753895E-2</v>
      </c>
      <c r="Y106" s="9">
        <f>return[[#This Row],[ADS.DE]]-$O$7</f>
        <v>1.5767207423985661E-2</v>
      </c>
      <c r="Z106" s="9">
        <f>return[[#This Row],[DB1.DE]]-$P$7</f>
        <v>-1.0532265394104869E-2</v>
      </c>
      <c r="AA106" s="9">
        <f>return[[#This Row],[FME.DE]]-$Q$7</f>
        <v>6.4944362905418867E-3</v>
      </c>
      <c r="AB106" s="9">
        <f>return[[#This Row],[MRK.DE]]-$R$7</f>
        <v>7.5460473738595294E-3</v>
      </c>
      <c r="AC106" s="9">
        <f>return[[#This Row],[PUM.DE]]-$S$7</f>
        <v>1.239798054586206E-2</v>
      </c>
      <c r="AD106" s="9">
        <f>return[[#This Row],[SIE.DE]]-$T$7</f>
        <v>7.1924450893991361E-4</v>
      </c>
      <c r="AE106" s="9">
        <f>return[[#This Row],[ZAL.DE]]-$U$7</f>
        <v>-1.5548256979951486E-2</v>
      </c>
    </row>
    <row r="107" spans="3:31" x14ac:dyDescent="0.25">
      <c r="C107" s="2">
        <v>43053</v>
      </c>
      <c r="D107" s="5">
        <f>('Raw Wide'!B106-'Raw Wide'!B105)/'Raw Wide'!B105</f>
        <v>5.0616100344623672E-3</v>
      </c>
      <c r="E107" s="5">
        <f>('Raw Wide'!C106-'Raw Wide'!C105)/'Raw Wide'!C105</f>
        <v>1.9303971018964961E-2</v>
      </c>
      <c r="F107" s="5">
        <f>('Raw Wide'!D106-'Raw Wide'!D105)/'Raw Wide'!D105</f>
        <v>-1.2166031114528315E-3</v>
      </c>
      <c r="G107" s="5">
        <f>('Raw Wide'!E106-'Raw Wide'!E105)/'Raw Wide'!E105</f>
        <v>2.7613122045283133E-3</v>
      </c>
      <c r="H107" s="5">
        <f>('Raw Wide'!F106-'Raw Wide'!F105)/'Raw Wide'!F105</f>
        <v>2.9830820614410399E-3</v>
      </c>
      <c r="I107" s="5">
        <f>('Raw Wide'!G106-'Raw Wide'!G105)/'Raw Wide'!G105</f>
        <v>-6.5797362691151218E-3</v>
      </c>
      <c r="J107" s="5">
        <f>('Raw Wide'!H106-'Raw Wide'!H105)/'Raw Wide'!H105</f>
        <v>-9.824837849968935E-3</v>
      </c>
      <c r="K107" s="5">
        <f>('Raw Wide'!I106-'Raw Wide'!I105)/'Raw Wide'!I105</f>
        <v>1.1658825920221631E-2</v>
      </c>
      <c r="W107" s="2">
        <v>43053</v>
      </c>
      <c r="X107" s="9">
        <f>return[[#This Row],[1COV.DE]]-$N$7</f>
        <v>5.0978207942352976E-3</v>
      </c>
      <c r="Y107" s="9">
        <f>return[[#This Row],[ADS.DE]]-$O$7</f>
        <v>1.9049205598068577E-2</v>
      </c>
      <c r="Z107" s="9">
        <f>return[[#This Row],[DB1.DE]]-$P$7</f>
        <v>-1.784966817474672E-3</v>
      </c>
      <c r="AA107" s="9">
        <f>return[[#This Row],[FME.DE]]-$Q$7</f>
        <v>2.9732007837389553E-3</v>
      </c>
      <c r="AB107" s="9">
        <f>return[[#This Row],[MRK.DE]]-$R$7</f>
        <v>2.510464365082162E-3</v>
      </c>
      <c r="AC107" s="9">
        <f>return[[#This Row],[PUM.DE]]-$S$7</f>
        <v>-7.3818570780114076E-3</v>
      </c>
      <c r="AD107" s="9">
        <f>return[[#This Row],[SIE.DE]]-$T$7</f>
        <v>-9.9607334468003513E-3</v>
      </c>
      <c r="AE107" s="9">
        <f>return[[#This Row],[ZAL.DE]]-$U$7</f>
        <v>1.1704380537385334E-2</v>
      </c>
    </row>
    <row r="108" spans="3:31" x14ac:dyDescent="0.25">
      <c r="C108" s="2">
        <v>43054</v>
      </c>
      <c r="D108" s="5">
        <f>('Raw Wide'!B107-'Raw Wide'!B106)/'Raw Wide'!B106</f>
        <v>-1.1177892552064233E-2</v>
      </c>
      <c r="E108" s="5">
        <f>('Raw Wide'!C107-'Raw Wide'!C106)/'Raw Wide'!C106</f>
        <v>-7.20179626520251E-3</v>
      </c>
      <c r="F108" s="5">
        <f>('Raw Wide'!D107-'Raw Wide'!D106)/'Raw Wide'!D106</f>
        <v>1.8049155981873607E-2</v>
      </c>
      <c r="G108" s="5">
        <f>('Raw Wide'!E107-'Raw Wide'!E106)/'Raw Wide'!E106</f>
        <v>-1.2691518641065179E-2</v>
      </c>
      <c r="H108" s="5">
        <f>('Raw Wide'!F107-'Raw Wide'!F106)/'Raw Wide'!F106</f>
        <v>-1.1235866621411695E-2</v>
      </c>
      <c r="I108" s="5">
        <f>('Raw Wide'!G107-'Raw Wide'!G106)/'Raw Wide'!G106</f>
        <v>1.1921968694224977E-3</v>
      </c>
      <c r="J108" s="5">
        <f>('Raw Wide'!H107-'Raw Wide'!H106)/'Raw Wide'!H106</f>
        <v>-9.490950245345315E-3</v>
      </c>
      <c r="K108" s="5">
        <f>('Raw Wide'!I107-'Raw Wide'!I106)/'Raw Wide'!I106</f>
        <v>-5.6370285447317516E-3</v>
      </c>
      <c r="W108" s="2">
        <v>43054</v>
      </c>
      <c r="X108" s="9">
        <f>return[[#This Row],[1COV.DE]]-$N$7</f>
        <v>-1.1141681792291303E-2</v>
      </c>
      <c r="Y108" s="9">
        <f>return[[#This Row],[ADS.DE]]-$O$7</f>
        <v>-7.4565616860988934E-3</v>
      </c>
      <c r="Z108" s="9">
        <f>return[[#This Row],[DB1.DE]]-$P$7</f>
        <v>1.7480792275851767E-2</v>
      </c>
      <c r="AA108" s="9">
        <f>return[[#This Row],[FME.DE]]-$Q$7</f>
        <v>-1.2479630061854537E-2</v>
      </c>
      <c r="AB108" s="9">
        <f>return[[#This Row],[MRK.DE]]-$R$7</f>
        <v>-1.1708484317770574E-2</v>
      </c>
      <c r="AC108" s="9">
        <f>return[[#This Row],[PUM.DE]]-$S$7</f>
        <v>3.900760605262117E-4</v>
      </c>
      <c r="AD108" s="9">
        <f>return[[#This Row],[SIE.DE]]-$T$7</f>
        <v>-9.6268458421767313E-3</v>
      </c>
      <c r="AE108" s="9">
        <f>return[[#This Row],[ZAL.DE]]-$U$7</f>
        <v>-5.591473927568048E-3</v>
      </c>
    </row>
    <row r="109" spans="3:31" x14ac:dyDescent="0.25">
      <c r="C109" s="2">
        <v>43055</v>
      </c>
      <c r="D109" s="5">
        <f>('Raw Wide'!B108-'Raw Wide'!B107)/'Raw Wide'!B107</f>
        <v>2.1117906246835082E-2</v>
      </c>
      <c r="E109" s="5">
        <f>('Raw Wide'!C108-'Raw Wide'!C107)/'Raw Wide'!C107</f>
        <v>-7.5228756381321028E-3</v>
      </c>
      <c r="F109" s="5">
        <f>('Raw Wide'!D108-'Raw Wide'!D107)/'Raw Wide'!D107</f>
        <v>9.4623956647521858E-3</v>
      </c>
      <c r="G109" s="5">
        <f>('Raw Wide'!E108-'Raw Wide'!E107)/'Raw Wide'!E107</f>
        <v>1.1884584601396126E-2</v>
      </c>
      <c r="H109" s="5">
        <f>('Raw Wide'!F108-'Raw Wide'!F107)/'Raw Wide'!F107</f>
        <v>1.1586261807251414E-2</v>
      </c>
      <c r="I109" s="5">
        <f>('Raw Wide'!G108-'Raw Wide'!G107)/'Raw Wide'!G107</f>
        <v>1.3098689671316523E-2</v>
      </c>
      <c r="J109" s="5">
        <f>('Raw Wide'!H108-'Raw Wide'!H107)/'Raw Wide'!H107</f>
        <v>8.710817879170522E-3</v>
      </c>
      <c r="K109" s="5">
        <f>('Raw Wide'!I108-'Raw Wide'!I107)/'Raw Wide'!I107</f>
        <v>3.7666969958855365E-2</v>
      </c>
      <c r="W109" s="2">
        <v>43055</v>
      </c>
      <c r="X109" s="9">
        <f>return[[#This Row],[1COV.DE]]-$N$7</f>
        <v>2.1154117006608013E-2</v>
      </c>
      <c r="Y109" s="9">
        <f>return[[#This Row],[ADS.DE]]-$O$7</f>
        <v>-7.777641059028487E-3</v>
      </c>
      <c r="Z109" s="9">
        <f>return[[#This Row],[DB1.DE]]-$P$7</f>
        <v>8.8940319587303453E-3</v>
      </c>
      <c r="AA109" s="9">
        <f>return[[#This Row],[FME.DE]]-$Q$7</f>
        <v>1.2096473180606767E-2</v>
      </c>
      <c r="AB109" s="9">
        <f>return[[#This Row],[MRK.DE]]-$R$7</f>
        <v>1.1113644110892535E-2</v>
      </c>
      <c r="AC109" s="9">
        <f>return[[#This Row],[PUM.DE]]-$S$7</f>
        <v>1.2296568862420237E-2</v>
      </c>
      <c r="AD109" s="9">
        <f>return[[#This Row],[SIE.DE]]-$T$7</f>
        <v>8.5749222823391057E-3</v>
      </c>
      <c r="AE109" s="9">
        <f>return[[#This Row],[ZAL.DE]]-$U$7</f>
        <v>3.771252457601907E-2</v>
      </c>
    </row>
    <row r="110" spans="3:31" x14ac:dyDescent="0.25">
      <c r="C110" s="2">
        <v>43056</v>
      </c>
      <c r="D110" s="5">
        <f>('Raw Wide'!B109-'Raw Wide'!B108)/'Raw Wide'!B108</f>
        <v>-1.0462372287424781E-2</v>
      </c>
      <c r="E110" s="5">
        <f>('Raw Wide'!C109-'Raw Wide'!C108)/'Raw Wide'!C108</f>
        <v>5.9556254700996753E-3</v>
      </c>
      <c r="F110" s="5">
        <f>('Raw Wide'!D109-'Raw Wide'!D108)/'Raw Wide'!D108</f>
        <v>1.282206776650396E-2</v>
      </c>
      <c r="G110" s="5">
        <f>('Raw Wide'!E109-'Raw Wide'!E108)/'Raw Wide'!E108</f>
        <v>-7.7900610756862429E-3</v>
      </c>
      <c r="H110" s="5">
        <f>('Raw Wide'!F109-'Raw Wide'!F108)/'Raw Wide'!F108</f>
        <v>-2.6431889089737317E-3</v>
      </c>
      <c r="I110" s="5">
        <f>('Raw Wide'!G109-'Raw Wide'!G108)/'Raw Wide'!G108</f>
        <v>7.5747346593374809E-3</v>
      </c>
      <c r="J110" s="5">
        <f>('Raw Wide'!H109-'Raw Wide'!H108)/'Raw Wide'!H108</f>
        <v>-7.7721142405193346E-3</v>
      </c>
      <c r="K110" s="5">
        <f>('Raw Wide'!I109-'Raw Wide'!I108)/'Raw Wide'!I108</f>
        <v>6.3129535920127943E-3</v>
      </c>
      <c r="W110" s="2">
        <v>43056</v>
      </c>
      <c r="X110" s="9">
        <f>return[[#This Row],[1COV.DE]]-$N$7</f>
        <v>-1.0426161527651851E-2</v>
      </c>
      <c r="Y110" s="9">
        <f>return[[#This Row],[ADS.DE]]-$O$7</f>
        <v>5.700860049203291E-3</v>
      </c>
      <c r="Z110" s="9">
        <f>return[[#This Row],[DB1.DE]]-$P$7</f>
        <v>1.225370406048212E-2</v>
      </c>
      <c r="AA110" s="9">
        <f>return[[#This Row],[FME.DE]]-$Q$7</f>
        <v>-7.5781724964756013E-3</v>
      </c>
      <c r="AB110" s="9">
        <f>return[[#This Row],[MRK.DE]]-$R$7</f>
        <v>-3.1158066053326096E-3</v>
      </c>
      <c r="AC110" s="9">
        <f>return[[#This Row],[PUM.DE]]-$S$7</f>
        <v>6.7726138504411951E-3</v>
      </c>
      <c r="AD110" s="9">
        <f>return[[#This Row],[SIE.DE]]-$T$7</f>
        <v>-7.9080098373507501E-3</v>
      </c>
      <c r="AE110" s="9">
        <f>return[[#This Row],[ZAL.DE]]-$U$7</f>
        <v>6.3585082091764979E-3</v>
      </c>
    </row>
    <row r="111" spans="3:31" x14ac:dyDescent="0.25">
      <c r="C111" s="2">
        <v>43059</v>
      </c>
      <c r="D111" s="5">
        <f>('Raw Wide'!B110-'Raw Wide'!B109)/'Raw Wide'!B109</f>
        <v>1.1433554910333316E-2</v>
      </c>
      <c r="E111" s="5">
        <f>('Raw Wide'!C110-'Raw Wide'!C109)/'Raw Wide'!C109</f>
        <v>-5.6511770773242289E-3</v>
      </c>
      <c r="F111" s="5">
        <f>('Raw Wide'!D110-'Raw Wide'!D109)/'Raw Wide'!D109</f>
        <v>1.170256803925355E-3</v>
      </c>
      <c r="G111" s="5">
        <f>('Raw Wide'!E110-'Raw Wide'!E109)/'Raw Wide'!E109</f>
        <v>6.0399376488914913E-4</v>
      </c>
      <c r="H111" s="5">
        <f>('Raw Wide'!F110-'Raw Wide'!F109)/'Raw Wide'!F109</f>
        <v>-3.5335205358477083E-3</v>
      </c>
      <c r="I111" s="5">
        <f>('Raw Wide'!G110-'Raw Wide'!G109)/'Raw Wide'!G109</f>
        <v>6.6103942345436964E-3</v>
      </c>
      <c r="J111" s="5">
        <f>('Raw Wide'!H110-'Raw Wide'!H109)/'Raw Wide'!H109</f>
        <v>-4.3512719066409882E-4</v>
      </c>
      <c r="K111" s="5">
        <f>('Raw Wide'!I110-'Raw Wide'!I109)/'Raw Wide'!I109</f>
        <v>7.2384847388104641E-3</v>
      </c>
      <c r="W111" s="2">
        <v>43059</v>
      </c>
      <c r="X111" s="9">
        <f>return[[#This Row],[1COV.DE]]-$N$7</f>
        <v>1.1469765670106246E-2</v>
      </c>
      <c r="Y111" s="9">
        <f>return[[#This Row],[ADS.DE]]-$O$7</f>
        <v>-5.9059424982206132E-3</v>
      </c>
      <c r="Z111" s="9">
        <f>return[[#This Row],[DB1.DE]]-$P$7</f>
        <v>6.0189309790351466E-4</v>
      </c>
      <c r="AA111" s="9">
        <f>return[[#This Row],[FME.DE]]-$Q$7</f>
        <v>8.1588234409979117E-4</v>
      </c>
      <c r="AB111" s="9">
        <f>return[[#This Row],[MRK.DE]]-$R$7</f>
        <v>-4.0061382322065858E-3</v>
      </c>
      <c r="AC111" s="9">
        <f>return[[#This Row],[PUM.DE]]-$S$7</f>
        <v>5.8082734256474106E-3</v>
      </c>
      <c r="AD111" s="9">
        <f>return[[#This Row],[SIE.DE]]-$T$7</f>
        <v>-5.7102278749551468E-4</v>
      </c>
      <c r="AE111" s="9">
        <f>return[[#This Row],[ZAL.DE]]-$U$7</f>
        <v>7.2840393559741676E-3</v>
      </c>
    </row>
    <row r="112" spans="3:31" x14ac:dyDescent="0.25">
      <c r="C112" s="2">
        <v>43060</v>
      </c>
      <c r="D112" s="5">
        <f>('Raw Wide'!B111-'Raw Wide'!B110)/'Raw Wide'!B110</f>
        <v>2.8929266336824983E-2</v>
      </c>
      <c r="E112" s="5">
        <f>('Raw Wide'!C111-'Raw Wide'!C110)/'Raw Wide'!C110</f>
        <v>1.5696851756496308E-2</v>
      </c>
      <c r="F112" s="5">
        <f>('Raw Wide'!D111-'Raw Wide'!D110)/'Raw Wide'!D110</f>
        <v>4.2499150188123459E-4</v>
      </c>
      <c r="G112" s="5">
        <f>('Raw Wide'!E111-'Raw Wide'!E110)/'Raw Wide'!E110</f>
        <v>8.9326747209325097E-3</v>
      </c>
      <c r="H112" s="5">
        <f>('Raw Wide'!F111-'Raw Wide'!F110)/'Raw Wide'!F110</f>
        <v>6.2056421719232143E-3</v>
      </c>
      <c r="I112" s="5">
        <f>('Raw Wide'!G111-'Raw Wide'!G110)/'Raw Wide'!G110</f>
        <v>0</v>
      </c>
      <c r="J112" s="5">
        <f>('Raw Wide'!H111-'Raw Wide'!H110)/'Raw Wide'!H110</f>
        <v>-3.0474917523093687E-3</v>
      </c>
      <c r="K112" s="5">
        <f>('Raw Wide'!I111-'Raw Wide'!I110)/'Raw Wide'!I110</f>
        <v>1.4971853275167164E-2</v>
      </c>
      <c r="W112" s="2">
        <v>43060</v>
      </c>
      <c r="X112" s="9">
        <f>return[[#This Row],[1COV.DE]]-$N$7</f>
        <v>2.8965477096597914E-2</v>
      </c>
      <c r="Y112" s="9">
        <f>return[[#This Row],[ADS.DE]]-$O$7</f>
        <v>1.5442086335599924E-2</v>
      </c>
      <c r="Z112" s="9">
        <f>return[[#This Row],[DB1.DE]]-$P$7</f>
        <v>-1.433722041406058E-4</v>
      </c>
      <c r="AA112" s="9">
        <f>return[[#This Row],[FME.DE]]-$Q$7</f>
        <v>9.1445633001431513E-3</v>
      </c>
      <c r="AB112" s="9">
        <f>return[[#This Row],[MRK.DE]]-$R$7</f>
        <v>5.7330244755643368E-3</v>
      </c>
      <c r="AC112" s="9">
        <f>return[[#This Row],[PUM.DE]]-$S$7</f>
        <v>-8.0212080889628602E-4</v>
      </c>
      <c r="AD112" s="9">
        <f>return[[#This Row],[SIE.DE]]-$T$7</f>
        <v>-3.1833873491407846E-3</v>
      </c>
      <c r="AE112" s="9">
        <f>return[[#This Row],[ZAL.DE]]-$U$7</f>
        <v>1.5017407892330867E-2</v>
      </c>
    </row>
    <row r="113" spans="3:31" x14ac:dyDescent="0.25">
      <c r="C113" s="2">
        <v>43061</v>
      </c>
      <c r="D113" s="5">
        <f>('Raw Wide'!B112-'Raw Wide'!B111)/'Raw Wide'!B111</f>
        <v>-1.2994549112378158E-2</v>
      </c>
      <c r="E113" s="5">
        <f>('Raw Wide'!C112-'Raw Wide'!C111)/'Raw Wide'!C111</f>
        <v>-2.4247306587327811E-2</v>
      </c>
      <c r="F113" s="5">
        <f>('Raw Wide'!D112-'Raw Wide'!D111)/'Raw Wide'!D111</f>
        <v>-1.9968132394835122E-2</v>
      </c>
      <c r="G113" s="5">
        <f>('Raw Wide'!E112-'Raw Wide'!E111)/'Raw Wide'!E111</f>
        <v>-1.0528759142931979E-2</v>
      </c>
      <c r="H113" s="5">
        <f>('Raw Wide'!F112-'Raw Wide'!F111)/'Raw Wide'!F111</f>
        <v>-2.422751329297488E-3</v>
      </c>
      <c r="I113" s="5">
        <f>('Raw Wide'!G112-'Raw Wide'!G111)/'Raw Wide'!G111</f>
        <v>-1.3649109305461898E-2</v>
      </c>
      <c r="J113" s="5">
        <f>('Raw Wide'!H112-'Raw Wide'!H111)/'Raw Wide'!H111</f>
        <v>-9.6069260463862143E-3</v>
      </c>
      <c r="K113" s="5">
        <f>('Raw Wide'!I112-'Raw Wide'!I111)/'Raw Wide'!I111</f>
        <v>5.4283456556135246E-3</v>
      </c>
      <c r="W113" s="2">
        <v>43061</v>
      </c>
      <c r="X113" s="9">
        <f>return[[#This Row],[1COV.DE]]-$N$7</f>
        <v>-1.2958338352605228E-2</v>
      </c>
      <c r="Y113" s="9">
        <f>return[[#This Row],[ADS.DE]]-$O$7</f>
        <v>-2.4502072008224195E-2</v>
      </c>
      <c r="Z113" s="9">
        <f>return[[#This Row],[DB1.DE]]-$P$7</f>
        <v>-2.0536496100856963E-2</v>
      </c>
      <c r="AA113" s="9">
        <f>return[[#This Row],[FME.DE]]-$Q$7</f>
        <v>-1.0316870563721338E-2</v>
      </c>
      <c r="AB113" s="9">
        <f>return[[#This Row],[MRK.DE]]-$R$7</f>
        <v>-2.895369025656366E-3</v>
      </c>
      <c r="AC113" s="9">
        <f>return[[#This Row],[PUM.DE]]-$S$7</f>
        <v>-1.4451230114358185E-2</v>
      </c>
      <c r="AD113" s="9">
        <f>return[[#This Row],[SIE.DE]]-$T$7</f>
        <v>-9.7428216432176307E-3</v>
      </c>
      <c r="AE113" s="9">
        <f>return[[#This Row],[ZAL.DE]]-$U$7</f>
        <v>5.4739002727772282E-3</v>
      </c>
    </row>
    <row r="114" spans="3:31" x14ac:dyDescent="0.25">
      <c r="C114" s="2">
        <v>43062</v>
      </c>
      <c r="D114" s="5">
        <f>('Raw Wide'!B113-'Raw Wide'!B112)/'Raw Wide'!B112</f>
        <v>9.4552786001007375E-3</v>
      </c>
      <c r="E114" s="5">
        <f>('Raw Wide'!C113-'Raw Wide'!C112)/'Raw Wide'!C112</f>
        <v>-7.3729819338376641E-3</v>
      </c>
      <c r="F114" s="5">
        <f>('Raw Wide'!D113-'Raw Wide'!D112)/'Raw Wide'!D112</f>
        <v>-7.8032512140395515E-3</v>
      </c>
      <c r="G114" s="5">
        <f>('Raw Wide'!E113-'Raw Wide'!E112)/'Raw Wide'!E112</f>
        <v>-2.4183037537031287E-3</v>
      </c>
      <c r="H114" s="5">
        <f>('Raw Wide'!F113-'Raw Wide'!F112)/'Raw Wide'!F112</f>
        <v>-8.611078320040693E-3</v>
      </c>
      <c r="I114" s="5">
        <f>('Raw Wide'!G113-'Raw Wide'!G112)/'Raw Wide'!G112</f>
        <v>-4.1777732836253915E-3</v>
      </c>
      <c r="J114" s="5">
        <f>('Raw Wide'!H113-'Raw Wide'!H112)/'Raw Wide'!H112</f>
        <v>4.4090968435315661E-3</v>
      </c>
      <c r="K114" s="5">
        <f>('Raw Wide'!I113-'Raw Wide'!I112)/'Raw Wide'!I112</f>
        <v>-7.2769252242688544E-3</v>
      </c>
      <c r="W114" s="2">
        <v>43062</v>
      </c>
      <c r="X114" s="9">
        <f>return[[#This Row],[1COV.DE]]-$N$7</f>
        <v>9.4914893598736678E-3</v>
      </c>
      <c r="Y114" s="9">
        <f>return[[#This Row],[ADS.DE]]-$O$7</f>
        <v>-7.6277473547340484E-3</v>
      </c>
      <c r="Z114" s="9">
        <f>return[[#This Row],[DB1.DE]]-$P$7</f>
        <v>-8.3716149200613911E-3</v>
      </c>
      <c r="AA114" s="9">
        <f>return[[#This Row],[FME.DE]]-$Q$7</f>
        <v>-2.2064151744924866E-3</v>
      </c>
      <c r="AB114" s="9">
        <f>return[[#This Row],[MRK.DE]]-$R$7</f>
        <v>-9.0836960163995714E-3</v>
      </c>
      <c r="AC114" s="9">
        <f>return[[#This Row],[PUM.DE]]-$S$7</f>
        <v>-4.9798940925216773E-3</v>
      </c>
      <c r="AD114" s="9">
        <f>return[[#This Row],[SIE.DE]]-$T$7</f>
        <v>4.2732012467001507E-3</v>
      </c>
      <c r="AE114" s="9">
        <f>return[[#This Row],[ZAL.DE]]-$U$7</f>
        <v>-7.2313706071051509E-3</v>
      </c>
    </row>
    <row r="115" spans="3:31" x14ac:dyDescent="0.25">
      <c r="C115" s="2">
        <v>43063</v>
      </c>
      <c r="D115" s="5">
        <f>('Raw Wide'!B114-'Raw Wide'!B113)/'Raw Wide'!B113</f>
        <v>1.2805211692753171E-2</v>
      </c>
      <c r="E115" s="5">
        <f>('Raw Wide'!C114-'Raw Wide'!C113)/'Raw Wide'!C113</f>
        <v>-9.6287516614338847E-3</v>
      </c>
      <c r="F115" s="5">
        <f>('Raw Wide'!D114-'Raw Wide'!D113)/'Raw Wide'!D113</f>
        <v>2.7308147606642523E-3</v>
      </c>
      <c r="G115" s="5">
        <f>('Raw Wide'!E114-'Raw Wide'!E113)/'Raw Wide'!E113</f>
        <v>-1.8180492306953669E-3</v>
      </c>
      <c r="H115" s="5">
        <f>('Raw Wide'!F114-'Raw Wide'!F113)/'Raw Wide'!F113</f>
        <v>-7.238493163314483E-3</v>
      </c>
      <c r="I115" s="5">
        <f>('Raw Wide'!G114-'Raw Wide'!G113)/'Raw Wide'!G113</f>
        <v>-7.7346006093558925E-3</v>
      </c>
      <c r="J115" s="5">
        <f>('Raw Wide'!H114-'Raw Wide'!H113)/'Raw Wide'!H113</f>
        <v>1.3169864022589124E-3</v>
      </c>
      <c r="K115" s="5">
        <f>('Raw Wide'!I114-'Raw Wide'!I113)/'Raw Wide'!I113</f>
        <v>1.3360108456843033E-2</v>
      </c>
      <c r="W115" s="2">
        <v>43063</v>
      </c>
      <c r="X115" s="9">
        <f>return[[#This Row],[1COV.DE]]-$N$7</f>
        <v>1.2841422452526102E-2</v>
      </c>
      <c r="Y115" s="9">
        <f>return[[#This Row],[ADS.DE]]-$O$7</f>
        <v>-9.883517082330269E-3</v>
      </c>
      <c r="Z115" s="9">
        <f>return[[#This Row],[DB1.DE]]-$P$7</f>
        <v>2.1624510546424118E-3</v>
      </c>
      <c r="AA115" s="9">
        <f>return[[#This Row],[FME.DE]]-$Q$7</f>
        <v>-1.6061606514847248E-3</v>
      </c>
      <c r="AB115" s="9">
        <f>return[[#This Row],[MRK.DE]]-$R$7</f>
        <v>-7.7111108596733605E-3</v>
      </c>
      <c r="AC115" s="9">
        <f>return[[#This Row],[PUM.DE]]-$S$7</f>
        <v>-8.5367214182521783E-3</v>
      </c>
      <c r="AD115" s="9">
        <f>return[[#This Row],[SIE.DE]]-$T$7</f>
        <v>1.1810908054274965E-3</v>
      </c>
      <c r="AE115" s="9">
        <f>return[[#This Row],[ZAL.DE]]-$U$7</f>
        <v>1.3405663074006736E-2</v>
      </c>
    </row>
    <row r="116" spans="3:31" x14ac:dyDescent="0.25">
      <c r="C116" s="2">
        <v>43066</v>
      </c>
      <c r="D116" s="5">
        <f>('Raw Wide'!B115-'Raw Wide'!B114)/'Raw Wide'!B114</f>
        <v>-9.1312284113867163E-3</v>
      </c>
      <c r="E116" s="5">
        <f>('Raw Wide'!C115-'Raw Wide'!C114)/'Raw Wide'!C114</f>
        <v>-4.4444434449476935E-3</v>
      </c>
      <c r="F116" s="5">
        <f>('Raw Wide'!D115-'Raw Wide'!D114)/'Raw Wide'!D114</f>
        <v>-3.0500543170468137E-3</v>
      </c>
      <c r="G116" s="5">
        <f>('Raw Wide'!E115-'Raw Wide'!E114)/'Raw Wide'!E114</f>
        <v>2.1855146110569476E-3</v>
      </c>
      <c r="H116" s="5">
        <f>('Raw Wide'!F115-'Raw Wide'!F114)/'Raw Wide'!F114</f>
        <v>-3.701671308597128E-3</v>
      </c>
      <c r="I116" s="5">
        <f>('Raw Wide'!G115-'Raw Wide'!G114)/'Raw Wide'!G114</f>
        <v>-2.5101821237490688E-3</v>
      </c>
      <c r="J116" s="5">
        <f>('Raw Wide'!H115-'Raw Wide'!H114)/'Raw Wide'!H114</f>
        <v>-7.4528470066268001E-3</v>
      </c>
      <c r="K116" s="5">
        <f>('Raw Wide'!I115-'Raw Wide'!I114)/'Raw Wide'!I114</f>
        <v>1.0967238361918177E-2</v>
      </c>
      <c r="W116" s="2">
        <v>43066</v>
      </c>
      <c r="X116" s="9">
        <f>return[[#This Row],[1COV.DE]]-$N$7</f>
        <v>-9.0950176516137859E-3</v>
      </c>
      <c r="Y116" s="9">
        <f>return[[#This Row],[ADS.DE]]-$O$7</f>
        <v>-4.6992088658440768E-3</v>
      </c>
      <c r="Z116" s="9">
        <f>return[[#This Row],[DB1.DE]]-$P$7</f>
        <v>-3.6184180230686542E-3</v>
      </c>
      <c r="AA116" s="9">
        <f>return[[#This Row],[FME.DE]]-$Q$7</f>
        <v>2.3974031902675897E-3</v>
      </c>
      <c r="AB116" s="9">
        <f>return[[#This Row],[MRK.DE]]-$R$7</f>
        <v>-4.1742890049560055E-3</v>
      </c>
      <c r="AC116" s="9">
        <f>return[[#This Row],[PUM.DE]]-$S$7</f>
        <v>-3.3123029326453547E-3</v>
      </c>
      <c r="AD116" s="9">
        <f>return[[#This Row],[SIE.DE]]-$T$7</f>
        <v>-7.5887426034582156E-3</v>
      </c>
      <c r="AE116" s="9">
        <f>return[[#This Row],[ZAL.DE]]-$U$7</f>
        <v>1.101279297908188E-2</v>
      </c>
    </row>
    <row r="117" spans="3:31" x14ac:dyDescent="0.25">
      <c r="C117" s="2">
        <v>43067</v>
      </c>
      <c r="D117" s="5">
        <f>('Raw Wide'!B116-'Raw Wide'!B115)/'Raw Wide'!B115</f>
        <v>1.0869399393652052E-2</v>
      </c>
      <c r="E117" s="5">
        <f>('Raw Wide'!C116-'Raw Wide'!C115)/'Raw Wide'!C115</f>
        <v>-1.116022335221268E-3</v>
      </c>
      <c r="F117" s="5">
        <f>('Raw Wide'!D116-'Raw Wide'!D115)/'Raw Wide'!D115</f>
        <v>1.6608263207597566E-2</v>
      </c>
      <c r="G117" s="5">
        <f>('Raw Wide'!E116-'Raw Wide'!E115)/'Raw Wide'!E115</f>
        <v>3.1505119337055048E-3</v>
      </c>
      <c r="H117" s="5">
        <f>('Raw Wide'!F116-'Raw Wide'!F115)/'Raw Wide'!F115</f>
        <v>1.1259949072785784E-3</v>
      </c>
      <c r="I117" s="5">
        <f>('Raw Wide'!G116-'Raw Wide'!G115)/'Raw Wide'!G115</f>
        <v>1.3245721076199223E-3</v>
      </c>
      <c r="J117" s="5">
        <f>('Raw Wide'!H116-'Raw Wide'!H115)/'Raw Wide'!H115</f>
        <v>8.8339392345296516E-3</v>
      </c>
      <c r="K117" s="5">
        <f>('Raw Wide'!I116-'Raw Wide'!I115)/'Raw Wide'!I115</f>
        <v>-6.4628503990109701E-3</v>
      </c>
      <c r="W117" s="2">
        <v>43067</v>
      </c>
      <c r="X117" s="9">
        <f>return[[#This Row],[1COV.DE]]-$N$7</f>
        <v>1.0905610153424982E-2</v>
      </c>
      <c r="Y117" s="9">
        <f>return[[#This Row],[ADS.DE]]-$O$7</f>
        <v>-1.3707877561176518E-3</v>
      </c>
      <c r="Z117" s="9">
        <f>return[[#This Row],[DB1.DE]]-$P$7</f>
        <v>1.6039899501575725E-2</v>
      </c>
      <c r="AA117" s="9">
        <f>return[[#This Row],[FME.DE]]-$Q$7</f>
        <v>3.3624005129161468E-3</v>
      </c>
      <c r="AB117" s="9">
        <f>return[[#This Row],[MRK.DE]]-$R$7</f>
        <v>6.5337721091970067E-4</v>
      </c>
      <c r="AC117" s="9">
        <f>return[[#This Row],[PUM.DE]]-$S$7</f>
        <v>5.2245129872363627E-4</v>
      </c>
      <c r="AD117" s="9">
        <f>return[[#This Row],[SIE.DE]]-$T$7</f>
        <v>8.6980436376982353E-3</v>
      </c>
      <c r="AE117" s="9">
        <f>return[[#This Row],[ZAL.DE]]-$U$7</f>
        <v>-6.4172957818472666E-3</v>
      </c>
    </row>
    <row r="118" spans="3:31" x14ac:dyDescent="0.25">
      <c r="C118" s="2">
        <v>43068</v>
      </c>
      <c r="D118" s="5">
        <f>('Raw Wide'!B117-'Raw Wide'!B116)/'Raw Wide'!B116</f>
        <v>1.6713391314531839E-2</v>
      </c>
      <c r="E118" s="5">
        <f>('Raw Wide'!C117-'Raw Wide'!C116)/'Raw Wide'!C116</f>
        <v>-7.5418606951682052E-3</v>
      </c>
      <c r="F118" s="5">
        <f>('Raw Wide'!D117-'Raw Wide'!D116)/'Raw Wide'!D116</f>
        <v>1.4939920418820649E-2</v>
      </c>
      <c r="G118" s="5">
        <f>('Raw Wide'!E117-'Raw Wide'!E116)/'Raw Wide'!E116</f>
        <v>1.0870385805437511E-3</v>
      </c>
      <c r="H118" s="5">
        <f>('Raw Wide'!F117-'Raw Wide'!F116)/'Raw Wide'!F116</f>
        <v>1.7543752859561088E-2</v>
      </c>
      <c r="I118" s="5">
        <f>('Raw Wide'!G117-'Raw Wide'!G116)/'Raw Wide'!G116</f>
        <v>-4.3653085952580668E-3</v>
      </c>
      <c r="J118" s="5">
        <f>('Raw Wide'!H117-'Raw Wide'!H116)/'Raw Wide'!H116</f>
        <v>2.6268992961017055E-3</v>
      </c>
      <c r="K118" s="5">
        <f>('Raw Wide'!I117-'Raw Wide'!I116)/'Raw Wide'!I116</f>
        <v>-1.0453711718141944E-3</v>
      </c>
      <c r="W118" s="2">
        <v>43068</v>
      </c>
      <c r="X118" s="9">
        <f>return[[#This Row],[1COV.DE]]-$N$7</f>
        <v>1.674960207430477E-2</v>
      </c>
      <c r="Y118" s="9">
        <f>return[[#This Row],[ADS.DE]]-$O$7</f>
        <v>-7.7966261160645894E-3</v>
      </c>
      <c r="Z118" s="9">
        <f>return[[#This Row],[DB1.DE]]-$P$7</f>
        <v>1.4371556712798808E-2</v>
      </c>
      <c r="AA118" s="9">
        <f>return[[#This Row],[FME.DE]]-$Q$7</f>
        <v>1.2989271597543932E-3</v>
      </c>
      <c r="AB118" s="9">
        <f>return[[#This Row],[MRK.DE]]-$R$7</f>
        <v>1.707113516320221E-2</v>
      </c>
      <c r="AC118" s="9">
        <f>return[[#This Row],[PUM.DE]]-$S$7</f>
        <v>-5.1674294041543526E-3</v>
      </c>
      <c r="AD118" s="9">
        <f>return[[#This Row],[SIE.DE]]-$T$7</f>
        <v>2.4910036992702896E-3</v>
      </c>
      <c r="AE118" s="9">
        <f>return[[#This Row],[ZAL.DE]]-$U$7</f>
        <v>-9.9981655465049063E-4</v>
      </c>
    </row>
    <row r="119" spans="3:31" x14ac:dyDescent="0.25">
      <c r="C119" s="2">
        <v>43069</v>
      </c>
      <c r="D119" s="5">
        <f>('Raw Wide'!B118-'Raw Wide'!B117)/'Raw Wide'!B117</f>
        <v>5.862800192280475E-3</v>
      </c>
      <c r="E119" s="5">
        <f>('Raw Wide'!C118-'Raw Wide'!C117)/'Raw Wide'!C117</f>
        <v>-1.3791139591185603E-2</v>
      </c>
      <c r="F119" s="5">
        <f>('Raw Wide'!D118-'Raw Wide'!D117)/'Raw Wide'!D117</f>
        <v>8.683631082067985E-3</v>
      </c>
      <c r="G119" s="5">
        <f>('Raw Wide'!E118-'Raw Wide'!E117)/'Raw Wide'!E117</f>
        <v>7.1188690805557E-3</v>
      </c>
      <c r="H119" s="5">
        <f>('Raw Wide'!F118-'Raw Wide'!F117)/'Raw Wide'!F117</f>
        <v>-1.160476297822478E-2</v>
      </c>
      <c r="I119" s="5">
        <f>('Raw Wide'!G118-'Raw Wide'!G117)/'Raw Wide'!G117</f>
        <v>-6.2441160591577716E-3</v>
      </c>
      <c r="J119" s="5">
        <f>('Raw Wide'!H118-'Raw Wide'!H117)/'Raw Wide'!H117</f>
        <v>-2.6200167758773786E-3</v>
      </c>
      <c r="K119" s="5">
        <f>('Raw Wide'!I118-'Raw Wide'!I117)/'Raw Wide'!I117</f>
        <v>-8.1395348837201369E-4</v>
      </c>
      <c r="W119" s="2">
        <v>43069</v>
      </c>
      <c r="X119" s="9">
        <f>return[[#This Row],[1COV.DE]]-$N$7</f>
        <v>5.8990109520534054E-3</v>
      </c>
      <c r="Y119" s="9">
        <f>return[[#This Row],[ADS.DE]]-$O$7</f>
        <v>-1.4045905012081987E-2</v>
      </c>
      <c r="Z119" s="9">
        <f>return[[#This Row],[DB1.DE]]-$P$7</f>
        <v>8.1152673760461445E-3</v>
      </c>
      <c r="AA119" s="9">
        <f>return[[#This Row],[FME.DE]]-$Q$7</f>
        <v>7.3307576597663425E-3</v>
      </c>
      <c r="AB119" s="9">
        <f>return[[#This Row],[MRK.DE]]-$R$7</f>
        <v>-1.2077380674583658E-2</v>
      </c>
      <c r="AC119" s="9">
        <f>return[[#This Row],[PUM.DE]]-$S$7</f>
        <v>-7.0462368680540574E-3</v>
      </c>
      <c r="AD119" s="9">
        <f>return[[#This Row],[SIE.DE]]-$T$7</f>
        <v>-2.7559123727087945E-3</v>
      </c>
      <c r="AE119" s="9">
        <f>return[[#This Row],[ZAL.DE]]-$U$7</f>
        <v>-7.6839887120831003E-4</v>
      </c>
    </row>
    <row r="120" spans="3:31" x14ac:dyDescent="0.25">
      <c r="C120" s="2">
        <v>43070</v>
      </c>
      <c r="D120" s="5">
        <f>('Raw Wide'!B119-'Raw Wide'!B118)/'Raw Wide'!B118</f>
        <v>-2.4457077890882098E-2</v>
      </c>
      <c r="E120" s="5">
        <f>('Raw Wide'!C119-'Raw Wide'!C118)/'Raw Wide'!C118</f>
        <v>-5.7084475319445194E-4</v>
      </c>
      <c r="F120" s="5">
        <f>('Raw Wide'!D119-'Raw Wide'!D118)/'Raw Wide'!D118</f>
        <v>-2.1417219465999168E-2</v>
      </c>
      <c r="G120" s="5">
        <f>('Raw Wide'!E119-'Raw Wide'!E118)/'Raw Wide'!E118</f>
        <v>-9.8240012758558197E-3</v>
      </c>
      <c r="H120" s="5">
        <f>('Raw Wide'!F119-'Raw Wide'!F118)/'Raw Wide'!F118</f>
        <v>-4.4715974867760372E-4</v>
      </c>
      <c r="I120" s="5">
        <f>('Raw Wide'!G119-'Raw Wide'!G118)/'Raw Wide'!G118</f>
        <v>-2.406304400268284E-3</v>
      </c>
      <c r="J120" s="5">
        <f>('Raw Wide'!H119-'Raw Wide'!H118)/'Raw Wide'!H118</f>
        <v>-1.007002861999279E-2</v>
      </c>
      <c r="K120" s="5">
        <f>('Raw Wide'!I119-'Raw Wide'!I118)/'Raw Wide'!I118</f>
        <v>-3.3748399860352176E-3</v>
      </c>
      <c r="W120" s="2">
        <v>43070</v>
      </c>
      <c r="X120" s="9">
        <f>return[[#This Row],[1COV.DE]]-$N$7</f>
        <v>-2.4420867131109168E-2</v>
      </c>
      <c r="Y120" s="9">
        <f>return[[#This Row],[ADS.DE]]-$O$7</f>
        <v>-8.2561017409083577E-4</v>
      </c>
      <c r="Z120" s="9">
        <f>return[[#This Row],[DB1.DE]]-$P$7</f>
        <v>-2.1985583172021008E-2</v>
      </c>
      <c r="AA120" s="9">
        <f>return[[#This Row],[FME.DE]]-$Q$7</f>
        <v>-9.6121126966451781E-3</v>
      </c>
      <c r="AB120" s="9">
        <f>return[[#This Row],[MRK.DE]]-$R$7</f>
        <v>-9.197774450364815E-4</v>
      </c>
      <c r="AC120" s="9">
        <f>return[[#This Row],[PUM.DE]]-$S$7</f>
        <v>-3.2084252091645702E-3</v>
      </c>
      <c r="AD120" s="9">
        <f>return[[#This Row],[SIE.DE]]-$T$7</f>
        <v>-1.0205924216824206E-2</v>
      </c>
      <c r="AE120" s="9">
        <f>return[[#This Row],[ZAL.DE]]-$U$7</f>
        <v>-3.329285368871514E-3</v>
      </c>
    </row>
    <row r="121" spans="3:31" x14ac:dyDescent="0.25">
      <c r="C121" s="2">
        <v>43073</v>
      </c>
      <c r="D121" s="5">
        <f>('Raw Wide'!B120-'Raw Wide'!B119)/'Raw Wide'!B119</f>
        <v>-2.577358575011689E-3</v>
      </c>
      <c r="E121" s="5">
        <f>('Raw Wide'!C120-'Raw Wide'!C119)/'Raw Wide'!C119</f>
        <v>1.2278844542615179E-2</v>
      </c>
      <c r="F121" s="5">
        <f>('Raw Wide'!D120-'Raw Wide'!D119)/'Raw Wide'!D119</f>
        <v>2.1349417194071837E-2</v>
      </c>
      <c r="G121" s="5">
        <f>('Raw Wide'!E120-'Raw Wide'!E119)/'Raw Wide'!E119</f>
        <v>4.4162279217223682E-2</v>
      </c>
      <c r="H121" s="5">
        <f>('Raw Wide'!F120-'Raw Wide'!F119)/'Raw Wide'!F119</f>
        <v>4.8103546234283872E-3</v>
      </c>
      <c r="I121" s="5">
        <f>('Raw Wide'!G120-'Raw Wide'!G119)/'Raw Wide'!G119</f>
        <v>1.0720918314473962E-2</v>
      </c>
      <c r="J121" s="5">
        <f>('Raw Wide'!H120-'Raw Wide'!H119)/'Raw Wide'!H119</f>
        <v>1.4152975392245538E-2</v>
      </c>
      <c r="K121" s="5">
        <f>('Raw Wide'!I120-'Raw Wide'!I119)/'Raw Wide'!I119</f>
        <v>1.3078024287716015E-2</v>
      </c>
      <c r="W121" s="2">
        <v>43073</v>
      </c>
      <c r="X121" s="9">
        <f>return[[#This Row],[1COV.DE]]-$N$7</f>
        <v>-2.541147815238759E-3</v>
      </c>
      <c r="Y121" s="9">
        <f>return[[#This Row],[ADS.DE]]-$O$7</f>
        <v>1.2024079121718795E-2</v>
      </c>
      <c r="Z121" s="9">
        <f>return[[#This Row],[DB1.DE]]-$P$7</f>
        <v>2.0781053488049997E-2</v>
      </c>
      <c r="AA121" s="9">
        <f>return[[#This Row],[FME.DE]]-$Q$7</f>
        <v>4.4374167796434327E-2</v>
      </c>
      <c r="AB121" s="9">
        <f>return[[#This Row],[MRK.DE]]-$R$7</f>
        <v>4.3377369270695097E-3</v>
      </c>
      <c r="AC121" s="9">
        <f>return[[#This Row],[PUM.DE]]-$S$7</f>
        <v>9.9187975055776752E-3</v>
      </c>
      <c r="AD121" s="9">
        <f>return[[#This Row],[SIE.DE]]-$T$7</f>
        <v>1.4017079795414122E-2</v>
      </c>
      <c r="AE121" s="9">
        <f>return[[#This Row],[ZAL.DE]]-$U$7</f>
        <v>1.3123578904879718E-2</v>
      </c>
    </row>
    <row r="122" spans="3:31" x14ac:dyDescent="0.25">
      <c r="C122" s="2">
        <v>43074</v>
      </c>
      <c r="D122" s="5">
        <f>('Raw Wide'!B121-'Raw Wide'!B120)/'Raw Wide'!B120</f>
        <v>-1.6325999705951326E-2</v>
      </c>
      <c r="E122" s="5">
        <f>('Raw Wide'!C121-'Raw Wide'!C120)/'Raw Wide'!C120</f>
        <v>1.1282073584697589E-3</v>
      </c>
      <c r="F122" s="5">
        <f>('Raw Wide'!D121-'Raw Wide'!D120)/'Raw Wide'!D120</f>
        <v>1.7857257023065891E-2</v>
      </c>
      <c r="G122" s="5">
        <f>('Raw Wide'!E121-'Raw Wide'!E120)/'Raw Wide'!E120</f>
        <v>-2.3175155750996554E-3</v>
      </c>
      <c r="H122" s="5">
        <f>('Raw Wide'!F121-'Raw Wide'!F120)/'Raw Wide'!F120</f>
        <v>-8.5727043199672337E-3</v>
      </c>
      <c r="I122" s="5">
        <f>('Raw Wide'!G121-'Raw Wide'!G120)/'Raw Wide'!G120</f>
        <v>1.3259771746412226E-3</v>
      </c>
      <c r="J122" s="5">
        <f>('Raw Wide'!H121-'Raw Wide'!H120)/'Raw Wide'!H120</f>
        <v>-1.0466661921999597E-2</v>
      </c>
      <c r="K122" s="5">
        <f>('Raw Wide'!I121-'Raw Wide'!I120)/'Raw Wide'!I120</f>
        <v>2.6509450748975301E-3</v>
      </c>
      <c r="W122" s="2">
        <v>43074</v>
      </c>
      <c r="X122" s="9">
        <f>return[[#This Row],[1COV.DE]]-$N$7</f>
        <v>-1.6289788946178396E-2</v>
      </c>
      <c r="Y122" s="9">
        <f>return[[#This Row],[ADS.DE]]-$O$7</f>
        <v>8.7344193757337503E-4</v>
      </c>
      <c r="Z122" s="9">
        <f>return[[#This Row],[DB1.DE]]-$P$7</f>
        <v>1.728889331704405E-2</v>
      </c>
      <c r="AA122" s="9">
        <f>return[[#This Row],[FME.DE]]-$Q$7</f>
        <v>-2.1056269958890134E-3</v>
      </c>
      <c r="AB122" s="9">
        <f>return[[#This Row],[MRK.DE]]-$R$7</f>
        <v>-9.0453220163261121E-3</v>
      </c>
      <c r="AC122" s="9">
        <f>return[[#This Row],[PUM.DE]]-$S$7</f>
        <v>5.2385636574493657E-4</v>
      </c>
      <c r="AD122" s="9">
        <f>return[[#This Row],[SIE.DE]]-$T$7</f>
        <v>-1.0602557518831013E-2</v>
      </c>
      <c r="AE122" s="9">
        <f>return[[#This Row],[ZAL.DE]]-$U$7</f>
        <v>2.6964996920612336E-3</v>
      </c>
    </row>
    <row r="123" spans="3:31" x14ac:dyDescent="0.25">
      <c r="C123" s="2">
        <v>43075</v>
      </c>
      <c r="D123" s="5">
        <f>('Raw Wide'!B122-'Raw Wide'!B121)/'Raw Wide'!B121</f>
        <v>-5.4925493765607151E-3</v>
      </c>
      <c r="E123" s="5">
        <f>('Raw Wide'!C122-'Raw Wide'!C121)/'Raw Wide'!C121</f>
        <v>1.0143742857195453E-2</v>
      </c>
      <c r="F123" s="5">
        <f>('Raw Wide'!D122-'Raw Wide'!D121)/'Raw Wide'!D121</f>
        <v>1.0320019344040221E-2</v>
      </c>
      <c r="G123" s="5">
        <f>('Raw Wide'!E122-'Raw Wide'!E121)/'Raw Wide'!E121</f>
        <v>-1.7422299966268877E-3</v>
      </c>
      <c r="H123" s="5">
        <f>('Raw Wide'!F122-'Raw Wide'!F121)/'Raw Wide'!F121</f>
        <v>-1.0780516624881695E-2</v>
      </c>
      <c r="I123" s="5">
        <f>('Raw Wide'!G122-'Raw Wide'!G121)/'Raw Wide'!G121</f>
        <v>-5.8262033552006626E-3</v>
      </c>
      <c r="J123" s="5">
        <f>('Raw Wide'!H122-'Raw Wide'!H121)/'Raw Wide'!H121</f>
        <v>-1.3220449282285466E-3</v>
      </c>
      <c r="K123" s="5">
        <f>('Raw Wide'!I122-'Raw Wide'!I121)/'Raw Wide'!I121</f>
        <v>8.1618348812928909E-3</v>
      </c>
      <c r="W123" s="2">
        <v>43075</v>
      </c>
      <c r="X123" s="9">
        <f>return[[#This Row],[1COV.DE]]-$N$7</f>
        <v>-5.4563386167877847E-3</v>
      </c>
      <c r="Y123" s="9">
        <f>return[[#This Row],[ADS.DE]]-$O$7</f>
        <v>9.8889774362990682E-3</v>
      </c>
      <c r="Z123" s="9">
        <f>return[[#This Row],[DB1.DE]]-$P$7</f>
        <v>9.7516556380183809E-3</v>
      </c>
      <c r="AA123" s="9">
        <f>return[[#This Row],[FME.DE]]-$Q$7</f>
        <v>-1.5303414174162456E-3</v>
      </c>
      <c r="AB123" s="9">
        <f>return[[#This Row],[MRK.DE]]-$R$7</f>
        <v>-1.1253134321240574E-2</v>
      </c>
      <c r="AC123" s="9">
        <f>return[[#This Row],[PUM.DE]]-$S$7</f>
        <v>-6.6283241640969484E-3</v>
      </c>
      <c r="AD123" s="9">
        <f>return[[#This Row],[SIE.DE]]-$T$7</f>
        <v>-1.4579405250599625E-3</v>
      </c>
      <c r="AE123" s="9">
        <f>return[[#This Row],[ZAL.DE]]-$U$7</f>
        <v>8.2073894984565944E-3</v>
      </c>
    </row>
    <row r="124" spans="3:31" x14ac:dyDescent="0.25">
      <c r="C124" s="2">
        <v>43076</v>
      </c>
      <c r="D124" s="5">
        <f>('Raw Wide'!B123-'Raw Wide'!B122)/'Raw Wide'!B122</f>
        <v>-8.8847252716507154E-3</v>
      </c>
      <c r="E124" s="5">
        <f>('Raw Wide'!C123-'Raw Wide'!C122)/'Raw Wide'!C122</f>
        <v>5.0208884219423034E-3</v>
      </c>
      <c r="F124" s="5">
        <f>('Raw Wide'!D123-'Raw Wide'!D122)/'Raw Wide'!D122</f>
        <v>4.3921976543173837E-3</v>
      </c>
      <c r="G124" s="5">
        <f>('Raw Wide'!E123-'Raw Wide'!E122)/'Raw Wide'!E122</f>
        <v>9.1912441173825129E-3</v>
      </c>
      <c r="H124" s="5">
        <f>('Raw Wide'!F123-'Raw Wide'!F122)/'Raw Wide'!F122</f>
        <v>-2.1569384903074727E-3</v>
      </c>
      <c r="I124" s="5">
        <f>('Raw Wide'!G123-'Raw Wide'!G122)/'Raw Wide'!G122</f>
        <v>2.3972453434748316E-3</v>
      </c>
      <c r="J124" s="5">
        <f>('Raw Wide'!H123-'Raw Wide'!H122)/'Raw Wide'!H122</f>
        <v>6.619482028652277E-3</v>
      </c>
      <c r="K124" s="5">
        <f>('Raw Wide'!I123-'Raw Wide'!I122)/'Raw Wide'!I122</f>
        <v>3.9909693952551893E-3</v>
      </c>
      <c r="W124" s="2">
        <v>43076</v>
      </c>
      <c r="X124" s="9">
        <f>return[[#This Row],[1COV.DE]]-$N$7</f>
        <v>-8.848514511877785E-3</v>
      </c>
      <c r="Y124" s="9">
        <f>return[[#This Row],[ADS.DE]]-$O$7</f>
        <v>4.7661230010459191E-3</v>
      </c>
      <c r="Z124" s="9">
        <f>return[[#This Row],[DB1.DE]]-$P$7</f>
        <v>3.8238339482955432E-3</v>
      </c>
      <c r="AA124" s="9">
        <f>return[[#This Row],[FME.DE]]-$Q$7</f>
        <v>9.4031326965931545E-3</v>
      </c>
      <c r="AB124" s="9">
        <f>return[[#This Row],[MRK.DE]]-$R$7</f>
        <v>-2.6295561866663507E-3</v>
      </c>
      <c r="AC124" s="9">
        <f>return[[#This Row],[PUM.DE]]-$S$7</f>
        <v>1.5951245345785456E-3</v>
      </c>
      <c r="AD124" s="9">
        <f>return[[#This Row],[SIE.DE]]-$T$7</f>
        <v>6.4835864318208616E-3</v>
      </c>
      <c r="AE124" s="9">
        <f>return[[#This Row],[ZAL.DE]]-$U$7</f>
        <v>4.0365240124188928E-3</v>
      </c>
    </row>
    <row r="125" spans="3:31" x14ac:dyDescent="0.25">
      <c r="C125" s="2">
        <v>43077</v>
      </c>
      <c r="D125" s="5">
        <f>('Raw Wide'!B124-'Raw Wide'!B123)/'Raw Wide'!B123</f>
        <v>1.5142392346418175E-2</v>
      </c>
      <c r="E125" s="5">
        <f>('Raw Wide'!C124-'Raw Wide'!C123)/'Raw Wide'!C123</f>
        <v>2.4980027249613041E-3</v>
      </c>
      <c r="F125" s="5">
        <f>('Raw Wide'!D124-'Raw Wide'!D123)/'Raw Wide'!D123</f>
        <v>7.0172022287054783E-3</v>
      </c>
      <c r="G125" s="5">
        <f>('Raw Wide'!E124-'Raw Wide'!E123)/'Raw Wide'!E123</f>
        <v>6.4561546581837666E-3</v>
      </c>
      <c r="H125" s="5">
        <f>('Raw Wide'!F124-'Raw Wide'!F123)/'Raw Wide'!F123</f>
        <v>1.0921474164458784E-2</v>
      </c>
      <c r="I125" s="5">
        <f>('Raw Wide'!G124-'Raw Wide'!G123)/'Raw Wide'!G123</f>
        <v>-8.7696103572407324E-3</v>
      </c>
      <c r="J125" s="5">
        <f>('Raw Wide'!H124-'Raw Wide'!H123)/'Raw Wide'!H123</f>
        <v>1.0083273267734699E-2</v>
      </c>
      <c r="K125" s="5">
        <f>('Raw Wide'!I124-'Raw Wide'!I123)/'Raw Wide'!I123</f>
        <v>3.1572945754778071E-2</v>
      </c>
      <c r="W125" s="2">
        <v>43077</v>
      </c>
      <c r="X125" s="9">
        <f>return[[#This Row],[1COV.DE]]-$N$7</f>
        <v>1.5178603106191105E-2</v>
      </c>
      <c r="Y125" s="9">
        <f>return[[#This Row],[ADS.DE]]-$O$7</f>
        <v>2.2432373040649203E-3</v>
      </c>
      <c r="Z125" s="9">
        <f>return[[#This Row],[DB1.DE]]-$P$7</f>
        <v>6.4488385226836378E-3</v>
      </c>
      <c r="AA125" s="9">
        <f>return[[#This Row],[FME.DE]]-$Q$7</f>
        <v>6.6680432373944082E-3</v>
      </c>
      <c r="AB125" s="9">
        <f>return[[#This Row],[MRK.DE]]-$R$7</f>
        <v>1.0448856468099905E-2</v>
      </c>
      <c r="AC125" s="9">
        <f>return[[#This Row],[PUM.DE]]-$S$7</f>
        <v>-9.5717311661370191E-3</v>
      </c>
      <c r="AD125" s="9">
        <f>return[[#This Row],[SIE.DE]]-$T$7</f>
        <v>9.9473776709032829E-3</v>
      </c>
      <c r="AE125" s="9">
        <f>return[[#This Row],[ZAL.DE]]-$U$7</f>
        <v>3.1618500371941777E-2</v>
      </c>
    </row>
    <row r="126" spans="3:31" x14ac:dyDescent="0.25">
      <c r="C126" s="2">
        <v>43080</v>
      </c>
      <c r="D126" s="5">
        <f>('Raw Wide'!B125-'Raw Wide'!B124)/'Raw Wide'!B124</f>
        <v>-3.5799617459727857E-3</v>
      </c>
      <c r="E126" s="5">
        <f>('Raw Wide'!C125-'Raw Wide'!C124)/'Raw Wide'!C124</f>
        <v>-3.1007916344602243E-2</v>
      </c>
      <c r="F126" s="5">
        <f>('Raw Wide'!D125-'Raw Wide'!D124)/'Raw Wide'!D124</f>
        <v>8.7859178998953517E-3</v>
      </c>
      <c r="G126" s="5">
        <f>('Raw Wide'!E125-'Raw Wide'!E124)/'Raw Wide'!E124</f>
        <v>2.2910729499416378E-3</v>
      </c>
      <c r="H126" s="5">
        <f>('Raw Wide'!F125-'Raw Wide'!F124)/'Raw Wide'!F124</f>
        <v>1.1028625399214828E-2</v>
      </c>
      <c r="I126" s="5">
        <f>('Raw Wide'!G125-'Raw Wide'!G124)/'Raw Wide'!G124</f>
        <v>-7.7747663021892318E-3</v>
      </c>
      <c r="J126" s="5">
        <f>('Raw Wide'!H125-'Raw Wide'!H124)/'Raw Wide'!H124</f>
        <v>1.5625108081444405E-2</v>
      </c>
      <c r="K126" s="5">
        <f>('Raw Wide'!I125-'Raw Wide'!I124)/'Raw Wide'!I124</f>
        <v>9.4682371580264157E-3</v>
      </c>
      <c r="W126" s="2">
        <v>43080</v>
      </c>
      <c r="X126" s="9">
        <f>return[[#This Row],[1COV.DE]]-$N$7</f>
        <v>-3.5437509861998557E-3</v>
      </c>
      <c r="Y126" s="9">
        <f>return[[#This Row],[ADS.DE]]-$O$7</f>
        <v>-3.1262681765498623E-2</v>
      </c>
      <c r="Z126" s="9">
        <f>return[[#This Row],[DB1.DE]]-$P$7</f>
        <v>8.2175541938735112E-3</v>
      </c>
      <c r="AA126" s="9">
        <f>return[[#This Row],[FME.DE]]-$Q$7</f>
        <v>2.5029615291522799E-3</v>
      </c>
      <c r="AB126" s="9">
        <f>return[[#This Row],[MRK.DE]]-$R$7</f>
        <v>1.055600770285595E-2</v>
      </c>
      <c r="AC126" s="9">
        <f>return[[#This Row],[PUM.DE]]-$S$7</f>
        <v>-8.5768871110855176E-3</v>
      </c>
      <c r="AD126" s="9">
        <f>return[[#This Row],[SIE.DE]]-$T$7</f>
        <v>1.5489212484612989E-2</v>
      </c>
      <c r="AE126" s="9">
        <f>return[[#This Row],[ZAL.DE]]-$U$7</f>
        <v>9.5137917751901193E-3</v>
      </c>
    </row>
    <row r="127" spans="3:31" x14ac:dyDescent="0.25">
      <c r="C127" s="2">
        <v>43081</v>
      </c>
      <c r="D127" s="5">
        <f>('Raw Wide'!B126-'Raw Wide'!B125)/'Raw Wide'!B125</f>
        <v>3.592823918159814E-3</v>
      </c>
      <c r="E127" s="5">
        <f>('Raw Wide'!C126-'Raw Wide'!C125)/'Raw Wide'!C125</f>
        <v>-5.1426373373983899E-3</v>
      </c>
      <c r="F127" s="5">
        <f>('Raw Wide'!D126-'Raw Wide'!D125)/'Raw Wide'!D125</f>
        <v>-6.6071504874365859E-3</v>
      </c>
      <c r="G127" s="5">
        <f>('Raw Wide'!E126-'Raw Wide'!E125)/'Raw Wide'!E125</f>
        <v>1.1771319305853685E-2</v>
      </c>
      <c r="H127" s="5">
        <f>('Raw Wide'!F126-'Raw Wide'!F125)/'Raw Wide'!F125</f>
        <v>1.4692857724877141E-2</v>
      </c>
      <c r="I127" s="5">
        <f>('Raw Wide'!G126-'Raw Wide'!G125)/'Raw Wide'!G125</f>
        <v>-4.9985054887333527E-3</v>
      </c>
      <c r="J127" s="5">
        <f>('Raw Wide'!H126-'Raw Wide'!H125)/'Raw Wide'!H125</f>
        <v>8.5462432316484309E-4</v>
      </c>
      <c r="K127" s="5">
        <f>('Raw Wide'!I126-'Raw Wide'!I125)/'Raw Wide'!I125</f>
        <v>-1.5268622199398098E-3</v>
      </c>
      <c r="W127" s="2">
        <v>43081</v>
      </c>
      <c r="X127" s="9">
        <f>return[[#This Row],[1COV.DE]]-$N$7</f>
        <v>3.629034677932744E-3</v>
      </c>
      <c r="Y127" s="9">
        <f>return[[#This Row],[ADS.DE]]-$O$7</f>
        <v>-5.3974027582947733E-3</v>
      </c>
      <c r="Z127" s="9">
        <f>return[[#This Row],[DB1.DE]]-$P$7</f>
        <v>-7.1755141934584264E-3</v>
      </c>
      <c r="AA127" s="9">
        <f>return[[#This Row],[FME.DE]]-$Q$7</f>
        <v>1.1983207885064327E-2</v>
      </c>
      <c r="AB127" s="9">
        <f>return[[#This Row],[MRK.DE]]-$R$7</f>
        <v>1.4220240028518263E-2</v>
      </c>
      <c r="AC127" s="9">
        <f>return[[#This Row],[PUM.DE]]-$S$7</f>
        <v>-5.8006262976296385E-3</v>
      </c>
      <c r="AD127" s="9">
        <f>return[[#This Row],[SIE.DE]]-$T$7</f>
        <v>7.1872872633342729E-4</v>
      </c>
      <c r="AE127" s="9">
        <f>return[[#This Row],[ZAL.DE]]-$U$7</f>
        <v>-1.481307602776106E-3</v>
      </c>
    </row>
    <row r="128" spans="3:31" x14ac:dyDescent="0.25">
      <c r="C128" s="2">
        <v>43082</v>
      </c>
      <c r="D128" s="5">
        <f>('Raw Wide'!B127-'Raw Wide'!B126)/'Raw Wide'!B126</f>
        <v>1.4081171194229468E-2</v>
      </c>
      <c r="E128" s="5">
        <f>('Raw Wide'!C127-'Raw Wide'!C126)/'Raw Wide'!C126</f>
        <v>-2.871915273143601E-2</v>
      </c>
      <c r="F128" s="5">
        <f>('Raw Wide'!D127-'Raw Wide'!D126)/'Raw Wide'!D126</f>
        <v>3.0232922815838633E-3</v>
      </c>
      <c r="G128" s="5">
        <f>('Raw Wide'!E127-'Raw Wide'!E126)/'Raw Wide'!E126</f>
        <v>4.5193005660610215E-4</v>
      </c>
      <c r="H128" s="5">
        <f>('Raw Wide'!F127-'Raw Wide'!F126)/'Raw Wide'!F126</f>
        <v>-5.4847845398372612E-3</v>
      </c>
      <c r="I128" s="5">
        <f>('Raw Wide'!G127-'Raw Wide'!G126)/'Raw Wide'!G126</f>
        <v>-6.5174080894609748E-3</v>
      </c>
      <c r="J128" s="5">
        <f>('Raw Wide'!H127-'Raw Wide'!H126)/'Raw Wide'!H126</f>
        <v>-7.2587292523370144E-3</v>
      </c>
      <c r="K128" s="5">
        <f>('Raw Wide'!I127-'Raw Wide'!I126)/'Raw Wide'!I126</f>
        <v>1.0704467036396907E-2</v>
      </c>
      <c r="W128" s="2">
        <v>43082</v>
      </c>
      <c r="X128" s="9">
        <f>return[[#This Row],[1COV.DE]]-$N$7</f>
        <v>1.4117381954002398E-2</v>
      </c>
      <c r="Y128" s="9">
        <f>return[[#This Row],[ADS.DE]]-$O$7</f>
        <v>-2.8973918152332395E-2</v>
      </c>
      <c r="Z128" s="9">
        <f>return[[#This Row],[DB1.DE]]-$P$7</f>
        <v>2.4549285755620228E-3</v>
      </c>
      <c r="AA128" s="9">
        <f>return[[#This Row],[FME.DE]]-$Q$7</f>
        <v>6.6381863581674414E-4</v>
      </c>
      <c r="AB128" s="9">
        <f>return[[#This Row],[MRK.DE]]-$R$7</f>
        <v>-5.9574022361961387E-3</v>
      </c>
      <c r="AC128" s="9">
        <f>return[[#This Row],[PUM.DE]]-$S$7</f>
        <v>-7.3195288983572606E-3</v>
      </c>
      <c r="AD128" s="9">
        <f>return[[#This Row],[SIE.DE]]-$T$7</f>
        <v>-7.3946248491684298E-3</v>
      </c>
      <c r="AE128" s="9">
        <f>return[[#This Row],[ZAL.DE]]-$U$7</f>
        <v>1.075002165356061E-2</v>
      </c>
    </row>
    <row r="129" spans="3:31" x14ac:dyDescent="0.25">
      <c r="C129" s="2">
        <v>43083</v>
      </c>
      <c r="D129" s="5">
        <f>('Raw Wide'!B128-'Raw Wide'!B127)/'Raw Wide'!B127</f>
        <v>5.4130975556342716E-3</v>
      </c>
      <c r="E129" s="5">
        <f>('Raw Wide'!C128-'Raw Wide'!C127)/'Raw Wide'!C127</f>
        <v>0</v>
      </c>
      <c r="F129" s="5">
        <f>('Raw Wide'!D128-'Raw Wide'!D127)/'Raw Wide'!D127</f>
        <v>-1.8888851729284679E-2</v>
      </c>
      <c r="G129" s="5">
        <f>('Raw Wide'!E128-'Raw Wide'!E127)/'Raw Wide'!E127</f>
        <v>-1.1290735468310149E-2</v>
      </c>
      <c r="H129" s="5">
        <f>('Raw Wide'!F128-'Raw Wide'!F127)/'Raw Wide'!F127</f>
        <v>-6.7285464482626078E-3</v>
      </c>
      <c r="I129" s="5">
        <f>('Raw Wide'!G128-'Raw Wide'!G127)/'Raw Wide'!G127</f>
        <v>-1.7766696470762653E-2</v>
      </c>
      <c r="J129" s="5">
        <f>('Raw Wide'!H128-'Raw Wide'!H127)/'Raw Wide'!H127</f>
        <v>-4.3006399650251869E-4</v>
      </c>
      <c r="K129" s="5">
        <f>('Raw Wide'!I128-'Raw Wide'!I127)/'Raw Wide'!I127</f>
        <v>-5.7278505506939076E-3</v>
      </c>
      <c r="W129" s="2">
        <v>43083</v>
      </c>
      <c r="X129" s="9">
        <f>return[[#This Row],[1COV.DE]]-$N$7</f>
        <v>5.449308315407202E-3</v>
      </c>
      <c r="Y129" s="9">
        <f>return[[#This Row],[ADS.DE]]-$O$7</f>
        <v>-2.5476542089638383E-4</v>
      </c>
      <c r="Z129" s="9">
        <f>return[[#This Row],[DB1.DE]]-$P$7</f>
        <v>-1.945721543530652E-2</v>
      </c>
      <c r="AA129" s="9">
        <f>return[[#This Row],[FME.DE]]-$Q$7</f>
        <v>-1.1078846889099507E-2</v>
      </c>
      <c r="AB129" s="9">
        <f>return[[#This Row],[MRK.DE]]-$R$7</f>
        <v>-7.2011641446214853E-3</v>
      </c>
      <c r="AC129" s="9">
        <f>return[[#This Row],[PUM.DE]]-$S$7</f>
        <v>-1.856881727965894E-2</v>
      </c>
      <c r="AD129" s="9">
        <f>return[[#This Row],[SIE.DE]]-$T$7</f>
        <v>-5.659595933339345E-4</v>
      </c>
      <c r="AE129" s="9">
        <f>return[[#This Row],[ZAL.DE]]-$U$7</f>
        <v>-5.6822959335302041E-3</v>
      </c>
    </row>
    <row r="130" spans="3:31" x14ac:dyDescent="0.25">
      <c r="C130" s="2">
        <v>43084</v>
      </c>
      <c r="D130" s="5">
        <f>('Raw Wide'!B129-'Raw Wide'!B128)/'Raw Wide'!B128</f>
        <v>1.135301859355338E-2</v>
      </c>
      <c r="E130" s="5">
        <f>('Raw Wide'!C129-'Raw Wide'!C128)/'Raw Wide'!C128</f>
        <v>1.8628029989656691E-2</v>
      </c>
      <c r="F130" s="5">
        <f>('Raw Wide'!D129-'Raw Wide'!D128)/'Raw Wide'!D128</f>
        <v>5.2227718813942581E-3</v>
      </c>
      <c r="G130" s="5">
        <f>('Raw Wide'!E129-'Raw Wide'!E128)/'Raw Wide'!E128</f>
        <v>-5.9380781288322611E-3</v>
      </c>
      <c r="H130" s="5">
        <f>('Raw Wide'!F129-'Raw Wide'!F128)/'Raw Wide'!F128</f>
        <v>5.3303941590326885E-3</v>
      </c>
      <c r="I130" s="5">
        <f>('Raw Wide'!G129-'Raw Wide'!G128)/'Raw Wide'!G128</f>
        <v>3.2837094366371326E-2</v>
      </c>
      <c r="J130" s="5">
        <f>('Raw Wide'!H129-'Raw Wide'!H128)/'Raw Wide'!H128</f>
        <v>2.1513460038847317E-3</v>
      </c>
      <c r="K130" s="5">
        <f>('Raw Wide'!I129-'Raw Wide'!I128)/'Raw Wide'!I128</f>
        <v>-1.2391304347826093E-2</v>
      </c>
      <c r="W130" s="2">
        <v>43084</v>
      </c>
      <c r="X130" s="9">
        <f>return[[#This Row],[1COV.DE]]-$N$7</f>
        <v>1.138922935332631E-2</v>
      </c>
      <c r="Y130" s="9">
        <f>return[[#This Row],[ADS.DE]]-$O$7</f>
        <v>1.8373264568760306E-2</v>
      </c>
      <c r="Z130" s="9">
        <f>return[[#This Row],[DB1.DE]]-$P$7</f>
        <v>4.6544081753724176E-3</v>
      </c>
      <c r="AA130" s="9">
        <f>return[[#This Row],[FME.DE]]-$Q$7</f>
        <v>-5.7261895496216186E-3</v>
      </c>
      <c r="AB130" s="9">
        <f>return[[#This Row],[MRK.DE]]-$R$7</f>
        <v>4.857776462673811E-3</v>
      </c>
      <c r="AC130" s="9">
        <f>return[[#This Row],[PUM.DE]]-$S$7</f>
        <v>3.203497355747504E-2</v>
      </c>
      <c r="AD130" s="9">
        <f>return[[#This Row],[SIE.DE]]-$T$7</f>
        <v>2.0154504070533158E-3</v>
      </c>
      <c r="AE130" s="9">
        <f>return[[#This Row],[ZAL.DE]]-$U$7</f>
        <v>-1.234574973066239E-2</v>
      </c>
    </row>
    <row r="131" spans="3:31" x14ac:dyDescent="0.25">
      <c r="C131" s="2">
        <v>43087</v>
      </c>
      <c r="D131" s="5">
        <f>('Raw Wide'!B130-'Raw Wide'!B129)/'Raw Wide'!B129</f>
        <v>8.6797042537924453E-3</v>
      </c>
      <c r="E131" s="5">
        <f>('Raw Wide'!C130-'Raw Wide'!C129)/'Raw Wide'!C129</f>
        <v>6.9664186921308477E-3</v>
      </c>
      <c r="F131" s="5">
        <f>('Raw Wide'!D130-'Raw Wide'!D129)/'Raw Wide'!D129</f>
        <v>-1.0187153790199943E-3</v>
      </c>
      <c r="G131" s="5">
        <f>('Raw Wide'!E130-'Raw Wide'!E129)/'Raw Wide'!E129</f>
        <v>1.7001823780581127E-2</v>
      </c>
      <c r="H131" s="5">
        <f>('Raw Wide'!F130-'Raw Wide'!F129)/'Raw Wide'!F129</f>
        <v>1.535396072061509E-2</v>
      </c>
      <c r="I131" s="5">
        <f>('Raw Wide'!G130-'Raw Wide'!G129)/'Raw Wide'!G129</f>
        <v>1.0372985428078721E-2</v>
      </c>
      <c r="J131" s="5">
        <f>('Raw Wide'!H130-'Raw Wide'!H129)/'Raw Wide'!H129</f>
        <v>2.3615362678428609E-2</v>
      </c>
      <c r="K131" s="5">
        <f>('Raw Wide'!I130-'Raw Wide'!I129)/'Raw Wide'!I129</f>
        <v>-3.3898327096632104E-2</v>
      </c>
      <c r="W131" s="2">
        <v>43087</v>
      </c>
      <c r="X131" s="9">
        <f>return[[#This Row],[1COV.DE]]-$N$7</f>
        <v>8.7159150135653757E-3</v>
      </c>
      <c r="Y131" s="9">
        <f>return[[#This Row],[ADS.DE]]-$O$7</f>
        <v>6.7116532712344634E-3</v>
      </c>
      <c r="Z131" s="9">
        <f>return[[#This Row],[DB1.DE]]-$P$7</f>
        <v>-1.5870790850418346E-3</v>
      </c>
      <c r="AA131" s="9">
        <f>return[[#This Row],[FME.DE]]-$Q$7</f>
        <v>1.7213712359791768E-2</v>
      </c>
      <c r="AB131" s="9">
        <f>return[[#This Row],[MRK.DE]]-$R$7</f>
        <v>1.4881343024256212E-2</v>
      </c>
      <c r="AC131" s="9">
        <f>return[[#This Row],[PUM.DE]]-$S$7</f>
        <v>9.5708646191824346E-3</v>
      </c>
      <c r="AD131" s="9">
        <f>return[[#This Row],[SIE.DE]]-$T$7</f>
        <v>2.3479467081597195E-2</v>
      </c>
      <c r="AE131" s="9">
        <f>return[[#This Row],[ZAL.DE]]-$U$7</f>
        <v>-3.3852772479468399E-2</v>
      </c>
    </row>
    <row r="132" spans="3:31" x14ac:dyDescent="0.25">
      <c r="C132" s="2">
        <v>43088</v>
      </c>
      <c r="D132" s="5">
        <f>('Raw Wide'!B131-'Raw Wide'!B130)/'Raw Wide'!B130</f>
        <v>1.1931834008004105E-2</v>
      </c>
      <c r="E132" s="5">
        <f>('Raw Wide'!C131-'Raw Wide'!C130)/'Raw Wide'!C130</f>
        <v>-4.0355741041134463E-3</v>
      </c>
      <c r="F132" s="5">
        <f>('Raw Wide'!D131-'Raw Wide'!D130)/'Raw Wide'!D130</f>
        <v>-1.2033618521855327E-2</v>
      </c>
      <c r="G132" s="5">
        <f>('Raw Wide'!E131-'Raw Wide'!E130)/'Raw Wide'!E130</f>
        <v>-8.69747968262005E-3</v>
      </c>
      <c r="H132" s="5">
        <f>('Raw Wide'!F131-'Raw Wide'!F130)/'Raw Wide'!F130</f>
        <v>-5.4395183761040428E-3</v>
      </c>
      <c r="I132" s="5">
        <f>('Raw Wide'!G131-'Raw Wide'!G130)/'Raw Wide'!G130</f>
        <v>5.8666834649654014E-3</v>
      </c>
      <c r="J132" s="5">
        <f>('Raw Wide'!H131-'Raw Wide'!H130)/'Raw Wide'!H130</f>
        <v>-4.1947077144090465E-3</v>
      </c>
      <c r="K132" s="5">
        <f>('Raw Wide'!I131-'Raw Wide'!I130)/'Raw Wide'!I130</f>
        <v>-7.8605834554701954E-3</v>
      </c>
      <c r="W132" s="2">
        <v>43088</v>
      </c>
      <c r="X132" s="9">
        <f>return[[#This Row],[1COV.DE]]-$N$7</f>
        <v>1.1968044767777035E-2</v>
      </c>
      <c r="Y132" s="9">
        <f>return[[#This Row],[ADS.DE]]-$O$7</f>
        <v>-4.2903395250098297E-3</v>
      </c>
      <c r="Z132" s="9">
        <f>return[[#This Row],[DB1.DE]]-$P$7</f>
        <v>-1.2601982227877168E-2</v>
      </c>
      <c r="AA132" s="9">
        <f>return[[#This Row],[FME.DE]]-$Q$7</f>
        <v>-8.4855911034094084E-3</v>
      </c>
      <c r="AB132" s="9">
        <f>return[[#This Row],[MRK.DE]]-$R$7</f>
        <v>-5.9121360724629203E-3</v>
      </c>
      <c r="AC132" s="9">
        <f>return[[#This Row],[PUM.DE]]-$S$7</f>
        <v>5.0645626560691156E-3</v>
      </c>
      <c r="AD132" s="9">
        <f>return[[#This Row],[SIE.DE]]-$T$7</f>
        <v>-4.3306033112404619E-3</v>
      </c>
      <c r="AE132" s="9">
        <f>return[[#This Row],[ZAL.DE]]-$U$7</f>
        <v>-7.8150288383064918E-3</v>
      </c>
    </row>
    <row r="133" spans="3:31" x14ac:dyDescent="0.25">
      <c r="C133" s="2">
        <v>43089</v>
      </c>
      <c r="D133" s="5">
        <f>('Raw Wide'!B132-'Raw Wide'!B131)/'Raw Wide'!B131</f>
        <v>-1.7687184895517079E-2</v>
      </c>
      <c r="E133" s="5">
        <f>('Raw Wide'!C132-'Raw Wide'!C131)/'Raw Wide'!C131</f>
        <v>-1.4471844468959048E-2</v>
      </c>
      <c r="F133" s="5">
        <f>('Raw Wide'!D132-'Raw Wide'!D131)/'Raw Wide'!D131</f>
        <v>-5.5738299369161365E-3</v>
      </c>
      <c r="G133" s="5">
        <f>('Raw Wide'!E132-'Raw Wide'!E131)/'Raw Wide'!E131</f>
        <v>-3.6463500670988885E-3</v>
      </c>
      <c r="H133" s="5">
        <f>('Raw Wide'!F132-'Raw Wide'!F131)/'Raw Wide'!F131</f>
        <v>-1.750152992624248E-2</v>
      </c>
      <c r="I133" s="5">
        <f>('Raw Wide'!G132-'Raw Wide'!G131)/'Raw Wide'!G131</f>
        <v>-3.4463794508736113E-3</v>
      </c>
      <c r="J133" s="5">
        <f>('Raw Wide'!H132-'Raw Wide'!H131)/'Raw Wide'!H131</f>
        <v>-1.347930955319499E-2</v>
      </c>
      <c r="K133" s="5">
        <f>('Raw Wide'!I132-'Raw Wide'!I131)/'Raw Wide'!I131</f>
        <v>1.0334160538944114E-2</v>
      </c>
      <c r="W133" s="2">
        <v>43089</v>
      </c>
      <c r="X133" s="9">
        <f>return[[#This Row],[1COV.DE]]-$N$7</f>
        <v>-1.7650974135744148E-2</v>
      </c>
      <c r="Y133" s="9">
        <f>return[[#This Row],[ADS.DE]]-$O$7</f>
        <v>-1.4726609889855432E-2</v>
      </c>
      <c r="Z133" s="9">
        <f>return[[#This Row],[DB1.DE]]-$P$7</f>
        <v>-6.1421936429379769E-3</v>
      </c>
      <c r="AA133" s="9">
        <f>return[[#This Row],[FME.DE]]-$Q$7</f>
        <v>-3.4344614878882465E-3</v>
      </c>
      <c r="AB133" s="9">
        <f>return[[#This Row],[MRK.DE]]-$R$7</f>
        <v>-1.7974147622601359E-2</v>
      </c>
      <c r="AC133" s="9">
        <f>return[[#This Row],[PUM.DE]]-$S$7</f>
        <v>-4.2485002597698971E-3</v>
      </c>
      <c r="AD133" s="9">
        <f>return[[#This Row],[SIE.DE]]-$T$7</f>
        <v>-1.3615205150026406E-2</v>
      </c>
      <c r="AE133" s="9">
        <f>return[[#This Row],[ZAL.DE]]-$U$7</f>
        <v>1.0379715156107817E-2</v>
      </c>
    </row>
    <row r="134" spans="3:31" x14ac:dyDescent="0.25">
      <c r="C134" s="2">
        <v>43090</v>
      </c>
      <c r="D134" s="5">
        <f>('Raw Wide'!B133-'Raw Wide'!B132)/'Raw Wide'!B132</f>
        <v>5.5403292096231809E-3</v>
      </c>
      <c r="E134" s="5">
        <f>('Raw Wide'!C133-'Raw Wide'!C132)/'Raw Wide'!C132</f>
        <v>-3.2305038070920998E-3</v>
      </c>
      <c r="F134" s="5">
        <f>('Raw Wide'!D133-'Raw Wide'!D132)/'Raw Wide'!D132</f>
        <v>4.5671919191770001E-3</v>
      </c>
      <c r="G134" s="5">
        <f>('Raw Wide'!E133-'Raw Wide'!E132)/'Raw Wide'!E132</f>
        <v>-3.4324059717917376E-4</v>
      </c>
      <c r="H134" s="5">
        <f>('Raw Wide'!F133-'Raw Wide'!F132)/'Raw Wide'!F132</f>
        <v>4.2305965646240408E-3</v>
      </c>
      <c r="I134" s="5">
        <f>('Raw Wide'!G133-'Raw Wide'!G132)/'Raw Wide'!G132</f>
        <v>-1.7823906829895667E-2</v>
      </c>
      <c r="J134" s="5">
        <f>('Raw Wide'!H133-'Raw Wide'!H132)/'Raw Wide'!H132</f>
        <v>4.6968854429195557E-3</v>
      </c>
      <c r="K134" s="5">
        <f>('Raw Wide'!I133-'Raw Wide'!I132)/'Raw Wide'!I132</f>
        <v>-7.9554496637212308E-4</v>
      </c>
      <c r="W134" s="2">
        <v>43090</v>
      </c>
      <c r="X134" s="9">
        <f>return[[#This Row],[1COV.DE]]-$N$7</f>
        <v>5.5765399693961113E-3</v>
      </c>
      <c r="Y134" s="9">
        <f>return[[#This Row],[ADS.DE]]-$O$7</f>
        <v>-3.4852692279884836E-3</v>
      </c>
      <c r="Z134" s="9">
        <f>return[[#This Row],[DB1.DE]]-$P$7</f>
        <v>3.9988282131551596E-3</v>
      </c>
      <c r="AA134" s="9">
        <f>return[[#This Row],[FME.DE]]-$Q$7</f>
        <v>-1.3135201796853172E-4</v>
      </c>
      <c r="AB134" s="9">
        <f>return[[#This Row],[MRK.DE]]-$R$7</f>
        <v>3.7579788682651628E-3</v>
      </c>
      <c r="AC134" s="9">
        <f>return[[#This Row],[PUM.DE]]-$S$7</f>
        <v>-1.8626027638791953E-2</v>
      </c>
      <c r="AD134" s="9">
        <f>return[[#This Row],[SIE.DE]]-$T$7</f>
        <v>4.5609898460881402E-3</v>
      </c>
      <c r="AE134" s="9">
        <f>return[[#This Row],[ZAL.DE]]-$U$7</f>
        <v>-7.4999034920841942E-4</v>
      </c>
    </row>
    <row r="135" spans="3:31" x14ac:dyDescent="0.25">
      <c r="C135" s="2">
        <v>43091</v>
      </c>
      <c r="D135" s="5">
        <f>('Raw Wide'!B134-'Raw Wide'!B133)/'Raw Wide'!B133</f>
        <v>-9.9863573240695346E-3</v>
      </c>
      <c r="E135" s="5">
        <f>('Raw Wide'!C134-'Raw Wide'!C133)/'Raw Wide'!C133</f>
        <v>-1.7678443226805895E-3</v>
      </c>
      <c r="F135" s="5">
        <f>('Raw Wide'!D134-'Raw Wide'!D133)/'Raw Wide'!D133</f>
        <v>-1.5498277043476383E-3</v>
      </c>
      <c r="G135" s="5">
        <f>('Raw Wide'!E134-'Raw Wide'!E133)/'Raw Wide'!E133</f>
        <v>9.3811865950792026E-3</v>
      </c>
      <c r="H135" s="5">
        <f>('Raw Wide'!F134-'Raw Wide'!F133)/'Raw Wide'!F133</f>
        <v>8.8695944150124365E-4</v>
      </c>
      <c r="I135" s="5">
        <f>('Raw Wide'!G134-'Raw Wide'!G133)/'Raw Wide'!G133</f>
        <v>-6.2296419297959661E-3</v>
      </c>
      <c r="J135" s="5">
        <f>('Raw Wide'!H134-'Raw Wide'!H133)/'Raw Wide'!H133</f>
        <v>-1.6999547453000635E-3</v>
      </c>
      <c r="K135" s="5">
        <f>('Raw Wide'!I134-'Raw Wide'!I133)/'Raw Wide'!I133</f>
        <v>-1.364808948244124E-3</v>
      </c>
      <c r="W135" s="2">
        <v>43091</v>
      </c>
      <c r="X135" s="9">
        <f>return[[#This Row],[1COV.DE]]-$N$7</f>
        <v>-9.9501465642966042E-3</v>
      </c>
      <c r="Y135" s="9">
        <f>return[[#This Row],[ADS.DE]]-$O$7</f>
        <v>-2.0226097435769733E-3</v>
      </c>
      <c r="Z135" s="9">
        <f>return[[#This Row],[DB1.DE]]-$P$7</f>
        <v>-2.1181914103694786E-3</v>
      </c>
      <c r="AA135" s="9">
        <f>return[[#This Row],[FME.DE]]-$Q$7</f>
        <v>9.5930751742898442E-3</v>
      </c>
      <c r="AB135" s="9">
        <f>return[[#This Row],[MRK.DE]]-$R$7</f>
        <v>4.1434174514236587E-4</v>
      </c>
      <c r="AC135" s="9">
        <f>return[[#This Row],[PUM.DE]]-$S$7</f>
        <v>-7.0317627386922519E-3</v>
      </c>
      <c r="AD135" s="9">
        <f>return[[#This Row],[SIE.DE]]-$T$7</f>
        <v>-1.8358503421314794E-3</v>
      </c>
      <c r="AE135" s="9">
        <f>return[[#This Row],[ZAL.DE]]-$U$7</f>
        <v>-1.3192543310804202E-3</v>
      </c>
    </row>
    <row r="136" spans="3:31" x14ac:dyDescent="0.25">
      <c r="C136" s="2">
        <v>43096</v>
      </c>
      <c r="D136" s="5">
        <f>('Raw Wide'!B135-'Raw Wide'!B134)/'Raw Wide'!B134</f>
        <v>1.2521813329202554E-2</v>
      </c>
      <c r="E136" s="5">
        <f>('Raw Wide'!C135-'Raw Wide'!C134)/'Raw Wide'!C134</f>
        <v>3.2467134692179436E-3</v>
      </c>
      <c r="F136" s="5">
        <f>('Raw Wide'!D135-'Raw Wide'!D134)/'Raw Wide'!D134</f>
        <v>1.4486730133129013E-3</v>
      </c>
      <c r="G136" s="5">
        <f>('Raw Wide'!E135-'Raw Wide'!E134)/'Raw Wide'!E134</f>
        <v>1.8133670622108998E-3</v>
      </c>
      <c r="H136" s="5">
        <f>('Raw Wide'!F135-'Raw Wide'!F134)/'Raw Wide'!F134</f>
        <v>6.0922233974722365E-3</v>
      </c>
      <c r="I136" s="5">
        <f>('Raw Wide'!G135-'Raw Wide'!G134)/'Raw Wide'!G134</f>
        <v>-6.9500125087463369E-3</v>
      </c>
      <c r="J136" s="5">
        <f>('Raw Wide'!H135-'Raw Wide'!H134)/'Raw Wide'!H134</f>
        <v>4.6828885409868973E-3</v>
      </c>
      <c r="K136" s="5">
        <f>('Raw Wide'!I135-'Raw Wide'!I134)/'Raw Wide'!I134</f>
        <v>7.7448743624202185E-3</v>
      </c>
      <c r="W136" s="2">
        <v>43096</v>
      </c>
      <c r="X136" s="9">
        <f>return[[#This Row],[1COV.DE]]-$N$7</f>
        <v>1.2558024088975484E-2</v>
      </c>
      <c r="Y136" s="9">
        <f>return[[#This Row],[ADS.DE]]-$O$7</f>
        <v>2.9919480483215598E-3</v>
      </c>
      <c r="Z136" s="9">
        <f>return[[#This Row],[DB1.DE]]-$P$7</f>
        <v>8.8030930729106089E-4</v>
      </c>
      <c r="AA136" s="9">
        <f>return[[#This Row],[FME.DE]]-$Q$7</f>
        <v>2.0252556414215419E-3</v>
      </c>
      <c r="AB136" s="9">
        <f>return[[#This Row],[MRK.DE]]-$R$7</f>
        <v>5.6196057011133589E-3</v>
      </c>
      <c r="AC136" s="9">
        <f>return[[#This Row],[PUM.DE]]-$S$7</f>
        <v>-7.7521333176426227E-3</v>
      </c>
      <c r="AD136" s="9">
        <f>return[[#This Row],[SIE.DE]]-$T$7</f>
        <v>4.5469929441554818E-3</v>
      </c>
      <c r="AE136" s="9">
        <f>return[[#This Row],[ZAL.DE]]-$U$7</f>
        <v>7.7904289795839221E-3</v>
      </c>
    </row>
    <row r="137" spans="3:31" x14ac:dyDescent="0.25">
      <c r="C137" s="2">
        <v>43097</v>
      </c>
      <c r="D137" s="5">
        <f>('Raw Wide'!B136-'Raw Wide'!B135)/'Raw Wide'!B135</f>
        <v>-6.4125293964559038E-3</v>
      </c>
      <c r="E137" s="5">
        <f>('Raw Wide'!C136-'Raw Wide'!C135)/'Raw Wide'!C135</f>
        <v>-9.4144280812254039E-3</v>
      </c>
      <c r="F137" s="5">
        <f>('Raw Wide'!D136-'Raw Wide'!D135)/'Raw Wide'!D135</f>
        <v>-2.5833362428318218E-3</v>
      </c>
      <c r="G137" s="5">
        <f>('Raw Wide'!E136-'Raw Wide'!E135)/'Raw Wide'!E135</f>
        <v>-2.4889959720360861E-3</v>
      </c>
      <c r="H137" s="5">
        <f>('Raw Wide'!F136-'Raw Wide'!F135)/'Raw Wide'!F135</f>
        <v>-6.6062033342779167E-4</v>
      </c>
      <c r="I137" s="5">
        <f>('Raw Wide'!G136-'Raw Wide'!G135)/'Raw Wide'!G135</f>
        <v>2.1955487426881292E-3</v>
      </c>
      <c r="J137" s="5">
        <f>('Raw Wide'!H136-'Raw Wide'!H135)/'Raw Wide'!H135</f>
        <v>-1.0169583799485897E-2</v>
      </c>
      <c r="K137" s="5">
        <f>('Raw Wide'!I136-'Raw Wide'!I135)/'Raw Wide'!I135</f>
        <v>-7.911392047404652E-4</v>
      </c>
      <c r="W137" s="2">
        <v>43097</v>
      </c>
      <c r="X137" s="9">
        <f>return[[#This Row],[1COV.DE]]-$N$7</f>
        <v>-6.3763186366829734E-3</v>
      </c>
      <c r="Y137" s="9">
        <f>return[[#This Row],[ADS.DE]]-$O$7</f>
        <v>-9.6691935021217881E-3</v>
      </c>
      <c r="Z137" s="9">
        <f>return[[#This Row],[DB1.DE]]-$P$7</f>
        <v>-3.1516999488536623E-3</v>
      </c>
      <c r="AA137" s="9">
        <f>return[[#This Row],[FME.DE]]-$Q$7</f>
        <v>-2.2771073928254441E-3</v>
      </c>
      <c r="AB137" s="9">
        <f>return[[#This Row],[MRK.DE]]-$R$7</f>
        <v>-1.1332380297866694E-3</v>
      </c>
      <c r="AC137" s="9">
        <f>return[[#This Row],[PUM.DE]]-$S$7</f>
        <v>1.3934279337918431E-3</v>
      </c>
      <c r="AD137" s="9">
        <f>return[[#This Row],[SIE.DE]]-$T$7</f>
        <v>-1.0305479396317313E-2</v>
      </c>
      <c r="AE137" s="9">
        <f>return[[#This Row],[ZAL.DE]]-$U$7</f>
        <v>-7.4558458757676153E-4</v>
      </c>
    </row>
    <row r="138" spans="3:31" x14ac:dyDescent="0.25">
      <c r="C138" s="2">
        <v>43098</v>
      </c>
      <c r="D138" s="5">
        <f>('Raw Wide'!B137-'Raw Wide'!B136)/'Raw Wide'!B136</f>
        <v>-8.5281646380170363E-3</v>
      </c>
      <c r="E138" s="5">
        <f>('Raw Wide'!C137-'Raw Wide'!C136)/'Raw Wide'!C136</f>
        <v>-7.1280043949944021E-3</v>
      </c>
      <c r="F138" s="5">
        <f>('Raw Wide'!D137-'Raw Wide'!D136)/'Raw Wide'!D136</f>
        <v>2.9010739012367542E-3</v>
      </c>
      <c r="G138" s="5">
        <f>('Raw Wide'!E137-'Raw Wide'!E136)/'Raw Wide'!E136</f>
        <v>-4.4232740466751564E-3</v>
      </c>
      <c r="H138" s="5">
        <f>('Raw Wide'!F137-'Raw Wide'!F136)/'Raw Wide'!F136</f>
        <v>-1.1237210994854641E-2</v>
      </c>
      <c r="I138" s="5">
        <f>('Raw Wide'!G137-'Raw Wide'!G136)/'Raw Wide'!G136</f>
        <v>-5.8879515802498939E-3</v>
      </c>
      <c r="J138" s="5">
        <f>('Raw Wide'!H137-'Raw Wide'!H136)/'Raw Wide'!H136</f>
        <v>-5.5650471858607851E-3</v>
      </c>
      <c r="K138" s="5">
        <f>('Raw Wide'!I137-'Raw Wide'!I136)/'Raw Wide'!I136</f>
        <v>-2.0359686896972294E-3</v>
      </c>
      <c r="W138" s="2">
        <v>43098</v>
      </c>
      <c r="X138" s="9">
        <f>return[[#This Row],[1COV.DE]]-$N$7</f>
        <v>-8.4919538782441059E-3</v>
      </c>
      <c r="Y138" s="9">
        <f>return[[#This Row],[ADS.DE]]-$O$7</f>
        <v>-7.3827698158907863E-3</v>
      </c>
      <c r="Z138" s="9">
        <f>return[[#This Row],[DB1.DE]]-$P$7</f>
        <v>2.3327101952149137E-3</v>
      </c>
      <c r="AA138" s="9">
        <f>return[[#This Row],[FME.DE]]-$Q$7</f>
        <v>-4.2113854674645148E-3</v>
      </c>
      <c r="AB138" s="9">
        <f>return[[#This Row],[MRK.DE]]-$R$7</f>
        <v>-1.1709828691213519E-2</v>
      </c>
      <c r="AC138" s="9">
        <f>return[[#This Row],[PUM.DE]]-$S$7</f>
        <v>-6.6900723891461797E-3</v>
      </c>
      <c r="AD138" s="9">
        <f>return[[#This Row],[SIE.DE]]-$T$7</f>
        <v>-5.7009427826922006E-3</v>
      </c>
      <c r="AE138" s="9">
        <f>return[[#This Row],[ZAL.DE]]-$U$7</f>
        <v>-1.9904140725335259E-3</v>
      </c>
    </row>
    <row r="139" spans="3:31" x14ac:dyDescent="0.25">
      <c r="C139" s="2">
        <v>43102</v>
      </c>
      <c r="D139" s="5">
        <f>('Raw Wide'!B138-'Raw Wide'!B137)/'Raw Wide'!B137</f>
        <v>-4.533396223518716E-3</v>
      </c>
      <c r="E139" s="5">
        <f>('Raw Wide'!C138-'Raw Wide'!C137)/'Raw Wide'!C137</f>
        <v>0</v>
      </c>
      <c r="F139" s="5">
        <f>('Raw Wide'!D138-'Raw Wide'!D137)/'Raw Wide'!D137</f>
        <v>-9.7109131983246014E-3</v>
      </c>
      <c r="G139" s="5">
        <f>('Raw Wide'!E138-'Raw Wide'!E137)/'Raw Wide'!E137</f>
        <v>-9.5691984993152117E-3</v>
      </c>
      <c r="H139" s="5">
        <f>('Raw Wide'!F138-'Raw Wide'!F137)/'Raw Wide'!F137</f>
        <v>2.5626934301806285E-3</v>
      </c>
      <c r="I139" s="5">
        <f>('Raw Wide'!G138-'Raw Wide'!G137)/'Raw Wide'!G137</f>
        <v>-8.264453645296042E-3</v>
      </c>
      <c r="J139" s="5">
        <f>('Raw Wide'!H138-'Raw Wide'!H137)/'Raw Wide'!H137</f>
        <v>-7.8347450436447447E-3</v>
      </c>
      <c r="K139" s="5">
        <f>('Raw Wide'!I138-'Raw Wide'!I137)/'Raw Wide'!I137</f>
        <v>-3.7402469119234456E-3</v>
      </c>
      <c r="W139" s="2">
        <v>43102</v>
      </c>
      <c r="X139" s="9">
        <f>return[[#This Row],[1COV.DE]]-$N$7</f>
        <v>-4.4971854637457856E-3</v>
      </c>
      <c r="Y139" s="9">
        <f>return[[#This Row],[ADS.DE]]-$O$7</f>
        <v>-2.5476542089638383E-4</v>
      </c>
      <c r="Z139" s="9">
        <f>return[[#This Row],[DB1.DE]]-$P$7</f>
        <v>-1.0279276904346442E-2</v>
      </c>
      <c r="AA139" s="9">
        <f>return[[#This Row],[FME.DE]]-$Q$7</f>
        <v>-9.3573099201045701E-3</v>
      </c>
      <c r="AB139" s="9">
        <f>return[[#This Row],[MRK.DE]]-$R$7</f>
        <v>2.0900757338217506E-3</v>
      </c>
      <c r="AC139" s="9">
        <f>return[[#This Row],[PUM.DE]]-$S$7</f>
        <v>-9.0665744541923287E-3</v>
      </c>
      <c r="AD139" s="9">
        <f>return[[#This Row],[SIE.DE]]-$T$7</f>
        <v>-7.970640640476161E-3</v>
      </c>
      <c r="AE139" s="9">
        <f>return[[#This Row],[ZAL.DE]]-$U$7</f>
        <v>-3.6946922947597421E-3</v>
      </c>
    </row>
    <row r="140" spans="3:31" x14ac:dyDescent="0.25">
      <c r="C140" s="2">
        <v>43103</v>
      </c>
      <c r="D140" s="5">
        <f>('Raw Wide'!B139-'Raw Wide'!B138)/'Raw Wide'!B138</f>
        <v>1.3078036982479261E-2</v>
      </c>
      <c r="E140" s="5">
        <f>('Raw Wide'!C139-'Raw Wide'!C138)/'Raw Wide'!C138</f>
        <v>5.3843570222626824E-3</v>
      </c>
      <c r="F140" s="5">
        <f>('Raw Wide'!D139-'Raw Wide'!D138)/'Raw Wide'!D138</f>
        <v>8.7628892854738211E-3</v>
      </c>
      <c r="G140" s="5">
        <f>('Raw Wide'!E139-'Raw Wide'!E138)/'Raw Wide'!E138</f>
        <v>7.1313403308266299E-3</v>
      </c>
      <c r="H140" s="5">
        <f>('Raw Wide'!F139-'Raw Wide'!F138)/'Raw Wide'!F138</f>
        <v>9.7798817155658625E-3</v>
      </c>
      <c r="I140" s="5">
        <f>('Raw Wide'!G139-'Raw Wide'!G138)/'Raw Wide'!G138</f>
        <v>6.9444808173445127E-3</v>
      </c>
      <c r="J140" s="5">
        <f>('Raw Wide'!H139-'Raw Wide'!H138)/'Raw Wide'!H138</f>
        <v>1.0760331313021997E-2</v>
      </c>
      <c r="K140" s="5">
        <f>('Raw Wide'!I139-'Raw Wide'!I138)/'Raw Wide'!I138</f>
        <v>2.8213833260208571E-2</v>
      </c>
      <c r="W140" s="2">
        <v>43103</v>
      </c>
      <c r="X140" s="9">
        <f>return[[#This Row],[1COV.DE]]-$N$7</f>
        <v>1.3114247742252191E-2</v>
      </c>
      <c r="Y140" s="9">
        <f>return[[#This Row],[ADS.DE]]-$O$7</f>
        <v>5.1295916013662981E-3</v>
      </c>
      <c r="Z140" s="9">
        <f>return[[#This Row],[DB1.DE]]-$P$7</f>
        <v>8.1945255794519806E-3</v>
      </c>
      <c r="AA140" s="9">
        <f>return[[#This Row],[FME.DE]]-$Q$7</f>
        <v>7.3432289100372715E-3</v>
      </c>
      <c r="AB140" s="9">
        <f>return[[#This Row],[MRK.DE]]-$R$7</f>
        <v>9.3072640192069841E-3</v>
      </c>
      <c r="AC140" s="9">
        <f>return[[#This Row],[PUM.DE]]-$S$7</f>
        <v>6.1423600084482268E-3</v>
      </c>
      <c r="AD140" s="9">
        <f>return[[#This Row],[SIE.DE]]-$T$7</f>
        <v>1.0624435716190581E-2</v>
      </c>
      <c r="AE140" s="9">
        <f>return[[#This Row],[ZAL.DE]]-$U$7</f>
        <v>2.8259387877372276E-2</v>
      </c>
    </row>
    <row r="141" spans="3:31" x14ac:dyDescent="0.25">
      <c r="C141" s="2">
        <v>43104</v>
      </c>
      <c r="D141" s="5">
        <f>('Raw Wide'!B140-'Raw Wide'!B139)/'Raw Wide'!B139</f>
        <v>1.9133243488964766E-2</v>
      </c>
      <c r="E141" s="5">
        <f>('Raw Wide'!C140-'Raw Wide'!C139)/'Raw Wide'!C139</f>
        <v>1.309127858298029E-2</v>
      </c>
      <c r="F141" s="5">
        <f>('Raw Wide'!D140-'Raw Wide'!D139)/'Raw Wide'!D139</f>
        <v>1.6752773004323158E-2</v>
      </c>
      <c r="G141" s="5">
        <f>('Raw Wide'!E140-'Raw Wide'!E139)/'Raw Wide'!E139</f>
        <v>1.3248112704798108E-2</v>
      </c>
      <c r="H141" s="5">
        <f>('Raw Wide'!F140-'Raw Wide'!F139)/'Raw Wide'!F139</f>
        <v>-1.760926698259711E-3</v>
      </c>
      <c r="I141" s="5">
        <f>('Raw Wide'!G140-'Raw Wide'!G139)/'Raw Wide'!G139</f>
        <v>0</v>
      </c>
      <c r="J141" s="5">
        <f>('Raw Wide'!H140-'Raw Wide'!H139)/'Raw Wide'!H139</f>
        <v>2.7300786153238419E-2</v>
      </c>
      <c r="K141" s="5">
        <f>('Raw Wide'!I140-'Raw Wide'!I139)/'Raw Wide'!I139</f>
        <v>-1.9916132328305844E-3</v>
      </c>
      <c r="W141" s="2">
        <v>43104</v>
      </c>
      <c r="X141" s="9">
        <f>return[[#This Row],[1COV.DE]]-$N$7</f>
        <v>1.9169454248737696E-2</v>
      </c>
      <c r="Y141" s="9">
        <f>return[[#This Row],[ADS.DE]]-$O$7</f>
        <v>1.2836513162083906E-2</v>
      </c>
      <c r="Z141" s="9">
        <f>return[[#This Row],[DB1.DE]]-$P$7</f>
        <v>1.6184409298301318E-2</v>
      </c>
      <c r="AA141" s="9">
        <f>return[[#This Row],[FME.DE]]-$Q$7</f>
        <v>1.346000128400875E-2</v>
      </c>
      <c r="AB141" s="9">
        <f>return[[#This Row],[MRK.DE]]-$R$7</f>
        <v>-2.2335443946185887E-3</v>
      </c>
      <c r="AC141" s="9">
        <f>return[[#This Row],[PUM.DE]]-$S$7</f>
        <v>-8.0212080889628602E-4</v>
      </c>
      <c r="AD141" s="9">
        <f>return[[#This Row],[SIE.DE]]-$T$7</f>
        <v>2.7164890556407004E-2</v>
      </c>
      <c r="AE141" s="9">
        <f>return[[#This Row],[ZAL.DE]]-$U$7</f>
        <v>-1.9460586156668806E-3</v>
      </c>
    </row>
    <row r="142" spans="3:31" x14ac:dyDescent="0.25">
      <c r="C142" s="2">
        <v>43105</v>
      </c>
      <c r="D142" s="5">
        <f>('Raw Wide'!B141-'Raw Wide'!B140)/'Raw Wide'!B140</f>
        <v>-1.356912161967229E-3</v>
      </c>
      <c r="E142" s="5">
        <f>('Raw Wide'!C141-'Raw Wide'!C140)/'Raw Wide'!C140</f>
        <v>1.0572729082083752E-2</v>
      </c>
      <c r="F142" s="5">
        <f>('Raw Wide'!D141-'Raw Wide'!D140)/'Raw Wide'!D140</f>
        <v>1.4238625518862415E-3</v>
      </c>
      <c r="G142" s="5">
        <f>('Raw Wide'!E141-'Raw Wide'!E140)/'Raw Wide'!E140</f>
        <v>2.006305621143116E-2</v>
      </c>
      <c r="H142" s="5">
        <f>('Raw Wide'!F141-'Raw Wide'!F140)/'Raw Wide'!F140</f>
        <v>3.1091537451080082E-2</v>
      </c>
      <c r="I142" s="5">
        <f>('Raw Wide'!G141-'Raw Wide'!G140)/'Raw Wide'!G140</f>
        <v>2.7585298384279122E-3</v>
      </c>
      <c r="J142" s="5">
        <f>('Raw Wide'!H141-'Raw Wide'!H140)/'Raw Wide'!H140</f>
        <v>3.8441532038013446E-3</v>
      </c>
      <c r="K142" s="5">
        <f>('Raw Wide'!I141-'Raw Wide'!I140)/'Raw Wide'!I140</f>
        <v>8.8694017236993507E-4</v>
      </c>
      <c r="W142" s="2">
        <v>43105</v>
      </c>
      <c r="X142" s="9">
        <f>return[[#This Row],[1COV.DE]]-$N$7</f>
        <v>-1.320701402194299E-3</v>
      </c>
      <c r="Y142" s="9">
        <f>return[[#This Row],[ADS.DE]]-$O$7</f>
        <v>1.0317963661187368E-2</v>
      </c>
      <c r="Z142" s="9">
        <f>return[[#This Row],[DB1.DE]]-$P$7</f>
        <v>8.5549884586440109E-4</v>
      </c>
      <c r="AA142" s="9">
        <f>return[[#This Row],[FME.DE]]-$Q$7</f>
        <v>2.0274944790641802E-2</v>
      </c>
      <c r="AB142" s="9">
        <f>return[[#This Row],[MRK.DE]]-$R$7</f>
        <v>3.0618919754721204E-2</v>
      </c>
      <c r="AC142" s="9">
        <f>return[[#This Row],[PUM.DE]]-$S$7</f>
        <v>1.9564090295316264E-3</v>
      </c>
      <c r="AD142" s="9">
        <f>return[[#This Row],[SIE.DE]]-$T$7</f>
        <v>3.7082576069699287E-3</v>
      </c>
      <c r="AE142" s="9">
        <f>return[[#This Row],[ZAL.DE]]-$U$7</f>
        <v>9.3249478953363874E-4</v>
      </c>
    </row>
    <row r="143" spans="3:31" x14ac:dyDescent="0.25">
      <c r="C143" s="2">
        <v>43108</v>
      </c>
      <c r="D143" s="5">
        <f>('Raw Wide'!B142-'Raw Wide'!B141)/'Raw Wide'!B141</f>
        <v>-1.2457807686531083E-2</v>
      </c>
      <c r="E143" s="5">
        <f>('Raw Wide'!C142-'Raw Wide'!C141)/'Raw Wide'!C141</f>
        <v>4.0686087780326214E-3</v>
      </c>
      <c r="F143" s="5">
        <f>('Raw Wide'!D142-'Raw Wide'!D141)/'Raw Wide'!D141</f>
        <v>1.2593959348467321E-2</v>
      </c>
      <c r="G143" s="5">
        <f>('Raw Wide'!E142-'Raw Wide'!E141)/'Raw Wide'!E141</f>
        <v>5.9666425016627325E-3</v>
      </c>
      <c r="H143" s="5">
        <f>('Raw Wide'!F142-'Raw Wide'!F141)/'Raw Wide'!F141</f>
        <v>-4.9188631171217271E-3</v>
      </c>
      <c r="I143" s="5">
        <f>('Raw Wide'!G142-'Raw Wide'!G141)/'Raw Wide'!G141</f>
        <v>-5.5021157051767036E-3</v>
      </c>
      <c r="J143" s="5">
        <f>('Raw Wide'!H142-'Raw Wide'!H141)/'Raw Wide'!H141</f>
        <v>7.3259506141845464E-3</v>
      </c>
      <c r="K143" s="5">
        <f>('Raw Wide'!I142-'Raw Wide'!I141)/'Raw Wide'!I141</f>
        <v>3.7661055331436018E-3</v>
      </c>
      <c r="W143" s="2">
        <v>43108</v>
      </c>
      <c r="X143" s="9">
        <f>return[[#This Row],[1COV.DE]]-$N$7</f>
        <v>-1.2421596926758153E-2</v>
      </c>
      <c r="Y143" s="9">
        <f>return[[#This Row],[ADS.DE]]-$O$7</f>
        <v>3.8138433571362376E-3</v>
      </c>
      <c r="Z143" s="9">
        <f>return[[#This Row],[DB1.DE]]-$P$7</f>
        <v>1.2025595642445481E-2</v>
      </c>
      <c r="AA143" s="9">
        <f>return[[#This Row],[FME.DE]]-$Q$7</f>
        <v>6.178531080873375E-3</v>
      </c>
      <c r="AB143" s="9">
        <f>return[[#This Row],[MRK.DE]]-$R$7</f>
        <v>-5.3914808134806046E-3</v>
      </c>
      <c r="AC143" s="9">
        <f>return[[#This Row],[PUM.DE]]-$S$7</f>
        <v>-6.3042365140729894E-3</v>
      </c>
      <c r="AD143" s="9">
        <f>return[[#This Row],[SIE.DE]]-$T$7</f>
        <v>7.190055017353131E-3</v>
      </c>
      <c r="AE143" s="9">
        <f>return[[#This Row],[ZAL.DE]]-$U$7</f>
        <v>3.8116601503073054E-3</v>
      </c>
    </row>
    <row r="144" spans="3:31" x14ac:dyDescent="0.25">
      <c r="C144" s="2">
        <v>43109</v>
      </c>
      <c r="D144" s="5">
        <f>('Raw Wide'!B143-'Raw Wide'!B142)/'Raw Wide'!B142</f>
        <v>1.2844072035708894E-2</v>
      </c>
      <c r="E144" s="5">
        <f>('Raw Wide'!C143-'Raw Wide'!C142)/'Raw Wide'!C142</f>
        <v>-2.0839349385838014E-2</v>
      </c>
      <c r="F144" s="5">
        <f>('Raw Wide'!D143-'Raw Wide'!D142)/'Raw Wide'!D142</f>
        <v>-3.0089623082643858E-3</v>
      </c>
      <c r="G144" s="5">
        <f>('Raw Wide'!E143-'Raw Wide'!E142)/'Raw Wide'!E142</f>
        <v>1.0984409515598193E-2</v>
      </c>
      <c r="H144" s="5">
        <f>('Raw Wide'!F143-'Raw Wide'!F142)/'Raw Wide'!F142</f>
        <v>6.8774669608582433E-3</v>
      </c>
      <c r="I144" s="5">
        <f>('Raw Wide'!G143-'Raw Wide'!G142)/'Raw Wide'!G142</f>
        <v>-5.5324685615036114E-3</v>
      </c>
      <c r="J144" s="5">
        <f>('Raw Wide'!H143-'Raw Wide'!H142)/'Raw Wide'!H142</f>
        <v>4.9586796389122128E-3</v>
      </c>
      <c r="K144" s="5">
        <f>('Raw Wide'!I143-'Raw Wide'!I142)/'Raw Wide'!I142</f>
        <v>-1.7656212366889964E-2</v>
      </c>
      <c r="W144" s="2">
        <v>43109</v>
      </c>
      <c r="X144" s="9">
        <f>return[[#This Row],[1COV.DE]]-$N$7</f>
        <v>1.2880282795481824E-2</v>
      </c>
      <c r="Y144" s="9">
        <f>return[[#This Row],[ADS.DE]]-$O$7</f>
        <v>-2.1094114806734399E-2</v>
      </c>
      <c r="Z144" s="9">
        <f>return[[#This Row],[DB1.DE]]-$P$7</f>
        <v>-3.5773260142862263E-3</v>
      </c>
      <c r="AA144" s="9">
        <f>return[[#This Row],[FME.DE]]-$Q$7</f>
        <v>1.1196298094808835E-2</v>
      </c>
      <c r="AB144" s="9">
        <f>return[[#This Row],[MRK.DE]]-$R$7</f>
        <v>6.4048492644993658E-3</v>
      </c>
      <c r="AC144" s="9">
        <f>return[[#This Row],[PUM.DE]]-$S$7</f>
        <v>-6.3345893703998972E-3</v>
      </c>
      <c r="AD144" s="9">
        <f>return[[#This Row],[SIE.DE]]-$T$7</f>
        <v>4.8227840420807973E-3</v>
      </c>
      <c r="AE144" s="9">
        <f>return[[#This Row],[ZAL.DE]]-$U$7</f>
        <v>-1.7610657749726259E-2</v>
      </c>
    </row>
    <row r="145" spans="3:31" x14ac:dyDescent="0.25">
      <c r="C145" s="2">
        <v>43110</v>
      </c>
      <c r="D145" s="5">
        <f>('Raw Wide'!B144-'Raw Wide'!B143)/'Raw Wide'!B143</f>
        <v>1.5852115352023735E-3</v>
      </c>
      <c r="E145" s="5">
        <f>('Raw Wide'!C144-'Raw Wide'!C143)/'Raw Wide'!C143</f>
        <v>-8.5723992723778872E-3</v>
      </c>
      <c r="F145" s="5">
        <f>('Raw Wide'!D144-'Raw Wide'!D143)/'Raw Wide'!D143</f>
        <v>1.3078415642480959E-2</v>
      </c>
      <c r="G145" s="5">
        <f>('Raw Wide'!E144-'Raw Wide'!E143)/'Raw Wide'!E143</f>
        <v>-1.1516780810077606E-2</v>
      </c>
      <c r="H145" s="5">
        <f>('Raw Wide'!F144-'Raw Wide'!F143)/'Raw Wide'!F143</f>
        <v>-1.067238012539725E-2</v>
      </c>
      <c r="I145" s="5">
        <f>('Raw Wide'!G144-'Raw Wide'!G143)/'Raw Wide'!G143</f>
        <v>-1.6690065280881395E-2</v>
      </c>
      <c r="J145" s="5">
        <f>('Raw Wide'!H144-'Raw Wide'!H143)/'Raw Wide'!H143</f>
        <v>-9.868290002341169E-3</v>
      </c>
      <c r="K145" s="5">
        <f>('Raw Wide'!I144-'Raw Wide'!I143)/'Raw Wide'!I143</f>
        <v>-1.370469618983138E-2</v>
      </c>
      <c r="W145" s="2">
        <v>43110</v>
      </c>
      <c r="X145" s="9">
        <f>return[[#This Row],[1COV.DE]]-$N$7</f>
        <v>1.6214222949753035E-3</v>
      </c>
      <c r="Y145" s="9">
        <f>return[[#This Row],[ADS.DE]]-$O$7</f>
        <v>-8.8271646932742715E-3</v>
      </c>
      <c r="Z145" s="9">
        <f>return[[#This Row],[DB1.DE]]-$P$7</f>
        <v>1.2510051936459118E-2</v>
      </c>
      <c r="AA145" s="9">
        <f>return[[#This Row],[FME.DE]]-$Q$7</f>
        <v>-1.1304892230866965E-2</v>
      </c>
      <c r="AB145" s="9">
        <f>return[[#This Row],[MRK.DE]]-$R$7</f>
        <v>-1.1144997821756129E-2</v>
      </c>
      <c r="AC145" s="9">
        <f>return[[#This Row],[PUM.DE]]-$S$7</f>
        <v>-1.7492186089777682E-2</v>
      </c>
      <c r="AD145" s="9">
        <f>return[[#This Row],[SIE.DE]]-$T$7</f>
        <v>-1.0004185599172585E-2</v>
      </c>
      <c r="AE145" s="9">
        <f>return[[#This Row],[ZAL.DE]]-$U$7</f>
        <v>-1.3659141572667677E-2</v>
      </c>
    </row>
    <row r="146" spans="3:31" x14ac:dyDescent="0.25">
      <c r="C146" s="2">
        <v>43111</v>
      </c>
      <c r="D146" s="5">
        <f>('Raw Wide'!B145-'Raw Wide'!B144)/'Raw Wide'!B144</f>
        <v>6.7820202738892331E-4</v>
      </c>
      <c r="E146" s="5">
        <f>('Raw Wide'!C145-'Raw Wide'!C144)/'Raw Wide'!C144</f>
        <v>-7.7519099674928458E-3</v>
      </c>
      <c r="F146" s="5">
        <f>('Raw Wide'!D145-'Raw Wide'!D144)/'Raw Wide'!D144</f>
        <v>-6.9512607594160707E-3</v>
      </c>
      <c r="G146" s="5">
        <f>('Raw Wide'!E145-'Raw Wide'!E144)/'Raw Wide'!E144</f>
        <v>-8.5734997217284184E-3</v>
      </c>
      <c r="H146" s="5">
        <f>('Raw Wide'!F145-'Raw Wide'!F144)/'Raw Wide'!F144</f>
        <v>-1.0571786437788267E-2</v>
      </c>
      <c r="I146" s="5">
        <f>('Raw Wide'!G145-'Raw Wide'!G144)/'Raw Wide'!G144</f>
        <v>-4.384707088515552E-2</v>
      </c>
      <c r="J146" s="5">
        <f>('Raw Wide'!H145-'Raw Wide'!H144)/'Raw Wide'!H144</f>
        <v>1.8271722724774459E-3</v>
      </c>
      <c r="K146" s="5">
        <f>('Raw Wide'!I145-'Raw Wide'!I144)/'Raw Wide'!I144</f>
        <v>1.3667379787363093E-2</v>
      </c>
      <c r="W146" s="2">
        <v>43111</v>
      </c>
      <c r="X146" s="9">
        <f>return[[#This Row],[1COV.DE]]-$N$7</f>
        <v>7.1441278716185338E-4</v>
      </c>
      <c r="Y146" s="9">
        <f>return[[#This Row],[ADS.DE]]-$O$7</f>
        <v>-8.0066753883892301E-3</v>
      </c>
      <c r="Z146" s="9">
        <f>return[[#This Row],[DB1.DE]]-$P$7</f>
        <v>-7.5196244654379112E-3</v>
      </c>
      <c r="AA146" s="9">
        <f>return[[#This Row],[FME.DE]]-$Q$7</f>
        <v>-8.3616111425177768E-3</v>
      </c>
      <c r="AB146" s="9">
        <f>return[[#This Row],[MRK.DE]]-$R$7</f>
        <v>-1.1044404134147146E-2</v>
      </c>
      <c r="AC146" s="9">
        <f>return[[#This Row],[PUM.DE]]-$S$7</f>
        <v>-4.4649191694051807E-2</v>
      </c>
      <c r="AD146" s="9">
        <f>return[[#This Row],[SIE.DE]]-$T$7</f>
        <v>1.69127667564603E-3</v>
      </c>
      <c r="AE146" s="9">
        <f>return[[#This Row],[ZAL.DE]]-$U$7</f>
        <v>1.3712934404526797E-2</v>
      </c>
    </row>
    <row r="147" spans="3:31" x14ac:dyDescent="0.25">
      <c r="C147" s="2">
        <v>43112</v>
      </c>
      <c r="D147" s="5">
        <f>('Raw Wide'!B146-'Raw Wide'!B145)/'Raw Wide'!B145</f>
        <v>2.53050695898645E-2</v>
      </c>
      <c r="E147" s="5">
        <f>('Raw Wide'!C146-'Raw Wide'!C145)/'Raw Wide'!C145</f>
        <v>1.2920728682035526E-2</v>
      </c>
      <c r="F147" s="5">
        <f>('Raw Wide'!D146-'Raw Wide'!D145)/'Raw Wide'!D145</f>
        <v>-1.5200038677598881E-2</v>
      </c>
      <c r="G147" s="5">
        <f>('Raw Wide'!E146-'Raw Wide'!E145)/'Raw Wide'!E145</f>
        <v>-9.3123767655462156E-3</v>
      </c>
      <c r="H147" s="5">
        <f>('Raw Wide'!F146-'Raw Wide'!F145)/'Raw Wide'!F145</f>
        <v>-5.0153017797030588E-3</v>
      </c>
      <c r="I147" s="5">
        <f>('Raw Wide'!G146-'Raw Wide'!G145)/'Raw Wide'!G145</f>
        <v>-5.769223416261407E-2</v>
      </c>
      <c r="J147" s="5">
        <f>('Raw Wide'!H146-'Raw Wide'!H145)/'Raw Wide'!H145</f>
        <v>1.5088811115049913E-2</v>
      </c>
      <c r="K147" s="5">
        <f>('Raw Wide'!I146-'Raw Wide'!I145)/'Raw Wide'!I145</f>
        <v>1.1910089887640371E-2</v>
      </c>
      <c r="W147" s="2">
        <v>43112</v>
      </c>
      <c r="X147" s="9">
        <f>return[[#This Row],[1COV.DE]]-$N$7</f>
        <v>2.5341280349637431E-2</v>
      </c>
      <c r="Y147" s="9">
        <f>return[[#This Row],[ADS.DE]]-$O$7</f>
        <v>1.2665963261139142E-2</v>
      </c>
      <c r="Z147" s="9">
        <f>return[[#This Row],[DB1.DE]]-$P$7</f>
        <v>-1.5768402383620719E-2</v>
      </c>
      <c r="AA147" s="9">
        <f>return[[#This Row],[FME.DE]]-$Q$7</f>
        <v>-9.100488186335574E-3</v>
      </c>
      <c r="AB147" s="9">
        <f>return[[#This Row],[MRK.DE]]-$R$7</f>
        <v>-5.4879194760619364E-3</v>
      </c>
      <c r="AC147" s="9">
        <f>return[[#This Row],[PUM.DE]]-$S$7</f>
        <v>-5.8494354971510357E-2</v>
      </c>
      <c r="AD147" s="9">
        <f>return[[#This Row],[SIE.DE]]-$T$7</f>
        <v>1.4952915518218497E-2</v>
      </c>
      <c r="AE147" s="9">
        <f>return[[#This Row],[ZAL.DE]]-$U$7</f>
        <v>1.1955644504804075E-2</v>
      </c>
    </row>
    <row r="148" spans="3:31" x14ac:dyDescent="0.25">
      <c r="C148" s="2">
        <v>43115</v>
      </c>
      <c r="D148" s="5">
        <f>('Raw Wide'!B147-'Raw Wide'!B146)/'Raw Wide'!B146</f>
        <v>1.3662316296524354E-2</v>
      </c>
      <c r="E148" s="5">
        <f>('Raw Wide'!C147-'Raw Wide'!C146)/'Raw Wide'!C146</f>
        <v>4.1529910397531729E-3</v>
      </c>
      <c r="F148" s="5">
        <f>('Raw Wide'!D147-'Raw Wide'!D146)/'Raw Wide'!D146</f>
        <v>-4.873987703327678E-3</v>
      </c>
      <c r="G148" s="5">
        <f>('Raw Wide'!E147-'Raw Wide'!E146)/'Raw Wide'!E146</f>
        <v>-6.9384027805071465E-3</v>
      </c>
      <c r="H148" s="5">
        <f>('Raw Wide'!F147-'Raw Wide'!F146)/'Raw Wide'!F146</f>
        <v>4.6024005710483254E-3</v>
      </c>
      <c r="I148" s="5">
        <f>('Raw Wide'!G147-'Raw Wide'!G146)/'Raw Wide'!G146</f>
        <v>4.5525870088191485E-2</v>
      </c>
      <c r="J148" s="5">
        <f>('Raw Wide'!H147-'Raw Wide'!H146)/'Raw Wide'!H146</f>
        <v>-2.7770253481158927E-3</v>
      </c>
      <c r="K148" s="5">
        <f>('Raw Wide'!I147-'Raw Wide'!I146)/'Raw Wide'!I146</f>
        <v>-9.9932713744896214E-3</v>
      </c>
      <c r="W148" s="2">
        <v>43115</v>
      </c>
      <c r="X148" s="9">
        <f>return[[#This Row],[1COV.DE]]-$N$7</f>
        <v>1.3698527056297285E-2</v>
      </c>
      <c r="Y148" s="9">
        <f>return[[#This Row],[ADS.DE]]-$O$7</f>
        <v>3.8982256188567891E-3</v>
      </c>
      <c r="Z148" s="9">
        <f>return[[#This Row],[DB1.DE]]-$P$7</f>
        <v>-5.4423514093495185E-3</v>
      </c>
      <c r="AA148" s="9">
        <f>return[[#This Row],[FME.DE]]-$Q$7</f>
        <v>-6.7265142012965049E-3</v>
      </c>
      <c r="AB148" s="9">
        <f>return[[#This Row],[MRK.DE]]-$R$7</f>
        <v>4.1297828746894479E-3</v>
      </c>
      <c r="AC148" s="9">
        <f>return[[#This Row],[PUM.DE]]-$S$7</f>
        <v>4.4723749279295198E-2</v>
      </c>
      <c r="AD148" s="9">
        <f>return[[#This Row],[SIE.DE]]-$T$7</f>
        <v>-2.9129209449473086E-3</v>
      </c>
      <c r="AE148" s="9">
        <f>return[[#This Row],[ZAL.DE]]-$U$7</f>
        <v>-9.9477167573259178E-3</v>
      </c>
    </row>
    <row r="149" spans="3:31" x14ac:dyDescent="0.25">
      <c r="C149" s="2">
        <v>43116</v>
      </c>
      <c r="D149" s="5">
        <f>('Raw Wide'!B148-'Raw Wide'!B147)/'Raw Wide'!B147</f>
        <v>1.9565501766727065E-3</v>
      </c>
      <c r="E149" s="5">
        <f>('Raw Wide'!C148-'Raw Wide'!C147)/'Raw Wide'!C147</f>
        <v>-4.4312230092378004E-3</v>
      </c>
      <c r="F149" s="5">
        <f>('Raw Wide'!D148-'Raw Wide'!D147)/'Raw Wide'!D147</f>
        <v>-4.0829192784433042E-4</v>
      </c>
      <c r="G149" s="5">
        <f>('Raw Wide'!E148-'Raw Wide'!E147)/'Raw Wide'!E147</f>
        <v>3.8314678959948333E-3</v>
      </c>
      <c r="H149" s="5">
        <f>('Raw Wide'!F148-'Raw Wide'!F147)/'Raw Wide'!F147</f>
        <v>1.2652620043980706E-2</v>
      </c>
      <c r="I149" s="5">
        <f>('Raw Wide'!G148-'Raw Wide'!G147)/'Raw Wide'!G147</f>
        <v>-9.008872307245867E-3</v>
      </c>
      <c r="J149" s="5">
        <f>('Raw Wide'!H148-'Raw Wide'!H147)/'Raw Wide'!H147</f>
        <v>7.3710197982624062E-3</v>
      </c>
      <c r="K149" s="5">
        <f>('Raw Wide'!I148-'Raw Wide'!I147)/'Raw Wide'!I147</f>
        <v>2.2427096346929414E-4</v>
      </c>
      <c r="W149" s="2">
        <v>43116</v>
      </c>
      <c r="X149" s="9">
        <f>return[[#This Row],[1COV.DE]]-$N$7</f>
        <v>1.9927609364456364E-3</v>
      </c>
      <c r="Y149" s="9">
        <f>return[[#This Row],[ADS.DE]]-$O$7</f>
        <v>-4.6859884301341838E-3</v>
      </c>
      <c r="Z149" s="9">
        <f>return[[#This Row],[DB1.DE]]-$P$7</f>
        <v>-9.7665563386617081E-4</v>
      </c>
      <c r="AA149" s="9">
        <f>return[[#This Row],[FME.DE]]-$Q$7</f>
        <v>4.0433564752054754E-3</v>
      </c>
      <c r="AB149" s="9">
        <f>return[[#This Row],[MRK.DE]]-$R$7</f>
        <v>1.2180002347621828E-2</v>
      </c>
      <c r="AC149" s="9">
        <f>return[[#This Row],[PUM.DE]]-$S$7</f>
        <v>-9.8109931161421537E-3</v>
      </c>
      <c r="AD149" s="9">
        <f>return[[#This Row],[SIE.DE]]-$T$7</f>
        <v>7.2351242014309907E-3</v>
      </c>
      <c r="AE149" s="9">
        <f>return[[#This Row],[ZAL.DE]]-$U$7</f>
        <v>2.698255806329978E-4</v>
      </c>
    </row>
    <row r="150" spans="3:31" x14ac:dyDescent="0.25">
      <c r="C150" s="2">
        <v>43117</v>
      </c>
      <c r="D150" s="5">
        <f>('Raw Wide'!B149-'Raw Wide'!B148)/'Raw Wide'!B148</f>
        <v>1.1282262217106074E-2</v>
      </c>
      <c r="E150" s="5">
        <f>('Raw Wide'!C149-'Raw Wide'!C148)/'Raw Wide'!C148</f>
        <v>-8.0118277221089794E-3</v>
      </c>
      <c r="F150" s="5">
        <f>('Raw Wide'!D149-'Raw Wide'!D148)/'Raw Wide'!D148</f>
        <v>-4.2873537440989819E-3</v>
      </c>
      <c r="G150" s="5">
        <f>('Raw Wide'!E149-'Raw Wide'!E148)/'Raw Wide'!E148</f>
        <v>3.8168310915093085E-3</v>
      </c>
      <c r="H150" s="5">
        <f>('Raw Wide'!F149-'Raw Wide'!F148)/'Raw Wide'!F148</f>
        <v>-1.5295222761635013E-2</v>
      </c>
      <c r="I150" s="5">
        <f>('Raw Wide'!G149-'Raw Wide'!G148)/'Raw Wide'!G148</f>
        <v>-3.0304278323378072E-3</v>
      </c>
      <c r="J150" s="5">
        <f>('Raw Wide'!H149-'Raw Wide'!H148)/'Raw Wide'!H148</f>
        <v>-6.5040738088588766E-3</v>
      </c>
      <c r="K150" s="5">
        <f>('Raw Wide'!I149-'Raw Wide'!I148)/'Raw Wide'!I148</f>
        <v>4.7095738954922556E-2</v>
      </c>
      <c r="W150" s="2">
        <v>43117</v>
      </c>
      <c r="X150" s="9">
        <f>return[[#This Row],[1COV.DE]]-$N$7</f>
        <v>1.1318472976879004E-2</v>
      </c>
      <c r="Y150" s="9">
        <f>return[[#This Row],[ADS.DE]]-$O$7</f>
        <v>-8.2665931430053637E-3</v>
      </c>
      <c r="Z150" s="9">
        <f>return[[#This Row],[DB1.DE]]-$P$7</f>
        <v>-4.8557174501208224E-3</v>
      </c>
      <c r="AA150" s="9">
        <f>return[[#This Row],[FME.DE]]-$Q$7</f>
        <v>4.0287196707199501E-3</v>
      </c>
      <c r="AB150" s="9">
        <f>return[[#This Row],[MRK.DE]]-$R$7</f>
        <v>-1.5767840457993891E-2</v>
      </c>
      <c r="AC150" s="9">
        <f>return[[#This Row],[PUM.DE]]-$S$7</f>
        <v>-3.8325486412340935E-3</v>
      </c>
      <c r="AD150" s="9">
        <f>return[[#This Row],[SIE.DE]]-$T$7</f>
        <v>-6.639969405690292E-3</v>
      </c>
      <c r="AE150" s="9">
        <f>return[[#This Row],[ZAL.DE]]-$U$7</f>
        <v>4.7141293572086261E-2</v>
      </c>
    </row>
    <row r="151" spans="3:31" x14ac:dyDescent="0.25">
      <c r="C151" s="2">
        <v>43118</v>
      </c>
      <c r="D151" s="5">
        <f>('Raw Wide'!B150-'Raw Wide'!B149)/'Raw Wide'!B149</f>
        <v>2.3601159817139864E-3</v>
      </c>
      <c r="E151" s="5">
        <f>('Raw Wide'!C150-'Raw Wide'!C149)/'Raw Wide'!C149</f>
        <v>2.3033220995596702E-2</v>
      </c>
      <c r="F151" s="5">
        <f>('Raw Wide'!D150-'Raw Wide'!D149)/'Raw Wide'!D149</f>
        <v>-4.1021744553468493E-4</v>
      </c>
      <c r="G151" s="5">
        <f>('Raw Wide'!E150-'Raw Wide'!E149)/'Raw Wide'!E149</f>
        <v>4.0259015226706751E-3</v>
      </c>
      <c r="H151" s="5">
        <f>('Raw Wide'!F150-'Raw Wide'!F149)/'Raw Wide'!F149</f>
        <v>-1.4219992329417324E-2</v>
      </c>
      <c r="I151" s="5">
        <f>('Raw Wide'!G150-'Raw Wide'!G149)/'Raw Wide'!G149</f>
        <v>-2.8875365357198857E-2</v>
      </c>
      <c r="J151" s="5">
        <f>('Raw Wide'!H150-'Raw Wide'!H149)/'Raw Wide'!H149</f>
        <v>6.54665372790622E-3</v>
      </c>
      <c r="K151" s="5">
        <f>('Raw Wide'!I150-'Raw Wide'!I149)/'Raw Wide'!I149</f>
        <v>1.3493275080172952E-2</v>
      </c>
      <c r="W151" s="2">
        <v>43118</v>
      </c>
      <c r="X151" s="9">
        <f>return[[#This Row],[1COV.DE]]-$N$7</f>
        <v>2.3963267414869164E-3</v>
      </c>
      <c r="Y151" s="9">
        <f>return[[#This Row],[ADS.DE]]-$O$7</f>
        <v>2.2778455574700318E-2</v>
      </c>
      <c r="Z151" s="9">
        <f>return[[#This Row],[DB1.DE]]-$P$7</f>
        <v>-9.7858115155652521E-4</v>
      </c>
      <c r="AA151" s="9">
        <f>return[[#This Row],[FME.DE]]-$Q$7</f>
        <v>4.2377901018813176E-3</v>
      </c>
      <c r="AB151" s="9">
        <f>return[[#This Row],[MRK.DE]]-$R$7</f>
        <v>-1.4692610025776202E-2</v>
      </c>
      <c r="AC151" s="9">
        <f>return[[#This Row],[PUM.DE]]-$S$7</f>
        <v>-2.9677486166095144E-2</v>
      </c>
      <c r="AD151" s="9">
        <f>return[[#This Row],[SIE.DE]]-$T$7</f>
        <v>6.4107581310748046E-3</v>
      </c>
      <c r="AE151" s="9">
        <f>return[[#This Row],[ZAL.DE]]-$U$7</f>
        <v>1.3538829697336656E-2</v>
      </c>
    </row>
    <row r="152" spans="3:31" x14ac:dyDescent="0.25">
      <c r="C152" s="2">
        <v>43119</v>
      </c>
      <c r="D152" s="5">
        <f>('Raw Wide'!B151-'Raw Wide'!B150)/'Raw Wide'!B150</f>
        <v>1.6695093931031694E-2</v>
      </c>
      <c r="E152" s="5">
        <f>('Raw Wide'!C151-'Raw Wide'!C150)/'Raw Wide'!C150</f>
        <v>6.9005743364131469E-2</v>
      </c>
      <c r="F152" s="5">
        <f>('Raw Wide'!D151-'Raw Wide'!D150)/'Raw Wide'!D150</f>
        <v>1.1487248092485197E-2</v>
      </c>
      <c r="G152" s="5">
        <f>('Raw Wide'!E151-'Raw Wide'!E150)/'Raw Wide'!E150</f>
        <v>1.4257150408223323E-2</v>
      </c>
      <c r="H152" s="5">
        <f>('Raw Wide'!F151-'Raw Wide'!F150)/'Raw Wide'!F150</f>
        <v>-5.1042601825711277E-3</v>
      </c>
      <c r="I152" s="5">
        <f>('Raw Wide'!G151-'Raw Wide'!G150)/'Raw Wide'!G150</f>
        <v>1.7214362369182699E-2</v>
      </c>
      <c r="J152" s="5">
        <f>('Raw Wide'!H151-'Raw Wide'!H150)/'Raw Wide'!H150</f>
        <v>5.691071728221757E-3</v>
      </c>
      <c r="K152" s="5">
        <f>('Raw Wide'!I151-'Raw Wide'!I150)/'Raw Wide'!I150</f>
        <v>1.2679585798816555E-2</v>
      </c>
      <c r="W152" s="2">
        <v>43119</v>
      </c>
      <c r="X152" s="9">
        <f>return[[#This Row],[1COV.DE]]-$N$7</f>
        <v>1.6731304690804624E-2</v>
      </c>
      <c r="Y152" s="9">
        <f>return[[#This Row],[ADS.DE]]-$O$7</f>
        <v>6.8750977943235092E-2</v>
      </c>
      <c r="Z152" s="9">
        <f>return[[#This Row],[DB1.DE]]-$P$7</f>
        <v>1.0918884386463356E-2</v>
      </c>
      <c r="AA152" s="9">
        <f>return[[#This Row],[FME.DE]]-$Q$7</f>
        <v>1.4469038987433964E-2</v>
      </c>
      <c r="AB152" s="9">
        <f>return[[#This Row],[MRK.DE]]-$R$7</f>
        <v>-5.5768778789300052E-3</v>
      </c>
      <c r="AC152" s="9">
        <f>return[[#This Row],[PUM.DE]]-$S$7</f>
        <v>1.6412241560286412E-2</v>
      </c>
      <c r="AD152" s="9">
        <f>return[[#This Row],[SIE.DE]]-$T$7</f>
        <v>5.5551761313903415E-3</v>
      </c>
      <c r="AE152" s="9">
        <f>return[[#This Row],[ZAL.DE]]-$U$7</f>
        <v>1.2725140415980258E-2</v>
      </c>
    </row>
    <row r="153" spans="3:31" x14ac:dyDescent="0.25">
      <c r="C153" s="2">
        <v>43122</v>
      </c>
      <c r="D153" s="5">
        <f>('Raw Wide'!B152-'Raw Wide'!B151)/'Raw Wide'!B151</f>
        <v>-1.4736801784193634E-2</v>
      </c>
      <c r="E153" s="5">
        <f>('Raw Wide'!C152-'Raw Wide'!C151)/'Raw Wide'!C151</f>
        <v>0</v>
      </c>
      <c r="F153" s="5">
        <f>('Raw Wide'!D152-'Raw Wide'!D151)/'Raw Wide'!D151</f>
        <v>3.0419023532936521E-3</v>
      </c>
      <c r="G153" s="5">
        <f>('Raw Wide'!E152-'Raw Wide'!E151)/'Raw Wide'!E151</f>
        <v>-8.346249521450487E-3</v>
      </c>
      <c r="H153" s="5">
        <f>('Raw Wide'!F152-'Raw Wide'!F151)/'Raw Wide'!F151</f>
        <v>3.3458567632077625E-3</v>
      </c>
      <c r="I153" s="5">
        <f>('Raw Wide'!G152-'Raw Wide'!G151)/'Raw Wide'!G151</f>
        <v>1.0769170645569717E-2</v>
      </c>
      <c r="J153" s="5">
        <f>('Raw Wide'!H152-'Raw Wide'!H151)/'Raw Wide'!H151</f>
        <v>5.3354928850416284E-3</v>
      </c>
      <c r="K153" s="5">
        <f>('Raw Wide'!I152-'Raw Wide'!I151)/'Raw Wide'!I151</f>
        <v>2.3789713012926254E-2</v>
      </c>
      <c r="W153" s="2">
        <v>43122</v>
      </c>
      <c r="X153" s="9">
        <f>return[[#This Row],[1COV.DE]]-$N$7</f>
        <v>-1.4700591024420704E-2</v>
      </c>
      <c r="Y153" s="9">
        <f>return[[#This Row],[ADS.DE]]-$O$7</f>
        <v>-2.5476542089638383E-4</v>
      </c>
      <c r="Z153" s="9">
        <f>return[[#This Row],[DB1.DE]]-$P$7</f>
        <v>2.4735386472718116E-3</v>
      </c>
      <c r="AA153" s="9">
        <f>return[[#This Row],[FME.DE]]-$Q$7</f>
        <v>-8.1343609422398454E-3</v>
      </c>
      <c r="AB153" s="9">
        <f>return[[#This Row],[MRK.DE]]-$R$7</f>
        <v>2.8732390668488846E-3</v>
      </c>
      <c r="AC153" s="9">
        <f>return[[#This Row],[PUM.DE]]-$S$7</f>
        <v>9.9670498366734306E-3</v>
      </c>
      <c r="AD153" s="9">
        <f>return[[#This Row],[SIE.DE]]-$T$7</f>
        <v>5.1995972882102129E-3</v>
      </c>
      <c r="AE153" s="9">
        <f>return[[#This Row],[ZAL.DE]]-$U$7</f>
        <v>2.383526763008996E-2</v>
      </c>
    </row>
    <row r="154" spans="3:31" x14ac:dyDescent="0.25">
      <c r="C154" s="2">
        <v>43123</v>
      </c>
      <c r="D154" s="5">
        <f>('Raw Wide'!B153-'Raw Wide'!B152)/'Raw Wide'!B152</f>
        <v>-1.2819178300219674E-3</v>
      </c>
      <c r="E154" s="5">
        <f>('Raw Wide'!C153-'Raw Wide'!C152)/'Raw Wide'!C152</f>
        <v>1.4770343920474186E-2</v>
      </c>
      <c r="F154" s="5">
        <f>('Raw Wide'!D153-'Raw Wide'!D152)/'Raw Wide'!D152</f>
        <v>2.810355616586669E-2</v>
      </c>
      <c r="G154" s="5">
        <f>('Raw Wide'!E153-'Raw Wide'!E152)/'Raw Wide'!E152</f>
        <v>1.9047560865827623E-2</v>
      </c>
      <c r="H154" s="5">
        <f>('Raw Wide'!F153-'Raw Wide'!F152)/'Raw Wide'!F152</f>
        <v>1.289453519636116E-2</v>
      </c>
      <c r="I154" s="5">
        <f>('Raw Wide'!G153-'Raw Wide'!G152)/'Raw Wide'!G152</f>
        <v>1.3698697281159782E-2</v>
      </c>
      <c r="J154" s="5">
        <f>('Raw Wide'!H153-'Raw Wide'!H152)/'Raw Wide'!H152</f>
        <v>6.2721305110336354E-3</v>
      </c>
      <c r="K154" s="5">
        <f>('Raw Wide'!I153-'Raw Wide'!I152)/'Raw Wide'!I152</f>
        <v>-7.1341621048885912E-3</v>
      </c>
      <c r="W154" s="2">
        <v>43123</v>
      </c>
      <c r="X154" s="9">
        <f>return[[#This Row],[1COV.DE]]-$N$7</f>
        <v>-1.2457070702490375E-3</v>
      </c>
      <c r="Y154" s="9">
        <f>return[[#This Row],[ADS.DE]]-$O$7</f>
        <v>1.4515578499577802E-2</v>
      </c>
      <c r="Z154" s="9">
        <f>return[[#This Row],[DB1.DE]]-$P$7</f>
        <v>2.753519245984485E-2</v>
      </c>
      <c r="AA154" s="9">
        <f>return[[#This Row],[FME.DE]]-$Q$7</f>
        <v>1.9259449445038265E-2</v>
      </c>
      <c r="AB154" s="9">
        <f>return[[#This Row],[MRK.DE]]-$R$7</f>
        <v>1.2421917500002282E-2</v>
      </c>
      <c r="AC154" s="9">
        <f>return[[#This Row],[PUM.DE]]-$S$7</f>
        <v>1.2896576472263496E-2</v>
      </c>
      <c r="AD154" s="9">
        <f>return[[#This Row],[SIE.DE]]-$T$7</f>
        <v>6.13623491420222E-3</v>
      </c>
      <c r="AE154" s="9">
        <f>return[[#This Row],[ZAL.DE]]-$U$7</f>
        <v>-7.0886074877248876E-3</v>
      </c>
    </row>
    <row r="155" spans="3:31" x14ac:dyDescent="0.25">
      <c r="C155" s="2">
        <v>43124</v>
      </c>
      <c r="D155" s="5">
        <f>('Raw Wide'!B154-'Raw Wide'!B153)/'Raw Wide'!B153</f>
        <v>-3.4232967286875527E-3</v>
      </c>
      <c r="E155" s="5">
        <f>('Raw Wide'!C154-'Raw Wide'!C153)/'Raw Wide'!C153</f>
        <v>-2.4259516950918942E-3</v>
      </c>
      <c r="F155" s="5">
        <f>('Raw Wide'!D154-'Raw Wide'!D153)/'Raw Wide'!D153</f>
        <v>1.8682458779194264E-2</v>
      </c>
      <c r="G155" s="5">
        <f>('Raw Wide'!E154-'Raw Wide'!E153)/'Raw Wide'!E153</f>
        <v>-1.1084496185235257E-2</v>
      </c>
      <c r="H155" s="5">
        <f>('Raw Wide'!F154-'Raw Wide'!F153)/'Raw Wide'!F153</f>
        <v>-8.9989148854995211E-3</v>
      </c>
      <c r="I155" s="5">
        <f>('Raw Wide'!G154-'Raw Wide'!G153)/'Raw Wide'!G153</f>
        <v>1.2012031213307852E-2</v>
      </c>
      <c r="J155" s="5">
        <f>('Raw Wide'!H154-'Raw Wide'!H153)/'Raw Wide'!H153</f>
        <v>-1.6941060458180255E-2</v>
      </c>
      <c r="K155" s="5">
        <f>('Raw Wide'!I154-'Raw Wide'!I153)/'Raw Wide'!I153</f>
        <v>-2.299320515280651E-2</v>
      </c>
      <c r="W155" s="2">
        <v>43124</v>
      </c>
      <c r="X155" s="9">
        <f>return[[#This Row],[1COV.DE]]-$N$7</f>
        <v>-3.3870859689146228E-3</v>
      </c>
      <c r="Y155" s="9">
        <f>return[[#This Row],[ADS.DE]]-$O$7</f>
        <v>-2.680717115988278E-3</v>
      </c>
      <c r="Z155" s="9">
        <f>return[[#This Row],[DB1.DE]]-$P$7</f>
        <v>1.8114095073172423E-2</v>
      </c>
      <c r="AA155" s="9">
        <f>return[[#This Row],[FME.DE]]-$Q$7</f>
        <v>-1.0872607606024615E-2</v>
      </c>
      <c r="AB155" s="9">
        <f>return[[#This Row],[MRK.DE]]-$R$7</f>
        <v>-9.4715325818583995E-3</v>
      </c>
      <c r="AC155" s="9">
        <f>return[[#This Row],[PUM.DE]]-$S$7</f>
        <v>1.1209910404411565E-2</v>
      </c>
      <c r="AD155" s="9">
        <f>return[[#This Row],[SIE.DE]]-$T$7</f>
        <v>-1.707695605501167E-2</v>
      </c>
      <c r="AE155" s="9">
        <f>return[[#This Row],[ZAL.DE]]-$U$7</f>
        <v>-2.2947650535642804E-2</v>
      </c>
    </row>
    <row r="156" spans="3:31" x14ac:dyDescent="0.25">
      <c r="C156" s="2">
        <v>43125</v>
      </c>
      <c r="D156" s="5">
        <f>('Raw Wide'!B155-'Raw Wide'!B154)/'Raw Wide'!B154</f>
        <v>9.016737268887241E-3</v>
      </c>
      <c r="E156" s="5">
        <f>('Raw Wide'!C155-'Raw Wide'!C154)/'Raw Wide'!C154</f>
        <v>-1.0537694938863515E-2</v>
      </c>
      <c r="F156" s="5">
        <f>('Raw Wide'!D155-'Raw Wide'!D154)/'Raw Wide'!D154</f>
        <v>-1.9305316709908552E-3</v>
      </c>
      <c r="G156" s="5">
        <f>('Raw Wide'!E155-'Raw Wide'!E154)/'Raw Wide'!E154</f>
        <v>-3.5165245074295598E-3</v>
      </c>
      <c r="H156" s="5">
        <f>('Raw Wide'!F155-'Raw Wide'!F154)/'Raw Wide'!F154</f>
        <v>-8.4164070675158617E-3</v>
      </c>
      <c r="I156" s="5">
        <f>('Raw Wide'!G155-'Raw Wide'!G154)/'Raw Wide'!G154</f>
        <v>-1.0385761293647888E-2</v>
      </c>
      <c r="J156" s="5">
        <f>('Raw Wide'!H155-'Raw Wide'!H154)/'Raw Wide'!H154</f>
        <v>-7.8036234942512545E-3</v>
      </c>
      <c r="K156" s="5">
        <f>('Raw Wide'!I155-'Raw Wide'!I154)/'Raw Wide'!I154</f>
        <v>-1.5129249842403937E-2</v>
      </c>
      <c r="W156" s="2">
        <v>43125</v>
      </c>
      <c r="X156" s="9">
        <f>return[[#This Row],[1COV.DE]]-$N$7</f>
        <v>9.0529480286601714E-3</v>
      </c>
      <c r="Y156" s="9">
        <f>return[[#This Row],[ADS.DE]]-$O$7</f>
        <v>-1.0792460359759899E-2</v>
      </c>
      <c r="Z156" s="9">
        <f>return[[#This Row],[DB1.DE]]-$P$7</f>
        <v>-2.4988953770126955E-3</v>
      </c>
      <c r="AA156" s="9">
        <f>return[[#This Row],[FME.DE]]-$Q$7</f>
        <v>-3.3046359282189177E-3</v>
      </c>
      <c r="AB156" s="9">
        <f>return[[#This Row],[MRK.DE]]-$R$7</f>
        <v>-8.8890247638747401E-3</v>
      </c>
      <c r="AC156" s="9">
        <f>return[[#This Row],[PUM.DE]]-$S$7</f>
        <v>-1.1187882102544174E-2</v>
      </c>
      <c r="AD156" s="9">
        <f>return[[#This Row],[SIE.DE]]-$T$7</f>
        <v>-7.93951909108267E-3</v>
      </c>
      <c r="AE156" s="9">
        <f>return[[#This Row],[ZAL.DE]]-$U$7</f>
        <v>-1.5083695225240234E-2</v>
      </c>
    </row>
    <row r="157" spans="3:31" x14ac:dyDescent="0.25">
      <c r="C157" s="2">
        <v>43126</v>
      </c>
      <c r="D157" s="5">
        <f>('Raw Wide'!B156-'Raw Wide'!B155)/'Raw Wide'!B155</f>
        <v>2.1275563137228637E-3</v>
      </c>
      <c r="E157" s="5">
        <f>('Raw Wide'!C156-'Raw Wide'!C155)/'Raw Wide'!C155</f>
        <v>7.6460447163667917E-3</v>
      </c>
      <c r="F157" s="5">
        <f>('Raw Wide'!D156-'Raw Wide'!D155)/'Raw Wide'!D155</f>
        <v>6.2862350587992765E-3</v>
      </c>
      <c r="G157" s="5">
        <f>('Raw Wide'!E156-'Raw Wide'!E155)/'Raw Wide'!E155</f>
        <v>1.5659458813914354E-2</v>
      </c>
      <c r="H157" s="5">
        <f>('Raw Wide'!F156-'Raw Wide'!F155)/'Raw Wide'!F155</f>
        <v>8.0411377141559777E-3</v>
      </c>
      <c r="I157" s="5">
        <f>('Raw Wide'!G156-'Raw Wide'!G155)/'Raw Wide'!G155</f>
        <v>1.949028177859979E-2</v>
      </c>
      <c r="J157" s="5">
        <f>('Raw Wide'!H156-'Raw Wide'!H155)/'Raw Wide'!H155</f>
        <v>-8.1926312708974353E-3</v>
      </c>
      <c r="K157" s="5">
        <f>('Raw Wide'!I156-'Raw Wide'!I155)/'Raw Wide'!I155</f>
        <v>8.1075529786121831E-3</v>
      </c>
      <c r="W157" s="2">
        <v>43126</v>
      </c>
      <c r="X157" s="9">
        <f>return[[#This Row],[1COV.DE]]-$N$7</f>
        <v>2.1637670734957937E-3</v>
      </c>
      <c r="Y157" s="9">
        <f>return[[#This Row],[ADS.DE]]-$O$7</f>
        <v>7.3912792954704074E-3</v>
      </c>
      <c r="Z157" s="9">
        <f>return[[#This Row],[DB1.DE]]-$P$7</f>
        <v>5.717871352777436E-3</v>
      </c>
      <c r="AA157" s="9">
        <f>return[[#This Row],[FME.DE]]-$Q$7</f>
        <v>1.5871347393124995E-2</v>
      </c>
      <c r="AB157" s="9">
        <f>return[[#This Row],[MRK.DE]]-$R$7</f>
        <v>7.5685200177971002E-3</v>
      </c>
      <c r="AC157" s="9">
        <f>return[[#This Row],[PUM.DE]]-$S$7</f>
        <v>1.8688160969703504E-2</v>
      </c>
      <c r="AD157" s="9">
        <f>return[[#This Row],[SIE.DE]]-$T$7</f>
        <v>-8.3285268677288516E-3</v>
      </c>
      <c r="AE157" s="9">
        <f>return[[#This Row],[ZAL.DE]]-$U$7</f>
        <v>8.1531075957758867E-3</v>
      </c>
    </row>
    <row r="158" spans="3:31" x14ac:dyDescent="0.25">
      <c r="C158" s="2">
        <v>43129</v>
      </c>
      <c r="D158" s="5">
        <f>('Raw Wide'!B157-'Raw Wide'!B156)/'Raw Wide'!B156</f>
        <v>1.0617958470843154E-3</v>
      </c>
      <c r="E158" s="5">
        <f>('Raw Wide'!C157-'Raw Wide'!C156)/'Raw Wide'!C156</f>
        <v>-1.0839690295612425E-3</v>
      </c>
      <c r="F158" s="5">
        <f>('Raw Wide'!D157-'Raw Wide'!D156)/'Raw Wide'!D156</f>
        <v>-4.3247826261923229E-3</v>
      </c>
      <c r="G158" s="5">
        <f>('Raw Wide'!E157-'Raw Wide'!E156)/'Raw Wide'!E156</f>
        <v>3.04021083128629E-3</v>
      </c>
      <c r="H158" s="5">
        <f>('Raw Wide'!F157-'Raw Wide'!F156)/'Raw Wide'!F156</f>
        <v>-1.0635995453905346E-2</v>
      </c>
      <c r="I158" s="5">
        <f>('Raw Wide'!G157-'Raw Wide'!G156)/'Raw Wide'!G156</f>
        <v>-8.8235509461738696E-3</v>
      </c>
      <c r="J158" s="5">
        <f>('Raw Wide'!H157-'Raw Wide'!H156)/'Raw Wide'!H156</f>
        <v>0</v>
      </c>
      <c r="K158" s="5">
        <f>('Raw Wide'!I157-'Raw Wide'!I156)/'Raw Wide'!I156</f>
        <v>-1.2910074074074008E-2</v>
      </c>
      <c r="W158" s="2">
        <v>43129</v>
      </c>
      <c r="X158" s="9">
        <f>return[[#This Row],[1COV.DE]]-$N$7</f>
        <v>1.0980066068572453E-3</v>
      </c>
      <c r="Y158" s="9">
        <f>return[[#This Row],[ADS.DE]]-$O$7</f>
        <v>-1.3387344504576263E-3</v>
      </c>
      <c r="Z158" s="9">
        <f>return[[#This Row],[DB1.DE]]-$P$7</f>
        <v>-4.8931463322141634E-3</v>
      </c>
      <c r="AA158" s="9">
        <f>return[[#This Row],[FME.DE]]-$Q$7</f>
        <v>3.2520994104969321E-3</v>
      </c>
      <c r="AB158" s="9">
        <f>return[[#This Row],[MRK.DE]]-$R$7</f>
        <v>-1.1108613150264224E-2</v>
      </c>
      <c r="AC158" s="9">
        <f>return[[#This Row],[PUM.DE]]-$S$7</f>
        <v>-9.6256717550701563E-3</v>
      </c>
      <c r="AD158" s="9">
        <f>return[[#This Row],[SIE.DE]]-$T$7</f>
        <v>-1.3589559683141583E-4</v>
      </c>
      <c r="AE158" s="9">
        <f>return[[#This Row],[ZAL.DE]]-$U$7</f>
        <v>-1.2864519456910304E-2</v>
      </c>
    </row>
    <row r="159" spans="3:31" x14ac:dyDescent="0.25">
      <c r="C159" s="2">
        <v>43130</v>
      </c>
      <c r="D159" s="5">
        <f>('Raw Wide'!B158-'Raw Wide'!B157)/'Raw Wide'!B157</f>
        <v>-5.7263881723523891E-3</v>
      </c>
      <c r="E159" s="5">
        <f>('Raw Wide'!C158-'Raw Wide'!C157)/'Raw Wide'!C157</f>
        <v>4.0694625484036856E-3</v>
      </c>
      <c r="F159" s="5">
        <f>('Raw Wide'!D158-'Raw Wide'!D157)/'Raw Wide'!D157</f>
        <v>1.9304566264447176E-3</v>
      </c>
      <c r="G159" s="5">
        <f>('Raw Wide'!E158-'Raw Wide'!E157)/'Raw Wide'!E157</f>
        <v>6.0618940349878902E-3</v>
      </c>
      <c r="H159" s="5">
        <f>('Raw Wide'!F158-'Raw Wide'!F157)/'Raw Wide'!F157</f>
        <v>-8.9588643551323966E-4</v>
      </c>
      <c r="I159" s="5">
        <f>('Raw Wide'!G158-'Raw Wide'!G157)/'Raw Wide'!G157</f>
        <v>-2.5222634989765728E-2</v>
      </c>
      <c r="J159" s="5">
        <f>('Raw Wide'!H158-'Raw Wide'!H157)/'Raw Wide'!H157</f>
        <v>9.911707645880851E-4</v>
      </c>
      <c r="K159" s="5">
        <f>('Raw Wide'!I158-'Raw Wide'!I157)/'Raw Wide'!I157</f>
        <v>-4.9313680302610317E-3</v>
      </c>
      <c r="W159" s="2">
        <v>43130</v>
      </c>
      <c r="X159" s="9">
        <f>return[[#This Row],[1COV.DE]]-$N$7</f>
        <v>-5.6901774125794587E-3</v>
      </c>
      <c r="Y159" s="9">
        <f>return[[#This Row],[ADS.DE]]-$O$7</f>
        <v>3.8146971275073017E-3</v>
      </c>
      <c r="Z159" s="9">
        <f>return[[#This Row],[DB1.DE]]-$P$7</f>
        <v>1.3620929204228773E-3</v>
      </c>
      <c r="AA159" s="9">
        <f>return[[#This Row],[FME.DE]]-$Q$7</f>
        <v>6.2737826141985326E-3</v>
      </c>
      <c r="AB159" s="9">
        <f>return[[#This Row],[MRK.DE]]-$R$7</f>
        <v>-1.3685041318721174E-3</v>
      </c>
      <c r="AC159" s="9">
        <f>return[[#This Row],[PUM.DE]]-$S$7</f>
        <v>-2.6024755798662015E-2</v>
      </c>
      <c r="AD159" s="9">
        <f>return[[#This Row],[SIE.DE]]-$T$7</f>
        <v>8.552751677566693E-4</v>
      </c>
      <c r="AE159" s="9">
        <f>return[[#This Row],[ZAL.DE]]-$U$7</f>
        <v>-4.8858134130973282E-3</v>
      </c>
    </row>
    <row r="160" spans="3:31" x14ac:dyDescent="0.25">
      <c r="C160" s="2">
        <v>43131</v>
      </c>
      <c r="D160" s="5">
        <f>('Raw Wide'!B159-'Raw Wide'!B158)/'Raw Wide'!B158</f>
        <v>-1.2585387480279354E-2</v>
      </c>
      <c r="E160" s="5">
        <f>('Raw Wide'!C159-'Raw Wide'!C158)/'Raw Wide'!C158</f>
        <v>1.2158812832381885E-2</v>
      </c>
      <c r="F160" s="5">
        <f>('Raw Wide'!D159-'Raw Wide'!D158)/'Raw Wide'!D158</f>
        <v>-4.3352735988357784E-3</v>
      </c>
      <c r="G160" s="5">
        <f>('Raw Wide'!E159-'Raw Wide'!E158)/'Raw Wide'!E158</f>
        <v>6.4558913852405943E-4</v>
      </c>
      <c r="H160" s="5">
        <f>('Raw Wide'!F159-'Raw Wide'!F158)/'Raw Wide'!F158</f>
        <v>-1.3449972633642913E-2</v>
      </c>
      <c r="I160" s="5">
        <f>('Raw Wide'!G159-'Raw Wide'!G158)/'Raw Wide'!G158</f>
        <v>3.1963648487287874E-2</v>
      </c>
      <c r="J160" s="5">
        <f>('Raw Wide'!H159-'Raw Wide'!H158)/'Raw Wide'!H158</f>
        <v>8.0873036094864115E-3</v>
      </c>
      <c r="K160" s="5">
        <f>('Raw Wide'!I159-'Raw Wide'!I158)/'Raw Wide'!I158</f>
        <v>1.6591251885369602E-2</v>
      </c>
      <c r="W160" s="2">
        <v>43131</v>
      </c>
      <c r="X160" s="9">
        <f>return[[#This Row],[1COV.DE]]-$N$7</f>
        <v>-1.2549176720506424E-2</v>
      </c>
      <c r="Y160" s="9">
        <f>return[[#This Row],[ADS.DE]]-$O$7</f>
        <v>1.1904047411485501E-2</v>
      </c>
      <c r="Z160" s="9">
        <f>return[[#This Row],[DB1.DE]]-$P$7</f>
        <v>-4.9036373048576189E-3</v>
      </c>
      <c r="AA160" s="9">
        <f>return[[#This Row],[FME.DE]]-$Q$7</f>
        <v>8.5747771773470147E-4</v>
      </c>
      <c r="AB160" s="9">
        <f>return[[#This Row],[MRK.DE]]-$R$7</f>
        <v>-1.3922590330001792E-2</v>
      </c>
      <c r="AC160" s="9">
        <f>return[[#This Row],[PUM.DE]]-$S$7</f>
        <v>3.1161527678391587E-2</v>
      </c>
      <c r="AD160" s="9">
        <f>return[[#This Row],[SIE.DE]]-$T$7</f>
        <v>7.9514080126549952E-3</v>
      </c>
      <c r="AE160" s="9">
        <f>return[[#This Row],[ZAL.DE]]-$U$7</f>
        <v>1.6636806502533307E-2</v>
      </c>
    </row>
    <row r="161" spans="3:31" x14ac:dyDescent="0.25">
      <c r="C161" s="2">
        <v>43132</v>
      </c>
      <c r="D161" s="5">
        <f>('Raw Wide'!B160-'Raw Wide'!B159)/'Raw Wide'!B159</f>
        <v>-2.3765318645461763E-3</v>
      </c>
      <c r="E161" s="5">
        <f>('Raw Wide'!C160-'Raw Wide'!C159)/'Raw Wide'!C159</f>
        <v>-1.8953638819236941E-2</v>
      </c>
      <c r="F161" s="5">
        <f>('Raw Wide'!D160-'Raw Wide'!D159)/'Raw Wide'!D159</f>
        <v>0</v>
      </c>
      <c r="G161" s="5">
        <f>('Raw Wide'!E160-'Raw Wide'!E159)/'Raw Wide'!E159</f>
        <v>-2.9677490874346863E-2</v>
      </c>
      <c r="H161" s="5">
        <f>('Raw Wide'!F160-'Raw Wide'!F159)/'Raw Wide'!F159</f>
        <v>-1.8859269821779531E-2</v>
      </c>
      <c r="I161" s="5">
        <f>('Raw Wide'!G160-'Raw Wide'!G159)/'Raw Wide'!G159</f>
        <v>-4.4248205173330526E-3</v>
      </c>
      <c r="J161" s="5">
        <f>('Raw Wide'!H160-'Raw Wide'!H159)/'Raw Wide'!H159</f>
        <v>-1.4857450353113024E-2</v>
      </c>
      <c r="K161" s="5">
        <f>('Raw Wide'!I160-'Raw Wide'!I159)/'Raw Wide'!I159</f>
        <v>1.2717676981771348E-3</v>
      </c>
      <c r="W161" s="2">
        <v>43132</v>
      </c>
      <c r="X161" s="9">
        <f>return[[#This Row],[1COV.DE]]-$N$7</f>
        <v>-2.3403211047732463E-3</v>
      </c>
      <c r="Y161" s="9">
        <f>return[[#This Row],[ADS.DE]]-$O$7</f>
        <v>-1.9208404240133325E-2</v>
      </c>
      <c r="Z161" s="9">
        <f>return[[#This Row],[DB1.DE]]-$P$7</f>
        <v>-5.6836370602184039E-4</v>
      </c>
      <c r="AA161" s="9">
        <f>return[[#This Row],[FME.DE]]-$Q$7</f>
        <v>-2.9465602295136221E-2</v>
      </c>
      <c r="AB161" s="9">
        <f>return[[#This Row],[MRK.DE]]-$R$7</f>
        <v>-1.933188751813841E-2</v>
      </c>
      <c r="AC161" s="9">
        <f>return[[#This Row],[PUM.DE]]-$S$7</f>
        <v>-5.2269413262293384E-3</v>
      </c>
      <c r="AD161" s="9">
        <f>return[[#This Row],[SIE.DE]]-$T$7</f>
        <v>-1.4993345949944441E-2</v>
      </c>
      <c r="AE161" s="9">
        <f>return[[#This Row],[ZAL.DE]]-$U$7</f>
        <v>1.3173223153408386E-3</v>
      </c>
    </row>
    <row r="162" spans="3:31" x14ac:dyDescent="0.25">
      <c r="C162" s="2">
        <v>43133</v>
      </c>
      <c r="D162" s="5">
        <f>('Raw Wide'!B161-'Raw Wide'!B160)/'Raw Wide'!B160</f>
        <v>-3.0749097080309679E-2</v>
      </c>
      <c r="E162" s="5">
        <f>('Raw Wide'!C161-'Raw Wide'!C160)/'Raw Wide'!C160</f>
        <v>-1.9047448933904233E-2</v>
      </c>
      <c r="F162" s="5">
        <f>('Raw Wide'!D161-'Raw Wide'!D160)/'Raw Wide'!D160</f>
        <v>-1.2578574447286621E-2</v>
      </c>
      <c r="G162" s="5">
        <f>('Raw Wide'!E161-'Raw Wide'!E160)/'Raw Wide'!E160</f>
        <v>-2.9476735353091549E-2</v>
      </c>
      <c r="H162" s="5">
        <f>('Raw Wide'!F161-'Raw Wide'!F160)/'Raw Wide'!F160</f>
        <v>-6.7161211641292426E-3</v>
      </c>
      <c r="I162" s="5">
        <f>('Raw Wide'!G161-'Raw Wide'!G160)/'Raw Wide'!G160</f>
        <v>-3.2592619050630656E-2</v>
      </c>
      <c r="J162" s="5">
        <f>('Raw Wide'!H161-'Raw Wide'!H160)/'Raw Wide'!H160</f>
        <v>-1.559548692026857E-2</v>
      </c>
      <c r="K162" s="5">
        <f>('Raw Wide'!I161-'Raw Wide'!I160)/'Raw Wide'!I160</f>
        <v>-2.0533487699682863E-2</v>
      </c>
      <c r="W162" s="2">
        <v>43133</v>
      </c>
      <c r="X162" s="9">
        <f>return[[#This Row],[1COV.DE]]-$N$7</f>
        <v>-3.0712886320536748E-2</v>
      </c>
      <c r="Y162" s="9">
        <f>return[[#This Row],[ADS.DE]]-$O$7</f>
        <v>-1.9302214354800618E-2</v>
      </c>
      <c r="Z162" s="9">
        <f>return[[#This Row],[DB1.DE]]-$P$7</f>
        <v>-1.3146938153308462E-2</v>
      </c>
      <c r="AA162" s="9">
        <f>return[[#This Row],[FME.DE]]-$Q$7</f>
        <v>-2.9264846773880908E-2</v>
      </c>
      <c r="AB162" s="9">
        <f>return[[#This Row],[MRK.DE]]-$R$7</f>
        <v>-7.1887388604881201E-3</v>
      </c>
      <c r="AC162" s="9">
        <f>return[[#This Row],[PUM.DE]]-$S$7</f>
        <v>-3.3394739859526942E-2</v>
      </c>
      <c r="AD162" s="9">
        <f>return[[#This Row],[SIE.DE]]-$T$7</f>
        <v>-1.5731382517099986E-2</v>
      </c>
      <c r="AE162" s="9">
        <f>return[[#This Row],[ZAL.DE]]-$U$7</f>
        <v>-2.0487933082519158E-2</v>
      </c>
    </row>
    <row r="163" spans="3:31" x14ac:dyDescent="0.25">
      <c r="C163" s="2">
        <v>43136</v>
      </c>
      <c r="D163" s="5">
        <f>('Raw Wide'!B162-'Raw Wide'!B161)/'Raw Wide'!B161</f>
        <v>-2.2341483691595216E-3</v>
      </c>
      <c r="E163" s="5">
        <f>('Raw Wide'!C162-'Raw Wide'!C161)/'Raw Wide'!C161</f>
        <v>-8.0443192738477668E-3</v>
      </c>
      <c r="F163" s="5">
        <f>('Raw Wide'!D162-'Raw Wide'!D161)/'Raw Wide'!D161</f>
        <v>2.449789003029763E-2</v>
      </c>
      <c r="G163" s="5">
        <f>('Raw Wide'!E162-'Raw Wide'!E161)/'Raw Wide'!E161</f>
        <v>-9.1345786357126951E-4</v>
      </c>
      <c r="H163" s="5">
        <f>('Raw Wide'!F162-'Raw Wide'!F161)/'Raw Wide'!F161</f>
        <v>-7.4610571086805681E-3</v>
      </c>
      <c r="I163" s="5">
        <f>('Raw Wide'!G162-'Raw Wide'!G161)/'Raw Wide'!G161</f>
        <v>-1.3782575799851801E-2</v>
      </c>
      <c r="J163" s="5">
        <f>('Raw Wide'!H162-'Raw Wide'!H161)/'Raw Wide'!H161</f>
        <v>-1.2883067961886522E-2</v>
      </c>
      <c r="K163" s="5">
        <f>('Raw Wide'!I162-'Raw Wide'!I161)/'Raw Wide'!I161</f>
        <v>-1.9883336935379376E-2</v>
      </c>
      <c r="W163" s="2">
        <v>43136</v>
      </c>
      <c r="X163" s="9">
        <f>return[[#This Row],[1COV.DE]]-$N$7</f>
        <v>-2.1979376093865916E-3</v>
      </c>
      <c r="Y163" s="9">
        <f>return[[#This Row],[ADS.DE]]-$O$7</f>
        <v>-8.2990846947441511E-3</v>
      </c>
      <c r="Z163" s="9">
        <f>return[[#This Row],[DB1.DE]]-$P$7</f>
        <v>2.392952632427579E-2</v>
      </c>
      <c r="AA163" s="9">
        <f>return[[#This Row],[FME.DE]]-$Q$7</f>
        <v>-7.0156928436062747E-4</v>
      </c>
      <c r="AB163" s="9">
        <f>return[[#This Row],[MRK.DE]]-$R$7</f>
        <v>-7.9336748050394465E-3</v>
      </c>
      <c r="AC163" s="9">
        <f>return[[#This Row],[PUM.DE]]-$S$7</f>
        <v>-1.4584696608748088E-2</v>
      </c>
      <c r="AD163" s="9">
        <f>return[[#This Row],[SIE.DE]]-$T$7</f>
        <v>-1.3018963558717938E-2</v>
      </c>
      <c r="AE163" s="9">
        <f>return[[#This Row],[ZAL.DE]]-$U$7</f>
        <v>-1.9837782318215671E-2</v>
      </c>
    </row>
    <row r="164" spans="3:31" x14ac:dyDescent="0.25">
      <c r="C164" s="2">
        <v>43137</v>
      </c>
      <c r="D164" s="5">
        <f>('Raw Wide'!B163-'Raw Wide'!B162)/'Raw Wide'!B162</f>
        <v>-2.2839166600893444E-2</v>
      </c>
      <c r="E164" s="5">
        <f>('Raw Wide'!C163-'Raw Wide'!C162)/'Raw Wide'!C162</f>
        <v>-2.3489959825104822E-2</v>
      </c>
      <c r="F164" s="5">
        <f>('Raw Wide'!D163-'Raw Wide'!D162)/'Raw Wide'!D162</f>
        <v>-2.7737999075056197E-2</v>
      </c>
      <c r="G164" s="5">
        <f>('Raw Wide'!E163-'Raw Wide'!E162)/'Raw Wide'!E162</f>
        <v>-2.5371625170914704E-2</v>
      </c>
      <c r="H164" s="5">
        <f>('Raw Wide'!F163-'Raw Wide'!F162)/'Raw Wide'!F162</f>
        <v>-2.6544479322273735E-2</v>
      </c>
      <c r="I164" s="5">
        <f>('Raw Wide'!G163-'Raw Wide'!G162)/'Raw Wide'!G162</f>
        <v>-1.5527440496567245E-3</v>
      </c>
      <c r="J164" s="5">
        <f>('Raw Wide'!H163-'Raw Wide'!H162)/'Raw Wide'!H162</f>
        <v>-1.6931118080096001E-2</v>
      </c>
      <c r="K164" s="5">
        <f>('Raw Wide'!I163-'Raw Wide'!I162)/'Raw Wide'!I162</f>
        <v>-1.4553451578983512E-2</v>
      </c>
      <c r="W164" s="2">
        <v>43137</v>
      </c>
      <c r="X164" s="9">
        <f>return[[#This Row],[1COV.DE]]-$N$7</f>
        <v>-2.2802955841120513E-2</v>
      </c>
      <c r="Y164" s="9">
        <f>return[[#This Row],[ADS.DE]]-$O$7</f>
        <v>-2.3744725246001207E-2</v>
      </c>
      <c r="Z164" s="9">
        <f>return[[#This Row],[DB1.DE]]-$P$7</f>
        <v>-2.8306362781078037E-2</v>
      </c>
      <c r="AA164" s="9">
        <f>return[[#This Row],[FME.DE]]-$Q$7</f>
        <v>-2.5159736591704063E-2</v>
      </c>
      <c r="AB164" s="9">
        <f>return[[#This Row],[MRK.DE]]-$R$7</f>
        <v>-2.7017097018632613E-2</v>
      </c>
      <c r="AC164" s="9">
        <f>return[[#This Row],[PUM.DE]]-$S$7</f>
        <v>-2.3548648585530107E-3</v>
      </c>
      <c r="AD164" s="9">
        <f>return[[#This Row],[SIE.DE]]-$T$7</f>
        <v>-1.7067013676927416E-2</v>
      </c>
      <c r="AE164" s="9">
        <f>return[[#This Row],[ZAL.DE]]-$U$7</f>
        <v>-1.4507896961819809E-2</v>
      </c>
    </row>
    <row r="165" spans="3:31" x14ac:dyDescent="0.25">
      <c r="C165" s="2">
        <v>43138</v>
      </c>
      <c r="D165" s="5">
        <f>('Raw Wide'!B164-'Raw Wide'!B163)/'Raw Wide'!B163</f>
        <v>3.0934817046191804E-2</v>
      </c>
      <c r="E165" s="5">
        <f>('Raw Wide'!C164-'Raw Wide'!C163)/'Raw Wide'!C163</f>
        <v>5.2691821590488033E-2</v>
      </c>
      <c r="F165" s="5">
        <f>('Raw Wide'!D164-'Raw Wide'!D163)/'Raw Wide'!D163</f>
        <v>4.1318186162382829E-2</v>
      </c>
      <c r="G165" s="5">
        <f>('Raw Wide'!E164-'Raw Wide'!E163)/'Raw Wide'!E163</f>
        <v>2.5328524774211485E-2</v>
      </c>
      <c r="H165" s="5">
        <f>('Raw Wide'!F164-'Raw Wide'!F163)/'Raw Wide'!F163</f>
        <v>1.9306832206300931E-3</v>
      </c>
      <c r="I165" s="5">
        <f>('Raw Wide'!G164-'Raw Wide'!G163)/'Raw Wide'!G163</f>
        <v>2.9548775278249981E-2</v>
      </c>
      <c r="J165" s="5">
        <f>('Raw Wide'!H164-'Raw Wide'!H163)/'Raw Wide'!H163</f>
        <v>7.355528359030473E-3</v>
      </c>
      <c r="K165" s="5">
        <f>('Raw Wide'!I164-'Raw Wide'!I163)/'Raw Wide'!I163</f>
        <v>1.096444419253622E-2</v>
      </c>
      <c r="W165" s="2">
        <v>43138</v>
      </c>
      <c r="X165" s="9">
        <f>return[[#This Row],[1COV.DE]]-$N$7</f>
        <v>3.0971027805964734E-2</v>
      </c>
      <c r="Y165" s="9">
        <f>return[[#This Row],[ADS.DE]]-$O$7</f>
        <v>5.2437056169591649E-2</v>
      </c>
      <c r="Z165" s="9">
        <f>return[[#This Row],[DB1.DE]]-$P$7</f>
        <v>4.0749822456360989E-2</v>
      </c>
      <c r="AA165" s="9">
        <f>return[[#This Row],[FME.DE]]-$Q$7</f>
        <v>2.5540413353422126E-2</v>
      </c>
      <c r="AB165" s="9">
        <f>return[[#This Row],[MRK.DE]]-$R$7</f>
        <v>1.4580655242712153E-3</v>
      </c>
      <c r="AC165" s="9">
        <f>return[[#This Row],[PUM.DE]]-$S$7</f>
        <v>2.8746654469353695E-2</v>
      </c>
      <c r="AD165" s="9">
        <f>return[[#This Row],[SIE.DE]]-$T$7</f>
        <v>7.2196327621990575E-3</v>
      </c>
      <c r="AE165" s="9">
        <f>return[[#This Row],[ZAL.DE]]-$U$7</f>
        <v>1.1009998809699923E-2</v>
      </c>
    </row>
    <row r="166" spans="3:31" x14ac:dyDescent="0.25">
      <c r="C166" s="2">
        <v>43139</v>
      </c>
      <c r="D166" s="5">
        <f>('Raw Wide'!B165-'Raw Wide'!B164)/'Raw Wide'!B164</f>
        <v>-5.4678952691226954E-2</v>
      </c>
      <c r="E166" s="5">
        <f>('Raw Wide'!C165-'Raw Wide'!C164)/'Raw Wide'!C164</f>
        <v>-2.8291688940891284E-2</v>
      </c>
      <c r="F166" s="5">
        <f>('Raw Wide'!D165-'Raw Wide'!D164)/'Raw Wide'!D164</f>
        <v>-2.8342043501352748E-2</v>
      </c>
      <c r="G166" s="5">
        <f>('Raw Wide'!E165-'Raw Wide'!E164)/'Raw Wide'!E164</f>
        <v>-2.9277259411935069E-2</v>
      </c>
      <c r="H166" s="5">
        <f>('Raw Wide'!F165-'Raw Wide'!F164)/'Raw Wide'!F164</f>
        <v>-1.0356591213380971E-2</v>
      </c>
      <c r="I166" s="5">
        <f>('Raw Wide'!G165-'Raw Wide'!G164)/'Raw Wide'!G164</f>
        <v>-2.8700704607476233E-2</v>
      </c>
      <c r="J166" s="5">
        <f>('Raw Wide'!H165-'Raw Wide'!H164)/'Raw Wide'!H164</f>
        <v>-2.4933174884638684E-2</v>
      </c>
      <c r="K166" s="5">
        <f>('Raw Wide'!I165-'Raw Wide'!I164)/'Raw Wide'!I164</f>
        <v>-1.2837583001328029E-2</v>
      </c>
      <c r="W166" s="2">
        <v>43139</v>
      </c>
      <c r="X166" s="9">
        <f>return[[#This Row],[1COV.DE]]-$N$7</f>
        <v>-5.4642741931454027E-2</v>
      </c>
      <c r="Y166" s="9">
        <f>return[[#This Row],[ADS.DE]]-$O$7</f>
        <v>-2.8546454361787668E-2</v>
      </c>
      <c r="Z166" s="9">
        <f>return[[#This Row],[DB1.DE]]-$P$7</f>
        <v>-2.8910407207374589E-2</v>
      </c>
      <c r="AA166" s="9">
        <f>return[[#This Row],[FME.DE]]-$Q$7</f>
        <v>-2.9065370832724428E-2</v>
      </c>
      <c r="AB166" s="9">
        <f>return[[#This Row],[MRK.DE]]-$R$7</f>
        <v>-1.0829208909739849E-2</v>
      </c>
      <c r="AC166" s="9">
        <f>return[[#This Row],[PUM.DE]]-$S$7</f>
        <v>-2.950282541637252E-2</v>
      </c>
      <c r="AD166" s="9">
        <f>return[[#This Row],[SIE.DE]]-$T$7</f>
        <v>-2.5069070481470099E-2</v>
      </c>
      <c r="AE166" s="9">
        <f>return[[#This Row],[ZAL.DE]]-$U$7</f>
        <v>-1.2792028384164326E-2</v>
      </c>
    </row>
    <row r="167" spans="3:31" x14ac:dyDescent="0.25">
      <c r="C167" s="2">
        <v>43140</v>
      </c>
      <c r="D167" s="5">
        <f>('Raw Wide'!B166-'Raw Wide'!B165)/'Raw Wide'!B165</f>
        <v>-1.6693973197644218E-2</v>
      </c>
      <c r="E167" s="5">
        <f>('Raw Wide'!C166-'Raw Wide'!C165)/'Raw Wide'!C165</f>
        <v>-9.798294785229561E-3</v>
      </c>
      <c r="F167" s="5">
        <f>('Raw Wide'!D166-'Raw Wide'!D165)/'Raw Wide'!D165</f>
        <v>-3.4028941246450621E-3</v>
      </c>
      <c r="G167" s="5">
        <f>('Raw Wide'!E166-'Raw Wide'!E165)/'Raw Wide'!E165</f>
        <v>-8.2469300518142902E-3</v>
      </c>
      <c r="H167" s="5">
        <f>('Raw Wide'!F166-'Raw Wide'!F165)/'Raw Wide'!F165</f>
        <v>-1.314185040147936E-2</v>
      </c>
      <c r="I167" s="5">
        <f>('Raw Wide'!G166-'Raw Wide'!G165)/'Raw Wide'!G165</f>
        <v>1.0886408233554199E-2</v>
      </c>
      <c r="J167" s="5">
        <f>('Raw Wide'!H166-'Raw Wide'!H165)/'Raw Wide'!H165</f>
        <v>-2.264844310244446E-2</v>
      </c>
      <c r="K167" s="5">
        <f>('Raw Wide'!I166-'Raw Wide'!I165)/'Raw Wide'!I165</f>
        <v>-9.8654264513644771E-3</v>
      </c>
      <c r="W167" s="2">
        <v>43140</v>
      </c>
      <c r="X167" s="9">
        <f>return[[#This Row],[1COV.DE]]-$N$7</f>
        <v>-1.6657762437871287E-2</v>
      </c>
      <c r="Y167" s="9">
        <f>return[[#This Row],[ADS.DE]]-$O$7</f>
        <v>-1.0053060206125945E-2</v>
      </c>
      <c r="Z167" s="9">
        <f>return[[#This Row],[DB1.DE]]-$P$7</f>
        <v>-3.9712578306669022E-3</v>
      </c>
      <c r="AA167" s="9">
        <f>return[[#This Row],[FME.DE]]-$Q$7</f>
        <v>-8.0350414726036486E-3</v>
      </c>
      <c r="AB167" s="9">
        <f>return[[#This Row],[MRK.DE]]-$R$7</f>
        <v>-1.3614468097838239E-2</v>
      </c>
      <c r="AC167" s="9">
        <f>return[[#This Row],[PUM.DE]]-$S$7</f>
        <v>1.0084287424657912E-2</v>
      </c>
      <c r="AD167" s="9">
        <f>return[[#This Row],[SIE.DE]]-$T$7</f>
        <v>-2.2784338699275875E-2</v>
      </c>
      <c r="AE167" s="9">
        <f>return[[#This Row],[ZAL.DE]]-$U$7</f>
        <v>-9.8198718342007735E-3</v>
      </c>
    </row>
    <row r="168" spans="3:31" x14ac:dyDescent="0.25">
      <c r="C168" s="2">
        <v>43143</v>
      </c>
      <c r="D168" s="5">
        <f>('Raw Wide'!B167-'Raw Wide'!B166)/'Raw Wide'!B166</f>
        <v>2.3194818958185759E-2</v>
      </c>
      <c r="E168" s="5">
        <f>('Raw Wide'!C167-'Raw Wide'!C166)/'Raw Wide'!C166</f>
        <v>7.3507355403088321E-3</v>
      </c>
      <c r="F168" s="5">
        <f>('Raw Wide'!D167-'Raw Wide'!D166)/'Raw Wide'!D166</f>
        <v>1.1707204773030548E-2</v>
      </c>
      <c r="G168" s="5">
        <f>('Raw Wide'!E167-'Raw Wide'!E166)/'Raw Wide'!E166</f>
        <v>1.3067080211077789E-2</v>
      </c>
      <c r="H168" s="5">
        <f>('Raw Wide'!F167-'Raw Wide'!F166)/'Raw Wide'!F166</f>
        <v>1.1097514819828637E-2</v>
      </c>
      <c r="I168" s="5">
        <f>('Raw Wide'!G167-'Raw Wide'!G166)/'Raw Wide'!G166</f>
        <v>-2.3076915304473138E-2</v>
      </c>
      <c r="J168" s="5">
        <f>('Raw Wide'!H167-'Raw Wide'!H166)/'Raw Wide'!H166</f>
        <v>1.4576746951825394E-2</v>
      </c>
      <c r="K168" s="5">
        <f>('Raw Wide'!I167-'Raw Wide'!I166)/'Raw Wide'!I166</f>
        <v>1.9474637681159569E-2</v>
      </c>
      <c r="W168" s="2">
        <v>43143</v>
      </c>
      <c r="X168" s="9">
        <f>return[[#This Row],[1COV.DE]]-$N$7</f>
        <v>2.3231029717958689E-2</v>
      </c>
      <c r="Y168" s="9">
        <f>return[[#This Row],[ADS.DE]]-$O$7</f>
        <v>7.0959701194124487E-3</v>
      </c>
      <c r="Z168" s="9">
        <f>return[[#This Row],[DB1.DE]]-$P$7</f>
        <v>1.1138841067008708E-2</v>
      </c>
      <c r="AA168" s="9">
        <f>return[[#This Row],[FME.DE]]-$Q$7</f>
        <v>1.3278968790288431E-2</v>
      </c>
      <c r="AB168" s="9">
        <f>return[[#This Row],[MRK.DE]]-$R$7</f>
        <v>1.0624897123469758E-2</v>
      </c>
      <c r="AC168" s="9">
        <f>return[[#This Row],[PUM.DE]]-$S$7</f>
        <v>-2.3879036113369424E-2</v>
      </c>
      <c r="AD168" s="9">
        <f>return[[#This Row],[SIE.DE]]-$T$7</f>
        <v>1.4440851354993978E-2</v>
      </c>
      <c r="AE168" s="9">
        <f>return[[#This Row],[ZAL.DE]]-$U$7</f>
        <v>1.9520192298323275E-2</v>
      </c>
    </row>
    <row r="169" spans="3:31" x14ac:dyDescent="0.25">
      <c r="C169" s="2">
        <v>43144</v>
      </c>
      <c r="D169" s="5">
        <f>('Raw Wide'!B168-'Raw Wide'!B167)/'Raw Wide'!B167</f>
        <v>0</v>
      </c>
      <c r="E169" s="5">
        <f>('Raw Wide'!C168-'Raw Wide'!C167)/'Raw Wide'!C167</f>
        <v>-1.3191133403059456E-2</v>
      </c>
      <c r="F169" s="5">
        <f>('Raw Wide'!D168-'Raw Wide'!D167)/'Raw Wide'!D167</f>
        <v>-5.7858607125155928E-3</v>
      </c>
      <c r="G169" s="5">
        <f>('Raw Wide'!E168-'Raw Wide'!E167)/'Raw Wide'!E167</f>
        <v>-2.8141892145807732E-3</v>
      </c>
      <c r="H169" s="5">
        <f>('Raw Wide'!F168-'Raw Wide'!F167)/'Raw Wide'!F167</f>
        <v>-1.4634238520018163E-3</v>
      </c>
      <c r="I169" s="5">
        <f>('Raw Wide'!G168-'Raw Wide'!G167)/'Raw Wide'!G167</f>
        <v>-1.5748181765800591E-3</v>
      </c>
      <c r="J169" s="5">
        <f>('Raw Wide'!H168-'Raw Wide'!H167)/'Raw Wide'!H167</f>
        <v>-5.7102429712486335E-3</v>
      </c>
      <c r="K169" s="5">
        <f>('Raw Wide'!I168-'Raw Wide'!I167)/'Raw Wide'!I167</f>
        <v>1.599293647267867E-2</v>
      </c>
      <c r="W169" s="2">
        <v>43144</v>
      </c>
      <c r="X169" s="9">
        <f>return[[#This Row],[1COV.DE]]-$N$7</f>
        <v>3.6210759772930063E-5</v>
      </c>
      <c r="Y169" s="9">
        <f>return[[#This Row],[ADS.DE]]-$O$7</f>
        <v>-1.3445898823955841E-2</v>
      </c>
      <c r="Z169" s="9">
        <f>return[[#This Row],[DB1.DE]]-$P$7</f>
        <v>-6.3542244185374333E-3</v>
      </c>
      <c r="AA169" s="9">
        <f>return[[#This Row],[FME.DE]]-$Q$7</f>
        <v>-2.6023006353701312E-3</v>
      </c>
      <c r="AB169" s="9">
        <f>return[[#This Row],[MRK.DE]]-$R$7</f>
        <v>-1.936041548360694E-3</v>
      </c>
      <c r="AC169" s="9">
        <f>return[[#This Row],[PUM.DE]]-$S$7</f>
        <v>-2.3769389854763449E-3</v>
      </c>
      <c r="AD169" s="9">
        <f>return[[#This Row],[SIE.DE]]-$T$7</f>
        <v>-5.846138568080049E-3</v>
      </c>
      <c r="AE169" s="9">
        <f>return[[#This Row],[ZAL.DE]]-$U$7</f>
        <v>1.6038491089842375E-2</v>
      </c>
    </row>
    <row r="170" spans="3:31" x14ac:dyDescent="0.25">
      <c r="C170" s="2">
        <v>43145</v>
      </c>
      <c r="D170" s="5">
        <f>('Raw Wide'!B169-'Raw Wide'!B168)/'Raw Wide'!B168</f>
        <v>1.822831023410125E-2</v>
      </c>
      <c r="E170" s="5">
        <f>('Raw Wide'!C169-'Raw Wide'!C168)/'Raw Wide'!C168</f>
        <v>6.8258370408326007E-3</v>
      </c>
      <c r="F170" s="5">
        <f>('Raw Wide'!D169-'Raw Wide'!D168)/'Raw Wide'!D168</f>
        <v>1.4548958552736194E-2</v>
      </c>
      <c r="G170" s="5">
        <f>('Raw Wide'!E169-'Raw Wide'!E168)/'Raw Wide'!E168</f>
        <v>1.2935134782045919E-2</v>
      </c>
      <c r="H170" s="5">
        <f>('Raw Wide'!F169-'Raw Wide'!F168)/'Raw Wide'!F168</f>
        <v>1.5632455754498554E-2</v>
      </c>
      <c r="I170" s="5">
        <f>('Raw Wide'!G169-'Raw Wide'!G168)/'Raw Wide'!G168</f>
        <v>2.2082062885704037E-2</v>
      </c>
      <c r="J170" s="5">
        <f>('Raw Wide'!H169-'Raw Wide'!H168)/'Raw Wide'!H168</f>
        <v>1.222688954274137E-2</v>
      </c>
      <c r="K170" s="5">
        <f>('Raw Wide'!I169-'Raw Wide'!I168)/'Raw Wide'!I168</f>
        <v>1.617835521738718E-2</v>
      </c>
      <c r="W170" s="2">
        <v>43145</v>
      </c>
      <c r="X170" s="9">
        <f>return[[#This Row],[1COV.DE]]-$N$7</f>
        <v>1.826452099387418E-2</v>
      </c>
      <c r="Y170" s="9">
        <f>return[[#This Row],[ADS.DE]]-$O$7</f>
        <v>6.5710716199362165E-3</v>
      </c>
      <c r="Z170" s="9">
        <f>return[[#This Row],[DB1.DE]]-$P$7</f>
        <v>1.3980594846714354E-2</v>
      </c>
      <c r="AA170" s="9">
        <f>return[[#This Row],[FME.DE]]-$Q$7</f>
        <v>1.314702336125656E-2</v>
      </c>
      <c r="AB170" s="9">
        <f>return[[#This Row],[MRK.DE]]-$R$7</f>
        <v>1.5159838058139675E-2</v>
      </c>
      <c r="AC170" s="9">
        <f>return[[#This Row],[PUM.DE]]-$S$7</f>
        <v>2.1279942076807751E-2</v>
      </c>
      <c r="AD170" s="9">
        <f>return[[#This Row],[SIE.DE]]-$T$7</f>
        <v>1.2090993945909954E-2</v>
      </c>
      <c r="AE170" s="9">
        <f>return[[#This Row],[ZAL.DE]]-$U$7</f>
        <v>1.6223909834550885E-2</v>
      </c>
    </row>
    <row r="171" spans="3:31" x14ac:dyDescent="0.25">
      <c r="C171" s="2">
        <v>43146</v>
      </c>
      <c r="D171" s="5">
        <f>('Raw Wide'!B170-'Raw Wide'!B169)/'Raw Wide'!B169</f>
        <v>2.2033468255153375E-2</v>
      </c>
      <c r="E171" s="5">
        <f>('Raw Wide'!C170-'Raw Wide'!C169)/'Raw Wide'!C169</f>
        <v>1.6951312762960853E-3</v>
      </c>
      <c r="F171" s="5">
        <f>('Raw Wide'!D170-'Raw Wide'!D169)/'Raw Wide'!D169</f>
        <v>1.9121710331312487E-3</v>
      </c>
      <c r="G171" s="5">
        <f>('Raw Wide'!E170-'Raw Wide'!E169)/'Raw Wide'!E169</f>
        <v>1.6252809133782057E-3</v>
      </c>
      <c r="H171" s="5">
        <f>('Raw Wide'!F170-'Raw Wide'!F169)/'Raw Wide'!F169</f>
        <v>-7.695824674479294E-3</v>
      </c>
      <c r="I171" s="5">
        <f>('Raw Wide'!G170-'Raw Wide'!G169)/'Raw Wide'!G169</f>
        <v>1.6975339368978971E-2</v>
      </c>
      <c r="J171" s="5">
        <f>('Raw Wide'!H170-'Raw Wide'!H169)/'Raw Wide'!H169</f>
        <v>7.503691752120044E-3</v>
      </c>
      <c r="K171" s="5">
        <f>('Raw Wide'!I170-'Raw Wide'!I169)/'Raw Wide'!I169</f>
        <v>8.1755808950086072E-3</v>
      </c>
      <c r="W171" s="2">
        <v>43146</v>
      </c>
      <c r="X171" s="9">
        <f>return[[#This Row],[1COV.DE]]-$N$7</f>
        <v>2.2069679014926305E-2</v>
      </c>
      <c r="Y171" s="9">
        <f>return[[#This Row],[ADS.DE]]-$O$7</f>
        <v>1.4403658553997015E-3</v>
      </c>
      <c r="Z171" s="9">
        <f>return[[#This Row],[DB1.DE]]-$P$7</f>
        <v>1.3438073271094084E-3</v>
      </c>
      <c r="AA171" s="9">
        <f>return[[#This Row],[FME.DE]]-$Q$7</f>
        <v>1.8371694925888478E-3</v>
      </c>
      <c r="AB171" s="9">
        <f>return[[#This Row],[MRK.DE]]-$R$7</f>
        <v>-8.1684423708381724E-3</v>
      </c>
      <c r="AC171" s="9">
        <f>return[[#This Row],[PUM.DE]]-$S$7</f>
        <v>1.6173218560082685E-2</v>
      </c>
      <c r="AD171" s="9">
        <f>return[[#This Row],[SIE.DE]]-$T$7</f>
        <v>7.3677961552886286E-3</v>
      </c>
      <c r="AE171" s="9">
        <f>return[[#This Row],[ZAL.DE]]-$U$7</f>
        <v>8.2211355121723107E-3</v>
      </c>
    </row>
    <row r="172" spans="3:31" x14ac:dyDescent="0.25">
      <c r="C172" s="2">
        <v>43147</v>
      </c>
      <c r="D172" s="5">
        <f>('Raw Wide'!B171-'Raw Wide'!B170)/'Raw Wide'!B170</f>
        <v>1.122853121236052E-2</v>
      </c>
      <c r="E172" s="5">
        <f>('Raw Wide'!C171-'Raw Wide'!C170)/'Raw Wide'!C170</f>
        <v>1.6638416009511769E-2</v>
      </c>
      <c r="F172" s="5">
        <f>('Raw Wide'!D171-'Raw Wide'!D170)/'Raw Wide'!D170</f>
        <v>1.0018962174592633E-2</v>
      </c>
      <c r="G172" s="5">
        <f>('Raw Wide'!E171-'Raw Wide'!E170)/'Raw Wide'!E170</f>
        <v>1.8544188287667285E-2</v>
      </c>
      <c r="H172" s="5">
        <f>('Raw Wide'!F171-'Raw Wide'!F170)/'Raw Wide'!F170</f>
        <v>1.2118102923170561E-2</v>
      </c>
      <c r="I172" s="5">
        <f>('Raw Wide'!G171-'Raw Wide'!G170)/'Raw Wide'!G170</f>
        <v>2.4279216145589224E-2</v>
      </c>
      <c r="J172" s="5">
        <f>('Raw Wide'!H171-'Raw Wide'!H170)/'Raw Wide'!H170</f>
        <v>9.8092023780033503E-3</v>
      </c>
      <c r="K172" s="5">
        <f>('Raw Wide'!I171-'Raw Wide'!I170)/'Raw Wide'!I170</f>
        <v>2.0913337155071904E-2</v>
      </c>
      <c r="W172" s="2">
        <v>43147</v>
      </c>
      <c r="X172" s="9">
        <f>return[[#This Row],[1COV.DE]]-$N$7</f>
        <v>1.126474197213345E-2</v>
      </c>
      <c r="Y172" s="9">
        <f>return[[#This Row],[ADS.DE]]-$O$7</f>
        <v>1.6383650588615385E-2</v>
      </c>
      <c r="Z172" s="9">
        <f>return[[#This Row],[DB1.DE]]-$P$7</f>
        <v>9.4505984685707926E-3</v>
      </c>
      <c r="AA172" s="9">
        <f>return[[#This Row],[FME.DE]]-$Q$7</f>
        <v>1.8756076866877927E-2</v>
      </c>
      <c r="AB172" s="9">
        <f>return[[#This Row],[MRK.DE]]-$R$7</f>
        <v>1.1645485226811683E-2</v>
      </c>
      <c r="AC172" s="9">
        <f>return[[#This Row],[PUM.DE]]-$S$7</f>
        <v>2.3477095336692937E-2</v>
      </c>
      <c r="AD172" s="9">
        <f>return[[#This Row],[SIE.DE]]-$T$7</f>
        <v>9.673306781171934E-3</v>
      </c>
      <c r="AE172" s="9">
        <f>return[[#This Row],[ZAL.DE]]-$U$7</f>
        <v>2.0958891772235609E-2</v>
      </c>
    </row>
    <row r="173" spans="3:31" x14ac:dyDescent="0.25">
      <c r="C173" s="2">
        <v>43150</v>
      </c>
      <c r="D173" s="5">
        <f>('Raw Wide'!B172-'Raw Wide'!B171)/'Raw Wide'!B171</f>
        <v>-6.6625684854711164E-4</v>
      </c>
      <c r="E173" s="5">
        <f>('Raw Wide'!C172-'Raw Wide'!C171)/'Raw Wide'!C171</f>
        <v>1.1094300504248444E-3</v>
      </c>
      <c r="F173" s="5">
        <f>('Raw Wide'!D172-'Raw Wide'!D171)/'Raw Wide'!D171</f>
        <v>-4.7223745626209069E-4</v>
      </c>
      <c r="G173" s="5">
        <f>('Raw Wide'!E172-'Raw Wide'!E171)/'Raw Wide'!E171</f>
        <v>-1.6613564375327034E-2</v>
      </c>
      <c r="H173" s="5">
        <f>('Raw Wide'!F172-'Raw Wide'!F171)/'Raw Wide'!F171</f>
        <v>-4.5498185300841638E-3</v>
      </c>
      <c r="I173" s="5">
        <f>('Raw Wide'!G172-'Raw Wide'!G171)/'Raw Wide'!G171</f>
        <v>1.333336555727079E-2</v>
      </c>
      <c r="J173" s="5">
        <f>('Raw Wide'!H172-'Raw Wide'!H171)/'Raw Wide'!H171</f>
        <v>-2.8781441363397776E-3</v>
      </c>
      <c r="K173" s="5">
        <f>('Raw Wide'!I172-'Raw Wide'!I171)/'Raw Wide'!I171</f>
        <v>-8.7793060200669678E-3</v>
      </c>
      <c r="W173" s="2">
        <v>43150</v>
      </c>
      <c r="X173" s="9">
        <f>return[[#This Row],[1COV.DE]]-$N$7</f>
        <v>-6.3004608877418157E-4</v>
      </c>
      <c r="Y173" s="9">
        <f>return[[#This Row],[ADS.DE]]-$O$7</f>
        <v>8.546646295284606E-4</v>
      </c>
      <c r="Z173" s="9">
        <f>return[[#This Row],[DB1.DE]]-$P$7</f>
        <v>-1.040601162283931E-3</v>
      </c>
      <c r="AA173" s="9">
        <f>return[[#This Row],[FME.DE]]-$Q$7</f>
        <v>-1.6401675796116393E-2</v>
      </c>
      <c r="AB173" s="9">
        <f>return[[#This Row],[MRK.DE]]-$R$7</f>
        <v>-5.0224362264430413E-3</v>
      </c>
      <c r="AC173" s="9">
        <f>return[[#This Row],[PUM.DE]]-$S$7</f>
        <v>1.2531244748374503E-2</v>
      </c>
      <c r="AD173" s="9">
        <f>return[[#This Row],[SIE.DE]]-$T$7</f>
        <v>-3.0140397331711935E-3</v>
      </c>
      <c r="AE173" s="9">
        <f>return[[#This Row],[ZAL.DE]]-$U$7</f>
        <v>-8.7337514029032642E-3</v>
      </c>
    </row>
    <row r="174" spans="3:31" x14ac:dyDescent="0.25">
      <c r="C174" s="2">
        <v>43151</v>
      </c>
      <c r="D174" s="5">
        <f>('Raw Wide'!B173-'Raw Wide'!B172)/'Raw Wide'!B172</f>
        <v>3.3333451411341739E-2</v>
      </c>
      <c r="E174" s="5">
        <f>('Raw Wide'!C173-'Raw Wide'!C172)/'Raw Wide'!C172</f>
        <v>1.2746019422154069E-2</v>
      </c>
      <c r="F174" s="5">
        <f>('Raw Wide'!D173-'Raw Wide'!D172)/'Raw Wide'!D172</f>
        <v>-6.1438035141824152E-3</v>
      </c>
      <c r="G174" s="5">
        <f>('Raw Wide'!E173-'Raw Wide'!E172)/'Raw Wide'!E172</f>
        <v>3.702798278934054E-3</v>
      </c>
      <c r="H174" s="5">
        <f>('Raw Wide'!F173-'Raw Wide'!F172)/'Raw Wide'!F172</f>
        <v>4.3300737553189942E-3</v>
      </c>
      <c r="I174" s="5">
        <f>('Raw Wide'!G173-'Raw Wide'!G172)/'Raw Wide'!G172</f>
        <v>0</v>
      </c>
      <c r="J174" s="5">
        <f>('Raw Wide'!H173-'Raw Wide'!H172)/'Raw Wide'!H172</f>
        <v>1.2448060899413884E-2</v>
      </c>
      <c r="K174" s="5">
        <f>('Raw Wide'!I173-'Raw Wide'!I172)/'Raw Wide'!I172</f>
        <v>2.1088571112972943E-3</v>
      </c>
      <c r="W174" s="2">
        <v>43151</v>
      </c>
      <c r="X174" s="9">
        <f>return[[#This Row],[1COV.DE]]-$N$7</f>
        <v>3.3369662171114665E-2</v>
      </c>
      <c r="Y174" s="9">
        <f>return[[#This Row],[ADS.DE]]-$O$7</f>
        <v>1.2491254001257685E-2</v>
      </c>
      <c r="Z174" s="9">
        <f>return[[#This Row],[DB1.DE]]-$P$7</f>
        <v>-6.7121672202042557E-3</v>
      </c>
      <c r="AA174" s="9">
        <f>return[[#This Row],[FME.DE]]-$Q$7</f>
        <v>3.9146868581446965E-3</v>
      </c>
      <c r="AB174" s="9">
        <f>return[[#This Row],[MRK.DE]]-$R$7</f>
        <v>3.8574560589601163E-3</v>
      </c>
      <c r="AC174" s="9">
        <f>return[[#This Row],[PUM.DE]]-$S$7</f>
        <v>-8.0212080889628602E-4</v>
      </c>
      <c r="AD174" s="9">
        <f>return[[#This Row],[SIE.DE]]-$T$7</f>
        <v>1.2312165302582468E-2</v>
      </c>
      <c r="AE174" s="9">
        <f>return[[#This Row],[ZAL.DE]]-$U$7</f>
        <v>2.1544117284609979E-3</v>
      </c>
    </row>
    <row r="175" spans="3:31" x14ac:dyDescent="0.25">
      <c r="C175" s="2">
        <v>43152</v>
      </c>
      <c r="D175" s="5">
        <f>('Raw Wide'!B174-'Raw Wide'!B173)/'Raw Wide'!B173</f>
        <v>1.0967660770389515E-2</v>
      </c>
      <c r="E175" s="5">
        <f>('Raw Wide'!C174-'Raw Wide'!C173)/'Raw Wide'!C173</f>
        <v>-1.0943902989773241E-2</v>
      </c>
      <c r="F175" s="5">
        <f>('Raw Wide'!D174-'Raw Wide'!D173)/'Raw Wide'!D173</f>
        <v>2.8530647205872652E-2</v>
      </c>
      <c r="G175" s="5">
        <f>('Raw Wide'!E174-'Raw Wide'!E173)/'Raw Wide'!E173</f>
        <v>5.995093842713844E-3</v>
      </c>
      <c r="H175" s="5">
        <f>('Raw Wide'!F174-'Raw Wide'!F173)/'Raw Wide'!F173</f>
        <v>-1.3892227850779324E-2</v>
      </c>
      <c r="I175" s="5">
        <f>('Raw Wide'!G174-'Raw Wide'!G173)/'Raw Wide'!G173</f>
        <v>4.6783510167312289E-2</v>
      </c>
      <c r="J175" s="5">
        <f>('Raw Wide'!H174-'Raw Wide'!H173)/'Raw Wide'!H173</f>
        <v>-9.978567232871452E-3</v>
      </c>
      <c r="K175" s="5">
        <f>('Raw Wide'!I174-'Raw Wide'!I173)/'Raw Wide'!I173</f>
        <v>7.5757786195285544E-3</v>
      </c>
      <c r="W175" s="2">
        <v>43152</v>
      </c>
      <c r="X175" s="9">
        <f>return[[#This Row],[1COV.DE]]-$N$7</f>
        <v>1.1003871530162445E-2</v>
      </c>
      <c r="Y175" s="9">
        <f>return[[#This Row],[ADS.DE]]-$O$7</f>
        <v>-1.1198668410669625E-2</v>
      </c>
      <c r="Z175" s="9">
        <f>return[[#This Row],[DB1.DE]]-$P$7</f>
        <v>2.7962283499850811E-2</v>
      </c>
      <c r="AA175" s="9">
        <f>return[[#This Row],[FME.DE]]-$Q$7</f>
        <v>6.2069824219244864E-3</v>
      </c>
      <c r="AB175" s="9">
        <f>return[[#This Row],[MRK.DE]]-$R$7</f>
        <v>-1.4364845547138202E-2</v>
      </c>
      <c r="AC175" s="9">
        <f>return[[#This Row],[PUM.DE]]-$S$7</f>
        <v>4.5981389358416003E-2</v>
      </c>
      <c r="AD175" s="9">
        <f>return[[#This Row],[SIE.DE]]-$T$7</f>
        <v>-1.0114462829702868E-2</v>
      </c>
      <c r="AE175" s="9">
        <f>return[[#This Row],[ZAL.DE]]-$U$7</f>
        <v>7.6213332366922579E-3</v>
      </c>
    </row>
    <row r="176" spans="3:31" x14ac:dyDescent="0.25">
      <c r="C176" s="2">
        <v>43153</v>
      </c>
      <c r="D176" s="5">
        <f>('Raw Wide'!B175-'Raw Wide'!B174)/'Raw Wide'!B174</f>
        <v>8.5088549233929885E-3</v>
      </c>
      <c r="E176" s="5">
        <f>('Raw Wide'!C175-'Raw Wide'!C174)/'Raw Wide'!C174</f>
        <v>-1.3831617291795849E-3</v>
      </c>
      <c r="F176" s="5">
        <f>('Raw Wide'!D175-'Raw Wide'!D174)/'Raw Wide'!D174</f>
        <v>1.2482805062035279E-2</v>
      </c>
      <c r="G176" s="5">
        <f>('Raw Wide'!E175-'Raw Wide'!E174)/'Raw Wide'!E174</f>
        <v>4.8131564099519863E-3</v>
      </c>
      <c r="H176" s="5">
        <f>('Raw Wide'!F175-'Raw Wide'!F174)/'Raw Wide'!F174</f>
        <v>4.858591058775474E-4</v>
      </c>
      <c r="I176" s="5">
        <f>('Raw Wide'!G175-'Raw Wide'!G174)/'Raw Wide'!G174</f>
        <v>-1.1173084017197112E-2</v>
      </c>
      <c r="J176" s="5">
        <f>('Raw Wide'!H175-'Raw Wide'!H174)/'Raw Wide'!H174</f>
        <v>-5.2196540719661663E-3</v>
      </c>
      <c r="K176" s="5">
        <f>('Raw Wide'!I175-'Raw Wide'!I174)/'Raw Wide'!I174</f>
        <v>0</v>
      </c>
      <c r="W176" s="2">
        <v>43153</v>
      </c>
      <c r="X176" s="9">
        <f>return[[#This Row],[1COV.DE]]-$N$7</f>
        <v>8.5450656831659189E-3</v>
      </c>
      <c r="Y176" s="9">
        <f>return[[#This Row],[ADS.DE]]-$O$7</f>
        <v>-1.6379271500759688E-3</v>
      </c>
      <c r="Z176" s="9">
        <f>return[[#This Row],[DB1.DE]]-$P$7</f>
        <v>1.1914441356013439E-2</v>
      </c>
      <c r="AA176" s="9">
        <f>return[[#This Row],[FME.DE]]-$Q$7</f>
        <v>5.0250449891626279E-3</v>
      </c>
      <c r="AB176" s="9">
        <f>return[[#This Row],[MRK.DE]]-$R$7</f>
        <v>1.3241409518669617E-5</v>
      </c>
      <c r="AC176" s="9">
        <f>return[[#This Row],[PUM.DE]]-$S$7</f>
        <v>-1.1975204826093398E-2</v>
      </c>
      <c r="AD176" s="9">
        <f>return[[#This Row],[SIE.DE]]-$T$7</f>
        <v>-5.3555496687975818E-3</v>
      </c>
      <c r="AE176" s="9">
        <f>return[[#This Row],[ZAL.DE]]-$U$7</f>
        <v>4.5554617163703678E-5</v>
      </c>
    </row>
    <row r="177" spans="3:31" x14ac:dyDescent="0.25">
      <c r="C177" s="2">
        <v>43154</v>
      </c>
      <c r="D177" s="5">
        <f>('Raw Wide'!B176-'Raw Wide'!B175)/'Raw Wide'!B175</f>
        <v>-1.3499323951263447E-2</v>
      </c>
      <c r="E177" s="5">
        <f>('Raw Wide'!C176-'Raw Wide'!C175)/'Raw Wide'!C175</f>
        <v>7.2022806441157557E-3</v>
      </c>
      <c r="F177" s="5">
        <f>('Raw Wide'!D176-'Raw Wide'!D175)/'Raw Wide'!D175</f>
        <v>-7.7625748533605857E-3</v>
      </c>
      <c r="G177" s="5">
        <f>('Raw Wide'!E176-'Raw Wide'!E175)/'Raw Wide'!E175</f>
        <v>2.9652686355129336E-3</v>
      </c>
      <c r="H177" s="5">
        <f>('Raw Wide'!F176-'Raw Wide'!F175)/'Raw Wide'!F175</f>
        <v>-4.8562316144253547E-4</v>
      </c>
      <c r="I177" s="5">
        <f>('Raw Wide'!G176-'Raw Wide'!G175)/'Raw Wide'!G175</f>
        <v>2.1186311852609295E-2</v>
      </c>
      <c r="J177" s="5">
        <f>('Raw Wide'!H176-'Raw Wide'!H175)/'Raw Wide'!H175</f>
        <v>1.6283905150245837E-3</v>
      </c>
      <c r="K177" s="5">
        <f>('Raw Wide'!I176-'Raw Wide'!I175)/'Raw Wide'!I175</f>
        <v>-1.253153691454596E-3</v>
      </c>
      <c r="W177" s="2">
        <v>43154</v>
      </c>
      <c r="X177" s="9">
        <f>return[[#This Row],[1COV.DE]]-$N$7</f>
        <v>-1.3463113191490517E-2</v>
      </c>
      <c r="Y177" s="9">
        <f>return[[#This Row],[ADS.DE]]-$O$7</f>
        <v>6.9475152232193714E-3</v>
      </c>
      <c r="Z177" s="9">
        <f>return[[#This Row],[DB1.DE]]-$P$7</f>
        <v>-8.3309385593824253E-3</v>
      </c>
      <c r="AA177" s="9">
        <f>return[[#This Row],[FME.DE]]-$Q$7</f>
        <v>3.1771572147235756E-3</v>
      </c>
      <c r="AB177" s="9">
        <f>return[[#This Row],[MRK.DE]]-$R$7</f>
        <v>-9.5824085780141319E-4</v>
      </c>
      <c r="AC177" s="9">
        <f>return[[#This Row],[PUM.DE]]-$S$7</f>
        <v>2.0384191043713008E-2</v>
      </c>
      <c r="AD177" s="9">
        <f>return[[#This Row],[SIE.DE]]-$T$7</f>
        <v>1.4924949181931678E-3</v>
      </c>
      <c r="AE177" s="9">
        <f>return[[#This Row],[ZAL.DE]]-$U$7</f>
        <v>-1.2075990742908922E-3</v>
      </c>
    </row>
    <row r="178" spans="3:31" x14ac:dyDescent="0.25">
      <c r="C178" s="2">
        <v>43157</v>
      </c>
      <c r="D178" s="5">
        <f>('Raw Wide'!B177-'Raw Wide'!B176)/'Raw Wide'!B176</f>
        <v>-1.0690551711169631E-2</v>
      </c>
      <c r="E178" s="5">
        <f>('Raw Wide'!C177-'Raw Wide'!C176)/'Raw Wide'!C176</f>
        <v>-2.4752346102256779E-3</v>
      </c>
      <c r="F178" s="5">
        <f>('Raw Wide'!D177-'Raw Wide'!D176)/'Raw Wide'!D176</f>
        <v>-4.6022080110304274E-4</v>
      </c>
      <c r="G178" s="5">
        <f>('Raw Wide'!E177-'Raw Wide'!E176)/'Raw Wide'!E176</f>
        <v>4.321182512285796E-3</v>
      </c>
      <c r="H178" s="5">
        <f>('Raw Wide'!F177-'Raw Wide'!F176)/'Raw Wide'!F176</f>
        <v>1.068742359363075E-2</v>
      </c>
      <c r="I178" s="5">
        <f>('Raw Wide'!G177-'Raw Wide'!G176)/'Raw Wide'!G176</f>
        <v>4.149475959617367E-3</v>
      </c>
      <c r="J178" s="5">
        <f>('Raw Wide'!H177-'Raw Wide'!H176)/'Raw Wide'!H176</f>
        <v>7.2258445069773734E-4</v>
      </c>
      <c r="K178" s="5">
        <f>('Raw Wide'!I177-'Raw Wide'!I176)/'Raw Wide'!I176</f>
        <v>-1.2756189878711771E-2</v>
      </c>
      <c r="W178" s="2">
        <v>43157</v>
      </c>
      <c r="X178" s="9">
        <f>return[[#This Row],[1COV.DE]]-$N$7</f>
        <v>-1.0654340951396701E-2</v>
      </c>
      <c r="Y178" s="9">
        <f>return[[#This Row],[ADS.DE]]-$O$7</f>
        <v>-2.7300000311220617E-3</v>
      </c>
      <c r="Z178" s="9">
        <f>return[[#This Row],[DB1.DE]]-$P$7</f>
        <v>-1.0285845071248832E-3</v>
      </c>
      <c r="AA178" s="9">
        <f>return[[#This Row],[FME.DE]]-$Q$7</f>
        <v>4.5330710914964385E-3</v>
      </c>
      <c r="AB178" s="9">
        <f>return[[#This Row],[MRK.DE]]-$R$7</f>
        <v>1.0214805897271872E-2</v>
      </c>
      <c r="AC178" s="9">
        <f>return[[#This Row],[PUM.DE]]-$S$7</f>
        <v>3.3473551507210812E-3</v>
      </c>
      <c r="AD178" s="9">
        <f>return[[#This Row],[SIE.DE]]-$T$7</f>
        <v>5.8668885386632154E-4</v>
      </c>
      <c r="AE178" s="9">
        <f>return[[#This Row],[ZAL.DE]]-$U$7</f>
        <v>-1.2710635261548068E-2</v>
      </c>
    </row>
    <row r="179" spans="3:31" x14ac:dyDescent="0.25">
      <c r="C179" s="2">
        <v>43158</v>
      </c>
      <c r="D179" s="5">
        <f>('Raw Wide'!B178-'Raw Wide'!B177)/'Raw Wide'!B177</f>
        <v>-9.0772629642674706E-3</v>
      </c>
      <c r="E179" s="5">
        <f>('Raw Wide'!C178-'Raw Wide'!C177)/'Raw Wide'!C177</f>
        <v>3.5841677439442869E-3</v>
      </c>
      <c r="F179" s="5">
        <f>('Raw Wide'!D178-'Raw Wide'!D177)/'Raw Wide'!D177</f>
        <v>0</v>
      </c>
      <c r="G179" s="5">
        <f>('Raw Wide'!E178-'Raw Wide'!E177)/'Raw Wide'!E177</f>
        <v>-2.0833476258529285E-2</v>
      </c>
      <c r="H179" s="5">
        <f>('Raw Wide'!F178-'Raw Wide'!F177)/'Raw Wide'!F177</f>
        <v>-4.0856020336412441E-3</v>
      </c>
      <c r="I179" s="5">
        <f>('Raw Wide'!G178-'Raw Wide'!G177)/'Raw Wide'!G177</f>
        <v>-8.264453645296042E-3</v>
      </c>
      <c r="J179" s="5">
        <f>('Raw Wide'!H178-'Raw Wide'!H177)/'Raw Wide'!H177</f>
        <v>-1.1732821458254449E-2</v>
      </c>
      <c r="K179" s="5">
        <f>('Raw Wide'!I178-'Raw Wide'!I177)/'Raw Wide'!I177</f>
        <v>-9.1082399726381442E-3</v>
      </c>
      <c r="W179" s="2">
        <v>43158</v>
      </c>
      <c r="X179" s="9">
        <f>return[[#This Row],[1COV.DE]]-$N$7</f>
        <v>-9.0410522044945402E-3</v>
      </c>
      <c r="Y179" s="9">
        <f>return[[#This Row],[ADS.DE]]-$O$7</f>
        <v>3.3294023230479031E-3</v>
      </c>
      <c r="Z179" s="9">
        <f>return[[#This Row],[DB1.DE]]-$P$7</f>
        <v>-5.6836370602184039E-4</v>
      </c>
      <c r="AA179" s="9">
        <f>return[[#This Row],[FME.DE]]-$Q$7</f>
        <v>-2.0621587679318643E-2</v>
      </c>
      <c r="AB179" s="9">
        <f>return[[#This Row],[MRK.DE]]-$R$7</f>
        <v>-4.5582197300001216E-3</v>
      </c>
      <c r="AC179" s="9">
        <f>return[[#This Row],[PUM.DE]]-$S$7</f>
        <v>-9.0665744541923287E-3</v>
      </c>
      <c r="AD179" s="9">
        <f>return[[#This Row],[SIE.DE]]-$T$7</f>
        <v>-1.1868717055085866E-2</v>
      </c>
      <c r="AE179" s="9">
        <f>return[[#This Row],[ZAL.DE]]-$U$7</f>
        <v>-9.0626853554744407E-3</v>
      </c>
    </row>
    <row r="180" spans="3:31" x14ac:dyDescent="0.25">
      <c r="C180" s="2">
        <v>43159</v>
      </c>
      <c r="D180" s="5">
        <f>('Raw Wide'!B179-'Raw Wide'!B178)/'Raw Wide'!B178</f>
        <v>1.788444136648424E-2</v>
      </c>
      <c r="E180" s="5">
        <f>('Raw Wide'!C179-'Raw Wide'!C178)/'Raw Wide'!C178</f>
        <v>3.2966602074207081E-3</v>
      </c>
      <c r="F180" s="5">
        <f>('Raw Wide'!D179-'Raw Wide'!D178)/'Raw Wide'!D178</f>
        <v>7.8268957128367154E-3</v>
      </c>
      <c r="G180" s="5">
        <f>('Raw Wide'!E179-'Raw Wide'!E178)/'Raw Wide'!E178</f>
        <v>7.1693663438243006E-3</v>
      </c>
      <c r="H180" s="5">
        <f>('Raw Wide'!F179-'Raw Wide'!F178)/'Raw Wide'!F178</f>
        <v>-7.9632097636782063E-3</v>
      </c>
      <c r="I180" s="5">
        <f>('Raw Wide'!G179-'Raw Wide'!G178)/'Raw Wide'!G178</f>
        <v>4.166559019229998E-3</v>
      </c>
      <c r="J180" s="5">
        <f>('Raw Wide'!H179-'Raw Wide'!H178)/'Raw Wide'!H178</f>
        <v>-9.6804482183431521E-3</v>
      </c>
      <c r="K180" s="5">
        <f>('Raw Wide'!I179-'Raw Wide'!I178)/'Raw Wide'!I178</f>
        <v>2.5652629877141314E-3</v>
      </c>
      <c r="W180" s="2">
        <v>43159</v>
      </c>
      <c r="X180" s="9">
        <f>return[[#This Row],[1COV.DE]]-$N$7</f>
        <v>1.792065212625717E-2</v>
      </c>
      <c r="Y180" s="9">
        <f>return[[#This Row],[ADS.DE]]-$O$7</f>
        <v>3.0418947865243243E-3</v>
      </c>
      <c r="Z180" s="9">
        <f>return[[#This Row],[DB1.DE]]-$P$7</f>
        <v>7.2585320068148749E-3</v>
      </c>
      <c r="AA180" s="9">
        <f>return[[#This Row],[FME.DE]]-$Q$7</f>
        <v>7.3812549230349422E-3</v>
      </c>
      <c r="AB180" s="9">
        <f>return[[#This Row],[MRK.DE]]-$R$7</f>
        <v>-8.4358274600370847E-3</v>
      </c>
      <c r="AC180" s="9">
        <f>return[[#This Row],[PUM.DE]]-$S$7</f>
        <v>3.3644382103337122E-3</v>
      </c>
      <c r="AD180" s="9">
        <f>return[[#This Row],[SIE.DE]]-$T$7</f>
        <v>-9.8163438151745684E-3</v>
      </c>
      <c r="AE180" s="9">
        <f>return[[#This Row],[ZAL.DE]]-$U$7</f>
        <v>2.610817604877835E-3</v>
      </c>
    </row>
    <row r="181" spans="3:31" x14ac:dyDescent="0.25">
      <c r="C181" s="2">
        <v>43160</v>
      </c>
      <c r="D181" s="5">
        <f>('Raw Wide'!B180-'Raw Wide'!B179)/'Raw Wide'!B179</f>
        <v>-4.1996936864098333E-2</v>
      </c>
      <c r="E181" s="5">
        <f>('Raw Wide'!C180-'Raw Wide'!C179)/'Raw Wide'!C179</f>
        <v>-3.5596887854190157E-2</v>
      </c>
      <c r="F181" s="5">
        <f>('Raw Wide'!D180-'Raw Wide'!D179)/'Raw Wide'!D179</f>
        <v>-1.1420733216964222E-2</v>
      </c>
      <c r="G181" s="5">
        <f>('Raw Wide'!E180-'Raw Wide'!E179)/'Raw Wide'!E179</f>
        <v>-2.7324935614386134E-2</v>
      </c>
      <c r="H181" s="5">
        <f>('Raw Wide'!F180-'Raw Wide'!F179)/'Raw Wide'!F179</f>
        <v>-3.4541484621858465E-2</v>
      </c>
      <c r="I181" s="5">
        <f>('Raw Wide'!G180-'Raw Wide'!G179)/'Raw Wide'!G179</f>
        <v>-4.5643151338352082E-2</v>
      </c>
      <c r="J181" s="5">
        <f>('Raw Wide'!H180-'Raw Wide'!H179)/'Raw Wide'!H179</f>
        <v>-1.7336819285882165E-2</v>
      </c>
      <c r="K181" s="5">
        <f>('Raw Wide'!I180-'Raw Wide'!I179)/'Raw Wide'!I179</f>
        <v>-6.0767651992850683E-2</v>
      </c>
      <c r="W181" s="2">
        <v>43160</v>
      </c>
      <c r="X181" s="9">
        <f>return[[#This Row],[1COV.DE]]-$N$7</f>
        <v>-4.1960726104325406E-2</v>
      </c>
      <c r="Y181" s="9">
        <f>return[[#This Row],[ADS.DE]]-$O$7</f>
        <v>-3.5851653275086541E-2</v>
      </c>
      <c r="Z181" s="9">
        <f>return[[#This Row],[DB1.DE]]-$P$7</f>
        <v>-1.1989096922986062E-2</v>
      </c>
      <c r="AA181" s="9">
        <f>return[[#This Row],[FME.DE]]-$Q$7</f>
        <v>-2.7113047035175492E-2</v>
      </c>
      <c r="AB181" s="9">
        <f>return[[#This Row],[MRK.DE]]-$R$7</f>
        <v>-3.501410231821734E-2</v>
      </c>
      <c r="AC181" s="9">
        <f>return[[#This Row],[PUM.DE]]-$S$7</f>
        <v>-4.6445272147248369E-2</v>
      </c>
      <c r="AD181" s="9">
        <f>return[[#This Row],[SIE.DE]]-$T$7</f>
        <v>-1.747271488271358E-2</v>
      </c>
      <c r="AE181" s="9">
        <f>return[[#This Row],[ZAL.DE]]-$U$7</f>
        <v>-6.0722097375686977E-2</v>
      </c>
    </row>
    <row r="182" spans="3:31" x14ac:dyDescent="0.25">
      <c r="C182" s="2">
        <v>43161</v>
      </c>
      <c r="D182" s="5">
        <f>('Raw Wide'!B181-'Raw Wide'!B180)/'Raw Wide'!B180</f>
        <v>-3.3549554118380003E-2</v>
      </c>
      <c r="E182" s="5">
        <f>('Raw Wide'!C181-'Raw Wide'!C180)/'Raw Wide'!C180</f>
        <v>-2.2146513211953486E-2</v>
      </c>
      <c r="F182" s="5">
        <f>('Raw Wide'!D181-'Raw Wide'!D180)/'Raw Wide'!D180</f>
        <v>-1.9870576990669117E-2</v>
      </c>
      <c r="G182" s="5">
        <f>('Raw Wide'!E181-'Raw Wide'!E180)/'Raw Wide'!E180</f>
        <v>-2.3843236550967969E-2</v>
      </c>
      <c r="H182" s="5">
        <f>('Raw Wide'!F181-'Raw Wide'!F180)/'Raw Wide'!F180</f>
        <v>-1.1589908589133764E-2</v>
      </c>
      <c r="I182" s="5">
        <f>('Raw Wide'!G181-'Raw Wide'!G180)/'Raw Wide'!G180</f>
        <v>-1.8840575972190011E-2</v>
      </c>
      <c r="J182" s="5">
        <f>('Raw Wide'!H181-'Raw Wide'!H180)/'Raw Wide'!H180</f>
        <v>-3.3596004060410307E-2</v>
      </c>
      <c r="K182" s="5">
        <f>('Raw Wide'!I181-'Raw Wide'!I180)/'Raw Wide'!I180</f>
        <v>-3.3371101779139642E-2</v>
      </c>
      <c r="W182" s="2">
        <v>43161</v>
      </c>
      <c r="X182" s="9">
        <f>return[[#This Row],[1COV.DE]]-$N$7</f>
        <v>-3.3513343358607076E-2</v>
      </c>
      <c r="Y182" s="9">
        <f>return[[#This Row],[ADS.DE]]-$O$7</f>
        <v>-2.240127863284987E-2</v>
      </c>
      <c r="Z182" s="9">
        <f>return[[#This Row],[DB1.DE]]-$P$7</f>
        <v>-2.0438940696690958E-2</v>
      </c>
      <c r="AA182" s="9">
        <f>return[[#This Row],[FME.DE]]-$Q$7</f>
        <v>-2.3631347971757328E-2</v>
      </c>
      <c r="AB182" s="9">
        <f>return[[#This Row],[MRK.DE]]-$R$7</f>
        <v>-1.2062526285492642E-2</v>
      </c>
      <c r="AC182" s="9">
        <f>return[[#This Row],[PUM.DE]]-$S$7</f>
        <v>-1.9642696781086297E-2</v>
      </c>
      <c r="AD182" s="9">
        <f>return[[#This Row],[SIE.DE]]-$T$7</f>
        <v>-3.3731899657241722E-2</v>
      </c>
      <c r="AE182" s="9">
        <f>return[[#This Row],[ZAL.DE]]-$U$7</f>
        <v>-3.3325547161975937E-2</v>
      </c>
    </row>
    <row r="183" spans="3:31" x14ac:dyDescent="0.25">
      <c r="C183" s="2">
        <v>43164</v>
      </c>
      <c r="D183" s="5">
        <f>('Raw Wide'!B182-'Raw Wide'!B181)/'Raw Wide'!B181</f>
        <v>2.129152318343646E-2</v>
      </c>
      <c r="E183" s="5">
        <f>('Raw Wide'!C182-'Raw Wide'!C181)/'Raw Wide'!C181</f>
        <v>1.4808503980006448E-2</v>
      </c>
      <c r="F183" s="5">
        <f>('Raw Wide'!D182-'Raw Wide'!D181)/'Raw Wide'!D181</f>
        <v>2.0273421574938222E-2</v>
      </c>
      <c r="G183" s="5">
        <f>('Raw Wide'!E182-'Raw Wide'!E181)/'Raw Wide'!E181</f>
        <v>8.9481120901656677E-3</v>
      </c>
      <c r="H183" s="5">
        <f>('Raw Wide'!F182-'Raw Wide'!F181)/'Raw Wide'!F181</f>
        <v>1.860828033234832E-2</v>
      </c>
      <c r="I183" s="5">
        <f>('Raw Wide'!G182-'Raw Wide'!G181)/'Raw Wide'!G181</f>
        <v>1.3293883407895401E-2</v>
      </c>
      <c r="J183" s="5">
        <f>('Raw Wide'!H182-'Raw Wide'!H181)/'Raw Wide'!H181</f>
        <v>9.9048250742603348E-3</v>
      </c>
      <c r="K183" s="5">
        <f>('Raw Wide'!I182-'Raw Wide'!I181)/'Raw Wide'!I181</f>
        <v>2.6538209180920258E-2</v>
      </c>
      <c r="W183" s="2">
        <v>43164</v>
      </c>
      <c r="X183" s="9">
        <f>return[[#This Row],[1COV.DE]]-$N$7</f>
        <v>2.1327733943209391E-2</v>
      </c>
      <c r="Y183" s="9">
        <f>return[[#This Row],[ADS.DE]]-$O$7</f>
        <v>1.4553738559110064E-2</v>
      </c>
      <c r="Z183" s="9">
        <f>return[[#This Row],[DB1.DE]]-$P$7</f>
        <v>1.9705057868916381E-2</v>
      </c>
      <c r="AA183" s="9">
        <f>return[[#This Row],[FME.DE]]-$Q$7</f>
        <v>9.1600006693763093E-3</v>
      </c>
      <c r="AB183" s="9">
        <f>return[[#This Row],[MRK.DE]]-$R$7</f>
        <v>1.8135662635989442E-2</v>
      </c>
      <c r="AC183" s="9">
        <f>return[[#This Row],[PUM.DE]]-$S$7</f>
        <v>1.2491762598999114E-2</v>
      </c>
      <c r="AD183" s="9">
        <f>return[[#This Row],[SIE.DE]]-$T$7</f>
        <v>9.7689294774289184E-3</v>
      </c>
      <c r="AE183" s="9">
        <f>return[[#This Row],[ZAL.DE]]-$U$7</f>
        <v>2.6583763798083963E-2</v>
      </c>
    </row>
    <row r="184" spans="3:31" x14ac:dyDescent="0.25">
      <c r="C184" s="2">
        <v>43165</v>
      </c>
      <c r="D184" s="5">
        <f>('Raw Wide'!B183-'Raw Wide'!B182)/'Raw Wide'!B182</f>
        <v>2.2659218815328178E-3</v>
      </c>
      <c r="E184" s="5">
        <f>('Raw Wide'!C183-'Raw Wide'!C182)/'Raw Wide'!C182</f>
        <v>-4.8642646946529863E-3</v>
      </c>
      <c r="F184" s="5">
        <f>('Raw Wide'!D183-'Raw Wide'!D182)/'Raw Wide'!D182</f>
        <v>-1.0628413782410969E-2</v>
      </c>
      <c r="G184" s="5">
        <f>('Raw Wide'!E183-'Raw Wide'!E182)/'Raw Wide'!E182</f>
        <v>-5.2732114601433139E-3</v>
      </c>
      <c r="H184" s="5">
        <f>('Raw Wide'!F183-'Raw Wide'!F182)/'Raw Wide'!F182</f>
        <v>-2.2522060677131047E-3</v>
      </c>
      <c r="I184" s="5">
        <f>('Raw Wide'!G183-'Raw Wide'!G182)/'Raw Wide'!G182</f>
        <v>4.3731860091797338E-2</v>
      </c>
      <c r="J184" s="5">
        <f>('Raw Wide'!H183-'Raw Wide'!H182)/'Raw Wide'!H182</f>
        <v>-3.846372503705193E-4</v>
      </c>
      <c r="K184" s="5">
        <f>('Raw Wide'!I183-'Raw Wide'!I182)/'Raw Wide'!I182</f>
        <v>1.6929810499423641E-2</v>
      </c>
      <c r="W184" s="2">
        <v>43165</v>
      </c>
      <c r="X184" s="9">
        <f>return[[#This Row],[1COV.DE]]-$N$7</f>
        <v>2.3021326413057478E-3</v>
      </c>
      <c r="Y184" s="9">
        <f>return[[#This Row],[ADS.DE]]-$O$7</f>
        <v>-5.1190301155493705E-3</v>
      </c>
      <c r="Z184" s="9">
        <f>return[[#This Row],[DB1.DE]]-$P$7</f>
        <v>-1.119677748843281E-2</v>
      </c>
      <c r="AA184" s="9">
        <f>return[[#This Row],[FME.DE]]-$Q$7</f>
        <v>-5.0613228809326723E-3</v>
      </c>
      <c r="AB184" s="9">
        <f>return[[#This Row],[MRK.DE]]-$R$7</f>
        <v>-2.7248237640719827E-3</v>
      </c>
      <c r="AC184" s="9">
        <f>return[[#This Row],[PUM.DE]]-$S$7</f>
        <v>4.2929739282901051E-2</v>
      </c>
      <c r="AD184" s="9">
        <f>return[[#This Row],[SIE.DE]]-$T$7</f>
        <v>-5.2053284720193511E-4</v>
      </c>
      <c r="AE184" s="9">
        <f>return[[#This Row],[ZAL.DE]]-$U$7</f>
        <v>1.6975365116587347E-2</v>
      </c>
    </row>
    <row r="185" spans="3:31" x14ac:dyDescent="0.25">
      <c r="C185" s="2">
        <v>43166</v>
      </c>
      <c r="D185" s="5">
        <f>('Raw Wide'!B184-'Raw Wide'!B183)/'Raw Wide'!B183</f>
        <v>7.9132114931139332E-3</v>
      </c>
      <c r="E185" s="5">
        <f>('Raw Wide'!C184-'Raw Wide'!C183)/'Raw Wide'!C183</f>
        <v>4.0254203419495217E-3</v>
      </c>
      <c r="F185" s="5">
        <f>('Raw Wide'!D184-'Raw Wide'!D183)/'Raw Wide'!D183</f>
        <v>1.8682729963181394E-2</v>
      </c>
      <c r="G185" s="5">
        <f>('Raw Wide'!E184-'Raw Wide'!E183)/'Raw Wide'!E183</f>
        <v>1.2289098583792556E-2</v>
      </c>
      <c r="H185" s="5">
        <f>('Raw Wide'!F184-'Raw Wide'!F183)/'Raw Wide'!F183</f>
        <v>1.7055376501413755E-2</v>
      </c>
      <c r="I185" s="5">
        <f>('Raw Wide'!G184-'Raw Wide'!G183)/'Raw Wide'!G183</f>
        <v>3.3519666306787488E-2</v>
      </c>
      <c r="J185" s="5">
        <f>('Raw Wide'!H184-'Raw Wide'!H183)/'Raw Wide'!H183</f>
        <v>4.6171716294493917E-3</v>
      </c>
      <c r="K185" s="5">
        <f>('Raw Wide'!I184-'Raw Wide'!I183)/'Raw Wide'!I183</f>
        <v>3.2620944148010263E-2</v>
      </c>
      <c r="W185" s="2">
        <v>43166</v>
      </c>
      <c r="X185" s="9">
        <f>return[[#This Row],[1COV.DE]]-$N$7</f>
        <v>7.9494222528868636E-3</v>
      </c>
      <c r="Y185" s="9">
        <f>return[[#This Row],[ADS.DE]]-$O$7</f>
        <v>3.7706549210531379E-3</v>
      </c>
      <c r="Z185" s="9">
        <f>return[[#This Row],[DB1.DE]]-$P$7</f>
        <v>1.8114366257159554E-2</v>
      </c>
      <c r="AA185" s="9">
        <f>return[[#This Row],[FME.DE]]-$Q$7</f>
        <v>1.2500987163003198E-2</v>
      </c>
      <c r="AB185" s="9">
        <f>return[[#This Row],[MRK.DE]]-$R$7</f>
        <v>1.6582758805054876E-2</v>
      </c>
      <c r="AC185" s="9">
        <f>return[[#This Row],[PUM.DE]]-$S$7</f>
        <v>3.2717545497891201E-2</v>
      </c>
      <c r="AD185" s="9">
        <f>return[[#This Row],[SIE.DE]]-$T$7</f>
        <v>4.4812760326179762E-3</v>
      </c>
      <c r="AE185" s="9">
        <f>return[[#This Row],[ZAL.DE]]-$U$7</f>
        <v>3.2666498765173968E-2</v>
      </c>
    </row>
    <row r="186" spans="3:31" x14ac:dyDescent="0.25">
      <c r="C186" s="2">
        <v>43167</v>
      </c>
      <c r="D186" s="5">
        <f>('Raw Wide'!B185-'Raw Wide'!B184)/'Raw Wide'!B184</f>
        <v>-1.5253573495186249E-2</v>
      </c>
      <c r="E186" s="5">
        <f>('Raw Wide'!C185-'Raw Wide'!C184)/'Raw Wide'!C184</f>
        <v>3.4363746538144855E-3</v>
      </c>
      <c r="F186" s="5">
        <f>('Raw Wide'!D185-'Raw Wide'!D184)/'Raw Wide'!D184</f>
        <v>9.6285762657994864E-3</v>
      </c>
      <c r="G186" s="5">
        <f>('Raw Wide'!E185-'Raw Wide'!E184)/'Raw Wide'!E184</f>
        <v>1.0711653665671405E-2</v>
      </c>
      <c r="H186" s="5">
        <f>('Raw Wide'!F185-'Raw Wide'!F184)/'Raw Wide'!F184</f>
        <v>-4.2416722531612321E-2</v>
      </c>
      <c r="I186" s="5">
        <f>('Raw Wide'!G185-'Raw Wide'!G184)/'Raw Wide'!G184</f>
        <v>-2.027026137176011E-2</v>
      </c>
      <c r="J186" s="5">
        <f>('Raw Wide'!H185-'Raw Wide'!H184)/'Raw Wide'!H184</f>
        <v>1.0532309134966994E-2</v>
      </c>
      <c r="K186" s="5">
        <f>('Raw Wide'!I185-'Raw Wide'!I184)/'Raw Wide'!I184</f>
        <v>1.3725424238543516E-2</v>
      </c>
      <c r="W186" s="2">
        <v>43167</v>
      </c>
      <c r="X186" s="9">
        <f>return[[#This Row],[1COV.DE]]-$N$7</f>
        <v>-1.5217362735413319E-2</v>
      </c>
      <c r="Y186" s="9">
        <f>return[[#This Row],[ADS.DE]]-$O$7</f>
        <v>3.1816092329181016E-3</v>
      </c>
      <c r="Z186" s="9">
        <f>return[[#This Row],[DB1.DE]]-$P$7</f>
        <v>9.0602125597776459E-3</v>
      </c>
      <c r="AA186" s="9">
        <f>return[[#This Row],[FME.DE]]-$Q$7</f>
        <v>1.0923542244882047E-2</v>
      </c>
      <c r="AB186" s="9">
        <f>return[[#This Row],[MRK.DE]]-$R$7</f>
        <v>-4.2889340227971195E-2</v>
      </c>
      <c r="AC186" s="9">
        <f>return[[#This Row],[PUM.DE]]-$S$7</f>
        <v>-2.1072382180656397E-2</v>
      </c>
      <c r="AD186" s="9">
        <f>return[[#This Row],[SIE.DE]]-$T$7</f>
        <v>1.0396413538135578E-2</v>
      </c>
      <c r="AE186" s="9">
        <f>return[[#This Row],[ZAL.DE]]-$U$7</f>
        <v>1.377097885570722E-2</v>
      </c>
    </row>
    <row r="187" spans="3:31" x14ac:dyDescent="0.25">
      <c r="C187" s="2">
        <v>43168</v>
      </c>
      <c r="D187" s="5">
        <f>('Raw Wide'!B186-'Raw Wide'!B185)/'Raw Wide'!B185</f>
        <v>2.7335653317845056E-3</v>
      </c>
      <c r="E187" s="5">
        <f>('Raw Wide'!C186-'Raw Wide'!C185)/'Raw Wide'!C185</f>
        <v>-8.5616596822094947E-3</v>
      </c>
      <c r="F187" s="5">
        <f>('Raw Wide'!D186-'Raw Wide'!D185)/'Raw Wide'!D185</f>
        <v>-1.8164072575910736E-3</v>
      </c>
      <c r="G187" s="5">
        <f>('Raw Wide'!E186-'Raw Wide'!E185)/'Raw Wide'!E185</f>
        <v>2.5908078649187812E-3</v>
      </c>
      <c r="H187" s="5">
        <f>('Raw Wide'!F186-'Raw Wide'!F185)/'Raw Wide'!F185</f>
        <v>1.0558920260973189E-2</v>
      </c>
      <c r="I187" s="5">
        <f>('Raw Wide'!G186-'Raw Wide'!G185)/'Raw Wide'!G185</f>
        <v>1.3792649192139561E-3</v>
      </c>
      <c r="J187" s="5">
        <f>('Raw Wide'!H186-'Raw Wide'!H185)/'Raw Wide'!H185</f>
        <v>1.5160991701216821E-3</v>
      </c>
      <c r="K187" s="5">
        <f>('Raw Wide'!I186-'Raw Wide'!I185)/'Raw Wide'!I185</f>
        <v>7.7369440734354313E-3</v>
      </c>
      <c r="W187" s="2">
        <v>43168</v>
      </c>
      <c r="X187" s="9">
        <f>return[[#This Row],[1COV.DE]]-$N$7</f>
        <v>2.7697760915574355E-3</v>
      </c>
      <c r="Y187" s="9">
        <f>return[[#This Row],[ADS.DE]]-$O$7</f>
        <v>-8.816425103105879E-3</v>
      </c>
      <c r="Z187" s="9">
        <f>return[[#This Row],[DB1.DE]]-$P$7</f>
        <v>-2.3847709636129139E-3</v>
      </c>
      <c r="AA187" s="9">
        <f>return[[#This Row],[FME.DE]]-$Q$7</f>
        <v>2.8026964441294233E-3</v>
      </c>
      <c r="AB187" s="9">
        <f>return[[#This Row],[MRK.DE]]-$R$7</f>
        <v>1.008630256461431E-2</v>
      </c>
      <c r="AC187" s="9">
        <f>return[[#This Row],[PUM.DE]]-$S$7</f>
        <v>5.7714411031767007E-4</v>
      </c>
      <c r="AD187" s="9">
        <f>return[[#This Row],[SIE.DE]]-$T$7</f>
        <v>1.3802035732902662E-3</v>
      </c>
      <c r="AE187" s="9">
        <f>return[[#This Row],[ZAL.DE]]-$U$7</f>
        <v>7.7824986905991348E-3</v>
      </c>
    </row>
    <row r="188" spans="3:31" x14ac:dyDescent="0.25">
      <c r="C188" s="2">
        <v>43171</v>
      </c>
      <c r="D188" s="5">
        <f>('Raw Wide'!B187-'Raw Wide'!B186)/'Raw Wide'!B186</f>
        <v>-1.0449818243707791E-2</v>
      </c>
      <c r="E188" s="5">
        <f>('Raw Wide'!C187-'Raw Wide'!C186)/'Raw Wide'!C186</f>
        <v>-1.2089780939893567E-2</v>
      </c>
      <c r="F188" s="5">
        <f>('Raw Wide'!D187-'Raw Wide'!D186)/'Raw Wide'!D186</f>
        <v>5.9144474443472523E-3</v>
      </c>
      <c r="G188" s="5">
        <f>('Raw Wide'!E187-'Raw Wide'!E186)/'Raw Wide'!E186</f>
        <v>-1.8792727764035569E-3</v>
      </c>
      <c r="H188" s="5">
        <f>('Raw Wide'!F187-'Raw Wide'!F186)/'Raw Wide'!F186</f>
        <v>9.1740404695993868E-3</v>
      </c>
      <c r="I188" s="5">
        <f>('Raw Wide'!G187-'Raw Wide'!G186)/'Raw Wide'!G186</f>
        <v>1.3773651677571215E-3</v>
      </c>
      <c r="J188" s="5">
        <f>('Raw Wide'!H187-'Raw Wide'!H186)/'Raw Wide'!H186</f>
        <v>1.0406833344874496E-2</v>
      </c>
      <c r="K188" s="5">
        <f>('Raw Wide'!I187-'Raw Wide'!I186)/'Raw Wide'!I186</f>
        <v>9.3837280738691686E-3</v>
      </c>
      <c r="W188" s="2">
        <v>43171</v>
      </c>
      <c r="X188" s="9">
        <f>return[[#This Row],[1COV.DE]]-$N$7</f>
        <v>-1.0413607483934861E-2</v>
      </c>
      <c r="Y188" s="9">
        <f>return[[#This Row],[ADS.DE]]-$O$7</f>
        <v>-1.2344546360789951E-2</v>
      </c>
      <c r="Z188" s="9">
        <f>return[[#This Row],[DB1.DE]]-$P$7</f>
        <v>5.3460837383254118E-3</v>
      </c>
      <c r="AA188" s="9">
        <f>return[[#This Row],[FME.DE]]-$Q$7</f>
        <v>-1.6673841971929148E-3</v>
      </c>
      <c r="AB188" s="9">
        <f>return[[#This Row],[MRK.DE]]-$R$7</f>
        <v>8.7014227732405084E-3</v>
      </c>
      <c r="AC188" s="9">
        <f>return[[#This Row],[PUM.DE]]-$S$7</f>
        <v>5.7524435886083551E-4</v>
      </c>
      <c r="AD188" s="9">
        <f>return[[#This Row],[SIE.DE]]-$T$7</f>
        <v>1.027093774804308E-2</v>
      </c>
      <c r="AE188" s="9">
        <f>return[[#This Row],[ZAL.DE]]-$U$7</f>
        <v>9.4292826910328722E-3</v>
      </c>
    </row>
    <row r="189" spans="3:31" x14ac:dyDescent="0.25">
      <c r="C189" s="2">
        <v>43172</v>
      </c>
      <c r="D189" s="5">
        <f>('Raw Wide'!B188-'Raw Wide'!B187)/'Raw Wide'!B187</f>
        <v>-3.443657552098731E-3</v>
      </c>
      <c r="E189" s="5">
        <f>('Raw Wide'!C188-'Raw Wide'!C187)/'Raw Wide'!C187</f>
        <v>-1.5151452458649217E-2</v>
      </c>
      <c r="F189" s="5">
        <f>('Raw Wide'!D188-'Raw Wide'!D187)/'Raw Wide'!D187</f>
        <v>-9.045618980657583E-3</v>
      </c>
      <c r="G189" s="5">
        <f>('Raw Wide'!E188-'Raw Wide'!E187)/'Raw Wide'!E187</f>
        <v>-2.1416863102101211E-2</v>
      </c>
      <c r="H189" s="5">
        <f>('Raw Wide'!F188-'Raw Wide'!F187)/'Raw Wide'!F187</f>
        <v>-1.0858419203441213E-2</v>
      </c>
      <c r="I189" s="5">
        <f>('Raw Wide'!G188-'Raw Wide'!G187)/'Raw Wide'!G187</f>
        <v>-5.5021157051767036E-3</v>
      </c>
      <c r="J189" s="5">
        <f>('Raw Wide'!H188-'Raw Wide'!H187)/'Raw Wide'!H187</f>
        <v>-1.5917709227978201E-2</v>
      </c>
      <c r="K189" s="5">
        <f>('Raw Wide'!I188-'Raw Wide'!I187)/'Raw Wide'!I187</f>
        <v>-1.7536487744074052E-2</v>
      </c>
      <c r="W189" s="2">
        <v>43172</v>
      </c>
      <c r="X189" s="9">
        <f>return[[#This Row],[1COV.DE]]-$N$7</f>
        <v>-3.4074467923258011E-3</v>
      </c>
      <c r="Y189" s="9">
        <f>return[[#This Row],[ADS.DE]]-$O$7</f>
        <v>-1.5406217879545601E-2</v>
      </c>
      <c r="Z189" s="9">
        <f>return[[#This Row],[DB1.DE]]-$P$7</f>
        <v>-9.6139826866794235E-3</v>
      </c>
      <c r="AA189" s="9">
        <f>return[[#This Row],[FME.DE]]-$Q$7</f>
        <v>-2.1204974522890569E-2</v>
      </c>
      <c r="AB189" s="9">
        <f>return[[#This Row],[MRK.DE]]-$R$7</f>
        <v>-1.1331036899800091E-2</v>
      </c>
      <c r="AC189" s="9">
        <f>return[[#This Row],[PUM.DE]]-$S$7</f>
        <v>-6.3042365140729894E-3</v>
      </c>
      <c r="AD189" s="9">
        <f>return[[#This Row],[SIE.DE]]-$T$7</f>
        <v>-1.6053604824809616E-2</v>
      </c>
      <c r="AE189" s="9">
        <f>return[[#This Row],[ZAL.DE]]-$U$7</f>
        <v>-1.7490933126910347E-2</v>
      </c>
    </row>
    <row r="190" spans="3:31" x14ac:dyDescent="0.25">
      <c r="C190" s="2">
        <v>43173</v>
      </c>
      <c r="D190" s="5">
        <f>('Raw Wide'!B189-'Raw Wide'!B188)/'Raw Wide'!B188</f>
        <v>-1.7046614032592274E-2</v>
      </c>
      <c r="E190" s="5">
        <f>('Raw Wide'!C189-'Raw Wide'!C188)/'Raw Wide'!C188</f>
        <v>0.1118342019823499</v>
      </c>
      <c r="F190" s="5">
        <f>('Raw Wide'!D189-'Raw Wide'!D188)/'Raw Wide'!D188</f>
        <v>4.5627765616178359E-4</v>
      </c>
      <c r="G190" s="5">
        <f>('Raw Wide'!E189-'Raw Wide'!E188)/'Raw Wide'!E188</f>
        <v>-1.1062828823109012E-2</v>
      </c>
      <c r="H190" s="5">
        <f>('Raw Wide'!F189-'Raw Wide'!F188)/'Raw Wide'!F188</f>
        <v>-8.1696245542895469E-3</v>
      </c>
      <c r="I190" s="5">
        <f>('Raw Wide'!G189-'Raw Wide'!G188)/'Raw Wide'!G188</f>
        <v>2.4896240391049713E-2</v>
      </c>
      <c r="J190" s="5">
        <f>('Raw Wide'!H189-'Raw Wide'!H188)/'Raw Wide'!H188</f>
        <v>2.0932014838553415E-3</v>
      </c>
      <c r="K190" s="5">
        <f>('Raw Wide'!I189-'Raw Wide'!I188)/'Raw Wide'!I188</f>
        <v>-1.2903440860214999E-3</v>
      </c>
      <c r="W190" s="2">
        <v>43173</v>
      </c>
      <c r="X190" s="9">
        <f>return[[#This Row],[1COV.DE]]-$N$7</f>
        <v>-1.7010403272819344E-2</v>
      </c>
      <c r="Y190" s="9">
        <f>return[[#This Row],[ADS.DE]]-$O$7</f>
        <v>0.11157943656145353</v>
      </c>
      <c r="Z190" s="9">
        <f>return[[#This Row],[DB1.DE]]-$P$7</f>
        <v>-1.1208604986005679E-4</v>
      </c>
      <c r="AA190" s="9">
        <f>return[[#This Row],[FME.DE]]-$Q$7</f>
        <v>-1.085094024389837E-2</v>
      </c>
      <c r="AB190" s="9">
        <f>return[[#This Row],[MRK.DE]]-$R$7</f>
        <v>-8.6422422506484253E-3</v>
      </c>
      <c r="AC190" s="9">
        <f>return[[#This Row],[PUM.DE]]-$S$7</f>
        <v>2.4094119582153427E-2</v>
      </c>
      <c r="AD190" s="9">
        <f>return[[#This Row],[SIE.DE]]-$T$7</f>
        <v>1.9573058870239256E-3</v>
      </c>
      <c r="AE190" s="9">
        <f>return[[#This Row],[ZAL.DE]]-$U$7</f>
        <v>-1.2447894688577962E-3</v>
      </c>
    </row>
    <row r="191" spans="3:31" x14ac:dyDescent="0.25">
      <c r="C191" s="2">
        <v>43174</v>
      </c>
      <c r="D191" s="5">
        <f>('Raw Wide'!B190-'Raw Wide'!B189)/'Raw Wide'!B189</f>
        <v>-1.1249215625114944E-2</v>
      </c>
      <c r="E191" s="5">
        <f>('Raw Wide'!C190-'Raw Wide'!C189)/'Raw Wide'!C189</f>
        <v>2.7142100129172304E-2</v>
      </c>
      <c r="F191" s="5">
        <f>('Raw Wide'!D190-'Raw Wide'!D189)/'Raw Wide'!D189</f>
        <v>-4.5606956181107371E-4</v>
      </c>
      <c r="G191" s="5">
        <f>('Raw Wide'!E190-'Raw Wide'!E189)/'Raw Wide'!E189</f>
        <v>2.4297953138327239E-4</v>
      </c>
      <c r="H191" s="5">
        <f>('Raw Wide'!F190-'Raw Wide'!F189)/'Raw Wide'!F189</f>
        <v>4.8907266394161543E-3</v>
      </c>
      <c r="I191" s="5">
        <f>('Raw Wide'!G190-'Raw Wide'!G189)/'Raw Wide'!G189</f>
        <v>3.2388746384801582E-2</v>
      </c>
      <c r="J191" s="5">
        <f>('Raw Wide'!H190-'Raw Wide'!H189)/'Raw Wide'!H189</f>
        <v>8.3555647358521251E-3</v>
      </c>
      <c r="K191" s="5">
        <f>('Raw Wide'!I190-'Raw Wide'!I189)/'Raw Wide'!I189</f>
        <v>1.7226593824861983E-2</v>
      </c>
      <c r="W191" s="2">
        <v>43174</v>
      </c>
      <c r="X191" s="9">
        <f>return[[#This Row],[1COV.DE]]-$N$7</f>
        <v>-1.1213004865342014E-2</v>
      </c>
      <c r="Y191" s="9">
        <f>return[[#This Row],[ADS.DE]]-$O$7</f>
        <v>2.6887334708275919E-2</v>
      </c>
      <c r="Z191" s="9">
        <f>return[[#This Row],[DB1.DE]]-$P$7</f>
        <v>-1.0244332678329142E-3</v>
      </c>
      <c r="AA191" s="9">
        <f>return[[#This Row],[FME.DE]]-$Q$7</f>
        <v>4.5486811059391443E-4</v>
      </c>
      <c r="AB191" s="9">
        <f>return[[#This Row],[MRK.DE]]-$R$7</f>
        <v>4.4181089430572768E-3</v>
      </c>
      <c r="AC191" s="9">
        <f>return[[#This Row],[PUM.DE]]-$S$7</f>
        <v>3.1586625575905296E-2</v>
      </c>
      <c r="AD191" s="9">
        <f>return[[#This Row],[SIE.DE]]-$T$7</f>
        <v>8.2196691390207088E-3</v>
      </c>
      <c r="AE191" s="9">
        <f>return[[#This Row],[ZAL.DE]]-$U$7</f>
        <v>1.7272148442025688E-2</v>
      </c>
    </row>
    <row r="192" spans="3:31" x14ac:dyDescent="0.25">
      <c r="C192" s="2">
        <v>43175</v>
      </c>
      <c r="D192" s="5">
        <f>('Raw Wide'!B191-'Raw Wide'!B190)/'Raw Wide'!B190</f>
        <v>-2.4650397562783557E-2</v>
      </c>
      <c r="E192" s="5">
        <f>('Raw Wide'!C191-'Raw Wide'!C190)/'Raw Wide'!C190</f>
        <v>5.6995821234962427E-3</v>
      </c>
      <c r="F192" s="5">
        <f>('Raw Wide'!D191-'Raw Wide'!D190)/'Raw Wide'!D190</f>
        <v>-6.3899351384151641E-3</v>
      </c>
      <c r="G192" s="5">
        <f>('Raw Wide'!E191-'Raw Wide'!E190)/'Raw Wide'!E190</f>
        <v>-3.6470095279065467E-3</v>
      </c>
      <c r="H192" s="5">
        <f>('Raw Wide'!F191-'Raw Wide'!F190)/'Raw Wide'!F190</f>
        <v>1.4600426999353464E-2</v>
      </c>
      <c r="I192" s="5">
        <f>('Raw Wide'!G191-'Raw Wide'!G190)/'Raw Wide'!G190</f>
        <v>2.2222240069705676E-2</v>
      </c>
      <c r="J192" s="5">
        <f>('Raw Wide'!H191-'Raw Wide'!H190)/'Raw Wide'!H190</f>
        <v>9.0394951018336039E-3</v>
      </c>
      <c r="K192" s="5">
        <f>('Raw Wide'!I191-'Raw Wide'!I190)/'Raw Wide'!I190</f>
        <v>-4.8688397599981875E-3</v>
      </c>
      <c r="W192" s="2">
        <v>43175</v>
      </c>
      <c r="X192" s="9">
        <f>return[[#This Row],[1COV.DE]]-$N$7</f>
        <v>-2.4614186803010626E-2</v>
      </c>
      <c r="Y192" s="9">
        <f>return[[#This Row],[ADS.DE]]-$O$7</f>
        <v>5.4448167025998584E-3</v>
      </c>
      <c r="Z192" s="9">
        <f>return[[#This Row],[DB1.DE]]-$P$7</f>
        <v>-6.9582988444370046E-3</v>
      </c>
      <c r="AA192" s="9">
        <f>return[[#This Row],[FME.DE]]-$Q$7</f>
        <v>-3.4351209486959047E-3</v>
      </c>
      <c r="AB192" s="9">
        <f>return[[#This Row],[MRK.DE]]-$R$7</f>
        <v>1.4127809302994586E-2</v>
      </c>
      <c r="AC192" s="9">
        <f>return[[#This Row],[PUM.DE]]-$S$7</f>
        <v>2.1420119260809389E-2</v>
      </c>
      <c r="AD192" s="9">
        <f>return[[#This Row],[SIE.DE]]-$T$7</f>
        <v>8.9035995050021875E-3</v>
      </c>
      <c r="AE192" s="9">
        <f>return[[#This Row],[ZAL.DE]]-$U$7</f>
        <v>-4.8232851428344839E-3</v>
      </c>
    </row>
    <row r="193" spans="3:31" x14ac:dyDescent="0.25">
      <c r="C193" s="2">
        <v>43178</v>
      </c>
      <c r="D193" s="5">
        <f>('Raw Wide'!B192-'Raw Wide'!B191)/'Raw Wide'!B191</f>
        <v>-8.5054364280943203E-3</v>
      </c>
      <c r="E193" s="5">
        <f>('Raw Wide'!C192-'Raw Wide'!C191)/'Raw Wide'!C191</f>
        <v>-8.2431645935798943E-3</v>
      </c>
      <c r="F193" s="5">
        <f>('Raw Wide'!D192-'Raw Wide'!D191)/'Raw Wide'!D191</f>
        <v>-3.6747775071732454E-3</v>
      </c>
      <c r="G193" s="5">
        <f>('Raw Wide'!E192-'Raw Wide'!E191)/'Raw Wide'!E191</f>
        <v>-2.4401381162473365E-3</v>
      </c>
      <c r="H193" s="5">
        <f>('Raw Wide'!F192-'Raw Wide'!F191)/'Raw Wide'!F191</f>
        <v>-1.4642778462496561E-2</v>
      </c>
      <c r="I193" s="5">
        <f>('Raw Wide'!G192-'Raw Wide'!G191)/'Raw Wide'!G191</f>
        <v>3.8362181550449185E-3</v>
      </c>
      <c r="J193" s="5">
        <f>('Raw Wide'!H192-'Raw Wide'!H191)/'Raw Wide'!H191</f>
        <v>-1.6797314389384262E-2</v>
      </c>
      <c r="K193" s="5">
        <f>('Raw Wide'!I192-'Raw Wide'!I191)/'Raw Wide'!I191</f>
        <v>3.1908531457498363E-3</v>
      </c>
      <c r="W193" s="2">
        <v>43178</v>
      </c>
      <c r="X193" s="9">
        <f>return[[#This Row],[1COV.DE]]-$N$7</f>
        <v>-8.4692256683213899E-3</v>
      </c>
      <c r="Y193" s="9">
        <f>return[[#This Row],[ADS.DE]]-$O$7</f>
        <v>-8.4979300144762786E-3</v>
      </c>
      <c r="Z193" s="9">
        <f>return[[#This Row],[DB1.DE]]-$P$7</f>
        <v>-4.2431412131950855E-3</v>
      </c>
      <c r="AA193" s="9">
        <f>return[[#This Row],[FME.DE]]-$Q$7</f>
        <v>-2.2282495370366945E-3</v>
      </c>
      <c r="AB193" s="9">
        <f>return[[#This Row],[MRK.DE]]-$R$7</f>
        <v>-1.5115396158855439E-2</v>
      </c>
      <c r="AC193" s="9">
        <f>return[[#This Row],[PUM.DE]]-$S$7</f>
        <v>3.0340973461486327E-3</v>
      </c>
      <c r="AD193" s="9">
        <f>return[[#This Row],[SIE.DE]]-$T$7</f>
        <v>-1.6933209986215676E-2</v>
      </c>
      <c r="AE193" s="9">
        <f>return[[#This Row],[ZAL.DE]]-$U$7</f>
        <v>3.2364077629135398E-3</v>
      </c>
    </row>
    <row r="194" spans="3:31" x14ac:dyDescent="0.25">
      <c r="C194" s="2">
        <v>43179</v>
      </c>
      <c r="D194" s="5">
        <f>('Raw Wide'!B193-'Raw Wide'!B192)/'Raw Wide'!B192</f>
        <v>3.1617674692888724E-2</v>
      </c>
      <c r="E194" s="5">
        <f>('Raw Wide'!C193-'Raw Wide'!C192)/'Raw Wide'!C192</f>
        <v>1.1168701438034659E-2</v>
      </c>
      <c r="F194" s="5">
        <f>('Raw Wide'!D193-'Raw Wide'!D192)/'Raw Wide'!D192</f>
        <v>2.3974163717786587E-2</v>
      </c>
      <c r="G194" s="5">
        <f>('Raw Wide'!E193-'Raw Wide'!E192)/'Raw Wide'!E192</f>
        <v>6.3600467630367417E-3</v>
      </c>
      <c r="H194" s="5">
        <f>('Raw Wide'!F193-'Raw Wide'!F192)/'Raw Wide'!F192</f>
        <v>7.4301395780313455E-3</v>
      </c>
      <c r="I194" s="5">
        <f>('Raw Wide'!G193-'Raw Wide'!G192)/'Raw Wide'!G192</f>
        <v>5.7324905743696461E-2</v>
      </c>
      <c r="J194" s="5">
        <f>('Raw Wide'!H193-'Raw Wide'!H192)/'Raw Wide'!H192</f>
        <v>4.365994598885343E-3</v>
      </c>
      <c r="K194" s="5">
        <f>('Raw Wide'!I193-'Raw Wide'!I192)/'Raw Wide'!I192</f>
        <v>1.1026293469041628E-2</v>
      </c>
      <c r="W194" s="2">
        <v>43179</v>
      </c>
      <c r="X194" s="9">
        <f>return[[#This Row],[1COV.DE]]-$N$7</f>
        <v>3.1653885452661651E-2</v>
      </c>
      <c r="Y194" s="9">
        <f>return[[#This Row],[ADS.DE]]-$O$7</f>
        <v>1.0913936017138274E-2</v>
      </c>
      <c r="Z194" s="9">
        <f>return[[#This Row],[DB1.DE]]-$P$7</f>
        <v>2.3405800011764746E-2</v>
      </c>
      <c r="AA194" s="9">
        <f>return[[#This Row],[FME.DE]]-$Q$7</f>
        <v>6.5719353422473842E-3</v>
      </c>
      <c r="AB194" s="9">
        <f>return[[#This Row],[MRK.DE]]-$R$7</f>
        <v>6.957521881672468E-3</v>
      </c>
      <c r="AC194" s="9">
        <f>return[[#This Row],[PUM.DE]]-$S$7</f>
        <v>5.6522784934800174E-2</v>
      </c>
      <c r="AD194" s="9">
        <f>return[[#This Row],[SIE.DE]]-$T$7</f>
        <v>4.2300990020539275E-3</v>
      </c>
      <c r="AE194" s="9">
        <f>return[[#This Row],[ZAL.DE]]-$U$7</f>
        <v>1.1071848086205332E-2</v>
      </c>
    </row>
    <row r="195" spans="3:31" x14ac:dyDescent="0.25">
      <c r="C195" s="2">
        <v>43180</v>
      </c>
      <c r="D195" s="5">
        <f>('Raw Wide'!B194-'Raw Wide'!B193)/'Raw Wide'!B193</f>
        <v>8.3154832161094986E-3</v>
      </c>
      <c r="E195" s="5">
        <f>('Raw Wide'!C194-'Raw Wide'!C193)/'Raw Wide'!C193</f>
        <v>1.7980913200556566E-2</v>
      </c>
      <c r="F195" s="5">
        <f>('Raw Wide'!D194-'Raw Wide'!D193)/'Raw Wide'!D193</f>
        <v>4.5027461891061516E-4</v>
      </c>
      <c r="G195" s="5">
        <f>('Raw Wide'!E194-'Raw Wide'!E193)/'Raw Wide'!E193</f>
        <v>3.6461367470061626E-3</v>
      </c>
      <c r="H195" s="5">
        <f>('Raw Wide'!F194-'Raw Wide'!F193)/'Raw Wide'!F193</f>
        <v>-1.1953287863642881E-2</v>
      </c>
      <c r="I195" s="5">
        <f>('Raw Wide'!G194-'Raw Wide'!G193)/'Raw Wide'!G193</f>
        <v>-6.0241028438101632E-3</v>
      </c>
      <c r="J195" s="5">
        <f>('Raw Wide'!H194-'Raw Wide'!H193)/'Raw Wide'!H193</f>
        <v>2.8350031394437725E-3</v>
      </c>
      <c r="K195" s="5">
        <f>('Raw Wide'!I194-'Raw Wide'!I193)/'Raw Wide'!I193</f>
        <v>-1.5310381711409384E-2</v>
      </c>
      <c r="W195" s="2">
        <v>43180</v>
      </c>
      <c r="X195" s="9">
        <f>return[[#This Row],[1COV.DE]]-$N$7</f>
        <v>8.351693975882429E-3</v>
      </c>
      <c r="Y195" s="9">
        <f>return[[#This Row],[ADS.DE]]-$O$7</f>
        <v>1.7726147779660181E-2</v>
      </c>
      <c r="Z195" s="9">
        <f>return[[#This Row],[DB1.DE]]-$P$7</f>
        <v>-1.1808908711122523E-4</v>
      </c>
      <c r="AA195" s="9">
        <f>return[[#This Row],[FME.DE]]-$Q$7</f>
        <v>3.8580253262168046E-3</v>
      </c>
      <c r="AB195" s="9">
        <f>return[[#This Row],[MRK.DE]]-$R$7</f>
        <v>-1.2425905560001759E-2</v>
      </c>
      <c r="AC195" s="9">
        <f>return[[#This Row],[PUM.DE]]-$S$7</f>
        <v>-6.826223652706449E-3</v>
      </c>
      <c r="AD195" s="9">
        <f>return[[#This Row],[SIE.DE]]-$T$7</f>
        <v>2.6991075426123566E-3</v>
      </c>
      <c r="AE195" s="9">
        <f>return[[#This Row],[ZAL.DE]]-$U$7</f>
        <v>-1.5264827094245681E-2</v>
      </c>
    </row>
    <row r="196" spans="3:31" x14ac:dyDescent="0.25">
      <c r="C196" s="2">
        <v>43181</v>
      </c>
      <c r="D196" s="5">
        <f>('Raw Wide'!B195-'Raw Wide'!B194)/'Raw Wide'!B194</f>
        <v>-2.0970763173368732E-2</v>
      </c>
      <c r="E196" s="5">
        <f>('Raw Wide'!C195-'Raw Wide'!C194)/'Raw Wide'!C194</f>
        <v>-5.803522710573987E-3</v>
      </c>
      <c r="F196" s="5">
        <f>('Raw Wide'!D195-'Raw Wide'!D194)/'Raw Wide'!D194</f>
        <v>5.4005636471294253E-3</v>
      </c>
      <c r="G196" s="5">
        <f>('Raw Wide'!E195-'Raw Wide'!E194)/'Raw Wide'!E194</f>
        <v>-1.0414166298537194E-2</v>
      </c>
      <c r="H196" s="5">
        <f>('Raw Wide'!F195-'Raw Wide'!F194)/'Raw Wide'!F194</f>
        <v>-1.981962296631486E-2</v>
      </c>
      <c r="I196" s="5">
        <f>('Raw Wide'!G195-'Raw Wide'!G194)/'Raw Wide'!G194</f>
        <v>-3.2727174488699468E-2</v>
      </c>
      <c r="J196" s="5">
        <f>('Raw Wide'!H195-'Raw Wide'!H194)/'Raw Wide'!H194</f>
        <v>-2.695054986534853E-2</v>
      </c>
      <c r="K196" s="5">
        <f>('Raw Wide'!I195-'Raw Wide'!I194)/'Raw Wide'!I194</f>
        <v>-4.4515441011385777E-2</v>
      </c>
      <c r="W196" s="2">
        <v>43181</v>
      </c>
      <c r="X196" s="9">
        <f>return[[#This Row],[1COV.DE]]-$N$7</f>
        <v>-2.0934552413595802E-2</v>
      </c>
      <c r="Y196" s="9">
        <f>return[[#This Row],[ADS.DE]]-$O$7</f>
        <v>-6.0582881314703713E-3</v>
      </c>
      <c r="Z196" s="9">
        <f>return[[#This Row],[DB1.DE]]-$P$7</f>
        <v>4.8321999411075848E-3</v>
      </c>
      <c r="AA196" s="9">
        <f>return[[#This Row],[FME.DE]]-$Q$7</f>
        <v>-1.0202277719326552E-2</v>
      </c>
      <c r="AB196" s="9">
        <f>return[[#This Row],[MRK.DE]]-$R$7</f>
        <v>-2.0292240662673738E-2</v>
      </c>
      <c r="AC196" s="9">
        <f>return[[#This Row],[PUM.DE]]-$S$7</f>
        <v>-3.3529295297595754E-2</v>
      </c>
      <c r="AD196" s="9">
        <f>return[[#This Row],[SIE.DE]]-$T$7</f>
        <v>-2.7086445462179944E-2</v>
      </c>
      <c r="AE196" s="9">
        <f>return[[#This Row],[ZAL.DE]]-$U$7</f>
        <v>-4.4469886394222072E-2</v>
      </c>
    </row>
    <row r="197" spans="3:31" x14ac:dyDescent="0.25">
      <c r="C197" s="2">
        <v>43182</v>
      </c>
      <c r="D197" s="5">
        <f>('Raw Wide'!B196-'Raw Wide'!B195)/'Raw Wide'!B195</f>
        <v>-1.4921859625027697E-2</v>
      </c>
      <c r="E197" s="5">
        <f>('Raw Wide'!C196-'Raw Wide'!C195)/'Raw Wide'!C195</f>
        <v>-7.1066351756857403E-3</v>
      </c>
      <c r="F197" s="5">
        <f>('Raw Wide'!D196-'Raw Wide'!D195)/'Raw Wide'!D195</f>
        <v>-2.5962313230750687E-2</v>
      </c>
      <c r="G197" s="5">
        <f>('Raw Wide'!E196-'Raw Wide'!E195)/'Raw Wide'!E195</f>
        <v>-7.5868673500991985E-3</v>
      </c>
      <c r="H197" s="5">
        <f>('Raw Wide'!F196-'Raw Wide'!F195)/'Raw Wide'!F195</f>
        <v>-7.3530156648323004E-3</v>
      </c>
      <c r="I197" s="5">
        <f>('Raw Wide'!G196-'Raw Wide'!G195)/'Raw Wide'!G195</f>
        <v>-3.3834667311208259E-2</v>
      </c>
      <c r="J197" s="5">
        <f>('Raw Wide'!H196-'Raw Wide'!H195)/'Raw Wide'!H195</f>
        <v>-1.7625500203331611E-2</v>
      </c>
      <c r="K197" s="5">
        <f>('Raw Wide'!I196-'Raw Wide'!I195)/'Raw Wide'!I195</f>
        <v>-1.3375389804382133E-3</v>
      </c>
      <c r="W197" s="2">
        <v>43182</v>
      </c>
      <c r="X197" s="9">
        <f>return[[#This Row],[1COV.DE]]-$N$7</f>
        <v>-1.4885648865254767E-2</v>
      </c>
      <c r="Y197" s="9">
        <f>return[[#This Row],[ADS.DE]]-$O$7</f>
        <v>-7.3614005965821246E-3</v>
      </c>
      <c r="Z197" s="9">
        <f>return[[#This Row],[DB1.DE]]-$P$7</f>
        <v>-2.6530676936772527E-2</v>
      </c>
      <c r="AA197" s="9">
        <f>return[[#This Row],[FME.DE]]-$Q$7</f>
        <v>-7.3749787708885569E-3</v>
      </c>
      <c r="AB197" s="9">
        <f>return[[#This Row],[MRK.DE]]-$R$7</f>
        <v>-7.8256333611911779E-3</v>
      </c>
      <c r="AC197" s="9">
        <f>return[[#This Row],[PUM.DE]]-$S$7</f>
        <v>-3.4636788120104546E-2</v>
      </c>
      <c r="AD197" s="9">
        <f>return[[#This Row],[SIE.DE]]-$T$7</f>
        <v>-1.7761395800163025E-2</v>
      </c>
      <c r="AE197" s="9">
        <f>return[[#This Row],[ZAL.DE]]-$U$7</f>
        <v>-1.2919843632745096E-3</v>
      </c>
    </row>
    <row r="198" spans="3:31" x14ac:dyDescent="0.25">
      <c r="C198" s="2">
        <v>43185</v>
      </c>
      <c r="D198" s="5">
        <f>('Raw Wide'!B197-'Raw Wide'!B196)/'Raw Wide'!B196</f>
        <v>-2.1500009573506437E-2</v>
      </c>
      <c r="E198" s="5">
        <f>('Raw Wide'!C197-'Raw Wide'!C196)/'Raw Wide'!C196</f>
        <v>-1.3292462562214972E-2</v>
      </c>
      <c r="F198" s="5">
        <f>('Raw Wide'!D197-'Raw Wide'!D196)/'Raw Wide'!D196</f>
        <v>-1.2867650793096987E-2</v>
      </c>
      <c r="G198" s="5">
        <f>('Raw Wide'!E197-'Raw Wide'!E196)/'Raw Wide'!E196</f>
        <v>-2.0961812486399369E-2</v>
      </c>
      <c r="H198" s="5">
        <f>('Raw Wide'!F197-'Raw Wide'!F196)/'Raw Wide'!F196</f>
        <v>-1.0581992507656547E-2</v>
      </c>
      <c r="I198" s="5">
        <f>('Raw Wide'!G197-'Raw Wide'!G196)/'Raw Wide'!G196</f>
        <v>2.3346196366504594E-2</v>
      </c>
      <c r="J198" s="5">
        <f>('Raw Wide'!H197-'Raw Wide'!H196)/'Raw Wide'!H196</f>
        <v>-1.0449528101528998E-2</v>
      </c>
      <c r="K198" s="5">
        <f>('Raw Wide'!I197-'Raw Wide'!I196)/'Raw Wide'!I196</f>
        <v>-1.7857120934310727E-2</v>
      </c>
      <c r="W198" s="2">
        <v>43185</v>
      </c>
      <c r="X198" s="9">
        <f>return[[#This Row],[1COV.DE]]-$N$7</f>
        <v>-2.1463798813733507E-2</v>
      </c>
      <c r="Y198" s="9">
        <f>return[[#This Row],[ADS.DE]]-$O$7</f>
        <v>-1.3547227983111356E-2</v>
      </c>
      <c r="Z198" s="9">
        <f>return[[#This Row],[DB1.DE]]-$P$7</f>
        <v>-1.3436014499118827E-2</v>
      </c>
      <c r="AA198" s="9">
        <f>return[[#This Row],[FME.DE]]-$Q$7</f>
        <v>-2.0749923907188727E-2</v>
      </c>
      <c r="AB198" s="9">
        <f>return[[#This Row],[MRK.DE]]-$R$7</f>
        <v>-1.1054610204015426E-2</v>
      </c>
      <c r="AC198" s="9">
        <f>return[[#This Row],[PUM.DE]]-$S$7</f>
        <v>2.2544075557608307E-2</v>
      </c>
      <c r="AD198" s="9">
        <f>return[[#This Row],[SIE.DE]]-$T$7</f>
        <v>-1.0585423698360415E-2</v>
      </c>
      <c r="AE198" s="9">
        <f>return[[#This Row],[ZAL.DE]]-$U$7</f>
        <v>-1.7811566317147021E-2</v>
      </c>
    </row>
    <row r="199" spans="3:31" x14ac:dyDescent="0.25">
      <c r="C199" s="2">
        <v>43186</v>
      </c>
      <c r="D199" s="5">
        <f>('Raw Wide'!B198-'Raw Wide'!B197)/'Raw Wide'!B197</f>
        <v>1.6229849121396179E-2</v>
      </c>
      <c r="E199" s="5">
        <f>('Raw Wide'!C198-'Raw Wide'!C197)/'Raw Wide'!C197</f>
        <v>5.9586437316186281E-3</v>
      </c>
      <c r="F199" s="5">
        <f>('Raw Wide'!D198-'Raw Wide'!D197)/'Raw Wide'!D197</f>
        <v>3.4450540017207577E-2</v>
      </c>
      <c r="G199" s="5">
        <f>('Raw Wide'!E198-'Raw Wide'!E197)/'Raw Wide'!E197</f>
        <v>2.5944560014709839E-2</v>
      </c>
      <c r="H199" s="5">
        <f>('Raw Wide'!F198-'Raw Wide'!F197)/'Raw Wide'!F197</f>
        <v>1.6577587733897982E-2</v>
      </c>
      <c r="I199" s="5">
        <f>('Raw Wide'!G198-'Raw Wide'!G197)/'Raw Wide'!G197</f>
        <v>-7.6043406729584167E-3</v>
      </c>
      <c r="J199" s="5">
        <f>('Raw Wide'!H198-'Raw Wide'!H197)/'Raw Wide'!H197</f>
        <v>1.4146370560167701E-2</v>
      </c>
      <c r="K199" s="5">
        <f>('Raw Wide'!I198-'Raw Wide'!I197)/'Raw Wide'!I197</f>
        <v>1.4772772727272742E-2</v>
      </c>
      <c r="W199" s="2">
        <v>43186</v>
      </c>
      <c r="X199" s="9">
        <f>return[[#This Row],[1COV.DE]]-$N$7</f>
        <v>1.6266059881169109E-2</v>
      </c>
      <c r="Y199" s="9">
        <f>return[[#This Row],[ADS.DE]]-$O$7</f>
        <v>5.7038783107222438E-3</v>
      </c>
      <c r="Z199" s="9">
        <f>return[[#This Row],[DB1.DE]]-$P$7</f>
        <v>3.3882176311185737E-2</v>
      </c>
      <c r="AA199" s="9">
        <f>return[[#This Row],[FME.DE]]-$Q$7</f>
        <v>2.6156448593920481E-2</v>
      </c>
      <c r="AB199" s="9">
        <f>return[[#This Row],[MRK.DE]]-$R$7</f>
        <v>1.6104970037539103E-2</v>
      </c>
      <c r="AC199" s="9">
        <f>return[[#This Row],[PUM.DE]]-$S$7</f>
        <v>-8.4064614818547025E-3</v>
      </c>
      <c r="AD199" s="9">
        <f>return[[#This Row],[SIE.DE]]-$T$7</f>
        <v>1.4010474963336284E-2</v>
      </c>
      <c r="AE199" s="9">
        <f>return[[#This Row],[ZAL.DE]]-$U$7</f>
        <v>1.4818327344436446E-2</v>
      </c>
    </row>
    <row r="200" spans="3:31" x14ac:dyDescent="0.25">
      <c r="C200" s="2">
        <v>43187</v>
      </c>
      <c r="D200" s="5">
        <f>('Raw Wide'!B199-'Raw Wide'!B198)/'Raw Wide'!B198</f>
        <v>-2.407876275559331E-2</v>
      </c>
      <c r="E200" s="5">
        <f>('Raw Wide'!C199-'Raw Wide'!C198)/'Raw Wide'!C198</f>
        <v>-6.1808700684315371E-3</v>
      </c>
      <c r="F200" s="5">
        <f>('Raw Wide'!D199-'Raw Wide'!D198)/'Raw Wide'!D198</f>
        <v>-4.5003397457999122E-3</v>
      </c>
      <c r="G200" s="5">
        <f>('Raw Wide'!E199-'Raw Wide'!E198)/'Raw Wide'!E198</f>
        <v>8.1022366533360073E-3</v>
      </c>
      <c r="H200" s="5">
        <f>('Raw Wide'!F199-'Raw Wide'!F198)/'Raw Wide'!F198</f>
        <v>2.5249786925510335E-2</v>
      </c>
      <c r="I200" s="5">
        <f>('Raw Wide'!G199-'Raw Wide'!G198)/'Raw Wide'!G198</f>
        <v>-1.149436110442569E-2</v>
      </c>
      <c r="J200" s="5">
        <f>('Raw Wide'!H199-'Raw Wide'!H198)/'Raw Wide'!H198</f>
        <v>4.9116136810143851E-3</v>
      </c>
      <c r="K200" s="5">
        <f>('Raw Wide'!I199-'Raw Wide'!I198)/'Raw Wide'!I198</f>
        <v>-2.3964164660059819E-2</v>
      </c>
      <c r="W200" s="2">
        <v>43187</v>
      </c>
      <c r="X200" s="9">
        <f>return[[#This Row],[1COV.DE]]-$N$7</f>
        <v>-2.404255199582038E-2</v>
      </c>
      <c r="Y200" s="9">
        <f>return[[#This Row],[ADS.DE]]-$O$7</f>
        <v>-6.4356354893279205E-3</v>
      </c>
      <c r="Z200" s="9">
        <f>return[[#This Row],[DB1.DE]]-$P$7</f>
        <v>-5.0687034518217527E-3</v>
      </c>
      <c r="AA200" s="9">
        <f>return[[#This Row],[FME.DE]]-$Q$7</f>
        <v>8.3141252325466489E-3</v>
      </c>
      <c r="AB200" s="9">
        <f>return[[#This Row],[MRK.DE]]-$R$7</f>
        <v>2.4777169229151456E-2</v>
      </c>
      <c r="AC200" s="9">
        <f>return[[#This Row],[PUM.DE]]-$S$7</f>
        <v>-1.2296481913321977E-2</v>
      </c>
      <c r="AD200" s="9">
        <f>return[[#This Row],[SIE.DE]]-$T$7</f>
        <v>4.7757180841829696E-3</v>
      </c>
      <c r="AE200" s="9">
        <f>return[[#This Row],[ZAL.DE]]-$U$7</f>
        <v>-2.3918610042896114E-2</v>
      </c>
    </row>
    <row r="201" spans="3:31" x14ac:dyDescent="0.25">
      <c r="C201" s="2">
        <v>43188</v>
      </c>
      <c r="D201" s="5">
        <f>('Raw Wide'!B200-'Raw Wide'!B199)/'Raw Wide'!B199</f>
        <v>5.2870630531901353E-3</v>
      </c>
      <c r="E201" s="5">
        <f>('Raw Wide'!C200-'Raw Wide'!C199)/'Raw Wide'!C199</f>
        <v>1.9176002822570284E-2</v>
      </c>
      <c r="F201" s="5">
        <f>('Raw Wide'!D200-'Raw Wide'!D199)/'Raw Wide'!D199</f>
        <v>0</v>
      </c>
      <c r="G201" s="5">
        <f>('Raw Wide'!E200-'Raw Wide'!E199)/'Raw Wide'!E199</f>
        <v>1.0472391417965039E-2</v>
      </c>
      <c r="H201" s="5">
        <f>('Raw Wide'!F200-'Raw Wide'!F199)/'Raw Wide'!F199</f>
        <v>-7.6958204735522227E-4</v>
      </c>
      <c r="I201" s="5">
        <f>('Raw Wide'!G200-'Raw Wide'!G199)/'Raw Wide'!G199</f>
        <v>2.4547845843123851E-2</v>
      </c>
      <c r="J201" s="5">
        <f>('Raw Wide'!H200-'Raw Wide'!H199)/'Raw Wide'!H199</f>
        <v>1.1925552920875545E-2</v>
      </c>
      <c r="K201" s="5">
        <f>('Raw Wide'!I200-'Raw Wide'!I199)/'Raw Wide'!I199</f>
        <v>1.6062344375293882E-2</v>
      </c>
      <c r="W201" s="2">
        <v>43188</v>
      </c>
      <c r="X201" s="9">
        <f>return[[#This Row],[1COV.DE]]-$N$7</f>
        <v>5.3232738129630657E-3</v>
      </c>
      <c r="Y201" s="9">
        <f>return[[#This Row],[ADS.DE]]-$O$7</f>
        <v>1.8921237401673899E-2</v>
      </c>
      <c r="Z201" s="9">
        <f>return[[#This Row],[DB1.DE]]-$P$7</f>
        <v>-5.6836370602184039E-4</v>
      </c>
      <c r="AA201" s="9">
        <f>return[[#This Row],[FME.DE]]-$Q$7</f>
        <v>1.068427999717568E-2</v>
      </c>
      <c r="AB201" s="9">
        <f>return[[#This Row],[MRK.DE]]-$R$7</f>
        <v>-1.2421997437141001E-3</v>
      </c>
      <c r="AC201" s="9">
        <f>return[[#This Row],[PUM.DE]]-$S$7</f>
        <v>2.3745725034227564E-2</v>
      </c>
      <c r="AD201" s="9">
        <f>return[[#This Row],[SIE.DE]]-$T$7</f>
        <v>1.1789657324044129E-2</v>
      </c>
      <c r="AE201" s="9">
        <f>return[[#This Row],[ZAL.DE]]-$U$7</f>
        <v>1.6107898992457587E-2</v>
      </c>
    </row>
    <row r="202" spans="3:31" x14ac:dyDescent="0.25">
      <c r="C202" s="2">
        <v>43193</v>
      </c>
      <c r="D202" s="5">
        <f>('Raw Wide'!B201-'Raw Wide'!B200)/'Raw Wide'!B200</f>
        <v>-5.0088559887840932E-3</v>
      </c>
      <c r="E202" s="5">
        <f>('Raw Wide'!C201-'Raw Wide'!C200)/'Raw Wide'!C200</f>
        <v>-6.864869167933222E-3</v>
      </c>
      <c r="F202" s="5">
        <f>('Raw Wide'!D201-'Raw Wide'!D200)/'Raw Wide'!D200</f>
        <v>4.5195596430940487E-4</v>
      </c>
      <c r="G202" s="5">
        <f>('Raw Wide'!E201-'Raw Wide'!E200)/'Raw Wide'!E200</f>
        <v>-6.5074611624242936E-3</v>
      </c>
      <c r="H202" s="5">
        <f>('Raw Wide'!F201-'Raw Wide'!F200)/'Raw Wide'!F200</f>
        <v>-8.7292228347394651E-3</v>
      </c>
      <c r="I202" s="5">
        <f>('Raw Wide'!G201-'Raw Wide'!G200)/'Raw Wide'!G200</f>
        <v>-1.2610994410425982E-3</v>
      </c>
      <c r="J202" s="5">
        <f>('Raw Wide'!H201-'Raw Wide'!H200)/'Raw Wide'!H200</f>
        <v>-1.468307810740278E-2</v>
      </c>
      <c r="K202" s="5">
        <f>('Raw Wide'!I201-'Raw Wide'!I200)/'Raw Wide'!I200</f>
        <v>-6.5491645562141872E-3</v>
      </c>
      <c r="W202" s="2">
        <v>43193</v>
      </c>
      <c r="X202" s="9">
        <f>return[[#This Row],[1COV.DE]]-$N$7</f>
        <v>-4.9726452290111628E-3</v>
      </c>
      <c r="Y202" s="9">
        <f>return[[#This Row],[ADS.DE]]-$O$7</f>
        <v>-7.1196345888296063E-3</v>
      </c>
      <c r="Z202" s="9">
        <f>return[[#This Row],[DB1.DE]]-$P$7</f>
        <v>-1.1640774171243551E-4</v>
      </c>
      <c r="AA202" s="9">
        <f>return[[#This Row],[FME.DE]]-$Q$7</f>
        <v>-6.295572583213652E-3</v>
      </c>
      <c r="AB202" s="9">
        <f>return[[#This Row],[MRK.DE]]-$R$7</f>
        <v>-9.2018405310983434E-3</v>
      </c>
      <c r="AC202" s="9">
        <f>return[[#This Row],[PUM.DE]]-$S$7</f>
        <v>-2.063220249938884E-3</v>
      </c>
      <c r="AD202" s="9">
        <f>return[[#This Row],[SIE.DE]]-$T$7</f>
        <v>-1.4818973704234196E-2</v>
      </c>
      <c r="AE202" s="9">
        <f>return[[#This Row],[ZAL.DE]]-$U$7</f>
        <v>-6.5036099390504837E-3</v>
      </c>
    </row>
    <row r="203" spans="3:31" x14ac:dyDescent="0.25">
      <c r="C203" s="2">
        <v>43194</v>
      </c>
      <c r="D203" s="5">
        <f>('Raw Wide'!B202-'Raw Wide'!B201)/'Raw Wide'!B201</f>
        <v>-7.5509217250066887E-3</v>
      </c>
      <c r="E203" s="5">
        <f>('Raw Wide'!C202-'Raw Wide'!C201)/'Raw Wide'!C201</f>
        <v>1.2800784932785979E-2</v>
      </c>
      <c r="F203" s="5">
        <f>('Raw Wide'!D202-'Raw Wide'!D201)/'Raw Wide'!D201</f>
        <v>-3.6149177222732673E-3</v>
      </c>
      <c r="G203" s="5">
        <f>('Raw Wide'!E202-'Raw Wide'!E201)/'Raw Wide'!E201</f>
        <v>-1.8680367357887202E-2</v>
      </c>
      <c r="H203" s="5">
        <f>('Raw Wide'!F202-'Raw Wide'!F201)/'Raw Wide'!F201</f>
        <v>1.1396042719870046E-2</v>
      </c>
      <c r="I203" s="5">
        <f>('Raw Wide'!G202-'Raw Wide'!G201)/'Raw Wide'!G201</f>
        <v>-1.2626222703548254E-2</v>
      </c>
      <c r="J203" s="5">
        <f>('Raw Wide'!H202-'Raw Wide'!H201)/'Raw Wide'!H201</f>
        <v>-8.4313507370405195E-3</v>
      </c>
      <c r="K203" s="5">
        <f>('Raw Wide'!I202-'Raw Wide'!I201)/'Raw Wide'!I201</f>
        <v>-1.8867969135350354E-2</v>
      </c>
      <c r="W203" s="2">
        <v>43194</v>
      </c>
      <c r="X203" s="9">
        <f>return[[#This Row],[1COV.DE]]-$N$7</f>
        <v>-7.5147109652337583E-3</v>
      </c>
      <c r="Y203" s="9">
        <f>return[[#This Row],[ADS.DE]]-$O$7</f>
        <v>1.2546019511889595E-2</v>
      </c>
      <c r="Z203" s="9">
        <f>return[[#This Row],[DB1.DE]]-$P$7</f>
        <v>-4.1832814282951073E-3</v>
      </c>
      <c r="AA203" s="9">
        <f>return[[#This Row],[FME.DE]]-$Q$7</f>
        <v>-1.8468478778676561E-2</v>
      </c>
      <c r="AB203" s="9">
        <f>return[[#This Row],[MRK.DE]]-$R$7</f>
        <v>1.0923425023511167E-2</v>
      </c>
      <c r="AC203" s="9">
        <f>return[[#This Row],[PUM.DE]]-$S$7</f>
        <v>-1.342834351244454E-2</v>
      </c>
      <c r="AD203" s="9">
        <f>return[[#This Row],[SIE.DE]]-$T$7</f>
        <v>-8.5672463338719359E-3</v>
      </c>
      <c r="AE203" s="9">
        <f>return[[#This Row],[ZAL.DE]]-$U$7</f>
        <v>-1.8822414518186649E-2</v>
      </c>
    </row>
    <row r="204" spans="3:31" x14ac:dyDescent="0.25">
      <c r="C204" s="2">
        <v>43195</v>
      </c>
      <c r="D204" s="5">
        <f>('Raw Wide'!B203-'Raw Wide'!B202)/'Raw Wide'!B202</f>
        <v>3.0433656936469971E-2</v>
      </c>
      <c r="E204" s="5">
        <f>('Raw Wide'!C203-'Raw Wide'!C202)/'Raw Wide'!C202</f>
        <v>3.2355806183829362E-2</v>
      </c>
      <c r="F204" s="5">
        <f>('Raw Wide'!D203-'Raw Wide'!D202)/'Raw Wide'!D202</f>
        <v>2.1768649903532267E-2</v>
      </c>
      <c r="G204" s="5">
        <f>('Raw Wide'!E203-'Raw Wide'!E202)/'Raw Wide'!E202</f>
        <v>2.8677402497753638E-2</v>
      </c>
      <c r="H204" s="5">
        <f>('Raw Wide'!F203-'Raw Wide'!F202)/'Raw Wide'!F202</f>
        <v>3.3290645158539196E-2</v>
      </c>
      <c r="I204" s="5">
        <f>('Raw Wide'!G203-'Raw Wide'!G202)/'Raw Wide'!G202</f>
        <v>3.8363048504651519E-2</v>
      </c>
      <c r="J204" s="5">
        <f>('Raw Wide'!H203-'Raw Wide'!H202)/'Raw Wide'!H202</f>
        <v>3.5198701907303356E-2</v>
      </c>
      <c r="K204" s="5">
        <f>('Raw Wide'!I203-'Raw Wide'!I202)/'Raw Wide'!I202</f>
        <v>3.1510658016682264E-2</v>
      </c>
      <c r="W204" s="2">
        <v>43195</v>
      </c>
      <c r="X204" s="9">
        <f>return[[#This Row],[1COV.DE]]-$N$7</f>
        <v>3.0469867696242901E-2</v>
      </c>
      <c r="Y204" s="9">
        <f>return[[#This Row],[ADS.DE]]-$O$7</f>
        <v>3.2101040762932978E-2</v>
      </c>
      <c r="Z204" s="9">
        <f>return[[#This Row],[DB1.DE]]-$P$7</f>
        <v>2.1200286197510427E-2</v>
      </c>
      <c r="AA204" s="9">
        <f>return[[#This Row],[FME.DE]]-$Q$7</f>
        <v>2.888929107696428E-2</v>
      </c>
      <c r="AB204" s="9">
        <f>return[[#This Row],[MRK.DE]]-$R$7</f>
        <v>3.2818027462180321E-2</v>
      </c>
      <c r="AC204" s="9">
        <f>return[[#This Row],[PUM.DE]]-$S$7</f>
        <v>3.7560927695755232E-2</v>
      </c>
      <c r="AD204" s="9">
        <f>return[[#This Row],[SIE.DE]]-$T$7</f>
        <v>3.5062806310471942E-2</v>
      </c>
      <c r="AE204" s="9">
        <f>return[[#This Row],[ZAL.DE]]-$U$7</f>
        <v>3.1556212633845969E-2</v>
      </c>
    </row>
    <row r="205" spans="3:31" x14ac:dyDescent="0.25">
      <c r="C205" s="2">
        <v>43196</v>
      </c>
      <c r="D205" s="5">
        <f>('Raw Wide'!B204-'Raw Wide'!B203)/'Raw Wide'!B203</f>
        <v>-1.3536836156923341E-2</v>
      </c>
      <c r="E205" s="5">
        <f>('Raw Wide'!C204-'Raw Wide'!C203)/'Raw Wide'!C203</f>
        <v>-2.4486432503395589E-3</v>
      </c>
      <c r="F205" s="5">
        <f>('Raw Wide'!D204-'Raw Wide'!D203)/'Raw Wide'!D203</f>
        <v>-3.994696086483022E-3</v>
      </c>
      <c r="G205" s="5">
        <f>('Raw Wide'!E204-'Raw Wide'!E203)/'Raw Wide'!E203</f>
        <v>-3.6048435341749165E-3</v>
      </c>
      <c r="H205" s="5">
        <f>('Raw Wide'!F204-'Raw Wide'!F203)/'Raw Wide'!F203</f>
        <v>-2.4782639213202975E-3</v>
      </c>
      <c r="I205" s="5">
        <f>('Raw Wide'!G204-'Raw Wide'!G203)/'Raw Wide'!G203</f>
        <v>3.6945907597974092E-3</v>
      </c>
      <c r="J205" s="5">
        <f>('Raw Wide'!H204-'Raw Wide'!H203)/'Raw Wide'!H203</f>
        <v>-1.9101655320503772E-3</v>
      </c>
      <c r="K205" s="5">
        <f>('Raw Wide'!I204-'Raw Wide'!I203)/'Raw Wide'!I203</f>
        <v>-4.4923629829290842E-3</v>
      </c>
      <c r="W205" s="2">
        <v>43196</v>
      </c>
      <c r="X205" s="9">
        <f>return[[#This Row],[1COV.DE]]-$N$7</f>
        <v>-1.350062539715041E-2</v>
      </c>
      <c r="Y205" s="9">
        <f>return[[#This Row],[ADS.DE]]-$O$7</f>
        <v>-2.7034086712359427E-3</v>
      </c>
      <c r="Z205" s="9">
        <f>return[[#This Row],[DB1.DE]]-$P$7</f>
        <v>-4.5630597925048625E-3</v>
      </c>
      <c r="AA205" s="9">
        <f>return[[#This Row],[FME.DE]]-$Q$7</f>
        <v>-3.3929549549642744E-3</v>
      </c>
      <c r="AB205" s="9">
        <f>return[[#This Row],[MRK.DE]]-$R$7</f>
        <v>-2.9508816176791754E-3</v>
      </c>
      <c r="AC205" s="9">
        <f>return[[#This Row],[PUM.DE]]-$S$7</f>
        <v>2.8924699509011234E-3</v>
      </c>
      <c r="AD205" s="9">
        <f>return[[#This Row],[SIE.DE]]-$T$7</f>
        <v>-2.0460611288817929E-3</v>
      </c>
      <c r="AE205" s="9">
        <f>return[[#This Row],[ZAL.DE]]-$U$7</f>
        <v>-4.4468083657653807E-3</v>
      </c>
    </row>
    <row r="206" spans="3:31" x14ac:dyDescent="0.25">
      <c r="C206" s="2">
        <v>43199</v>
      </c>
      <c r="D206" s="5">
        <f>('Raw Wide'!B205-'Raw Wide'!B204)/'Raw Wide'!B204</f>
        <v>-1.4221507935036761E-2</v>
      </c>
      <c r="E206" s="5">
        <f>('Raw Wide'!C205-'Raw Wide'!C204)/'Raw Wide'!C204</f>
        <v>-5.4000321671406658E-3</v>
      </c>
      <c r="F206" s="5">
        <f>('Raw Wide'!D205-'Raw Wide'!D204)/'Raw Wide'!D204</f>
        <v>2.4064286310483789E-2</v>
      </c>
      <c r="G206" s="5">
        <f>('Raw Wide'!E205-'Raw Wide'!E204)/'Raw Wide'!E204</f>
        <v>3.859185961665036E-3</v>
      </c>
      <c r="H206" s="5">
        <f>('Raw Wide'!F205-'Raw Wide'!F204)/'Raw Wide'!F204</f>
        <v>1.9874565747650306E-3</v>
      </c>
      <c r="I206" s="5">
        <f>('Raw Wide'!G205-'Raw Wide'!G204)/'Raw Wide'!G204</f>
        <v>-3.6809910044454876E-3</v>
      </c>
      <c r="J206" s="5">
        <f>('Raw Wide'!H205-'Raw Wide'!H204)/'Raw Wide'!H204</f>
        <v>4.7846346757790892E-3</v>
      </c>
      <c r="K206" s="5">
        <f>('Raw Wide'!I205-'Raw Wide'!I204)/'Raw Wide'!I204</f>
        <v>3.3844990974729954E-3</v>
      </c>
      <c r="W206" s="2">
        <v>43199</v>
      </c>
      <c r="X206" s="9">
        <f>return[[#This Row],[1COV.DE]]-$N$7</f>
        <v>-1.4185297175263831E-2</v>
      </c>
      <c r="Y206" s="9">
        <f>return[[#This Row],[ADS.DE]]-$O$7</f>
        <v>-5.6547975880370492E-3</v>
      </c>
      <c r="Z206" s="9">
        <f>return[[#This Row],[DB1.DE]]-$P$7</f>
        <v>2.3495922604461948E-2</v>
      </c>
      <c r="AA206" s="9">
        <f>return[[#This Row],[FME.DE]]-$Q$7</f>
        <v>4.0710745408756785E-3</v>
      </c>
      <c r="AB206" s="9">
        <f>return[[#This Row],[MRK.DE]]-$R$7</f>
        <v>1.5148388784061528E-3</v>
      </c>
      <c r="AC206" s="9">
        <f>return[[#This Row],[PUM.DE]]-$S$7</f>
        <v>-4.4831118133417738E-3</v>
      </c>
      <c r="AD206" s="9">
        <f>return[[#This Row],[SIE.DE]]-$T$7</f>
        <v>4.6487390789476737E-3</v>
      </c>
      <c r="AE206" s="9">
        <f>return[[#This Row],[ZAL.DE]]-$U$7</f>
        <v>3.430053714636699E-3</v>
      </c>
    </row>
    <row r="207" spans="3:31" x14ac:dyDescent="0.25">
      <c r="C207" s="2">
        <v>43200</v>
      </c>
      <c r="D207" s="5">
        <f>('Raw Wide'!B206-'Raw Wide'!B205)/'Raw Wide'!B205</f>
        <v>2.961262709969309E-2</v>
      </c>
      <c r="E207" s="5">
        <f>('Raw Wide'!C206-'Raw Wide'!C205)/'Raw Wide'!C205</f>
        <v>1.4313886950732456E-2</v>
      </c>
      <c r="F207" s="5">
        <f>('Raw Wide'!D206-'Raw Wide'!D205)/'Raw Wide'!D205</f>
        <v>-3.4813512483345605E-3</v>
      </c>
      <c r="G207" s="5">
        <f>('Raw Wide'!E206-'Raw Wide'!E205)/'Raw Wide'!E205</f>
        <v>3.6039770275779898E-3</v>
      </c>
      <c r="H207" s="5">
        <f>('Raw Wide'!F206-'Raw Wide'!F205)/'Raw Wide'!F205</f>
        <v>2.4804269327960307E-4</v>
      </c>
      <c r="I207" s="5">
        <f>('Raw Wide'!G206-'Raw Wide'!G205)/'Raw Wide'!G205</f>
        <v>8.6207465613591903E-3</v>
      </c>
      <c r="J207" s="5">
        <f>('Raw Wide'!H206-'Raw Wide'!H205)/'Raw Wide'!H205</f>
        <v>2.8572188002522199E-3</v>
      </c>
      <c r="K207" s="5">
        <f>('Raw Wide'!I206-'Raw Wide'!I205)/'Raw Wide'!I205</f>
        <v>-4.2725881656716595E-3</v>
      </c>
      <c r="W207" s="2">
        <v>43200</v>
      </c>
      <c r="X207" s="9">
        <f>return[[#This Row],[1COV.DE]]-$N$7</f>
        <v>2.964883785946602E-2</v>
      </c>
      <c r="Y207" s="9">
        <f>return[[#This Row],[ADS.DE]]-$O$7</f>
        <v>1.4059121529836072E-2</v>
      </c>
      <c r="Z207" s="9">
        <f>return[[#This Row],[DB1.DE]]-$P$7</f>
        <v>-4.0497149543564006E-3</v>
      </c>
      <c r="AA207" s="9">
        <f>return[[#This Row],[FME.DE]]-$Q$7</f>
        <v>3.8158656067886318E-3</v>
      </c>
      <c r="AB207" s="9">
        <f>return[[#This Row],[MRK.DE]]-$R$7</f>
        <v>-2.2457500307927471E-4</v>
      </c>
      <c r="AC207" s="9">
        <f>return[[#This Row],[PUM.DE]]-$S$7</f>
        <v>7.8186257524629037E-3</v>
      </c>
      <c r="AD207" s="9">
        <f>return[[#This Row],[SIE.DE]]-$T$7</f>
        <v>2.721323203420804E-3</v>
      </c>
      <c r="AE207" s="9">
        <f>return[[#This Row],[ZAL.DE]]-$U$7</f>
        <v>-4.2270335485079559E-3</v>
      </c>
    </row>
    <row r="208" spans="3:31" x14ac:dyDescent="0.25">
      <c r="C208" s="2">
        <v>43201</v>
      </c>
      <c r="D208" s="5">
        <f>('Raw Wide'!B207-'Raw Wide'!B206)/'Raw Wide'!B206</f>
        <v>-2.7531886204328632E-2</v>
      </c>
      <c r="E208" s="5">
        <f>('Raw Wide'!C207-'Raw Wide'!C206)/'Raw Wide'!C206</f>
        <v>4.8662210588647599E-3</v>
      </c>
      <c r="F208" s="5">
        <f>('Raw Wide'!D207-'Raw Wide'!D206)/'Raw Wide'!D206</f>
        <v>-2.5764143550378583E-2</v>
      </c>
      <c r="G208" s="5">
        <f>('Raw Wide'!E207-'Raw Wide'!E206)/'Raw Wide'!E206</f>
        <v>-1.7955364541995502E-2</v>
      </c>
      <c r="H208" s="5">
        <f>('Raw Wide'!F207-'Raw Wide'!F206)/'Raw Wide'!F206</f>
        <v>-4.9578498008129059E-3</v>
      </c>
      <c r="I208" s="5">
        <f>('Raw Wide'!G207-'Raw Wide'!G206)/'Raw Wide'!G206</f>
        <v>1.2210905126746265E-3</v>
      </c>
      <c r="J208" s="5">
        <f>('Raw Wide'!H207-'Raw Wide'!H206)/'Raw Wide'!H206</f>
        <v>-1.348538792319149E-2</v>
      </c>
      <c r="K208" s="5">
        <f>('Raw Wide'!I207-'Raw Wide'!I206)/'Raw Wide'!I206</f>
        <v>-2.0325203711047128E-3</v>
      </c>
      <c r="W208" s="2">
        <v>43201</v>
      </c>
      <c r="X208" s="9">
        <f>return[[#This Row],[1COV.DE]]-$N$7</f>
        <v>-2.7495675444555702E-2</v>
      </c>
      <c r="Y208" s="9">
        <f>return[[#This Row],[ADS.DE]]-$O$7</f>
        <v>4.6114556379683765E-3</v>
      </c>
      <c r="Z208" s="9">
        <f>return[[#This Row],[DB1.DE]]-$P$7</f>
        <v>-2.6332507256400423E-2</v>
      </c>
      <c r="AA208" s="9">
        <f>return[[#This Row],[FME.DE]]-$Q$7</f>
        <v>-1.774347596278486E-2</v>
      </c>
      <c r="AB208" s="9">
        <f>return[[#This Row],[MRK.DE]]-$R$7</f>
        <v>-5.4304674971717834E-3</v>
      </c>
      <c r="AC208" s="9">
        <f>return[[#This Row],[PUM.DE]]-$S$7</f>
        <v>4.1896970377834045E-4</v>
      </c>
      <c r="AD208" s="9">
        <f>return[[#This Row],[SIE.DE]]-$T$7</f>
        <v>-1.3621283520022906E-2</v>
      </c>
      <c r="AE208" s="9">
        <f>return[[#This Row],[ZAL.DE]]-$U$7</f>
        <v>-1.9869657539410093E-3</v>
      </c>
    </row>
    <row r="209" spans="3:31" x14ac:dyDescent="0.25">
      <c r="C209" s="2">
        <v>43202</v>
      </c>
      <c r="D209" s="5">
        <f>('Raw Wide'!B208-'Raw Wide'!B207)/'Raw Wide'!B207</f>
        <v>1.3902974659639862E-2</v>
      </c>
      <c r="E209" s="5">
        <f>('Raw Wide'!C208-'Raw Wide'!C207)/'Raw Wide'!C207</f>
        <v>1.8401882636626486E-2</v>
      </c>
      <c r="F209" s="5">
        <f>('Raw Wide'!D208-'Raw Wide'!D207)/'Raw Wide'!D207</f>
        <v>-2.465260310850776E-2</v>
      </c>
      <c r="G209" s="5">
        <f>('Raw Wide'!E208-'Raw Wide'!E207)/'Raw Wide'!E207</f>
        <v>8.0446237683907042E-3</v>
      </c>
      <c r="H209" s="5">
        <f>('Raw Wide'!F208-'Raw Wide'!F207)/'Raw Wide'!F207</f>
        <v>8.2212177358589583E-3</v>
      </c>
      <c r="I209" s="5">
        <f>('Raw Wide'!G208-'Raw Wide'!G207)/'Raw Wide'!G207</f>
        <v>5.487789738302197E-2</v>
      </c>
      <c r="J209" s="5">
        <f>('Raw Wide'!H208-'Raw Wide'!H207)/'Raw Wide'!H207</f>
        <v>8.086210408599746E-3</v>
      </c>
      <c r="K209" s="5">
        <f>('Raw Wide'!I208-'Raw Wide'!I207)/'Raw Wide'!I207</f>
        <v>1.0635913343197774E-2</v>
      </c>
      <c r="W209" s="2">
        <v>43202</v>
      </c>
      <c r="X209" s="9">
        <f>return[[#This Row],[1COV.DE]]-$N$7</f>
        <v>1.3939185419412792E-2</v>
      </c>
      <c r="Y209" s="9">
        <f>return[[#This Row],[ADS.DE]]-$O$7</f>
        <v>1.8147117215730101E-2</v>
      </c>
      <c r="Z209" s="9">
        <f>return[[#This Row],[DB1.DE]]-$P$7</f>
        <v>-2.5220966814529601E-2</v>
      </c>
      <c r="AA209" s="9">
        <f>return[[#This Row],[FME.DE]]-$Q$7</f>
        <v>8.2565123476013458E-3</v>
      </c>
      <c r="AB209" s="9">
        <f>return[[#This Row],[MRK.DE]]-$R$7</f>
        <v>7.7486000395000807E-3</v>
      </c>
      <c r="AC209" s="9">
        <f>return[[#This Row],[PUM.DE]]-$S$7</f>
        <v>5.4075776574125684E-2</v>
      </c>
      <c r="AD209" s="9">
        <f>return[[#This Row],[SIE.DE]]-$T$7</f>
        <v>7.9503148117683296E-3</v>
      </c>
      <c r="AE209" s="9">
        <f>return[[#This Row],[ZAL.DE]]-$U$7</f>
        <v>1.0681467960361478E-2</v>
      </c>
    </row>
    <row r="210" spans="3:31" x14ac:dyDescent="0.25">
      <c r="C210" s="2">
        <v>43203</v>
      </c>
      <c r="D210" s="5">
        <f>('Raw Wide'!B209-'Raw Wide'!B208)/'Raw Wide'!B208</f>
        <v>-1.7451409458763654E-3</v>
      </c>
      <c r="E210" s="5">
        <f>('Raw Wide'!C209-'Raw Wide'!C208)/'Raw Wide'!C208</f>
        <v>1.4266267196619609E-3</v>
      </c>
      <c r="F210" s="5">
        <f>('Raw Wide'!D209-'Raw Wide'!D208)/'Raw Wide'!D208</f>
        <v>2.2976967122210201E-3</v>
      </c>
      <c r="G210" s="5">
        <f>('Raw Wide'!E209-'Raw Wide'!E208)/'Raw Wide'!E208</f>
        <v>1.6929957930717182E-3</v>
      </c>
      <c r="H210" s="5">
        <f>('Raw Wide'!F209-'Raw Wide'!F208)/'Raw Wide'!F208</f>
        <v>6.177328450920002E-3</v>
      </c>
      <c r="I210" s="5">
        <f>('Raw Wide'!G209-'Raw Wide'!G208)/'Raw Wide'!G208</f>
        <v>1.666692302371748E-2</v>
      </c>
      <c r="J210" s="5">
        <f>('Raw Wide'!H209-'Raw Wide'!H208)/'Raw Wide'!H208</f>
        <v>1.3369745444634035E-3</v>
      </c>
      <c r="K210" s="5">
        <f>('Raw Wide'!I209-'Raw Wide'!I208)/'Raw Wide'!I208</f>
        <v>-1.4106605463502018E-2</v>
      </c>
      <c r="W210" s="2">
        <v>43203</v>
      </c>
      <c r="X210" s="9">
        <f>return[[#This Row],[1COV.DE]]-$N$7</f>
        <v>-1.7089301861034354E-3</v>
      </c>
      <c r="Y210" s="9">
        <f>return[[#This Row],[ADS.DE]]-$O$7</f>
        <v>1.1718612987655771E-3</v>
      </c>
      <c r="Z210" s="9">
        <f>return[[#This Row],[DB1.DE]]-$P$7</f>
        <v>1.7293330061991796E-3</v>
      </c>
      <c r="AA210" s="9">
        <f>return[[#This Row],[FME.DE]]-$Q$7</f>
        <v>1.9048843722823602E-3</v>
      </c>
      <c r="AB210" s="9">
        <f>return[[#This Row],[MRK.DE]]-$R$7</f>
        <v>5.7047107545611245E-3</v>
      </c>
      <c r="AC210" s="9">
        <f>return[[#This Row],[PUM.DE]]-$S$7</f>
        <v>1.5864802214821193E-2</v>
      </c>
      <c r="AD210" s="9">
        <f>return[[#This Row],[SIE.DE]]-$T$7</f>
        <v>1.2010789476319876E-3</v>
      </c>
      <c r="AE210" s="9">
        <f>return[[#This Row],[ZAL.DE]]-$U$7</f>
        <v>-1.4061050846338314E-2</v>
      </c>
    </row>
    <row r="211" spans="3:31" x14ac:dyDescent="0.25">
      <c r="C211" s="2">
        <v>43206</v>
      </c>
      <c r="D211" s="5">
        <f>('Raw Wide'!B210-'Raw Wide'!B209)/'Raw Wide'!B209</f>
        <v>8.7313142211534987E-3</v>
      </c>
      <c r="E211" s="5">
        <f>('Raw Wide'!C210-'Raw Wide'!C209)/'Raw Wide'!C209</f>
        <v>4.7473491287668872E-4</v>
      </c>
      <c r="F211" s="5">
        <f>('Raw Wide'!D210-'Raw Wide'!D209)/'Raw Wide'!D209</f>
        <v>4.5851847250556032E-3</v>
      </c>
      <c r="G211" s="5">
        <f>('Raw Wide'!E210-'Raw Wide'!E209)/'Raw Wide'!E209</f>
        <v>-3.3800504698674183E-3</v>
      </c>
      <c r="H211" s="5">
        <f>('Raw Wide'!F210-'Raw Wide'!F209)/'Raw Wide'!F209</f>
        <v>-4.9114909610900202E-3</v>
      </c>
      <c r="I211" s="5">
        <f>('Raw Wide'!G210-'Raw Wide'!G209)/'Raw Wide'!G209</f>
        <v>-2.8103115190294931E-2</v>
      </c>
      <c r="J211" s="5">
        <f>('Raw Wide'!H210-'Raw Wide'!H209)/'Raw Wide'!H209</f>
        <v>-6.2941285107932059E-3</v>
      </c>
      <c r="K211" s="5">
        <f>('Raw Wide'!I210-'Raw Wide'!I209)/'Raw Wide'!I209</f>
        <v>-1.8623666105465803E-2</v>
      </c>
      <c r="W211" s="2">
        <v>43206</v>
      </c>
      <c r="X211" s="9">
        <f>return[[#This Row],[1COV.DE]]-$N$7</f>
        <v>8.7675249809264291E-3</v>
      </c>
      <c r="Y211" s="9">
        <f>return[[#This Row],[ADS.DE]]-$O$7</f>
        <v>2.1996949198030489E-4</v>
      </c>
      <c r="Z211" s="9">
        <f>return[[#This Row],[DB1.DE]]-$P$7</f>
        <v>4.0168210190337627E-3</v>
      </c>
      <c r="AA211" s="9">
        <f>return[[#This Row],[FME.DE]]-$Q$7</f>
        <v>-3.1681618906567763E-3</v>
      </c>
      <c r="AB211" s="9">
        <f>return[[#This Row],[MRK.DE]]-$R$7</f>
        <v>-5.3841086574488977E-3</v>
      </c>
      <c r="AC211" s="9">
        <f>return[[#This Row],[PUM.DE]]-$S$7</f>
        <v>-2.8905235999191217E-2</v>
      </c>
      <c r="AD211" s="9">
        <f>return[[#This Row],[SIE.DE]]-$T$7</f>
        <v>-6.4300241076246214E-3</v>
      </c>
      <c r="AE211" s="9">
        <f>return[[#This Row],[ZAL.DE]]-$U$7</f>
        <v>-1.8578111488302098E-2</v>
      </c>
    </row>
    <row r="212" spans="3:31" x14ac:dyDescent="0.25">
      <c r="C212" s="2">
        <v>43207</v>
      </c>
      <c r="D212" s="5">
        <f>('Raw Wide'!B211-'Raw Wide'!B210)/'Raw Wide'!B210</f>
        <v>3.0040679159205354E-2</v>
      </c>
      <c r="E212" s="5">
        <f>('Raw Wide'!C211-'Raw Wide'!C210)/'Raw Wide'!C210</f>
        <v>1.1865264682477811E-2</v>
      </c>
      <c r="F212" s="5">
        <f>('Raw Wide'!D211-'Raw Wide'!D210)/'Raw Wide'!D210</f>
        <v>8.2153803295027875E-3</v>
      </c>
      <c r="G212" s="5">
        <f>('Raw Wide'!E211-'Raw Wide'!E210)/'Raw Wide'!E210</f>
        <v>2.7132002127774675E-2</v>
      </c>
      <c r="H212" s="5">
        <f>('Raw Wide'!F211-'Raw Wide'!F210)/'Raw Wide'!F210</f>
        <v>2.7146397442882608E-3</v>
      </c>
      <c r="I212" s="5">
        <f>('Raw Wide'!G211-'Raw Wide'!G210)/'Raw Wide'!G210</f>
        <v>-3.6145570422562215E-3</v>
      </c>
      <c r="J212" s="5">
        <f>('Raw Wide'!H211-'Raw Wide'!H210)/'Raw Wide'!H210</f>
        <v>1.4011648404436283E-2</v>
      </c>
      <c r="K212" s="5">
        <f>('Raw Wide'!I211-'Raw Wide'!I210)/'Raw Wide'!I210</f>
        <v>2.2911409926207053E-2</v>
      </c>
      <c r="W212" s="2">
        <v>43207</v>
      </c>
      <c r="X212" s="9">
        <f>return[[#This Row],[1COV.DE]]-$N$7</f>
        <v>3.0076889918978285E-2</v>
      </c>
      <c r="Y212" s="9">
        <f>return[[#This Row],[ADS.DE]]-$O$7</f>
        <v>1.1610499261581426E-2</v>
      </c>
      <c r="Z212" s="9">
        <f>return[[#This Row],[DB1.DE]]-$P$7</f>
        <v>7.647016623480947E-3</v>
      </c>
      <c r="AA212" s="9">
        <f>return[[#This Row],[FME.DE]]-$Q$7</f>
        <v>2.7343890706985317E-2</v>
      </c>
      <c r="AB212" s="9">
        <f>return[[#This Row],[MRK.DE]]-$R$7</f>
        <v>2.2420220479293829E-3</v>
      </c>
      <c r="AC212" s="9">
        <f>return[[#This Row],[PUM.DE]]-$S$7</f>
        <v>-4.4166778511525078E-3</v>
      </c>
      <c r="AD212" s="9">
        <f>return[[#This Row],[SIE.DE]]-$T$7</f>
        <v>1.3875752807604867E-2</v>
      </c>
      <c r="AE212" s="9">
        <f>return[[#This Row],[ZAL.DE]]-$U$7</f>
        <v>2.2956964543370758E-2</v>
      </c>
    </row>
    <row r="213" spans="3:31" x14ac:dyDescent="0.25">
      <c r="C213" s="2">
        <v>43208</v>
      </c>
      <c r="D213" s="5">
        <f>('Raw Wide'!B212-'Raw Wide'!B211)/'Raw Wide'!B211</f>
        <v>1.4582350186356308E-2</v>
      </c>
      <c r="E213" s="5">
        <f>('Raw Wide'!C212-'Raw Wide'!C211)/'Raw Wide'!C211</f>
        <v>2.3451943912836254E-3</v>
      </c>
      <c r="F213" s="5">
        <f>('Raw Wide'!D212-'Raw Wide'!D211)/'Raw Wide'!D211</f>
        <v>4.9796249082989085E-3</v>
      </c>
      <c r="G213" s="5">
        <f>('Raw Wide'!E212-'Raw Wide'!E211)/'Raw Wide'!E211</f>
        <v>9.4320368787250352E-4</v>
      </c>
      <c r="H213" s="5">
        <f>('Raw Wide'!F212-'Raw Wide'!F211)/'Raw Wide'!F211</f>
        <v>4.6763577277665622E-3</v>
      </c>
      <c r="I213" s="5">
        <f>('Raw Wide'!G212-'Raw Wide'!G211)/'Raw Wide'!G211</f>
        <v>0</v>
      </c>
      <c r="J213" s="5">
        <f>('Raw Wide'!H212-'Raw Wide'!H211)/'Raw Wide'!H211</f>
        <v>3.7856200942293495E-3</v>
      </c>
      <c r="K213" s="5">
        <f>('Raw Wide'!I212-'Raw Wide'!I211)/'Raw Wide'!I211</f>
        <v>-1.4705927269096683E-2</v>
      </c>
      <c r="W213" s="2">
        <v>43208</v>
      </c>
      <c r="X213" s="9">
        <f>return[[#This Row],[1COV.DE]]-$N$7</f>
        <v>1.4618560946129238E-2</v>
      </c>
      <c r="Y213" s="9">
        <f>return[[#This Row],[ADS.DE]]-$O$7</f>
        <v>2.0904289703872416E-3</v>
      </c>
      <c r="Z213" s="9">
        <f>return[[#This Row],[DB1.DE]]-$P$7</f>
        <v>4.411261202277068E-3</v>
      </c>
      <c r="AA213" s="9">
        <f>return[[#This Row],[FME.DE]]-$Q$7</f>
        <v>1.1550922670831455E-3</v>
      </c>
      <c r="AB213" s="9">
        <f>return[[#This Row],[MRK.DE]]-$R$7</f>
        <v>4.2037400314076847E-3</v>
      </c>
      <c r="AC213" s="9">
        <f>return[[#This Row],[PUM.DE]]-$S$7</f>
        <v>-8.0212080889628602E-4</v>
      </c>
      <c r="AD213" s="9">
        <f>return[[#This Row],[SIE.DE]]-$T$7</f>
        <v>3.6497244973979336E-3</v>
      </c>
      <c r="AE213" s="9">
        <f>return[[#This Row],[ZAL.DE]]-$U$7</f>
        <v>-1.4660372651932979E-2</v>
      </c>
    </row>
    <row r="214" spans="3:31" x14ac:dyDescent="0.25">
      <c r="C214" s="2">
        <v>43209</v>
      </c>
      <c r="D214" s="5">
        <f>('Raw Wide'!B213-'Raw Wide'!B212)/'Raw Wide'!B212</f>
        <v>-3.1668547551410666E-3</v>
      </c>
      <c r="E214" s="5">
        <f>('Raw Wide'!C213-'Raw Wide'!C212)/'Raw Wide'!C212</f>
        <v>-1.4974252806324348E-2</v>
      </c>
      <c r="F214" s="5">
        <f>('Raw Wide'!D213-'Raw Wide'!D212)/'Raw Wide'!D212</f>
        <v>6.3062331908351468E-3</v>
      </c>
      <c r="G214" s="5">
        <f>('Raw Wide'!E213-'Raw Wide'!E212)/'Raw Wide'!E212</f>
        <v>1.8849360999163493E-3</v>
      </c>
      <c r="H214" s="5">
        <f>('Raw Wide'!F213-'Raw Wide'!F212)/'Raw Wide'!F212</f>
        <v>4.4097237041141385E-3</v>
      </c>
      <c r="I214" s="5">
        <f>('Raw Wide'!G213-'Raw Wide'!G212)/'Raw Wide'!G212</f>
        <v>0</v>
      </c>
      <c r="J214" s="5">
        <f>('Raw Wide'!H213-'Raw Wide'!H212)/'Raw Wide'!H212</f>
        <v>1.470868856663597E-2</v>
      </c>
      <c r="K214" s="5">
        <f>('Raw Wide'!I213-'Raw Wide'!I212)/'Raw Wide'!I212</f>
        <v>-1.4466154178327306E-2</v>
      </c>
      <c r="W214" s="2">
        <v>43209</v>
      </c>
      <c r="X214" s="9">
        <f>return[[#This Row],[1COV.DE]]-$N$7</f>
        <v>-3.1306439953681367E-3</v>
      </c>
      <c r="Y214" s="9">
        <f>return[[#This Row],[ADS.DE]]-$O$7</f>
        <v>-1.5229018227220732E-2</v>
      </c>
      <c r="Z214" s="9">
        <f>return[[#This Row],[DB1.DE]]-$P$7</f>
        <v>5.7378694848133063E-3</v>
      </c>
      <c r="AA214" s="9">
        <f>return[[#This Row],[FME.DE]]-$Q$7</f>
        <v>2.0968246791269914E-3</v>
      </c>
      <c r="AB214" s="9">
        <f>return[[#This Row],[MRK.DE]]-$R$7</f>
        <v>3.937106007755261E-3</v>
      </c>
      <c r="AC214" s="9">
        <f>return[[#This Row],[PUM.DE]]-$S$7</f>
        <v>-8.0212080889628602E-4</v>
      </c>
      <c r="AD214" s="9">
        <f>return[[#This Row],[SIE.DE]]-$T$7</f>
        <v>1.4572792969804554E-2</v>
      </c>
      <c r="AE214" s="9">
        <f>return[[#This Row],[ZAL.DE]]-$U$7</f>
        <v>-1.4420599561163603E-2</v>
      </c>
    </row>
    <row r="215" spans="3:31" x14ac:dyDescent="0.25">
      <c r="C215" s="2">
        <v>43210</v>
      </c>
      <c r="D215" s="5">
        <f>('Raw Wide'!B214-'Raw Wide'!B213)/'Raw Wide'!B213</f>
        <v>-9.0420758665835602E-3</v>
      </c>
      <c r="E215" s="5">
        <f>('Raw Wide'!C214-'Raw Wide'!C213)/'Raw Wide'!C213</f>
        <v>8.0759858995081805E-3</v>
      </c>
      <c r="F215" s="5">
        <f>('Raw Wide'!D214-'Raw Wide'!D213)/'Raw Wide'!D213</f>
        <v>-1.3428139823995755E-3</v>
      </c>
      <c r="G215" s="5">
        <f>('Raw Wide'!E214-'Raw Wide'!E213)/'Raw Wide'!E213</f>
        <v>-1.8813898003636293E-3</v>
      </c>
      <c r="H215" s="5">
        <f>('Raw Wide'!F214-'Raw Wide'!F213)/'Raw Wide'!F213</f>
        <v>2.4379243288117801E-4</v>
      </c>
      <c r="I215" s="5">
        <f>('Raw Wide'!G214-'Raw Wide'!G213)/'Raw Wide'!G213</f>
        <v>-2.0556213129038808E-2</v>
      </c>
      <c r="J215" s="5">
        <f>('Raw Wide'!H214-'Raw Wide'!H213)/'Raw Wide'!H213</f>
        <v>6.318570590922965E-3</v>
      </c>
      <c r="K215" s="5">
        <f>('Raw Wide'!I214-'Raw Wide'!I213)/'Raw Wide'!I213</f>
        <v>1.2115587703429078E-2</v>
      </c>
      <c r="W215" s="2">
        <v>43210</v>
      </c>
      <c r="X215" s="9">
        <f>return[[#This Row],[1COV.DE]]-$N$7</f>
        <v>-9.0058651068106298E-3</v>
      </c>
      <c r="Y215" s="9">
        <f>return[[#This Row],[ADS.DE]]-$O$7</f>
        <v>7.8212204786117963E-3</v>
      </c>
      <c r="Z215" s="9">
        <f>return[[#This Row],[DB1.DE]]-$P$7</f>
        <v>-1.9111776884214158E-3</v>
      </c>
      <c r="AA215" s="9">
        <f>return[[#This Row],[FME.DE]]-$Q$7</f>
        <v>-1.6695012211529873E-3</v>
      </c>
      <c r="AB215" s="9">
        <f>return[[#This Row],[MRK.DE]]-$R$7</f>
        <v>-2.2882526347769977E-4</v>
      </c>
      <c r="AC215" s="9">
        <f>return[[#This Row],[PUM.DE]]-$S$7</f>
        <v>-2.1358333937935094E-2</v>
      </c>
      <c r="AD215" s="9">
        <f>return[[#This Row],[SIE.DE]]-$T$7</f>
        <v>6.1826749940915495E-3</v>
      </c>
      <c r="AE215" s="9">
        <f>return[[#This Row],[ZAL.DE]]-$U$7</f>
        <v>1.2161142320592781E-2</v>
      </c>
    </row>
    <row r="216" spans="3:31" x14ac:dyDescent="0.25">
      <c r="C216" s="2">
        <v>43213</v>
      </c>
      <c r="D216" s="5">
        <f>('Raw Wide'!B215-'Raw Wide'!B214)/'Raw Wide'!B214</f>
        <v>-2.2195000302328138E-3</v>
      </c>
      <c r="E216" s="5">
        <f>('Raw Wide'!C215-'Raw Wide'!C214)/'Raw Wide'!C214</f>
        <v>-2.3562462837896899E-3</v>
      </c>
      <c r="F216" s="5">
        <f>('Raw Wide'!D215-'Raw Wide'!D214)/'Raw Wide'!D214</f>
        <v>-2.6894581579858731E-3</v>
      </c>
      <c r="G216" s="5">
        <f>('Raw Wide'!E215-'Raw Wide'!E214)/'Raw Wide'!E214</f>
        <v>-4.1941556233278762E-2</v>
      </c>
      <c r="H216" s="5">
        <f>('Raw Wide'!F215-'Raw Wide'!F214)/'Raw Wide'!F214</f>
        <v>3.1699591833136763E-3</v>
      </c>
      <c r="I216" s="5">
        <f>('Raw Wide'!G215-'Raw Wide'!G214)/'Raw Wide'!G214</f>
        <v>3.2098700960388388E-2</v>
      </c>
      <c r="J216" s="5">
        <f>('Raw Wide'!H215-'Raw Wide'!H214)/'Raw Wide'!H214</f>
        <v>1.6619868876229158E-3</v>
      </c>
      <c r="K216" s="5">
        <f>('Raw Wide'!I215-'Raw Wide'!I214)/'Raw Wide'!I214</f>
        <v>5.2946364018102163E-3</v>
      </c>
      <c r="W216" s="2">
        <v>43213</v>
      </c>
      <c r="X216" s="9">
        <f>return[[#This Row],[1COV.DE]]-$N$7</f>
        <v>-2.1832892704598838E-3</v>
      </c>
      <c r="Y216" s="9">
        <f>return[[#This Row],[ADS.DE]]-$O$7</f>
        <v>-2.6110117046860737E-3</v>
      </c>
      <c r="Z216" s="9">
        <f>return[[#This Row],[DB1.DE]]-$P$7</f>
        <v>-3.2578218640077136E-3</v>
      </c>
      <c r="AA216" s="9">
        <f>return[[#This Row],[FME.DE]]-$Q$7</f>
        <v>-4.1729667654068117E-2</v>
      </c>
      <c r="AB216" s="9">
        <f>return[[#This Row],[MRK.DE]]-$R$7</f>
        <v>2.6973414869547983E-3</v>
      </c>
      <c r="AC216" s="9">
        <f>return[[#This Row],[PUM.DE]]-$S$7</f>
        <v>3.1296580151492101E-2</v>
      </c>
      <c r="AD216" s="9">
        <f>return[[#This Row],[SIE.DE]]-$T$7</f>
        <v>1.5260912907914999E-3</v>
      </c>
      <c r="AE216" s="9">
        <f>return[[#This Row],[ZAL.DE]]-$U$7</f>
        <v>5.3401910189739199E-3</v>
      </c>
    </row>
    <row r="217" spans="3:31" x14ac:dyDescent="0.25">
      <c r="C217" s="2">
        <v>43214</v>
      </c>
      <c r="D217" s="5">
        <f>('Raw Wide'!B216-'Raw Wide'!B215)/'Raw Wide'!B215</f>
        <v>-1.1369186992198388E-2</v>
      </c>
      <c r="E217" s="5">
        <f>('Raw Wide'!C216-'Raw Wide'!C215)/'Raw Wide'!C215</f>
        <v>-3.2593172583679594E-2</v>
      </c>
      <c r="F217" s="5">
        <f>('Raw Wide'!D216-'Raw Wide'!D215)/'Raw Wide'!D215</f>
        <v>5.3932819295893679E-3</v>
      </c>
      <c r="G217" s="5">
        <f>('Raw Wide'!E216-'Raw Wide'!E215)/'Raw Wide'!E215</f>
        <v>1.7953761455524266E-2</v>
      </c>
      <c r="H217" s="5">
        <f>('Raw Wide'!F216-'Raw Wide'!F215)/'Raw Wide'!F215</f>
        <v>-1.0938270845123403E-2</v>
      </c>
      <c r="I217" s="5">
        <f>('Raw Wide'!G216-'Raw Wide'!G215)/'Raw Wide'!G215</f>
        <v>-2.2727243642844116E-2</v>
      </c>
      <c r="J217" s="5">
        <f>('Raw Wide'!H216-'Raw Wide'!H215)/'Raw Wide'!H215</f>
        <v>-2.0280205624424157E-2</v>
      </c>
      <c r="K217" s="5">
        <f>('Raw Wide'!I216-'Raw Wide'!I215)/'Raw Wide'!I215</f>
        <v>-1.602931147374916E-3</v>
      </c>
      <c r="W217" s="2">
        <v>43214</v>
      </c>
      <c r="X217" s="9">
        <f>return[[#This Row],[1COV.DE]]-$N$7</f>
        <v>-1.1332976232425457E-2</v>
      </c>
      <c r="Y217" s="9">
        <f>return[[#This Row],[ADS.DE]]-$O$7</f>
        <v>-3.2847938004575979E-2</v>
      </c>
      <c r="Z217" s="9">
        <f>return[[#This Row],[DB1.DE]]-$P$7</f>
        <v>4.8249182235675274E-3</v>
      </c>
      <c r="AA217" s="9">
        <f>return[[#This Row],[FME.DE]]-$Q$7</f>
        <v>1.8165650034734908E-2</v>
      </c>
      <c r="AB217" s="9">
        <f>return[[#This Row],[MRK.DE]]-$R$7</f>
        <v>-1.1410888541482282E-2</v>
      </c>
      <c r="AC217" s="9">
        <f>return[[#This Row],[PUM.DE]]-$S$7</f>
        <v>-2.3529364451740403E-2</v>
      </c>
      <c r="AD217" s="9">
        <f>return[[#This Row],[SIE.DE]]-$T$7</f>
        <v>-2.0416101221255572E-2</v>
      </c>
      <c r="AE217" s="9">
        <f>return[[#This Row],[ZAL.DE]]-$U$7</f>
        <v>-1.5573765302112122E-3</v>
      </c>
    </row>
    <row r="218" spans="3:31" x14ac:dyDescent="0.25">
      <c r="C218" s="2">
        <v>43215</v>
      </c>
      <c r="D218" s="5">
        <f>('Raw Wide'!B217-'Raw Wide'!B216)/'Raw Wide'!B216</f>
        <v>-2.7999923654542222E-2</v>
      </c>
      <c r="E218" s="5">
        <f>('Raw Wide'!C217-'Raw Wide'!C216)/'Raw Wide'!C216</f>
        <v>-1.2207078931606698E-2</v>
      </c>
      <c r="F218" s="5">
        <f>('Raw Wide'!D217-'Raw Wide'!D216)/'Raw Wide'!D216</f>
        <v>-1.6540035947032728E-2</v>
      </c>
      <c r="G218" s="5">
        <f>('Raw Wide'!E217-'Raw Wide'!E216)/'Raw Wide'!E216</f>
        <v>-2.0777996398896718E-2</v>
      </c>
      <c r="H218" s="5">
        <f>('Raw Wide'!F217-'Raw Wide'!F216)/'Raw Wide'!F216</f>
        <v>-5.8981871829108124E-3</v>
      </c>
      <c r="I218" s="5">
        <f>('Raw Wide'!G217-'Raw Wide'!G216)/'Raw Wide'!G216</f>
        <v>-1.2239895330591182E-2</v>
      </c>
      <c r="J218" s="5">
        <f>('Raw Wide'!H217-'Raw Wide'!H216)/'Raw Wide'!H216</f>
        <v>-1.3737362150951256E-2</v>
      </c>
      <c r="K218" s="5">
        <f>('Raw Wide'!I217-'Raw Wide'!I216)/'Raw Wide'!I216</f>
        <v>-2.5458625021037903E-2</v>
      </c>
      <c r="W218" s="2">
        <v>43215</v>
      </c>
      <c r="X218" s="9">
        <f>return[[#This Row],[1COV.DE]]-$N$7</f>
        <v>-2.7963712894769292E-2</v>
      </c>
      <c r="Y218" s="9">
        <f>return[[#This Row],[ADS.DE]]-$O$7</f>
        <v>-1.2461844352503082E-2</v>
      </c>
      <c r="Z218" s="9">
        <f>return[[#This Row],[DB1.DE]]-$P$7</f>
        <v>-1.7108399653054569E-2</v>
      </c>
      <c r="AA218" s="9">
        <f>return[[#This Row],[FME.DE]]-$Q$7</f>
        <v>-2.0566107819686076E-2</v>
      </c>
      <c r="AB218" s="9">
        <f>return[[#This Row],[MRK.DE]]-$R$7</f>
        <v>-6.3708048792696899E-3</v>
      </c>
      <c r="AC218" s="9">
        <f>return[[#This Row],[PUM.DE]]-$S$7</f>
        <v>-1.3042016139487468E-2</v>
      </c>
      <c r="AD218" s="9">
        <f>return[[#This Row],[SIE.DE]]-$T$7</f>
        <v>-1.3873257747782673E-2</v>
      </c>
      <c r="AE218" s="9">
        <f>return[[#This Row],[ZAL.DE]]-$U$7</f>
        <v>-2.5413070403874197E-2</v>
      </c>
    </row>
    <row r="219" spans="3:31" x14ac:dyDescent="0.25">
      <c r="C219" s="2">
        <v>43216</v>
      </c>
      <c r="D219" s="5">
        <f>('Raw Wide'!B218-'Raw Wide'!B217)/'Raw Wide'!B217</f>
        <v>-4.1923852745164067E-2</v>
      </c>
      <c r="E219" s="5">
        <f>('Raw Wide'!C218-'Raw Wide'!C217)/'Raw Wide'!C217</f>
        <v>3.9544347891358892E-3</v>
      </c>
      <c r="F219" s="5">
        <f>('Raw Wide'!D218-'Raw Wide'!D217)/'Raw Wide'!D217</f>
        <v>2.0454558947679721E-2</v>
      </c>
      <c r="G219" s="5">
        <f>('Raw Wide'!E218-'Raw Wide'!E217)/'Raw Wide'!E217</f>
        <v>2.7140176855233809E-2</v>
      </c>
      <c r="H219" s="5">
        <f>('Raw Wide'!F218-'Raw Wide'!F217)/'Raw Wide'!F217</f>
        <v>9.8886414372393056E-3</v>
      </c>
      <c r="I219" s="5">
        <f>('Raw Wide'!G218-'Raw Wide'!G217)/'Raw Wide'!G217</f>
        <v>-1.2390980443115398E-3</v>
      </c>
      <c r="J219" s="5">
        <f>('Raw Wide'!H218-'Raw Wide'!H217)/'Raw Wide'!H217</f>
        <v>-7.6325655784427872E-4</v>
      </c>
      <c r="K219" s="5">
        <f>('Raw Wide'!I218-'Raw Wide'!I217)/'Raw Wide'!I217</f>
        <v>2.1181453462864844E-3</v>
      </c>
      <c r="W219" s="2">
        <v>43216</v>
      </c>
      <c r="X219" s="9">
        <f>return[[#This Row],[1COV.DE]]-$N$7</f>
        <v>-4.188764198539114E-2</v>
      </c>
      <c r="Y219" s="9">
        <f>return[[#This Row],[ADS.DE]]-$O$7</f>
        <v>3.6996693682395053E-3</v>
      </c>
      <c r="Z219" s="9">
        <f>return[[#This Row],[DB1.DE]]-$P$7</f>
        <v>1.988619524165788E-2</v>
      </c>
      <c r="AA219" s="9">
        <f>return[[#This Row],[FME.DE]]-$Q$7</f>
        <v>2.7352065434444451E-2</v>
      </c>
      <c r="AB219" s="9">
        <f>return[[#This Row],[MRK.DE]]-$R$7</f>
        <v>9.4160237408804272E-3</v>
      </c>
      <c r="AC219" s="9">
        <f>return[[#This Row],[PUM.DE]]-$S$7</f>
        <v>-2.0412188532078256E-3</v>
      </c>
      <c r="AD219" s="9">
        <f>return[[#This Row],[SIE.DE]]-$T$7</f>
        <v>-8.9915215467569452E-4</v>
      </c>
      <c r="AE219" s="9">
        <f>return[[#This Row],[ZAL.DE]]-$U$7</f>
        <v>2.1636999634501879E-3</v>
      </c>
    </row>
    <row r="220" spans="3:31" x14ac:dyDescent="0.25">
      <c r="C220" s="2">
        <v>43217</v>
      </c>
      <c r="D220" s="5">
        <f>('Raw Wide'!B219-'Raw Wide'!B218)/'Raw Wide'!B218</f>
        <v>1.9597176653620201E-2</v>
      </c>
      <c r="E220" s="5">
        <f>('Raw Wide'!C219-'Raw Wide'!C218)/'Raw Wide'!C218</f>
        <v>6.8931106848010276E-3</v>
      </c>
      <c r="F220" s="5">
        <f>('Raw Wide'!D219-'Raw Wide'!D218)/'Raw Wide'!D218</f>
        <v>-3.1180783846071038E-3</v>
      </c>
      <c r="G220" s="5">
        <f>('Raw Wide'!E219-'Raw Wide'!E218)/'Raw Wide'!E218</f>
        <v>7.4466350555773336E-3</v>
      </c>
      <c r="H220" s="5">
        <f>('Raw Wide'!F219-'Raw Wide'!F218)/'Raw Wide'!F218</f>
        <v>1.3708726209299978E-2</v>
      </c>
      <c r="I220" s="5">
        <f>('Raw Wide'!G219-'Raw Wide'!G218)/'Raw Wide'!G218</f>
        <v>0</v>
      </c>
      <c r="J220" s="5">
        <f>('Raw Wide'!H219-'Raw Wide'!H218)/'Raw Wide'!H218</f>
        <v>7.0651904801313772E-3</v>
      </c>
      <c r="K220" s="5">
        <f>('Raw Wide'!I219-'Raw Wide'!I218)/'Raw Wide'!I218</f>
        <v>3.9924375766821158E-3</v>
      </c>
      <c r="W220" s="2">
        <v>43217</v>
      </c>
      <c r="X220" s="9">
        <f>return[[#This Row],[1COV.DE]]-$N$7</f>
        <v>1.9633387413393131E-2</v>
      </c>
      <c r="Y220" s="9">
        <f>return[[#This Row],[ADS.DE]]-$O$7</f>
        <v>6.6383452639046433E-3</v>
      </c>
      <c r="Z220" s="9">
        <f>return[[#This Row],[DB1.DE]]-$P$7</f>
        <v>-3.6864420906289443E-3</v>
      </c>
      <c r="AA220" s="9">
        <f>return[[#This Row],[FME.DE]]-$Q$7</f>
        <v>7.6585236347879761E-3</v>
      </c>
      <c r="AB220" s="9">
        <f>return[[#This Row],[MRK.DE]]-$R$7</f>
        <v>1.3236108512941099E-2</v>
      </c>
      <c r="AC220" s="9">
        <f>return[[#This Row],[PUM.DE]]-$S$7</f>
        <v>-8.0212080889628602E-4</v>
      </c>
      <c r="AD220" s="9">
        <f>return[[#This Row],[SIE.DE]]-$T$7</f>
        <v>6.9292948832999617E-3</v>
      </c>
      <c r="AE220" s="9">
        <f>return[[#This Row],[ZAL.DE]]-$U$7</f>
        <v>4.0379921938458194E-3</v>
      </c>
    </row>
    <row r="221" spans="3:31" x14ac:dyDescent="0.25">
      <c r="C221" s="2">
        <v>43220</v>
      </c>
      <c r="D221" s="5">
        <f>('Raw Wide'!B220-'Raw Wide'!B219)/'Raw Wide'!B219</f>
        <v>-5.2659244451749455E-3</v>
      </c>
      <c r="E221" s="5">
        <f>('Raw Wide'!C220-'Raw Wide'!C219)/'Raw Wide'!C219</f>
        <v>-2.9340219313980865E-3</v>
      </c>
      <c r="F221" s="5">
        <f>('Raw Wide'!D220-'Raw Wide'!D219)/'Raw Wide'!D219</f>
        <v>-2.2339638030847808E-3</v>
      </c>
      <c r="G221" s="5">
        <f>('Raw Wide'!E220-'Raw Wide'!E219)/'Raw Wide'!E219</f>
        <v>4.7687833071722663E-3</v>
      </c>
      <c r="H221" s="5">
        <f>('Raw Wide'!F220-'Raw Wide'!F219)/'Raw Wide'!F219</f>
        <v>-4.2907924701806452E-3</v>
      </c>
      <c r="I221" s="5">
        <f>('Raw Wide'!G220-'Raw Wide'!G219)/'Raw Wide'!G219</f>
        <v>3.7220846206043735E-3</v>
      </c>
      <c r="J221" s="5">
        <f>('Raw Wide'!H220-'Raw Wide'!H219)/'Raw Wide'!H219</f>
        <v>1.5168860919823949E-3</v>
      </c>
      <c r="K221" s="5">
        <f>('Raw Wide'!I220-'Raw Wide'!I219)/'Raw Wide'!I219</f>
        <v>0</v>
      </c>
      <c r="W221" s="2">
        <v>43220</v>
      </c>
      <c r="X221" s="9">
        <f>return[[#This Row],[1COV.DE]]-$N$7</f>
        <v>-5.2297136854020151E-3</v>
      </c>
      <c r="Y221" s="9">
        <f>return[[#This Row],[ADS.DE]]-$O$7</f>
        <v>-3.1887873522944703E-3</v>
      </c>
      <c r="Z221" s="9">
        <f>return[[#This Row],[DB1.DE]]-$P$7</f>
        <v>-2.8023275091066213E-3</v>
      </c>
      <c r="AA221" s="9">
        <f>return[[#This Row],[FME.DE]]-$Q$7</f>
        <v>4.9806718863829088E-3</v>
      </c>
      <c r="AB221" s="9">
        <f>return[[#This Row],[MRK.DE]]-$R$7</f>
        <v>-4.7634101665395227E-3</v>
      </c>
      <c r="AC221" s="9">
        <f>return[[#This Row],[PUM.DE]]-$S$7</f>
        <v>2.9199638117080873E-3</v>
      </c>
      <c r="AD221" s="9">
        <f>return[[#This Row],[SIE.DE]]-$T$7</f>
        <v>1.3809904951509789E-3</v>
      </c>
      <c r="AE221" s="9">
        <f>return[[#This Row],[ZAL.DE]]-$U$7</f>
        <v>4.5554617163703678E-5</v>
      </c>
    </row>
    <row r="222" spans="3:31" x14ac:dyDescent="0.25">
      <c r="C222" s="2">
        <v>43222</v>
      </c>
      <c r="D222" s="5">
        <f>('Raw Wide'!B221-'Raw Wide'!B220)/'Raw Wide'!B220</f>
        <v>1.5881506620955676E-2</v>
      </c>
      <c r="E222" s="5">
        <f>('Raw Wide'!C221-'Raw Wide'!C220)/'Raw Wide'!C220</f>
        <v>1.6184534177983035E-2</v>
      </c>
      <c r="F222" s="5">
        <f>('Raw Wide'!D221-'Raw Wide'!D220)/'Raw Wide'!D220</f>
        <v>4.2991373953258472E-2</v>
      </c>
      <c r="G222" s="5">
        <f>('Raw Wide'!E221-'Raw Wide'!E220)/'Raw Wide'!E220</f>
        <v>2.8476537533310087E-2</v>
      </c>
      <c r="H222" s="5">
        <f>('Raw Wide'!F221-'Raw Wide'!F220)/'Raw Wide'!F220</f>
        <v>4.924920620811647E-3</v>
      </c>
      <c r="I222" s="5">
        <f>('Raw Wide'!G221-'Raw Wide'!G220)/'Raw Wide'!G220</f>
        <v>-4.9443167683033834E-3</v>
      </c>
      <c r="J222" s="5">
        <f>('Raw Wide'!H221-'Raw Wide'!H220)/'Raw Wide'!H220</f>
        <v>2.385465534123855E-2</v>
      </c>
      <c r="K222" s="5">
        <f>('Raw Wide'!I221-'Raw Wide'!I220)/'Raw Wide'!I220</f>
        <v>1.40350409356725E-2</v>
      </c>
      <c r="W222" s="2">
        <v>43222</v>
      </c>
      <c r="X222" s="9">
        <f>return[[#This Row],[1COV.DE]]-$N$7</f>
        <v>1.5917717380728606E-2</v>
      </c>
      <c r="Y222" s="9">
        <f>return[[#This Row],[ADS.DE]]-$O$7</f>
        <v>1.5929768757086651E-2</v>
      </c>
      <c r="Z222" s="9">
        <f>return[[#This Row],[DB1.DE]]-$P$7</f>
        <v>4.2423010247236631E-2</v>
      </c>
      <c r="AA222" s="9">
        <f>return[[#This Row],[FME.DE]]-$Q$7</f>
        <v>2.8688426112520728E-2</v>
      </c>
      <c r="AB222" s="9">
        <f>return[[#This Row],[MRK.DE]]-$R$7</f>
        <v>4.4523029244527695E-3</v>
      </c>
      <c r="AC222" s="9">
        <f>return[[#This Row],[PUM.DE]]-$S$7</f>
        <v>-5.7464375771996692E-3</v>
      </c>
      <c r="AD222" s="9">
        <f>return[[#This Row],[SIE.DE]]-$T$7</f>
        <v>2.3718759744407136E-2</v>
      </c>
      <c r="AE222" s="9">
        <f>return[[#This Row],[ZAL.DE]]-$U$7</f>
        <v>1.4080595552836203E-2</v>
      </c>
    </row>
    <row r="223" spans="3:31" x14ac:dyDescent="0.25">
      <c r="C223" s="2">
        <v>43223</v>
      </c>
      <c r="D223" s="5">
        <f>('Raw Wide'!B222-'Raw Wide'!B221)/'Raw Wide'!B221</f>
        <v>-3.6478054556035389E-3</v>
      </c>
      <c r="E223" s="5">
        <f>('Raw Wide'!C222-'Raw Wide'!C221)/'Raw Wide'!C221</f>
        <v>-6.8050198860378261E-2</v>
      </c>
      <c r="F223" s="5">
        <f>('Raw Wide'!D222-'Raw Wide'!D221)/'Raw Wide'!D221</f>
        <v>-8.1579905575932012E-3</v>
      </c>
      <c r="G223" s="5">
        <f>('Raw Wide'!E222-'Raw Wide'!E221)/'Raw Wide'!E221</f>
        <v>-3.8993971635372562E-2</v>
      </c>
      <c r="H223" s="5">
        <f>('Raw Wide'!F222-'Raw Wide'!F221)/'Raw Wide'!F221</f>
        <v>7.3517093431874037E-4</v>
      </c>
      <c r="I223" s="5">
        <f>('Raw Wide'!G222-'Raw Wide'!G221)/'Raw Wide'!G221</f>
        <v>-6.2111886963405567E-3</v>
      </c>
      <c r="J223" s="5">
        <f>('Raw Wide'!H222-'Raw Wide'!H221)/'Raw Wide'!H221</f>
        <v>-5.3624890170865785E-3</v>
      </c>
      <c r="K223" s="5">
        <f>('Raw Wide'!I222-'Raw Wide'!I221)/'Raw Wide'!I221</f>
        <v>0</v>
      </c>
      <c r="W223" s="2">
        <v>43223</v>
      </c>
      <c r="X223" s="9">
        <f>return[[#This Row],[1COV.DE]]-$N$7</f>
        <v>-3.6115946958306089E-3</v>
      </c>
      <c r="Y223" s="9">
        <f>return[[#This Row],[ADS.DE]]-$O$7</f>
        <v>-6.8304964281274638E-2</v>
      </c>
      <c r="Z223" s="9">
        <f>return[[#This Row],[DB1.DE]]-$P$7</f>
        <v>-8.7263542636150417E-3</v>
      </c>
      <c r="AA223" s="9">
        <f>return[[#This Row],[FME.DE]]-$Q$7</f>
        <v>-3.8782083056161917E-2</v>
      </c>
      <c r="AB223" s="9">
        <f>return[[#This Row],[MRK.DE]]-$R$7</f>
        <v>2.6255323795986259E-4</v>
      </c>
      <c r="AC223" s="9">
        <f>return[[#This Row],[PUM.DE]]-$S$7</f>
        <v>-7.0133095052368425E-3</v>
      </c>
      <c r="AD223" s="9">
        <f>return[[#This Row],[SIE.DE]]-$T$7</f>
        <v>-5.498384613917994E-3</v>
      </c>
      <c r="AE223" s="9">
        <f>return[[#This Row],[ZAL.DE]]-$U$7</f>
        <v>4.5554617163703678E-5</v>
      </c>
    </row>
    <row r="224" spans="3:31" x14ac:dyDescent="0.25">
      <c r="C224" s="2">
        <v>43224</v>
      </c>
      <c r="D224" s="5">
        <f>('Raw Wide'!B223-'Raw Wide'!B222)/'Raw Wide'!B222</f>
        <v>-2.5365986726975997E-2</v>
      </c>
      <c r="E224" s="5">
        <f>('Raw Wide'!C223-'Raw Wide'!C222)/'Raw Wide'!C222</f>
        <v>-2.0714647872913322E-3</v>
      </c>
      <c r="F224" s="5">
        <f>('Raw Wide'!D223-'Raw Wide'!D222)/'Raw Wide'!D222</f>
        <v>7.7921644323486385E-3</v>
      </c>
      <c r="G224" s="5">
        <f>('Raw Wide'!E223-'Raw Wide'!E222)/'Raw Wide'!E222</f>
        <v>7.6830674654490509E-3</v>
      </c>
      <c r="H224" s="5">
        <f>('Raw Wide'!F223-'Raw Wide'!F222)/'Raw Wide'!F222</f>
        <v>1.0039172181134032E-2</v>
      </c>
      <c r="I224" s="5">
        <f>('Raw Wide'!G223-'Raw Wide'!G222)/'Raw Wide'!G222</f>
        <v>-3.0000077666375372E-2</v>
      </c>
      <c r="J224" s="5">
        <f>('Raw Wide'!H223-'Raw Wide'!H222)/'Raw Wide'!H222</f>
        <v>1.4500784537763853E-2</v>
      </c>
      <c r="K224" s="5">
        <f>('Raw Wide'!I223-'Raw Wide'!I222)/'Raw Wide'!I222</f>
        <v>1.7070404478450128E-2</v>
      </c>
      <c r="W224" s="2">
        <v>43224</v>
      </c>
      <c r="X224" s="9">
        <f>return[[#This Row],[1COV.DE]]-$N$7</f>
        <v>-2.5329775967203066E-2</v>
      </c>
      <c r="Y224" s="9">
        <f>return[[#This Row],[ADS.DE]]-$O$7</f>
        <v>-2.3262302081877161E-3</v>
      </c>
      <c r="Z224" s="9">
        <f>return[[#This Row],[DB1.DE]]-$P$7</f>
        <v>7.223800726326798E-3</v>
      </c>
      <c r="AA224" s="9">
        <f>return[[#This Row],[FME.DE]]-$Q$7</f>
        <v>7.8949560446596925E-3</v>
      </c>
      <c r="AB224" s="9">
        <f>return[[#This Row],[MRK.DE]]-$R$7</f>
        <v>9.5665544847751537E-3</v>
      </c>
      <c r="AC224" s="9">
        <f>return[[#This Row],[PUM.DE]]-$S$7</f>
        <v>-3.0802198475271658E-2</v>
      </c>
      <c r="AD224" s="9">
        <f>return[[#This Row],[SIE.DE]]-$T$7</f>
        <v>1.4364888940932437E-2</v>
      </c>
      <c r="AE224" s="9">
        <f>return[[#This Row],[ZAL.DE]]-$U$7</f>
        <v>1.7115959095613833E-2</v>
      </c>
    </row>
    <row r="225" spans="3:31" x14ac:dyDescent="0.25">
      <c r="C225" s="2">
        <v>43227</v>
      </c>
      <c r="D225" s="5">
        <f>('Raw Wide'!B224-'Raw Wide'!B223)/'Raw Wide'!B223</f>
        <v>2.2806474052743393E-2</v>
      </c>
      <c r="E225" s="5">
        <f>('Raw Wide'!C224-'Raw Wide'!C223)/'Raw Wide'!C223</f>
        <v>1.2195037897341615E-2</v>
      </c>
      <c r="F225" s="5">
        <f>('Raw Wide'!D224-'Raw Wide'!D223)/'Raw Wide'!D223</f>
        <v>1.7182491596678636E-3</v>
      </c>
      <c r="G225" s="5">
        <f>('Raw Wide'!E224-'Raw Wide'!E223)/'Raw Wide'!E223</f>
        <v>8.1010092516281638E-3</v>
      </c>
      <c r="H225" s="5">
        <f>('Raw Wide'!F224-'Raw Wide'!F223)/'Raw Wide'!F223</f>
        <v>1.9394114507814387E-3</v>
      </c>
      <c r="I225" s="5">
        <f>('Raw Wide'!G224-'Raw Wide'!G223)/'Raw Wide'!G223</f>
        <v>2.0618602893307362E-2</v>
      </c>
      <c r="J225" s="5">
        <f>('Raw Wide'!H224-'Raw Wide'!H223)/'Raw Wide'!H223</f>
        <v>5.1310769665189604E-3</v>
      </c>
      <c r="K225" s="5">
        <f>('Raw Wide'!I224-'Raw Wide'!I223)/'Raw Wide'!I223</f>
        <v>-9.979541846223695E-3</v>
      </c>
      <c r="W225" s="2">
        <v>43227</v>
      </c>
      <c r="X225" s="9">
        <f>return[[#This Row],[1COV.DE]]-$N$7</f>
        <v>2.2842684812516324E-2</v>
      </c>
      <c r="Y225" s="9">
        <f>return[[#This Row],[ADS.DE]]-$O$7</f>
        <v>1.1940272476445231E-2</v>
      </c>
      <c r="Z225" s="9">
        <f>return[[#This Row],[DB1.DE]]-$P$7</f>
        <v>1.1498854536460233E-3</v>
      </c>
      <c r="AA225" s="9">
        <f>return[[#This Row],[FME.DE]]-$Q$7</f>
        <v>8.3128978308388054E-3</v>
      </c>
      <c r="AB225" s="9">
        <f>return[[#This Row],[MRK.DE]]-$R$7</f>
        <v>1.466793754422561E-3</v>
      </c>
      <c r="AC225" s="9">
        <f>return[[#This Row],[PUM.DE]]-$S$7</f>
        <v>1.9816482084411075E-2</v>
      </c>
      <c r="AD225" s="9">
        <f>return[[#This Row],[SIE.DE]]-$T$7</f>
        <v>4.9951813696875449E-3</v>
      </c>
      <c r="AE225" s="9">
        <f>return[[#This Row],[ZAL.DE]]-$U$7</f>
        <v>-9.9339872290599915E-3</v>
      </c>
    </row>
    <row r="226" spans="3:31" x14ac:dyDescent="0.25">
      <c r="C226" s="2">
        <v>43228</v>
      </c>
      <c r="D226" s="5">
        <f>('Raw Wide'!B225-'Raw Wide'!B224)/'Raw Wide'!B224</f>
        <v>3.6726345759054663E-3</v>
      </c>
      <c r="E226" s="5">
        <f>('Raw Wide'!C225-'Raw Wide'!C224)/'Raw Wide'!C224</f>
        <v>-7.4339330255892219E-3</v>
      </c>
      <c r="F226" s="5">
        <f>('Raw Wide'!D225-'Raw Wide'!D224)/'Raw Wide'!D224</f>
        <v>-9.4339553447710701E-3</v>
      </c>
      <c r="G226" s="5">
        <f>('Raw Wide'!E225-'Raw Wide'!E224)/'Raw Wide'!E224</f>
        <v>4.4907205681557908E-3</v>
      </c>
      <c r="H226" s="5">
        <f>('Raw Wide'!F225-'Raw Wide'!F224)/'Raw Wide'!F224</f>
        <v>4.1131133414337405E-3</v>
      </c>
      <c r="I226" s="5">
        <f>('Raw Wide'!G225-'Raw Wide'!G224)/'Raw Wide'!G224</f>
        <v>1.2625657149569617E-3</v>
      </c>
      <c r="J226" s="5">
        <f>('Raw Wide'!H225-'Raw Wide'!H224)/'Raw Wide'!H224</f>
        <v>5.4694624528395424E-3</v>
      </c>
      <c r="K226" s="5">
        <f>('Raw Wide'!I225-'Raw Wide'!I224)/'Raw Wide'!I224</f>
        <v>3.2531453263163645E-2</v>
      </c>
      <c r="W226" s="2">
        <v>43228</v>
      </c>
      <c r="X226" s="9">
        <f>return[[#This Row],[1COV.DE]]-$N$7</f>
        <v>3.7088453356783962E-3</v>
      </c>
      <c r="Y226" s="9">
        <f>return[[#This Row],[ADS.DE]]-$O$7</f>
        <v>-7.6886984464856062E-3</v>
      </c>
      <c r="Z226" s="9">
        <f>return[[#This Row],[DB1.DE]]-$P$7</f>
        <v>-1.0002319050792911E-2</v>
      </c>
      <c r="AA226" s="9">
        <f>return[[#This Row],[FME.DE]]-$Q$7</f>
        <v>4.7026091473664332E-3</v>
      </c>
      <c r="AB226" s="9">
        <f>return[[#This Row],[MRK.DE]]-$R$7</f>
        <v>3.6404956450748626E-3</v>
      </c>
      <c r="AC226" s="9">
        <f>return[[#This Row],[PUM.DE]]-$S$7</f>
        <v>4.6044490606067566E-4</v>
      </c>
      <c r="AD226" s="9">
        <f>return[[#This Row],[SIE.DE]]-$T$7</f>
        <v>5.3335668560081269E-3</v>
      </c>
      <c r="AE226" s="9">
        <f>return[[#This Row],[ZAL.DE]]-$U$7</f>
        <v>3.2577007880327351E-2</v>
      </c>
    </row>
    <row r="227" spans="3:31" x14ac:dyDescent="0.25">
      <c r="C227" s="2">
        <v>43229</v>
      </c>
      <c r="D227" s="5">
        <f>('Raw Wide'!B226-'Raw Wide'!B225)/'Raw Wide'!B225</f>
        <v>1.5420784701457475E-2</v>
      </c>
      <c r="E227" s="5">
        <f>('Raw Wide'!C226-'Raw Wide'!C225)/'Raw Wide'!C225</f>
        <v>-1.6787167247841444E-2</v>
      </c>
      <c r="F227" s="5">
        <f>('Raw Wide'!D226-'Raw Wide'!D225)/'Raw Wide'!D225</f>
        <v>8.6577574738777141E-4</v>
      </c>
      <c r="G227" s="5">
        <f>('Raw Wide'!E226-'Raw Wide'!E225)/'Raw Wide'!E225</f>
        <v>-1.1764867037306955E-3</v>
      </c>
      <c r="H227" s="5">
        <f>('Raw Wide'!F226-'Raw Wide'!F225)/'Raw Wide'!F225</f>
        <v>-1.1084307701014037E-2</v>
      </c>
      <c r="I227" s="5">
        <f>('Raw Wide'!G226-'Raw Wide'!G225)/'Raw Wide'!G225</f>
        <v>-3.7831025690751394E-3</v>
      </c>
      <c r="J227" s="5">
        <f>('Raw Wide'!H226-'Raw Wide'!H225)/'Raw Wide'!H225</f>
        <v>3.8984641009263972E-2</v>
      </c>
      <c r="K227" s="5">
        <f>('Raw Wide'!I226-'Raw Wide'!I225)/'Raw Wide'!I225</f>
        <v>-2.7956489904592867E-2</v>
      </c>
      <c r="W227" s="2">
        <v>43229</v>
      </c>
      <c r="X227" s="9">
        <f>return[[#This Row],[1COV.DE]]-$N$7</f>
        <v>1.5456995461230406E-2</v>
      </c>
      <c r="Y227" s="9">
        <f>return[[#This Row],[ADS.DE]]-$O$7</f>
        <v>-1.7041932668737828E-2</v>
      </c>
      <c r="Z227" s="9">
        <f>return[[#This Row],[DB1.DE]]-$P$7</f>
        <v>2.9741204136593102E-4</v>
      </c>
      <c r="AA227" s="9">
        <f>return[[#This Row],[FME.DE]]-$Q$7</f>
        <v>-9.6459812452005344E-4</v>
      </c>
      <c r="AB227" s="9">
        <f>return[[#This Row],[MRK.DE]]-$R$7</f>
        <v>-1.1556925397372915E-2</v>
      </c>
      <c r="AC227" s="9">
        <f>return[[#This Row],[PUM.DE]]-$S$7</f>
        <v>-4.5852233779714252E-3</v>
      </c>
      <c r="AD227" s="9">
        <f>return[[#This Row],[SIE.DE]]-$T$7</f>
        <v>3.8848745412432557E-2</v>
      </c>
      <c r="AE227" s="9">
        <f>return[[#This Row],[ZAL.DE]]-$U$7</f>
        <v>-2.7910935287429162E-2</v>
      </c>
    </row>
    <row r="228" spans="3:31" x14ac:dyDescent="0.25">
      <c r="C228" s="2">
        <v>43230</v>
      </c>
      <c r="D228" s="5">
        <f>('Raw Wide'!B227-'Raw Wide'!B226)/'Raw Wide'!B226</f>
        <v>-2.574375604556507E-4</v>
      </c>
      <c r="E228" s="5">
        <f>('Raw Wide'!C227-'Raw Wide'!C226)/'Raw Wide'!C226</f>
        <v>1.5179721536328638E-2</v>
      </c>
      <c r="F228" s="5">
        <f>('Raw Wide'!D227-'Raw Wide'!D226)/'Raw Wide'!D226</f>
        <v>3.8928224899981083E-3</v>
      </c>
      <c r="G228" s="5">
        <f>('Raw Wide'!E227-'Raw Wide'!E226)/'Raw Wide'!E226</f>
        <v>6.3604020752168512E-3</v>
      </c>
      <c r="H228" s="5">
        <f>('Raw Wide'!F227-'Raw Wide'!F226)/'Raw Wide'!F226</f>
        <v>1.5594528922836439E-2</v>
      </c>
      <c r="I228" s="5">
        <f>('Raw Wide'!G227-'Raw Wide'!G226)/'Raw Wide'!G226</f>
        <v>4.17722868272319E-2</v>
      </c>
      <c r="J228" s="5">
        <f>('Raw Wide'!H227-'Raw Wide'!H226)/'Raw Wide'!H226</f>
        <v>1.1343774789782631E-2</v>
      </c>
      <c r="K228" s="5">
        <f>('Raw Wide'!I227-'Raw Wide'!I226)/'Raw Wide'!I226</f>
        <v>-8.9021454256529263E-3</v>
      </c>
      <c r="W228" s="2">
        <v>43230</v>
      </c>
      <c r="X228" s="9">
        <f>return[[#This Row],[1COV.DE]]-$N$7</f>
        <v>-2.2122680068272063E-4</v>
      </c>
      <c r="Y228" s="9">
        <f>return[[#This Row],[ADS.DE]]-$O$7</f>
        <v>1.4924956115432254E-2</v>
      </c>
      <c r="Z228" s="9">
        <f>return[[#This Row],[DB1.DE]]-$P$7</f>
        <v>3.3244587839762678E-3</v>
      </c>
      <c r="AA228" s="9">
        <f>return[[#This Row],[FME.DE]]-$Q$7</f>
        <v>6.5722906544274928E-3</v>
      </c>
      <c r="AB228" s="9">
        <f>return[[#This Row],[MRK.DE]]-$R$7</f>
        <v>1.5121911226477561E-2</v>
      </c>
      <c r="AC228" s="9">
        <f>return[[#This Row],[PUM.DE]]-$S$7</f>
        <v>4.0970166018335613E-2</v>
      </c>
      <c r="AD228" s="9">
        <f>return[[#This Row],[SIE.DE]]-$T$7</f>
        <v>1.1207879192951214E-2</v>
      </c>
      <c r="AE228" s="9">
        <f>return[[#This Row],[ZAL.DE]]-$U$7</f>
        <v>-8.8565908084892227E-3</v>
      </c>
    </row>
    <row r="229" spans="3:31" x14ac:dyDescent="0.25">
      <c r="C229" s="2">
        <v>43231</v>
      </c>
      <c r="D229" s="5">
        <f>('Raw Wide'!B228-'Raw Wide'!B227)/'Raw Wide'!B227</f>
        <v>3.8621068628125555E-3</v>
      </c>
      <c r="E229" s="5">
        <f>('Raw Wide'!C228-'Raw Wide'!C227)/'Raw Wide'!C227</f>
        <v>8.2447151187727604E-3</v>
      </c>
      <c r="F229" s="5">
        <f>('Raw Wide'!D228-'Raw Wide'!D227)/'Raw Wide'!D227</f>
        <v>5.6010147434390018E-3</v>
      </c>
      <c r="G229" s="5">
        <f>('Raw Wide'!E228-'Raw Wide'!E227)/'Raw Wide'!E227</f>
        <v>-5.6181420199735771E-3</v>
      </c>
      <c r="H229" s="5">
        <f>('Raw Wide'!F228-'Raw Wide'!F227)/'Raw Wide'!F227</f>
        <v>-4.7984128799980277E-4</v>
      </c>
      <c r="I229" s="5">
        <f>('Raw Wide'!G228-'Raw Wide'!G227)/'Raw Wide'!G227</f>
        <v>6.0753173763736538E-3</v>
      </c>
      <c r="J229" s="5">
        <f>('Raw Wide'!H228-'Raw Wide'!H227)/'Raw Wide'!H227</f>
        <v>-3.451378641012387E-3</v>
      </c>
      <c r="K229" s="5">
        <f>('Raw Wide'!I228-'Raw Wide'!I227)/'Raw Wide'!I227</f>
        <v>3.685030109858612E-3</v>
      </c>
      <c r="W229" s="2">
        <v>43231</v>
      </c>
      <c r="X229" s="9">
        <f>return[[#This Row],[1COV.DE]]-$N$7</f>
        <v>3.8983176225854854E-3</v>
      </c>
      <c r="Y229" s="9">
        <f>return[[#This Row],[ADS.DE]]-$O$7</f>
        <v>7.9899496978763761E-3</v>
      </c>
      <c r="Z229" s="9">
        <f>return[[#This Row],[DB1.DE]]-$P$7</f>
        <v>5.0326510374171613E-3</v>
      </c>
      <c r="AA229" s="9">
        <f>return[[#This Row],[FME.DE]]-$Q$7</f>
        <v>-5.4062534407629346E-3</v>
      </c>
      <c r="AB229" s="9">
        <f>return[[#This Row],[MRK.DE]]-$R$7</f>
        <v>-9.524589843586805E-4</v>
      </c>
      <c r="AC229" s="9">
        <f>return[[#This Row],[PUM.DE]]-$S$7</f>
        <v>5.273196567477368E-3</v>
      </c>
      <c r="AD229" s="9">
        <f>return[[#This Row],[SIE.DE]]-$T$7</f>
        <v>-3.5872742378438029E-3</v>
      </c>
      <c r="AE229" s="9">
        <f>return[[#This Row],[ZAL.DE]]-$U$7</f>
        <v>3.7305847270223155E-3</v>
      </c>
    </row>
    <row r="230" spans="3:31" x14ac:dyDescent="0.25">
      <c r="C230" s="2">
        <v>43234</v>
      </c>
      <c r="D230" s="5">
        <f>('Raw Wide'!B229-'Raw Wide'!B228)/'Raw Wide'!B228</f>
        <v>9.7459865811953088E-3</v>
      </c>
      <c r="E230" s="5">
        <f>('Raw Wide'!C229-'Raw Wide'!C228)/'Raw Wide'!C228</f>
        <v>-2.3740079276226259E-3</v>
      </c>
      <c r="F230" s="5">
        <f>('Raw Wide'!D229-'Raw Wide'!D228)/'Raw Wide'!D228</f>
        <v>-1.1139702840692323E-2</v>
      </c>
      <c r="G230" s="5">
        <f>('Raw Wide'!E229-'Raw Wide'!E228)/'Raw Wide'!E228</f>
        <v>7.7685520679876543E-3</v>
      </c>
      <c r="H230" s="5">
        <f>('Raw Wide'!F229-'Raw Wide'!F228)/'Raw Wide'!F228</f>
        <v>2.0643309743315096E-2</v>
      </c>
      <c r="I230" s="5">
        <f>('Raw Wide'!G229-'Raw Wide'!G228)/'Raw Wide'!G228</f>
        <v>7.2462277255513014E-3</v>
      </c>
      <c r="J230" s="5">
        <f>('Raw Wide'!H229-'Raw Wide'!H228)/'Raw Wide'!H228</f>
        <v>-1.730224593501936E-4</v>
      </c>
      <c r="K230" s="5">
        <f>('Raw Wide'!I229-'Raw Wide'!I228)/'Raw Wide'!I228</f>
        <v>1.2390935640617906E-2</v>
      </c>
      <c r="W230" s="2">
        <v>43234</v>
      </c>
      <c r="X230" s="9">
        <f>return[[#This Row],[1COV.DE]]-$N$7</f>
        <v>9.7821973409682392E-3</v>
      </c>
      <c r="Y230" s="9">
        <f>return[[#This Row],[ADS.DE]]-$O$7</f>
        <v>-2.6287733485190097E-3</v>
      </c>
      <c r="Z230" s="9">
        <f>return[[#This Row],[DB1.DE]]-$P$7</f>
        <v>-1.1708066546714163E-2</v>
      </c>
      <c r="AA230" s="9">
        <f>return[[#This Row],[FME.DE]]-$Q$7</f>
        <v>7.9804406471982968E-3</v>
      </c>
      <c r="AB230" s="9">
        <f>return[[#This Row],[MRK.DE]]-$R$7</f>
        <v>2.0170692046956217E-2</v>
      </c>
      <c r="AC230" s="9">
        <f>return[[#This Row],[PUM.DE]]-$S$7</f>
        <v>6.4441069166550156E-3</v>
      </c>
      <c r="AD230" s="9">
        <f>return[[#This Row],[SIE.DE]]-$T$7</f>
        <v>-3.0891805618160943E-4</v>
      </c>
      <c r="AE230" s="9">
        <f>return[[#This Row],[ZAL.DE]]-$U$7</f>
        <v>1.243649025778161E-2</v>
      </c>
    </row>
    <row r="231" spans="3:31" x14ac:dyDescent="0.25">
      <c r="C231" s="2">
        <v>43235</v>
      </c>
      <c r="D231" s="5">
        <f>('Raw Wide'!B230-'Raw Wide'!B229)/'Raw Wide'!B229</f>
        <v>-3.3019909695571484E-3</v>
      </c>
      <c r="E231" s="5">
        <f>('Raw Wide'!C230-'Raw Wide'!C229)/'Raw Wide'!C229</f>
        <v>-1.057692989626169E-3</v>
      </c>
      <c r="F231" s="5">
        <f>('Raw Wide'!D230-'Raw Wide'!D229)/'Raw Wide'!D229</f>
        <v>9.532055185868242E-3</v>
      </c>
      <c r="G231" s="5">
        <f>('Raw Wide'!E230-'Raw Wide'!E229)/'Raw Wide'!E229</f>
        <v>-2.3358292344295268E-3</v>
      </c>
      <c r="H231" s="5">
        <f>('Raw Wide'!F230-'Raw Wide'!F229)/'Raw Wide'!F229</f>
        <v>-6.2794088301402956E-2</v>
      </c>
      <c r="I231" s="5">
        <f>('Raw Wide'!G230-'Raw Wide'!G229)/'Raw Wide'!G229</f>
        <v>0</v>
      </c>
      <c r="J231" s="5">
        <f>('Raw Wide'!H230-'Raw Wide'!H229)/'Raw Wide'!H229</f>
        <v>6.0616361365531885E-3</v>
      </c>
      <c r="K231" s="5">
        <f>('Raw Wide'!I230-'Raw Wide'!I229)/'Raw Wide'!I229</f>
        <v>-1.9945535356879835E-2</v>
      </c>
      <c r="W231" s="2">
        <v>43235</v>
      </c>
      <c r="X231" s="9">
        <f>return[[#This Row],[1COV.DE]]-$N$7</f>
        <v>-3.2657802097842185E-3</v>
      </c>
      <c r="Y231" s="9">
        <f>return[[#This Row],[ADS.DE]]-$O$7</f>
        <v>-1.3124584105225529E-3</v>
      </c>
      <c r="Z231" s="9">
        <f>return[[#This Row],[DB1.DE]]-$P$7</f>
        <v>8.9636914798464015E-3</v>
      </c>
      <c r="AA231" s="9">
        <f>return[[#This Row],[FME.DE]]-$Q$7</f>
        <v>-2.1239406552188847E-3</v>
      </c>
      <c r="AB231" s="9">
        <f>return[[#This Row],[MRK.DE]]-$R$7</f>
        <v>-6.3266705997761838E-2</v>
      </c>
      <c r="AC231" s="9">
        <f>return[[#This Row],[PUM.DE]]-$S$7</f>
        <v>-8.0212080889628602E-4</v>
      </c>
      <c r="AD231" s="9">
        <f>return[[#This Row],[SIE.DE]]-$T$7</f>
        <v>5.925740539721773E-3</v>
      </c>
      <c r="AE231" s="9">
        <f>return[[#This Row],[ZAL.DE]]-$U$7</f>
        <v>-1.989998073971613E-2</v>
      </c>
    </row>
    <row r="232" spans="3:31" x14ac:dyDescent="0.25">
      <c r="C232" s="2">
        <v>43236</v>
      </c>
      <c r="D232" s="5">
        <f>('Raw Wide'!B231-'Raw Wide'!B230)/'Raw Wide'!B230</f>
        <v>5.3515815122964399E-3</v>
      </c>
      <c r="E232" s="5">
        <f>('Raw Wide'!C231-'Raw Wide'!C230)/'Raw Wide'!C230</f>
        <v>2.6468941732768061E-2</v>
      </c>
      <c r="F232" s="5">
        <f>('Raw Wide'!D231-'Raw Wide'!D230)/'Raw Wide'!D230</f>
        <v>-1.2017095115164069E-2</v>
      </c>
      <c r="G232" s="5">
        <f>('Raw Wide'!E231-'Raw Wide'!E230)/'Raw Wide'!E230</f>
        <v>-2.3414569126414901E-4</v>
      </c>
      <c r="H232" s="5">
        <f>('Raw Wide'!F231-'Raw Wide'!F230)/'Raw Wide'!F230</f>
        <v>1.4303672457774069E-2</v>
      </c>
      <c r="I232" s="5">
        <f>('Raw Wide'!G231-'Raw Wide'!G230)/'Raw Wide'!G230</f>
        <v>8.3932907255084135E-2</v>
      </c>
      <c r="J232" s="5">
        <f>('Raw Wide'!H231-'Raw Wide'!H230)/'Raw Wide'!H230</f>
        <v>6.8858865900048227E-3</v>
      </c>
      <c r="K232" s="5">
        <f>('Raw Wide'!I231-'Raw Wide'!I230)/'Raw Wide'!I230</f>
        <v>1.3182214931442483E-2</v>
      </c>
      <c r="W232" s="2">
        <v>43236</v>
      </c>
      <c r="X232" s="9">
        <f>return[[#This Row],[1COV.DE]]-$N$7</f>
        <v>5.3877922720693703E-3</v>
      </c>
      <c r="Y232" s="9">
        <f>return[[#This Row],[ADS.DE]]-$O$7</f>
        <v>2.6214176311871677E-2</v>
      </c>
      <c r="Z232" s="9">
        <f>return[[#This Row],[DB1.DE]]-$P$7</f>
        <v>-1.258545882118591E-2</v>
      </c>
      <c r="AA232" s="9">
        <f>return[[#This Row],[FME.DE]]-$Q$7</f>
        <v>-2.2257112053506963E-5</v>
      </c>
      <c r="AB232" s="9">
        <f>return[[#This Row],[MRK.DE]]-$R$7</f>
        <v>1.383105476141519E-2</v>
      </c>
      <c r="AC232" s="9">
        <f>return[[#This Row],[PUM.DE]]-$S$7</f>
        <v>8.3130786446187849E-2</v>
      </c>
      <c r="AD232" s="9">
        <f>return[[#This Row],[SIE.DE]]-$T$7</f>
        <v>6.7499909931734072E-3</v>
      </c>
      <c r="AE232" s="9">
        <f>return[[#This Row],[ZAL.DE]]-$U$7</f>
        <v>1.3227769548606187E-2</v>
      </c>
    </row>
    <row r="233" spans="3:31" x14ac:dyDescent="0.25">
      <c r="C233" s="2">
        <v>43237</v>
      </c>
      <c r="D233" s="5">
        <f>('Raw Wide'!B232-'Raw Wide'!B231)/'Raw Wide'!B231</f>
        <v>1.4702149491309834E-2</v>
      </c>
      <c r="E233" s="5">
        <f>('Raw Wide'!C232-'Raw Wide'!C231)/'Raw Wide'!C231</f>
        <v>6.9624229346210483E-3</v>
      </c>
      <c r="F233" s="5">
        <f>('Raw Wide'!D232-'Raw Wide'!D231)/'Raw Wide'!D231</f>
        <v>7.1015221347962053E-3</v>
      </c>
      <c r="G233" s="5">
        <f>('Raw Wide'!E232-'Raw Wide'!E231)/'Raw Wide'!E231</f>
        <v>3.6299586117776721E-2</v>
      </c>
      <c r="H233" s="5">
        <f>('Raw Wide'!F232-'Raw Wide'!F231)/'Raw Wide'!F231</f>
        <v>6.4324756651043064E-2</v>
      </c>
      <c r="I233" s="5">
        <f>('Raw Wide'!G232-'Raw Wide'!G231)/'Raw Wide'!G231</f>
        <v>2.1017739119019888E-2</v>
      </c>
      <c r="J233" s="5">
        <f>('Raw Wide'!H232-'Raw Wide'!H231)/'Raw Wide'!H231</f>
        <v>4.9580251666567791E-3</v>
      </c>
      <c r="K233" s="5">
        <f>('Raw Wide'!I232-'Raw Wide'!I231)/'Raw Wide'!I231</f>
        <v>3.2869184367286371E-2</v>
      </c>
      <c r="W233" s="2">
        <v>43237</v>
      </c>
      <c r="X233" s="9">
        <f>return[[#This Row],[1COV.DE]]-$N$7</f>
        <v>1.4738360251082765E-2</v>
      </c>
      <c r="Y233" s="9">
        <f>return[[#This Row],[ADS.DE]]-$O$7</f>
        <v>6.7076575137246641E-3</v>
      </c>
      <c r="Z233" s="9">
        <f>return[[#This Row],[DB1.DE]]-$P$7</f>
        <v>6.5331584287743648E-3</v>
      </c>
      <c r="AA233" s="9">
        <f>return[[#This Row],[FME.DE]]-$Q$7</f>
        <v>3.6511474696987366E-2</v>
      </c>
      <c r="AB233" s="9">
        <f>return[[#This Row],[MRK.DE]]-$R$7</f>
        <v>6.3852138954684182E-2</v>
      </c>
      <c r="AC233" s="9">
        <f>return[[#This Row],[PUM.DE]]-$S$7</f>
        <v>2.0215618310123602E-2</v>
      </c>
      <c r="AD233" s="9">
        <f>return[[#This Row],[SIE.DE]]-$T$7</f>
        <v>4.8221295698253636E-3</v>
      </c>
      <c r="AE233" s="9">
        <f>return[[#This Row],[ZAL.DE]]-$U$7</f>
        <v>3.2914738984450076E-2</v>
      </c>
    </row>
    <row r="234" spans="3:31" x14ac:dyDescent="0.25">
      <c r="C234" s="2">
        <v>43238</v>
      </c>
      <c r="D234" s="5">
        <f>('Raw Wide'!B233-'Raw Wide'!B232)/'Raw Wide'!B232</f>
        <v>-7.7440673815141817E-3</v>
      </c>
      <c r="E234" s="5">
        <f>('Raw Wide'!C233-'Raw Wide'!C232)/'Raw Wide'!C232</f>
        <v>-1.0243777615957521E-3</v>
      </c>
      <c r="F234" s="5">
        <f>('Raw Wide'!D233-'Raw Wide'!D232)/'Raw Wide'!D232</f>
        <v>-1.6747321104212873E-2</v>
      </c>
      <c r="G234" s="5">
        <f>('Raw Wide'!E233-'Raw Wide'!E232)/'Raw Wide'!E232</f>
        <v>-1.0292791653270154E-2</v>
      </c>
      <c r="H234" s="5">
        <f>('Raw Wide'!F233-'Raw Wide'!F232)/'Raw Wide'!F232</f>
        <v>-1.2087381045719891E-2</v>
      </c>
      <c r="I234" s="5">
        <f>('Raw Wide'!G233-'Raw Wide'!G232)/'Raw Wide'!G232</f>
        <v>4.0086691132414594E-2</v>
      </c>
      <c r="J234" s="5">
        <f>('Raw Wide'!H233-'Raw Wide'!H232)/'Raw Wide'!H232</f>
        <v>-1.7005824753541315E-4</v>
      </c>
      <c r="K234" s="5">
        <f>('Raw Wide'!I233-'Raw Wide'!I232)/'Raw Wide'!I232</f>
        <v>4.8619005524862639E-3</v>
      </c>
      <c r="W234" s="2">
        <v>43238</v>
      </c>
      <c r="X234" s="9">
        <f>return[[#This Row],[1COV.DE]]-$N$7</f>
        <v>-7.7078566217412513E-3</v>
      </c>
      <c r="Y234" s="9">
        <f>return[[#This Row],[ADS.DE]]-$O$7</f>
        <v>-1.2791431824921359E-3</v>
      </c>
      <c r="Z234" s="9">
        <f>return[[#This Row],[DB1.DE]]-$P$7</f>
        <v>-1.7315684810234714E-2</v>
      </c>
      <c r="AA234" s="9">
        <f>return[[#This Row],[FME.DE]]-$Q$7</f>
        <v>-1.0080903074059512E-2</v>
      </c>
      <c r="AB234" s="9">
        <f>return[[#This Row],[MRK.DE]]-$R$7</f>
        <v>-1.2559998742078769E-2</v>
      </c>
      <c r="AC234" s="9">
        <f>return[[#This Row],[PUM.DE]]-$S$7</f>
        <v>3.9284570323518307E-2</v>
      </c>
      <c r="AD234" s="9">
        <f>return[[#This Row],[SIE.DE]]-$T$7</f>
        <v>-3.0595384436682898E-4</v>
      </c>
      <c r="AE234" s="9">
        <f>return[[#This Row],[ZAL.DE]]-$U$7</f>
        <v>4.9074551696499675E-3</v>
      </c>
    </row>
    <row r="235" spans="3:31" x14ac:dyDescent="0.25">
      <c r="C235" s="2">
        <v>43241</v>
      </c>
      <c r="D235" s="5">
        <f>('Raw Wide'!B234-'Raw Wide'!B233)/'Raw Wide'!B233</f>
        <v>0</v>
      </c>
      <c r="E235" s="5">
        <f>('Raw Wide'!C234-'Raw Wide'!C233)/'Raw Wide'!C233</f>
        <v>0</v>
      </c>
      <c r="F235" s="5">
        <f>('Raw Wide'!D234-'Raw Wide'!D233)/'Raw Wide'!D233</f>
        <v>0</v>
      </c>
      <c r="G235" s="5">
        <f>('Raw Wide'!E234-'Raw Wide'!E233)/'Raw Wide'!E233</f>
        <v>0</v>
      </c>
      <c r="H235" s="5">
        <f>('Raw Wide'!F234-'Raw Wide'!F233)/'Raw Wide'!F233</f>
        <v>0</v>
      </c>
      <c r="I235" s="5">
        <f>('Raw Wide'!G234-'Raw Wide'!G233)/'Raw Wide'!G233</f>
        <v>0</v>
      </c>
      <c r="J235" s="5">
        <f>('Raw Wide'!H234-'Raw Wide'!H233)/'Raw Wide'!H233</f>
        <v>0</v>
      </c>
      <c r="K235" s="5">
        <f>('Raw Wide'!I234-'Raw Wide'!I233)/'Raw Wide'!I233</f>
        <v>0</v>
      </c>
      <c r="W235" s="2">
        <v>43241</v>
      </c>
      <c r="X235" s="9">
        <f>return[[#This Row],[1COV.DE]]-$N$7</f>
        <v>3.6210759772930063E-5</v>
      </c>
      <c r="Y235" s="9">
        <f>return[[#This Row],[ADS.DE]]-$O$7</f>
        <v>-2.5476542089638383E-4</v>
      </c>
      <c r="Z235" s="9">
        <f>return[[#This Row],[DB1.DE]]-$P$7</f>
        <v>-5.6836370602184039E-4</v>
      </c>
      <c r="AA235" s="9">
        <f>return[[#This Row],[FME.DE]]-$Q$7</f>
        <v>2.1188857921064204E-4</v>
      </c>
      <c r="AB235" s="9">
        <f>return[[#This Row],[MRK.DE]]-$R$7</f>
        <v>-4.7261769635887778E-4</v>
      </c>
      <c r="AC235" s="9">
        <f>return[[#This Row],[PUM.DE]]-$S$7</f>
        <v>-8.0212080889628602E-4</v>
      </c>
      <c r="AD235" s="9">
        <f>return[[#This Row],[SIE.DE]]-$T$7</f>
        <v>-1.3589559683141583E-4</v>
      </c>
      <c r="AE235" s="9">
        <f>return[[#This Row],[ZAL.DE]]-$U$7</f>
        <v>4.5554617163703678E-5</v>
      </c>
    </row>
    <row r="236" spans="3:31" x14ac:dyDescent="0.25">
      <c r="C236" s="2">
        <v>43242</v>
      </c>
      <c r="D236" s="5">
        <f>('Raw Wide'!B235-'Raw Wide'!B234)/'Raw Wide'!B234</f>
        <v>-5.5387085449307514E-3</v>
      </c>
      <c r="E236" s="5">
        <f>('Raw Wide'!C235-'Raw Wide'!C234)/'Raw Wide'!C234</f>
        <v>2.307147938195829E-3</v>
      </c>
      <c r="F236" s="5">
        <f>('Raw Wide'!D235-'Raw Wide'!D234)/'Raw Wide'!D234</f>
        <v>-4.0342346213697771E-3</v>
      </c>
      <c r="G236" s="5">
        <f>('Raw Wide'!E235-'Raw Wide'!E234)/'Raw Wide'!E234</f>
        <v>-2.5420846601645038E-3</v>
      </c>
      <c r="H236" s="5">
        <f>('Raw Wide'!F235-'Raw Wide'!F234)/'Raw Wide'!F234</f>
        <v>-6.1176803685753884E-3</v>
      </c>
      <c r="I236" s="5">
        <f>('Raw Wide'!G235-'Raw Wide'!G234)/'Raw Wide'!G234</f>
        <v>2.0832977040970051E-3</v>
      </c>
      <c r="J236" s="5">
        <f>('Raw Wide'!H235-'Raw Wide'!H234)/'Raw Wide'!H234</f>
        <v>2.2119936815317449E-3</v>
      </c>
      <c r="K236" s="5">
        <f>('Raw Wide'!I235-'Raw Wide'!I234)/'Raw Wide'!I234</f>
        <v>1.1216164257396726E-2</v>
      </c>
      <c r="W236" s="2">
        <v>43242</v>
      </c>
      <c r="X236" s="9">
        <f>return[[#This Row],[1COV.DE]]-$N$7</f>
        <v>-5.502497785157821E-3</v>
      </c>
      <c r="Y236" s="9">
        <f>return[[#This Row],[ADS.DE]]-$O$7</f>
        <v>2.0523825172994452E-3</v>
      </c>
      <c r="Z236" s="9">
        <f>return[[#This Row],[DB1.DE]]-$P$7</f>
        <v>-4.6025983273916176E-3</v>
      </c>
      <c r="AA236" s="9">
        <f>return[[#This Row],[FME.DE]]-$Q$7</f>
        <v>-2.3301960809538618E-3</v>
      </c>
      <c r="AB236" s="9">
        <f>return[[#This Row],[MRK.DE]]-$R$7</f>
        <v>-6.5902980649342659E-3</v>
      </c>
      <c r="AC236" s="9">
        <f>return[[#This Row],[PUM.DE]]-$S$7</f>
        <v>1.2811768952007191E-3</v>
      </c>
      <c r="AD236" s="9">
        <f>return[[#This Row],[SIE.DE]]-$T$7</f>
        <v>2.076098084700329E-3</v>
      </c>
      <c r="AE236" s="9">
        <f>return[[#This Row],[ZAL.DE]]-$U$7</f>
        <v>1.126171887456043E-2</v>
      </c>
    </row>
    <row r="237" spans="3:31" x14ac:dyDescent="0.25">
      <c r="C237" s="2">
        <v>43243</v>
      </c>
      <c r="D237" s="5">
        <f>('Raw Wide'!B236-'Raw Wide'!B235)/'Raw Wide'!B235</f>
        <v>-2.0253158861446015E-2</v>
      </c>
      <c r="E237" s="5">
        <f>('Raw Wide'!C236-'Raw Wide'!C235)/'Raw Wide'!C235</f>
        <v>-8.6956191287809338E-3</v>
      </c>
      <c r="F237" s="5">
        <f>('Raw Wide'!D236-'Raw Wide'!D235)/'Raw Wide'!D235</f>
        <v>-8.5508205151712258E-3</v>
      </c>
      <c r="G237" s="5">
        <f>('Raw Wide'!E236-'Raw Wide'!E235)/'Raw Wide'!E235</f>
        <v>-6.2557597831303545E-3</v>
      </c>
      <c r="H237" s="5">
        <f>('Raw Wide'!F236-'Raw Wide'!F235)/'Raw Wide'!F235</f>
        <v>-1.5388291697782311E-2</v>
      </c>
      <c r="I237" s="5">
        <f>('Raw Wide'!G236-'Raw Wide'!G235)/'Raw Wide'!G235</f>
        <v>-2.1829630474161421E-2</v>
      </c>
      <c r="J237" s="5">
        <f>('Raw Wide'!H236-'Raw Wide'!H235)/'Raw Wide'!H235</f>
        <v>-1.2393936895775072E-2</v>
      </c>
      <c r="K237" s="5">
        <f>('Raw Wide'!I236-'Raw Wide'!I235)/'Raw Wide'!I235</f>
        <v>-1.0874293170943889E-2</v>
      </c>
      <c r="W237" s="2">
        <v>43243</v>
      </c>
      <c r="X237" s="9">
        <f>return[[#This Row],[1COV.DE]]-$N$7</f>
        <v>-2.0216948101673085E-2</v>
      </c>
      <c r="Y237" s="9">
        <f>return[[#This Row],[ADS.DE]]-$O$7</f>
        <v>-8.950384549677318E-3</v>
      </c>
      <c r="Z237" s="9">
        <f>return[[#This Row],[DB1.DE]]-$P$7</f>
        <v>-9.1191842211930663E-3</v>
      </c>
      <c r="AA237" s="9">
        <f>return[[#This Row],[FME.DE]]-$Q$7</f>
        <v>-6.043871203919712E-3</v>
      </c>
      <c r="AB237" s="9">
        <f>return[[#This Row],[MRK.DE]]-$R$7</f>
        <v>-1.5860909394141188E-2</v>
      </c>
      <c r="AC237" s="9">
        <f>return[[#This Row],[PUM.DE]]-$S$7</f>
        <v>-2.2631751283057708E-2</v>
      </c>
      <c r="AD237" s="9">
        <f>return[[#This Row],[SIE.DE]]-$T$7</f>
        <v>-1.2529832492606488E-2</v>
      </c>
      <c r="AE237" s="9">
        <f>return[[#This Row],[ZAL.DE]]-$U$7</f>
        <v>-1.0828738553780186E-2</v>
      </c>
    </row>
    <row r="238" spans="3:31" x14ac:dyDescent="0.25">
      <c r="C238" s="2">
        <v>43244</v>
      </c>
      <c r="D238" s="5">
        <f>('Raw Wide'!B237-'Raw Wide'!B236)/'Raw Wide'!B236</f>
        <v>-2.5841692410196295E-3</v>
      </c>
      <c r="E238" s="5">
        <f>('Raw Wide'!C237-'Raw Wide'!C236)/'Raw Wide'!C236</f>
        <v>-2.3220287366092053E-3</v>
      </c>
      <c r="F238" s="5">
        <f>('Raw Wide'!D237-'Raw Wide'!D236)/'Raw Wide'!D236</f>
        <v>9.0785493915913505E-4</v>
      </c>
      <c r="G238" s="5">
        <f>('Raw Wide'!E237-'Raw Wide'!E236)/'Raw Wide'!E236</f>
        <v>-2.3316584814637776E-3</v>
      </c>
      <c r="H238" s="5">
        <f>('Raw Wide'!F237-'Raw Wide'!F236)/'Raw Wide'!F236</f>
        <v>6.2514480411983656E-3</v>
      </c>
      <c r="I238" s="5">
        <f>('Raw Wide'!G237-'Raw Wide'!G236)/'Raw Wide'!G236</f>
        <v>0</v>
      </c>
      <c r="J238" s="5">
        <f>('Raw Wide'!H237-'Raw Wide'!H236)/'Raw Wide'!H236</f>
        <v>-1.2721257246919563E-2</v>
      </c>
      <c r="K238" s="5">
        <f>('Raw Wide'!I237-'Raw Wide'!I236)/'Raw Wide'!I236</f>
        <v>-1.2313148636763352E-2</v>
      </c>
      <c r="W238" s="2">
        <v>43244</v>
      </c>
      <c r="X238" s="9">
        <f>return[[#This Row],[1COV.DE]]-$N$7</f>
        <v>-2.5479584812466995E-3</v>
      </c>
      <c r="Y238" s="9">
        <f>return[[#This Row],[ADS.DE]]-$O$7</f>
        <v>-2.5767941575055892E-3</v>
      </c>
      <c r="Z238" s="9">
        <f>return[[#This Row],[DB1.DE]]-$P$7</f>
        <v>3.3949123313729466E-4</v>
      </c>
      <c r="AA238" s="9">
        <f>return[[#This Row],[FME.DE]]-$Q$7</f>
        <v>-2.1197699022531356E-3</v>
      </c>
      <c r="AB238" s="9">
        <f>return[[#This Row],[MRK.DE]]-$R$7</f>
        <v>5.7788303448394881E-3</v>
      </c>
      <c r="AC238" s="9">
        <f>return[[#This Row],[PUM.DE]]-$S$7</f>
        <v>-8.0212080889628602E-4</v>
      </c>
      <c r="AD238" s="9">
        <f>return[[#This Row],[SIE.DE]]-$T$7</f>
        <v>-1.2857152843750979E-2</v>
      </c>
      <c r="AE238" s="9">
        <f>return[[#This Row],[ZAL.DE]]-$U$7</f>
        <v>-1.2267594019599648E-2</v>
      </c>
    </row>
    <row r="239" spans="3:31" x14ac:dyDescent="0.25">
      <c r="C239" s="2">
        <v>43245</v>
      </c>
      <c r="D239" s="5">
        <f>('Raw Wide'!B238-'Raw Wide'!B237)/'Raw Wide'!B237</f>
        <v>1.7875753278398198E-2</v>
      </c>
      <c r="E239" s="5">
        <f>('Raw Wide'!C238-'Raw Wide'!C237)/'Raw Wide'!C237</f>
        <v>2.5859835668767804E-3</v>
      </c>
      <c r="F239" s="5">
        <f>('Raw Wide'!D238-'Raw Wide'!D237)/'Raw Wide'!D237</f>
        <v>1.2698470384744226E-2</v>
      </c>
      <c r="G239" s="5">
        <f>('Raw Wide'!E238-'Raw Wide'!E237)/'Raw Wide'!E237</f>
        <v>1.2620006356548905E-2</v>
      </c>
      <c r="H239" s="5">
        <f>('Raw Wide'!F238-'Raw Wide'!F237)/'Raw Wide'!F237</f>
        <v>1.9832890209166495E-2</v>
      </c>
      <c r="I239" s="5">
        <f>('Raw Wide'!G238-'Raw Wide'!G237)/'Raw Wide'!G237</f>
        <v>4.6758827144662847E-2</v>
      </c>
      <c r="J239" s="5">
        <f>('Raw Wide'!H238-'Raw Wide'!H237)/'Raw Wide'!H237</f>
        <v>5.9202212353445041E-3</v>
      </c>
      <c r="K239" s="5">
        <f>('Raw Wide'!I238-'Raw Wide'!I237)/'Raw Wide'!I237</f>
        <v>1.7809885031606714E-3</v>
      </c>
      <c r="W239" s="2">
        <v>43245</v>
      </c>
      <c r="X239" s="9">
        <f>return[[#This Row],[1COV.DE]]-$N$7</f>
        <v>1.7911964038171128E-2</v>
      </c>
      <c r="Y239" s="9">
        <f>return[[#This Row],[ADS.DE]]-$O$7</f>
        <v>2.3312181459803965E-3</v>
      </c>
      <c r="Z239" s="9">
        <f>return[[#This Row],[DB1.DE]]-$P$7</f>
        <v>1.2130106678722385E-2</v>
      </c>
      <c r="AA239" s="9">
        <f>return[[#This Row],[FME.DE]]-$Q$7</f>
        <v>1.2831894935759546E-2</v>
      </c>
      <c r="AB239" s="9">
        <f>return[[#This Row],[MRK.DE]]-$R$7</f>
        <v>1.9360272512807617E-2</v>
      </c>
      <c r="AC239" s="9">
        <f>return[[#This Row],[PUM.DE]]-$S$7</f>
        <v>4.595670633576656E-2</v>
      </c>
      <c r="AD239" s="9">
        <f>return[[#This Row],[SIE.DE]]-$T$7</f>
        <v>5.7843256385130886E-3</v>
      </c>
      <c r="AE239" s="9">
        <f>return[[#This Row],[ZAL.DE]]-$U$7</f>
        <v>1.8265431203243752E-3</v>
      </c>
    </row>
    <row r="240" spans="3:31" x14ac:dyDescent="0.25">
      <c r="C240" s="2">
        <v>43248</v>
      </c>
      <c r="D240" s="5">
        <f>('Raw Wide'!B239-'Raw Wide'!B238)/'Raw Wide'!B238</f>
        <v>7.8900527619213661E-3</v>
      </c>
      <c r="E240" s="5">
        <f>('Raw Wide'!C239-'Raw Wide'!C238)/'Raw Wide'!C238</f>
        <v>9.0276000112603887E-3</v>
      </c>
      <c r="F240" s="5">
        <f>('Raw Wide'!D239-'Raw Wide'!D238)/'Raw Wide'!D238</f>
        <v>6.2695475812823169E-3</v>
      </c>
      <c r="G240" s="5">
        <f>('Raw Wide'!E239-'Raw Wide'!E238)/'Raw Wide'!E238</f>
        <v>0</v>
      </c>
      <c r="H240" s="5">
        <f>('Raw Wide'!F239-'Raw Wide'!F238)/'Raw Wide'!F238</f>
        <v>-2.3434889279608031E-4</v>
      </c>
      <c r="I240" s="5">
        <f>('Raw Wide'!G239-'Raw Wide'!G238)/'Raw Wide'!G238</f>
        <v>-1.0152278644564564E-2</v>
      </c>
      <c r="J240" s="5">
        <f>('Raw Wide'!H239-'Raw Wide'!H238)/'Raw Wide'!H238</f>
        <v>-1.2636218820492252E-2</v>
      </c>
      <c r="K240" s="5">
        <f>('Raw Wide'!I239-'Raw Wide'!I238)/'Raw Wide'!I238</f>
        <v>1.555555555555562E-3</v>
      </c>
      <c r="W240" s="2">
        <v>43248</v>
      </c>
      <c r="X240" s="9">
        <f>return[[#This Row],[1COV.DE]]-$N$7</f>
        <v>7.9262635216942965E-3</v>
      </c>
      <c r="Y240" s="9">
        <f>return[[#This Row],[ADS.DE]]-$O$7</f>
        <v>8.7728345903640044E-3</v>
      </c>
      <c r="Z240" s="9">
        <f>return[[#This Row],[DB1.DE]]-$P$7</f>
        <v>5.7011838752604764E-3</v>
      </c>
      <c r="AA240" s="9">
        <f>return[[#This Row],[FME.DE]]-$Q$7</f>
        <v>2.1188857921064204E-4</v>
      </c>
      <c r="AB240" s="9">
        <f>return[[#This Row],[MRK.DE]]-$R$7</f>
        <v>-7.0696658915495806E-4</v>
      </c>
      <c r="AC240" s="9">
        <f>return[[#This Row],[PUM.DE]]-$S$7</f>
        <v>-1.0954399453460851E-2</v>
      </c>
      <c r="AD240" s="9">
        <f>return[[#This Row],[SIE.DE]]-$T$7</f>
        <v>-1.2772114417323668E-2</v>
      </c>
      <c r="AE240" s="9">
        <f>return[[#This Row],[ZAL.DE]]-$U$7</f>
        <v>1.6011101727192657E-3</v>
      </c>
    </row>
    <row r="241" spans="3:31" x14ac:dyDescent="0.25">
      <c r="C241" s="2">
        <v>43249</v>
      </c>
      <c r="D241" s="5">
        <f>('Raw Wide'!B240-'Raw Wide'!B239)/'Raw Wide'!B239</f>
        <v>-2.398982139213781E-2</v>
      </c>
      <c r="E241" s="5">
        <f>('Raw Wide'!C240-'Raw Wide'!C239)/'Raw Wide'!C239</f>
        <v>-1.6615460432990274E-2</v>
      </c>
      <c r="F241" s="5">
        <f>('Raw Wide'!D240-'Raw Wide'!D239)/'Raw Wide'!D239</f>
        <v>-4.4503977532832709E-3</v>
      </c>
      <c r="G241" s="5">
        <f>('Raw Wide'!E240-'Raw Wide'!E239)/'Raw Wide'!E239</f>
        <v>-4.8467383639227415E-3</v>
      </c>
      <c r="H241" s="5">
        <f>('Raw Wide'!F240-'Raw Wide'!F239)/'Raw Wide'!F239</f>
        <v>-9.3742901910661856E-4</v>
      </c>
      <c r="I241" s="5">
        <f>('Raw Wide'!G240-'Raw Wide'!G239)/'Raw Wide'!G239</f>
        <v>-1.4358941007922423E-2</v>
      </c>
      <c r="J241" s="5">
        <f>('Raw Wide'!H240-'Raw Wide'!H239)/'Raw Wide'!H239</f>
        <v>-1.0343757556748183E-2</v>
      </c>
      <c r="K241" s="5">
        <f>('Raw Wide'!I240-'Raw Wide'!I239)/'Raw Wide'!I239</f>
        <v>-9.540736631905862E-3</v>
      </c>
      <c r="W241" s="2">
        <v>43249</v>
      </c>
      <c r="X241" s="9">
        <f>return[[#This Row],[1COV.DE]]-$N$7</f>
        <v>-2.3953610632364879E-2</v>
      </c>
      <c r="Y241" s="9">
        <f>return[[#This Row],[ADS.DE]]-$O$7</f>
        <v>-1.6870225853886658E-2</v>
      </c>
      <c r="Z241" s="9">
        <f>return[[#This Row],[DB1.DE]]-$P$7</f>
        <v>-5.0187614593051114E-3</v>
      </c>
      <c r="AA241" s="9">
        <f>return[[#This Row],[FME.DE]]-$Q$7</f>
        <v>-4.634849784712099E-3</v>
      </c>
      <c r="AB241" s="9">
        <f>return[[#This Row],[MRK.DE]]-$R$7</f>
        <v>-1.4100467154654964E-3</v>
      </c>
      <c r="AC241" s="9">
        <f>return[[#This Row],[PUM.DE]]-$S$7</f>
        <v>-1.516106181681871E-2</v>
      </c>
      <c r="AD241" s="9">
        <f>return[[#This Row],[SIE.DE]]-$T$7</f>
        <v>-1.0479653153579599E-2</v>
      </c>
      <c r="AE241" s="9">
        <f>return[[#This Row],[ZAL.DE]]-$U$7</f>
        <v>-9.4951820147421585E-3</v>
      </c>
    </row>
    <row r="242" spans="3:31" x14ac:dyDescent="0.25">
      <c r="C242" s="2">
        <v>43250</v>
      </c>
      <c r="D242" s="5">
        <f>('Raw Wide'!B241-'Raw Wide'!B240)/'Raw Wide'!B240</f>
        <v>2.5872437669884748E-3</v>
      </c>
      <c r="E242" s="5">
        <f>('Raw Wide'!C241-'Raw Wide'!C240)/'Raw Wide'!C240</f>
        <v>2.339476454935709E-2</v>
      </c>
      <c r="F242" s="5">
        <f>('Raw Wide'!D241-'Raw Wide'!D240)/'Raw Wide'!D240</f>
        <v>1.0281674307847617E-2</v>
      </c>
      <c r="G242" s="5">
        <f>('Raw Wide'!E241-'Raw Wide'!E240)/'Raw Wide'!E240</f>
        <v>1.2291330006072479E-2</v>
      </c>
      <c r="H242" s="5">
        <f>('Raw Wide'!F241-'Raw Wide'!F240)/'Raw Wide'!F240</f>
        <v>3.9408787881405768E-2</v>
      </c>
      <c r="I242" s="5">
        <f>('Raw Wide'!G241-'Raw Wide'!G240)/'Raw Wide'!G240</f>
        <v>1.1446353961309216E-2</v>
      </c>
      <c r="J242" s="5">
        <f>('Raw Wide'!H241-'Raw Wide'!H240)/'Raw Wide'!H240</f>
        <v>3.0116055048319086E-3</v>
      </c>
      <c r="K242" s="5">
        <f>('Raw Wide'!I241-'Raw Wide'!I240)/'Raw Wide'!I240</f>
        <v>6.7204302580740902E-3</v>
      </c>
      <c r="W242" s="2">
        <v>43250</v>
      </c>
      <c r="X242" s="9">
        <f>return[[#This Row],[1COV.DE]]-$N$7</f>
        <v>2.6234545267614048E-3</v>
      </c>
      <c r="Y242" s="9">
        <f>return[[#This Row],[ADS.DE]]-$O$7</f>
        <v>2.3139999128460705E-2</v>
      </c>
      <c r="Z242" s="9">
        <f>return[[#This Row],[DB1.DE]]-$P$7</f>
        <v>9.713310601825776E-3</v>
      </c>
      <c r="AA242" s="9">
        <f>return[[#This Row],[FME.DE]]-$Q$7</f>
        <v>1.2503218585283121E-2</v>
      </c>
      <c r="AB242" s="9">
        <f>return[[#This Row],[MRK.DE]]-$R$7</f>
        <v>3.8936170185046894E-2</v>
      </c>
      <c r="AC242" s="9">
        <f>return[[#This Row],[PUM.DE]]-$S$7</f>
        <v>1.0644233152412929E-2</v>
      </c>
      <c r="AD242" s="9">
        <f>return[[#This Row],[SIE.DE]]-$T$7</f>
        <v>2.8757099080004927E-3</v>
      </c>
      <c r="AE242" s="9">
        <f>return[[#This Row],[ZAL.DE]]-$U$7</f>
        <v>6.7659848752377938E-3</v>
      </c>
    </row>
    <row r="243" spans="3:31" x14ac:dyDescent="0.25">
      <c r="C243" s="2">
        <v>43251</v>
      </c>
      <c r="D243" s="5">
        <f>('Raw Wide'!B242-'Raw Wide'!B241)/'Raw Wide'!B241</f>
        <v>5.6774889078864471E-3</v>
      </c>
      <c r="E243" s="5">
        <f>('Raw Wide'!C242-'Raw Wide'!C241)/'Raw Wide'!C241</f>
        <v>-1.650994670211434E-2</v>
      </c>
      <c r="F243" s="5">
        <f>('Raw Wide'!D242-'Raw Wide'!D241)/'Raw Wide'!D241</f>
        <v>1.2389368987419999E-2</v>
      </c>
      <c r="G243" s="5">
        <f>('Raw Wide'!E242-'Raw Wide'!E241)/'Raw Wide'!E241</f>
        <v>-2.1534944839223257E-2</v>
      </c>
      <c r="H243" s="5">
        <f>('Raw Wide'!F242-'Raw Wide'!F241)/'Raw Wide'!F241</f>
        <v>-1.4443680217803078E-2</v>
      </c>
      <c r="I243" s="5">
        <f>('Raw Wide'!G242-'Raw Wide'!G241)/'Raw Wide'!G241</f>
        <v>6.7901308128160906E-2</v>
      </c>
      <c r="J243" s="5">
        <f>('Raw Wide'!H242-'Raw Wide'!H241)/'Raw Wide'!H241</f>
        <v>-1.5365635490246358E-2</v>
      </c>
      <c r="K243" s="5">
        <f>('Raw Wide'!I242-'Raw Wide'!I241)/'Raw Wide'!I241</f>
        <v>1.3573654062609112E-2</v>
      </c>
      <c r="W243" s="2">
        <v>43251</v>
      </c>
      <c r="X243" s="9">
        <f>return[[#This Row],[1COV.DE]]-$N$7</f>
        <v>5.7136996676593775E-3</v>
      </c>
      <c r="Y243" s="9">
        <f>return[[#This Row],[ADS.DE]]-$O$7</f>
        <v>-1.6764712123010724E-2</v>
      </c>
      <c r="Z243" s="9">
        <f>return[[#This Row],[DB1.DE]]-$P$7</f>
        <v>1.1821005281398159E-2</v>
      </c>
      <c r="AA243" s="9">
        <f>return[[#This Row],[FME.DE]]-$Q$7</f>
        <v>-2.1323056260012616E-2</v>
      </c>
      <c r="AB243" s="9">
        <f>return[[#This Row],[MRK.DE]]-$R$7</f>
        <v>-1.4916297914161956E-2</v>
      </c>
      <c r="AC243" s="9">
        <f>return[[#This Row],[PUM.DE]]-$S$7</f>
        <v>6.7099187319264619E-2</v>
      </c>
      <c r="AD243" s="9">
        <f>return[[#This Row],[SIE.DE]]-$T$7</f>
        <v>-1.5501531087077774E-2</v>
      </c>
      <c r="AE243" s="9">
        <f>return[[#This Row],[ZAL.DE]]-$U$7</f>
        <v>1.3619208679772815E-2</v>
      </c>
    </row>
    <row r="244" spans="3:31" x14ac:dyDescent="0.25">
      <c r="C244" s="2">
        <v>43252</v>
      </c>
      <c r="D244" s="5">
        <f>('Raw Wide'!B243-'Raw Wide'!B242)/'Raw Wide'!B242</f>
        <v>1.3600211321267177E-2</v>
      </c>
      <c r="E244" s="5">
        <f>('Raw Wide'!C243-'Raw Wide'!C242)/'Raw Wide'!C242</f>
        <v>-2.3244329370713324E-3</v>
      </c>
      <c r="F244" s="5">
        <f>('Raw Wide'!D243-'Raw Wide'!D242)/'Raw Wide'!D242</f>
        <v>3.4965206398012991E-3</v>
      </c>
      <c r="G244" s="5">
        <f>('Raw Wide'!E243-'Raw Wide'!E242)/'Raw Wide'!E242</f>
        <v>-6.3217762814522334E-3</v>
      </c>
      <c r="H244" s="5">
        <f>('Raw Wide'!F243-'Raw Wide'!F242)/'Raw Wide'!F242</f>
        <v>1.1678517597474987E-2</v>
      </c>
      <c r="I244" s="5">
        <f>('Raw Wide'!G243-'Raw Wide'!G242)/'Raw Wide'!G242</f>
        <v>-1.9267692125707273E-3</v>
      </c>
      <c r="J244" s="5">
        <f>('Raw Wide'!H243-'Raw Wide'!H242)/'Raw Wide'!H242</f>
        <v>1.3452986824958602E-2</v>
      </c>
      <c r="K244" s="5">
        <f>('Raw Wide'!I243-'Raw Wide'!I242)/'Raw Wide'!I242</f>
        <v>-3.5126235677852943E-3</v>
      </c>
      <c r="W244" s="2">
        <v>43252</v>
      </c>
      <c r="X244" s="9">
        <f>return[[#This Row],[1COV.DE]]-$N$7</f>
        <v>1.3636422081040107E-2</v>
      </c>
      <c r="Y244" s="9">
        <f>return[[#This Row],[ADS.DE]]-$O$7</f>
        <v>-2.5791983579677162E-3</v>
      </c>
      <c r="Z244" s="9">
        <f>return[[#This Row],[DB1.DE]]-$P$7</f>
        <v>2.9281569337794586E-3</v>
      </c>
      <c r="AA244" s="9">
        <f>return[[#This Row],[FME.DE]]-$Q$7</f>
        <v>-6.1098877022415909E-3</v>
      </c>
      <c r="AB244" s="9">
        <f>return[[#This Row],[MRK.DE]]-$R$7</f>
        <v>1.1205899901116109E-2</v>
      </c>
      <c r="AC244" s="9">
        <f>return[[#This Row],[PUM.DE]]-$S$7</f>
        <v>-2.7288900214670134E-3</v>
      </c>
      <c r="AD244" s="9">
        <f>return[[#This Row],[SIE.DE]]-$T$7</f>
        <v>1.3317091228127185E-2</v>
      </c>
      <c r="AE244" s="9">
        <f>return[[#This Row],[ZAL.DE]]-$U$7</f>
        <v>-3.4670689506215908E-3</v>
      </c>
    </row>
    <row r="245" spans="3:31" x14ac:dyDescent="0.25">
      <c r="C245" s="2">
        <v>43255</v>
      </c>
      <c r="D245" s="5">
        <f>('Raw Wide'!B244-'Raw Wide'!B243)/'Raw Wide'!B243</f>
        <v>4.0505956452575207E-3</v>
      </c>
      <c r="E245" s="5">
        <f>('Raw Wide'!C244-'Raw Wide'!C243)/'Raw Wide'!C243</f>
        <v>9.8368485542478165E-3</v>
      </c>
      <c r="F245" s="5">
        <f>('Raw Wide'!D244-'Raw Wide'!D243)/'Raw Wide'!D243</f>
        <v>1.91637099320612E-2</v>
      </c>
      <c r="G245" s="5">
        <f>('Raw Wide'!E244-'Raw Wide'!E243)/'Raw Wide'!E243</f>
        <v>4.7125662745136927E-3</v>
      </c>
      <c r="H245" s="5">
        <f>('Raw Wide'!F244-'Raw Wide'!F243)/'Raw Wide'!F243</f>
        <v>-3.7347184599787309E-2</v>
      </c>
      <c r="I245" s="5">
        <f>('Raw Wide'!G244-'Raw Wide'!G243)/'Raw Wide'!G243</f>
        <v>1.9304888189923739E-3</v>
      </c>
      <c r="J245" s="5">
        <f>('Raw Wide'!H244-'Raw Wide'!H243)/'Raw Wide'!H243</f>
        <v>1.238787183451508E-3</v>
      </c>
      <c r="K245" s="5">
        <f>('Raw Wide'!I244-'Raw Wide'!I243)/'Raw Wide'!I243</f>
        <v>2.8640890694886338E-3</v>
      </c>
      <c r="W245" s="2">
        <v>43255</v>
      </c>
      <c r="X245" s="9">
        <f>return[[#This Row],[1COV.DE]]-$N$7</f>
        <v>4.0868064050304511E-3</v>
      </c>
      <c r="Y245" s="9">
        <f>return[[#This Row],[ADS.DE]]-$O$7</f>
        <v>9.5820831333514322E-3</v>
      </c>
      <c r="Z245" s="9">
        <f>return[[#This Row],[DB1.DE]]-$P$7</f>
        <v>1.859534622603936E-2</v>
      </c>
      <c r="AA245" s="9">
        <f>return[[#This Row],[FME.DE]]-$Q$7</f>
        <v>4.9244548537243343E-3</v>
      </c>
      <c r="AB245" s="9">
        <f>return[[#This Row],[MRK.DE]]-$R$7</f>
        <v>-3.7819802296146184E-2</v>
      </c>
      <c r="AC245" s="9">
        <f>return[[#This Row],[PUM.DE]]-$S$7</f>
        <v>1.1283680100960878E-3</v>
      </c>
      <c r="AD245" s="9">
        <f>return[[#This Row],[SIE.DE]]-$T$7</f>
        <v>1.1028915866200921E-3</v>
      </c>
      <c r="AE245" s="9">
        <f>return[[#This Row],[ZAL.DE]]-$U$7</f>
        <v>2.9096436866523374E-3</v>
      </c>
    </row>
    <row r="246" spans="3:31" x14ac:dyDescent="0.25">
      <c r="C246" s="2">
        <v>43256</v>
      </c>
      <c r="D246" s="5">
        <f>('Raw Wide'!B245-'Raw Wide'!B244)/'Raw Wide'!B244</f>
        <v>-1.0590061200079003E-2</v>
      </c>
      <c r="E246" s="5">
        <f>('Raw Wide'!C245-'Raw Wide'!C244)/'Raw Wide'!C244</f>
        <v>6.9212855627599377E-3</v>
      </c>
      <c r="F246" s="5">
        <f>('Raw Wide'!D245-'Raw Wide'!D244)/'Raw Wide'!D244</f>
        <v>1.4102637225548728E-2</v>
      </c>
      <c r="G246" s="5">
        <f>('Raw Wide'!E245-'Raw Wide'!E244)/'Raw Wide'!E244</f>
        <v>1.430580547092713E-2</v>
      </c>
      <c r="H246" s="5">
        <f>('Raw Wide'!F245-'Raw Wide'!F244)/'Raw Wide'!F244</f>
        <v>-9.6402616960002477E-3</v>
      </c>
      <c r="I246" s="5">
        <f>('Raw Wide'!G245-'Raw Wide'!G244)/'Raw Wide'!G244</f>
        <v>1.1560674737492855E-2</v>
      </c>
      <c r="J246" s="5">
        <f>('Raw Wide'!H245-'Raw Wide'!H244)/'Raw Wide'!H244</f>
        <v>5.3041693010483692E-4</v>
      </c>
      <c r="K246" s="5">
        <f>('Raw Wide'!I245-'Raw Wide'!I244)/'Raw Wide'!I244</f>
        <v>9.2266915641475641E-3</v>
      </c>
      <c r="W246" s="2">
        <v>43256</v>
      </c>
      <c r="X246" s="9">
        <f>return[[#This Row],[1COV.DE]]-$N$7</f>
        <v>-1.0553850440306073E-2</v>
      </c>
      <c r="Y246" s="9">
        <f>return[[#This Row],[ADS.DE]]-$O$7</f>
        <v>6.6665201418635543E-3</v>
      </c>
      <c r="Z246" s="9">
        <f>return[[#This Row],[DB1.DE]]-$P$7</f>
        <v>1.3534273519526888E-2</v>
      </c>
      <c r="AA246" s="9">
        <f>return[[#This Row],[FME.DE]]-$Q$7</f>
        <v>1.4517694050137772E-2</v>
      </c>
      <c r="AB246" s="9">
        <f>return[[#This Row],[MRK.DE]]-$R$7</f>
        <v>-1.0112879392359126E-2</v>
      </c>
      <c r="AC246" s="9">
        <f>return[[#This Row],[PUM.DE]]-$S$7</f>
        <v>1.0758553928596568E-2</v>
      </c>
      <c r="AD246" s="9">
        <f>return[[#This Row],[SIE.DE]]-$T$7</f>
        <v>3.9452133327342112E-4</v>
      </c>
      <c r="AE246" s="9">
        <f>return[[#This Row],[ZAL.DE]]-$U$7</f>
        <v>9.2722461813112677E-3</v>
      </c>
    </row>
    <row r="247" spans="3:31" x14ac:dyDescent="0.25">
      <c r="C247" s="2">
        <v>43257</v>
      </c>
      <c r="D247" s="5">
        <f>('Raw Wide'!B246-'Raw Wide'!B245)/'Raw Wide'!B245</f>
        <v>6.625976181853727E-3</v>
      </c>
      <c r="E247" s="5">
        <f>('Raw Wide'!C246-'Raw Wide'!C245)/'Raw Wide'!C245</f>
        <v>3.5641549533700037E-2</v>
      </c>
      <c r="F247" s="5">
        <f>('Raw Wide'!D246-'Raw Wide'!D245)/'Raw Wide'!D245</f>
        <v>1.6855603331920254E-3</v>
      </c>
      <c r="G247" s="5">
        <f>('Raw Wide'!E246-'Raw Wide'!E245)/'Raw Wide'!E245</f>
        <v>3.6994823250340999E-3</v>
      </c>
      <c r="H247" s="5">
        <f>('Raw Wide'!F246-'Raw Wide'!F245)/'Raw Wide'!F245</f>
        <v>-2.8489217003471634E-3</v>
      </c>
      <c r="I247" s="5">
        <f>('Raw Wide'!G246-'Raw Wide'!G245)/'Raw Wide'!G245</f>
        <v>-2.857137258809268E-2</v>
      </c>
      <c r="J247" s="5">
        <f>('Raw Wide'!H246-'Raw Wide'!H245)/'Raw Wide'!H245</f>
        <v>-1.0600506262060131E-3</v>
      </c>
      <c r="K247" s="5">
        <f>('Raw Wide'!I246-'Raw Wide'!I245)/'Raw Wide'!I245</f>
        <v>1.0666108199088108E-2</v>
      </c>
      <c r="W247" s="2">
        <v>43257</v>
      </c>
      <c r="X247" s="9">
        <f>return[[#This Row],[1COV.DE]]-$N$7</f>
        <v>6.6621869416266574E-3</v>
      </c>
      <c r="Y247" s="9">
        <f>return[[#This Row],[ADS.DE]]-$O$7</f>
        <v>3.5386784112803653E-2</v>
      </c>
      <c r="Z247" s="9">
        <f>return[[#This Row],[DB1.DE]]-$P$7</f>
        <v>1.1171966271701851E-3</v>
      </c>
      <c r="AA247" s="9">
        <f>return[[#This Row],[FME.DE]]-$Q$7</f>
        <v>3.9113709042447424E-3</v>
      </c>
      <c r="AB247" s="9">
        <f>return[[#This Row],[MRK.DE]]-$R$7</f>
        <v>-3.3215393967060414E-3</v>
      </c>
      <c r="AC247" s="9">
        <f>return[[#This Row],[PUM.DE]]-$S$7</f>
        <v>-2.9373493396988967E-2</v>
      </c>
      <c r="AD247" s="9">
        <f>return[[#This Row],[SIE.DE]]-$T$7</f>
        <v>-1.1959462230374291E-3</v>
      </c>
      <c r="AE247" s="9">
        <f>return[[#This Row],[ZAL.DE]]-$U$7</f>
        <v>1.0711662816251811E-2</v>
      </c>
    </row>
    <row r="248" spans="3:31" x14ac:dyDescent="0.25">
      <c r="C248" s="2">
        <v>43258</v>
      </c>
      <c r="D248" s="5">
        <f>('Raw Wide'!B247-'Raw Wide'!B246)/'Raw Wide'!B246</f>
        <v>-6.582361610601533E-3</v>
      </c>
      <c r="E248" s="5">
        <f>('Raw Wide'!C247-'Raw Wide'!C246)/'Raw Wide'!C246</f>
        <v>-2.5565360549979488E-2</v>
      </c>
      <c r="F248" s="5">
        <f>('Raw Wide'!D247-'Raw Wide'!D246)/'Raw Wide'!D246</f>
        <v>-1.3041636905528127E-2</v>
      </c>
      <c r="G248" s="5">
        <f>('Raw Wide'!E247-'Raw Wide'!E246)/'Raw Wide'!E246</f>
        <v>-2.3036251804014547E-3</v>
      </c>
      <c r="H248" s="5">
        <f>('Raw Wide'!F247-'Raw Wide'!F246)/'Raw Wide'!F246</f>
        <v>-1.6668251343467135E-3</v>
      </c>
      <c r="I248" s="5">
        <f>('Raw Wide'!G247-'Raw Wide'!G246)/'Raw Wide'!G246</f>
        <v>-5.294123911768088E-2</v>
      </c>
      <c r="J248" s="5">
        <f>('Raw Wide'!H247-'Raw Wide'!H246)/'Raw Wide'!H246</f>
        <v>3.714164586959362E-3</v>
      </c>
      <c r="K248" s="5">
        <f>('Raw Wide'!I247-'Raw Wide'!I246)/'Raw Wide'!I246</f>
        <v>-6.0305405987507877E-3</v>
      </c>
      <c r="W248" s="2">
        <v>43258</v>
      </c>
      <c r="X248" s="9">
        <f>return[[#This Row],[1COV.DE]]-$N$7</f>
        <v>-6.5461508508286026E-3</v>
      </c>
      <c r="Y248" s="9">
        <f>return[[#This Row],[ADS.DE]]-$O$7</f>
        <v>-2.5820125970875872E-2</v>
      </c>
      <c r="Z248" s="9">
        <f>return[[#This Row],[DB1.DE]]-$P$7</f>
        <v>-1.3610000611549967E-2</v>
      </c>
      <c r="AA248" s="9">
        <f>return[[#This Row],[FME.DE]]-$Q$7</f>
        <v>-2.0917366011908127E-3</v>
      </c>
      <c r="AB248" s="9">
        <f>return[[#This Row],[MRK.DE]]-$R$7</f>
        <v>-2.1394428307055912E-3</v>
      </c>
      <c r="AC248" s="9">
        <f>return[[#This Row],[PUM.DE]]-$S$7</f>
        <v>-5.3743359926577167E-2</v>
      </c>
      <c r="AD248" s="9">
        <f>return[[#This Row],[SIE.DE]]-$T$7</f>
        <v>3.5782689901279461E-3</v>
      </c>
      <c r="AE248" s="9">
        <f>return[[#This Row],[ZAL.DE]]-$U$7</f>
        <v>-5.9849859815870841E-3</v>
      </c>
    </row>
    <row r="249" spans="3:31" x14ac:dyDescent="0.25">
      <c r="C249" s="2">
        <v>43259</v>
      </c>
      <c r="D249" s="5">
        <f>('Raw Wide'!B248-'Raw Wide'!B247)/'Raw Wide'!B247</f>
        <v>-4.5870604218622305E-3</v>
      </c>
      <c r="E249" s="5">
        <f>('Raw Wide'!C248-'Raw Wide'!C247)/'Raw Wide'!C247</f>
        <v>5.8023206919865294E-3</v>
      </c>
      <c r="F249" s="5">
        <f>('Raw Wide'!D248-'Raw Wide'!D247)/'Raw Wide'!D247</f>
        <v>1.2787798324003078E-3</v>
      </c>
      <c r="G249" s="5">
        <f>('Raw Wide'!E248-'Raw Wide'!E247)/'Raw Wide'!E247</f>
        <v>6.9264842243775353E-4</v>
      </c>
      <c r="H249" s="5">
        <f>('Raw Wide'!F248-'Raw Wide'!F247)/'Raw Wide'!F247</f>
        <v>7.8702512404338239E-3</v>
      </c>
      <c r="I249" s="5">
        <f>('Raw Wide'!G248-'Raw Wide'!G247)/'Raw Wide'!G247</f>
        <v>2.3809554742345425E-2</v>
      </c>
      <c r="J249" s="5">
        <f>('Raw Wide'!H248-'Raw Wide'!H247)/'Raw Wide'!H247</f>
        <v>2.6432519816756103E-3</v>
      </c>
      <c r="K249" s="5">
        <f>('Raw Wide'!I248-'Raw Wide'!I247)/'Raw Wide'!I247</f>
        <v>-2.6002815774526745E-3</v>
      </c>
      <c r="W249" s="2">
        <v>43259</v>
      </c>
      <c r="X249" s="9">
        <f>return[[#This Row],[1COV.DE]]-$N$7</f>
        <v>-4.5508496620893001E-3</v>
      </c>
      <c r="Y249" s="9">
        <f>return[[#This Row],[ADS.DE]]-$O$7</f>
        <v>5.547555271090146E-3</v>
      </c>
      <c r="Z249" s="9">
        <f>return[[#This Row],[DB1.DE]]-$P$7</f>
        <v>7.1041612637846743E-4</v>
      </c>
      <c r="AA249" s="9">
        <f>return[[#This Row],[FME.DE]]-$Q$7</f>
        <v>9.0453700164839558E-4</v>
      </c>
      <c r="AB249" s="9">
        <f>return[[#This Row],[MRK.DE]]-$R$7</f>
        <v>7.3976335440749464E-3</v>
      </c>
      <c r="AC249" s="9">
        <f>return[[#This Row],[PUM.DE]]-$S$7</f>
        <v>2.3007433933449138E-2</v>
      </c>
      <c r="AD249" s="9">
        <f>return[[#This Row],[SIE.DE]]-$T$7</f>
        <v>2.5073563848441944E-3</v>
      </c>
      <c r="AE249" s="9">
        <f>return[[#This Row],[ZAL.DE]]-$U$7</f>
        <v>-2.554726960288971E-3</v>
      </c>
    </row>
    <row r="250" spans="3:31" x14ac:dyDescent="0.25">
      <c r="C250" s="2">
        <v>43262</v>
      </c>
      <c r="D250" s="5">
        <f>('Raw Wide'!B249-'Raw Wide'!B248)/'Raw Wide'!B248</f>
        <v>1.0240494635713927E-2</v>
      </c>
      <c r="E250" s="5">
        <f>('Raw Wide'!C249-'Raw Wide'!C248)/'Raw Wide'!C248</f>
        <v>-4.7656185928978316E-3</v>
      </c>
      <c r="F250" s="5">
        <f>('Raw Wide'!D249-'Raw Wide'!D248)/'Raw Wide'!D248</f>
        <v>-1.4900031828478981E-2</v>
      </c>
      <c r="G250" s="5">
        <f>('Raw Wide'!E249-'Raw Wide'!E248)/'Raw Wide'!E248</f>
        <v>-4.3838786911927271E-3</v>
      </c>
      <c r="H250" s="5">
        <f>('Raw Wide'!F249-'Raw Wide'!F248)/'Raw Wide'!F248</f>
        <v>-6.3889016162091529E-3</v>
      </c>
      <c r="I250" s="5">
        <f>('Raw Wide'!G249-'Raw Wide'!G248)/'Raw Wide'!G248</f>
        <v>-9.100143411769691E-3</v>
      </c>
      <c r="J250" s="5">
        <f>('Raw Wide'!H249-'Raw Wide'!H248)/'Raw Wide'!H248</f>
        <v>1.6520170129005637E-2</v>
      </c>
      <c r="K250" s="5">
        <f>('Raw Wide'!I249-'Raw Wide'!I248)/'Raw Wide'!I248</f>
        <v>5.6485336877804427E-3</v>
      </c>
      <c r="W250" s="2">
        <v>43262</v>
      </c>
      <c r="X250" s="9">
        <f>return[[#This Row],[1COV.DE]]-$N$7</f>
        <v>1.0276705395486857E-2</v>
      </c>
      <c r="Y250" s="9">
        <f>return[[#This Row],[ADS.DE]]-$O$7</f>
        <v>-5.020384013794215E-3</v>
      </c>
      <c r="Z250" s="9">
        <f>return[[#This Row],[DB1.DE]]-$P$7</f>
        <v>-1.5468395534500821E-2</v>
      </c>
      <c r="AA250" s="9">
        <f>return[[#This Row],[FME.DE]]-$Q$7</f>
        <v>-4.1719901119820855E-3</v>
      </c>
      <c r="AB250" s="9">
        <f>return[[#This Row],[MRK.DE]]-$R$7</f>
        <v>-6.8615193125680304E-3</v>
      </c>
      <c r="AC250" s="9">
        <f>return[[#This Row],[PUM.DE]]-$S$7</f>
        <v>-9.9022642206659777E-3</v>
      </c>
      <c r="AD250" s="9">
        <f>return[[#This Row],[SIE.DE]]-$T$7</f>
        <v>1.6384274532174222E-2</v>
      </c>
      <c r="AE250" s="9">
        <f>return[[#This Row],[ZAL.DE]]-$U$7</f>
        <v>5.6940883049441463E-3</v>
      </c>
    </row>
    <row r="251" spans="3:31" x14ac:dyDescent="0.25">
      <c r="C251" s="2">
        <v>43263</v>
      </c>
      <c r="D251" s="5">
        <f>('Raw Wide'!B250-'Raw Wide'!B249)/'Raw Wide'!B249</f>
        <v>-1.14038645110123E-2</v>
      </c>
      <c r="E251" s="5">
        <f>('Raw Wide'!C250-'Raw Wide'!C249)/'Raw Wide'!C249</f>
        <v>-9.324499773462433E-3</v>
      </c>
      <c r="F251" s="5">
        <f>('Raw Wide'!D250-'Raw Wide'!D249)/'Raw Wide'!D249</f>
        <v>6.9145435529854998E-3</v>
      </c>
      <c r="G251" s="5">
        <f>('Raw Wide'!E250-'Raw Wide'!E249)/'Raw Wide'!E249</f>
        <v>1.3905499547742664E-3</v>
      </c>
      <c r="H251" s="5">
        <f>('Raw Wide'!F250-'Raw Wide'!F249)/'Raw Wide'!F249</f>
        <v>-1.119325952137744E-2</v>
      </c>
      <c r="I251" s="5">
        <f>('Raw Wide'!G250-'Raw Wide'!G249)/'Raw Wide'!G249</f>
        <v>-6.1223237454381017E-3</v>
      </c>
      <c r="J251" s="5">
        <f>('Raw Wide'!H250-'Raw Wide'!H249)/'Raw Wide'!H249</f>
        <v>1.7288581968984006E-3</v>
      </c>
      <c r="K251" s="5">
        <f>('Raw Wide'!I250-'Raw Wide'!I249)/'Raw Wide'!I249</f>
        <v>1.598613056845689E-2</v>
      </c>
      <c r="W251" s="2">
        <v>43263</v>
      </c>
      <c r="X251" s="9">
        <f>return[[#This Row],[1COV.DE]]-$N$7</f>
        <v>-1.1367653751239369E-2</v>
      </c>
      <c r="Y251" s="9">
        <f>return[[#This Row],[ADS.DE]]-$O$7</f>
        <v>-9.5792651943588172E-3</v>
      </c>
      <c r="Z251" s="9">
        <f>return[[#This Row],[DB1.DE]]-$P$7</f>
        <v>6.3461798469636593E-3</v>
      </c>
      <c r="AA251" s="9">
        <f>return[[#This Row],[FME.DE]]-$Q$7</f>
        <v>1.6024385339849085E-3</v>
      </c>
      <c r="AB251" s="9">
        <f>return[[#This Row],[MRK.DE]]-$R$7</f>
        <v>-1.1665877217736318E-2</v>
      </c>
      <c r="AC251" s="9">
        <f>return[[#This Row],[PUM.DE]]-$S$7</f>
        <v>-6.9244445543343875E-3</v>
      </c>
      <c r="AD251" s="9">
        <f>return[[#This Row],[SIE.DE]]-$T$7</f>
        <v>1.5929626000669847E-3</v>
      </c>
      <c r="AE251" s="9">
        <f>return[[#This Row],[ZAL.DE]]-$U$7</f>
        <v>1.6031685185620596E-2</v>
      </c>
    </row>
    <row r="252" spans="3:31" x14ac:dyDescent="0.25">
      <c r="C252" s="2">
        <v>43264</v>
      </c>
      <c r="D252" s="5">
        <f>('Raw Wide'!B251-'Raw Wide'!B250)/'Raw Wide'!B250</f>
        <v>2.5619876980682946E-4</v>
      </c>
      <c r="E252" s="5">
        <f>('Raw Wide'!C251-'Raw Wide'!C250)/'Raw Wide'!C250</f>
        <v>-8.3949057192285667E-3</v>
      </c>
      <c r="F252" s="5">
        <f>('Raw Wide'!D251-'Raw Wide'!D250)/'Raw Wide'!D250</f>
        <v>-5.1502444022237023E-3</v>
      </c>
      <c r="G252" s="5">
        <f>('Raw Wide'!E251-'Raw Wide'!E250)/'Raw Wide'!E250</f>
        <v>5.7855829825061173E-3</v>
      </c>
      <c r="H252" s="5">
        <f>('Raw Wide'!F251-'Raw Wide'!F250)/'Raw Wide'!F250</f>
        <v>3.6126907488296103E-3</v>
      </c>
      <c r="I252" s="5">
        <f>('Raw Wide'!G251-'Raw Wide'!G250)/'Raw Wide'!G250</f>
        <v>-6.160290966115505E-3</v>
      </c>
      <c r="J252" s="5">
        <f>('Raw Wide'!H251-'Raw Wide'!H250)/'Raw Wide'!H250</f>
        <v>2.3990443640382018E-2</v>
      </c>
      <c r="K252" s="5">
        <f>('Raw Wide'!I251-'Raw Wide'!I250)/'Raw Wide'!I250</f>
        <v>3.6147566152404929E-3</v>
      </c>
      <c r="W252" s="2">
        <v>43264</v>
      </c>
      <c r="X252" s="9">
        <f>return[[#This Row],[1COV.DE]]-$N$7</f>
        <v>2.9240952957975953E-4</v>
      </c>
      <c r="Y252" s="9">
        <f>return[[#This Row],[ADS.DE]]-$O$7</f>
        <v>-8.649671140124951E-3</v>
      </c>
      <c r="Z252" s="9">
        <f>return[[#This Row],[DB1.DE]]-$P$7</f>
        <v>-5.7186081082455428E-3</v>
      </c>
      <c r="AA252" s="9">
        <f>return[[#This Row],[FME.DE]]-$Q$7</f>
        <v>5.9974715617167589E-3</v>
      </c>
      <c r="AB252" s="9">
        <f>return[[#This Row],[MRK.DE]]-$R$7</f>
        <v>3.1400730524707324E-3</v>
      </c>
      <c r="AC252" s="9">
        <f>return[[#This Row],[PUM.DE]]-$S$7</f>
        <v>-6.9624117750117908E-3</v>
      </c>
      <c r="AD252" s="9">
        <f>return[[#This Row],[SIE.DE]]-$T$7</f>
        <v>2.3854548043550604E-2</v>
      </c>
      <c r="AE252" s="9">
        <f>return[[#This Row],[ZAL.DE]]-$U$7</f>
        <v>3.6603112324041964E-3</v>
      </c>
    </row>
    <row r="253" spans="3:31" x14ac:dyDescent="0.25">
      <c r="C253" s="2">
        <v>43265</v>
      </c>
      <c r="D253" s="5">
        <f>('Raw Wide'!B252-'Raw Wide'!B251)/'Raw Wide'!B251</f>
        <v>-5.6381375875196116E-3</v>
      </c>
      <c r="E253" s="5">
        <f>('Raw Wide'!C252-'Raw Wide'!C251)/'Raw Wide'!C251</f>
        <v>1.9753701926136662E-2</v>
      </c>
      <c r="F253" s="5">
        <f>('Raw Wide'!D252-'Raw Wide'!D251)/'Raw Wide'!D251</f>
        <v>4.3140170425099433E-3</v>
      </c>
      <c r="G253" s="5">
        <f>('Raw Wide'!E252-'Raw Wide'!E251)/'Raw Wide'!E251</f>
        <v>1.7947679465904552E-2</v>
      </c>
      <c r="H253" s="5">
        <f>('Raw Wide'!F252-'Raw Wide'!F251)/'Raw Wide'!F251</f>
        <v>9.5993836129038557E-3</v>
      </c>
      <c r="I253" s="5">
        <f>('Raw Wide'!G252-'Raw Wide'!G251)/'Raw Wide'!G251</f>
        <v>4.3388434977740774E-2</v>
      </c>
      <c r="J253" s="5">
        <f>('Raw Wide'!H252-'Raw Wide'!H251)/'Raw Wide'!H251</f>
        <v>1.7191793968801636E-2</v>
      </c>
      <c r="K253" s="5">
        <f>('Raw Wide'!I252-'Raw Wide'!I251)/'Raw Wide'!I251</f>
        <v>8.8982625233418877E-3</v>
      </c>
      <c r="W253" s="2">
        <v>43265</v>
      </c>
      <c r="X253" s="9">
        <f>return[[#This Row],[1COV.DE]]-$N$7</f>
        <v>-5.6019268277466812E-3</v>
      </c>
      <c r="Y253" s="9">
        <f>return[[#This Row],[ADS.DE]]-$O$7</f>
        <v>1.9498936505240278E-2</v>
      </c>
      <c r="Z253" s="9">
        <f>return[[#This Row],[DB1.DE]]-$P$7</f>
        <v>3.7456533364881028E-3</v>
      </c>
      <c r="AA253" s="9">
        <f>return[[#This Row],[FME.DE]]-$Q$7</f>
        <v>1.8159568045115194E-2</v>
      </c>
      <c r="AB253" s="9">
        <f>return[[#This Row],[MRK.DE]]-$R$7</f>
        <v>9.1267659165449773E-3</v>
      </c>
      <c r="AC253" s="9">
        <f>return[[#This Row],[PUM.DE]]-$S$7</f>
        <v>4.2586314168844487E-2</v>
      </c>
      <c r="AD253" s="9">
        <f>return[[#This Row],[SIE.DE]]-$T$7</f>
        <v>1.7055898371970222E-2</v>
      </c>
      <c r="AE253" s="9">
        <f>return[[#This Row],[ZAL.DE]]-$U$7</f>
        <v>8.9438171405055913E-3</v>
      </c>
    </row>
    <row r="254" spans="3:31" x14ac:dyDescent="0.25">
      <c r="C254" s="2">
        <v>43266</v>
      </c>
      <c r="D254" s="5">
        <f>('Raw Wide'!B253-'Raw Wide'!B252)/'Raw Wide'!B252</f>
        <v>-9.0204559259139793E-3</v>
      </c>
      <c r="E254" s="5">
        <f>('Raw Wide'!C253-'Raw Wide'!C252)/'Raw Wide'!C252</f>
        <v>5.5346581835875311E-3</v>
      </c>
      <c r="F254" s="5">
        <f>('Raw Wide'!D253-'Raw Wide'!D252)/'Raw Wide'!D252</f>
        <v>-8.1614789571425508E-3</v>
      </c>
      <c r="G254" s="5">
        <f>('Raw Wide'!E253-'Raw Wide'!E252)/'Raw Wide'!E252</f>
        <v>-8.137431126629107E-3</v>
      </c>
      <c r="H254" s="5">
        <f>('Raw Wide'!F253-'Raw Wide'!F252)/'Raw Wide'!F252</f>
        <v>3.0900543976187457E-3</v>
      </c>
      <c r="I254" s="5">
        <f>('Raw Wide'!G253-'Raw Wide'!G252)/'Raw Wide'!G252</f>
        <v>-9.9009233413091136E-3</v>
      </c>
      <c r="J254" s="5">
        <f>('Raw Wide'!H253-'Raw Wide'!H252)/'Raw Wide'!H252</f>
        <v>-8.9477489961304404E-3</v>
      </c>
      <c r="K254" s="5">
        <f>('Raw Wide'!I253-'Raw Wide'!I252)/'Raw Wide'!I252</f>
        <v>-3.1498950682463584E-3</v>
      </c>
      <c r="W254" s="2">
        <v>43266</v>
      </c>
      <c r="X254" s="9">
        <f>return[[#This Row],[1COV.DE]]-$N$7</f>
        <v>-8.9842451661410489E-3</v>
      </c>
      <c r="Y254" s="9">
        <f>return[[#This Row],[ADS.DE]]-$O$7</f>
        <v>5.2798927626911477E-3</v>
      </c>
      <c r="Z254" s="9">
        <f>return[[#This Row],[DB1.DE]]-$P$7</f>
        <v>-8.7298426631643913E-3</v>
      </c>
      <c r="AA254" s="9">
        <f>return[[#This Row],[FME.DE]]-$Q$7</f>
        <v>-7.9255425474184654E-3</v>
      </c>
      <c r="AB254" s="9">
        <f>return[[#This Row],[MRK.DE]]-$R$7</f>
        <v>2.6174367012598678E-3</v>
      </c>
      <c r="AC254" s="9">
        <f>return[[#This Row],[PUM.DE]]-$S$7</f>
        <v>-1.07030441502054E-2</v>
      </c>
      <c r="AD254" s="9">
        <f>return[[#This Row],[SIE.DE]]-$T$7</f>
        <v>-9.0836445929618568E-3</v>
      </c>
      <c r="AE254" s="9">
        <f>return[[#This Row],[ZAL.DE]]-$U$7</f>
        <v>-3.1043404510826549E-3</v>
      </c>
    </row>
    <row r="255" spans="3:31" x14ac:dyDescent="0.25">
      <c r="C255" s="2">
        <v>43269</v>
      </c>
      <c r="D255" s="5">
        <f>('Raw Wide'!B254-'Raw Wide'!B253)/'Raw Wide'!B253</f>
        <v>-1.7165207433124663E-2</v>
      </c>
      <c r="E255" s="5">
        <f>('Raw Wide'!C254-'Raw Wide'!C253)/'Raw Wide'!C253</f>
        <v>-2.7770862696096802E-2</v>
      </c>
      <c r="F255" s="5">
        <f>('Raw Wide'!D254-'Raw Wide'!D253)/'Raw Wide'!D253</f>
        <v>-1.1693432527248636E-2</v>
      </c>
      <c r="G255" s="5">
        <f>('Raw Wide'!E254-'Raw Wide'!E253)/'Raw Wide'!E253</f>
        <v>-1.6864240680535283E-2</v>
      </c>
      <c r="H255" s="5">
        <f>('Raw Wide'!F254-'Raw Wide'!F253)/'Raw Wide'!F253</f>
        <v>-1.9431383219565189E-2</v>
      </c>
      <c r="I255" s="5">
        <f>('Raw Wide'!G254-'Raw Wide'!G253)/'Raw Wide'!G253</f>
        <v>-6.0000208619091057E-3</v>
      </c>
      <c r="J255" s="5">
        <f>('Raw Wide'!H254-'Raw Wide'!H253)/'Raw Wide'!H253</f>
        <v>-1.0198897466915812E-2</v>
      </c>
      <c r="K255" s="5">
        <f>('Raw Wide'!I254-'Raw Wide'!I253)/'Raw Wide'!I253</f>
        <v>-1.6642110456243801E-2</v>
      </c>
      <c r="W255" s="2">
        <v>43269</v>
      </c>
      <c r="X255" s="9">
        <f>return[[#This Row],[1COV.DE]]-$N$7</f>
        <v>-1.7128996673351733E-2</v>
      </c>
      <c r="Y255" s="9">
        <f>return[[#This Row],[ADS.DE]]-$O$7</f>
        <v>-2.8025628116993186E-2</v>
      </c>
      <c r="Z255" s="9">
        <f>return[[#This Row],[DB1.DE]]-$P$7</f>
        <v>-1.2261796233270476E-2</v>
      </c>
      <c r="AA255" s="9">
        <f>return[[#This Row],[FME.DE]]-$Q$7</f>
        <v>-1.6652352101324642E-2</v>
      </c>
      <c r="AB255" s="9">
        <f>return[[#This Row],[MRK.DE]]-$R$7</f>
        <v>-1.9904000915924067E-2</v>
      </c>
      <c r="AC255" s="9">
        <f>return[[#This Row],[PUM.DE]]-$S$7</f>
        <v>-6.8021416708053915E-3</v>
      </c>
      <c r="AD255" s="9">
        <f>return[[#This Row],[SIE.DE]]-$T$7</f>
        <v>-1.0334793063747228E-2</v>
      </c>
      <c r="AE255" s="9">
        <f>return[[#This Row],[ZAL.DE]]-$U$7</f>
        <v>-1.6596555839080096E-2</v>
      </c>
    </row>
    <row r="256" spans="3:31" x14ac:dyDescent="0.25">
      <c r="C256" s="2">
        <v>43270</v>
      </c>
      <c r="D256" s="5">
        <f>('Raw Wide'!B255-'Raw Wide'!B254)/'Raw Wide'!B254</f>
        <v>-1.8258887802798961E-2</v>
      </c>
      <c r="E256" s="5">
        <f>('Raw Wide'!C255-'Raw Wide'!C254)/'Raw Wide'!C254</f>
        <v>-2.5218667359906948E-2</v>
      </c>
      <c r="F256" s="5">
        <f>('Raw Wide'!D255-'Raw Wide'!D254)/'Raw Wide'!D254</f>
        <v>-2.6292118413098926E-3</v>
      </c>
      <c r="G256" s="5">
        <f>('Raw Wide'!E255-'Raw Wide'!E254)/'Raw Wide'!E254</f>
        <v>2.0861595438524754E-3</v>
      </c>
      <c r="H256" s="5">
        <f>('Raw Wide'!F255-'Raw Wide'!F254)/'Raw Wide'!F254</f>
        <v>-6.0414499935873165E-3</v>
      </c>
      <c r="I256" s="5">
        <f>('Raw Wide'!G255-'Raw Wide'!G254)/'Raw Wide'!G254</f>
        <v>-1.5090482206516332E-2</v>
      </c>
      <c r="J256" s="5">
        <f>('Raw Wide'!H255-'Raw Wide'!H254)/'Raw Wide'!H254</f>
        <v>-1.7567624984954559E-2</v>
      </c>
      <c r="K256" s="5">
        <f>('Raw Wide'!I255-'Raw Wide'!I254)/'Raw Wide'!I254</f>
        <v>-1.3710347043701866E-2</v>
      </c>
      <c r="W256" s="2">
        <v>43270</v>
      </c>
      <c r="X256" s="9">
        <f>return[[#This Row],[1COV.DE]]-$N$7</f>
        <v>-1.822267704302603E-2</v>
      </c>
      <c r="Y256" s="9">
        <f>return[[#This Row],[ADS.DE]]-$O$7</f>
        <v>-2.5473432780803332E-2</v>
      </c>
      <c r="Z256" s="9">
        <f>return[[#This Row],[DB1.DE]]-$P$7</f>
        <v>-3.1975755473317331E-3</v>
      </c>
      <c r="AA256" s="9">
        <f>return[[#This Row],[FME.DE]]-$Q$7</f>
        <v>2.2980481230631174E-3</v>
      </c>
      <c r="AB256" s="9">
        <f>return[[#This Row],[MRK.DE]]-$R$7</f>
        <v>-6.514067689946194E-3</v>
      </c>
      <c r="AC256" s="9">
        <f>return[[#This Row],[PUM.DE]]-$S$7</f>
        <v>-1.5892603015412617E-2</v>
      </c>
      <c r="AD256" s="9">
        <f>return[[#This Row],[SIE.DE]]-$T$7</f>
        <v>-1.7703520581785974E-2</v>
      </c>
      <c r="AE256" s="9">
        <f>return[[#This Row],[ZAL.DE]]-$U$7</f>
        <v>-1.3664792426538163E-2</v>
      </c>
    </row>
    <row r="257" spans="3:31" x14ac:dyDescent="0.25">
      <c r="C257" s="2">
        <v>43271</v>
      </c>
      <c r="D257" s="5">
        <f>('Raw Wide'!B256-'Raw Wide'!B255)/'Raw Wide'!B255</f>
        <v>9.9731635989625863E-3</v>
      </c>
      <c r="E257" s="5">
        <f>('Raw Wide'!C256-'Raw Wide'!C255)/'Raw Wide'!C255</f>
        <v>-3.9599596468516997E-3</v>
      </c>
      <c r="F257" s="5">
        <f>('Raw Wide'!D256-'Raw Wide'!D255)/'Raw Wide'!D255</f>
        <v>1.3181077072260178E-2</v>
      </c>
      <c r="G257" s="5">
        <f>('Raw Wide'!E256-'Raw Wide'!E255)/'Raw Wide'!E255</f>
        <v>3.469883701643332E-3</v>
      </c>
      <c r="H257" s="5">
        <f>('Raw Wide'!F256-'Raw Wide'!F255)/'Raw Wide'!F255</f>
        <v>5.8349905247883447E-3</v>
      </c>
      <c r="I257" s="5">
        <f>('Raw Wide'!G256-'Raw Wide'!G255)/'Raw Wide'!G255</f>
        <v>-1.2257552708048181E-2</v>
      </c>
      <c r="J257" s="5">
        <f>('Raw Wide'!H256-'Raw Wide'!H255)/'Raw Wide'!H255</f>
        <v>1.8912171112613616E-3</v>
      </c>
      <c r="K257" s="5">
        <f>('Raw Wide'!I256-'Raw Wide'!I255)/'Raw Wide'!I255</f>
        <v>8.2536271013548216E-3</v>
      </c>
      <c r="W257" s="2">
        <v>43271</v>
      </c>
      <c r="X257" s="9">
        <f>return[[#This Row],[1COV.DE]]-$N$7</f>
        <v>1.0009374358735517E-2</v>
      </c>
      <c r="Y257" s="9">
        <f>return[[#This Row],[ADS.DE]]-$O$7</f>
        <v>-4.2147250677480839E-3</v>
      </c>
      <c r="Z257" s="9">
        <f>return[[#This Row],[DB1.DE]]-$P$7</f>
        <v>1.2612713366238338E-2</v>
      </c>
      <c r="AA257" s="9">
        <f>return[[#This Row],[FME.DE]]-$Q$7</f>
        <v>3.681772280853974E-3</v>
      </c>
      <c r="AB257" s="9">
        <f>return[[#This Row],[MRK.DE]]-$R$7</f>
        <v>5.3623728284294672E-3</v>
      </c>
      <c r="AC257" s="9">
        <f>return[[#This Row],[PUM.DE]]-$S$7</f>
        <v>-1.3059673516944467E-2</v>
      </c>
      <c r="AD257" s="9">
        <f>return[[#This Row],[SIE.DE]]-$T$7</f>
        <v>1.7553215144299457E-3</v>
      </c>
      <c r="AE257" s="9">
        <f>return[[#This Row],[ZAL.DE]]-$U$7</f>
        <v>8.2991817185185252E-3</v>
      </c>
    </row>
    <row r="258" spans="3:31" x14ac:dyDescent="0.25">
      <c r="C258" s="2">
        <v>43272</v>
      </c>
      <c r="D258" s="5">
        <f>('Raw Wide'!B257-'Raw Wide'!B256)/'Raw Wide'!B256</f>
        <v>-2.9890566041590041E-2</v>
      </c>
      <c r="E258" s="5">
        <f>('Raw Wide'!C257-'Raw Wide'!C256)/'Raw Wide'!C256</f>
        <v>7.9513219114216351E-3</v>
      </c>
      <c r="F258" s="5">
        <f>('Raw Wide'!D257-'Raw Wide'!D256)/'Raw Wide'!D256</f>
        <v>0</v>
      </c>
      <c r="G258" s="5">
        <f>('Raw Wide'!E257-'Raw Wide'!E256)/'Raw Wide'!E256</f>
        <v>0</v>
      </c>
      <c r="H258" s="5">
        <f>('Raw Wide'!F257-'Raw Wide'!F256)/'Raw Wide'!F256</f>
        <v>1.2086564187904145E-3</v>
      </c>
      <c r="I258" s="5">
        <f>('Raw Wide'!G257-'Raw Wide'!G256)/'Raw Wide'!G256</f>
        <v>0</v>
      </c>
      <c r="J258" s="5">
        <f>('Raw Wide'!H257-'Raw Wide'!H256)/'Raw Wide'!H256</f>
        <v>-1.5102015858135583E-2</v>
      </c>
      <c r="K258" s="5">
        <f>('Raw Wide'!I257-'Raw Wide'!I256)/'Raw Wide'!I256</f>
        <v>-2.1538131044303492E-4</v>
      </c>
      <c r="W258" s="2">
        <v>43272</v>
      </c>
      <c r="X258" s="9">
        <f>return[[#This Row],[1COV.DE]]-$N$7</f>
        <v>-2.985435528181711E-2</v>
      </c>
      <c r="Y258" s="9">
        <f>return[[#This Row],[ADS.DE]]-$O$7</f>
        <v>7.6965564905252509E-3</v>
      </c>
      <c r="Z258" s="9">
        <f>return[[#This Row],[DB1.DE]]-$P$7</f>
        <v>-5.6836370602184039E-4</v>
      </c>
      <c r="AA258" s="9">
        <f>return[[#This Row],[FME.DE]]-$Q$7</f>
        <v>2.1188857921064204E-4</v>
      </c>
      <c r="AB258" s="9">
        <f>return[[#This Row],[MRK.DE]]-$R$7</f>
        <v>7.3603872243153674E-4</v>
      </c>
      <c r="AC258" s="9">
        <f>return[[#This Row],[PUM.DE]]-$S$7</f>
        <v>-8.0212080889628602E-4</v>
      </c>
      <c r="AD258" s="9">
        <f>return[[#This Row],[SIE.DE]]-$T$7</f>
        <v>-1.5237911454967E-2</v>
      </c>
      <c r="AE258" s="9">
        <f>return[[#This Row],[ZAL.DE]]-$U$7</f>
        <v>-1.6982669327933122E-4</v>
      </c>
    </row>
    <row r="259" spans="3:31" x14ac:dyDescent="0.25">
      <c r="C259" s="2">
        <v>43273</v>
      </c>
      <c r="D259" s="5">
        <f>('Raw Wide'!B258-'Raw Wide'!B257)/'Raw Wide'!B257</f>
        <v>1.6781351530258528E-2</v>
      </c>
      <c r="E259" s="5">
        <f>('Raw Wide'!C258-'Raw Wide'!C257)/'Raw Wide'!C257</f>
        <v>4.207152542196336E-3</v>
      </c>
      <c r="F259" s="5">
        <f>('Raw Wide'!D258-'Raw Wide'!D257)/'Raw Wide'!D257</f>
        <v>-8.2394828162876046E-3</v>
      </c>
      <c r="G259" s="5">
        <f>('Raw Wide'!E258-'Raw Wide'!E257)/'Raw Wide'!E257</f>
        <v>1.1756536907744549E-2</v>
      </c>
      <c r="H259" s="5">
        <f>('Raw Wide'!F258-'Raw Wide'!F257)/'Raw Wide'!F257</f>
        <v>5.3115787060420755E-3</v>
      </c>
      <c r="I259" s="5">
        <f>('Raw Wide'!G258-'Raw Wide'!G257)/'Raw Wide'!G257</f>
        <v>1.3443677681598437E-2</v>
      </c>
      <c r="J259" s="5">
        <f>('Raw Wide'!H258-'Raw Wide'!H257)/'Raw Wide'!H257</f>
        <v>1.3242736031569727E-2</v>
      </c>
      <c r="K259" s="5">
        <f>('Raw Wide'!I258-'Raw Wide'!I257)/'Raw Wide'!I257</f>
        <v>1.896145227321698E-2</v>
      </c>
      <c r="W259" s="2">
        <v>43273</v>
      </c>
      <c r="X259" s="9">
        <f>return[[#This Row],[1COV.DE]]-$N$7</f>
        <v>1.6817562290031458E-2</v>
      </c>
      <c r="Y259" s="9">
        <f>return[[#This Row],[ADS.DE]]-$O$7</f>
        <v>3.9523871212999526E-3</v>
      </c>
      <c r="Z259" s="9">
        <f>return[[#This Row],[DB1.DE]]-$P$7</f>
        <v>-8.8078465223094451E-3</v>
      </c>
      <c r="AA259" s="9">
        <f>return[[#This Row],[FME.DE]]-$Q$7</f>
        <v>1.1968425486955191E-2</v>
      </c>
      <c r="AB259" s="9">
        <f>return[[#This Row],[MRK.DE]]-$R$7</f>
        <v>4.838961009683198E-3</v>
      </c>
      <c r="AC259" s="9">
        <f>return[[#This Row],[PUM.DE]]-$S$7</f>
        <v>1.264155687270215E-2</v>
      </c>
      <c r="AD259" s="9">
        <f>return[[#This Row],[SIE.DE]]-$T$7</f>
        <v>1.3106840434738311E-2</v>
      </c>
      <c r="AE259" s="9">
        <f>return[[#This Row],[ZAL.DE]]-$U$7</f>
        <v>1.9007006890380686E-2</v>
      </c>
    </row>
    <row r="260" spans="3:31" x14ac:dyDescent="0.25">
      <c r="C260" s="2">
        <v>43276</v>
      </c>
      <c r="D260" s="5">
        <f>('Raw Wide'!B259-'Raw Wide'!B258)/'Raw Wide'!B258</f>
        <v>-2.7597539292917934E-2</v>
      </c>
      <c r="E260" s="5">
        <f>('Raw Wide'!C259-'Raw Wide'!C258)/'Raw Wide'!C258</f>
        <v>-2.0686094687853384E-2</v>
      </c>
      <c r="F260" s="5">
        <f>('Raw Wide'!D259-'Raw Wide'!D258)/'Raw Wide'!D258</f>
        <v>-1.0931333017320227E-2</v>
      </c>
      <c r="G260" s="5">
        <f>('Raw Wide'!E259-'Raw Wide'!E258)/'Raw Wide'!E258</f>
        <v>-2.1189355390436645E-2</v>
      </c>
      <c r="H260" s="5">
        <f>('Raw Wide'!F259-'Raw Wide'!F258)/'Raw Wide'!F258</f>
        <v>-1.7291158554607285E-2</v>
      </c>
      <c r="I260" s="5">
        <f>('Raw Wide'!G259-'Raw Wide'!G258)/'Raw Wide'!G258</f>
        <v>-4.4897950529106487E-2</v>
      </c>
      <c r="J260" s="5">
        <f>('Raw Wide'!H259-'Raw Wide'!H258)/'Raw Wide'!H258</f>
        <v>-2.7343089619895022E-2</v>
      </c>
      <c r="K260" s="5">
        <f>('Raw Wide'!I259-'Raw Wide'!I258)/'Raw Wide'!I258</f>
        <v>-1.0784563104576803E-2</v>
      </c>
      <c r="W260" s="2">
        <v>43276</v>
      </c>
      <c r="X260" s="9">
        <f>return[[#This Row],[1COV.DE]]-$N$7</f>
        <v>-2.7561328533145003E-2</v>
      </c>
      <c r="Y260" s="9">
        <f>return[[#This Row],[ADS.DE]]-$O$7</f>
        <v>-2.0940860108749768E-2</v>
      </c>
      <c r="Z260" s="9">
        <f>return[[#This Row],[DB1.DE]]-$P$7</f>
        <v>-1.1499696723342067E-2</v>
      </c>
      <c r="AA260" s="9">
        <f>return[[#This Row],[FME.DE]]-$Q$7</f>
        <v>-2.0977466811226003E-2</v>
      </c>
      <c r="AB260" s="9">
        <f>return[[#This Row],[MRK.DE]]-$R$7</f>
        <v>-1.7763776250966163E-2</v>
      </c>
      <c r="AC260" s="9">
        <f>return[[#This Row],[PUM.DE]]-$S$7</f>
        <v>-4.5700071338002773E-2</v>
      </c>
      <c r="AD260" s="9">
        <f>return[[#This Row],[SIE.DE]]-$T$7</f>
        <v>-2.7478985216726436E-2</v>
      </c>
      <c r="AE260" s="9">
        <f>return[[#This Row],[ZAL.DE]]-$U$7</f>
        <v>-1.0739008487413099E-2</v>
      </c>
    </row>
    <row r="261" spans="3:31" x14ac:dyDescent="0.25">
      <c r="C261" s="2">
        <v>43277</v>
      </c>
      <c r="D261" s="5">
        <f>('Raw Wide'!B260-'Raw Wide'!B259)/'Raw Wide'!B259</f>
        <v>1.0851548621664686E-2</v>
      </c>
      <c r="E261" s="5">
        <f>('Raw Wide'!C260-'Raw Wide'!C259)/'Raw Wide'!C259</f>
        <v>2.1390509110202414E-3</v>
      </c>
      <c r="F261" s="5">
        <f>('Raw Wide'!D260-'Raw Wide'!D259)/'Raw Wide'!D259</f>
        <v>1.0168039724540633E-2</v>
      </c>
      <c r="G261" s="5">
        <f>('Raw Wide'!E260-'Raw Wide'!E259)/'Raw Wide'!E259</f>
        <v>3.0260598914901332E-3</v>
      </c>
      <c r="H261" s="5">
        <f>('Raw Wide'!F260-'Raw Wide'!F259)/'Raw Wide'!F259</f>
        <v>1.2220515820296478E-3</v>
      </c>
      <c r="I261" s="5">
        <f>('Raw Wide'!G260-'Raw Wide'!G259)/'Raw Wide'!G259</f>
        <v>-1.4957317889268965E-2</v>
      </c>
      <c r="J261" s="5">
        <f>('Raw Wide'!H260-'Raw Wide'!H259)/'Raw Wide'!H259</f>
        <v>-8.8401402159511283E-3</v>
      </c>
      <c r="K261" s="5">
        <f>('Raw Wide'!I260-'Raw Wide'!I259)/'Raw Wide'!I259</f>
        <v>8.1231510928420503E-3</v>
      </c>
      <c r="W261" s="2">
        <v>43277</v>
      </c>
      <c r="X261" s="9">
        <f>return[[#This Row],[1COV.DE]]-$N$7</f>
        <v>1.0887759381437616E-2</v>
      </c>
      <c r="Y261" s="9">
        <f>return[[#This Row],[ADS.DE]]-$O$7</f>
        <v>1.8842854901238576E-3</v>
      </c>
      <c r="Z261" s="9">
        <f>return[[#This Row],[DB1.DE]]-$P$7</f>
        <v>9.5996760185187921E-3</v>
      </c>
      <c r="AA261" s="9">
        <f>return[[#This Row],[FME.DE]]-$Q$7</f>
        <v>3.2379484707007753E-3</v>
      </c>
      <c r="AB261" s="9">
        <f>return[[#This Row],[MRK.DE]]-$R$7</f>
        <v>7.494338856707701E-4</v>
      </c>
      <c r="AC261" s="9">
        <f>return[[#This Row],[PUM.DE]]-$S$7</f>
        <v>-1.5759438698165252E-2</v>
      </c>
      <c r="AD261" s="9">
        <f>return[[#This Row],[SIE.DE]]-$T$7</f>
        <v>-8.9760358127825447E-3</v>
      </c>
      <c r="AE261" s="9">
        <f>return[[#This Row],[ZAL.DE]]-$U$7</f>
        <v>8.1687057100057539E-3</v>
      </c>
    </row>
    <row r="262" spans="3:31" x14ac:dyDescent="0.25">
      <c r="C262" s="2">
        <v>43278</v>
      </c>
      <c r="D262" s="5">
        <f>('Raw Wide'!B261-'Raw Wide'!B260)/'Raw Wide'!B260</f>
        <v>2.3396567626414618E-2</v>
      </c>
      <c r="E262" s="5">
        <f>('Raw Wide'!C261-'Raw Wide'!C260)/'Raw Wide'!C260</f>
        <v>9.0716470350561684E-3</v>
      </c>
      <c r="F262" s="5">
        <f>('Raw Wide'!D261-'Raw Wide'!D260)/'Raw Wide'!D260</f>
        <v>4.814029205361778E-3</v>
      </c>
      <c r="G262" s="5">
        <f>('Raw Wide'!E261-'Raw Wide'!E260)/'Raw Wide'!E260</f>
        <v>7.4263472348464763E-3</v>
      </c>
      <c r="H262" s="5">
        <f>('Raw Wide'!F261-'Raw Wide'!F260)/'Raw Wide'!F260</f>
        <v>1.2448048628285587E-2</v>
      </c>
      <c r="I262" s="5">
        <f>('Raw Wide'!G261-'Raw Wide'!G260)/'Raw Wide'!G260</f>
        <v>1.952289133935721E-2</v>
      </c>
      <c r="J262" s="5">
        <f>('Raw Wide'!H261-'Raw Wide'!H260)/'Raw Wide'!H260</f>
        <v>1.8551461443561401E-2</v>
      </c>
      <c r="K262" s="5">
        <f>('Raw Wide'!I261-'Raw Wide'!I260)/'Raw Wide'!I260</f>
        <v>1.3570801526717623E-2</v>
      </c>
      <c r="W262" s="2">
        <v>43278</v>
      </c>
      <c r="X262" s="9">
        <f>return[[#This Row],[1COV.DE]]-$N$7</f>
        <v>2.3432778386187549E-2</v>
      </c>
      <c r="Y262" s="9">
        <f>return[[#This Row],[ADS.DE]]-$O$7</f>
        <v>8.8168816141597842E-3</v>
      </c>
      <c r="Z262" s="9">
        <f>return[[#This Row],[DB1.DE]]-$P$7</f>
        <v>4.2456654993399375E-3</v>
      </c>
      <c r="AA262" s="9">
        <f>return[[#This Row],[FME.DE]]-$Q$7</f>
        <v>7.6382358140571188E-3</v>
      </c>
      <c r="AB262" s="9">
        <f>return[[#This Row],[MRK.DE]]-$R$7</f>
        <v>1.1975430931926708E-2</v>
      </c>
      <c r="AC262" s="9">
        <f>return[[#This Row],[PUM.DE]]-$S$7</f>
        <v>1.8720770530460923E-2</v>
      </c>
      <c r="AD262" s="9">
        <f>return[[#This Row],[SIE.DE]]-$T$7</f>
        <v>1.8415565846729987E-2</v>
      </c>
      <c r="AE262" s="9">
        <f>return[[#This Row],[ZAL.DE]]-$U$7</f>
        <v>1.3616356143881327E-2</v>
      </c>
    </row>
    <row r="263" spans="3:31" x14ac:dyDescent="0.25">
      <c r="C263" s="2">
        <v>43279</v>
      </c>
      <c r="D263" s="5">
        <f>('Raw Wide'!B262-'Raw Wide'!B261)/'Raw Wide'!B261</f>
        <v>-8.8758223330985264E-3</v>
      </c>
      <c r="E263" s="5">
        <f>('Raw Wide'!C262-'Raw Wide'!C261)/'Raw Wide'!C261</f>
        <v>-2.6970011731255749E-2</v>
      </c>
      <c r="F263" s="5">
        <f>('Raw Wide'!D262-'Raw Wide'!D261)/'Raw Wide'!D261</f>
        <v>-1.611506013098327E-2</v>
      </c>
      <c r="G263" s="5">
        <f>('Raw Wide'!E262-'Raw Wide'!E261)/'Raw Wide'!E261</f>
        <v>-1.1978763459790296E-2</v>
      </c>
      <c r="H263" s="5">
        <f>('Raw Wide'!F262-'Raw Wide'!F261)/'Raw Wide'!F261</f>
        <v>-2.8929802228873152E-3</v>
      </c>
      <c r="I263" s="5">
        <f>('Raw Wide'!G262-'Raw Wide'!G261)/'Raw Wide'!G261</f>
        <v>3.7233964202026619E-2</v>
      </c>
      <c r="J263" s="5">
        <f>('Raw Wide'!H262-'Raw Wide'!H261)/'Raw Wide'!H261</f>
        <v>-1.6462309087028577E-2</v>
      </c>
      <c r="K263" s="5">
        <f>('Raw Wide'!I262-'Raw Wide'!I261)/'Raw Wide'!I261</f>
        <v>-1.2343096492533323E-2</v>
      </c>
      <c r="W263" s="2">
        <v>43279</v>
      </c>
      <c r="X263" s="9">
        <f>return[[#This Row],[1COV.DE]]-$N$7</f>
        <v>-8.839611573325596E-3</v>
      </c>
      <c r="Y263" s="9">
        <f>return[[#This Row],[ADS.DE]]-$O$7</f>
        <v>-2.7224777152152133E-2</v>
      </c>
      <c r="Z263" s="9">
        <f>return[[#This Row],[DB1.DE]]-$P$7</f>
        <v>-1.668342383700511E-2</v>
      </c>
      <c r="AA263" s="9">
        <f>return[[#This Row],[FME.DE]]-$Q$7</f>
        <v>-1.1766874880579654E-2</v>
      </c>
      <c r="AB263" s="9">
        <f>return[[#This Row],[MRK.DE]]-$R$7</f>
        <v>-3.3655979192461932E-3</v>
      </c>
      <c r="AC263" s="9">
        <f>return[[#This Row],[PUM.DE]]-$S$7</f>
        <v>3.6431843393130332E-2</v>
      </c>
      <c r="AD263" s="9">
        <f>return[[#This Row],[SIE.DE]]-$T$7</f>
        <v>-1.6598204683859991E-2</v>
      </c>
      <c r="AE263" s="9">
        <f>return[[#This Row],[ZAL.DE]]-$U$7</f>
        <v>-1.2297541875369619E-2</v>
      </c>
    </row>
    <row r="264" spans="3:31" x14ac:dyDescent="0.25">
      <c r="C264" s="2">
        <v>43280</v>
      </c>
      <c r="D264" s="5">
        <f>('Raw Wide'!B263-'Raw Wide'!B262)/'Raw Wide'!B262</f>
        <v>3.6906360863650269E-2</v>
      </c>
      <c r="E264" s="5">
        <f>('Raw Wide'!C263-'Raw Wide'!C262)/'Raw Wide'!C262</f>
        <v>1.6032576738472519E-2</v>
      </c>
      <c r="F264" s="5">
        <f>('Raw Wide'!D263-'Raw Wide'!D262)/'Raw Wide'!D262</f>
        <v>1.0624222732777994E-2</v>
      </c>
      <c r="G264" s="5">
        <f>('Raw Wide'!E263-'Raw Wide'!E262)/'Raw Wide'!E262</f>
        <v>6.994584831669432E-3</v>
      </c>
      <c r="H264" s="5">
        <f>('Raw Wide'!F263-'Raw Wide'!F262)/'Raw Wide'!F262</f>
        <v>1.0880190336355781E-2</v>
      </c>
      <c r="I264" s="5">
        <f>('Raw Wide'!G263-'Raw Wide'!G262)/'Raw Wide'!G262</f>
        <v>2.7692311198388341E-2</v>
      </c>
      <c r="J264" s="5">
        <f>('Raw Wide'!H263-'Raw Wide'!H262)/'Raw Wide'!H262</f>
        <v>8.0128920628160707E-3</v>
      </c>
      <c r="K264" s="5">
        <f>('Raw Wide'!I263-'Raw Wide'!I262)/'Raw Wide'!I262</f>
        <v>1.3980089260328019E-2</v>
      </c>
      <c r="W264" s="2">
        <v>43280</v>
      </c>
      <c r="X264" s="9">
        <f>return[[#This Row],[1COV.DE]]-$N$7</f>
        <v>3.6942571623423195E-2</v>
      </c>
      <c r="Y264" s="9">
        <f>return[[#This Row],[ADS.DE]]-$O$7</f>
        <v>1.5777811317576135E-2</v>
      </c>
      <c r="Z264" s="9">
        <f>return[[#This Row],[DB1.DE]]-$P$7</f>
        <v>1.0055859026756153E-2</v>
      </c>
      <c r="AA264" s="9">
        <f>return[[#This Row],[FME.DE]]-$Q$7</f>
        <v>7.2064734108800745E-3</v>
      </c>
      <c r="AB264" s="9">
        <f>return[[#This Row],[MRK.DE]]-$R$7</f>
        <v>1.0407572639996903E-2</v>
      </c>
      <c r="AC264" s="9">
        <f>return[[#This Row],[PUM.DE]]-$S$7</f>
        <v>2.6890190389492055E-2</v>
      </c>
      <c r="AD264" s="9">
        <f>return[[#This Row],[SIE.DE]]-$T$7</f>
        <v>7.8769964659846543E-3</v>
      </c>
      <c r="AE264" s="9">
        <f>return[[#This Row],[ZAL.DE]]-$U$7</f>
        <v>1.4025643877491722E-2</v>
      </c>
    </row>
    <row r="265" spans="3:31" x14ac:dyDescent="0.25">
      <c r="C265" s="2">
        <v>43283</v>
      </c>
      <c r="D265" s="5">
        <f>('Raw Wide'!B264-'Raw Wide'!B263)/'Raw Wide'!B263</f>
        <v>-1.5440948857831356E-2</v>
      </c>
      <c r="E265" s="5">
        <f>('Raw Wide'!C264-'Raw Wide'!C263)/'Raw Wide'!C263</f>
        <v>-1.8186613986525484E-2</v>
      </c>
      <c r="F265" s="5">
        <f>('Raw Wide'!D264-'Raw Wide'!D263)/'Raw Wide'!D263</f>
        <v>-1.3140680924825043E-3</v>
      </c>
      <c r="G265" s="5">
        <f>('Raw Wide'!E264-'Raw Wide'!E263)/'Raw Wide'!E263</f>
        <v>-7.8722010705637724E-3</v>
      </c>
      <c r="H265" s="5">
        <f>('Raw Wide'!F264-'Raw Wide'!F263)/'Raw Wide'!F263</f>
        <v>8.131975010099067E-3</v>
      </c>
      <c r="I265" s="5">
        <f>('Raw Wide'!G264-'Raw Wide'!G263)/'Raw Wide'!G263</f>
        <v>-2.095798375025126E-2</v>
      </c>
      <c r="J265" s="5">
        <f>('Raw Wide'!H264-'Raw Wide'!H263)/'Raw Wide'!H263</f>
        <v>-5.6527317220843908E-3</v>
      </c>
      <c r="K265" s="5">
        <f>('Raw Wide'!I264-'Raw Wide'!I263)/'Raw Wide'!I263</f>
        <v>-3.1334448116448993E-3</v>
      </c>
      <c r="W265" s="2">
        <v>43283</v>
      </c>
      <c r="X265" s="9">
        <f>return[[#This Row],[1COV.DE]]-$N$7</f>
        <v>-1.5404738098058425E-2</v>
      </c>
      <c r="Y265" s="9">
        <f>return[[#This Row],[ADS.DE]]-$O$7</f>
        <v>-1.8441379407421868E-2</v>
      </c>
      <c r="Z265" s="9">
        <f>return[[#This Row],[DB1.DE]]-$P$7</f>
        <v>-1.8824317985043446E-3</v>
      </c>
      <c r="AA265" s="9">
        <f>return[[#This Row],[FME.DE]]-$Q$7</f>
        <v>-7.6603124913531308E-3</v>
      </c>
      <c r="AB265" s="9">
        <f>return[[#This Row],[MRK.DE]]-$R$7</f>
        <v>7.6593573137401895E-3</v>
      </c>
      <c r="AC265" s="9">
        <f>return[[#This Row],[PUM.DE]]-$S$7</f>
        <v>-2.1760104559147547E-2</v>
      </c>
      <c r="AD265" s="9">
        <f>return[[#This Row],[SIE.DE]]-$T$7</f>
        <v>-5.7886273189158063E-3</v>
      </c>
      <c r="AE265" s="9">
        <f>return[[#This Row],[ZAL.DE]]-$U$7</f>
        <v>-3.0878901944811957E-3</v>
      </c>
    </row>
    <row r="266" spans="3:31" x14ac:dyDescent="0.25">
      <c r="C266" s="2">
        <v>43284</v>
      </c>
      <c r="D266" s="5">
        <f>('Raw Wide'!B265-'Raw Wide'!B264)/'Raw Wide'!B264</f>
        <v>-6.6453304800789363E-3</v>
      </c>
      <c r="E266" s="5">
        <f>('Raw Wide'!C265-'Raw Wide'!C264)/'Raw Wide'!C264</f>
        <v>7.899897136997713E-3</v>
      </c>
      <c r="F266" s="5">
        <f>('Raw Wide'!D265-'Raw Wide'!D264)/'Raw Wide'!D264</f>
        <v>1.5350877632105488E-2</v>
      </c>
      <c r="G266" s="5">
        <f>('Raw Wide'!E265-'Raw Wide'!E264)/'Raw Wide'!E264</f>
        <v>2.5670923046241701E-3</v>
      </c>
      <c r="H266" s="5">
        <f>('Raw Wide'!F265-'Raw Wide'!F264)/'Raw Wide'!F264</f>
        <v>8.3036624742132657E-3</v>
      </c>
      <c r="I266" s="5">
        <f>('Raw Wide'!G265-'Raw Wide'!G264)/'Raw Wide'!G264</f>
        <v>2.0386381554852603E-3</v>
      </c>
      <c r="J266" s="5">
        <f>('Raw Wide'!H265-'Raw Wide'!H264)/'Raw Wide'!H264</f>
        <v>1.2080228285349737E-2</v>
      </c>
      <c r="K266" s="5">
        <f>('Raw Wide'!I265-'Raw Wide'!I264)/'Raw Wide'!I264</f>
        <v>7.7535413295569703E-3</v>
      </c>
      <c r="W266" s="2">
        <v>43284</v>
      </c>
      <c r="X266" s="9">
        <f>return[[#This Row],[1COV.DE]]-$N$7</f>
        <v>-6.6091197203060059E-3</v>
      </c>
      <c r="Y266" s="9">
        <f>return[[#This Row],[ADS.DE]]-$O$7</f>
        <v>7.6451317161013287E-3</v>
      </c>
      <c r="Z266" s="9">
        <f>return[[#This Row],[DB1.DE]]-$P$7</f>
        <v>1.4782513926083648E-2</v>
      </c>
      <c r="AA266" s="9">
        <f>return[[#This Row],[FME.DE]]-$Q$7</f>
        <v>2.7789808838348121E-3</v>
      </c>
      <c r="AB266" s="9">
        <f>return[[#This Row],[MRK.DE]]-$R$7</f>
        <v>7.8310447778543874E-3</v>
      </c>
      <c r="AC266" s="9">
        <f>return[[#This Row],[PUM.DE]]-$S$7</f>
        <v>1.2365173465889742E-3</v>
      </c>
      <c r="AD266" s="9">
        <f>return[[#This Row],[SIE.DE]]-$T$7</f>
        <v>1.1944332688518321E-2</v>
      </c>
      <c r="AE266" s="9">
        <f>return[[#This Row],[ZAL.DE]]-$U$7</f>
        <v>7.7990959467206739E-3</v>
      </c>
    </row>
    <row r="267" spans="3:31" x14ac:dyDescent="0.25">
      <c r="C267" s="2">
        <v>43285</v>
      </c>
      <c r="D267" s="5">
        <f>('Raw Wide'!B266-'Raw Wide'!B265)/'Raw Wide'!B265</f>
        <v>-1.6590926965043461E-2</v>
      </c>
      <c r="E267" s="5">
        <f>('Raw Wide'!C266-'Raw Wide'!C265)/'Raw Wide'!C265</f>
        <v>-1.5405649388627471E-2</v>
      </c>
      <c r="F267" s="5">
        <f>('Raw Wide'!D266-'Raw Wide'!D265)/'Raw Wide'!D265</f>
        <v>5.6155114715944372E-3</v>
      </c>
      <c r="G267" s="5">
        <f>('Raw Wide'!E266-'Raw Wide'!E265)/'Raw Wide'!E265</f>
        <v>-4.1201214276922166E-2</v>
      </c>
      <c r="H267" s="5">
        <f>('Raw Wide'!F266-'Raw Wide'!F265)/'Raw Wide'!F265</f>
        <v>-7.7648833945213524E-3</v>
      </c>
      <c r="I267" s="5">
        <f>('Raw Wide'!G266-'Raw Wide'!G265)/'Raw Wide'!G265</f>
        <v>-2.1363134631616813E-2</v>
      </c>
      <c r="J267" s="5">
        <f>('Raw Wide'!H266-'Raw Wide'!H265)/'Raw Wide'!H265</f>
        <v>2.6330447939455449E-3</v>
      </c>
      <c r="K267" s="5">
        <f>('Raw Wide'!I266-'Raw Wide'!I265)/'Raw Wide'!I265</f>
        <v>-1.2684549802453867E-2</v>
      </c>
      <c r="W267" s="2">
        <v>43285</v>
      </c>
      <c r="X267" s="9">
        <f>return[[#This Row],[1COV.DE]]-$N$7</f>
        <v>-1.655471620527053E-2</v>
      </c>
      <c r="Y267" s="9">
        <f>return[[#This Row],[ADS.DE]]-$O$7</f>
        <v>-1.5660414809523855E-2</v>
      </c>
      <c r="Z267" s="9">
        <f>return[[#This Row],[DB1.DE]]-$P$7</f>
        <v>5.0471477655725967E-3</v>
      </c>
      <c r="AA267" s="9">
        <f>return[[#This Row],[FME.DE]]-$Q$7</f>
        <v>-4.0989325697711521E-2</v>
      </c>
      <c r="AB267" s="9">
        <f>return[[#This Row],[MRK.DE]]-$R$7</f>
        <v>-8.2375010908802299E-3</v>
      </c>
      <c r="AC267" s="9">
        <f>return[[#This Row],[PUM.DE]]-$S$7</f>
        <v>-2.21652554405131E-2</v>
      </c>
      <c r="AD267" s="9">
        <f>return[[#This Row],[SIE.DE]]-$T$7</f>
        <v>2.497149197114129E-3</v>
      </c>
      <c r="AE267" s="9">
        <f>return[[#This Row],[ZAL.DE]]-$U$7</f>
        <v>-1.2638995185290164E-2</v>
      </c>
    </row>
    <row r="268" spans="3:31" x14ac:dyDescent="0.25">
      <c r="C268" s="2">
        <v>43286</v>
      </c>
      <c r="D268" s="5">
        <f>('Raw Wide'!B267-'Raw Wide'!B266)/'Raw Wide'!B266</f>
        <v>1.8231235829874626E-2</v>
      </c>
      <c r="E268" s="5">
        <f>('Raw Wide'!C267-'Raw Wide'!C266)/'Raw Wide'!C266</f>
        <v>-1.6467651549272825E-3</v>
      </c>
      <c r="F268" s="5">
        <f>('Raw Wide'!D267-'Raw Wide'!D266)/'Raw Wide'!D266</f>
        <v>-4.2955889667293401E-4</v>
      </c>
      <c r="G268" s="5">
        <f>('Raw Wide'!E267-'Raw Wide'!E266)/'Raw Wide'!E266</f>
        <v>3.3990642943757948E-3</v>
      </c>
      <c r="H268" s="5">
        <f>('Raw Wide'!F267-'Raw Wide'!F266)/'Raw Wide'!F266</f>
        <v>7.3513829008262106E-3</v>
      </c>
      <c r="I268" s="5">
        <f>('Raw Wide'!G267-'Raw Wide'!G266)/'Raw Wide'!G266</f>
        <v>8.3160374835480923E-3</v>
      </c>
      <c r="J268" s="5">
        <f>('Raw Wide'!H267-'Raw Wide'!H266)/'Raw Wide'!H266</f>
        <v>4.026531187129906E-3</v>
      </c>
      <c r="K268" s="5">
        <f>('Raw Wide'!I267-'Raw Wide'!I266)/'Raw Wide'!I266</f>
        <v>2.9485888795282877E-3</v>
      </c>
      <c r="W268" s="2">
        <v>43286</v>
      </c>
      <c r="X268" s="9">
        <f>return[[#This Row],[1COV.DE]]-$N$7</f>
        <v>1.8267446589647556E-2</v>
      </c>
      <c r="Y268" s="9">
        <f>return[[#This Row],[ADS.DE]]-$O$7</f>
        <v>-1.9015305758236663E-3</v>
      </c>
      <c r="Z268" s="9">
        <f>return[[#This Row],[DB1.DE]]-$P$7</f>
        <v>-9.9792260269477434E-4</v>
      </c>
      <c r="AA268" s="9">
        <f>return[[#This Row],[FME.DE]]-$Q$7</f>
        <v>3.6109528735864369E-3</v>
      </c>
      <c r="AB268" s="9">
        <f>return[[#This Row],[MRK.DE]]-$R$7</f>
        <v>6.878765204467333E-3</v>
      </c>
      <c r="AC268" s="9">
        <f>return[[#This Row],[PUM.DE]]-$S$7</f>
        <v>7.5139166746518065E-3</v>
      </c>
      <c r="AD268" s="9">
        <f>return[[#This Row],[SIE.DE]]-$T$7</f>
        <v>3.8906355902984901E-3</v>
      </c>
      <c r="AE268" s="9">
        <f>return[[#This Row],[ZAL.DE]]-$U$7</f>
        <v>2.9941434966919912E-3</v>
      </c>
    </row>
    <row r="269" spans="3:31" x14ac:dyDescent="0.25">
      <c r="C269" s="2">
        <v>43287</v>
      </c>
      <c r="D269" s="5">
        <f>('Raw Wide'!B268-'Raw Wide'!B267)/'Raw Wide'!B267</f>
        <v>7.2155208616801357E-3</v>
      </c>
      <c r="E269" s="5">
        <f>('Raw Wide'!C268-'Raw Wide'!C267)/'Raw Wide'!C267</f>
        <v>-1.9248213390007192E-3</v>
      </c>
      <c r="F269" s="5">
        <f>('Raw Wide'!D268-'Raw Wide'!D267)/'Raw Wide'!D267</f>
        <v>9.0246134331213763E-3</v>
      </c>
      <c r="G269" s="5">
        <f>('Raw Wide'!E268-'Raw Wide'!E267)/'Raw Wide'!E267</f>
        <v>1.8630584795900743E-2</v>
      </c>
      <c r="H269" s="5">
        <f>('Raw Wide'!F268-'Raw Wide'!F267)/'Raw Wide'!F267</f>
        <v>4.7080467744477466E-4</v>
      </c>
      <c r="I269" s="5">
        <f>('Raw Wide'!G268-'Raw Wide'!G267)/'Raw Wide'!G267</f>
        <v>-2.0619264727463928E-3</v>
      </c>
      <c r="J269" s="5">
        <f>('Raw Wide'!H268-'Raw Wide'!H267)/'Raw Wide'!H267</f>
        <v>3.3131096580427855E-3</v>
      </c>
      <c r="K269" s="5">
        <f>('Raw Wide'!I268-'Raw Wide'!I267)/'Raw Wide'!I267</f>
        <v>4.4099748931116182E-3</v>
      </c>
      <c r="W269" s="2">
        <v>43287</v>
      </c>
      <c r="X269" s="9">
        <f>return[[#This Row],[1COV.DE]]-$N$7</f>
        <v>7.2517316214530661E-3</v>
      </c>
      <c r="Y269" s="9">
        <f>return[[#This Row],[ADS.DE]]-$O$7</f>
        <v>-2.179586759897103E-3</v>
      </c>
      <c r="Z269" s="9">
        <f>return[[#This Row],[DB1.DE]]-$P$7</f>
        <v>8.4562497270995358E-3</v>
      </c>
      <c r="AA269" s="9">
        <f>return[[#This Row],[FME.DE]]-$Q$7</f>
        <v>1.8842473375111385E-2</v>
      </c>
      <c r="AB269" s="9">
        <f>return[[#This Row],[MRK.DE]]-$R$7</f>
        <v>-1.813018914103117E-6</v>
      </c>
      <c r="AC269" s="9">
        <f>return[[#This Row],[PUM.DE]]-$S$7</f>
        <v>-2.8640472816426786E-3</v>
      </c>
      <c r="AD269" s="9">
        <f>return[[#This Row],[SIE.DE]]-$T$7</f>
        <v>3.1772140612113696E-3</v>
      </c>
      <c r="AE269" s="9">
        <f>return[[#This Row],[ZAL.DE]]-$U$7</f>
        <v>4.4555295102753217E-3</v>
      </c>
    </row>
    <row r="270" spans="3:31" x14ac:dyDescent="0.25">
      <c r="C270" s="2">
        <v>43290</v>
      </c>
      <c r="D270" s="5">
        <f>('Raw Wide'!B269-'Raw Wide'!B268)/'Raw Wide'!B268</f>
        <v>-2.388040888662579E-3</v>
      </c>
      <c r="E270" s="5">
        <f>('Raw Wide'!C269-'Raw Wide'!C268)/'Raw Wide'!C268</f>
        <v>1.9285334212829808E-3</v>
      </c>
      <c r="F270" s="5">
        <f>('Raw Wide'!D269-'Raw Wide'!D268)/'Raw Wide'!D268</f>
        <v>8.5171649758003271E-4</v>
      </c>
      <c r="G270" s="5">
        <f>('Raw Wide'!E269-'Raw Wide'!E268)/'Raw Wide'!E268</f>
        <v>-1.0688854489266708E-2</v>
      </c>
      <c r="H270" s="5">
        <f>('Raw Wide'!F269-'Raw Wide'!F268)/'Raw Wide'!F268</f>
        <v>9.4109143889454605E-4</v>
      </c>
      <c r="I270" s="5">
        <f>('Raw Wide'!G269-'Raw Wide'!G268)/'Raw Wide'!G268</f>
        <v>2.0661867980028338E-3</v>
      </c>
      <c r="J270" s="5">
        <f>('Raw Wide'!H269-'Raw Wide'!H268)/'Raw Wide'!H268</f>
        <v>6.4302994119672854E-3</v>
      </c>
      <c r="K270" s="5">
        <f>('Raw Wide'!I269-'Raw Wide'!I268)/'Raw Wide'!I268</f>
        <v>1.3798870424466982E-2</v>
      </c>
      <c r="W270" s="2">
        <v>43290</v>
      </c>
      <c r="X270" s="9">
        <f>return[[#This Row],[1COV.DE]]-$N$7</f>
        <v>-2.351830128889649E-3</v>
      </c>
      <c r="Y270" s="9">
        <f>return[[#This Row],[ADS.DE]]-$O$7</f>
        <v>1.673768000386597E-3</v>
      </c>
      <c r="Z270" s="9">
        <f>return[[#This Row],[DB1.DE]]-$P$7</f>
        <v>2.8335279155819232E-4</v>
      </c>
      <c r="AA270" s="9">
        <f>return[[#This Row],[FME.DE]]-$Q$7</f>
        <v>-1.0476965910056067E-2</v>
      </c>
      <c r="AB270" s="9">
        <f>return[[#This Row],[MRK.DE]]-$R$7</f>
        <v>4.6847374253566827E-4</v>
      </c>
      <c r="AC270" s="9">
        <f>return[[#This Row],[PUM.DE]]-$S$7</f>
        <v>1.2640659891065477E-3</v>
      </c>
      <c r="AD270" s="9">
        <f>return[[#This Row],[SIE.DE]]-$T$7</f>
        <v>6.2944038151358699E-3</v>
      </c>
      <c r="AE270" s="9">
        <f>return[[#This Row],[ZAL.DE]]-$U$7</f>
        <v>1.3844425041630685E-2</v>
      </c>
    </row>
    <row r="271" spans="3:31" x14ac:dyDescent="0.25">
      <c r="C271" s="2">
        <v>43291</v>
      </c>
      <c r="D271" s="5">
        <f>('Raw Wide'!B270-'Raw Wide'!B269)/'Raw Wide'!B269</f>
        <v>2.1808517703943115E-2</v>
      </c>
      <c r="E271" s="5">
        <f>('Raw Wide'!C270-'Raw Wide'!C269)/'Raw Wide'!C269</f>
        <v>1.732198731544864E-2</v>
      </c>
      <c r="F271" s="5">
        <f>('Raw Wide'!D270-'Raw Wide'!D269)/'Raw Wide'!D269</f>
        <v>8.0850733029889203E-3</v>
      </c>
      <c r="G271" s="5">
        <f>('Raw Wide'!E270-'Raw Wide'!E269)/'Raw Wide'!E269</f>
        <v>7.2016065008750701E-4</v>
      </c>
      <c r="H271" s="5">
        <f>('Raw Wide'!F270-'Raw Wide'!F269)/'Raw Wide'!F269</f>
        <v>1.2928843768460437E-2</v>
      </c>
      <c r="I271" s="5">
        <f>('Raw Wide'!G270-'Raw Wide'!G269)/'Raw Wide'!G269</f>
        <v>4.1237681047712905E-3</v>
      </c>
      <c r="J271" s="5">
        <f>('Raw Wide'!H270-'Raw Wide'!H269)/'Raw Wide'!H269</f>
        <v>1.3641818809751766E-2</v>
      </c>
      <c r="K271" s="5">
        <f>('Raw Wide'!I270-'Raw Wide'!I269)/'Raw Wide'!I269</f>
        <v>2.8459413138403316E-2</v>
      </c>
      <c r="W271" s="2">
        <v>43291</v>
      </c>
      <c r="X271" s="9">
        <f>return[[#This Row],[1COV.DE]]-$N$7</f>
        <v>2.1844728463716045E-2</v>
      </c>
      <c r="Y271" s="9">
        <f>return[[#This Row],[ADS.DE]]-$O$7</f>
        <v>1.7067221894552256E-2</v>
      </c>
      <c r="Z271" s="9">
        <f>return[[#This Row],[DB1.DE]]-$P$7</f>
        <v>7.5167095969670798E-3</v>
      </c>
      <c r="AA271" s="9">
        <f>return[[#This Row],[FME.DE]]-$Q$7</f>
        <v>9.3204922929814905E-4</v>
      </c>
      <c r="AB271" s="9">
        <f>return[[#This Row],[MRK.DE]]-$R$7</f>
        <v>1.2456226072101558E-2</v>
      </c>
      <c r="AC271" s="9">
        <f>return[[#This Row],[PUM.DE]]-$S$7</f>
        <v>3.3216472958750047E-3</v>
      </c>
      <c r="AD271" s="9">
        <f>return[[#This Row],[SIE.DE]]-$T$7</f>
        <v>1.3505923212920349E-2</v>
      </c>
      <c r="AE271" s="9">
        <f>return[[#This Row],[ZAL.DE]]-$U$7</f>
        <v>2.8504967755567021E-2</v>
      </c>
    </row>
    <row r="272" spans="3:31" x14ac:dyDescent="0.25">
      <c r="C272" s="2">
        <v>43292</v>
      </c>
      <c r="D272" s="5">
        <f>('Raw Wide'!B271-'Raw Wide'!B270)/'Raw Wide'!B270</f>
        <v>-1.431541026389729E-2</v>
      </c>
      <c r="E272" s="5">
        <f>('Raw Wide'!C271-'Raw Wide'!C270)/'Raw Wide'!C270</f>
        <v>-1.054059361958385E-2</v>
      </c>
      <c r="F272" s="5">
        <f>('Raw Wide'!D271-'Raw Wide'!D270)/'Raw Wide'!D270</f>
        <v>3.3769690237212603E-3</v>
      </c>
      <c r="G272" s="5">
        <f>('Raw Wide'!E271-'Raw Wide'!E270)/'Raw Wide'!E270</f>
        <v>-1.1756320679917217E-2</v>
      </c>
      <c r="H272" s="5">
        <f>('Raw Wide'!F271-'Raw Wide'!F270)/'Raw Wide'!F270</f>
        <v>-2.0886356414817231E-2</v>
      </c>
      <c r="I272" s="5">
        <f>('Raw Wide'!G271-'Raw Wide'!G270)/'Raw Wide'!G270</f>
        <v>-2.3614075529140899E-2</v>
      </c>
      <c r="J272" s="5">
        <f>('Raw Wide'!H271-'Raw Wide'!H270)/'Raw Wide'!H270</f>
        <v>-1.516182109190875E-2</v>
      </c>
      <c r="K272" s="5">
        <f>('Raw Wide'!I271-'Raw Wide'!I270)/'Raw Wide'!I270</f>
        <v>-8.0202528177310804E-4</v>
      </c>
      <c r="W272" s="2">
        <v>43292</v>
      </c>
      <c r="X272" s="9">
        <f>return[[#This Row],[1COV.DE]]-$N$7</f>
        <v>-1.427919950412436E-2</v>
      </c>
      <c r="Y272" s="9">
        <f>return[[#This Row],[ADS.DE]]-$O$7</f>
        <v>-1.0795359040480235E-2</v>
      </c>
      <c r="Z272" s="9">
        <f>return[[#This Row],[DB1.DE]]-$P$7</f>
        <v>2.8086053176994198E-3</v>
      </c>
      <c r="AA272" s="9">
        <f>return[[#This Row],[FME.DE]]-$Q$7</f>
        <v>-1.1544432100706575E-2</v>
      </c>
      <c r="AB272" s="9">
        <f>return[[#This Row],[MRK.DE]]-$R$7</f>
        <v>-2.1358974111176109E-2</v>
      </c>
      <c r="AC272" s="9">
        <f>return[[#This Row],[PUM.DE]]-$S$7</f>
        <v>-2.4416196338037186E-2</v>
      </c>
      <c r="AD272" s="9">
        <f>return[[#This Row],[SIE.DE]]-$T$7</f>
        <v>-1.5297716688740167E-2</v>
      </c>
      <c r="AE272" s="9">
        <f>return[[#This Row],[ZAL.DE]]-$U$7</f>
        <v>-7.5647066460940438E-4</v>
      </c>
    </row>
    <row r="273" spans="3:31" x14ac:dyDescent="0.25">
      <c r="C273" s="2">
        <v>43293</v>
      </c>
      <c r="D273" s="5">
        <f>('Raw Wide'!B272-'Raw Wide'!B271)/'Raw Wide'!B271</f>
        <v>5.8093338562683989E-3</v>
      </c>
      <c r="E273" s="5">
        <f>('Raw Wide'!C272-'Raw Wide'!C271)/'Raw Wide'!C271</f>
        <v>1.2291723957158258E-2</v>
      </c>
      <c r="F273" s="5">
        <f>('Raw Wide'!D272-'Raw Wide'!D271)/'Raw Wide'!D271</f>
        <v>4.2077703449693536E-4</v>
      </c>
      <c r="G273" s="5">
        <f>('Raw Wide'!E272-'Raw Wide'!E271)/'Raw Wide'!E271</f>
        <v>2.0878928239068551E-2</v>
      </c>
      <c r="H273" s="5">
        <f>('Raw Wide'!F272-'Raw Wide'!F271)/'Raw Wide'!F271</f>
        <v>8.2958032134775248E-3</v>
      </c>
      <c r="I273" s="5">
        <f>('Raw Wide'!G272-'Raw Wide'!G271)/'Raw Wide'!G271</f>
        <v>1.1566801915564215E-2</v>
      </c>
      <c r="J273" s="5">
        <f>('Raw Wide'!H272-'Raw Wide'!H271)/'Raw Wide'!H271</f>
        <v>7.0922282062758305E-3</v>
      </c>
      <c r="K273" s="5">
        <f>('Raw Wide'!I272-'Raw Wide'!I271)/'Raw Wide'!I271</f>
        <v>-2.1673729814419843E-2</v>
      </c>
      <c r="W273" s="2">
        <v>43293</v>
      </c>
      <c r="X273" s="9">
        <f>return[[#This Row],[1COV.DE]]-$N$7</f>
        <v>5.8455446160413293E-3</v>
      </c>
      <c r="Y273" s="9">
        <f>return[[#This Row],[ADS.DE]]-$O$7</f>
        <v>1.2036958536261874E-2</v>
      </c>
      <c r="Z273" s="9">
        <f>return[[#This Row],[DB1.DE]]-$P$7</f>
        <v>-1.4758667152490502E-4</v>
      </c>
      <c r="AA273" s="9">
        <f>return[[#This Row],[FME.DE]]-$Q$7</f>
        <v>2.1090816818279193E-2</v>
      </c>
      <c r="AB273" s="9">
        <f>return[[#This Row],[MRK.DE]]-$R$7</f>
        <v>7.8231855171186464E-3</v>
      </c>
      <c r="AC273" s="9">
        <f>return[[#This Row],[PUM.DE]]-$S$7</f>
        <v>1.0764681106667928E-2</v>
      </c>
      <c r="AD273" s="9">
        <f>return[[#This Row],[SIE.DE]]-$T$7</f>
        <v>6.956332609444415E-3</v>
      </c>
      <c r="AE273" s="9">
        <f>return[[#This Row],[ZAL.DE]]-$U$7</f>
        <v>-2.1628175197256138E-2</v>
      </c>
    </row>
    <row r="274" spans="3:31" x14ac:dyDescent="0.25">
      <c r="C274" s="2">
        <v>43294</v>
      </c>
      <c r="D274" s="5">
        <f>('Raw Wide'!B273-'Raw Wide'!B272)/'Raw Wide'!B272</f>
        <v>6.3009968895373584E-3</v>
      </c>
      <c r="E274" s="5">
        <f>('Raw Wide'!C273-'Raw Wide'!C272)/'Raw Wide'!C272</f>
        <v>1.3221769319873346E-2</v>
      </c>
      <c r="F274" s="5">
        <f>('Raw Wide'!D273-'Raw Wide'!D272)/'Raw Wide'!D272</f>
        <v>-3.7847879676459755E-3</v>
      </c>
      <c r="G274" s="5">
        <f>('Raw Wide'!E273-'Raw Wide'!E272)/'Raw Wide'!E272</f>
        <v>5.2319820041462264E-3</v>
      </c>
      <c r="H274" s="5">
        <f>('Raw Wide'!F273-'Raw Wide'!F272)/'Raw Wide'!F272</f>
        <v>6.3469614545805832E-3</v>
      </c>
      <c r="I274" s="5">
        <f>('Raw Wide'!G273-'Raw Wide'!G272)/'Raw Wide'!G272</f>
        <v>-2.0789665977570034E-3</v>
      </c>
      <c r="J274" s="5">
        <f>('Raw Wide'!H273-'Raw Wide'!H272)/'Raw Wide'!H272</f>
        <v>1.7175739971661795E-3</v>
      </c>
      <c r="K274" s="5">
        <f>('Raw Wide'!I273-'Raw Wide'!I272)/'Raw Wide'!I272</f>
        <v>-2.830771282051282E-2</v>
      </c>
      <c r="W274" s="2">
        <v>43294</v>
      </c>
      <c r="X274" s="9">
        <f>return[[#This Row],[1COV.DE]]-$N$7</f>
        <v>6.3372076493102888E-3</v>
      </c>
      <c r="Y274" s="9">
        <f>return[[#This Row],[ADS.DE]]-$O$7</f>
        <v>1.2967003898976962E-2</v>
      </c>
      <c r="Z274" s="9">
        <f>return[[#This Row],[DB1.DE]]-$P$7</f>
        <v>-4.3531516736678155E-3</v>
      </c>
      <c r="AA274" s="9">
        <f>return[[#This Row],[FME.DE]]-$Q$7</f>
        <v>5.443870583356868E-3</v>
      </c>
      <c r="AB274" s="9">
        <f>return[[#This Row],[MRK.DE]]-$R$7</f>
        <v>5.8743437582217057E-3</v>
      </c>
      <c r="AC274" s="9">
        <f>return[[#This Row],[PUM.DE]]-$S$7</f>
        <v>-2.8810874066532892E-3</v>
      </c>
      <c r="AD274" s="9">
        <f>return[[#This Row],[SIE.DE]]-$T$7</f>
        <v>1.5816784003347636E-3</v>
      </c>
      <c r="AE274" s="9">
        <f>return[[#This Row],[ZAL.DE]]-$U$7</f>
        <v>-2.8262158203349114E-2</v>
      </c>
    </row>
    <row r="275" spans="3:31" x14ac:dyDescent="0.25">
      <c r="C275" s="2">
        <v>43297</v>
      </c>
      <c r="D275" s="5">
        <f>('Raw Wide'!B274-'Raw Wide'!B273)/'Raw Wide'!B273</f>
        <v>3.1307206956202949E-3</v>
      </c>
      <c r="E275" s="5">
        <f>('Raw Wide'!C274-'Raw Wide'!C273)/'Raw Wide'!C273</f>
        <v>5.3262307701273789E-3</v>
      </c>
      <c r="F275" s="5">
        <f>('Raw Wide'!D274-'Raw Wide'!D273)/'Raw Wide'!D273</f>
        <v>4.2211447462560461E-3</v>
      </c>
      <c r="G275" s="5">
        <f>('Raw Wide'!E274-'Raw Wide'!E273)/'Raw Wide'!E273</f>
        <v>6.6239461000151103E-3</v>
      </c>
      <c r="H275" s="5">
        <f>('Raw Wide'!F274-'Raw Wide'!F273)/'Raw Wide'!F273</f>
        <v>0</v>
      </c>
      <c r="I275" s="5">
        <f>('Raw Wide'!G274-'Raw Wide'!G273)/'Raw Wide'!G273</f>
        <v>-4.1667239949116745E-3</v>
      </c>
      <c r="J275" s="5">
        <f>('Raw Wide'!H274-'Raw Wide'!H273)/'Raw Wide'!H273</f>
        <v>1.7155545312514531E-4</v>
      </c>
      <c r="K275" s="5">
        <f>('Raw Wide'!I274-'Raw Wide'!I273)/'Raw Wide'!I273</f>
        <v>3.1665822918848525E-3</v>
      </c>
      <c r="W275" s="2">
        <v>43297</v>
      </c>
      <c r="X275" s="9">
        <f>return[[#This Row],[1COV.DE]]-$N$7</f>
        <v>3.1669314553932249E-3</v>
      </c>
      <c r="Y275" s="9">
        <f>return[[#This Row],[ADS.DE]]-$O$7</f>
        <v>5.0714653492309955E-3</v>
      </c>
      <c r="Z275" s="9">
        <f>return[[#This Row],[DB1.DE]]-$P$7</f>
        <v>3.6527810402342056E-3</v>
      </c>
      <c r="AA275" s="9">
        <f>return[[#This Row],[FME.DE]]-$Q$7</f>
        <v>6.8358346792257527E-3</v>
      </c>
      <c r="AB275" s="9">
        <f>return[[#This Row],[MRK.DE]]-$R$7</f>
        <v>-4.7261769635887778E-4</v>
      </c>
      <c r="AC275" s="9">
        <f>return[[#This Row],[PUM.DE]]-$S$7</f>
        <v>-4.9688448038079603E-3</v>
      </c>
      <c r="AD275" s="9">
        <f>return[[#This Row],[SIE.DE]]-$T$7</f>
        <v>3.5659856293729478E-5</v>
      </c>
      <c r="AE275" s="9">
        <f>return[[#This Row],[ZAL.DE]]-$U$7</f>
        <v>3.212136909048556E-3</v>
      </c>
    </row>
    <row r="276" spans="3:31" x14ac:dyDescent="0.25">
      <c r="C276" s="2">
        <v>43298</v>
      </c>
      <c r="D276" s="5">
        <f>('Raw Wide'!B275-'Raw Wide'!B274)/'Raw Wide'!B274</f>
        <v>3.0949214327076723E-2</v>
      </c>
      <c r="E276" s="5">
        <f>('Raw Wide'!C275-'Raw Wide'!C274)/'Raw Wide'!C274</f>
        <v>-1.5894127227025486E-2</v>
      </c>
      <c r="F276" s="5">
        <f>('Raw Wide'!D275-'Raw Wide'!D274)/'Raw Wide'!D274</f>
        <v>4.2035386564418711E-3</v>
      </c>
      <c r="G276" s="5">
        <f>('Raw Wide'!E275-'Raw Wide'!E274)/'Raw Wide'!E274</f>
        <v>9.6357733479699014E-3</v>
      </c>
      <c r="H276" s="5">
        <f>('Raw Wide'!F275-'Raw Wide'!F274)/'Raw Wide'!F274</f>
        <v>-1.4016503840359473E-3</v>
      </c>
      <c r="I276" s="5">
        <f>('Raw Wide'!G275-'Raw Wide'!G274)/'Raw Wide'!G274</f>
        <v>3.1380842372818768E-2</v>
      </c>
      <c r="J276" s="5">
        <f>('Raw Wide'!H275-'Raw Wide'!H274)/'Raw Wide'!H274</f>
        <v>4.2859102848454228E-3</v>
      </c>
      <c r="K276" s="5">
        <f>('Raw Wide'!I275-'Raw Wide'!I274)/'Raw Wide'!I274</f>
        <v>1.2836721380471315E-2</v>
      </c>
      <c r="W276" s="2">
        <v>43298</v>
      </c>
      <c r="X276" s="9">
        <f>return[[#This Row],[1COV.DE]]-$N$7</f>
        <v>3.0985425086849653E-2</v>
      </c>
      <c r="Y276" s="9">
        <f>return[[#This Row],[ADS.DE]]-$O$7</f>
        <v>-1.614889264792187E-2</v>
      </c>
      <c r="Z276" s="9">
        <f>return[[#This Row],[DB1.DE]]-$P$7</f>
        <v>3.6351749504200306E-3</v>
      </c>
      <c r="AA276" s="9">
        <f>return[[#This Row],[FME.DE]]-$Q$7</f>
        <v>9.847661927180543E-3</v>
      </c>
      <c r="AB276" s="9">
        <f>return[[#This Row],[MRK.DE]]-$R$7</f>
        <v>-1.874268080394825E-3</v>
      </c>
      <c r="AC276" s="9">
        <f>return[[#This Row],[PUM.DE]]-$S$7</f>
        <v>3.0578721563922481E-2</v>
      </c>
      <c r="AD276" s="9">
        <f>return[[#This Row],[SIE.DE]]-$T$7</f>
        <v>4.1500146880140074E-3</v>
      </c>
      <c r="AE276" s="9">
        <f>return[[#This Row],[ZAL.DE]]-$U$7</f>
        <v>1.2882275997635018E-2</v>
      </c>
    </row>
    <row r="277" spans="3:31" x14ac:dyDescent="0.25">
      <c r="C277" s="2">
        <v>43299</v>
      </c>
      <c r="D277" s="5">
        <f>('Raw Wide'!B276-'Raw Wide'!B275)/'Raw Wide'!B275</f>
        <v>2.8254277220614622E-2</v>
      </c>
      <c r="E277" s="5">
        <f>('Raw Wide'!C276-'Raw Wide'!C275)/'Raw Wide'!C275</f>
        <v>1.8842620399858553E-2</v>
      </c>
      <c r="F277" s="5">
        <f>('Raw Wide'!D276-'Raw Wide'!D275)/'Raw Wide'!D275</f>
        <v>6.6973229700220682E-3</v>
      </c>
      <c r="G277" s="5">
        <f>('Raw Wide'!E276-'Raw Wide'!E275)/'Raw Wide'!E275</f>
        <v>-3.7245593940819703E-3</v>
      </c>
      <c r="H277" s="5">
        <f>('Raw Wide'!F276-'Raw Wide'!F275)/'Raw Wide'!F275</f>
        <v>0</v>
      </c>
      <c r="I277" s="5">
        <f>('Raw Wide'!G276-'Raw Wide'!G275)/'Raw Wide'!G275</f>
        <v>2.4340666799680409E-2</v>
      </c>
      <c r="J277" s="5">
        <f>('Raw Wide'!H276-'Raw Wide'!H275)/'Raw Wide'!H275</f>
        <v>1.0242325956733498E-2</v>
      </c>
      <c r="K277" s="5">
        <f>('Raw Wide'!I276-'Raw Wide'!I275)/'Raw Wide'!I275</f>
        <v>4.1556201089629316E-4</v>
      </c>
      <c r="W277" s="2">
        <v>43299</v>
      </c>
      <c r="X277" s="9">
        <f>return[[#This Row],[1COV.DE]]-$N$7</f>
        <v>2.8290487980387552E-2</v>
      </c>
      <c r="Y277" s="9">
        <f>return[[#This Row],[ADS.DE]]-$O$7</f>
        <v>1.8587854978962169E-2</v>
      </c>
      <c r="Z277" s="9">
        <f>return[[#This Row],[DB1.DE]]-$P$7</f>
        <v>6.1289592640002277E-3</v>
      </c>
      <c r="AA277" s="9">
        <f>return[[#This Row],[FME.DE]]-$Q$7</f>
        <v>-3.5126708148713283E-3</v>
      </c>
      <c r="AB277" s="9">
        <f>return[[#This Row],[MRK.DE]]-$R$7</f>
        <v>-4.7261769635887778E-4</v>
      </c>
      <c r="AC277" s="9">
        <f>return[[#This Row],[PUM.DE]]-$S$7</f>
        <v>2.3538545990784122E-2</v>
      </c>
      <c r="AD277" s="9">
        <f>return[[#This Row],[SIE.DE]]-$T$7</f>
        <v>1.0106430359902082E-2</v>
      </c>
      <c r="AE277" s="9">
        <f>return[[#This Row],[ZAL.DE]]-$U$7</f>
        <v>4.6111662805999683E-4</v>
      </c>
    </row>
    <row r="278" spans="3:31" x14ac:dyDescent="0.25">
      <c r="C278" s="2">
        <v>43300</v>
      </c>
      <c r="D278" s="5">
        <f>('Raw Wide'!B277-'Raw Wide'!B276)/'Raw Wide'!B276</f>
        <v>-8.096137010016843E-3</v>
      </c>
      <c r="E278" s="5">
        <f>('Raw Wide'!C277-'Raw Wide'!C276)/'Raw Wide'!C276</f>
        <v>1.3209165613042478E-3</v>
      </c>
      <c r="F278" s="5">
        <f>('Raw Wide'!D277-'Raw Wide'!D276)/'Raw Wide'!D276</f>
        <v>-9.5634534724330974E-3</v>
      </c>
      <c r="G278" s="5">
        <f>('Raw Wide'!E277-'Raw Wide'!E276)/'Raw Wide'!E276</f>
        <v>1.1683919237471872E-3</v>
      </c>
      <c r="H278" s="5">
        <f>('Raw Wide'!F277-'Raw Wide'!F276)/'Raw Wide'!F276</f>
        <v>4.4444218570740346E-3</v>
      </c>
      <c r="I278" s="5">
        <f>('Raw Wide'!G277-'Raw Wide'!G276)/'Raw Wide'!G276</f>
        <v>-4.7524717220727548E-2</v>
      </c>
      <c r="J278" s="5">
        <f>('Raw Wide'!H277-'Raw Wide'!H276)/'Raw Wide'!H276</f>
        <v>-3.210515546600126E-3</v>
      </c>
      <c r="K278" s="5">
        <f>('Raw Wide'!I277-'Raw Wide'!I276)/'Raw Wide'!I276</f>
        <v>-4.3614328406466193E-3</v>
      </c>
      <c r="W278" s="2">
        <v>43300</v>
      </c>
      <c r="X278" s="9">
        <f>return[[#This Row],[1COV.DE]]-$N$7</f>
        <v>-8.0599262502439126E-3</v>
      </c>
      <c r="Y278" s="9">
        <f>return[[#This Row],[ADS.DE]]-$O$7</f>
        <v>1.0661511404078639E-3</v>
      </c>
      <c r="Z278" s="9">
        <f>return[[#This Row],[DB1.DE]]-$P$7</f>
        <v>-1.0131817178454938E-2</v>
      </c>
      <c r="AA278" s="9">
        <f>return[[#This Row],[FME.DE]]-$Q$7</f>
        <v>1.3802805029578293E-3</v>
      </c>
      <c r="AB278" s="9">
        <f>return[[#This Row],[MRK.DE]]-$R$7</f>
        <v>3.9718041607151571E-3</v>
      </c>
      <c r="AC278" s="9">
        <f>return[[#This Row],[PUM.DE]]-$S$7</f>
        <v>-4.8326838029623835E-2</v>
      </c>
      <c r="AD278" s="9">
        <f>return[[#This Row],[SIE.DE]]-$T$7</f>
        <v>-3.3464111434315419E-3</v>
      </c>
      <c r="AE278" s="9">
        <f>return[[#This Row],[ZAL.DE]]-$U$7</f>
        <v>-4.3158782234829158E-3</v>
      </c>
    </row>
    <row r="279" spans="3:31" x14ac:dyDescent="0.25">
      <c r="C279" s="2">
        <v>43301</v>
      </c>
      <c r="D279" s="5">
        <f>('Raw Wide'!B278-'Raw Wide'!B277)/'Raw Wide'!B277</f>
        <v>-7.9148425245037408E-3</v>
      </c>
      <c r="E279" s="5">
        <f>('Raw Wide'!C278-'Raw Wide'!C277)/'Raw Wide'!C277</f>
        <v>2.1108368611679894E-3</v>
      </c>
      <c r="F279" s="5">
        <f>('Raw Wide'!D278-'Raw Wide'!D277)/'Raw Wide'!D277</f>
        <v>-1.4273578590165125E-2</v>
      </c>
      <c r="G279" s="5">
        <f>('Raw Wide'!E278-'Raw Wide'!E277)/'Raw Wide'!E277</f>
        <v>-1.3068875018112065E-2</v>
      </c>
      <c r="H279" s="5">
        <f>('Raw Wide'!F278-'Raw Wide'!F277)/'Raw Wide'!F277</f>
        <v>-4.656748460898919E-4</v>
      </c>
      <c r="I279" s="5">
        <f>('Raw Wide'!G278-'Raw Wide'!G277)/'Raw Wide'!G277</f>
        <v>-4.0540522333059485E-2</v>
      </c>
      <c r="J279" s="5">
        <f>('Raw Wide'!H278-'Raw Wide'!H277)/'Raw Wide'!H277</f>
        <v>-1.0001753475249679E-2</v>
      </c>
      <c r="K279" s="5">
        <f>('Raw Wide'!I278-'Raw Wide'!I277)/'Raw Wide'!I277</f>
        <v>-4.1718190273638371E-3</v>
      </c>
      <c r="W279" s="2">
        <v>43301</v>
      </c>
      <c r="X279" s="9">
        <f>return[[#This Row],[1COV.DE]]-$N$7</f>
        <v>-7.8786317647308104E-3</v>
      </c>
      <c r="Y279" s="9">
        <f>return[[#This Row],[ADS.DE]]-$O$7</f>
        <v>1.8560714402716056E-3</v>
      </c>
      <c r="Z279" s="9">
        <f>return[[#This Row],[DB1.DE]]-$P$7</f>
        <v>-1.4841942296186966E-2</v>
      </c>
      <c r="AA279" s="9">
        <f>return[[#This Row],[FME.DE]]-$Q$7</f>
        <v>-1.2856986438901423E-2</v>
      </c>
      <c r="AB279" s="9">
        <f>return[[#This Row],[MRK.DE]]-$R$7</f>
        <v>-9.3829254244876968E-4</v>
      </c>
      <c r="AC279" s="9">
        <f>return[[#This Row],[PUM.DE]]-$S$7</f>
        <v>-4.1342643141955772E-2</v>
      </c>
      <c r="AD279" s="9">
        <f>return[[#This Row],[SIE.DE]]-$T$7</f>
        <v>-1.0137649072081095E-2</v>
      </c>
      <c r="AE279" s="9">
        <f>return[[#This Row],[ZAL.DE]]-$U$7</f>
        <v>-4.1262644102001336E-3</v>
      </c>
    </row>
    <row r="280" spans="3:31" x14ac:dyDescent="0.25">
      <c r="C280" s="2">
        <v>43304</v>
      </c>
      <c r="D280" s="5">
        <f>('Raw Wide'!B279-'Raw Wide'!B278)/'Raw Wide'!B278</f>
        <v>-8.2274669111689902E-3</v>
      </c>
      <c r="E280" s="5">
        <f>('Raw Wide'!C279-'Raw Wide'!C278)/'Raw Wide'!C278</f>
        <v>-2.3696326908747411E-3</v>
      </c>
      <c r="F280" s="5">
        <f>('Raw Wide'!D279-'Raw Wide'!D278)/'Raw Wide'!D278</f>
        <v>-1.2350995676927969E-2</v>
      </c>
      <c r="G280" s="5">
        <f>('Raw Wide'!E279-'Raw Wide'!E278)/'Raw Wide'!E278</f>
        <v>-8.2760937147195908E-3</v>
      </c>
      <c r="H280" s="5">
        <f>('Raw Wide'!F279-'Raw Wide'!F278)/'Raw Wide'!F278</f>
        <v>-1.095062409932151E-2</v>
      </c>
      <c r="I280" s="5">
        <f>('Raw Wide'!G279-'Raw Wide'!G278)/'Raw Wide'!G278</f>
        <v>-1.0834229400268316E-2</v>
      </c>
      <c r="J280" s="5">
        <f>('Raw Wide'!H279-'Raw Wide'!H278)/'Raw Wide'!H278</f>
        <v>8.5621312089760831E-4</v>
      </c>
      <c r="K280" s="5">
        <f>('Raw Wide'!I279-'Raw Wide'!I278)/'Raw Wide'!I278</f>
        <v>1.8223690061847923E-2</v>
      </c>
      <c r="W280" s="2">
        <v>43304</v>
      </c>
      <c r="X280" s="9">
        <f>return[[#This Row],[1COV.DE]]-$N$7</f>
        <v>-8.1912561513960598E-3</v>
      </c>
      <c r="Y280" s="9">
        <f>return[[#This Row],[ADS.DE]]-$O$7</f>
        <v>-2.6243981117711249E-3</v>
      </c>
      <c r="Z280" s="9">
        <f>return[[#This Row],[DB1.DE]]-$P$7</f>
        <v>-1.2919359382949809E-2</v>
      </c>
      <c r="AA280" s="9">
        <f>return[[#This Row],[FME.DE]]-$Q$7</f>
        <v>-8.0642051355089492E-3</v>
      </c>
      <c r="AB280" s="9">
        <f>return[[#This Row],[MRK.DE]]-$R$7</f>
        <v>-1.1423241795680389E-2</v>
      </c>
      <c r="AC280" s="9">
        <f>return[[#This Row],[PUM.DE]]-$S$7</f>
        <v>-1.1636350209164602E-2</v>
      </c>
      <c r="AD280" s="9">
        <f>return[[#This Row],[SIE.DE]]-$T$7</f>
        <v>7.2031752406619251E-4</v>
      </c>
      <c r="AE280" s="9">
        <f>return[[#This Row],[ZAL.DE]]-$U$7</f>
        <v>1.8269244679011629E-2</v>
      </c>
    </row>
    <row r="281" spans="3:31" x14ac:dyDescent="0.25">
      <c r="C281" s="2">
        <v>43305</v>
      </c>
      <c r="D281" s="5">
        <f>('Raw Wide'!B280-'Raw Wide'!B279)/'Raw Wide'!B279</f>
        <v>1.6339889849792979E-2</v>
      </c>
      <c r="E281" s="5">
        <f>('Raw Wide'!C280-'Raw Wide'!C279)/'Raw Wide'!C279</f>
        <v>5.2784368499810188E-3</v>
      </c>
      <c r="F281" s="5">
        <f>('Raw Wide'!D280-'Raw Wide'!D279)/'Raw Wide'!D279</f>
        <v>4.3121661011469943E-4</v>
      </c>
      <c r="G281" s="5">
        <f>('Raw Wide'!E280-'Raw Wide'!E279)/'Raw Wide'!E279</f>
        <v>1.5259956007398923E-2</v>
      </c>
      <c r="H281" s="5">
        <f>('Raw Wide'!F280-'Raw Wide'!F279)/'Raw Wide'!F279</f>
        <v>1.5312180132051999E-2</v>
      </c>
      <c r="I281" s="5">
        <f>('Raw Wide'!G280-'Raw Wide'!G279)/'Raw Wide'!G279</f>
        <v>3.0667985948561637E-2</v>
      </c>
      <c r="J281" s="5">
        <f>('Raw Wide'!H280-'Raw Wide'!H279)/'Raw Wide'!H279</f>
        <v>1.1633953552023152E-2</v>
      </c>
      <c r="K281" s="5">
        <f>('Raw Wide'!I280-'Raw Wide'!I279)/'Raw Wide'!I279</f>
        <v>0</v>
      </c>
      <c r="W281" s="2">
        <v>43305</v>
      </c>
      <c r="X281" s="9">
        <f>return[[#This Row],[1COV.DE]]-$N$7</f>
        <v>1.6376100609565909E-2</v>
      </c>
      <c r="Y281" s="9">
        <f>return[[#This Row],[ADS.DE]]-$O$7</f>
        <v>5.0236714290846345E-3</v>
      </c>
      <c r="Z281" s="9">
        <f>return[[#This Row],[DB1.DE]]-$P$7</f>
        <v>-1.3714709590714096E-4</v>
      </c>
      <c r="AA281" s="9">
        <f>return[[#This Row],[FME.DE]]-$Q$7</f>
        <v>1.5471844586609565E-2</v>
      </c>
      <c r="AB281" s="9">
        <f>return[[#This Row],[MRK.DE]]-$R$7</f>
        <v>1.4839562435693121E-2</v>
      </c>
      <c r="AC281" s="9">
        <f>return[[#This Row],[PUM.DE]]-$S$7</f>
        <v>2.9865865139665351E-2</v>
      </c>
      <c r="AD281" s="9">
        <f>return[[#This Row],[SIE.DE]]-$T$7</f>
        <v>1.1498057955191735E-2</v>
      </c>
      <c r="AE281" s="9">
        <f>return[[#This Row],[ZAL.DE]]-$U$7</f>
        <v>4.5554617163703678E-5</v>
      </c>
    </row>
    <row r="282" spans="3:31" x14ac:dyDescent="0.25">
      <c r="C282" s="2">
        <v>43306</v>
      </c>
      <c r="D282" s="5">
        <f>('Raw Wide'!B281-'Raw Wide'!B280)/'Raw Wide'!B280</f>
        <v>-8.9042860801036433E-3</v>
      </c>
      <c r="E282" s="5">
        <f>('Raw Wide'!C281-'Raw Wide'!C280)/'Raw Wide'!C280</f>
        <v>-9.7137342726195605E-3</v>
      </c>
      <c r="F282" s="5">
        <f>('Raw Wide'!D281-'Raw Wide'!D280)/'Raw Wide'!D280</f>
        <v>-1.7242166784430311E-3</v>
      </c>
      <c r="G282" s="5">
        <f>('Raw Wide'!E281-'Raw Wide'!E280)/'Raw Wide'!E280</f>
        <v>-1.4561104433498302E-2</v>
      </c>
      <c r="H282" s="5">
        <f>('Raw Wide'!F281-'Raw Wide'!F280)/'Raw Wide'!F280</f>
        <v>-4.6386000299872949E-4</v>
      </c>
      <c r="I282" s="5">
        <f>('Raw Wide'!G281-'Raw Wide'!G280)/'Raw Wide'!G280</f>
        <v>8.5016904031497385E-3</v>
      </c>
      <c r="J282" s="5">
        <f>('Raw Wide'!H281-'Raw Wide'!H280)/'Raw Wide'!H280</f>
        <v>-5.4118236126135472E-3</v>
      </c>
      <c r="K282" s="5">
        <f>('Raw Wide'!I281-'Raw Wide'!I280)/'Raw Wide'!I280</f>
        <v>4.9371938914381519E-3</v>
      </c>
      <c r="W282" s="2">
        <v>43306</v>
      </c>
      <c r="X282" s="9">
        <f>return[[#This Row],[1COV.DE]]-$N$7</f>
        <v>-8.8680753203307129E-3</v>
      </c>
      <c r="Y282" s="9">
        <f>return[[#This Row],[ADS.DE]]-$O$7</f>
        <v>-9.9684996935159448E-3</v>
      </c>
      <c r="Z282" s="9">
        <f>return[[#This Row],[DB1.DE]]-$P$7</f>
        <v>-2.2925803844648716E-3</v>
      </c>
      <c r="AA282" s="9">
        <f>return[[#This Row],[FME.DE]]-$Q$7</f>
        <v>-1.434921585428766E-2</v>
      </c>
      <c r="AB282" s="9">
        <f>return[[#This Row],[MRK.DE]]-$R$7</f>
        <v>-9.3647769935760721E-4</v>
      </c>
      <c r="AC282" s="9">
        <f>return[[#This Row],[PUM.DE]]-$S$7</f>
        <v>7.6995695942534527E-3</v>
      </c>
      <c r="AD282" s="9">
        <f>return[[#This Row],[SIE.DE]]-$T$7</f>
        <v>-5.5477192094449627E-3</v>
      </c>
      <c r="AE282" s="9">
        <f>return[[#This Row],[ZAL.DE]]-$U$7</f>
        <v>4.9827485086018555E-3</v>
      </c>
    </row>
    <row r="283" spans="3:31" x14ac:dyDescent="0.25">
      <c r="C283" s="2">
        <v>43307</v>
      </c>
      <c r="D283" s="5">
        <f>('Raw Wide'!B282-'Raw Wide'!B281)/'Raw Wide'!B281</f>
        <v>2.3458834360753043E-2</v>
      </c>
      <c r="E283" s="5">
        <f>('Raw Wide'!C282-'Raw Wide'!C281)/'Raw Wide'!C281</f>
        <v>-3.9766720672185646E-3</v>
      </c>
      <c r="F283" s="5">
        <f>('Raw Wide'!D282-'Raw Wide'!D281)/'Raw Wide'!D281</f>
        <v>-8.2037666621659101E-3</v>
      </c>
      <c r="G283" s="5">
        <f>('Raw Wide'!E282-'Raw Wide'!E281)/'Raw Wide'!E281</f>
        <v>2.5977313299793369E-2</v>
      </c>
      <c r="H283" s="5">
        <f>('Raw Wide'!F282-'Raw Wide'!F281)/'Raw Wide'!F281</f>
        <v>1.5552401174373114E-2</v>
      </c>
      <c r="I283" s="5">
        <f>('Raw Wide'!G282-'Raw Wide'!G281)/'Raw Wide'!G281</f>
        <v>-7.797689729345568E-2</v>
      </c>
      <c r="J283" s="5">
        <f>('Raw Wide'!H282-'Raw Wide'!H281)/'Raw Wide'!H281</f>
        <v>2.3465271444250358E-2</v>
      </c>
      <c r="K283" s="5">
        <f>('Raw Wide'!I282-'Raw Wide'!I281)/'Raw Wide'!I281</f>
        <v>8.5977895024684295E-3</v>
      </c>
      <c r="W283" s="2">
        <v>43307</v>
      </c>
      <c r="X283" s="9">
        <f>return[[#This Row],[1COV.DE]]-$N$7</f>
        <v>2.3495045120525974E-2</v>
      </c>
      <c r="Y283" s="9">
        <f>return[[#This Row],[ADS.DE]]-$O$7</f>
        <v>-4.2314374881149489E-3</v>
      </c>
      <c r="Z283" s="9">
        <f>return[[#This Row],[DB1.DE]]-$P$7</f>
        <v>-8.7721303681877506E-3</v>
      </c>
      <c r="AA283" s="9">
        <f>return[[#This Row],[FME.DE]]-$Q$7</f>
        <v>2.6189201879004011E-2</v>
      </c>
      <c r="AB283" s="9">
        <f>return[[#This Row],[MRK.DE]]-$R$7</f>
        <v>1.5079783478014235E-2</v>
      </c>
      <c r="AC283" s="9">
        <f>return[[#This Row],[PUM.DE]]-$S$7</f>
        <v>-7.8779018102351966E-2</v>
      </c>
      <c r="AD283" s="9">
        <f>return[[#This Row],[SIE.DE]]-$T$7</f>
        <v>2.3329375847418943E-2</v>
      </c>
      <c r="AE283" s="9">
        <f>return[[#This Row],[ZAL.DE]]-$U$7</f>
        <v>8.643344119632133E-3</v>
      </c>
    </row>
    <row r="284" spans="3:31" x14ac:dyDescent="0.25">
      <c r="C284" s="2">
        <v>43308</v>
      </c>
      <c r="D284" s="5">
        <f>('Raw Wide'!B283-'Raw Wide'!B282)/'Raw Wide'!B282</f>
        <v>4.145631191423897E-3</v>
      </c>
      <c r="E284" s="5">
        <f>('Raw Wide'!C283-'Raw Wide'!C282)/'Raw Wide'!C282</f>
        <v>7.1863969117356499E-3</v>
      </c>
      <c r="F284" s="5">
        <f>('Raw Wide'!D283-'Raw Wide'!D282)/'Raw Wide'!D282</f>
        <v>-1.7414028870157749E-2</v>
      </c>
      <c r="G284" s="5">
        <f>('Raw Wide'!E283-'Raw Wide'!E282)/'Raw Wide'!E282</f>
        <v>5.8071898554657711E-3</v>
      </c>
      <c r="H284" s="5">
        <f>('Raw Wide'!F283-'Raw Wide'!F282)/'Raw Wide'!F282</f>
        <v>1.0057021356062037E-2</v>
      </c>
      <c r="I284" s="5">
        <f>('Raw Wide'!G283-'Raw Wide'!G282)/'Raw Wide'!G282</f>
        <v>-3.5428522951477213E-2</v>
      </c>
      <c r="J284" s="5">
        <f>('Raw Wide'!H283-'Raw Wide'!H282)/'Raw Wide'!H282</f>
        <v>3.3229342234264258E-3</v>
      </c>
      <c r="K284" s="5">
        <f>('Raw Wide'!I283-'Raw Wide'!I282)/'Raw Wide'!I282</f>
        <v>9.5393139841687385E-3</v>
      </c>
      <c r="W284" s="2">
        <v>43308</v>
      </c>
      <c r="X284" s="9">
        <f>return[[#This Row],[1COV.DE]]-$N$7</f>
        <v>4.1818419511968274E-3</v>
      </c>
      <c r="Y284" s="9">
        <f>return[[#This Row],[ADS.DE]]-$O$7</f>
        <v>6.9316314908392657E-3</v>
      </c>
      <c r="Z284" s="9">
        <f>return[[#This Row],[DB1.DE]]-$P$7</f>
        <v>-1.798239257617959E-2</v>
      </c>
      <c r="AA284" s="9">
        <f>return[[#This Row],[FME.DE]]-$Q$7</f>
        <v>6.0190784346764135E-3</v>
      </c>
      <c r="AB284" s="9">
        <f>return[[#This Row],[MRK.DE]]-$R$7</f>
        <v>9.5844036597031584E-3</v>
      </c>
      <c r="AC284" s="9">
        <f>return[[#This Row],[PUM.DE]]-$S$7</f>
        <v>-3.62306437603735E-2</v>
      </c>
      <c r="AD284" s="9">
        <f>return[[#This Row],[SIE.DE]]-$T$7</f>
        <v>3.1870386265950099E-3</v>
      </c>
      <c r="AE284" s="9">
        <f>return[[#This Row],[ZAL.DE]]-$U$7</f>
        <v>9.584868601332442E-3</v>
      </c>
    </row>
    <row r="285" spans="3:31" x14ac:dyDescent="0.25">
      <c r="C285" s="2">
        <v>43311</v>
      </c>
      <c r="D285" s="5">
        <f>('Raw Wide'!B284-'Raw Wide'!B283)/'Raw Wide'!B283</f>
        <v>-4.8586897207283274E-4</v>
      </c>
      <c r="E285" s="5">
        <f>('Raw Wide'!C284-'Raw Wide'!C283)/'Raw Wide'!C283</f>
        <v>-1.8497934962081531E-3</v>
      </c>
      <c r="F285" s="5">
        <f>('Raw Wide'!D284-'Raw Wide'!D283)/'Raw Wide'!D283</f>
        <v>4.4313925647998433E-4</v>
      </c>
      <c r="G285" s="5">
        <f>('Raw Wide'!E284-'Raw Wide'!E283)/'Raw Wide'!E283</f>
        <v>-1.4087645406025173E-2</v>
      </c>
      <c r="H285" s="5">
        <f>('Raw Wide'!F284-'Raw Wide'!F283)/'Raw Wide'!F283</f>
        <v>-2.2625713310145051E-4</v>
      </c>
      <c r="I285" s="5">
        <f>('Raw Wide'!G284-'Raw Wide'!G283)/'Raw Wide'!G283</f>
        <v>-5.9241795118512592E-3</v>
      </c>
      <c r="J285" s="5">
        <f>('Raw Wide'!H284-'Raw Wide'!H283)/'Raw Wide'!H283</f>
        <v>-3.9742525854672079E-3</v>
      </c>
      <c r="K285" s="5">
        <f>('Raw Wide'!I284-'Raw Wide'!I283)/'Raw Wide'!I283</f>
        <v>-7.0366503000943558E-3</v>
      </c>
      <c r="W285" s="2">
        <v>43311</v>
      </c>
      <c r="X285" s="9">
        <f>return[[#This Row],[1COV.DE]]-$N$7</f>
        <v>-4.4965821229990267E-4</v>
      </c>
      <c r="Y285" s="9">
        <f>return[[#This Row],[ADS.DE]]-$O$7</f>
        <v>-2.1045589171045367E-3</v>
      </c>
      <c r="Z285" s="9">
        <f>return[[#This Row],[DB1.DE]]-$P$7</f>
        <v>-1.2522444954185606E-4</v>
      </c>
      <c r="AA285" s="9">
        <f>return[[#This Row],[FME.DE]]-$Q$7</f>
        <v>-1.3875756826814531E-2</v>
      </c>
      <c r="AB285" s="9">
        <f>return[[#This Row],[MRK.DE]]-$R$7</f>
        <v>-6.9887482946032827E-4</v>
      </c>
      <c r="AC285" s="9">
        <f>return[[#This Row],[PUM.DE]]-$S$7</f>
        <v>-6.726300320747545E-3</v>
      </c>
      <c r="AD285" s="9">
        <f>return[[#This Row],[SIE.DE]]-$T$7</f>
        <v>-4.1101481822986233E-3</v>
      </c>
      <c r="AE285" s="9">
        <f>return[[#This Row],[ZAL.DE]]-$U$7</f>
        <v>-6.9910956829306523E-3</v>
      </c>
    </row>
    <row r="286" spans="3:31" x14ac:dyDescent="0.25">
      <c r="C286" s="2">
        <v>43312</v>
      </c>
      <c r="D286" s="5">
        <f>('Raw Wide'!B285-'Raw Wide'!B284)/'Raw Wide'!B284</f>
        <v>-2.672522495561725E-3</v>
      </c>
      <c r="E286" s="5">
        <f>('Raw Wide'!C285-'Raw Wide'!C284)/'Raw Wide'!C284</f>
        <v>1.5885102561982174E-3</v>
      </c>
      <c r="F286" s="5">
        <f>('Raw Wide'!D285-'Raw Wide'!D284)/'Raw Wide'!D284</f>
        <v>-1.7714830397901273E-3</v>
      </c>
      <c r="G286" s="5">
        <f>('Raw Wide'!E285-'Raw Wide'!E284)/'Raw Wide'!E284</f>
        <v>-2.155093795568731E-2</v>
      </c>
      <c r="H286" s="5">
        <f>('Raw Wide'!F285-'Raw Wide'!F284)/'Raw Wide'!F284</f>
        <v>-5.4323476366647267E-3</v>
      </c>
      <c r="I286" s="5">
        <f>('Raw Wide'!G285-'Raw Wide'!G284)/'Raw Wide'!G284</f>
        <v>2.2646075689944006E-2</v>
      </c>
      <c r="J286" s="5">
        <f>('Raw Wide'!H285-'Raw Wide'!H284)/'Raw Wide'!H284</f>
        <v>3.8238497923245942E-3</v>
      </c>
      <c r="K286" s="5">
        <f>('Raw Wide'!I285-'Raw Wide'!I284)/'Raw Wide'!I284</f>
        <v>-6.6814741178675323E-3</v>
      </c>
      <c r="W286" s="2">
        <v>43312</v>
      </c>
      <c r="X286" s="9">
        <f>return[[#This Row],[1COV.DE]]-$N$7</f>
        <v>-2.636311735788795E-3</v>
      </c>
      <c r="Y286" s="9">
        <f>return[[#This Row],[ADS.DE]]-$O$7</f>
        <v>1.3337448353018335E-3</v>
      </c>
      <c r="Z286" s="9">
        <f>return[[#This Row],[DB1.DE]]-$P$7</f>
        <v>-2.3398467458119678E-3</v>
      </c>
      <c r="AA286" s="9">
        <f>return[[#This Row],[FME.DE]]-$Q$7</f>
        <v>-2.1339049376476668E-2</v>
      </c>
      <c r="AB286" s="9">
        <f>return[[#This Row],[MRK.DE]]-$R$7</f>
        <v>-5.9049653330236042E-3</v>
      </c>
      <c r="AC286" s="9">
        <f>return[[#This Row],[PUM.DE]]-$S$7</f>
        <v>2.184395488104772E-2</v>
      </c>
      <c r="AD286" s="9">
        <f>return[[#This Row],[SIE.DE]]-$T$7</f>
        <v>3.6879541954931783E-3</v>
      </c>
      <c r="AE286" s="9">
        <f>return[[#This Row],[ZAL.DE]]-$U$7</f>
        <v>-6.6359195007038288E-3</v>
      </c>
    </row>
    <row r="287" spans="3:31" x14ac:dyDescent="0.25">
      <c r="C287" s="2">
        <v>43313</v>
      </c>
      <c r="D287" s="5">
        <f>('Raw Wide'!B286-'Raw Wide'!B285)/'Raw Wide'!B285</f>
        <v>-8.2827085119541646E-3</v>
      </c>
      <c r="E287" s="5">
        <f>('Raw Wide'!C286-'Raw Wide'!C285)/'Raw Wide'!C285</f>
        <v>-6.8727153637851189E-3</v>
      </c>
      <c r="F287" s="5">
        <f>('Raw Wide'!D286-'Raw Wide'!D285)/'Raw Wide'!D285</f>
        <v>7.5421782020990988E-3</v>
      </c>
      <c r="G287" s="5">
        <f>('Raw Wide'!E286-'Raw Wide'!E285)/'Raw Wide'!E285</f>
        <v>1.5561460172440245E-2</v>
      </c>
      <c r="H287" s="5">
        <f>('Raw Wide'!F286-'Raw Wide'!F285)/'Raw Wide'!F285</f>
        <v>1.3199977274499808E-2</v>
      </c>
      <c r="I287" s="5">
        <f>('Raw Wide'!G286-'Raw Wide'!G285)/'Raw Wide'!G285</f>
        <v>-1.0489487265214707E-2</v>
      </c>
      <c r="J287" s="5">
        <f>('Raw Wide'!H286-'Raw Wide'!H285)/'Raw Wide'!H285</f>
        <v>-7.7841286227390977E-3</v>
      </c>
      <c r="K287" s="5">
        <f>('Raw Wide'!I286-'Raw Wide'!I285)/'Raw Wide'!I285</f>
        <v>6.1147573152319466E-4</v>
      </c>
      <c r="W287" s="2">
        <v>43313</v>
      </c>
      <c r="X287" s="9">
        <f>return[[#This Row],[1COV.DE]]-$N$7</f>
        <v>-8.2464977521812342E-3</v>
      </c>
      <c r="Y287" s="9">
        <f>return[[#This Row],[ADS.DE]]-$O$7</f>
        <v>-7.1274807846815023E-3</v>
      </c>
      <c r="Z287" s="9">
        <f>return[[#This Row],[DB1.DE]]-$P$7</f>
        <v>6.9738144960772583E-3</v>
      </c>
      <c r="AA287" s="9">
        <f>return[[#This Row],[FME.DE]]-$Q$7</f>
        <v>1.5773348751650887E-2</v>
      </c>
      <c r="AB287" s="9">
        <f>return[[#This Row],[MRK.DE]]-$R$7</f>
        <v>1.272735957814093E-2</v>
      </c>
      <c r="AC287" s="9">
        <f>return[[#This Row],[PUM.DE]]-$S$7</f>
        <v>-1.1291608074110993E-2</v>
      </c>
      <c r="AD287" s="9">
        <f>return[[#This Row],[SIE.DE]]-$T$7</f>
        <v>-7.920024219570514E-3</v>
      </c>
      <c r="AE287" s="9">
        <f>return[[#This Row],[ZAL.DE]]-$U$7</f>
        <v>6.5703034868689833E-4</v>
      </c>
    </row>
    <row r="288" spans="3:31" x14ac:dyDescent="0.25">
      <c r="C288" s="2">
        <v>43314</v>
      </c>
      <c r="D288" s="5">
        <f>('Raw Wide'!B287-'Raw Wide'!B286)/'Raw Wide'!B286</f>
        <v>-1.3018668313362493E-2</v>
      </c>
      <c r="E288" s="5">
        <f>('Raw Wide'!C287-'Raw Wide'!C286)/'Raw Wide'!C286</f>
        <v>-1.5438034913551281E-2</v>
      </c>
      <c r="F288" s="5">
        <f>('Raw Wide'!D287-'Raw Wide'!D286)/'Raw Wide'!D286</f>
        <v>-6.6050483697612777E-3</v>
      </c>
      <c r="G288" s="5">
        <f>('Raw Wide'!E287-'Raw Wide'!E286)/'Raw Wide'!E286</f>
        <v>4.7147880317455143E-3</v>
      </c>
      <c r="H288" s="5">
        <f>('Raw Wide'!F287-'Raw Wide'!F286)/'Raw Wide'!F286</f>
        <v>6.0645880520066187E-3</v>
      </c>
      <c r="I288" s="5">
        <f>('Raw Wide'!G287-'Raw Wide'!G286)/'Raw Wide'!G286</f>
        <v>-3.2979994196664884E-2</v>
      </c>
      <c r="J288" s="5">
        <f>('Raw Wide'!H287-'Raw Wide'!H286)/'Raw Wide'!H286</f>
        <v>-4.690371272762206E-2</v>
      </c>
      <c r="K288" s="5">
        <f>('Raw Wide'!I287-'Raw Wide'!I286)/'Raw Wide'!I286</f>
        <v>-5.5001018537380953E-3</v>
      </c>
      <c r="W288" s="2">
        <v>43314</v>
      </c>
      <c r="X288" s="9">
        <f>return[[#This Row],[1COV.DE]]-$N$7</f>
        <v>-1.2982457553589562E-2</v>
      </c>
      <c r="Y288" s="9">
        <f>return[[#This Row],[ADS.DE]]-$O$7</f>
        <v>-1.5692800334447664E-2</v>
      </c>
      <c r="Z288" s="9">
        <f>return[[#This Row],[DB1.DE]]-$P$7</f>
        <v>-7.1734120757831182E-3</v>
      </c>
      <c r="AA288" s="9">
        <f>return[[#This Row],[FME.DE]]-$Q$7</f>
        <v>4.9266766109561568E-3</v>
      </c>
      <c r="AB288" s="9">
        <f>return[[#This Row],[MRK.DE]]-$R$7</f>
        <v>5.5919703556477412E-3</v>
      </c>
      <c r="AC288" s="9">
        <f>return[[#This Row],[PUM.DE]]-$S$7</f>
        <v>-3.3782115005561171E-2</v>
      </c>
      <c r="AD288" s="9">
        <f>return[[#This Row],[SIE.DE]]-$T$7</f>
        <v>-4.7039608324453475E-2</v>
      </c>
      <c r="AE288" s="9">
        <f>return[[#This Row],[ZAL.DE]]-$U$7</f>
        <v>-5.4545472365743917E-3</v>
      </c>
    </row>
    <row r="289" spans="3:31" x14ac:dyDescent="0.25">
      <c r="C289" s="2">
        <v>43315</v>
      </c>
      <c r="D289" s="5">
        <f>('Raw Wide'!B288-'Raw Wide'!B287)/'Raw Wide'!B287</f>
        <v>-6.7197658603453132E-3</v>
      </c>
      <c r="E289" s="5">
        <f>('Raw Wide'!C288-'Raw Wide'!C287)/'Raw Wide'!C287</f>
        <v>2.5142037761372318E-2</v>
      </c>
      <c r="F289" s="5">
        <f>('Raw Wide'!D288-'Raw Wide'!D287)/'Raw Wide'!D287</f>
        <v>5.3191027005901155E-3</v>
      </c>
      <c r="G289" s="5">
        <f>('Raw Wide'!E288-'Raw Wide'!E287)/'Raw Wide'!E287</f>
        <v>8.9159799999276937E-3</v>
      </c>
      <c r="H289" s="5">
        <f>('Raw Wide'!F288-'Raw Wide'!F287)/'Raw Wide'!F287</f>
        <v>1.3395832413477636E-2</v>
      </c>
      <c r="I289" s="5">
        <f>('Raw Wide'!G288-'Raw Wide'!G287)/'Raw Wide'!G287</f>
        <v>1.2180185248075298E-2</v>
      </c>
      <c r="J289" s="5">
        <f>('Raw Wide'!H288-'Raw Wide'!H287)/'Raw Wide'!H287</f>
        <v>-1.8038431723646761E-2</v>
      </c>
      <c r="K289" s="5">
        <f>('Raw Wide'!I288-'Raw Wide'!I287)/'Raw Wide'!I287</f>
        <v>-4.0968865219173704E-4</v>
      </c>
      <c r="W289" s="2">
        <v>43315</v>
      </c>
      <c r="X289" s="9">
        <f>return[[#This Row],[1COV.DE]]-$N$7</f>
        <v>-6.6835551005723828E-3</v>
      </c>
      <c r="Y289" s="9">
        <f>return[[#This Row],[ADS.DE]]-$O$7</f>
        <v>2.4887272340475934E-2</v>
      </c>
      <c r="Z289" s="9">
        <f>return[[#This Row],[DB1.DE]]-$P$7</f>
        <v>4.750738994568275E-3</v>
      </c>
      <c r="AA289" s="9">
        <f>return[[#This Row],[FME.DE]]-$Q$7</f>
        <v>9.1278685791383353E-3</v>
      </c>
      <c r="AB289" s="9">
        <f>return[[#This Row],[MRK.DE]]-$R$7</f>
        <v>1.2923214717118757E-2</v>
      </c>
      <c r="AC289" s="9">
        <f>return[[#This Row],[PUM.DE]]-$S$7</f>
        <v>1.1378064439179011E-2</v>
      </c>
      <c r="AD289" s="9">
        <f>return[[#This Row],[SIE.DE]]-$T$7</f>
        <v>-1.8174327320478176E-2</v>
      </c>
      <c r="AE289" s="9">
        <f>return[[#This Row],[ZAL.DE]]-$U$7</f>
        <v>-3.6413403502803338E-4</v>
      </c>
    </row>
    <row r="290" spans="3:31" x14ac:dyDescent="0.25">
      <c r="C290" s="2">
        <v>43318</v>
      </c>
      <c r="D290" s="5">
        <f>('Raw Wide'!B289-'Raw Wide'!B288)/'Raw Wide'!B288</f>
        <v>3.507848321413608E-3</v>
      </c>
      <c r="E290" s="5">
        <f>('Raw Wide'!C289-'Raw Wide'!C288)/'Raw Wide'!C288</f>
        <v>-7.3839841876255372E-3</v>
      </c>
      <c r="F290" s="5">
        <f>('Raw Wide'!D289-'Raw Wide'!D288)/'Raw Wide'!D288</f>
        <v>4.4091329528284453E-4</v>
      </c>
      <c r="G290" s="5">
        <f>('Raw Wide'!E289-'Raw Wide'!E288)/'Raw Wide'!E288</f>
        <v>-1.395296912902369E-3</v>
      </c>
      <c r="H290" s="5">
        <f>('Raw Wide'!F289-'Raw Wide'!F288)/'Raw Wide'!F288</f>
        <v>7.9313050706838542E-3</v>
      </c>
      <c r="I290" s="5">
        <f>('Raw Wide'!G289-'Raw Wide'!G288)/'Raw Wide'!G288</f>
        <v>3.6101088395230048E-3</v>
      </c>
      <c r="J290" s="5">
        <f>('Raw Wide'!H289-'Raw Wide'!H288)/'Raw Wide'!H288</f>
        <v>-3.9236568308585462E-3</v>
      </c>
      <c r="K290" s="5">
        <f>('Raw Wide'!I289-'Raw Wide'!I288)/'Raw Wide'!I288</f>
        <v>-1.6188545413699632E-2</v>
      </c>
      <c r="W290" s="2">
        <v>43318</v>
      </c>
      <c r="X290" s="9">
        <f>return[[#This Row],[1COV.DE]]-$N$7</f>
        <v>3.544059081186538E-3</v>
      </c>
      <c r="Y290" s="9">
        <f>return[[#This Row],[ADS.DE]]-$O$7</f>
        <v>-7.6387496085219206E-3</v>
      </c>
      <c r="Z290" s="9">
        <f>return[[#This Row],[DB1.DE]]-$P$7</f>
        <v>-1.2745041073899586E-4</v>
      </c>
      <c r="AA290" s="9">
        <f>return[[#This Row],[FME.DE]]-$Q$7</f>
        <v>-1.183408333691727E-3</v>
      </c>
      <c r="AB290" s="9">
        <f>return[[#This Row],[MRK.DE]]-$R$7</f>
        <v>7.4586873743249767E-3</v>
      </c>
      <c r="AC290" s="9">
        <f>return[[#This Row],[PUM.DE]]-$S$7</f>
        <v>2.807988030626719E-3</v>
      </c>
      <c r="AD290" s="9">
        <f>return[[#This Row],[SIE.DE]]-$T$7</f>
        <v>-4.0595524276899617E-3</v>
      </c>
      <c r="AE290" s="9">
        <f>return[[#This Row],[ZAL.DE]]-$U$7</f>
        <v>-1.6142990796535927E-2</v>
      </c>
    </row>
    <row r="291" spans="3:31" x14ac:dyDescent="0.25">
      <c r="C291" s="2">
        <v>43319</v>
      </c>
      <c r="D291" s="5">
        <f>('Raw Wide'!B290-'Raw Wide'!B289)/'Raw Wide'!B289</f>
        <v>6.2420652399316889E-3</v>
      </c>
      <c r="E291" s="5">
        <f>('Raw Wide'!C290-'Raw Wide'!C289)/'Raw Wide'!C289</f>
        <v>7.7044480884846597E-3</v>
      </c>
      <c r="F291" s="5">
        <f>('Raw Wide'!D290-'Raw Wide'!D289)/'Raw Wide'!D289</f>
        <v>-4.4071897642665458E-4</v>
      </c>
      <c r="G291" s="5">
        <f>('Raw Wide'!E290-'Raw Wide'!E289)/'Raw Wide'!E289</f>
        <v>-6.9865445593814048E-3</v>
      </c>
      <c r="H291" s="5">
        <f>('Raw Wide'!F290-'Raw Wide'!F289)/'Raw Wide'!F289</f>
        <v>-1.7486380672704427E-3</v>
      </c>
      <c r="I291" s="5">
        <f>('Raw Wide'!G290-'Raw Wide'!G289)/'Raw Wide'!G289</f>
        <v>-2.3980654437757362E-3</v>
      </c>
      <c r="J291" s="5">
        <f>('Raw Wide'!H290-'Raw Wide'!H289)/'Raw Wide'!H289</f>
        <v>5.9086332283844259E-3</v>
      </c>
      <c r="K291" s="5">
        <f>('Raw Wide'!I290-'Raw Wide'!I289)/'Raw Wide'!I289</f>
        <v>-5.5613374530863333E-2</v>
      </c>
      <c r="W291" s="2">
        <v>43319</v>
      </c>
      <c r="X291" s="9">
        <f>return[[#This Row],[1COV.DE]]-$N$7</f>
        <v>6.2782759997046193E-3</v>
      </c>
      <c r="Y291" s="9">
        <f>return[[#This Row],[ADS.DE]]-$O$7</f>
        <v>7.4496826675882755E-3</v>
      </c>
      <c r="Z291" s="9">
        <f>return[[#This Row],[DB1.DE]]-$P$7</f>
        <v>-1.009082682448495E-3</v>
      </c>
      <c r="AA291" s="9">
        <f>return[[#This Row],[FME.DE]]-$Q$7</f>
        <v>-6.7746559801707632E-3</v>
      </c>
      <c r="AB291" s="9">
        <f>return[[#This Row],[MRK.DE]]-$R$7</f>
        <v>-2.2212557636293205E-3</v>
      </c>
      <c r="AC291" s="9">
        <f>return[[#This Row],[PUM.DE]]-$S$7</f>
        <v>-3.200186252672022E-3</v>
      </c>
      <c r="AD291" s="9">
        <f>return[[#This Row],[SIE.DE]]-$T$7</f>
        <v>5.7727376315530104E-3</v>
      </c>
      <c r="AE291" s="9">
        <f>return[[#This Row],[ZAL.DE]]-$U$7</f>
        <v>-5.5567819913699627E-2</v>
      </c>
    </row>
    <row r="292" spans="3:31" x14ac:dyDescent="0.25">
      <c r="C292" s="2">
        <v>43320</v>
      </c>
      <c r="D292" s="5">
        <f>('Raw Wide'!B291-'Raw Wide'!B290)/'Raw Wide'!B290</f>
        <v>-1.2405689214693789E-3</v>
      </c>
      <c r="E292" s="5">
        <f>('Raw Wide'!C291-'Raw Wide'!C290)/'Raw Wide'!C290</f>
        <v>4.7457713453539149E-3</v>
      </c>
      <c r="F292" s="5">
        <f>('Raw Wide'!D291-'Raw Wide'!D290)/'Raw Wide'!D290</f>
        <v>-3.5272871908692232E-3</v>
      </c>
      <c r="G292" s="5">
        <f>('Raw Wide'!E291-'Raw Wide'!E290)/'Raw Wide'!E290</f>
        <v>-1.078800141486976E-2</v>
      </c>
      <c r="H292" s="5">
        <f>('Raw Wide'!F291-'Raw Wide'!F290)/'Raw Wide'!F290</f>
        <v>-9.6343911812190441E-3</v>
      </c>
      <c r="I292" s="5">
        <f>('Raw Wide'!G291-'Raw Wide'!G290)/'Raw Wide'!G290</f>
        <v>-1.0817160749633041E-2</v>
      </c>
      <c r="J292" s="5">
        <f>('Raw Wide'!H291-'Raw Wide'!H290)/'Raw Wide'!H290</f>
        <v>-3.2040177516680507E-3</v>
      </c>
      <c r="K292" s="5">
        <f>('Raw Wide'!I291-'Raw Wide'!I290)/'Raw Wide'!I290</f>
        <v>-4.786065284516991E-2</v>
      </c>
      <c r="W292" s="2">
        <v>43320</v>
      </c>
      <c r="X292" s="9">
        <f>return[[#This Row],[1COV.DE]]-$N$7</f>
        <v>-1.204358161696449E-3</v>
      </c>
      <c r="Y292" s="9">
        <f>return[[#This Row],[ADS.DE]]-$O$7</f>
        <v>4.4910059244575307E-3</v>
      </c>
      <c r="Z292" s="9">
        <f>return[[#This Row],[DB1.DE]]-$P$7</f>
        <v>-4.0956508968910633E-3</v>
      </c>
      <c r="AA292" s="9">
        <f>return[[#This Row],[FME.DE]]-$Q$7</f>
        <v>-1.0576112835659119E-2</v>
      </c>
      <c r="AB292" s="9">
        <f>return[[#This Row],[MRK.DE]]-$R$7</f>
        <v>-1.0107008877577922E-2</v>
      </c>
      <c r="AC292" s="9">
        <f>return[[#This Row],[PUM.DE]]-$S$7</f>
        <v>-1.1619281558529327E-2</v>
      </c>
      <c r="AD292" s="9">
        <f>return[[#This Row],[SIE.DE]]-$T$7</f>
        <v>-3.3399133484994666E-3</v>
      </c>
      <c r="AE292" s="9">
        <f>return[[#This Row],[ZAL.DE]]-$U$7</f>
        <v>-4.7815098228006205E-2</v>
      </c>
    </row>
    <row r="293" spans="3:31" x14ac:dyDescent="0.25">
      <c r="C293" s="2">
        <v>43321</v>
      </c>
      <c r="D293" s="5">
        <f>('Raw Wide'!B292-'Raw Wide'!B291)/'Raw Wide'!B291</f>
        <v>-8.9441706949905751E-3</v>
      </c>
      <c r="E293" s="5">
        <f>('Raw Wide'!C292-'Raw Wide'!C291)/'Raw Wide'!C291</f>
        <v>9.4200875792208261E-2</v>
      </c>
      <c r="F293" s="5">
        <f>('Raw Wide'!D292-'Raw Wide'!D291)/'Raw Wide'!D291</f>
        <v>0</v>
      </c>
      <c r="G293" s="5">
        <f>('Raw Wide'!E292-'Raw Wide'!E291)/'Raw Wide'!E291</f>
        <v>9.4848446441631116E-4</v>
      </c>
      <c r="H293" s="5">
        <f>('Raw Wide'!F292-'Raw Wide'!F291)/'Raw Wide'!F291</f>
        <v>2.6531245809386685E-3</v>
      </c>
      <c r="I293" s="5">
        <f>('Raw Wide'!G292-'Raw Wide'!G291)/'Raw Wide'!G291</f>
        <v>4.4957363584343865E-2</v>
      </c>
      <c r="J293" s="5">
        <f>('Raw Wide'!H292-'Raw Wide'!H291)/'Raw Wide'!H291</f>
        <v>3.2143164787253658E-3</v>
      </c>
      <c r="K293" s="5">
        <f>('Raw Wide'!I292-'Raw Wide'!I291)/'Raw Wide'!I291</f>
        <v>4.6560159673854976E-2</v>
      </c>
      <c r="W293" s="2">
        <v>43321</v>
      </c>
      <c r="X293" s="9">
        <f>return[[#This Row],[1COV.DE]]-$N$7</f>
        <v>-8.9079599352176447E-3</v>
      </c>
      <c r="Y293" s="9">
        <f>return[[#This Row],[ADS.DE]]-$O$7</f>
        <v>9.3946110371311883E-2</v>
      </c>
      <c r="Z293" s="9">
        <f>return[[#This Row],[DB1.DE]]-$P$7</f>
        <v>-5.6836370602184039E-4</v>
      </c>
      <c r="AA293" s="9">
        <f>return[[#This Row],[FME.DE]]-$Q$7</f>
        <v>1.1603730436269533E-3</v>
      </c>
      <c r="AB293" s="9">
        <f>return[[#This Row],[MRK.DE]]-$R$7</f>
        <v>2.1805068845797905E-3</v>
      </c>
      <c r="AC293" s="9">
        <f>return[[#This Row],[PUM.DE]]-$S$7</f>
        <v>4.4155242775447578E-2</v>
      </c>
      <c r="AD293" s="9">
        <f>return[[#This Row],[SIE.DE]]-$T$7</f>
        <v>3.0784208818939499E-3</v>
      </c>
      <c r="AE293" s="9">
        <f>return[[#This Row],[ZAL.DE]]-$U$7</f>
        <v>4.6605714291018681E-2</v>
      </c>
    </row>
    <row r="294" spans="3:31" x14ac:dyDescent="0.25">
      <c r="C294" s="2">
        <v>43322</v>
      </c>
      <c r="D294" s="5">
        <f>('Raw Wide'!B293-'Raw Wide'!B292)/'Raw Wide'!B292</f>
        <v>-2.6823702924388414E-2</v>
      </c>
      <c r="E294" s="5">
        <f>('Raw Wide'!C293-'Raw Wide'!C292)/'Raw Wide'!C292</f>
        <v>-1.3429290074316608E-2</v>
      </c>
      <c r="F294" s="5">
        <f>('Raw Wide'!D293-'Raw Wide'!D292)/'Raw Wide'!D292</f>
        <v>-9.734553676773729E-3</v>
      </c>
      <c r="G294" s="5">
        <f>('Raw Wide'!E293-'Raw Wide'!E292)/'Raw Wide'!E292</f>
        <v>-9.4742432412531444E-3</v>
      </c>
      <c r="H294" s="5">
        <f>('Raw Wide'!F293-'Raw Wide'!F292)/'Raw Wide'!F292</f>
        <v>-8.1587704547661007E-3</v>
      </c>
      <c r="I294" s="5">
        <f>('Raw Wide'!G293-'Raw Wide'!G292)/'Raw Wide'!G292</f>
        <v>-1.5116224575145273E-2</v>
      </c>
      <c r="J294" s="5">
        <f>('Raw Wide'!H293-'Raw Wide'!H292)/'Raw Wide'!H292</f>
        <v>-1.6197946468591493E-2</v>
      </c>
      <c r="K294" s="5">
        <f>('Raw Wide'!I293-'Raw Wide'!I292)/'Raw Wide'!I292</f>
        <v>-2.2133244798583302E-3</v>
      </c>
      <c r="W294" s="2">
        <v>43322</v>
      </c>
      <c r="X294" s="9">
        <f>return[[#This Row],[1COV.DE]]-$N$7</f>
        <v>-2.6787492164615484E-2</v>
      </c>
      <c r="Y294" s="9">
        <f>return[[#This Row],[ADS.DE]]-$O$7</f>
        <v>-1.3684055495212993E-2</v>
      </c>
      <c r="Z294" s="9">
        <f>return[[#This Row],[DB1.DE]]-$P$7</f>
        <v>-1.030291738279557E-2</v>
      </c>
      <c r="AA294" s="9">
        <f>return[[#This Row],[FME.DE]]-$Q$7</f>
        <v>-9.2623546620425028E-3</v>
      </c>
      <c r="AB294" s="9">
        <f>return[[#This Row],[MRK.DE]]-$R$7</f>
        <v>-8.6313881511249791E-3</v>
      </c>
      <c r="AC294" s="9">
        <f>return[[#This Row],[PUM.DE]]-$S$7</f>
        <v>-1.5918345384041559E-2</v>
      </c>
      <c r="AD294" s="9">
        <f>return[[#This Row],[SIE.DE]]-$T$7</f>
        <v>-1.6333842065422908E-2</v>
      </c>
      <c r="AE294" s="9">
        <f>return[[#This Row],[ZAL.DE]]-$U$7</f>
        <v>-2.1677698626946266E-3</v>
      </c>
    </row>
    <row r="295" spans="3:31" x14ac:dyDescent="0.25">
      <c r="C295" s="2">
        <v>43325</v>
      </c>
      <c r="D295" s="5">
        <f>('Raw Wide'!B294-'Raw Wide'!B293)/'Raw Wide'!B293</f>
        <v>1.2107144638444612E-2</v>
      </c>
      <c r="E295" s="5">
        <f>('Raw Wide'!C294-'Raw Wide'!C293)/'Raw Wide'!C293</f>
        <v>1.3125963540114749E-2</v>
      </c>
      <c r="F295" s="5">
        <f>('Raw Wide'!D294-'Raw Wide'!D293)/'Raw Wide'!D293</f>
        <v>1.6085787655335883E-2</v>
      </c>
      <c r="G295" s="5">
        <f>('Raw Wide'!E294-'Raw Wide'!E293)/'Raw Wide'!E293</f>
        <v>5.2606493225878098E-3</v>
      </c>
      <c r="H295" s="5">
        <f>('Raw Wide'!F294-'Raw Wide'!F293)/'Raw Wide'!F293</f>
        <v>-9.5598071102260367E-3</v>
      </c>
      <c r="I295" s="5">
        <f>('Raw Wide'!G294-'Raw Wide'!G293)/'Raw Wide'!G293</f>
        <v>1.889016893312858E-2</v>
      </c>
      <c r="J295" s="5">
        <f>('Raw Wide'!H294-'Raw Wide'!H293)/'Raw Wide'!H293</f>
        <v>-1.8093205100022942E-3</v>
      </c>
      <c r="K295" s="5">
        <f>('Raw Wide'!I294-'Raw Wide'!I293)/'Raw Wide'!I293</f>
        <v>-4.436579217543076E-3</v>
      </c>
      <c r="W295" s="2">
        <v>43325</v>
      </c>
      <c r="X295" s="9">
        <f>return[[#This Row],[1COV.DE]]-$N$7</f>
        <v>1.2143355398217542E-2</v>
      </c>
      <c r="Y295" s="9">
        <f>return[[#This Row],[ADS.DE]]-$O$7</f>
        <v>1.2871198119218365E-2</v>
      </c>
      <c r="Z295" s="9">
        <f>return[[#This Row],[DB1.DE]]-$P$7</f>
        <v>1.5517423949314043E-2</v>
      </c>
      <c r="AA295" s="9">
        <f>return[[#This Row],[FME.DE]]-$Q$7</f>
        <v>5.4725379017984514E-3</v>
      </c>
      <c r="AB295" s="9">
        <f>return[[#This Row],[MRK.DE]]-$R$7</f>
        <v>-1.0032424806584915E-2</v>
      </c>
      <c r="AC295" s="9">
        <f>return[[#This Row],[PUM.DE]]-$S$7</f>
        <v>1.8088048124232294E-2</v>
      </c>
      <c r="AD295" s="9">
        <f>return[[#This Row],[SIE.DE]]-$T$7</f>
        <v>-1.9452161068337101E-3</v>
      </c>
      <c r="AE295" s="9">
        <f>return[[#This Row],[ZAL.DE]]-$U$7</f>
        <v>-4.3910246003793724E-3</v>
      </c>
    </row>
    <row r="296" spans="3:31" x14ac:dyDescent="0.25">
      <c r="C296" s="2">
        <v>43326</v>
      </c>
      <c r="D296" s="5">
        <f>('Raw Wide'!B295-'Raw Wide'!B294)/'Raw Wide'!B294</f>
        <v>6.8720820903595235E-3</v>
      </c>
      <c r="E296" s="5">
        <f>('Raw Wide'!C295-'Raw Wide'!C294)/'Raw Wide'!C294</f>
        <v>4.3187115461769884E-3</v>
      </c>
      <c r="F296" s="5">
        <f>('Raw Wide'!D295-'Raw Wide'!D294)/'Raw Wide'!D294</f>
        <v>-5.7167491300963704E-3</v>
      </c>
      <c r="G296" s="5">
        <f>('Raw Wide'!E295-'Raw Wide'!E294)/'Raw Wide'!E294</f>
        <v>5.7087552241732783E-3</v>
      </c>
      <c r="H296" s="5">
        <f>('Raw Wide'!F295-'Raw Wide'!F294)/'Raw Wide'!F294</f>
        <v>7.4073987727523195E-3</v>
      </c>
      <c r="I296" s="5">
        <f>('Raw Wide'!G295-'Raw Wide'!G294)/'Raw Wide'!G294</f>
        <v>1.1588598783209905E-3</v>
      </c>
      <c r="J296" s="5">
        <f>('Raw Wide'!H295-'Raw Wide'!H294)/'Raw Wide'!H294</f>
        <v>3.2626739728725575E-3</v>
      </c>
      <c r="K296" s="5">
        <f>('Raw Wide'!I295-'Raw Wide'!I294)/'Raw Wide'!I294</f>
        <v>-1.7825757178570551E-3</v>
      </c>
      <c r="W296" s="2">
        <v>43326</v>
      </c>
      <c r="X296" s="9">
        <f>return[[#This Row],[1COV.DE]]-$N$7</f>
        <v>6.9082928501324539E-3</v>
      </c>
      <c r="Y296" s="9">
        <f>return[[#This Row],[ADS.DE]]-$O$7</f>
        <v>4.0639461252806042E-3</v>
      </c>
      <c r="Z296" s="9">
        <f>return[[#This Row],[DB1.DE]]-$P$7</f>
        <v>-6.2851128361182109E-3</v>
      </c>
      <c r="AA296" s="9">
        <f>return[[#This Row],[FME.DE]]-$Q$7</f>
        <v>5.9206438033839199E-3</v>
      </c>
      <c r="AB296" s="9">
        <f>return[[#This Row],[MRK.DE]]-$R$7</f>
        <v>6.934781076393442E-3</v>
      </c>
      <c r="AC296" s="9">
        <f>return[[#This Row],[PUM.DE]]-$S$7</f>
        <v>3.567390694247045E-4</v>
      </c>
      <c r="AD296" s="9">
        <f>return[[#This Row],[SIE.DE]]-$T$7</f>
        <v>3.1267783760411416E-3</v>
      </c>
      <c r="AE296" s="9">
        <f>return[[#This Row],[ZAL.DE]]-$U$7</f>
        <v>-1.7370211006933513E-3</v>
      </c>
    </row>
    <row r="297" spans="3:31" x14ac:dyDescent="0.25">
      <c r="C297" s="2">
        <v>43327</v>
      </c>
      <c r="D297" s="5">
        <f>('Raw Wide'!B296-'Raw Wide'!B295)/'Raw Wide'!B295</f>
        <v>-3.336718056980064E-2</v>
      </c>
      <c r="E297" s="5">
        <f>('Raw Wide'!C296-'Raw Wide'!C295)/'Raw Wide'!C295</f>
        <v>-1.6722486008973192E-2</v>
      </c>
      <c r="F297" s="5">
        <f>('Raw Wide'!D296-'Raw Wide'!D295)/'Raw Wide'!D295</f>
        <v>-1.2383889318899057E-2</v>
      </c>
      <c r="G297" s="5">
        <f>('Raw Wide'!E296-'Raw Wide'!E295)/'Raw Wide'!E295</f>
        <v>-6.1493652147373862E-3</v>
      </c>
      <c r="H297" s="5">
        <f>('Raw Wide'!F296-'Raw Wide'!F295)/'Raw Wide'!F295</f>
        <v>-1.3369075826207345E-3</v>
      </c>
      <c r="I297" s="5">
        <f>('Raw Wide'!G296-'Raw Wide'!G295)/'Raw Wide'!G295</f>
        <v>-8.1020102150231293E-3</v>
      </c>
      <c r="J297" s="5">
        <f>('Raw Wide'!H296-'Raw Wide'!H295)/'Raw Wide'!H295</f>
        <v>-8.4913572661524453E-3</v>
      </c>
      <c r="K297" s="5">
        <f>('Raw Wide'!I296-'Raw Wide'!I295)/'Raw Wide'!I295</f>
        <v>-8.4821653679054785E-3</v>
      </c>
      <c r="W297" s="2">
        <v>43327</v>
      </c>
      <c r="X297" s="9">
        <f>return[[#This Row],[1COV.DE]]-$N$7</f>
        <v>-3.3330969810027714E-2</v>
      </c>
      <c r="Y297" s="9">
        <f>return[[#This Row],[ADS.DE]]-$O$7</f>
        <v>-1.6977251429869576E-2</v>
      </c>
      <c r="Z297" s="9">
        <f>return[[#This Row],[DB1.DE]]-$P$7</f>
        <v>-1.2952253024920897E-2</v>
      </c>
      <c r="AA297" s="9">
        <f>return[[#This Row],[FME.DE]]-$Q$7</f>
        <v>-5.9374766355267446E-3</v>
      </c>
      <c r="AB297" s="9">
        <f>return[[#This Row],[MRK.DE]]-$R$7</f>
        <v>-1.8095252789796122E-3</v>
      </c>
      <c r="AC297" s="9">
        <f>return[[#This Row],[PUM.DE]]-$S$7</f>
        <v>-8.904131023919416E-3</v>
      </c>
      <c r="AD297" s="9">
        <f>return[[#This Row],[SIE.DE]]-$T$7</f>
        <v>-8.6272528629838616E-3</v>
      </c>
      <c r="AE297" s="9">
        <f>return[[#This Row],[ZAL.DE]]-$U$7</f>
        <v>-8.4366107507417749E-3</v>
      </c>
    </row>
    <row r="298" spans="3:31" x14ac:dyDescent="0.25">
      <c r="C298" s="2">
        <v>43328</v>
      </c>
      <c r="D298" s="5">
        <f>('Raw Wide'!B297-'Raw Wide'!B296)/'Raw Wide'!B296</f>
        <v>1.4121384627386159E-2</v>
      </c>
      <c r="E298" s="5">
        <f>('Raw Wide'!C297-'Raw Wide'!C296)/'Raw Wide'!C296</f>
        <v>1.4091366676026951E-2</v>
      </c>
      <c r="F298" s="5">
        <f>('Raw Wide'!D297-'Raw Wide'!D296)/'Raw Wide'!D296</f>
        <v>-8.9558011202489672E-4</v>
      </c>
      <c r="G298" s="5">
        <f>('Raw Wide'!E297-'Raw Wide'!E296)/'Raw Wide'!E296</f>
        <v>1.0471127718772561E-2</v>
      </c>
      <c r="H298" s="5">
        <f>('Raw Wide'!F297-'Raw Wide'!F296)/'Raw Wide'!F296</f>
        <v>4.0161746527286905E-3</v>
      </c>
      <c r="I298" s="5">
        <f>('Raw Wide'!G297-'Raw Wide'!G296)/'Raw Wide'!G296</f>
        <v>5.8343071714770899E-2</v>
      </c>
      <c r="J298" s="5">
        <f>('Raw Wide'!H297-'Raw Wide'!H296)/'Raw Wide'!H296</f>
        <v>2.9154519252280135E-3</v>
      </c>
      <c r="K298" s="5">
        <f>('Raw Wide'!I297-'Raw Wide'!I296)/'Raw Wide'!I296</f>
        <v>1.1031112608334583E-2</v>
      </c>
      <c r="W298" s="2">
        <v>43328</v>
      </c>
      <c r="X298" s="9">
        <f>return[[#This Row],[1COV.DE]]-$N$7</f>
        <v>1.415759538715909E-2</v>
      </c>
      <c r="Y298" s="9">
        <f>return[[#This Row],[ADS.DE]]-$O$7</f>
        <v>1.3836601255130566E-2</v>
      </c>
      <c r="Z298" s="9">
        <f>return[[#This Row],[DB1.DE]]-$P$7</f>
        <v>-1.4639438180467372E-3</v>
      </c>
      <c r="AA298" s="9">
        <f>return[[#This Row],[FME.DE]]-$Q$7</f>
        <v>1.0683016297983202E-2</v>
      </c>
      <c r="AB298" s="9">
        <f>return[[#This Row],[MRK.DE]]-$R$7</f>
        <v>3.5435569563698126E-3</v>
      </c>
      <c r="AC298" s="9">
        <f>return[[#This Row],[PUM.DE]]-$S$7</f>
        <v>5.7540950905874612E-2</v>
      </c>
      <c r="AD298" s="9">
        <f>return[[#This Row],[SIE.DE]]-$T$7</f>
        <v>2.7795563283965975E-3</v>
      </c>
      <c r="AE298" s="9">
        <f>return[[#This Row],[ZAL.DE]]-$U$7</f>
        <v>1.1076667225498287E-2</v>
      </c>
    </row>
    <row r="299" spans="3:31" x14ac:dyDescent="0.25">
      <c r="C299" s="2">
        <v>43329</v>
      </c>
      <c r="D299" s="5">
        <f>('Raw Wide'!B298-'Raw Wide'!B297)/'Raw Wide'!B297</f>
        <v>-1.0830305586988392E-2</v>
      </c>
      <c r="E299" s="5">
        <f>('Raw Wide'!C298-'Raw Wide'!C297)/'Raw Wide'!C297</f>
        <v>-8.145632921754126E-3</v>
      </c>
      <c r="F299" s="5">
        <f>('Raw Wide'!D298-'Raw Wide'!D297)/'Raw Wide'!D297</f>
        <v>2.2410790451615394E-3</v>
      </c>
      <c r="G299" s="5">
        <f>('Raw Wide'!E298-'Raw Wide'!E297)/'Raw Wide'!E297</f>
        <v>1.1774451415902179E-3</v>
      </c>
      <c r="H299" s="5">
        <f>('Raw Wide'!F298-'Raw Wide'!F297)/'Raw Wide'!F297</f>
        <v>2.2209026862505285E-4</v>
      </c>
      <c r="I299" s="5">
        <f>('Raw Wide'!G298-'Raw Wide'!G297)/'Raw Wide'!G297</f>
        <v>-5.5126645816506569E-3</v>
      </c>
      <c r="J299" s="5">
        <f>('Raw Wide'!H298-'Raw Wide'!H297)/'Raw Wide'!H297</f>
        <v>-7.2678548583257683E-4</v>
      </c>
      <c r="K299" s="5">
        <f>('Raw Wide'!I298-'Raw Wide'!I297)/'Raw Wide'!I297</f>
        <v>-1.0910754843019305E-2</v>
      </c>
      <c r="W299" s="2">
        <v>43329</v>
      </c>
      <c r="X299" s="9">
        <f>return[[#This Row],[1COV.DE]]-$N$7</f>
        <v>-1.0794094827215462E-2</v>
      </c>
      <c r="Y299" s="9">
        <f>return[[#This Row],[ADS.DE]]-$O$7</f>
        <v>-8.4003983426505103E-3</v>
      </c>
      <c r="Z299" s="9">
        <f>return[[#This Row],[DB1.DE]]-$P$7</f>
        <v>1.6727153391396989E-3</v>
      </c>
      <c r="AA299" s="9">
        <f>return[[#This Row],[FME.DE]]-$Q$7</f>
        <v>1.3893337208008599E-3</v>
      </c>
      <c r="AB299" s="9">
        <f>return[[#This Row],[MRK.DE]]-$R$7</f>
        <v>-2.5052742773382493E-4</v>
      </c>
      <c r="AC299" s="9">
        <f>return[[#This Row],[PUM.DE]]-$S$7</f>
        <v>-6.3147853905469427E-3</v>
      </c>
      <c r="AD299" s="9">
        <f>return[[#This Row],[SIE.DE]]-$T$7</f>
        <v>-8.6268108266399264E-4</v>
      </c>
      <c r="AE299" s="9">
        <f>return[[#This Row],[ZAL.DE]]-$U$7</f>
        <v>-1.0865200225855602E-2</v>
      </c>
    </row>
    <row r="300" spans="3:31" x14ac:dyDescent="0.25">
      <c r="C300" s="2">
        <v>43332</v>
      </c>
      <c r="D300" s="5">
        <f>('Raw Wide'!B299-'Raw Wide'!B298)/'Raw Wide'!B298</f>
        <v>1.4598457450393693E-2</v>
      </c>
      <c r="E300" s="5">
        <f>('Raw Wide'!C299-'Raw Wide'!C298)/'Raw Wide'!C298</f>
        <v>1.2077297778601531E-2</v>
      </c>
      <c r="F300" s="5">
        <f>('Raw Wide'!D299-'Raw Wide'!D298)/'Raw Wide'!D298</f>
        <v>4.4722231866778676E-3</v>
      </c>
      <c r="G300" s="5">
        <f>('Raw Wide'!E299-'Raw Wide'!E298)/'Raw Wide'!E298</f>
        <v>5.6458229303426206E-3</v>
      </c>
      <c r="H300" s="5">
        <f>('Raw Wide'!F299-'Raw Wide'!F298)/'Raw Wide'!F298</f>
        <v>1.1775187417694842E-2</v>
      </c>
      <c r="I300" s="5">
        <f>('Raw Wide'!G299-'Raw Wide'!G298)/'Raw Wide'!G298</f>
        <v>-6.6519308753361112E-3</v>
      </c>
      <c r="J300" s="5">
        <f>('Raw Wide'!H299-'Raw Wide'!H298)/'Raw Wide'!H298</f>
        <v>7.2727586401218321E-3</v>
      </c>
      <c r="K300" s="5">
        <f>('Raw Wide'!I299-'Raw Wide'!I298)/'Raw Wide'!I298</f>
        <v>2.9266322794521521E-3</v>
      </c>
      <c r="W300" s="2">
        <v>43332</v>
      </c>
      <c r="X300" s="9">
        <f>return[[#This Row],[1COV.DE]]-$N$7</f>
        <v>1.4634668210166624E-2</v>
      </c>
      <c r="Y300" s="9">
        <f>return[[#This Row],[ADS.DE]]-$O$7</f>
        <v>1.1822532357705147E-2</v>
      </c>
      <c r="Z300" s="9">
        <f>return[[#This Row],[DB1.DE]]-$P$7</f>
        <v>3.9038594806560271E-3</v>
      </c>
      <c r="AA300" s="9">
        <f>return[[#This Row],[FME.DE]]-$Q$7</f>
        <v>5.8577115095532623E-3</v>
      </c>
      <c r="AB300" s="9">
        <f>return[[#This Row],[MRK.DE]]-$R$7</f>
        <v>1.1302569721335963E-2</v>
      </c>
      <c r="AC300" s="9">
        <f>return[[#This Row],[PUM.DE]]-$S$7</f>
        <v>-7.454051684232397E-3</v>
      </c>
      <c r="AD300" s="9">
        <f>return[[#This Row],[SIE.DE]]-$T$7</f>
        <v>7.1368630432904166E-3</v>
      </c>
      <c r="AE300" s="9">
        <f>return[[#This Row],[ZAL.DE]]-$U$7</f>
        <v>2.9721868966158557E-3</v>
      </c>
    </row>
    <row r="301" spans="3:31" x14ac:dyDescent="0.25">
      <c r="C301" s="2">
        <v>43333</v>
      </c>
      <c r="D301" s="5">
        <f>('Raw Wide'!B300-'Raw Wide'!B299)/'Raw Wide'!B299</f>
        <v>1.336077728546863E-2</v>
      </c>
      <c r="E301" s="5">
        <f>('Raw Wide'!C300-'Raw Wide'!C299)/'Raw Wide'!C299</f>
        <v>4.7732688652054531E-3</v>
      </c>
      <c r="F301" s="5">
        <f>('Raw Wide'!D300-'Raw Wide'!D299)/'Raw Wide'!D299</f>
        <v>9.7951645761687398E-3</v>
      </c>
      <c r="G301" s="5">
        <f>('Raw Wide'!E300-'Raw Wide'!E299)/'Raw Wide'!E299</f>
        <v>1.6373637731315646E-3</v>
      </c>
      <c r="H301" s="5">
        <f>('Raw Wide'!F300-'Raw Wide'!F299)/'Raw Wide'!F299</f>
        <v>2.4155143351434474E-3</v>
      </c>
      <c r="I301" s="5">
        <f>('Raw Wide'!G300-'Raw Wide'!G299)/'Raw Wide'!G299</f>
        <v>-1.1160179959882307E-3</v>
      </c>
      <c r="J301" s="5">
        <f>('Raw Wide'!H300-'Raw Wide'!H299)/'Raw Wide'!H299</f>
        <v>-1.2635379320548178E-3</v>
      </c>
      <c r="K301" s="5">
        <f>('Raw Wide'!I300-'Raw Wide'!I299)/'Raw Wide'!I299</f>
        <v>8.5297645012292825E-3</v>
      </c>
      <c r="W301" s="2">
        <v>43333</v>
      </c>
      <c r="X301" s="9">
        <f>return[[#This Row],[1COV.DE]]-$N$7</f>
        <v>1.3396988045241561E-2</v>
      </c>
      <c r="Y301" s="9">
        <f>return[[#This Row],[ADS.DE]]-$O$7</f>
        <v>4.5185034443090688E-3</v>
      </c>
      <c r="Z301" s="9">
        <f>return[[#This Row],[DB1.DE]]-$P$7</f>
        <v>9.2268008701468993E-3</v>
      </c>
      <c r="AA301" s="9">
        <f>return[[#This Row],[FME.DE]]-$Q$7</f>
        <v>1.8492523523422066E-3</v>
      </c>
      <c r="AB301" s="9">
        <f>return[[#This Row],[MRK.DE]]-$R$7</f>
        <v>1.9428966387845697E-3</v>
      </c>
      <c r="AC301" s="9">
        <f>return[[#This Row],[PUM.DE]]-$S$7</f>
        <v>-1.9181388048845167E-3</v>
      </c>
      <c r="AD301" s="9">
        <f>return[[#This Row],[SIE.DE]]-$T$7</f>
        <v>-1.3994335288862337E-3</v>
      </c>
      <c r="AE301" s="9">
        <f>return[[#This Row],[ZAL.DE]]-$U$7</f>
        <v>8.575319118392986E-3</v>
      </c>
    </row>
    <row r="302" spans="3:31" x14ac:dyDescent="0.25">
      <c r="C302" s="2">
        <v>43334</v>
      </c>
      <c r="D302" s="5">
        <f>('Raw Wide'!B301-'Raw Wide'!B300)/'Raw Wide'!B300</f>
        <v>-5.0709724644817317E-3</v>
      </c>
      <c r="E302" s="5">
        <f>('Raw Wide'!C301-'Raw Wide'!C300)/'Raw Wide'!C300</f>
        <v>-4.7512301185272592E-4</v>
      </c>
      <c r="F302" s="5">
        <f>('Raw Wide'!D301-'Raw Wide'!D300)/'Raw Wide'!D300</f>
        <v>3.130504526471474E-2</v>
      </c>
      <c r="G302" s="5">
        <f>('Raw Wide'!E301-'Raw Wide'!E300)/'Raw Wide'!E300</f>
        <v>1.6114090453787127E-2</v>
      </c>
      <c r="H302" s="5">
        <f>('Raw Wide'!F301-'Raw Wide'!F300)/'Raw Wide'!F300</f>
        <v>8.3240692319014094E-3</v>
      </c>
      <c r="I302" s="5">
        <f>('Raw Wide'!G301-'Raw Wide'!G300)/'Raw Wide'!G300</f>
        <v>2.1229113206198306E-2</v>
      </c>
      <c r="J302" s="5">
        <f>('Raw Wide'!H301-'Raw Wide'!H300)/'Raw Wide'!H300</f>
        <v>3.0724229637140318E-3</v>
      </c>
      <c r="K302" s="5">
        <f>('Raw Wide'!I301-'Raw Wide'!I300)/'Raw Wide'!I300</f>
        <v>1.0683285110171309E-2</v>
      </c>
      <c r="W302" s="2">
        <v>43334</v>
      </c>
      <c r="X302" s="9">
        <f>return[[#This Row],[1COV.DE]]-$N$7</f>
        <v>-5.0347617047088013E-3</v>
      </c>
      <c r="Y302" s="9">
        <f>return[[#This Row],[ADS.DE]]-$O$7</f>
        <v>-7.298884327491097E-4</v>
      </c>
      <c r="Z302" s="9">
        <f>return[[#This Row],[DB1.DE]]-$P$7</f>
        <v>3.0736681558692899E-2</v>
      </c>
      <c r="AA302" s="9">
        <f>return[[#This Row],[FME.DE]]-$Q$7</f>
        <v>1.6325979032997769E-2</v>
      </c>
      <c r="AB302" s="9">
        <f>return[[#This Row],[MRK.DE]]-$R$7</f>
        <v>7.8514515355425311E-3</v>
      </c>
      <c r="AC302" s="9">
        <f>return[[#This Row],[PUM.DE]]-$S$7</f>
        <v>2.0426992397302019E-2</v>
      </c>
      <c r="AD302" s="9">
        <f>return[[#This Row],[SIE.DE]]-$T$7</f>
        <v>2.9365273668826158E-3</v>
      </c>
      <c r="AE302" s="9">
        <f>return[[#This Row],[ZAL.DE]]-$U$7</f>
        <v>1.0728839727335012E-2</v>
      </c>
    </row>
    <row r="303" spans="3:31" x14ac:dyDescent="0.25">
      <c r="C303" s="2">
        <v>43335</v>
      </c>
      <c r="D303" s="5">
        <f>('Raw Wide'!B302-'Raw Wide'!B301)/'Raw Wide'!B301</f>
        <v>-9.6841431945191674E-3</v>
      </c>
      <c r="E303" s="5">
        <f>('Raw Wide'!C302-'Raw Wide'!C301)/'Raw Wide'!C301</f>
        <v>7.6046256557653876E-3</v>
      </c>
      <c r="F303" s="5">
        <f>('Raw Wide'!D302-'Raw Wide'!D301)/'Raw Wide'!D301</f>
        <v>4.2754247861278337E-3</v>
      </c>
      <c r="G303" s="5">
        <f>('Raw Wide'!E302-'Raw Wide'!E301)/'Raw Wide'!E301</f>
        <v>9.1929889267252339E-4</v>
      </c>
      <c r="H303" s="5">
        <f>('Raw Wide'!F302-'Raw Wide'!F301)/'Raw Wide'!F301</f>
        <v>-7.6036437727820183E-3</v>
      </c>
      <c r="I303" s="5">
        <f>('Raw Wide'!G302-'Raw Wide'!G301)/'Raw Wide'!G301</f>
        <v>2.6258183573611611E-2</v>
      </c>
      <c r="J303" s="5">
        <f>('Raw Wide'!H302-'Raw Wide'!H301)/'Raw Wide'!H301</f>
        <v>7.5675271598351452E-3</v>
      </c>
      <c r="K303" s="5">
        <f>('Raw Wide'!I302-'Raw Wide'!I301)/'Raw Wide'!I301</f>
        <v>1.2992732878220732E-2</v>
      </c>
      <c r="W303" s="2">
        <v>43335</v>
      </c>
      <c r="X303" s="9">
        <f>return[[#This Row],[1COV.DE]]-$N$7</f>
        <v>-9.647932434746237E-3</v>
      </c>
      <c r="Y303" s="9">
        <f>return[[#This Row],[ADS.DE]]-$O$7</f>
        <v>7.3498602348690042E-3</v>
      </c>
      <c r="Z303" s="9">
        <f>return[[#This Row],[DB1.DE]]-$P$7</f>
        <v>3.7070610801059932E-3</v>
      </c>
      <c r="AA303" s="9">
        <f>return[[#This Row],[FME.DE]]-$Q$7</f>
        <v>1.1311874718831654E-3</v>
      </c>
      <c r="AB303" s="9">
        <f>return[[#This Row],[MRK.DE]]-$R$7</f>
        <v>-8.0762614691408958E-3</v>
      </c>
      <c r="AC303" s="9">
        <f>return[[#This Row],[PUM.DE]]-$S$7</f>
        <v>2.5456062764715324E-2</v>
      </c>
      <c r="AD303" s="9">
        <f>return[[#This Row],[SIE.DE]]-$T$7</f>
        <v>7.4316315630037297E-3</v>
      </c>
      <c r="AE303" s="9">
        <f>return[[#This Row],[ZAL.DE]]-$U$7</f>
        <v>1.3038287495384436E-2</v>
      </c>
    </row>
    <row r="304" spans="3:31" x14ac:dyDescent="0.25">
      <c r="C304" s="2">
        <v>43336</v>
      </c>
      <c r="D304" s="5">
        <f>('Raw Wide'!B303-'Raw Wide'!B302)/'Raw Wide'!B302</f>
        <v>1.1580192016824324E-2</v>
      </c>
      <c r="E304" s="5">
        <f>('Raw Wide'!C303-'Raw Wide'!C302)/'Raw Wide'!C302</f>
        <v>8.0188374358602446E-3</v>
      </c>
      <c r="F304" s="5">
        <f>('Raw Wide'!D303-'Raw Wide'!D302)/'Raw Wide'!D302</f>
        <v>1.2770726017879708E-3</v>
      </c>
      <c r="G304" s="5">
        <f>('Raw Wide'!E303-'Raw Wide'!E302)/'Raw Wide'!E302</f>
        <v>-2.9850766938728417E-3</v>
      </c>
      <c r="H304" s="5">
        <f>('Raw Wide'!F303-'Raw Wide'!F302)/'Raw Wide'!F302</f>
        <v>-1.7514105752749422E-3</v>
      </c>
      <c r="I304" s="5">
        <f>('Raw Wide'!G303-'Raw Wide'!G302)/'Raw Wide'!G302</f>
        <v>-5.3304979112362306E-3</v>
      </c>
      <c r="J304" s="5">
        <f>('Raw Wide'!H303-'Raw Wide'!H302)/'Raw Wide'!H302</f>
        <v>3.7554261903132561E-3</v>
      </c>
      <c r="K304" s="5">
        <f>('Raw Wide'!I303-'Raw Wide'!I302)/'Raw Wide'!I302</f>
        <v>-1.3043695652173858E-3</v>
      </c>
      <c r="W304" s="2">
        <v>43336</v>
      </c>
      <c r="X304" s="9">
        <f>return[[#This Row],[1COV.DE]]-$N$7</f>
        <v>1.1616402776597255E-2</v>
      </c>
      <c r="Y304" s="9">
        <f>return[[#This Row],[ADS.DE]]-$O$7</f>
        <v>7.7640720149638603E-3</v>
      </c>
      <c r="Z304" s="9">
        <f>return[[#This Row],[DB1.DE]]-$P$7</f>
        <v>7.0870889576613038E-4</v>
      </c>
      <c r="AA304" s="9">
        <f>return[[#This Row],[FME.DE]]-$Q$7</f>
        <v>-2.7731881146621997E-3</v>
      </c>
      <c r="AB304" s="9">
        <f>return[[#This Row],[MRK.DE]]-$R$7</f>
        <v>-2.2240282716338199E-3</v>
      </c>
      <c r="AC304" s="9">
        <f>return[[#This Row],[PUM.DE]]-$S$7</f>
        <v>-6.1326187201325164E-3</v>
      </c>
      <c r="AD304" s="9">
        <f>return[[#This Row],[SIE.DE]]-$T$7</f>
        <v>3.6195305934818402E-3</v>
      </c>
      <c r="AE304" s="9">
        <f>return[[#This Row],[ZAL.DE]]-$U$7</f>
        <v>-1.258814948053682E-3</v>
      </c>
    </row>
    <row r="305" spans="3:31" x14ac:dyDescent="0.25">
      <c r="C305" s="2">
        <v>43339</v>
      </c>
      <c r="D305" s="5">
        <f>('Raw Wide'!B304-'Raw Wide'!B303)/'Raw Wide'!B303</f>
        <v>1.2210637485684303E-2</v>
      </c>
      <c r="E305" s="5">
        <f>('Raw Wide'!C304-'Raw Wide'!C303)/'Raw Wide'!C303</f>
        <v>9.3589130514149573E-3</v>
      </c>
      <c r="F305" s="5">
        <f>('Raw Wide'!D304-'Raw Wide'!D303)/'Raw Wide'!D303</f>
        <v>1.5731369737500459E-2</v>
      </c>
      <c r="G305" s="5">
        <f>('Raw Wide'!E304-'Raw Wide'!E303)/'Raw Wide'!E303</f>
        <v>1.0363906679477354E-2</v>
      </c>
      <c r="H305" s="5">
        <f>('Raw Wide'!F304-'Raw Wide'!F303)/'Raw Wide'!F303</f>
        <v>5.7019606396690519E-3</v>
      </c>
      <c r="I305" s="5">
        <f>('Raw Wide'!G304-'Raw Wide'!G303)/'Raw Wide'!G303</f>
        <v>1.1789866689670558E-2</v>
      </c>
      <c r="J305" s="5">
        <f>('Raw Wide'!H304-'Raw Wide'!H303)/'Raw Wide'!H303</f>
        <v>8.1952715386395866E-3</v>
      </c>
      <c r="K305" s="5">
        <f>('Raw Wide'!I304-'Raw Wide'!I303)/'Raw Wide'!I303</f>
        <v>1.741423633901317E-3</v>
      </c>
      <c r="W305" s="2">
        <v>43339</v>
      </c>
      <c r="X305" s="9">
        <f>return[[#This Row],[1COV.DE]]-$N$7</f>
        <v>1.2246848245457234E-2</v>
      </c>
      <c r="Y305" s="9">
        <f>return[[#This Row],[ADS.DE]]-$O$7</f>
        <v>9.1041476305185731E-3</v>
      </c>
      <c r="Z305" s="9">
        <f>return[[#This Row],[DB1.DE]]-$P$7</f>
        <v>1.5163006031478618E-2</v>
      </c>
      <c r="AA305" s="9">
        <f>return[[#This Row],[FME.DE]]-$Q$7</f>
        <v>1.0575795258687995E-2</v>
      </c>
      <c r="AB305" s="9">
        <f>return[[#This Row],[MRK.DE]]-$R$7</f>
        <v>5.2293429433101744E-3</v>
      </c>
      <c r="AC305" s="9">
        <f>return[[#This Row],[PUM.DE]]-$S$7</f>
        <v>1.0987745880774271E-2</v>
      </c>
      <c r="AD305" s="9">
        <f>return[[#This Row],[SIE.DE]]-$T$7</f>
        <v>8.0593759418081702E-3</v>
      </c>
      <c r="AE305" s="9">
        <f>return[[#This Row],[ZAL.DE]]-$U$7</f>
        <v>1.7869782510650208E-3</v>
      </c>
    </row>
    <row r="306" spans="3:31" x14ac:dyDescent="0.25">
      <c r="C306" s="2">
        <v>43340</v>
      </c>
      <c r="D306" s="5">
        <f>('Raw Wide'!B305-'Raw Wide'!B304)/'Raw Wide'!B304</f>
        <v>-3.040952582425813E-2</v>
      </c>
      <c r="E306" s="5">
        <f>('Raw Wide'!C305-'Raw Wide'!C304)/'Raw Wide'!C304</f>
        <v>0</v>
      </c>
      <c r="F306" s="5">
        <f>('Raw Wide'!D305-'Raw Wide'!D304)/'Raw Wide'!D304</f>
        <v>-2.930180039024692E-3</v>
      </c>
      <c r="G306" s="5">
        <f>('Raw Wide'!E305-'Raw Wide'!E304)/'Raw Wide'!E304</f>
        <v>1.5728306584338148E-2</v>
      </c>
      <c r="H306" s="5">
        <f>('Raw Wide'!F305-'Raw Wide'!F304)/'Raw Wide'!F304</f>
        <v>-5.4514413874666131E-3</v>
      </c>
      <c r="I306" s="5">
        <f>('Raw Wide'!G305-'Raw Wide'!G304)/'Raw Wide'!G304</f>
        <v>1.0594456430131982E-3</v>
      </c>
      <c r="J306" s="5">
        <f>('Raw Wide'!H305-'Raw Wide'!H304)/'Raw Wide'!H304</f>
        <v>1.2368873892306769E-3</v>
      </c>
      <c r="K306" s="5">
        <f>('Raw Wide'!I305-'Raw Wide'!I304)/'Raw Wide'!I304</f>
        <v>-1.0864624076488414E-3</v>
      </c>
      <c r="W306" s="2">
        <v>43340</v>
      </c>
      <c r="X306" s="9">
        <f>return[[#This Row],[1COV.DE]]-$N$7</f>
        <v>-3.03733150644852E-2</v>
      </c>
      <c r="Y306" s="9">
        <f>return[[#This Row],[ADS.DE]]-$O$7</f>
        <v>-2.5476542089638383E-4</v>
      </c>
      <c r="Z306" s="9">
        <f>return[[#This Row],[DB1.DE]]-$P$7</f>
        <v>-3.4985437450465325E-3</v>
      </c>
      <c r="AA306" s="9">
        <f>return[[#This Row],[FME.DE]]-$Q$7</f>
        <v>1.594019516354879E-2</v>
      </c>
      <c r="AB306" s="9">
        <f>return[[#This Row],[MRK.DE]]-$R$7</f>
        <v>-5.9240590838254906E-3</v>
      </c>
      <c r="AC306" s="9">
        <f>return[[#This Row],[PUM.DE]]-$S$7</f>
        <v>2.5732483411691222E-4</v>
      </c>
      <c r="AD306" s="9">
        <f>return[[#This Row],[SIE.DE]]-$T$7</f>
        <v>1.100991792399261E-3</v>
      </c>
      <c r="AE306" s="9">
        <f>return[[#This Row],[ZAL.DE]]-$U$7</f>
        <v>-1.0409077904851376E-3</v>
      </c>
    </row>
    <row r="307" spans="3:31" x14ac:dyDescent="0.25">
      <c r="C307" s="2">
        <v>43341</v>
      </c>
      <c r="D307" s="5">
        <f>('Raw Wide'!B306-'Raw Wide'!B305)/'Raw Wide'!B305</f>
        <v>-2.0217899458101235E-2</v>
      </c>
      <c r="E307" s="5">
        <f>('Raw Wide'!C306-'Raw Wide'!C305)/'Raw Wide'!C305</f>
        <v>-5.0996579881261699E-3</v>
      </c>
      <c r="F307" s="5">
        <f>('Raw Wide'!D306-'Raw Wide'!D305)/'Raw Wide'!D305</f>
        <v>8.3963247070278349E-4</v>
      </c>
      <c r="G307" s="5">
        <f>('Raw Wide'!E306-'Raw Wide'!E305)/'Raw Wide'!E305</f>
        <v>2.3788157771621916E-2</v>
      </c>
      <c r="H307" s="5">
        <f>('Raw Wide'!F306-'Raw Wide'!F305)/'Raw Wide'!F305</f>
        <v>7.0159524462690692E-3</v>
      </c>
      <c r="I307" s="5">
        <f>('Raw Wide'!G306-'Raw Wide'!G305)/'Raw Wide'!G305</f>
        <v>4.2326880270790474E-3</v>
      </c>
      <c r="J307" s="5">
        <f>('Raw Wide'!H306-'Raw Wide'!H305)/'Raw Wide'!H305</f>
        <v>3.7063790039124182E-3</v>
      </c>
      <c r="K307" s="5">
        <f>('Raw Wide'!I306-'Raw Wide'!I305)/'Raw Wide'!I305</f>
        <v>-4.3506633815394361E-4</v>
      </c>
      <c r="W307" s="2">
        <v>43341</v>
      </c>
      <c r="X307" s="9">
        <f>return[[#This Row],[1COV.DE]]-$N$7</f>
        <v>-2.0181688698328305E-2</v>
      </c>
      <c r="Y307" s="9">
        <f>return[[#This Row],[ADS.DE]]-$O$7</f>
        <v>-5.3544234090225542E-3</v>
      </c>
      <c r="Z307" s="9">
        <f>return[[#This Row],[DB1.DE]]-$P$7</f>
        <v>2.712687646809431E-4</v>
      </c>
      <c r="AA307" s="9">
        <f>return[[#This Row],[FME.DE]]-$Q$7</f>
        <v>2.4000046350832558E-2</v>
      </c>
      <c r="AB307" s="9">
        <f>return[[#This Row],[MRK.DE]]-$R$7</f>
        <v>6.5433347499101917E-3</v>
      </c>
      <c r="AC307" s="9">
        <f>return[[#This Row],[PUM.DE]]-$S$7</f>
        <v>3.4305672181827616E-3</v>
      </c>
      <c r="AD307" s="9">
        <f>return[[#This Row],[SIE.DE]]-$T$7</f>
        <v>3.5704834070810023E-3</v>
      </c>
      <c r="AE307" s="9">
        <f>return[[#This Row],[ZAL.DE]]-$U$7</f>
        <v>-3.8951172099023994E-4</v>
      </c>
    </row>
    <row r="308" spans="3:31" x14ac:dyDescent="0.25">
      <c r="C308" s="2">
        <v>43342</v>
      </c>
      <c r="D308" s="5">
        <f>('Raw Wide'!B307-'Raw Wide'!B306)/'Raw Wide'!B306</f>
        <v>-1.8782994641372681E-2</v>
      </c>
      <c r="E308" s="5">
        <f>('Raw Wide'!C307-'Raw Wide'!C306)/'Raw Wide'!C306</f>
        <v>2.7959564434704835E-3</v>
      </c>
      <c r="F308" s="5">
        <f>('Raw Wide'!D307-'Raw Wide'!D306)/'Raw Wide'!D306</f>
        <v>4.1946495165126703E-3</v>
      </c>
      <c r="G308" s="5">
        <f>('Raw Wide'!E307-'Raw Wide'!E306)/'Raw Wide'!E306</f>
        <v>-3.0249827217764109E-2</v>
      </c>
      <c r="H308" s="5">
        <f>('Raw Wide'!F307-'Raw Wide'!F306)/'Raw Wide'!F306</f>
        <v>-1.523938073436629E-3</v>
      </c>
      <c r="I308" s="5">
        <f>('Raw Wide'!G307-'Raw Wide'!G306)/'Raw Wide'!G306</f>
        <v>3.1612443158164296E-3</v>
      </c>
      <c r="J308" s="5">
        <f>('Raw Wide'!H307-'Raw Wide'!H306)/'Raw Wide'!H306</f>
        <v>-4.5717908010968001E-3</v>
      </c>
      <c r="K308" s="5">
        <f>('Raw Wide'!I307-'Raw Wide'!I306)/'Raw Wide'!I306</f>
        <v>-5.6583676679354163E-3</v>
      </c>
      <c r="W308" s="2">
        <v>43342</v>
      </c>
      <c r="X308" s="9">
        <f>return[[#This Row],[1COV.DE]]-$N$7</f>
        <v>-1.8746783881599751E-2</v>
      </c>
      <c r="Y308" s="9">
        <f>return[[#This Row],[ADS.DE]]-$O$7</f>
        <v>2.5411910225740996E-3</v>
      </c>
      <c r="Z308" s="9">
        <f>return[[#This Row],[DB1.DE]]-$P$7</f>
        <v>3.6262858104908298E-3</v>
      </c>
      <c r="AA308" s="9">
        <f>return[[#This Row],[FME.DE]]-$Q$7</f>
        <v>-3.0037938638553467E-2</v>
      </c>
      <c r="AB308" s="9">
        <f>return[[#This Row],[MRK.DE]]-$R$7</f>
        <v>-1.996555769795507E-3</v>
      </c>
      <c r="AC308" s="9">
        <f>return[[#This Row],[PUM.DE]]-$S$7</f>
        <v>2.3591235069201433E-3</v>
      </c>
      <c r="AD308" s="9">
        <f>return[[#This Row],[SIE.DE]]-$T$7</f>
        <v>-4.7076863979282155E-3</v>
      </c>
      <c r="AE308" s="9">
        <f>return[[#This Row],[ZAL.DE]]-$U$7</f>
        <v>-5.6128130507717127E-3</v>
      </c>
    </row>
    <row r="309" spans="3:31" x14ac:dyDescent="0.25">
      <c r="C309" s="2">
        <v>43343</v>
      </c>
      <c r="D309" s="5">
        <f>('Raw Wide'!B308-'Raw Wide'!B307)/'Raw Wide'!B307</f>
        <v>-1.0784671620288644E-2</v>
      </c>
      <c r="E309" s="5">
        <f>('Raw Wide'!C308-'Raw Wide'!C307)/'Raw Wide'!C307</f>
        <v>-1.3940804335642312E-3</v>
      </c>
      <c r="F309" s="5">
        <f>('Raw Wide'!D308-'Raw Wide'!D307)/'Raw Wide'!D307</f>
        <v>-5.8479118996301047E-3</v>
      </c>
      <c r="G309" s="5">
        <f>('Raw Wide'!E308-'Raw Wide'!E307)/'Raw Wide'!E307</f>
        <v>-1.3788502807017846E-2</v>
      </c>
      <c r="H309" s="5">
        <f>('Raw Wide'!F308-'Raw Wide'!F307)/'Raw Wide'!F307</f>
        <v>-1.3519478966321566E-2</v>
      </c>
      <c r="I309" s="5">
        <f>('Raw Wide'!G308-'Raw Wide'!G307)/'Raw Wide'!G307</f>
        <v>-8.4033907648456158E-3</v>
      </c>
      <c r="J309" s="5">
        <f>('Raw Wide'!H308-'Raw Wide'!H307)/'Raw Wide'!H307</f>
        <v>-1.0952138855810589E-2</v>
      </c>
      <c r="K309" s="5">
        <f>('Raw Wide'!I308-'Raw Wide'!I307)/'Raw Wide'!I307</f>
        <v>-8.0980303807842054E-3</v>
      </c>
      <c r="W309" s="2">
        <v>43343</v>
      </c>
      <c r="X309" s="9">
        <f>return[[#This Row],[1COV.DE]]-$N$7</f>
        <v>-1.0748460860515714E-2</v>
      </c>
      <c r="Y309" s="9">
        <f>return[[#This Row],[ADS.DE]]-$O$7</f>
        <v>-1.648845854460615E-3</v>
      </c>
      <c r="Z309" s="9">
        <f>return[[#This Row],[DB1.DE]]-$P$7</f>
        <v>-6.4162756056519452E-3</v>
      </c>
      <c r="AA309" s="9">
        <f>return[[#This Row],[FME.DE]]-$Q$7</f>
        <v>-1.3576614227807204E-2</v>
      </c>
      <c r="AB309" s="9">
        <f>return[[#This Row],[MRK.DE]]-$R$7</f>
        <v>-1.3992096662680444E-2</v>
      </c>
      <c r="AC309" s="9">
        <f>return[[#This Row],[PUM.DE]]-$S$7</f>
        <v>-9.2055115737419025E-3</v>
      </c>
      <c r="AD309" s="9">
        <f>return[[#This Row],[SIE.DE]]-$T$7</f>
        <v>-1.1088034452642006E-2</v>
      </c>
      <c r="AE309" s="9">
        <f>return[[#This Row],[ZAL.DE]]-$U$7</f>
        <v>-8.0524757636205018E-3</v>
      </c>
    </row>
    <row r="310" spans="3:31" x14ac:dyDescent="0.25">
      <c r="C310" s="2">
        <v>43346</v>
      </c>
      <c r="D310" s="5">
        <f>('Raw Wide'!B309-'Raw Wide'!B308)/'Raw Wide'!B308</f>
        <v>-4.088228383687045E-3</v>
      </c>
      <c r="E310" s="5">
        <f>('Raw Wide'!C309-'Raw Wide'!C308)/'Raw Wide'!C308</f>
        <v>5.1187213002515039E-3</v>
      </c>
      <c r="F310" s="5">
        <f>('Raw Wide'!D309-'Raw Wide'!D308)/'Raw Wide'!D308</f>
        <v>2.1007856052654632E-3</v>
      </c>
      <c r="G310" s="5">
        <f>('Raw Wide'!E309-'Raw Wide'!E308)/'Raw Wide'!E308</f>
        <v>-3.6672738022983696E-3</v>
      </c>
      <c r="H310" s="5">
        <f>('Raw Wide'!F309-'Raw Wide'!F308)/'Raw Wide'!F308</f>
        <v>2.2104444351702278E-3</v>
      </c>
      <c r="I310" s="5">
        <f>('Raw Wide'!G309-'Raw Wide'!G308)/'Raw Wide'!G308</f>
        <v>-1.6949103412713395E-2</v>
      </c>
      <c r="J310" s="5">
        <f>('Raw Wide'!H309-'Raw Wide'!H308)/'Raw Wide'!H308</f>
        <v>-5.1794863483987765E-3</v>
      </c>
      <c r="K310" s="5">
        <f>('Raw Wide'!I309-'Raw Wide'!I308)/'Raw Wide'!I308</f>
        <v>-1.5225044130626661E-2</v>
      </c>
      <c r="W310" s="2">
        <v>43346</v>
      </c>
      <c r="X310" s="9">
        <f>return[[#This Row],[1COV.DE]]-$N$7</f>
        <v>-4.0520176239141146E-3</v>
      </c>
      <c r="Y310" s="9">
        <f>return[[#This Row],[ADS.DE]]-$O$7</f>
        <v>4.8639558793551196E-3</v>
      </c>
      <c r="Z310" s="9">
        <f>return[[#This Row],[DB1.DE]]-$P$7</f>
        <v>1.5324218992436227E-3</v>
      </c>
      <c r="AA310" s="9">
        <f>return[[#This Row],[FME.DE]]-$Q$7</f>
        <v>-3.4553852230877276E-3</v>
      </c>
      <c r="AB310" s="9">
        <f>return[[#This Row],[MRK.DE]]-$R$7</f>
        <v>1.73782673881135E-3</v>
      </c>
      <c r="AC310" s="9">
        <f>return[[#This Row],[PUM.DE]]-$S$7</f>
        <v>-1.7751224221609681E-2</v>
      </c>
      <c r="AD310" s="9">
        <f>return[[#This Row],[SIE.DE]]-$T$7</f>
        <v>-5.315381945230192E-3</v>
      </c>
      <c r="AE310" s="9">
        <f>return[[#This Row],[ZAL.DE]]-$U$7</f>
        <v>-1.5179489513462957E-2</v>
      </c>
    </row>
    <row r="311" spans="3:31" x14ac:dyDescent="0.25">
      <c r="C311" s="2">
        <v>43347</v>
      </c>
      <c r="D311" s="5">
        <f>('Raw Wide'!B310-'Raw Wide'!B309)/'Raw Wide'!B309</f>
        <v>-5.7470894032139635E-3</v>
      </c>
      <c r="E311" s="5">
        <f>('Raw Wide'!C310-'Raw Wide'!C309)/'Raw Wide'!C309</f>
        <v>-2.407419232024911E-2</v>
      </c>
      <c r="F311" s="5">
        <f>('Raw Wide'!D310-'Raw Wide'!D309)/'Raw Wide'!D309</f>
        <v>-3.3542505993116043E-3</v>
      </c>
      <c r="G311" s="5">
        <f>('Raw Wide'!E310-'Raw Wide'!E309)/'Raw Wide'!E309</f>
        <v>6.9021464176142458E-4</v>
      </c>
      <c r="H311" s="5">
        <f>('Raw Wide'!F310-'Raw Wide'!F309)/'Raw Wide'!F309</f>
        <v>-4.1905381360581081E-3</v>
      </c>
      <c r="I311" s="5">
        <f>('Raw Wide'!G310-'Raw Wide'!G309)/'Raw Wide'!G309</f>
        <v>-1.8319040365299886E-2</v>
      </c>
      <c r="J311" s="5">
        <f>('Raw Wide'!H310-'Raw Wide'!H309)/'Raw Wide'!H309</f>
        <v>-1.2387883800960614E-2</v>
      </c>
      <c r="K311" s="5">
        <f>('Raw Wide'!I310-'Raw Wide'!I309)/'Raw Wide'!I309</f>
        <v>-1.5460497076842992E-2</v>
      </c>
      <c r="W311" s="2">
        <v>43347</v>
      </c>
      <c r="X311" s="9">
        <f>return[[#This Row],[1COV.DE]]-$N$7</f>
        <v>-5.7108786434410331E-3</v>
      </c>
      <c r="Y311" s="9">
        <f>return[[#This Row],[ADS.DE]]-$O$7</f>
        <v>-2.4328957741145494E-2</v>
      </c>
      <c r="Z311" s="9">
        <f>return[[#This Row],[DB1.DE]]-$P$7</f>
        <v>-3.9226143053334448E-3</v>
      </c>
      <c r="AA311" s="9">
        <f>return[[#This Row],[FME.DE]]-$Q$7</f>
        <v>9.0210322097206662E-4</v>
      </c>
      <c r="AB311" s="9">
        <f>return[[#This Row],[MRK.DE]]-$R$7</f>
        <v>-4.6631558324169856E-3</v>
      </c>
      <c r="AC311" s="9">
        <f>return[[#This Row],[PUM.DE]]-$S$7</f>
        <v>-1.9121161174196172E-2</v>
      </c>
      <c r="AD311" s="9">
        <f>return[[#This Row],[SIE.DE]]-$T$7</f>
        <v>-1.2523779397792031E-2</v>
      </c>
      <c r="AE311" s="9">
        <f>return[[#This Row],[ZAL.DE]]-$U$7</f>
        <v>-1.5414942459679289E-2</v>
      </c>
    </row>
    <row r="312" spans="3:31" x14ac:dyDescent="0.25">
      <c r="C312" s="2">
        <v>43348</v>
      </c>
      <c r="D312" s="5">
        <f>('Raw Wide'!B311-'Raw Wide'!B310)/'Raw Wide'!B310</f>
        <v>-2.3671987092528962E-2</v>
      </c>
      <c r="E312" s="5">
        <f>('Raw Wide'!C311-'Raw Wide'!C310)/'Raw Wide'!C310</f>
        <v>-1.8026521803813388E-2</v>
      </c>
      <c r="F312" s="5">
        <f>('Raw Wide'!D311-'Raw Wide'!D310)/'Raw Wide'!D310</f>
        <v>-1.135883973609198E-2</v>
      </c>
      <c r="G312" s="5">
        <f>('Raw Wide'!E311-'Raw Wide'!E310)/'Raw Wide'!E310</f>
        <v>-1.1954082131101698E-2</v>
      </c>
      <c r="H312" s="5">
        <f>('Raw Wide'!F311-'Raw Wide'!F310)/'Raw Wide'!F310</f>
        <v>-1.4617922169409676E-2</v>
      </c>
      <c r="I312" s="5">
        <f>('Raw Wide'!G311-'Raw Wide'!G310)/'Raw Wide'!G310</f>
        <v>-3.8419241538507565E-2</v>
      </c>
      <c r="J312" s="5">
        <f>('Raw Wide'!H311-'Raw Wide'!H310)/'Raw Wide'!H310</f>
        <v>-1.2724826270978548E-2</v>
      </c>
      <c r="K312" s="5">
        <f>('Raw Wide'!I311-'Raw Wide'!I310)/'Raw Wide'!I310</f>
        <v>-3.3909832360260177E-2</v>
      </c>
      <c r="W312" s="2">
        <v>43348</v>
      </c>
      <c r="X312" s="9">
        <f>return[[#This Row],[1COV.DE]]-$N$7</f>
        <v>-2.3635776332756032E-2</v>
      </c>
      <c r="Y312" s="9">
        <f>return[[#This Row],[ADS.DE]]-$O$7</f>
        <v>-1.8281287224709772E-2</v>
      </c>
      <c r="Z312" s="9">
        <f>return[[#This Row],[DB1.DE]]-$P$7</f>
        <v>-1.192720344211382E-2</v>
      </c>
      <c r="AA312" s="9">
        <f>return[[#This Row],[FME.DE]]-$Q$7</f>
        <v>-1.1742193551891057E-2</v>
      </c>
      <c r="AB312" s="9">
        <f>return[[#This Row],[MRK.DE]]-$R$7</f>
        <v>-1.5090539865768554E-2</v>
      </c>
      <c r="AC312" s="9">
        <f>return[[#This Row],[PUM.DE]]-$S$7</f>
        <v>-3.9221362347403851E-2</v>
      </c>
      <c r="AD312" s="9">
        <f>return[[#This Row],[SIE.DE]]-$T$7</f>
        <v>-1.2860721867809965E-2</v>
      </c>
      <c r="AE312" s="9">
        <f>return[[#This Row],[ZAL.DE]]-$U$7</f>
        <v>-3.3864277743096471E-2</v>
      </c>
    </row>
    <row r="313" spans="3:31" x14ac:dyDescent="0.25">
      <c r="C313" s="2">
        <v>43349</v>
      </c>
      <c r="D313" s="5">
        <f>('Raw Wide'!B312-'Raw Wide'!B311)/'Raw Wide'!B311</f>
        <v>-2.2836181730623125E-2</v>
      </c>
      <c r="E313" s="5">
        <f>('Raw Wide'!C312-'Raw Wide'!C311)/'Raw Wide'!C311</f>
        <v>-4.3478428317697999E-3</v>
      </c>
      <c r="F313" s="5">
        <f>('Raw Wide'!D312-'Raw Wide'!D311)/'Raw Wide'!D311</f>
        <v>-6.8085441316399391E-3</v>
      </c>
      <c r="G313" s="5">
        <f>('Raw Wide'!E312-'Raw Wide'!E311)/'Raw Wide'!E311</f>
        <v>-1.8612702087495289E-3</v>
      </c>
      <c r="H313" s="5">
        <f>('Raw Wide'!F312-'Raw Wide'!F311)/'Raw Wide'!F311</f>
        <v>-1.4610068156345699E-2</v>
      </c>
      <c r="I313" s="5">
        <f>('Raw Wide'!G312-'Raw Wide'!G311)/'Raw Wide'!G311</f>
        <v>1.1414977640002741E-3</v>
      </c>
      <c r="J313" s="5">
        <f>('Raw Wide'!H312-'Raw Wide'!H311)/'Raw Wide'!H311</f>
        <v>-7.3655444467458984E-4</v>
      </c>
      <c r="K313" s="5">
        <f>('Raw Wide'!I312-'Raw Wide'!I311)/'Raw Wide'!I311</f>
        <v>-3.6042472649176163E-2</v>
      </c>
      <c r="W313" s="2">
        <v>43349</v>
      </c>
      <c r="X313" s="9">
        <f>return[[#This Row],[1COV.DE]]-$N$7</f>
        <v>-2.2799970970850195E-2</v>
      </c>
      <c r="Y313" s="9">
        <f>return[[#This Row],[ADS.DE]]-$O$7</f>
        <v>-4.6026082526661842E-3</v>
      </c>
      <c r="Z313" s="9">
        <f>return[[#This Row],[DB1.DE]]-$P$7</f>
        <v>-7.3769078376617796E-3</v>
      </c>
      <c r="AA313" s="9">
        <f>return[[#This Row],[FME.DE]]-$Q$7</f>
        <v>-1.6493816295388868E-3</v>
      </c>
      <c r="AB313" s="9">
        <f>return[[#This Row],[MRK.DE]]-$R$7</f>
        <v>-1.5082685852704577E-2</v>
      </c>
      <c r="AC313" s="9">
        <f>return[[#This Row],[PUM.DE]]-$S$7</f>
        <v>3.3937695510398804E-4</v>
      </c>
      <c r="AD313" s="9">
        <f>return[[#This Row],[SIE.DE]]-$T$7</f>
        <v>-8.7245004150600565E-4</v>
      </c>
      <c r="AE313" s="9">
        <f>return[[#This Row],[ZAL.DE]]-$U$7</f>
        <v>-3.5996918032012458E-2</v>
      </c>
    </row>
    <row r="314" spans="3:31" x14ac:dyDescent="0.25">
      <c r="C314" s="2">
        <v>43350</v>
      </c>
      <c r="D314" s="5">
        <f>('Raw Wide'!B313-'Raw Wide'!B312)/'Raw Wide'!B312</f>
        <v>5.1932731336598115E-3</v>
      </c>
      <c r="E314" s="5">
        <f>('Raw Wide'!C313-'Raw Wide'!C312)/'Raw Wide'!C312</f>
        <v>5.3372017337980204E-3</v>
      </c>
      <c r="F314" s="5">
        <f>('Raw Wide'!D313-'Raw Wide'!D312)/'Raw Wide'!D312</f>
        <v>5.9983927595472037E-3</v>
      </c>
      <c r="G314" s="5">
        <f>('Raw Wide'!E313-'Raw Wide'!E312)/'Raw Wide'!E312</f>
        <v>6.759865098192765E-3</v>
      </c>
      <c r="H314" s="5">
        <f>('Raw Wide'!F313-'Raw Wide'!F312)/'Raw Wide'!F312</f>
        <v>1.2773801702597355E-2</v>
      </c>
      <c r="I314" s="5">
        <f>('Raw Wide'!G313-'Raw Wide'!G312)/'Raw Wide'!G312</f>
        <v>3.4206825351697002E-3</v>
      </c>
      <c r="J314" s="5">
        <f>('Raw Wide'!H313-'Raw Wide'!H312)/'Raw Wide'!H312</f>
        <v>-3.1325904805222953E-3</v>
      </c>
      <c r="K314" s="5">
        <f>('Raw Wide'!I313-'Raw Wide'!I312)/'Raw Wide'!I312</f>
        <v>-3.421285602213448E-3</v>
      </c>
      <c r="W314" s="2">
        <v>43350</v>
      </c>
      <c r="X314" s="9">
        <f>return[[#This Row],[1COV.DE]]-$N$7</f>
        <v>5.2294838934327419E-3</v>
      </c>
      <c r="Y314" s="9">
        <f>return[[#This Row],[ADS.DE]]-$O$7</f>
        <v>5.0824363129016361E-3</v>
      </c>
      <c r="Z314" s="9">
        <f>return[[#This Row],[DB1.DE]]-$P$7</f>
        <v>5.4300290535253632E-3</v>
      </c>
      <c r="AA314" s="9">
        <f>return[[#This Row],[FME.DE]]-$Q$7</f>
        <v>6.9717536774034066E-3</v>
      </c>
      <c r="AB314" s="9">
        <f>return[[#This Row],[MRK.DE]]-$R$7</f>
        <v>1.2301184006238476E-2</v>
      </c>
      <c r="AC314" s="9">
        <f>return[[#This Row],[PUM.DE]]-$S$7</f>
        <v>2.618561726273414E-3</v>
      </c>
      <c r="AD314" s="9">
        <f>return[[#This Row],[SIE.DE]]-$T$7</f>
        <v>-3.2684860773537112E-3</v>
      </c>
      <c r="AE314" s="9">
        <f>return[[#This Row],[ZAL.DE]]-$U$7</f>
        <v>-3.3757309850497444E-3</v>
      </c>
    </row>
    <row r="315" spans="3:31" x14ac:dyDescent="0.25">
      <c r="C315" s="2">
        <v>43353</v>
      </c>
      <c r="D315" s="5">
        <f>('Raw Wide'!B314-'Raw Wide'!B313)/'Raw Wide'!B313</f>
        <v>-3.4443135426194863E-3</v>
      </c>
      <c r="E315" s="5">
        <f>('Raw Wide'!C314-'Raw Wide'!C313)/'Raw Wide'!C313</f>
        <v>2.4131270759519315E-3</v>
      </c>
      <c r="F315" s="5">
        <f>('Raw Wide'!D314-'Raw Wide'!D313)/'Raw Wide'!D313</f>
        <v>-3.4072456132716975E-3</v>
      </c>
      <c r="G315" s="5">
        <f>('Raw Wide'!E314-'Raw Wide'!E313)/'Raw Wide'!E313</f>
        <v>-1.1576344154285462E-3</v>
      </c>
      <c r="H315" s="5">
        <f>('Raw Wide'!F314-'Raw Wide'!F313)/'Raw Wide'!F313</f>
        <v>-6.7568858629241902E-3</v>
      </c>
      <c r="I315" s="5">
        <f>('Raw Wide'!G314-'Raw Wide'!G313)/'Raw Wide'!G313</f>
        <v>-2.3863406660970508E-2</v>
      </c>
      <c r="J315" s="5">
        <f>('Raw Wide'!H314-'Raw Wide'!H313)/'Raw Wide'!H313</f>
        <v>2.0333139850421725E-3</v>
      </c>
      <c r="K315" s="5">
        <f>('Raw Wide'!I314-'Raw Wide'!I313)/'Raw Wide'!I313</f>
        <v>3.4575773285330486E-2</v>
      </c>
      <c r="W315" s="2">
        <v>43353</v>
      </c>
      <c r="X315" s="9">
        <f>return[[#This Row],[1COV.DE]]-$N$7</f>
        <v>-3.4081027828465563E-3</v>
      </c>
      <c r="Y315" s="9">
        <f>return[[#This Row],[ADS.DE]]-$O$7</f>
        <v>2.1583616550555477E-3</v>
      </c>
      <c r="Z315" s="9">
        <f>return[[#This Row],[DB1.DE]]-$P$7</f>
        <v>-3.9756093192935375E-3</v>
      </c>
      <c r="AA315" s="9">
        <f>return[[#This Row],[FME.DE]]-$Q$7</f>
        <v>-9.4574583621790417E-4</v>
      </c>
      <c r="AB315" s="9">
        <f>return[[#This Row],[MRK.DE]]-$R$7</f>
        <v>-7.2295035592830677E-3</v>
      </c>
      <c r="AC315" s="9">
        <f>return[[#This Row],[PUM.DE]]-$S$7</f>
        <v>-2.4665527469866794E-2</v>
      </c>
      <c r="AD315" s="9">
        <f>return[[#This Row],[SIE.DE]]-$T$7</f>
        <v>1.8974183882107566E-3</v>
      </c>
      <c r="AE315" s="9">
        <f>return[[#This Row],[ZAL.DE]]-$U$7</f>
        <v>3.4621327902494191E-2</v>
      </c>
    </row>
    <row r="316" spans="3:31" x14ac:dyDescent="0.25">
      <c r="C316" s="2">
        <v>43354</v>
      </c>
      <c r="D316" s="5">
        <f>('Raw Wide'!B315-'Raw Wide'!B314)/'Raw Wide'!B314</f>
        <v>-6.3363339867605019E-3</v>
      </c>
      <c r="E316" s="5">
        <f>('Raw Wide'!C315-'Raw Wide'!C314)/'Raw Wide'!C314</f>
        <v>-5.2960051135335128E-3</v>
      </c>
      <c r="F316" s="5">
        <f>('Raw Wide'!D315-'Raw Wide'!D314)/'Raw Wide'!D314</f>
        <v>1.495726565208619E-2</v>
      </c>
      <c r="G316" s="5">
        <f>('Raw Wide'!E315-'Raw Wide'!E314)/'Raw Wide'!E314</f>
        <v>1.3908722740029443E-3</v>
      </c>
      <c r="H316" s="5">
        <f>('Raw Wide'!F315-'Raw Wide'!F314)/'Raw Wide'!F314</f>
        <v>1.020409168690087E-2</v>
      </c>
      <c r="I316" s="5">
        <f>('Raw Wide'!G315-'Raw Wide'!G314)/'Raw Wide'!G314</f>
        <v>2.9103503201189134E-2</v>
      </c>
      <c r="J316" s="5">
        <f>('Raw Wide'!H315-'Raw Wide'!H314)/'Raw Wide'!H314</f>
        <v>2.398134141481227E-3</v>
      </c>
      <c r="K316" s="5">
        <f>('Raw Wide'!I315-'Raw Wide'!I314)/'Raw Wide'!I314</f>
        <v>2.3702773730806767E-3</v>
      </c>
      <c r="W316" s="2">
        <v>43354</v>
      </c>
      <c r="X316" s="9">
        <f>return[[#This Row],[1COV.DE]]-$N$7</f>
        <v>-6.3001232269875715E-3</v>
      </c>
      <c r="Y316" s="9">
        <f>return[[#This Row],[ADS.DE]]-$O$7</f>
        <v>-5.5507705344298962E-3</v>
      </c>
      <c r="Z316" s="9">
        <f>return[[#This Row],[DB1.DE]]-$P$7</f>
        <v>1.4388901946064349E-2</v>
      </c>
      <c r="AA316" s="9">
        <f>return[[#This Row],[FME.DE]]-$Q$7</f>
        <v>1.6027608532135863E-3</v>
      </c>
      <c r="AB316" s="9">
        <f>return[[#This Row],[MRK.DE]]-$R$7</f>
        <v>9.7314739905419913E-3</v>
      </c>
      <c r="AC316" s="9">
        <f>return[[#This Row],[PUM.DE]]-$S$7</f>
        <v>2.8301382392292847E-2</v>
      </c>
      <c r="AD316" s="9">
        <f>return[[#This Row],[SIE.DE]]-$T$7</f>
        <v>2.2622385446498111E-3</v>
      </c>
      <c r="AE316" s="9">
        <f>return[[#This Row],[ZAL.DE]]-$U$7</f>
        <v>2.4158319902443802E-3</v>
      </c>
    </row>
    <row r="317" spans="3:31" x14ac:dyDescent="0.25">
      <c r="C317" s="2">
        <v>43355</v>
      </c>
      <c r="D317" s="5">
        <f>('Raw Wide'!B316-'Raw Wide'!B315)/'Raw Wide'!B315</f>
        <v>2.6086412265298978E-3</v>
      </c>
      <c r="E317" s="5">
        <f>('Raw Wide'!C316-'Raw Wide'!C315)/'Raw Wide'!C315</f>
        <v>1.984509429957217E-2</v>
      </c>
      <c r="F317" s="5">
        <f>('Raw Wide'!D316-'Raw Wide'!D315)/'Raw Wide'!D315</f>
        <v>-4.210489893158244E-4</v>
      </c>
      <c r="G317" s="5">
        <f>('Raw Wide'!E316-'Raw Wide'!E315)/'Raw Wide'!E315</f>
        <v>1.5046137267388706E-2</v>
      </c>
      <c r="H317" s="5">
        <f>('Raw Wide'!F316-'Raw Wide'!F315)/'Raw Wide'!F315</f>
        <v>3.8159078304246608E-3</v>
      </c>
      <c r="I317" s="5">
        <f>('Raw Wide'!G316-'Raw Wide'!G315)/'Raw Wide'!G315</f>
        <v>1.0181065690869269E-2</v>
      </c>
      <c r="J317" s="5">
        <f>('Raw Wide'!H316-'Raw Wide'!H315)/'Raw Wide'!H315</f>
        <v>7.5451285533361589E-3</v>
      </c>
      <c r="K317" s="5">
        <f>('Raw Wide'!I316-'Raw Wide'!I315)/'Raw Wide'!I315</f>
        <v>4.9656891708279548E-3</v>
      </c>
      <c r="W317" s="2">
        <v>43355</v>
      </c>
      <c r="X317" s="9">
        <f>return[[#This Row],[1COV.DE]]-$N$7</f>
        <v>2.6448519863028278E-3</v>
      </c>
      <c r="Y317" s="9">
        <f>return[[#This Row],[ADS.DE]]-$O$7</f>
        <v>1.9590328878675786E-2</v>
      </c>
      <c r="Z317" s="9">
        <f>return[[#This Row],[DB1.DE]]-$P$7</f>
        <v>-9.8941269533766489E-4</v>
      </c>
      <c r="AA317" s="9">
        <f>return[[#This Row],[FME.DE]]-$Q$7</f>
        <v>1.5258025846599348E-2</v>
      </c>
      <c r="AB317" s="9">
        <f>return[[#This Row],[MRK.DE]]-$R$7</f>
        <v>3.3432901340657828E-3</v>
      </c>
      <c r="AC317" s="9">
        <f>return[[#This Row],[PUM.DE]]-$S$7</f>
        <v>9.3789448819729827E-3</v>
      </c>
      <c r="AD317" s="9">
        <f>return[[#This Row],[SIE.DE]]-$T$7</f>
        <v>7.4092329565047434E-3</v>
      </c>
      <c r="AE317" s="9">
        <f>return[[#This Row],[ZAL.DE]]-$U$7</f>
        <v>5.0112437879916583E-3</v>
      </c>
    </row>
    <row r="318" spans="3:31" x14ac:dyDescent="0.25">
      <c r="C318" s="2">
        <v>43356</v>
      </c>
      <c r="D318" s="5">
        <f>('Raw Wide'!B317-'Raw Wide'!B316)/'Raw Wide'!B316</f>
        <v>-4.6256285161749254E-3</v>
      </c>
      <c r="E318" s="5">
        <f>('Raw Wide'!C317-'Raw Wide'!C316)/'Raw Wide'!C316</f>
        <v>-4.7462400453015105E-3</v>
      </c>
      <c r="F318" s="5">
        <f>('Raw Wide'!D317-'Raw Wide'!D316)/'Raw Wide'!D316</f>
        <v>-1.3058053364305617E-2</v>
      </c>
      <c r="G318" s="5">
        <f>('Raw Wide'!E317-'Raw Wide'!E316)/'Raw Wide'!E316</f>
        <v>1.5279402404394833E-2</v>
      </c>
      <c r="H318" s="5">
        <f>('Raw Wide'!F317-'Raw Wide'!F316)/'Raw Wide'!F316</f>
        <v>-2.3479423487203853E-2</v>
      </c>
      <c r="I318" s="5">
        <f>('Raw Wide'!G317-'Raw Wide'!G316)/'Raw Wide'!G316</f>
        <v>-3.0235253601441546E-2</v>
      </c>
      <c r="J318" s="5">
        <f>('Raw Wide'!H317-'Raw Wide'!H316)/'Raw Wide'!H316</f>
        <v>-1.8264321105600689E-3</v>
      </c>
      <c r="K318" s="5">
        <f>('Raw Wide'!I317-'Raw Wide'!I316)/'Raw Wide'!I316</f>
        <v>-1.058825882352942E-2</v>
      </c>
      <c r="W318" s="2">
        <v>43356</v>
      </c>
      <c r="X318" s="9">
        <f>return[[#This Row],[1COV.DE]]-$N$7</f>
        <v>-4.589417756401995E-3</v>
      </c>
      <c r="Y318" s="9">
        <f>return[[#This Row],[ADS.DE]]-$O$7</f>
        <v>-5.0010054661978939E-3</v>
      </c>
      <c r="Z318" s="9">
        <f>return[[#This Row],[DB1.DE]]-$P$7</f>
        <v>-1.3626417070327457E-2</v>
      </c>
      <c r="AA318" s="9">
        <f>return[[#This Row],[FME.DE]]-$Q$7</f>
        <v>1.5491290983605474E-2</v>
      </c>
      <c r="AB318" s="9">
        <f>return[[#This Row],[MRK.DE]]-$R$7</f>
        <v>-2.3952041183562731E-2</v>
      </c>
      <c r="AC318" s="9">
        <f>return[[#This Row],[PUM.DE]]-$S$7</f>
        <v>-3.1037374410337833E-2</v>
      </c>
      <c r="AD318" s="9">
        <f>return[[#This Row],[SIE.DE]]-$T$7</f>
        <v>-1.9623277073914846E-3</v>
      </c>
      <c r="AE318" s="9">
        <f>return[[#This Row],[ZAL.DE]]-$U$7</f>
        <v>-1.0542704206365716E-2</v>
      </c>
    </row>
    <row r="319" spans="3:31" x14ac:dyDescent="0.25">
      <c r="C319" s="2">
        <v>43357</v>
      </c>
      <c r="D319" s="5">
        <f>('Raw Wide'!B318-'Raw Wide'!B317)/'Raw Wide'!B317</f>
        <v>1.248905377065169E-2</v>
      </c>
      <c r="E319" s="5">
        <f>('Raw Wide'!C318-'Raw Wide'!C317)/'Raw Wide'!C317</f>
        <v>2.8612941060277564E-3</v>
      </c>
      <c r="F319" s="5">
        <f>('Raw Wide'!D318-'Raw Wide'!D317)/'Raw Wide'!D317</f>
        <v>4.6947111785489394E-3</v>
      </c>
      <c r="G319" s="5">
        <f>('Raw Wide'!E318-'Raw Wide'!E317)/'Raw Wide'!E317</f>
        <v>6.9632023452927093E-3</v>
      </c>
      <c r="H319" s="5">
        <f>('Raw Wide'!F318-'Raw Wide'!F317)/'Raw Wide'!F317</f>
        <v>-1.0762542584811109E-2</v>
      </c>
      <c r="I319" s="5">
        <f>('Raw Wide'!G318-'Raw Wide'!G317)/'Raw Wide'!G317</f>
        <v>-6.9284306628094221E-3</v>
      </c>
      <c r="J319" s="5">
        <f>('Raw Wide'!H318-'Raw Wide'!H317)/'Raw Wide'!H317</f>
        <v>1.8282665415284173E-4</v>
      </c>
      <c r="K319" s="5">
        <f>('Raw Wide'!I318-'Raw Wide'!I317)/'Raw Wide'!I317</f>
        <v>-1.1890368891566366E-3</v>
      </c>
      <c r="W319" s="2">
        <v>43357</v>
      </c>
      <c r="X319" s="9">
        <f>return[[#This Row],[1COV.DE]]-$N$7</f>
        <v>1.252526453042462E-2</v>
      </c>
      <c r="Y319" s="9">
        <f>return[[#This Row],[ADS.DE]]-$O$7</f>
        <v>2.6065286851313725E-3</v>
      </c>
      <c r="Z319" s="9">
        <f>return[[#This Row],[DB1.DE]]-$P$7</f>
        <v>4.1263474725270989E-3</v>
      </c>
      <c r="AA319" s="9">
        <f>return[[#This Row],[FME.DE]]-$Q$7</f>
        <v>7.1750909245033509E-3</v>
      </c>
      <c r="AB319" s="9">
        <f>return[[#This Row],[MRK.DE]]-$R$7</f>
        <v>-1.1235160281169988E-2</v>
      </c>
      <c r="AC319" s="9">
        <f>return[[#This Row],[PUM.DE]]-$S$7</f>
        <v>-7.7305514717057079E-3</v>
      </c>
      <c r="AD319" s="9">
        <f>return[[#This Row],[SIE.DE]]-$T$7</f>
        <v>4.6931057321425901E-5</v>
      </c>
      <c r="AE319" s="9">
        <f>return[[#This Row],[ZAL.DE]]-$U$7</f>
        <v>-1.1434822719929329E-3</v>
      </c>
    </row>
    <row r="320" spans="3:31" x14ac:dyDescent="0.25">
      <c r="C320" s="2">
        <v>43360</v>
      </c>
      <c r="D320" s="5">
        <f>('Raw Wide'!B319-'Raw Wide'!B318)/'Raw Wide'!B318</f>
        <v>-7.4583516613561671E-3</v>
      </c>
      <c r="E320" s="5">
        <f>('Raw Wide'!C319-'Raw Wide'!C318)/'Raw Wide'!C318</f>
        <v>-9.9856453456918879E-3</v>
      </c>
      <c r="F320" s="5">
        <f>('Raw Wide'!D319-'Raw Wide'!D318)/'Raw Wide'!D318</f>
        <v>-8.4961959447481901E-4</v>
      </c>
      <c r="G320" s="5">
        <f>('Raw Wide'!E319-'Raw Wide'!E318)/'Raw Wide'!E318</f>
        <v>-1.026100630376302E-2</v>
      </c>
      <c r="H320" s="5">
        <f>('Raw Wide'!F319-'Raw Wide'!F318)/'Raw Wide'!F318</f>
        <v>5.324151664650523E-3</v>
      </c>
      <c r="I320" s="5">
        <f>('Raw Wide'!G319-'Raw Wide'!G318)/'Raw Wide'!G318</f>
        <v>-1.6279127016003658E-2</v>
      </c>
      <c r="J320" s="5">
        <f>('Raw Wide'!H319-'Raw Wide'!H318)/'Raw Wide'!H318</f>
        <v>-2.9271865160732883E-3</v>
      </c>
      <c r="K320" s="5">
        <f>('Raw Wide'!I319-'Raw Wide'!I318)/'Raw Wide'!I318</f>
        <v>-2.3809047619047469E-3</v>
      </c>
      <c r="W320" s="2">
        <v>43360</v>
      </c>
      <c r="X320" s="9">
        <f>return[[#This Row],[1COV.DE]]-$N$7</f>
        <v>-7.4221409015832367E-3</v>
      </c>
      <c r="Y320" s="9">
        <f>return[[#This Row],[ADS.DE]]-$O$7</f>
        <v>-1.0240410766588272E-2</v>
      </c>
      <c r="Z320" s="9">
        <f>return[[#This Row],[DB1.DE]]-$P$7</f>
        <v>-1.4179833004966595E-3</v>
      </c>
      <c r="AA320" s="9">
        <f>return[[#This Row],[FME.DE]]-$Q$7</f>
        <v>-1.0049117724552378E-2</v>
      </c>
      <c r="AB320" s="9">
        <f>return[[#This Row],[MRK.DE]]-$R$7</f>
        <v>4.8515339682916455E-3</v>
      </c>
      <c r="AC320" s="9">
        <f>return[[#This Row],[PUM.DE]]-$S$7</f>
        <v>-1.7081247824899944E-2</v>
      </c>
      <c r="AD320" s="9">
        <f>return[[#This Row],[SIE.DE]]-$T$7</f>
        <v>-3.0630821129047042E-3</v>
      </c>
      <c r="AE320" s="9">
        <f>return[[#This Row],[ZAL.DE]]-$U$7</f>
        <v>-2.3353501447410433E-3</v>
      </c>
    </row>
    <row r="321" spans="3:31" x14ac:dyDescent="0.25">
      <c r="C321" s="2">
        <v>43361</v>
      </c>
      <c r="D321" s="5">
        <f>('Raw Wide'!B320-'Raw Wide'!B319)/'Raw Wide'!B319</f>
        <v>1.1849704117807162E-2</v>
      </c>
      <c r="E321" s="5">
        <f>('Raw Wide'!C320-'Raw Wide'!C319)/'Raw Wide'!C319</f>
        <v>8.6454893552122252E-3</v>
      </c>
      <c r="F321" s="5">
        <f>('Raw Wide'!D320-'Raw Wide'!D319)/'Raw Wide'!D319</f>
        <v>1.2755824177602226E-3</v>
      </c>
      <c r="G321" s="5">
        <f>('Raw Wide'!E320-'Raw Wide'!E319)/'Raw Wide'!E319</f>
        <v>-7.2120968797240769E-3</v>
      </c>
      <c r="H321" s="5">
        <f>('Raw Wide'!F320-'Raw Wide'!F319)/'Raw Wide'!F319</f>
        <v>6.6774005040310747E-3</v>
      </c>
      <c r="I321" s="5">
        <f>('Raw Wide'!G320-'Raw Wide'!G319)/'Raw Wide'!G319</f>
        <v>4.7281736092801042E-3</v>
      </c>
      <c r="J321" s="5">
        <f>('Raw Wide'!H320-'Raw Wide'!H319)/'Raw Wide'!H319</f>
        <v>7.3405970190309035E-4</v>
      </c>
      <c r="K321" s="5">
        <f>('Raw Wide'!I320-'Raw Wide'!I319)/'Raw Wide'!I319</f>
        <v>-0.13198097222047867</v>
      </c>
      <c r="W321" s="2">
        <v>43361</v>
      </c>
      <c r="X321" s="9">
        <f>return[[#This Row],[1COV.DE]]-$N$7</f>
        <v>1.1885914877580093E-2</v>
      </c>
      <c r="Y321" s="9">
        <f>return[[#This Row],[ADS.DE]]-$O$7</f>
        <v>8.3907239343158409E-3</v>
      </c>
      <c r="Z321" s="9">
        <f>return[[#This Row],[DB1.DE]]-$P$7</f>
        <v>7.0721871173838222E-4</v>
      </c>
      <c r="AA321" s="9">
        <f>return[[#This Row],[FME.DE]]-$Q$7</f>
        <v>-7.0002083005134344E-3</v>
      </c>
      <c r="AB321" s="9">
        <f>return[[#This Row],[MRK.DE]]-$R$7</f>
        <v>6.2047828076721972E-3</v>
      </c>
      <c r="AC321" s="9">
        <f>return[[#This Row],[PUM.DE]]-$S$7</f>
        <v>3.9260528003838184E-3</v>
      </c>
      <c r="AD321" s="9">
        <f>return[[#This Row],[SIE.DE]]-$T$7</f>
        <v>5.9816410507167455E-4</v>
      </c>
      <c r="AE321" s="9">
        <f>return[[#This Row],[ZAL.DE]]-$U$7</f>
        <v>-0.13193541760331495</v>
      </c>
    </row>
    <row r="322" spans="3:31" x14ac:dyDescent="0.25">
      <c r="C322" s="2">
        <v>43362</v>
      </c>
      <c r="D322" s="5">
        <f>('Raw Wide'!B321-'Raw Wide'!B320)/'Raw Wide'!B320</f>
        <v>7.9976886689381386E-3</v>
      </c>
      <c r="E322" s="5">
        <f>('Raw Wide'!C321-'Raw Wide'!C320)/'Raw Wide'!C320</f>
        <v>-3.8096336458072204E-3</v>
      </c>
      <c r="F322" s="5">
        <f>('Raw Wide'!D321-'Raw Wide'!D320)/'Raw Wide'!D320</f>
        <v>-1.3588103269016247E-2</v>
      </c>
      <c r="G322" s="5">
        <f>('Raw Wide'!E321-'Raw Wide'!E320)/'Raw Wide'!E320</f>
        <v>-4.3133204996815061E-3</v>
      </c>
      <c r="H322" s="5">
        <f>('Raw Wide'!F321-'Raw Wide'!F320)/'Raw Wide'!F320</f>
        <v>-1.6011532696007282E-3</v>
      </c>
      <c r="I322" s="5">
        <f>('Raw Wide'!G321-'Raw Wide'!G320)/'Raw Wide'!G320</f>
        <v>8.2352869132309818E-3</v>
      </c>
      <c r="J322" s="5">
        <f>('Raw Wide'!H321-'Raw Wide'!H320)/'Raw Wide'!H320</f>
        <v>1.2833783110940934E-3</v>
      </c>
      <c r="K322" s="5">
        <f>('Raw Wide'!I321-'Raw Wide'!I320)/'Raw Wide'!I320</f>
        <v>8.5235361155770097E-3</v>
      </c>
      <c r="W322" s="2">
        <v>43362</v>
      </c>
      <c r="X322" s="9">
        <f>return[[#This Row],[1COV.DE]]-$N$7</f>
        <v>8.033899428711069E-3</v>
      </c>
      <c r="Y322" s="9">
        <f>return[[#This Row],[ADS.DE]]-$O$7</f>
        <v>-4.0643990667036042E-3</v>
      </c>
      <c r="Z322" s="9">
        <f>return[[#This Row],[DB1.DE]]-$P$7</f>
        <v>-1.4156466975038088E-2</v>
      </c>
      <c r="AA322" s="9">
        <f>return[[#This Row],[FME.DE]]-$Q$7</f>
        <v>-4.1014319204708636E-3</v>
      </c>
      <c r="AB322" s="9">
        <f>return[[#This Row],[MRK.DE]]-$R$7</f>
        <v>-2.0737709659596061E-3</v>
      </c>
      <c r="AC322" s="9">
        <f>return[[#This Row],[PUM.DE]]-$S$7</f>
        <v>7.433166104334696E-3</v>
      </c>
      <c r="AD322" s="9">
        <f>return[[#This Row],[SIE.DE]]-$T$7</f>
        <v>1.1474827142626774E-3</v>
      </c>
      <c r="AE322" s="9">
        <f>return[[#This Row],[ZAL.DE]]-$U$7</f>
        <v>8.5690907327407133E-3</v>
      </c>
    </row>
    <row r="323" spans="3:31" x14ac:dyDescent="0.25">
      <c r="C323" s="2">
        <v>43363</v>
      </c>
      <c r="D323" s="5">
        <f>('Raw Wide'!B322-'Raw Wide'!B321)/'Raw Wide'!B321</f>
        <v>3.7687809611048104E-2</v>
      </c>
      <c r="E323" s="5">
        <f>('Raw Wide'!C322-'Raw Wide'!C321)/'Raw Wide'!C321</f>
        <v>9.5606969350797006E-4</v>
      </c>
      <c r="F323" s="5">
        <f>('Raw Wide'!D322-'Raw Wide'!D321)/'Raw Wide'!D321</f>
        <v>-5.1657546119486183E-3</v>
      </c>
      <c r="G323" s="5">
        <f>('Raw Wide'!E322-'Raw Wide'!E321)/'Raw Wide'!E321</f>
        <v>2.9641567780377873E-3</v>
      </c>
      <c r="H323" s="5">
        <f>('Raw Wide'!F322-'Raw Wide'!F321)/'Raw Wide'!F321</f>
        <v>-6.8728874019256918E-3</v>
      </c>
      <c r="I323" s="5">
        <f>('Raw Wide'!G322-'Raw Wide'!G321)/'Raw Wide'!G321</f>
        <v>-1.5169212569817323E-2</v>
      </c>
      <c r="J323" s="5">
        <f>('Raw Wide'!H322-'Raw Wide'!H321)/'Raw Wide'!H321</f>
        <v>7.874068261353331E-3</v>
      </c>
      <c r="K323" s="5">
        <f>('Raw Wide'!I322-'Raw Wide'!I321)/'Raw Wide'!I321</f>
        <v>-3.0534323882224646E-2</v>
      </c>
      <c r="W323" s="2">
        <v>43363</v>
      </c>
      <c r="X323" s="9">
        <f>return[[#This Row],[1COV.DE]]-$N$7</f>
        <v>3.7724020370821031E-2</v>
      </c>
      <c r="Y323" s="9">
        <f>return[[#This Row],[ADS.DE]]-$O$7</f>
        <v>7.0130427261158622E-4</v>
      </c>
      <c r="Z323" s="9">
        <f>return[[#This Row],[DB1.DE]]-$P$7</f>
        <v>-5.7341183179704588E-3</v>
      </c>
      <c r="AA323" s="9">
        <f>return[[#This Row],[FME.DE]]-$Q$7</f>
        <v>3.1760453572484294E-3</v>
      </c>
      <c r="AB323" s="9">
        <f>return[[#This Row],[MRK.DE]]-$R$7</f>
        <v>-7.3455050982845693E-3</v>
      </c>
      <c r="AC323" s="9">
        <f>return[[#This Row],[PUM.DE]]-$S$7</f>
        <v>-1.597133337871361E-2</v>
      </c>
      <c r="AD323" s="9">
        <f>return[[#This Row],[SIE.DE]]-$T$7</f>
        <v>7.7381726645219156E-3</v>
      </c>
      <c r="AE323" s="9">
        <f>return[[#This Row],[ZAL.DE]]-$U$7</f>
        <v>-3.0488769265060941E-2</v>
      </c>
    </row>
    <row r="324" spans="3:31" x14ac:dyDescent="0.25">
      <c r="C324" s="2">
        <v>43364</v>
      </c>
      <c r="D324" s="5">
        <f>('Raw Wide'!B323-'Raw Wide'!B322)/'Raw Wide'!B322</f>
        <v>-1.1196007609155937E-2</v>
      </c>
      <c r="E324" s="5">
        <f>('Raw Wide'!C323-'Raw Wide'!C322)/'Raw Wide'!C322</f>
        <v>7.1633230030360715E-3</v>
      </c>
      <c r="F324" s="5">
        <f>('Raw Wide'!D323-'Raw Wide'!D322)/'Raw Wide'!D322</f>
        <v>-1.7308656704646667E-3</v>
      </c>
      <c r="G324" s="5">
        <f>('Raw Wide'!E323-'Raw Wide'!E322)/'Raw Wide'!E322</f>
        <v>-1.2048341285401363E-2</v>
      </c>
      <c r="H324" s="5">
        <f>('Raw Wide'!F323-'Raw Wide'!F322)/'Raw Wide'!F322</f>
        <v>5.3057169034542544E-3</v>
      </c>
      <c r="I324" s="5">
        <f>('Raw Wide'!G323-'Raw Wide'!G322)/'Raw Wide'!G322</f>
        <v>-1.0663484118722527E-2</v>
      </c>
      <c r="J324" s="5">
        <f>('Raw Wide'!H323-'Raw Wide'!H322)/'Raw Wide'!H322</f>
        <v>1.4534161256008447E-3</v>
      </c>
      <c r="K324" s="5">
        <f>('Raw Wide'!I323-'Raw Wide'!I322)/'Raw Wide'!I322</f>
        <v>-1.5748059174688994E-2</v>
      </c>
      <c r="W324" s="2">
        <v>43364</v>
      </c>
      <c r="X324" s="9">
        <f>return[[#This Row],[1COV.DE]]-$N$7</f>
        <v>-1.1159796849383006E-2</v>
      </c>
      <c r="Y324" s="9">
        <f>return[[#This Row],[ADS.DE]]-$O$7</f>
        <v>6.9085575821396881E-3</v>
      </c>
      <c r="Z324" s="9">
        <f>return[[#This Row],[DB1.DE]]-$P$7</f>
        <v>-2.2992293764865072E-3</v>
      </c>
      <c r="AA324" s="9">
        <f>return[[#This Row],[FME.DE]]-$Q$7</f>
        <v>-1.1836452706190721E-2</v>
      </c>
      <c r="AB324" s="9">
        <f>return[[#This Row],[MRK.DE]]-$R$7</f>
        <v>4.8330992070953769E-3</v>
      </c>
      <c r="AC324" s="9">
        <f>return[[#This Row],[PUM.DE]]-$S$7</f>
        <v>-1.1465604927618814E-2</v>
      </c>
      <c r="AD324" s="9">
        <f>return[[#This Row],[SIE.DE]]-$T$7</f>
        <v>1.3175205287694288E-3</v>
      </c>
      <c r="AE324" s="9">
        <f>return[[#This Row],[ZAL.DE]]-$U$7</f>
        <v>-1.5702504557525289E-2</v>
      </c>
    </row>
    <row r="325" spans="3:31" x14ac:dyDescent="0.25">
      <c r="C325" s="2">
        <v>43367</v>
      </c>
      <c r="D325" s="5">
        <f>('Raw Wide'!B324-'Raw Wide'!B323)/'Raw Wide'!B323</f>
        <v>-9.6659486495727226E-3</v>
      </c>
      <c r="E325" s="5">
        <f>('Raw Wide'!C324-'Raw Wide'!C323)/'Raw Wide'!C323</f>
        <v>-1.1853957942122906E-2</v>
      </c>
      <c r="F325" s="5">
        <f>('Raw Wide'!D324-'Raw Wide'!D323)/'Raw Wide'!D323</f>
        <v>1.3870755037998755E-2</v>
      </c>
      <c r="G325" s="5">
        <f>('Raw Wide'!E324-'Raw Wide'!E323)/'Raw Wide'!E323</f>
        <v>3.2213444294049774E-3</v>
      </c>
      <c r="H325" s="5">
        <f>('Raw Wide'!F324-'Raw Wide'!F323)/'Raw Wide'!F323</f>
        <v>-2.9828902127507859E-3</v>
      </c>
      <c r="I325" s="5">
        <f>('Raw Wide'!G324-'Raw Wide'!G323)/'Raw Wide'!G323</f>
        <v>3.592937951727603E-3</v>
      </c>
      <c r="J325" s="5">
        <f>('Raw Wide'!H324-'Raw Wide'!H323)/'Raw Wide'!H323</f>
        <v>7.2569255720515233E-3</v>
      </c>
      <c r="K325" s="5">
        <f>('Raw Wide'!I324-'Raw Wide'!I323)/'Raw Wide'!I323</f>
        <v>0</v>
      </c>
      <c r="W325" s="2">
        <v>43367</v>
      </c>
      <c r="X325" s="9">
        <f>return[[#This Row],[1COV.DE]]-$N$7</f>
        <v>-9.6297378897997922E-3</v>
      </c>
      <c r="Y325" s="9">
        <f>return[[#This Row],[ADS.DE]]-$O$7</f>
        <v>-1.210872336301929E-2</v>
      </c>
      <c r="Z325" s="9">
        <f>return[[#This Row],[DB1.DE]]-$P$7</f>
        <v>1.3302391331976915E-2</v>
      </c>
      <c r="AA325" s="9">
        <f>return[[#This Row],[FME.DE]]-$Q$7</f>
        <v>3.4332330086156194E-3</v>
      </c>
      <c r="AB325" s="9">
        <f>return[[#This Row],[MRK.DE]]-$R$7</f>
        <v>-3.4555079091096639E-3</v>
      </c>
      <c r="AC325" s="9">
        <f>return[[#This Row],[PUM.DE]]-$S$7</f>
        <v>2.7908171428313172E-3</v>
      </c>
      <c r="AD325" s="9">
        <f>return[[#This Row],[SIE.DE]]-$T$7</f>
        <v>7.1210299752201079E-3</v>
      </c>
      <c r="AE325" s="9">
        <f>return[[#This Row],[ZAL.DE]]-$U$7</f>
        <v>4.5554617163703678E-5</v>
      </c>
    </row>
    <row r="326" spans="3:31" x14ac:dyDescent="0.25">
      <c r="C326" s="2">
        <v>43368</v>
      </c>
      <c r="D326" s="5">
        <f>('Raw Wide'!B325-'Raw Wide'!B324)/'Raw Wide'!B324</f>
        <v>1.0875630481654318E-2</v>
      </c>
      <c r="E326" s="5">
        <f>('Raw Wide'!C325-'Raw Wide'!C324)/'Raw Wide'!C324</f>
        <v>1.103657846496078E-2</v>
      </c>
      <c r="F326" s="5">
        <f>('Raw Wide'!D325-'Raw Wide'!D324)/'Raw Wide'!D324</f>
        <v>4.2754247861278337E-3</v>
      </c>
      <c r="G326" s="5">
        <f>('Raw Wide'!E325-'Raw Wide'!E324)/'Raw Wide'!E324</f>
        <v>1.4449509510182416E-2</v>
      </c>
      <c r="H326" s="5">
        <f>('Raw Wide'!F325-'Raw Wide'!F324)/'Raw Wide'!F324</f>
        <v>1.1507353974233112E-2</v>
      </c>
      <c r="I326" s="5">
        <f>('Raw Wide'!G325-'Raw Wide'!G324)/'Raw Wide'!G324</f>
        <v>2.3866258037129631E-2</v>
      </c>
      <c r="J326" s="5">
        <f>('Raw Wide'!H325-'Raw Wide'!H324)/'Raw Wide'!H324</f>
        <v>4.8630819393033859E-3</v>
      </c>
      <c r="K326" s="5">
        <f>('Raw Wide'!I325-'Raw Wide'!I324)/'Raw Wide'!I324</f>
        <v>-6.5714285714284825E-3</v>
      </c>
      <c r="W326" s="2">
        <v>43368</v>
      </c>
      <c r="X326" s="9">
        <f>return[[#This Row],[1COV.DE]]-$N$7</f>
        <v>1.0911841241427248E-2</v>
      </c>
      <c r="Y326" s="9">
        <f>return[[#This Row],[ADS.DE]]-$O$7</f>
        <v>1.0781813044064396E-2</v>
      </c>
      <c r="Z326" s="9">
        <f>return[[#This Row],[DB1.DE]]-$P$7</f>
        <v>3.7070610801059932E-3</v>
      </c>
      <c r="AA326" s="9">
        <f>return[[#This Row],[FME.DE]]-$Q$7</f>
        <v>1.4661398089393058E-2</v>
      </c>
      <c r="AB326" s="9">
        <f>return[[#This Row],[MRK.DE]]-$R$7</f>
        <v>1.1034736277874234E-2</v>
      </c>
      <c r="AC326" s="9">
        <f>return[[#This Row],[PUM.DE]]-$S$7</f>
        <v>2.3064137228233344E-2</v>
      </c>
      <c r="AD326" s="9">
        <f>return[[#This Row],[SIE.DE]]-$T$7</f>
        <v>4.7271863424719705E-3</v>
      </c>
      <c r="AE326" s="9">
        <f>return[[#This Row],[ZAL.DE]]-$U$7</f>
        <v>-6.5258739542647789E-3</v>
      </c>
    </row>
    <row r="327" spans="3:31" x14ac:dyDescent="0.25">
      <c r="C327" s="2">
        <v>43369</v>
      </c>
      <c r="D327" s="5">
        <f>('Raw Wide'!B326-'Raw Wide'!B325)/'Raw Wide'!B325</f>
        <v>2.4829038331455181E-3</v>
      </c>
      <c r="E327" s="5">
        <f>('Raw Wide'!C326-'Raw Wide'!C325)/'Raw Wide'!C325</f>
        <v>-5.6953466085329727E-3</v>
      </c>
      <c r="F327" s="5">
        <f>('Raw Wide'!D326-'Raw Wide'!D325)/'Raw Wide'!D325</f>
        <v>-4.2572233479061137E-3</v>
      </c>
      <c r="G327" s="5">
        <f>('Raw Wide'!E326-'Raw Wide'!E325)/'Raw Wide'!E325</f>
        <v>4.29575444635686E-3</v>
      </c>
      <c r="H327" s="5">
        <f>('Raw Wide'!F326-'Raw Wide'!F325)/'Raw Wide'!F325</f>
        <v>2.275227962276138E-3</v>
      </c>
      <c r="I327" s="5">
        <f>('Raw Wide'!G326-'Raw Wide'!G325)/'Raw Wide'!G325</f>
        <v>-8.1585966679481522E-3</v>
      </c>
      <c r="J327" s="5">
        <f>('Raw Wide'!H326-'Raw Wide'!H325)/'Raw Wide'!H325</f>
        <v>-7.169438736938724E-4</v>
      </c>
      <c r="K327" s="5">
        <f>('Raw Wide'!I326-'Raw Wide'!I325)/'Raw Wide'!I325</f>
        <v>-1.5530629853322007E-2</v>
      </c>
      <c r="W327" s="2">
        <v>43369</v>
      </c>
      <c r="X327" s="9">
        <f>return[[#This Row],[1COV.DE]]-$N$7</f>
        <v>2.5191145929184481E-3</v>
      </c>
      <c r="Y327" s="9">
        <f>return[[#This Row],[ADS.DE]]-$O$7</f>
        <v>-5.950112029429357E-3</v>
      </c>
      <c r="Z327" s="9">
        <f>return[[#This Row],[DB1.DE]]-$P$7</f>
        <v>-4.8255870539279542E-3</v>
      </c>
      <c r="AA327" s="9">
        <f>return[[#This Row],[FME.DE]]-$Q$7</f>
        <v>4.5076430255675017E-3</v>
      </c>
      <c r="AB327" s="9">
        <f>return[[#This Row],[MRK.DE]]-$R$7</f>
        <v>1.8026102659172603E-3</v>
      </c>
      <c r="AC327" s="9">
        <f>return[[#This Row],[PUM.DE]]-$S$7</f>
        <v>-8.9607174768444389E-3</v>
      </c>
      <c r="AD327" s="9">
        <f>return[[#This Row],[SIE.DE]]-$T$7</f>
        <v>-8.528394705252882E-4</v>
      </c>
      <c r="AE327" s="9">
        <f>return[[#This Row],[ZAL.DE]]-$U$7</f>
        <v>-1.5485075236158304E-2</v>
      </c>
    </row>
    <row r="328" spans="3:31" x14ac:dyDescent="0.25">
      <c r="C328" s="2">
        <v>43370</v>
      </c>
      <c r="D328" s="5">
        <f>('Raw Wide'!B327-'Raw Wide'!B326)/'Raw Wide'!B326</f>
        <v>-3.1645726197230863E-2</v>
      </c>
      <c r="E328" s="5">
        <f>('Raw Wide'!C327-'Raw Wide'!C326)/'Raw Wide'!C326</f>
        <v>9.5465377304109061E-3</v>
      </c>
      <c r="F328" s="5">
        <f>('Raw Wide'!D327-'Raw Wide'!D326)/'Raw Wide'!D326</f>
        <v>2.9928177986845196E-3</v>
      </c>
      <c r="G328" s="5">
        <f>('Raw Wide'!E327-'Raw Wide'!E326)/'Raw Wide'!E326</f>
        <v>4.7277197126876684E-3</v>
      </c>
      <c r="H328" s="5">
        <f>('Raw Wide'!F327-'Raw Wide'!F326)/'Raw Wide'!F326</f>
        <v>8.8535887464732763E-3</v>
      </c>
      <c r="I328" s="5">
        <f>('Raw Wide'!G327-'Raw Wide'!G326)/'Raw Wide'!G326</f>
        <v>-3.5251924346540505E-3</v>
      </c>
      <c r="J328" s="5">
        <f>('Raw Wide'!H327-'Raw Wide'!H326)/'Raw Wide'!H326</f>
        <v>0</v>
      </c>
      <c r="K328" s="5">
        <f>('Raw Wide'!I327-'Raw Wide'!I326)/'Raw Wide'!I326</f>
        <v>-1.2562109260882186E-2</v>
      </c>
      <c r="W328" s="2">
        <v>43370</v>
      </c>
      <c r="X328" s="9">
        <f>return[[#This Row],[1COV.DE]]-$N$7</f>
        <v>-3.1609515437457936E-2</v>
      </c>
      <c r="Y328" s="9">
        <f>return[[#This Row],[ADS.DE]]-$O$7</f>
        <v>9.2917723095145219E-3</v>
      </c>
      <c r="Z328" s="9">
        <f>return[[#This Row],[DB1.DE]]-$P$7</f>
        <v>2.4244540926626791E-3</v>
      </c>
      <c r="AA328" s="9">
        <f>return[[#This Row],[FME.DE]]-$Q$7</f>
        <v>4.9396082918983109E-3</v>
      </c>
      <c r="AB328" s="9">
        <f>return[[#This Row],[MRK.DE]]-$R$7</f>
        <v>8.380971050114398E-3</v>
      </c>
      <c r="AC328" s="9">
        <f>return[[#This Row],[PUM.DE]]-$S$7</f>
        <v>-4.3273132435503363E-3</v>
      </c>
      <c r="AD328" s="9">
        <f>return[[#This Row],[SIE.DE]]-$T$7</f>
        <v>-1.3589559683141583E-4</v>
      </c>
      <c r="AE328" s="9">
        <f>return[[#This Row],[ZAL.DE]]-$U$7</f>
        <v>-1.2516554643718482E-2</v>
      </c>
    </row>
    <row r="329" spans="3:31" x14ac:dyDescent="0.25">
      <c r="C329" s="2">
        <v>43371</v>
      </c>
      <c r="D329" s="5">
        <f>('Raw Wide'!B328-'Raw Wide'!B327)/'Raw Wide'!B327</f>
        <v>-7.3884279346994909E-3</v>
      </c>
      <c r="E329" s="5">
        <f>('Raw Wide'!C328-'Raw Wide'!C327)/'Raw Wide'!C327</f>
        <v>-2.8369423570840952E-3</v>
      </c>
      <c r="F329" s="5">
        <f>('Raw Wide'!D328-'Raw Wide'!D327)/'Raw Wide'!D327</f>
        <v>-1.6197791385159012E-2</v>
      </c>
      <c r="G329" s="5">
        <f>('Raw Wide'!E328-'Raw Wide'!E327)/'Raw Wide'!E327</f>
        <v>-7.6183017373825926E-3</v>
      </c>
      <c r="H329" s="5">
        <f>('Raw Wide'!F328-'Raw Wide'!F327)/'Raw Wide'!F327</f>
        <v>1.350132432267206E-3</v>
      </c>
      <c r="I329" s="5">
        <f>('Raw Wide'!G328-'Raw Wide'!G327)/'Raw Wide'!G327</f>
        <v>2.3584746014168679E-3</v>
      </c>
      <c r="J329" s="5">
        <f>('Raw Wide'!H328-'Raw Wide'!H327)/'Raw Wide'!H327</f>
        <v>-1.0403638932105632E-2</v>
      </c>
      <c r="K329" s="5">
        <f>('Raw Wide'!I328-'Raw Wide'!I327)/'Raw Wide'!I327</f>
        <v>-8.579911496446985E-3</v>
      </c>
      <c r="W329" s="2">
        <v>43371</v>
      </c>
      <c r="X329" s="9">
        <f>return[[#This Row],[1COV.DE]]-$N$7</f>
        <v>-7.3522171749265605E-3</v>
      </c>
      <c r="Y329" s="9">
        <f>return[[#This Row],[ADS.DE]]-$O$7</f>
        <v>-3.091707777980479E-3</v>
      </c>
      <c r="Z329" s="9">
        <f>return[[#This Row],[DB1.DE]]-$P$7</f>
        <v>-1.6766155091180852E-2</v>
      </c>
      <c r="AA329" s="9">
        <f>return[[#This Row],[FME.DE]]-$Q$7</f>
        <v>-7.4064131581719501E-3</v>
      </c>
      <c r="AB329" s="9">
        <f>return[[#This Row],[MRK.DE]]-$R$7</f>
        <v>8.7751473590832823E-4</v>
      </c>
      <c r="AC329" s="9">
        <f>return[[#This Row],[PUM.DE]]-$S$7</f>
        <v>1.5563537925205818E-3</v>
      </c>
      <c r="AD329" s="9">
        <f>return[[#This Row],[SIE.DE]]-$T$7</f>
        <v>-1.0539534528937048E-2</v>
      </c>
      <c r="AE329" s="9">
        <f>return[[#This Row],[ZAL.DE]]-$U$7</f>
        <v>-8.5343568792832815E-3</v>
      </c>
    </row>
    <row r="330" spans="3:31" x14ac:dyDescent="0.25">
      <c r="C330" s="2">
        <v>43374</v>
      </c>
      <c r="D330" s="5">
        <f>('Raw Wide'!B329-'Raw Wide'!B328)/'Raw Wide'!B328</f>
        <v>1.8036216795524914E-2</v>
      </c>
      <c r="E330" s="5">
        <f>('Raw Wide'!C329-'Raw Wide'!C328)/'Raw Wide'!C328</f>
        <v>1.3750689121689306E-2</v>
      </c>
      <c r="F330" s="5">
        <f>('Raw Wide'!D329-'Raw Wide'!D328)/'Raw Wide'!D328</f>
        <v>-8.6648710774510807E-4</v>
      </c>
      <c r="G330" s="5">
        <f>('Raw Wide'!E329-'Raw Wide'!E328)/'Raw Wide'!E328</f>
        <v>3.2061422154387745E-2</v>
      </c>
      <c r="H330" s="5">
        <f>('Raw Wide'!F329-'Raw Wide'!F328)/'Raw Wide'!F328</f>
        <v>1.2809017894598037E-2</v>
      </c>
      <c r="I330" s="5">
        <f>('Raw Wide'!G329-'Raw Wide'!G328)/'Raw Wide'!G328</f>
        <v>3.1764709214039524E-2</v>
      </c>
      <c r="J330" s="5">
        <f>('Raw Wide'!H329-'Raw Wide'!H328)/'Raw Wide'!H328</f>
        <v>0</v>
      </c>
      <c r="K330" s="5">
        <f>('Raw Wide'!I329-'Raw Wide'!I328)/'Raw Wide'!I328</f>
        <v>2.9543481321604281E-2</v>
      </c>
      <c r="W330" s="2">
        <v>43374</v>
      </c>
      <c r="X330" s="9">
        <f>return[[#This Row],[1COV.DE]]-$N$7</f>
        <v>1.8072427555297844E-2</v>
      </c>
      <c r="Y330" s="9">
        <f>return[[#This Row],[ADS.DE]]-$O$7</f>
        <v>1.3495923700792922E-2</v>
      </c>
      <c r="Z330" s="9">
        <f>return[[#This Row],[DB1.DE]]-$P$7</f>
        <v>-1.4348508137669485E-3</v>
      </c>
      <c r="AA330" s="9">
        <f>return[[#This Row],[FME.DE]]-$Q$7</f>
        <v>3.227331073359839E-2</v>
      </c>
      <c r="AB330" s="9">
        <f>return[[#This Row],[MRK.DE]]-$R$7</f>
        <v>1.2336400198239159E-2</v>
      </c>
      <c r="AC330" s="9">
        <f>return[[#This Row],[PUM.DE]]-$S$7</f>
        <v>3.0962588405143238E-2</v>
      </c>
      <c r="AD330" s="9">
        <f>return[[#This Row],[SIE.DE]]-$T$7</f>
        <v>-1.3589559683141583E-4</v>
      </c>
      <c r="AE330" s="9">
        <f>return[[#This Row],[ZAL.DE]]-$U$7</f>
        <v>2.9589035938767987E-2</v>
      </c>
    </row>
    <row r="331" spans="3:31" x14ac:dyDescent="0.25">
      <c r="C331" s="2">
        <v>43375</v>
      </c>
      <c r="D331" s="5">
        <f>('Raw Wide'!B330-'Raw Wide'!B329)/'Raw Wide'!B329</f>
        <v>-1.4062048966632628E-3</v>
      </c>
      <c r="E331" s="5">
        <f>('Raw Wide'!C330-'Raw Wide'!C329)/'Raw Wide'!C329</f>
        <v>-2.8064232428225118E-3</v>
      </c>
      <c r="F331" s="5">
        <f>('Raw Wide'!D330-'Raw Wide'!D329)/'Raw Wide'!D329</f>
        <v>4.3363907763293791E-3</v>
      </c>
      <c r="G331" s="5">
        <f>('Raw Wide'!E330-'Raw Wide'!E329)/'Raw Wide'!E329</f>
        <v>-4.5942112566764726E-3</v>
      </c>
      <c r="H331" s="5">
        <f>('Raw Wide'!F330-'Raw Wide'!F329)/'Raw Wide'!F329</f>
        <v>5.7688360131110073E-3</v>
      </c>
      <c r="I331" s="5">
        <f>('Raw Wide'!G330-'Raw Wide'!G329)/'Raw Wide'!G329</f>
        <v>3.4206825351697002E-3</v>
      </c>
      <c r="J331" s="5">
        <f>('Raw Wide'!H330-'Raw Wide'!H329)/'Raw Wide'!H329</f>
        <v>-2.6463691406694398E-2</v>
      </c>
      <c r="K331" s="5">
        <f>('Raw Wide'!I330-'Raw Wide'!I329)/'Raw Wide'!I329</f>
        <v>-3.1884347826086059E-3</v>
      </c>
      <c r="W331" s="2">
        <v>43375</v>
      </c>
      <c r="X331" s="9">
        <f>return[[#This Row],[1COV.DE]]-$N$7</f>
        <v>-1.3699941368903329E-3</v>
      </c>
      <c r="Y331" s="9">
        <f>return[[#This Row],[ADS.DE]]-$O$7</f>
        <v>-3.0611886637188957E-3</v>
      </c>
      <c r="Z331" s="9">
        <f>return[[#This Row],[DB1.DE]]-$P$7</f>
        <v>3.7680270703075386E-3</v>
      </c>
      <c r="AA331" s="9">
        <f>return[[#This Row],[FME.DE]]-$Q$7</f>
        <v>-4.382322677465831E-3</v>
      </c>
      <c r="AB331" s="9">
        <f>return[[#This Row],[MRK.DE]]-$R$7</f>
        <v>5.2962183167521298E-3</v>
      </c>
      <c r="AC331" s="9">
        <f>return[[#This Row],[PUM.DE]]-$S$7</f>
        <v>2.618561726273414E-3</v>
      </c>
      <c r="AD331" s="9">
        <f>return[[#This Row],[SIE.DE]]-$T$7</f>
        <v>-2.6599587003525813E-2</v>
      </c>
      <c r="AE331" s="9">
        <f>return[[#This Row],[ZAL.DE]]-$U$7</f>
        <v>-3.1428801654449024E-3</v>
      </c>
    </row>
    <row r="332" spans="3:31" x14ac:dyDescent="0.25">
      <c r="C332" s="2">
        <v>43377</v>
      </c>
      <c r="D332" s="5">
        <f>('Raw Wide'!B331-'Raw Wide'!B330)/'Raw Wide'!B330</f>
        <v>-3.4074988564238712E-2</v>
      </c>
      <c r="E332" s="5">
        <f>('Raw Wide'!C331-'Raw Wide'!C330)/'Raw Wide'!C330</f>
        <v>-1.9699785645761084E-2</v>
      </c>
      <c r="F332" s="5">
        <f>('Raw Wide'!D331-'Raw Wide'!D330)/'Raw Wide'!D330</f>
        <v>1.5112414189404469E-2</v>
      </c>
      <c r="G332" s="5">
        <f>('Raw Wide'!E331-'Raw Wide'!E330)/'Raw Wide'!E330</f>
        <v>-2.1538429513964574E-2</v>
      </c>
      <c r="H332" s="5">
        <f>('Raw Wide'!F331-'Raw Wide'!F330)/'Raw Wide'!F330</f>
        <v>-2.0516098030366279E-2</v>
      </c>
      <c r="I332" s="5">
        <f>('Raw Wide'!G331-'Raw Wide'!G330)/'Raw Wide'!G330</f>
        <v>-2.4999902975464321E-2</v>
      </c>
      <c r="J332" s="5">
        <f>('Raw Wide'!H331-'Raw Wide'!H330)/'Raw Wide'!H330</f>
        <v>-4.095902799194551E-3</v>
      </c>
      <c r="K332" s="5">
        <f>('Raw Wide'!I331-'Raw Wide'!I330)/'Raw Wide'!I330</f>
        <v>-9.3050017244839921E-3</v>
      </c>
      <c r="W332" s="2">
        <v>43377</v>
      </c>
      <c r="X332" s="9">
        <f>return[[#This Row],[1COV.DE]]-$N$7</f>
        <v>-3.4038777804465785E-2</v>
      </c>
      <c r="Y332" s="9">
        <f>return[[#This Row],[ADS.DE]]-$O$7</f>
        <v>-1.9954551066657469E-2</v>
      </c>
      <c r="Z332" s="9">
        <f>return[[#This Row],[DB1.DE]]-$P$7</f>
        <v>1.4544050483382628E-2</v>
      </c>
      <c r="AA332" s="9">
        <f>return[[#This Row],[FME.DE]]-$Q$7</f>
        <v>-2.1326540934753932E-2</v>
      </c>
      <c r="AB332" s="9">
        <f>return[[#This Row],[MRK.DE]]-$R$7</f>
        <v>-2.0988715726725157E-2</v>
      </c>
      <c r="AC332" s="9">
        <f>return[[#This Row],[PUM.DE]]-$S$7</f>
        <v>-2.5802023784360608E-2</v>
      </c>
      <c r="AD332" s="9">
        <f>return[[#This Row],[SIE.DE]]-$T$7</f>
        <v>-4.2317983960259665E-3</v>
      </c>
      <c r="AE332" s="9">
        <f>return[[#This Row],[ZAL.DE]]-$U$7</f>
        <v>-9.2594471073202886E-3</v>
      </c>
    </row>
    <row r="333" spans="3:31" x14ac:dyDescent="0.25">
      <c r="C333" s="2">
        <v>43378</v>
      </c>
      <c r="D333" s="5">
        <f>('Raw Wide'!B332-'Raw Wide'!B331)/'Raw Wide'!B331</f>
        <v>-2.9154416566828059E-2</v>
      </c>
      <c r="E333" s="5">
        <f>('Raw Wide'!C332-'Raw Wide'!C331)/'Raw Wide'!C331</f>
        <v>-5.741672682407912E-3</v>
      </c>
      <c r="F333" s="5">
        <f>('Raw Wide'!D332-'Raw Wide'!D331)/'Raw Wide'!D331</f>
        <v>-1.3611295139713162E-2</v>
      </c>
      <c r="G333" s="5">
        <f>('Raw Wide'!E332-'Raw Wide'!E331)/'Raw Wide'!E331</f>
        <v>1.3476587200332234E-3</v>
      </c>
      <c r="H333" s="5">
        <f>('Raw Wide'!F332-'Raw Wide'!F331)/'Raw Wide'!F331</f>
        <v>7.207056892468827E-3</v>
      </c>
      <c r="I333" s="5">
        <f>('Raw Wide'!G332-'Raw Wide'!G331)/'Raw Wide'!G331</f>
        <v>-8.1585966679481522E-3</v>
      </c>
      <c r="J333" s="5">
        <f>('Raw Wide'!H332-'Raw Wide'!H331)/'Raw Wide'!H331</f>
        <v>-1.4769157740747321E-2</v>
      </c>
      <c r="K333" s="5">
        <f>('Raw Wide'!I332-'Raw Wide'!I331)/'Raw Wide'!I331</f>
        <v>-7.3378338714411503E-3</v>
      </c>
      <c r="W333" s="2">
        <v>43378</v>
      </c>
      <c r="X333" s="9">
        <f>return[[#This Row],[1COV.DE]]-$N$7</f>
        <v>-2.9118205807055129E-2</v>
      </c>
      <c r="Y333" s="9">
        <f>return[[#This Row],[ADS.DE]]-$O$7</f>
        <v>-5.9964381033042954E-3</v>
      </c>
      <c r="Z333" s="9">
        <f>return[[#This Row],[DB1.DE]]-$P$7</f>
        <v>-1.4179658845735002E-2</v>
      </c>
      <c r="AA333" s="9">
        <f>return[[#This Row],[FME.DE]]-$Q$7</f>
        <v>1.5595472992438655E-3</v>
      </c>
      <c r="AB333" s="9">
        <f>return[[#This Row],[MRK.DE]]-$R$7</f>
        <v>6.7344391961099495E-3</v>
      </c>
      <c r="AC333" s="9">
        <f>return[[#This Row],[PUM.DE]]-$S$7</f>
        <v>-8.9607174768444389E-3</v>
      </c>
      <c r="AD333" s="9">
        <f>return[[#This Row],[SIE.DE]]-$T$7</f>
        <v>-1.4905053337578737E-2</v>
      </c>
      <c r="AE333" s="9">
        <f>return[[#This Row],[ZAL.DE]]-$U$7</f>
        <v>-7.2922792542774468E-3</v>
      </c>
    </row>
    <row r="334" spans="3:31" x14ac:dyDescent="0.25">
      <c r="C334" s="2">
        <v>43381</v>
      </c>
      <c r="D334" s="5">
        <f>('Raw Wide'!B333-'Raw Wide'!B332)/'Raw Wide'!B332</f>
        <v>2.4024389032415647E-3</v>
      </c>
      <c r="E334" s="5">
        <f>('Raw Wide'!C333-'Raw Wide'!C332)/'Raw Wide'!C332</f>
        <v>-7.2184784270438694E-3</v>
      </c>
      <c r="F334" s="5">
        <f>('Raw Wide'!D333-'Raw Wide'!D332)/'Raw Wide'!D332</f>
        <v>-1.9836160937872518E-2</v>
      </c>
      <c r="G334" s="5">
        <f>('Raw Wide'!E333-'Raw Wide'!E332)/'Raw Wide'!E332</f>
        <v>-6.5051199219067378E-3</v>
      </c>
      <c r="H334" s="5">
        <f>('Raw Wide'!F333-'Raw Wide'!F332)/'Raw Wide'!F332</f>
        <v>-1.5652948991469177E-2</v>
      </c>
      <c r="I334" s="5">
        <f>('Raw Wide'!G333-'Raw Wide'!G332)/'Raw Wide'!G332</f>
        <v>-2.3500638201188417E-3</v>
      </c>
      <c r="J334" s="5">
        <f>('Raw Wide'!H333-'Raw Wide'!H332)/'Raw Wide'!H332</f>
        <v>-5.8824500375458102E-3</v>
      </c>
      <c r="K334" s="5">
        <f>('Raw Wide'!I333-'Raw Wide'!I332)/'Raw Wide'!I332</f>
        <v>-3.3116469544648135E-2</v>
      </c>
      <c r="W334" s="2">
        <v>43381</v>
      </c>
      <c r="X334" s="9">
        <f>return[[#This Row],[1COV.DE]]-$N$7</f>
        <v>2.4386496630144946E-3</v>
      </c>
      <c r="Y334" s="9">
        <f>return[[#This Row],[ADS.DE]]-$O$7</f>
        <v>-7.4732438479402537E-3</v>
      </c>
      <c r="Z334" s="9">
        <f>return[[#This Row],[DB1.DE]]-$P$7</f>
        <v>-2.0404524643894358E-2</v>
      </c>
      <c r="AA334" s="9">
        <f>return[[#This Row],[FME.DE]]-$Q$7</f>
        <v>-6.2932313426960953E-3</v>
      </c>
      <c r="AB334" s="9">
        <f>return[[#This Row],[MRK.DE]]-$R$7</f>
        <v>-1.6125566687828056E-2</v>
      </c>
      <c r="AC334" s="9">
        <f>return[[#This Row],[PUM.DE]]-$S$7</f>
        <v>-3.1521846290151279E-3</v>
      </c>
      <c r="AD334" s="9">
        <f>return[[#This Row],[SIE.DE]]-$T$7</f>
        <v>-6.0183456343772257E-3</v>
      </c>
      <c r="AE334" s="9">
        <f>return[[#This Row],[ZAL.DE]]-$U$7</f>
        <v>-3.3070914927484429E-2</v>
      </c>
    </row>
    <row r="335" spans="3:31" x14ac:dyDescent="0.25">
      <c r="C335" s="2">
        <v>43382</v>
      </c>
      <c r="D335" s="5">
        <f>('Raw Wide'!B334-'Raw Wide'!B333)/'Raw Wide'!B333</f>
        <v>-2.0970648041670915E-2</v>
      </c>
      <c r="E335" s="5">
        <f>('Raw Wide'!C334-'Raw Wide'!C333)/'Raw Wide'!C333</f>
        <v>-9.2099049228537792E-3</v>
      </c>
      <c r="F335" s="5">
        <f>('Raw Wide'!D334-'Raw Wide'!D333)/'Raw Wide'!D333</f>
        <v>6.1592171389100291E-3</v>
      </c>
      <c r="G335" s="5">
        <f>('Raw Wide'!E334-'Raw Wide'!E333)/'Raw Wide'!E333</f>
        <v>1.3548589293944215E-3</v>
      </c>
      <c r="H335" s="5">
        <f>('Raw Wide'!F334-'Raw Wide'!F333)/'Raw Wide'!F333</f>
        <v>1.0222636320285706E-2</v>
      </c>
      <c r="I335" s="5">
        <f>('Raw Wide'!G334-'Raw Wide'!G333)/'Raw Wide'!G333</f>
        <v>4.5936470685281665E-2</v>
      </c>
      <c r="J335" s="5">
        <f>('Raw Wide'!H334-'Raw Wide'!H333)/'Raw Wide'!H333</f>
        <v>-2.4814440734529804E-3</v>
      </c>
      <c r="K335" s="5">
        <f>('Raw Wide'!I334-'Raw Wide'!I333)/'Raw Wide'!I333</f>
        <v>-1.2538225916262318E-2</v>
      </c>
      <c r="W335" s="2">
        <v>43382</v>
      </c>
      <c r="X335" s="9">
        <f>return[[#This Row],[1COV.DE]]-$N$7</f>
        <v>-2.0934437281897984E-2</v>
      </c>
      <c r="Y335" s="9">
        <f>return[[#This Row],[ADS.DE]]-$O$7</f>
        <v>-9.4646703437501634E-3</v>
      </c>
      <c r="Z335" s="9">
        <f>return[[#This Row],[DB1.DE]]-$P$7</f>
        <v>5.5908534328881886E-3</v>
      </c>
      <c r="AA335" s="9">
        <f>return[[#This Row],[FME.DE]]-$Q$7</f>
        <v>1.5667475086050635E-3</v>
      </c>
      <c r="AB335" s="9">
        <f>return[[#This Row],[MRK.DE]]-$R$7</f>
        <v>9.7500186239268278E-3</v>
      </c>
      <c r="AC335" s="9">
        <f>return[[#This Row],[PUM.DE]]-$S$7</f>
        <v>4.5134349876385378E-2</v>
      </c>
      <c r="AD335" s="9">
        <f>return[[#This Row],[SIE.DE]]-$T$7</f>
        <v>-2.6173396702843963E-3</v>
      </c>
      <c r="AE335" s="9">
        <f>return[[#This Row],[ZAL.DE]]-$U$7</f>
        <v>-1.2492671299098614E-2</v>
      </c>
    </row>
    <row r="336" spans="3:31" x14ac:dyDescent="0.25">
      <c r="C336" s="2">
        <v>43383</v>
      </c>
      <c r="D336" s="5">
        <f>('Raw Wide'!B335-'Raw Wide'!B334)/'Raw Wide'!B334</f>
        <v>-3.6107802168679544E-2</v>
      </c>
      <c r="E336" s="5">
        <f>('Raw Wide'!C335-'Raw Wide'!C334)/'Raw Wide'!C334</f>
        <v>-4.5254406134761269E-2</v>
      </c>
      <c r="F336" s="5">
        <f>('Raw Wide'!D335-'Raw Wide'!D334)/'Raw Wide'!D334</f>
        <v>-2.1425406249826189E-2</v>
      </c>
      <c r="G336" s="5">
        <f>('Raw Wide'!E335-'Raw Wide'!E334)/'Raw Wide'!E334</f>
        <v>-1.5107140342831862E-2</v>
      </c>
      <c r="H336" s="5">
        <f>('Raw Wide'!F335-'Raw Wide'!F334)/'Raw Wide'!F334</f>
        <v>8.9947905536307098E-3</v>
      </c>
      <c r="I336" s="5">
        <f>('Raw Wide'!G335-'Raw Wide'!G334)/'Raw Wide'!G334</f>
        <v>-7.3198204225211061E-2</v>
      </c>
      <c r="J336" s="5">
        <f>('Raw Wide'!H335-'Raw Wide'!H334)/'Raw Wide'!H334</f>
        <v>-1.9326317384828148E-2</v>
      </c>
      <c r="K336" s="5">
        <f>('Raw Wide'!I335-'Raw Wide'!I334)/'Raw Wide'!I334</f>
        <v>-2.4156115696620607E-2</v>
      </c>
      <c r="W336" s="2">
        <v>43383</v>
      </c>
      <c r="X336" s="9">
        <f>return[[#This Row],[1COV.DE]]-$N$7</f>
        <v>-3.6071591408906617E-2</v>
      </c>
      <c r="Y336" s="9">
        <f>return[[#This Row],[ADS.DE]]-$O$7</f>
        <v>-4.5509171555657653E-2</v>
      </c>
      <c r="Z336" s="9">
        <f>return[[#This Row],[DB1.DE]]-$P$7</f>
        <v>-2.1993769955848029E-2</v>
      </c>
      <c r="AA336" s="9">
        <f>return[[#This Row],[FME.DE]]-$Q$7</f>
        <v>-1.489525176362122E-2</v>
      </c>
      <c r="AB336" s="9">
        <f>return[[#This Row],[MRK.DE]]-$R$7</f>
        <v>8.5221728572718314E-3</v>
      </c>
      <c r="AC336" s="9">
        <f>return[[#This Row],[PUM.DE]]-$S$7</f>
        <v>-7.4000325034107348E-2</v>
      </c>
      <c r="AD336" s="9">
        <f>return[[#This Row],[SIE.DE]]-$T$7</f>
        <v>-1.9462212981659562E-2</v>
      </c>
      <c r="AE336" s="9">
        <f>return[[#This Row],[ZAL.DE]]-$U$7</f>
        <v>-2.4110561079456902E-2</v>
      </c>
    </row>
    <row r="337" spans="3:31" x14ac:dyDescent="0.25">
      <c r="C337" s="2">
        <v>43384</v>
      </c>
      <c r="D337" s="5">
        <f>('Raw Wide'!B336-'Raw Wide'!B335)/'Raw Wide'!B335</f>
        <v>-2.0317420271137965E-2</v>
      </c>
      <c r="E337" s="5">
        <f>('Raw Wide'!C336-'Raw Wide'!C335)/'Raw Wide'!C335</f>
        <v>-1.2810575334824555E-2</v>
      </c>
      <c r="F337" s="5">
        <f>('Raw Wide'!D336-'Raw Wide'!D335)/'Raw Wide'!D335</f>
        <v>-2.6362877482181114E-2</v>
      </c>
      <c r="G337" s="5">
        <f>('Raw Wide'!E336-'Raw Wide'!E335)/'Raw Wide'!E335</f>
        <v>-2.6785909712582288E-2</v>
      </c>
      <c r="H337" s="5">
        <f>('Raw Wide'!F336-'Raw Wide'!F335)/'Raw Wide'!F335</f>
        <v>-3.9892843570388137E-2</v>
      </c>
      <c r="I337" s="5">
        <f>('Raw Wide'!G336-'Raw Wide'!G335)/'Raw Wide'!G335</f>
        <v>1.0935451284042308E-2</v>
      </c>
      <c r="J337" s="5">
        <f>('Raw Wide'!H336-'Raw Wide'!H335)/'Raw Wide'!H335</f>
        <v>-1.9512140338541137E-2</v>
      </c>
      <c r="K337" s="5">
        <f>('Raw Wide'!I336-'Raw Wide'!I335)/'Raw Wide'!I335</f>
        <v>1.4598508410028556E-2</v>
      </c>
      <c r="W337" s="2">
        <v>43384</v>
      </c>
      <c r="X337" s="9">
        <f>return[[#This Row],[1COV.DE]]-$N$7</f>
        <v>-2.0281209511365035E-2</v>
      </c>
      <c r="Y337" s="9">
        <f>return[[#This Row],[ADS.DE]]-$O$7</f>
        <v>-1.3065340755720939E-2</v>
      </c>
      <c r="Z337" s="9">
        <f>return[[#This Row],[DB1.DE]]-$P$7</f>
        <v>-2.6931241188202955E-2</v>
      </c>
      <c r="AA337" s="9">
        <f>return[[#This Row],[FME.DE]]-$Q$7</f>
        <v>-2.6574021133371647E-2</v>
      </c>
      <c r="AB337" s="9">
        <f>return[[#This Row],[MRK.DE]]-$R$7</f>
        <v>-4.0365461266747012E-2</v>
      </c>
      <c r="AC337" s="9">
        <f>return[[#This Row],[PUM.DE]]-$S$7</f>
        <v>1.0133330475146021E-2</v>
      </c>
      <c r="AD337" s="9">
        <f>return[[#This Row],[SIE.DE]]-$T$7</f>
        <v>-1.9648035935372551E-2</v>
      </c>
      <c r="AE337" s="9">
        <f>return[[#This Row],[ZAL.DE]]-$U$7</f>
        <v>1.4644063027192259E-2</v>
      </c>
    </row>
    <row r="338" spans="3:31" x14ac:dyDescent="0.25">
      <c r="C338" s="2">
        <v>43385</v>
      </c>
      <c r="D338" s="5">
        <f>('Raw Wide'!B337-'Raw Wide'!B336)/'Raw Wide'!B336</f>
        <v>9.7210496572889323E-4</v>
      </c>
      <c r="E338" s="5">
        <f>('Raw Wide'!C337-'Raw Wide'!C336)/'Raw Wide'!C336</f>
        <v>-2.595727808387158E-4</v>
      </c>
      <c r="F338" s="5">
        <f>('Raw Wide'!D337-'Raw Wide'!D336)/'Raw Wide'!D336</f>
        <v>8.719640879960782E-3</v>
      </c>
      <c r="G338" s="5">
        <f>('Raw Wide'!E337-'Raw Wide'!E336)/'Raw Wide'!E336</f>
        <v>-7.7628078348660496E-3</v>
      </c>
      <c r="H338" s="5">
        <f>('Raw Wide'!F337-'Raw Wide'!F336)/'Raw Wide'!F336</f>
        <v>1.1604956862145146E-3</v>
      </c>
      <c r="I338" s="5">
        <f>('Raw Wide'!G337-'Raw Wide'!G336)/'Raw Wide'!G336</f>
        <v>-2.4037310725280561E-3</v>
      </c>
      <c r="J338" s="5">
        <f>('Raw Wide'!H337-'Raw Wide'!H336)/'Raw Wide'!H336</f>
        <v>-7.3632630627938431E-3</v>
      </c>
      <c r="K338" s="5">
        <f>('Raw Wide'!I337-'Raw Wide'!I336)/'Raw Wide'!I336</f>
        <v>2.6587457822566676E-2</v>
      </c>
      <c r="W338" s="2">
        <v>43385</v>
      </c>
      <c r="X338" s="9">
        <f>return[[#This Row],[1COV.DE]]-$N$7</f>
        <v>1.0083157255018232E-3</v>
      </c>
      <c r="Y338" s="9">
        <f>return[[#This Row],[ADS.DE]]-$O$7</f>
        <v>-5.1433820173509958E-4</v>
      </c>
      <c r="Z338" s="9">
        <f>return[[#This Row],[DB1.DE]]-$P$7</f>
        <v>8.1512771739389416E-3</v>
      </c>
      <c r="AA338" s="9">
        <f>return[[#This Row],[FME.DE]]-$Q$7</f>
        <v>-7.550919255655408E-3</v>
      </c>
      <c r="AB338" s="9">
        <f>return[[#This Row],[MRK.DE]]-$R$7</f>
        <v>6.8787798985563684E-4</v>
      </c>
      <c r="AC338" s="9">
        <f>return[[#This Row],[PUM.DE]]-$S$7</f>
        <v>-3.2058518814243424E-3</v>
      </c>
      <c r="AD338" s="9">
        <f>return[[#This Row],[SIE.DE]]-$T$7</f>
        <v>-7.4991586596252586E-3</v>
      </c>
      <c r="AE338" s="9">
        <f>return[[#This Row],[ZAL.DE]]-$U$7</f>
        <v>2.6633012439730382E-2</v>
      </c>
    </row>
    <row r="339" spans="3:31" x14ac:dyDescent="0.25">
      <c r="C339" s="2">
        <v>43388</v>
      </c>
      <c r="D339" s="5">
        <f>('Raw Wide'!B338-'Raw Wide'!B337)/'Raw Wide'!B337</f>
        <v>7.76958114258314E-3</v>
      </c>
      <c r="E339" s="5">
        <f>('Raw Wide'!C338-'Raw Wide'!C337)/'Raw Wide'!C337</f>
        <v>1.2201353007053493E-2</v>
      </c>
      <c r="F339" s="5">
        <f>('Raw Wide'!D338-'Raw Wide'!D337)/'Raw Wide'!D337</f>
        <v>0</v>
      </c>
      <c r="G339" s="5">
        <f>('Raw Wide'!E338-'Raw Wide'!E337)/'Raw Wide'!E337</f>
        <v>7.1131038993895639E-4</v>
      </c>
      <c r="H339" s="5">
        <f>('Raw Wide'!F338-'Raw Wide'!F337)/'Raw Wide'!F337</f>
        <v>2.4576816385573009E-2</v>
      </c>
      <c r="I339" s="5">
        <f>('Raw Wide'!G338-'Raw Wide'!G337)/'Raw Wide'!G337</f>
        <v>-8.4337020287278807E-3</v>
      </c>
      <c r="J339" s="5">
        <f>('Raw Wide'!H338-'Raw Wide'!H337)/'Raw Wide'!H337</f>
        <v>7.4178828858513625E-3</v>
      </c>
      <c r="K339" s="5">
        <f>('Raw Wide'!I338-'Raw Wide'!I337)/'Raw Wide'!I337</f>
        <v>-7.6173065204143816E-3</v>
      </c>
      <c r="W339" s="2">
        <v>43388</v>
      </c>
      <c r="X339" s="9">
        <f>return[[#This Row],[1COV.DE]]-$N$7</f>
        <v>7.8057919023560704E-3</v>
      </c>
      <c r="Y339" s="9">
        <f>return[[#This Row],[ADS.DE]]-$O$7</f>
        <v>1.1946587586157109E-2</v>
      </c>
      <c r="Z339" s="9">
        <f>return[[#This Row],[DB1.DE]]-$P$7</f>
        <v>-5.6836370602184039E-4</v>
      </c>
      <c r="AA339" s="9">
        <f>return[[#This Row],[FME.DE]]-$Q$7</f>
        <v>9.2319896914959843E-4</v>
      </c>
      <c r="AB339" s="9">
        <f>return[[#This Row],[MRK.DE]]-$R$7</f>
        <v>2.4104198689214131E-2</v>
      </c>
      <c r="AC339" s="9">
        <f>return[[#This Row],[PUM.DE]]-$S$7</f>
        <v>-9.2358228376241674E-3</v>
      </c>
      <c r="AD339" s="9">
        <f>return[[#This Row],[SIE.DE]]-$T$7</f>
        <v>7.281987289019947E-3</v>
      </c>
      <c r="AE339" s="9">
        <f>return[[#This Row],[ZAL.DE]]-$U$7</f>
        <v>-7.5717519032506781E-3</v>
      </c>
    </row>
    <row r="340" spans="3:31" x14ac:dyDescent="0.25">
      <c r="C340" s="2">
        <v>43389</v>
      </c>
      <c r="D340" s="5">
        <f>('Raw Wide'!B339-'Raw Wide'!B338)/'Raw Wide'!B338</f>
        <v>9.3157055119130906E-3</v>
      </c>
      <c r="E340" s="5">
        <f>('Raw Wide'!C339-'Raw Wide'!C338)/'Raw Wide'!C338</f>
        <v>2.5904198349466702E-2</v>
      </c>
      <c r="F340" s="5">
        <f>('Raw Wide'!D339-'Raw Wide'!D338)/'Raw Wide'!D338</f>
        <v>1.455875179076084E-2</v>
      </c>
      <c r="G340" s="5">
        <f>('Raw Wide'!E339-'Raw Wide'!E338)/'Raw Wide'!E338</f>
        <v>1.5399151895024646E-2</v>
      </c>
      <c r="H340" s="5">
        <f>('Raw Wide'!F339-'Raw Wide'!F338)/'Raw Wide'!F338</f>
        <v>1.4256645667731179E-2</v>
      </c>
      <c r="I340" s="5">
        <f>('Raw Wide'!G339-'Raw Wide'!G338)/'Raw Wide'!G338</f>
        <v>2.4301344501388579E-2</v>
      </c>
      <c r="J340" s="5">
        <f>('Raw Wide'!H339-'Raw Wide'!H338)/'Raw Wide'!H338</f>
        <v>1.2736193741831766E-2</v>
      </c>
      <c r="K340" s="5">
        <f>('Raw Wide'!I339-'Raw Wide'!I338)/'Raw Wide'!I338</f>
        <v>3.4080442124654574E-2</v>
      </c>
      <c r="W340" s="2">
        <v>43389</v>
      </c>
      <c r="X340" s="9">
        <f>return[[#This Row],[1COV.DE]]-$N$7</f>
        <v>9.351916271686021E-3</v>
      </c>
      <c r="Y340" s="9">
        <f>return[[#This Row],[ADS.DE]]-$O$7</f>
        <v>2.5649432928570318E-2</v>
      </c>
      <c r="Z340" s="9">
        <f>return[[#This Row],[DB1.DE]]-$P$7</f>
        <v>1.3990388084739E-2</v>
      </c>
      <c r="AA340" s="9">
        <f>return[[#This Row],[FME.DE]]-$Q$7</f>
        <v>1.5611040474235288E-2</v>
      </c>
      <c r="AB340" s="9">
        <f>return[[#This Row],[MRK.DE]]-$R$7</f>
        <v>1.3784027971372301E-2</v>
      </c>
      <c r="AC340" s="9">
        <f>return[[#This Row],[PUM.DE]]-$S$7</f>
        <v>2.3499223692492292E-2</v>
      </c>
      <c r="AD340" s="9">
        <f>return[[#This Row],[SIE.DE]]-$T$7</f>
        <v>1.260029814500035E-2</v>
      </c>
      <c r="AE340" s="9">
        <f>return[[#This Row],[ZAL.DE]]-$U$7</f>
        <v>3.4125996741818279E-2</v>
      </c>
    </row>
    <row r="341" spans="3:31" x14ac:dyDescent="0.25">
      <c r="C341" s="2">
        <v>43390</v>
      </c>
      <c r="D341" s="5">
        <f>('Raw Wide'!B340-'Raw Wide'!B339)/'Raw Wide'!B339</f>
        <v>-2.9280725497526028E-2</v>
      </c>
      <c r="E341" s="5">
        <f>('Raw Wide'!C340-'Raw Wide'!C339)/'Raw Wide'!C339</f>
        <v>8.4999676854258938E-3</v>
      </c>
      <c r="F341" s="5">
        <f>('Raw Wide'!D340-'Raw Wide'!D339)/'Raw Wide'!D339</f>
        <v>-1.0313948040132505E-2</v>
      </c>
      <c r="G341" s="5">
        <f>('Raw Wide'!E340-'Raw Wide'!E339)/'Raw Wide'!E339</f>
        <v>-0.16495560158630992</v>
      </c>
      <c r="H341" s="5">
        <f>('Raw Wide'!F340-'Raw Wide'!F339)/'Raw Wide'!F339</f>
        <v>2.9674287291004103E-2</v>
      </c>
      <c r="I341" s="5">
        <f>('Raw Wide'!G340-'Raw Wide'!G339)/'Raw Wide'!G339</f>
        <v>-3.5588408020764328E-3</v>
      </c>
      <c r="J341" s="5">
        <f>('Raw Wide'!H340-'Raw Wide'!H339)/'Raw Wide'!H339</f>
        <v>4.7160658734145917E-3</v>
      </c>
      <c r="K341" s="5">
        <f>('Raw Wide'!I340-'Raw Wide'!I339)/'Raw Wide'!I339</f>
        <v>1.5142488123515456E-2</v>
      </c>
      <c r="W341" s="2">
        <v>43390</v>
      </c>
      <c r="X341" s="9">
        <f>return[[#This Row],[1COV.DE]]-$N$7</f>
        <v>-2.9244514737753097E-2</v>
      </c>
      <c r="Y341" s="9">
        <f>return[[#This Row],[ADS.DE]]-$O$7</f>
        <v>8.2452022645295095E-3</v>
      </c>
      <c r="Z341" s="9">
        <f>return[[#This Row],[DB1.DE]]-$P$7</f>
        <v>-1.0882311746154345E-2</v>
      </c>
      <c r="AA341" s="9">
        <f>return[[#This Row],[FME.DE]]-$Q$7</f>
        <v>-0.16474371300709928</v>
      </c>
      <c r="AB341" s="9">
        <f>return[[#This Row],[MRK.DE]]-$R$7</f>
        <v>2.9201669594645225E-2</v>
      </c>
      <c r="AC341" s="9">
        <f>return[[#This Row],[PUM.DE]]-$S$7</f>
        <v>-4.3609616109727186E-3</v>
      </c>
      <c r="AD341" s="9">
        <f>return[[#This Row],[SIE.DE]]-$T$7</f>
        <v>4.5801702765831762E-3</v>
      </c>
      <c r="AE341" s="9">
        <f>return[[#This Row],[ZAL.DE]]-$U$7</f>
        <v>1.5188042740679159E-2</v>
      </c>
    </row>
    <row r="342" spans="3:31" x14ac:dyDescent="0.25">
      <c r="C342" s="2">
        <v>43391</v>
      </c>
      <c r="D342" s="5">
        <f>('Raw Wide'!B341-'Raw Wide'!B340)/'Raw Wide'!B340</f>
        <v>-1.967206957773639E-2</v>
      </c>
      <c r="E342" s="5">
        <f>('Raw Wide'!C341-'Raw Wide'!C340)/'Raw Wide'!C340</f>
        <v>-1.4625730870712455E-2</v>
      </c>
      <c r="F342" s="5">
        <f>('Raw Wide'!D341-'Raw Wide'!D340)/'Raw Wide'!D340</f>
        <v>1.4499313006592573E-2</v>
      </c>
      <c r="G342" s="5">
        <f>('Raw Wide'!E341-'Raw Wide'!E340)/'Raw Wide'!E340</f>
        <v>-2.8220339847849857E-2</v>
      </c>
      <c r="H342" s="5">
        <f>('Raw Wide'!F341-'Raw Wide'!F340)/'Raw Wide'!F340</f>
        <v>3.6836119422155311E-3</v>
      </c>
      <c r="I342" s="5">
        <f>('Raw Wide'!G341-'Raw Wide'!G340)/'Raw Wide'!G340</f>
        <v>1.6666823420007162E-2</v>
      </c>
      <c r="J342" s="5">
        <f>('Raw Wide'!H341-'Raw Wide'!H340)/'Raw Wide'!H340</f>
        <v>-8.8010849173306392E-3</v>
      </c>
      <c r="K342" s="5">
        <f>('Raw Wide'!I341-'Raw Wide'!I340)/'Raw Wide'!I340</f>
        <v>-5.8499562986242268E-4</v>
      </c>
      <c r="W342" s="2">
        <v>43391</v>
      </c>
      <c r="X342" s="9">
        <f>return[[#This Row],[1COV.DE]]-$N$7</f>
        <v>-1.963585881796346E-2</v>
      </c>
      <c r="Y342" s="9">
        <f>return[[#This Row],[ADS.DE]]-$O$7</f>
        <v>-1.488049629160884E-2</v>
      </c>
      <c r="Z342" s="9">
        <f>return[[#This Row],[DB1.DE]]-$P$7</f>
        <v>1.3930949300570733E-2</v>
      </c>
      <c r="AA342" s="9">
        <f>return[[#This Row],[FME.DE]]-$Q$7</f>
        <v>-2.8008451268639215E-2</v>
      </c>
      <c r="AB342" s="9">
        <f>return[[#This Row],[MRK.DE]]-$R$7</f>
        <v>3.2109942458566532E-3</v>
      </c>
      <c r="AC342" s="9">
        <f>return[[#This Row],[PUM.DE]]-$S$7</f>
        <v>1.5864702611110875E-2</v>
      </c>
      <c r="AD342" s="9">
        <f>return[[#This Row],[SIE.DE]]-$T$7</f>
        <v>-8.9369805141620556E-3</v>
      </c>
      <c r="AE342" s="9">
        <f>return[[#This Row],[ZAL.DE]]-$U$7</f>
        <v>-5.3944101269871902E-4</v>
      </c>
    </row>
    <row r="343" spans="3:31" x14ac:dyDescent="0.25">
      <c r="C343" s="2">
        <v>43392</v>
      </c>
      <c r="D343" s="5">
        <f>('Raw Wide'!B342-'Raw Wide'!B341)/'Raw Wide'!B341</f>
        <v>-3.74582421561203E-2</v>
      </c>
      <c r="E343" s="5">
        <f>('Raw Wide'!C342-'Raw Wide'!C341)/'Raw Wide'!C341</f>
        <v>2.0377395784157759E-2</v>
      </c>
      <c r="F343" s="5">
        <f>('Raw Wide'!D342-'Raw Wide'!D341)/'Raw Wide'!D341</f>
        <v>1.4292165234427803E-2</v>
      </c>
      <c r="G343" s="5">
        <f>('Raw Wide'!E342-'Raw Wide'!E341)/'Raw Wide'!E341</f>
        <v>7.7632193764540546E-3</v>
      </c>
      <c r="H343" s="5">
        <f>('Raw Wide'!F342-'Raw Wide'!F341)/'Raw Wide'!F341</f>
        <v>1.1658008281870238E-2</v>
      </c>
      <c r="I343" s="5">
        <f>('Raw Wide'!G342-'Raw Wide'!G341)/'Raw Wide'!G341</f>
        <v>-7.0259052762997381E-3</v>
      </c>
      <c r="J343" s="5">
        <f>('Raw Wide'!H342-'Raw Wide'!H341)/'Raw Wide'!H341</f>
        <v>-1.2430973835572706E-2</v>
      </c>
      <c r="K343" s="5">
        <f>('Raw Wide'!I342-'Raw Wide'!I341)/'Raw Wide'!I341</f>
        <v>4.6825873387525722E-3</v>
      </c>
      <c r="W343" s="2">
        <v>43392</v>
      </c>
      <c r="X343" s="9">
        <f>return[[#This Row],[1COV.DE]]-$N$7</f>
        <v>-3.7422031396347373E-2</v>
      </c>
      <c r="Y343" s="9">
        <f>return[[#This Row],[ADS.DE]]-$O$7</f>
        <v>2.0122630363261375E-2</v>
      </c>
      <c r="Z343" s="9">
        <f>return[[#This Row],[DB1.DE]]-$P$7</f>
        <v>1.3723801528405962E-2</v>
      </c>
      <c r="AA343" s="9">
        <f>return[[#This Row],[FME.DE]]-$Q$7</f>
        <v>7.9751079556646971E-3</v>
      </c>
      <c r="AB343" s="9">
        <f>return[[#This Row],[MRK.DE]]-$R$7</f>
        <v>1.118539058551136E-2</v>
      </c>
      <c r="AC343" s="9">
        <f>return[[#This Row],[PUM.DE]]-$S$7</f>
        <v>-7.8280260851960239E-3</v>
      </c>
      <c r="AD343" s="9">
        <f>return[[#This Row],[SIE.DE]]-$T$7</f>
        <v>-1.2566869432404123E-2</v>
      </c>
      <c r="AE343" s="9">
        <f>return[[#This Row],[ZAL.DE]]-$U$7</f>
        <v>4.7281419559162758E-3</v>
      </c>
    </row>
    <row r="344" spans="3:31" x14ac:dyDescent="0.25">
      <c r="C344" s="2">
        <v>43395</v>
      </c>
      <c r="D344" s="5">
        <f>('Raw Wide'!B343-'Raw Wide'!B342)/'Raw Wide'!B342</f>
        <v>-5.9068796210004632E-3</v>
      </c>
      <c r="E344" s="5">
        <f>('Raw Wide'!C343-'Raw Wide'!C342)/'Raw Wide'!C342</f>
        <v>-9.3688529662635783E-3</v>
      </c>
      <c r="F344" s="5">
        <f>('Raw Wide'!D343-'Raw Wide'!D342)/'Raw Wide'!D342</f>
        <v>3.5226273672460443E-3</v>
      </c>
      <c r="G344" s="5">
        <f>('Raw Wide'!E343-'Raw Wide'!E342)/'Raw Wide'!E342</f>
        <v>-1.4265945274459331E-3</v>
      </c>
      <c r="H344" s="5">
        <f>('Raw Wide'!F343-'Raw Wide'!F342)/'Raw Wide'!F342</f>
        <v>-6.828721841517638E-3</v>
      </c>
      <c r="I344" s="5">
        <f>('Raw Wide'!G343-'Raw Wide'!G342)/'Raw Wide'!G342</f>
        <v>-1.2971731616022922E-2</v>
      </c>
      <c r="J344" s="5">
        <f>('Raw Wide'!H343-'Raw Wide'!H342)/'Raw Wide'!H342</f>
        <v>1.3986810233721262E-3</v>
      </c>
      <c r="K344" s="5">
        <f>('Raw Wide'!I343-'Raw Wide'!I342)/'Raw Wide'!I342</f>
        <v>-1.1360412970555612E-2</v>
      </c>
      <c r="W344" s="2">
        <v>43395</v>
      </c>
      <c r="X344" s="9">
        <f>return[[#This Row],[1COV.DE]]-$N$7</f>
        <v>-5.8706688612275328E-3</v>
      </c>
      <c r="Y344" s="9">
        <f>return[[#This Row],[ADS.DE]]-$O$7</f>
        <v>-9.6236183871599625E-3</v>
      </c>
      <c r="Z344" s="9">
        <f>return[[#This Row],[DB1.DE]]-$P$7</f>
        <v>2.9542636612242038E-3</v>
      </c>
      <c r="AA344" s="9">
        <f>return[[#This Row],[FME.DE]]-$Q$7</f>
        <v>-1.214705948235291E-3</v>
      </c>
      <c r="AB344" s="9">
        <f>return[[#This Row],[MRK.DE]]-$R$7</f>
        <v>-7.3013395378765155E-3</v>
      </c>
      <c r="AC344" s="9">
        <f>return[[#This Row],[PUM.DE]]-$S$7</f>
        <v>-1.3773852424919209E-2</v>
      </c>
      <c r="AD344" s="9">
        <f>return[[#This Row],[SIE.DE]]-$T$7</f>
        <v>1.2627854265407103E-3</v>
      </c>
      <c r="AE344" s="9">
        <f>return[[#This Row],[ZAL.DE]]-$U$7</f>
        <v>-1.1314858353391908E-2</v>
      </c>
    </row>
    <row r="345" spans="3:31" x14ac:dyDescent="0.25">
      <c r="C345" s="2">
        <v>43396</v>
      </c>
      <c r="D345" s="5">
        <f>('Raw Wide'!B344-'Raw Wide'!B343)/'Raw Wide'!B343</f>
        <v>-3.110795668705215E-2</v>
      </c>
      <c r="E345" s="5">
        <f>('Raw Wide'!C344-'Raw Wide'!C343)/'Raw Wide'!C343</f>
        <v>-1.7172772282769689E-2</v>
      </c>
      <c r="F345" s="5">
        <f>('Raw Wide'!D344-'Raw Wide'!D343)/'Raw Wide'!D343</f>
        <v>-1.4918895007436678E-2</v>
      </c>
      <c r="G345" s="5">
        <f>('Raw Wide'!E344-'Raw Wide'!E343)/'Raw Wide'!E343</f>
        <v>7.9999468997596808E-3</v>
      </c>
      <c r="H345" s="5">
        <f>('Raw Wide'!F344-'Raw Wide'!F343)/'Raw Wide'!F343</f>
        <v>-3.3949376447959777E-2</v>
      </c>
      <c r="I345" s="5">
        <f>('Raw Wide'!G344-'Raw Wide'!G343)/'Raw Wide'!G343</f>
        <v>-4.778974746955459E-2</v>
      </c>
      <c r="J345" s="5">
        <f>('Raw Wide'!H344-'Raw Wide'!H343)/'Raw Wide'!H343</f>
        <v>-7.9807895589489846E-3</v>
      </c>
      <c r="K345" s="5">
        <f>('Raw Wide'!I344-'Raw Wide'!I343)/'Raw Wide'!I343</f>
        <v>-3.4472570255526441E-2</v>
      </c>
      <c r="W345" s="2">
        <v>43396</v>
      </c>
      <c r="X345" s="9">
        <f>return[[#This Row],[1COV.DE]]-$N$7</f>
        <v>-3.107174592727922E-2</v>
      </c>
      <c r="Y345" s="9">
        <f>return[[#This Row],[ADS.DE]]-$O$7</f>
        <v>-1.7427537703666073E-2</v>
      </c>
      <c r="Z345" s="9">
        <f>return[[#This Row],[DB1.DE]]-$P$7</f>
        <v>-1.5487258713458518E-2</v>
      </c>
      <c r="AA345" s="9">
        <f>return[[#This Row],[FME.DE]]-$Q$7</f>
        <v>8.2118354789703224E-3</v>
      </c>
      <c r="AB345" s="9">
        <f>return[[#This Row],[MRK.DE]]-$R$7</f>
        <v>-3.4421994144318652E-2</v>
      </c>
      <c r="AC345" s="9">
        <f>return[[#This Row],[PUM.DE]]-$S$7</f>
        <v>-4.8591868278450877E-2</v>
      </c>
      <c r="AD345" s="9">
        <f>return[[#This Row],[SIE.DE]]-$T$7</f>
        <v>-8.116685155780401E-3</v>
      </c>
      <c r="AE345" s="9">
        <f>return[[#This Row],[ZAL.DE]]-$U$7</f>
        <v>-3.4427015638362736E-2</v>
      </c>
    </row>
    <row r="346" spans="3:31" x14ac:dyDescent="0.25">
      <c r="C346" s="2">
        <v>43397</v>
      </c>
      <c r="D346" s="5">
        <f>('Raw Wide'!B345-'Raw Wide'!B344)/'Raw Wide'!B344</f>
        <v>-4.7979801229780281E-2</v>
      </c>
      <c r="E346" s="5">
        <f>('Raw Wide'!C345-'Raw Wide'!C344)/'Raw Wide'!C344</f>
        <v>1.7979268173365967E-2</v>
      </c>
      <c r="F346" s="5">
        <f>('Raw Wide'!D345-'Raw Wide'!D344)/'Raw Wide'!D344</f>
        <v>-2.2271910756871179E-3</v>
      </c>
      <c r="G346" s="5">
        <f>('Raw Wide'!E345-'Raw Wide'!E344)/'Raw Wide'!E344</f>
        <v>-1.4739113879056289E-2</v>
      </c>
      <c r="H346" s="5">
        <f>('Raw Wide'!F345-'Raw Wide'!F344)/'Raw Wide'!F344</f>
        <v>-2.2241281043854002E-3</v>
      </c>
      <c r="I346" s="5">
        <f>('Raw Wide'!G345-'Raw Wide'!G344)/'Raw Wide'!G344</f>
        <v>1.3801896281587952E-2</v>
      </c>
      <c r="J346" s="5">
        <f>('Raw Wide'!H345-'Raw Wide'!H344)/'Raw Wide'!H344</f>
        <v>5.4303758906609116E-3</v>
      </c>
      <c r="K346" s="5">
        <f>('Raw Wide'!I345-'Raw Wide'!I344)/'Raw Wide'!I344</f>
        <v>-9.1541043637492173E-4</v>
      </c>
      <c r="W346" s="2">
        <v>43397</v>
      </c>
      <c r="X346" s="9">
        <f>return[[#This Row],[1COV.DE]]-$N$7</f>
        <v>-4.7943590470007354E-2</v>
      </c>
      <c r="Y346" s="9">
        <f>return[[#This Row],[ADS.DE]]-$O$7</f>
        <v>1.7724502752469583E-2</v>
      </c>
      <c r="Z346" s="9">
        <f>return[[#This Row],[DB1.DE]]-$P$7</f>
        <v>-2.7955547817089584E-3</v>
      </c>
      <c r="AA346" s="9">
        <f>return[[#This Row],[FME.DE]]-$Q$7</f>
        <v>-1.4527225299845648E-2</v>
      </c>
      <c r="AB346" s="9">
        <f>return[[#This Row],[MRK.DE]]-$R$7</f>
        <v>-2.6967458007442781E-3</v>
      </c>
      <c r="AC346" s="9">
        <f>return[[#This Row],[PUM.DE]]-$S$7</f>
        <v>1.2999775472691665E-2</v>
      </c>
      <c r="AD346" s="9">
        <f>return[[#This Row],[SIE.DE]]-$T$7</f>
        <v>5.2944802938294962E-3</v>
      </c>
      <c r="AE346" s="9">
        <f>return[[#This Row],[ZAL.DE]]-$U$7</f>
        <v>-8.6985581921121807E-4</v>
      </c>
    </row>
    <row r="347" spans="3:31" x14ac:dyDescent="0.25">
      <c r="C347" s="2">
        <v>43398</v>
      </c>
      <c r="D347" s="5">
        <f>('Raw Wide'!B346-'Raw Wide'!B345)/'Raw Wide'!B345</f>
        <v>2.3114798643081916E-2</v>
      </c>
      <c r="E347" s="5">
        <f>('Raw Wide'!C346-'Raw Wide'!C345)/'Raw Wide'!C345</f>
        <v>3.1343401496140164E-2</v>
      </c>
      <c r="F347" s="5">
        <f>('Raw Wide'!D346-'Raw Wide'!D345)/'Raw Wide'!D345</f>
        <v>-2.3214173892845847E-2</v>
      </c>
      <c r="G347" s="5">
        <f>('Raw Wide'!E346-'Raw Wide'!E345)/'Raw Wide'!E345</f>
        <v>-8.6307861576594234E-3</v>
      </c>
      <c r="H347" s="5">
        <f>('Raw Wide'!F346-'Raw Wide'!F345)/'Raw Wide'!F345</f>
        <v>-1.6272978950503034E-2</v>
      </c>
      <c r="I347" s="5">
        <f>('Raw Wide'!G346-'Raw Wide'!G345)/'Raw Wide'!G345</f>
        <v>9.9009935780740063E-2</v>
      </c>
      <c r="J347" s="5">
        <f>('Raw Wide'!H346-'Raw Wide'!H345)/'Raw Wide'!H345</f>
        <v>1.2802606121253795E-2</v>
      </c>
      <c r="K347" s="5">
        <f>('Raw Wide'!I346-'Raw Wide'!I345)/'Raw Wide'!I345</f>
        <v>3.4514261788988379E-2</v>
      </c>
      <c r="W347" s="2">
        <v>43398</v>
      </c>
      <c r="X347" s="9">
        <f>return[[#This Row],[1COV.DE]]-$N$7</f>
        <v>2.3151009402854847E-2</v>
      </c>
      <c r="Y347" s="9">
        <f>return[[#This Row],[ADS.DE]]-$O$7</f>
        <v>3.1088636075243779E-2</v>
      </c>
      <c r="Z347" s="9">
        <f>return[[#This Row],[DB1.DE]]-$P$7</f>
        <v>-2.3782537598867688E-2</v>
      </c>
      <c r="AA347" s="9">
        <f>return[[#This Row],[FME.DE]]-$Q$7</f>
        <v>-8.4188975784487818E-3</v>
      </c>
      <c r="AB347" s="9">
        <f>return[[#This Row],[MRK.DE]]-$R$7</f>
        <v>-1.6745596646861913E-2</v>
      </c>
      <c r="AC347" s="9">
        <f>return[[#This Row],[PUM.DE]]-$S$7</f>
        <v>9.8207814971843777E-2</v>
      </c>
      <c r="AD347" s="9">
        <f>return[[#This Row],[SIE.DE]]-$T$7</f>
        <v>1.2666710524422378E-2</v>
      </c>
      <c r="AE347" s="9">
        <f>return[[#This Row],[ZAL.DE]]-$U$7</f>
        <v>3.4559816406152084E-2</v>
      </c>
    </row>
    <row r="348" spans="3:31" x14ac:dyDescent="0.25">
      <c r="C348" s="2">
        <v>43399</v>
      </c>
      <c r="D348" s="5">
        <f>('Raw Wide'!B347-'Raw Wide'!B346)/'Raw Wide'!B346</f>
        <v>-2.4074079813109731E-2</v>
      </c>
      <c r="E348" s="5">
        <f>('Raw Wide'!C347-'Raw Wide'!C346)/'Raw Wide'!C346</f>
        <v>-1.8813409802189991E-2</v>
      </c>
      <c r="F348" s="5">
        <f>('Raw Wide'!D347-'Raw Wide'!D346)/'Raw Wide'!D346</f>
        <v>-9.1407877150209086E-4</v>
      </c>
      <c r="G348" s="5">
        <f>('Raw Wide'!E347-'Raw Wide'!E346)/'Raw Wide'!E346</f>
        <v>2.0313663260566741E-2</v>
      </c>
      <c r="H348" s="5">
        <f>('Raw Wide'!F347-'Raw Wide'!F346)/'Raw Wide'!F346</f>
        <v>-1.8128422832376784E-3</v>
      </c>
      <c r="I348" s="5">
        <f>('Raw Wide'!G347-'Raw Wide'!G346)/'Raw Wide'!G346</f>
        <v>-1.6891891500527501E-2</v>
      </c>
      <c r="J348" s="5">
        <f>('Raw Wide'!H347-'Raw Wide'!H346)/'Raw Wide'!H346</f>
        <v>-1.1653158442718598E-2</v>
      </c>
      <c r="K348" s="5">
        <f>('Raw Wide'!I347-'Raw Wide'!I346)/'Raw Wide'!I346</f>
        <v>-1.7124240245770403E-2</v>
      </c>
      <c r="W348" s="2">
        <v>43399</v>
      </c>
      <c r="X348" s="9">
        <f>return[[#This Row],[1COV.DE]]-$N$7</f>
        <v>-2.40378690533368E-2</v>
      </c>
      <c r="Y348" s="9">
        <f>return[[#This Row],[ADS.DE]]-$O$7</f>
        <v>-1.9068175223086375E-2</v>
      </c>
      <c r="Z348" s="9">
        <f>return[[#This Row],[DB1.DE]]-$P$7</f>
        <v>-1.4824424775239313E-3</v>
      </c>
      <c r="AA348" s="9">
        <f>return[[#This Row],[FME.DE]]-$Q$7</f>
        <v>2.0525551839777383E-2</v>
      </c>
      <c r="AB348" s="9">
        <f>return[[#This Row],[MRK.DE]]-$R$7</f>
        <v>-2.2854599795965563E-3</v>
      </c>
      <c r="AC348" s="9">
        <f>return[[#This Row],[PUM.DE]]-$S$7</f>
        <v>-1.7694012309423787E-2</v>
      </c>
      <c r="AD348" s="9">
        <f>return[[#This Row],[SIE.DE]]-$T$7</f>
        <v>-1.1789054039550015E-2</v>
      </c>
      <c r="AE348" s="9">
        <f>return[[#This Row],[ZAL.DE]]-$U$7</f>
        <v>-1.7078685628606698E-2</v>
      </c>
    </row>
    <row r="349" spans="3:31" x14ac:dyDescent="0.25">
      <c r="C349" s="2">
        <v>43402</v>
      </c>
      <c r="D349" s="5">
        <f>('Raw Wide'!B348-'Raw Wide'!B347)/'Raw Wide'!B347</f>
        <v>4.4022775471253758E-2</v>
      </c>
      <c r="E349" s="5">
        <f>('Raw Wide'!C348-'Raw Wide'!C347)/'Raw Wide'!C347</f>
        <v>9.3412948955893683E-3</v>
      </c>
      <c r="F349" s="5">
        <f>('Raw Wide'!D348-'Raw Wide'!D347)/'Raw Wide'!D347</f>
        <v>9.1491507595074469E-4</v>
      </c>
      <c r="G349" s="5">
        <f>('Raw Wide'!E348-'Raw Wide'!E347)/'Raw Wide'!E347</f>
        <v>2.5595757487948908E-3</v>
      </c>
      <c r="H349" s="5">
        <f>('Raw Wide'!F348-'Raw Wide'!F347)/'Raw Wide'!F347</f>
        <v>2.7695863928399279E-2</v>
      </c>
      <c r="I349" s="5">
        <f>('Raw Wide'!G348-'Raw Wide'!G347)/'Raw Wide'!G347</f>
        <v>2.2909514761306451E-2</v>
      </c>
      <c r="J349" s="5">
        <f>('Raw Wide'!H348-'Raw Wide'!H347)/'Raw Wide'!H347</f>
        <v>1.4987918075179935E-2</v>
      </c>
      <c r="K349" s="5">
        <f>('Raw Wide'!I348-'Raw Wide'!I347)/'Raw Wide'!I347</f>
        <v>6.0078400117801242E-3</v>
      </c>
      <c r="W349" s="2">
        <v>43402</v>
      </c>
      <c r="X349" s="9">
        <f>return[[#This Row],[1COV.DE]]-$N$7</f>
        <v>4.4058986231026685E-2</v>
      </c>
      <c r="Y349" s="9">
        <f>return[[#This Row],[ADS.DE]]-$O$7</f>
        <v>9.086529474692984E-3</v>
      </c>
      <c r="Z349" s="9">
        <f>return[[#This Row],[DB1.DE]]-$P$7</f>
        <v>3.465513699289043E-4</v>
      </c>
      <c r="AA349" s="9">
        <f>return[[#This Row],[FME.DE]]-$Q$7</f>
        <v>2.7714643280055328E-3</v>
      </c>
      <c r="AB349" s="9">
        <f>return[[#This Row],[MRK.DE]]-$R$7</f>
        <v>2.72232462320404E-2</v>
      </c>
      <c r="AC349" s="9">
        <f>return[[#This Row],[PUM.DE]]-$S$7</f>
        <v>2.2107393952410164E-2</v>
      </c>
      <c r="AD349" s="9">
        <f>return[[#This Row],[SIE.DE]]-$T$7</f>
        <v>1.4852022478348518E-2</v>
      </c>
      <c r="AE349" s="9">
        <f>return[[#This Row],[ZAL.DE]]-$U$7</f>
        <v>6.0533946289438277E-3</v>
      </c>
    </row>
    <row r="350" spans="3:31" x14ac:dyDescent="0.25">
      <c r="C350" s="2">
        <v>43403</v>
      </c>
      <c r="D350" s="5">
        <f>('Raw Wide'!B349-'Raw Wide'!B348)/'Raw Wide'!B348</f>
        <v>1.1995584596091688E-2</v>
      </c>
      <c r="E350" s="5">
        <f>('Raw Wide'!C349-'Raw Wide'!C348)/'Raw Wide'!C348</f>
        <v>-1.5586990494818027E-2</v>
      </c>
      <c r="F350" s="5">
        <f>('Raw Wide'!D349-'Raw Wide'!D348)/'Raw Wide'!D348</f>
        <v>-9.1407877150209086E-4</v>
      </c>
      <c r="G350" s="5">
        <f>('Raw Wide'!E349-'Raw Wide'!E348)/'Raw Wide'!E348</f>
        <v>-1.8439603212758265E-2</v>
      </c>
      <c r="H350" s="5">
        <f>('Raw Wide'!F349-'Raw Wide'!F348)/'Raw Wide'!F348</f>
        <v>1.3916620027084412E-2</v>
      </c>
      <c r="I350" s="5">
        <f>('Raw Wide'!G349-'Raw Wide'!G348)/'Raw Wide'!G348</f>
        <v>-2.2398105415826325E-3</v>
      </c>
      <c r="J350" s="5">
        <f>('Raw Wide'!H349-'Raw Wide'!H348)/'Raw Wide'!H348</f>
        <v>-1.4176153778309705E-2</v>
      </c>
      <c r="K350" s="5">
        <f>('Raw Wide'!I349-'Raw Wide'!I348)/'Raw Wide'!I348</f>
        <v>9.2564043441980912E-3</v>
      </c>
      <c r="W350" s="2">
        <v>43403</v>
      </c>
      <c r="X350" s="9">
        <f>return[[#This Row],[1COV.DE]]-$N$7</f>
        <v>1.2031795355864619E-2</v>
      </c>
      <c r="Y350" s="9">
        <f>return[[#This Row],[ADS.DE]]-$O$7</f>
        <v>-1.584175591571441E-2</v>
      </c>
      <c r="Z350" s="9">
        <f>return[[#This Row],[DB1.DE]]-$P$7</f>
        <v>-1.4824424775239313E-3</v>
      </c>
      <c r="AA350" s="9">
        <f>return[[#This Row],[FME.DE]]-$Q$7</f>
        <v>-1.8227714633547623E-2</v>
      </c>
      <c r="AB350" s="9">
        <f>return[[#This Row],[MRK.DE]]-$R$7</f>
        <v>1.3444002330725534E-2</v>
      </c>
      <c r="AC350" s="9">
        <f>return[[#This Row],[PUM.DE]]-$S$7</f>
        <v>-3.0419313504789188E-3</v>
      </c>
      <c r="AD350" s="9">
        <f>return[[#This Row],[SIE.DE]]-$T$7</f>
        <v>-1.4312049375141122E-2</v>
      </c>
      <c r="AE350" s="9">
        <f>return[[#This Row],[ZAL.DE]]-$U$7</f>
        <v>9.3019589613617948E-3</v>
      </c>
    </row>
    <row r="351" spans="3:31" x14ac:dyDescent="0.25">
      <c r="C351" s="2">
        <v>43404</v>
      </c>
      <c r="D351" s="5">
        <f>('Raw Wide'!B350-'Raw Wide'!B349)/'Raw Wide'!B349</f>
        <v>2.5862090858555363E-2</v>
      </c>
      <c r="E351" s="5">
        <f>('Raw Wide'!C350-'Raw Wide'!C349)/'Raw Wide'!C349</f>
        <v>2.9193481935342293E-2</v>
      </c>
      <c r="F351" s="5">
        <f>('Raw Wide'!D350-'Raw Wide'!D349)/'Raw Wide'!D349</f>
        <v>2.3330239956680082E-2</v>
      </c>
      <c r="G351" s="5">
        <f>('Raw Wide'!E350-'Raw Wide'!E349)/'Raw Wide'!E349</f>
        <v>1.7340393274121381E-3</v>
      </c>
      <c r="H351" s="5">
        <f>('Raw Wide'!F350-'Raw Wide'!F349)/'Raw Wide'!F349</f>
        <v>3.0718907729479262E-2</v>
      </c>
      <c r="I351" s="5">
        <f>('Raw Wide'!G350-'Raw Wide'!G349)/'Raw Wide'!G349</f>
        <v>1.9079765358976215E-2</v>
      </c>
      <c r="J351" s="5">
        <f>('Raw Wide'!H350-'Raw Wide'!H349)/'Raw Wide'!H349</f>
        <v>1.5777959180412773E-2</v>
      </c>
      <c r="K351" s="5">
        <f>('Raw Wide'!I350-'Raw Wide'!I349)/'Raw Wide'!I349</f>
        <v>1.1834379048354429E-2</v>
      </c>
      <c r="W351" s="2">
        <v>43404</v>
      </c>
      <c r="X351" s="9">
        <f>return[[#This Row],[1COV.DE]]-$N$7</f>
        <v>2.5898301618328293E-2</v>
      </c>
      <c r="Y351" s="9">
        <f>return[[#This Row],[ADS.DE]]-$O$7</f>
        <v>2.8938716514445909E-2</v>
      </c>
      <c r="Z351" s="9">
        <f>return[[#This Row],[DB1.DE]]-$P$7</f>
        <v>2.2761876250658241E-2</v>
      </c>
      <c r="AA351" s="9">
        <f>return[[#This Row],[FME.DE]]-$Q$7</f>
        <v>1.9459279066227802E-3</v>
      </c>
      <c r="AB351" s="9">
        <f>return[[#This Row],[MRK.DE]]-$R$7</f>
        <v>3.0246290033120384E-2</v>
      </c>
      <c r="AC351" s="9">
        <f>return[[#This Row],[PUM.DE]]-$S$7</f>
        <v>1.8277644550079929E-2</v>
      </c>
      <c r="AD351" s="9">
        <f>return[[#This Row],[SIE.DE]]-$T$7</f>
        <v>1.5642063583581358E-2</v>
      </c>
      <c r="AE351" s="9">
        <f>return[[#This Row],[ZAL.DE]]-$U$7</f>
        <v>1.1879933665518132E-2</v>
      </c>
    </row>
    <row r="352" spans="3:31" x14ac:dyDescent="0.25">
      <c r="C352" s="2">
        <v>43405</v>
      </c>
      <c r="D352" s="5">
        <f>('Raw Wide'!B351-'Raw Wide'!B350)/'Raw Wide'!B350</f>
        <v>2.6610618269731195E-2</v>
      </c>
      <c r="E352" s="5">
        <f>('Raw Wide'!C351-'Raw Wide'!C350)/'Raw Wide'!C350</f>
        <v>-1.9230765983308376E-2</v>
      </c>
      <c r="F352" s="5">
        <f>('Raw Wide'!D351-'Raw Wide'!D350)/'Raw Wide'!D350</f>
        <v>-3.5761580612240843E-3</v>
      </c>
      <c r="G352" s="5">
        <f>('Raw Wide'!E351-'Raw Wide'!E350)/'Raw Wide'!E350</f>
        <v>-4.6161540805727506E-3</v>
      </c>
      <c r="H352" s="5">
        <f>('Raw Wide'!F351-'Raw Wide'!F350)/'Raw Wide'!F350</f>
        <v>4.8615322518382274E-3</v>
      </c>
      <c r="I352" s="5">
        <f>('Raw Wide'!G351-'Raw Wide'!G350)/'Raw Wide'!G350</f>
        <v>-1.6519734152904659E-2</v>
      </c>
      <c r="J352" s="5">
        <f>('Raw Wide'!H351-'Raw Wide'!H350)/'Raw Wide'!H350</f>
        <v>-5.89720523771123E-4</v>
      </c>
      <c r="K352" s="5">
        <f>('Raw Wide'!I351-'Raw Wide'!I350)/'Raw Wide'!I350</f>
        <v>1.345026276461209E-2</v>
      </c>
      <c r="W352" s="2">
        <v>43405</v>
      </c>
      <c r="X352" s="9">
        <f>return[[#This Row],[1COV.DE]]-$N$7</f>
        <v>2.6646829029504125E-2</v>
      </c>
      <c r="Y352" s="9">
        <f>return[[#This Row],[ADS.DE]]-$O$7</f>
        <v>-1.948553140420476E-2</v>
      </c>
      <c r="Z352" s="9">
        <f>return[[#This Row],[DB1.DE]]-$P$7</f>
        <v>-4.1445217672459247E-3</v>
      </c>
      <c r="AA352" s="9">
        <f>return[[#This Row],[FME.DE]]-$Q$7</f>
        <v>-4.404265501362109E-3</v>
      </c>
      <c r="AB352" s="9">
        <f>return[[#This Row],[MRK.DE]]-$R$7</f>
        <v>4.3889145554793499E-3</v>
      </c>
      <c r="AC352" s="9">
        <f>return[[#This Row],[PUM.DE]]-$S$7</f>
        <v>-1.7321854961800946E-2</v>
      </c>
      <c r="AD352" s="9">
        <f>return[[#This Row],[SIE.DE]]-$T$7</f>
        <v>-7.2561612060253881E-4</v>
      </c>
      <c r="AE352" s="9">
        <f>return[[#This Row],[ZAL.DE]]-$U$7</f>
        <v>1.3495817381775794E-2</v>
      </c>
    </row>
    <row r="353" spans="3:31" x14ac:dyDescent="0.25">
      <c r="C353" s="2">
        <v>43406</v>
      </c>
      <c r="D353" s="5">
        <f>('Raw Wide'!B352-'Raw Wide'!B351)/'Raw Wide'!B351</f>
        <v>2.592093695772538E-2</v>
      </c>
      <c r="E353" s="5">
        <f>('Raw Wide'!C352-'Raw Wide'!C351)/'Raw Wide'!C351</f>
        <v>1.2254899850746244E-2</v>
      </c>
      <c r="F353" s="5">
        <f>('Raw Wide'!D352-'Raw Wide'!D351)/'Raw Wide'!D351</f>
        <v>2.6918056090828625E-3</v>
      </c>
      <c r="G353" s="5">
        <f>('Raw Wide'!E352-'Raw Wide'!E351)/'Raw Wide'!E351</f>
        <v>-2.1159581773515564E-2</v>
      </c>
      <c r="H353" s="5">
        <f>('Raw Wide'!F352-'Raw Wide'!F351)/'Raw Wide'!F351</f>
        <v>-4.2070048448672381E-3</v>
      </c>
      <c r="I353" s="5">
        <f>('Raw Wide'!G352-'Raw Wide'!G351)/'Raw Wide'!G351</f>
        <v>2.9115302252546507E-2</v>
      </c>
      <c r="J353" s="5">
        <f>('Raw Wide'!H352-'Raw Wide'!H351)/'Raw Wide'!H351</f>
        <v>1.0033422459892912E-2</v>
      </c>
      <c r="K353" s="5">
        <f>('Raw Wide'!I352-'Raw Wide'!I351)/'Raw Wide'!I351</f>
        <v>1.9907616849394197E-2</v>
      </c>
      <c r="W353" s="2">
        <v>43406</v>
      </c>
      <c r="X353" s="9">
        <f>return[[#This Row],[1COV.DE]]-$N$7</f>
        <v>2.5957147717498311E-2</v>
      </c>
      <c r="Y353" s="9">
        <f>return[[#This Row],[ADS.DE]]-$O$7</f>
        <v>1.200013442984986E-2</v>
      </c>
      <c r="Z353" s="9">
        <f>return[[#This Row],[DB1.DE]]-$P$7</f>
        <v>2.123441903061022E-3</v>
      </c>
      <c r="AA353" s="9">
        <f>return[[#This Row],[FME.DE]]-$Q$7</f>
        <v>-2.0947693194304923E-2</v>
      </c>
      <c r="AB353" s="9">
        <f>return[[#This Row],[MRK.DE]]-$R$7</f>
        <v>-4.6796225412261156E-3</v>
      </c>
      <c r="AC353" s="9">
        <f>return[[#This Row],[PUM.DE]]-$S$7</f>
        <v>2.831318144365022E-2</v>
      </c>
      <c r="AD353" s="9">
        <f>return[[#This Row],[SIE.DE]]-$T$7</f>
        <v>9.8975268630614958E-3</v>
      </c>
      <c r="AE353" s="9">
        <f>return[[#This Row],[ZAL.DE]]-$U$7</f>
        <v>1.9953171466557902E-2</v>
      </c>
    </row>
    <row r="354" spans="3:31" x14ac:dyDescent="0.25">
      <c r="C354" s="2">
        <v>43409</v>
      </c>
      <c r="D354" s="5">
        <f>('Raw Wide'!B353-'Raw Wide'!B352)/'Raw Wide'!B352</f>
        <v>-2.4933523104973192E-2</v>
      </c>
      <c r="E354" s="5">
        <f>('Raw Wide'!C353-'Raw Wide'!C352)/'Raw Wide'!C352</f>
        <v>2.421307094201991E-3</v>
      </c>
      <c r="F354" s="5">
        <f>('Raw Wide'!D353-'Raw Wide'!D352)/'Raw Wide'!D352</f>
        <v>-9.8434507417752368E-3</v>
      </c>
      <c r="G354" s="5">
        <f>('Raw Wide'!E353-'Raw Wide'!E352)/'Raw Wide'!E352</f>
        <v>9.7720119643385089E-3</v>
      </c>
      <c r="H354" s="5">
        <f>('Raw Wide'!F353-'Raw Wide'!F352)/'Raw Wide'!F352</f>
        <v>5.4921247505254683E-3</v>
      </c>
      <c r="I354" s="5">
        <f>('Raw Wide'!G353-'Raw Wide'!G352)/'Raw Wide'!G352</f>
        <v>0</v>
      </c>
      <c r="J354" s="5">
        <f>('Raw Wide'!H353-'Raw Wide'!H352)/'Raw Wide'!H352</f>
        <v>1.9471350078608689E-4</v>
      </c>
      <c r="K354" s="5">
        <f>('Raw Wide'!I353-'Raw Wide'!I352)/'Raw Wide'!I352</f>
        <v>-2.7156974662346411E-2</v>
      </c>
      <c r="W354" s="2">
        <v>43409</v>
      </c>
      <c r="X354" s="9">
        <f>return[[#This Row],[1COV.DE]]-$N$7</f>
        <v>-2.4897312345200262E-2</v>
      </c>
      <c r="Y354" s="9">
        <f>return[[#This Row],[ADS.DE]]-$O$7</f>
        <v>2.1665416733056071E-3</v>
      </c>
      <c r="Z354" s="9">
        <f>return[[#This Row],[DB1.DE]]-$P$7</f>
        <v>-1.0411814447797077E-2</v>
      </c>
      <c r="AA354" s="9">
        <f>return[[#This Row],[FME.DE]]-$Q$7</f>
        <v>9.9839005435491505E-3</v>
      </c>
      <c r="AB354" s="9">
        <f>return[[#This Row],[MRK.DE]]-$R$7</f>
        <v>5.0195070541665908E-3</v>
      </c>
      <c r="AC354" s="9">
        <f>return[[#This Row],[PUM.DE]]-$S$7</f>
        <v>-8.0212080889628602E-4</v>
      </c>
      <c r="AD354" s="9">
        <f>return[[#This Row],[SIE.DE]]-$T$7</f>
        <v>5.8817903954671061E-5</v>
      </c>
      <c r="AE354" s="9">
        <f>return[[#This Row],[ZAL.DE]]-$U$7</f>
        <v>-2.7111420045182705E-2</v>
      </c>
    </row>
    <row r="355" spans="3:31" x14ac:dyDescent="0.25">
      <c r="C355" s="2">
        <v>43410</v>
      </c>
      <c r="D355" s="5">
        <f>('Raw Wide'!B354-'Raw Wide'!B353)/'Raw Wide'!B353</f>
        <v>-1.056932254777395E-2</v>
      </c>
      <c r="E355" s="5">
        <f>('Raw Wide'!C354-'Raw Wide'!C353)/'Raw Wide'!C353</f>
        <v>-5.31399127756608E-3</v>
      </c>
      <c r="F355" s="5">
        <f>('Raw Wide'!D354-'Raw Wide'!D353)/'Raw Wide'!D353</f>
        <v>5.8743277140053812E-3</v>
      </c>
      <c r="G355" s="5">
        <f>('Raw Wide'!E354-'Raw Wide'!E353)/'Raw Wide'!E353</f>
        <v>1.1730347146100054E-2</v>
      </c>
      <c r="H355" s="5">
        <f>('Raw Wide'!F354-'Raw Wide'!F353)/'Raw Wide'!F353</f>
        <v>-7.5628992629347596E-3</v>
      </c>
      <c r="I355" s="5">
        <f>('Raw Wide'!G354-'Raw Wide'!G353)/'Raw Wide'!G353</f>
        <v>1.4145736145191693E-2</v>
      </c>
      <c r="J355" s="5">
        <f>('Raw Wide'!H354-'Raw Wide'!H353)/'Raw Wide'!H353</f>
        <v>-8.7633007668673039E-3</v>
      </c>
      <c r="K355" s="5">
        <f>('Raw Wide'!I354-'Raw Wide'!I353)/'Raw Wide'!I353</f>
        <v>-8.5199188287269301E-2</v>
      </c>
      <c r="W355" s="2">
        <v>43410</v>
      </c>
      <c r="X355" s="9">
        <f>return[[#This Row],[1COV.DE]]-$N$7</f>
        <v>-1.053311178800102E-2</v>
      </c>
      <c r="Y355" s="9">
        <f>return[[#This Row],[ADS.DE]]-$O$7</f>
        <v>-5.5687566984624643E-3</v>
      </c>
      <c r="Z355" s="9">
        <f>return[[#This Row],[DB1.DE]]-$P$7</f>
        <v>5.3059640079835407E-3</v>
      </c>
      <c r="AA355" s="9">
        <f>return[[#This Row],[FME.DE]]-$Q$7</f>
        <v>1.1942235725310696E-2</v>
      </c>
      <c r="AB355" s="9">
        <f>return[[#This Row],[MRK.DE]]-$R$7</f>
        <v>-8.0355169592936371E-3</v>
      </c>
      <c r="AC355" s="9">
        <f>return[[#This Row],[PUM.DE]]-$S$7</f>
        <v>1.3343615336295406E-2</v>
      </c>
      <c r="AD355" s="9">
        <f>return[[#This Row],[SIE.DE]]-$T$7</f>
        <v>-8.8991963636987203E-3</v>
      </c>
      <c r="AE355" s="9">
        <f>return[[#This Row],[ZAL.DE]]-$U$7</f>
        <v>-8.5153633670105602E-2</v>
      </c>
    </row>
    <row r="356" spans="3:31" x14ac:dyDescent="0.25">
      <c r="C356" s="2">
        <v>43411</v>
      </c>
      <c r="D356" s="5">
        <f>('Raw Wide'!B355-'Raw Wide'!B354)/'Raw Wide'!B354</f>
        <v>2.1709092752491322E-2</v>
      </c>
      <c r="E356" s="5">
        <f>('Raw Wide'!C355-'Raw Wide'!C354)/'Raw Wide'!C354</f>
        <v>-3.545406004298797E-2</v>
      </c>
      <c r="F356" s="5">
        <f>('Raw Wide'!D355-'Raw Wide'!D354)/'Raw Wide'!D354</f>
        <v>3.5938398599749243E-3</v>
      </c>
      <c r="G356" s="5">
        <f>('Raw Wide'!E355-'Raw Wide'!E354)/'Raw Wide'!E354</f>
        <v>9.5941952958973592E-2</v>
      </c>
      <c r="H356" s="5">
        <f>('Raw Wide'!F355-'Raw Wide'!F354)/'Raw Wide'!F354</f>
        <v>1.0372497513252622E-2</v>
      </c>
      <c r="I356" s="5">
        <f>('Raw Wide'!G355-'Raw Wide'!G354)/'Raw Wide'!G354</f>
        <v>-1.931324005935784E-2</v>
      </c>
      <c r="J356" s="5">
        <f>('Raw Wide'!H355-'Raw Wide'!H354)/'Raw Wide'!H354</f>
        <v>9.2337247722806704E-3</v>
      </c>
      <c r="K356" s="5">
        <f>('Raw Wide'!I355-'Raw Wide'!I354)/'Raw Wide'!I354</f>
        <v>-6.9929754288930966E-3</v>
      </c>
      <c r="W356" s="2">
        <v>43411</v>
      </c>
      <c r="X356" s="9">
        <f>return[[#This Row],[1COV.DE]]-$N$7</f>
        <v>2.1745303512264252E-2</v>
      </c>
      <c r="Y356" s="9">
        <f>return[[#This Row],[ADS.DE]]-$O$7</f>
        <v>-3.5708825463884354E-2</v>
      </c>
      <c r="Z356" s="9">
        <f>return[[#This Row],[DB1.DE]]-$P$7</f>
        <v>3.0254761539530838E-3</v>
      </c>
      <c r="AA356" s="9">
        <f>return[[#This Row],[FME.DE]]-$Q$7</f>
        <v>9.6153841538184237E-2</v>
      </c>
      <c r="AB356" s="9">
        <f>return[[#This Row],[MRK.DE]]-$R$7</f>
        <v>9.8998798168937439E-3</v>
      </c>
      <c r="AC356" s="9">
        <f>return[[#This Row],[PUM.DE]]-$S$7</f>
        <v>-2.0115360868254127E-2</v>
      </c>
      <c r="AD356" s="9">
        <f>return[[#This Row],[SIE.DE]]-$T$7</f>
        <v>9.0978291754492541E-3</v>
      </c>
      <c r="AE356" s="9">
        <f>return[[#This Row],[ZAL.DE]]-$U$7</f>
        <v>-6.9474208117293931E-3</v>
      </c>
    </row>
    <row r="357" spans="3:31" x14ac:dyDescent="0.25">
      <c r="C357" s="2">
        <v>43412</v>
      </c>
      <c r="D357" s="5">
        <f>('Raw Wide'!B356-'Raw Wide'!B355)/'Raw Wide'!B355</f>
        <v>-2.1922368344800845E-2</v>
      </c>
      <c r="E357" s="5">
        <f>('Raw Wide'!C356-'Raw Wide'!C355)/'Raw Wide'!C355</f>
        <v>1.2084446760759843E-2</v>
      </c>
      <c r="F357" s="5">
        <f>('Raw Wide'!D356-'Raw Wide'!D355)/'Raw Wide'!D355</f>
        <v>-5.8191183010356329E-3</v>
      </c>
      <c r="G357" s="5">
        <f>('Raw Wide'!E356-'Raw Wide'!E355)/'Raw Wide'!E355</f>
        <v>-3.3059972963592907E-2</v>
      </c>
      <c r="H357" s="5">
        <f>('Raw Wide'!F356-'Raw Wide'!F355)/'Raw Wide'!F355</f>
        <v>-2.3047717977716228E-3</v>
      </c>
      <c r="I357" s="5">
        <f>('Raw Wide'!G356-'Raw Wide'!G355)/'Raw Wide'!G355</f>
        <v>-8.7528329031802566E-3</v>
      </c>
      <c r="J357" s="5">
        <f>('Raw Wide'!H356-'Raw Wide'!H355)/'Raw Wide'!H355</f>
        <v>7.5919138950870076E-3</v>
      </c>
      <c r="K357" s="5">
        <f>('Raw Wide'!I356-'Raw Wide'!I355)/'Raw Wide'!I355</f>
        <v>3.1370070422535375E-2</v>
      </c>
      <c r="W357" s="2">
        <v>43412</v>
      </c>
      <c r="X357" s="9">
        <f>return[[#This Row],[1COV.DE]]-$N$7</f>
        <v>-2.1886157585027915E-2</v>
      </c>
      <c r="Y357" s="9">
        <f>return[[#This Row],[ADS.DE]]-$O$7</f>
        <v>1.1829681339863458E-2</v>
      </c>
      <c r="Z357" s="9">
        <f>return[[#This Row],[DB1.DE]]-$P$7</f>
        <v>-6.3874820070574734E-3</v>
      </c>
      <c r="AA357" s="9">
        <f>return[[#This Row],[FME.DE]]-$Q$7</f>
        <v>-3.2848084384382262E-2</v>
      </c>
      <c r="AB357" s="9">
        <f>return[[#This Row],[MRK.DE]]-$R$7</f>
        <v>-2.7773894941305007E-3</v>
      </c>
      <c r="AC357" s="9">
        <f>return[[#This Row],[PUM.DE]]-$S$7</f>
        <v>-9.5549537120765433E-3</v>
      </c>
      <c r="AD357" s="9">
        <f>return[[#This Row],[SIE.DE]]-$T$7</f>
        <v>7.4560182982555921E-3</v>
      </c>
      <c r="AE357" s="9">
        <f>return[[#This Row],[ZAL.DE]]-$U$7</f>
        <v>3.141562503969908E-2</v>
      </c>
    </row>
    <row r="358" spans="3:31" x14ac:dyDescent="0.25">
      <c r="C358" s="2">
        <v>43413</v>
      </c>
      <c r="D358" s="5">
        <f>('Raw Wide'!B357-'Raw Wide'!B356)/'Raw Wide'!B356</f>
        <v>-8.6207532855742761E-3</v>
      </c>
      <c r="E358" s="5">
        <f>('Raw Wide'!C357-'Raw Wide'!C356)/'Raw Wide'!C356</f>
        <v>1.4427877402127578E-2</v>
      </c>
      <c r="F358" s="5">
        <f>('Raw Wide'!D357-'Raw Wide'!D356)/'Raw Wide'!D356</f>
        <v>9.0050709269729368E-4</v>
      </c>
      <c r="G358" s="5">
        <f>('Raw Wide'!E357-'Raw Wide'!E356)/'Raw Wide'!E356</f>
        <v>-3.1455293041152507E-2</v>
      </c>
      <c r="H358" s="5">
        <f>('Raw Wide'!F357-'Raw Wide'!F356)/'Raw Wide'!F356</f>
        <v>-3.9897329163715196E-3</v>
      </c>
      <c r="I358" s="5">
        <f>('Raw Wide'!G357-'Raw Wide'!G356)/'Raw Wide'!G356</f>
        <v>-1.3244943782564437E-2</v>
      </c>
      <c r="J358" s="5">
        <f>('Raw Wide'!H357-'Raw Wide'!H356)/'Raw Wide'!H356</f>
        <v>-1.1398754048241084E-2</v>
      </c>
      <c r="K358" s="5">
        <f>('Raw Wide'!I357-'Raw Wide'!I356)/'Raw Wide'!I356</f>
        <v>-2.5450061283362618E-2</v>
      </c>
      <c r="W358" s="2">
        <v>43413</v>
      </c>
      <c r="X358" s="9">
        <f>return[[#This Row],[1COV.DE]]-$N$7</f>
        <v>-8.5845425258013457E-3</v>
      </c>
      <c r="Y358" s="9">
        <f>return[[#This Row],[ADS.DE]]-$O$7</f>
        <v>1.4173111981231194E-2</v>
      </c>
      <c r="Z358" s="9">
        <f>return[[#This Row],[DB1.DE]]-$P$7</f>
        <v>3.3214338667545329E-4</v>
      </c>
      <c r="AA358" s="9">
        <f>return[[#This Row],[FME.DE]]-$Q$7</f>
        <v>-3.1243404461941866E-2</v>
      </c>
      <c r="AB358" s="9">
        <f>return[[#This Row],[MRK.DE]]-$R$7</f>
        <v>-4.4623506127303971E-3</v>
      </c>
      <c r="AC358" s="9">
        <f>return[[#This Row],[PUM.DE]]-$S$7</f>
        <v>-1.4047064591460724E-2</v>
      </c>
      <c r="AD358" s="9">
        <f>return[[#This Row],[SIE.DE]]-$T$7</f>
        <v>-1.15346496450725E-2</v>
      </c>
      <c r="AE358" s="9">
        <f>return[[#This Row],[ZAL.DE]]-$U$7</f>
        <v>-2.5404506666198912E-2</v>
      </c>
    </row>
    <row r="359" spans="3:31" x14ac:dyDescent="0.25">
      <c r="C359" s="2">
        <v>43416</v>
      </c>
      <c r="D359" s="5">
        <f>('Raw Wide'!B358-'Raw Wide'!B357)/'Raw Wide'!B357</f>
        <v>-1.3914157822540229E-3</v>
      </c>
      <c r="E359" s="5">
        <f>('Raw Wide'!C358-'Raw Wide'!C357)/'Raw Wide'!C357</f>
        <v>-1.0299152632950526E-2</v>
      </c>
      <c r="F359" s="5">
        <f>('Raw Wide'!D358-'Raw Wide'!D357)/'Raw Wide'!D357</f>
        <v>4.4985138854648386E-3</v>
      </c>
      <c r="G359" s="5">
        <f>('Raw Wide'!E358-'Raw Wide'!E357)/'Raw Wide'!E357</f>
        <v>-5.3656397441740524E-3</v>
      </c>
      <c r="H359" s="5">
        <f>('Raw Wide'!F358-'Raw Wide'!F357)/'Raw Wide'!F357</f>
        <v>-1.3493556854421218E-2</v>
      </c>
      <c r="I359" s="5">
        <f>('Raw Wide'!G358-'Raw Wide'!G357)/'Raw Wide'!G357</f>
        <v>-2.2371372839176513E-2</v>
      </c>
      <c r="J359" s="5">
        <f>('Raw Wide'!H358-'Raw Wide'!H357)/'Raw Wide'!H357</f>
        <v>-2.1301502059939727E-2</v>
      </c>
      <c r="K359" s="5">
        <f>('Raw Wide'!I358-'Raw Wide'!I357)/'Raw Wide'!I357</f>
        <v>-3.3120987261146435E-2</v>
      </c>
      <c r="W359" s="2">
        <v>43416</v>
      </c>
      <c r="X359" s="9">
        <f>return[[#This Row],[1COV.DE]]-$N$7</f>
        <v>-1.3552050224810929E-3</v>
      </c>
      <c r="Y359" s="9">
        <f>return[[#This Row],[ADS.DE]]-$O$7</f>
        <v>-1.055391805384691E-2</v>
      </c>
      <c r="Z359" s="9">
        <f>return[[#This Row],[DB1.DE]]-$P$7</f>
        <v>3.9301501794429981E-3</v>
      </c>
      <c r="AA359" s="9">
        <f>return[[#This Row],[FME.DE]]-$Q$7</f>
        <v>-5.1537511649634108E-3</v>
      </c>
      <c r="AB359" s="9">
        <f>return[[#This Row],[MRK.DE]]-$R$7</f>
        <v>-1.3966174550780096E-2</v>
      </c>
      <c r="AC359" s="9">
        <f>return[[#This Row],[PUM.DE]]-$S$7</f>
        <v>-2.31734936480728E-2</v>
      </c>
      <c r="AD359" s="9">
        <f>return[[#This Row],[SIE.DE]]-$T$7</f>
        <v>-2.1437397656771141E-2</v>
      </c>
      <c r="AE359" s="9">
        <f>return[[#This Row],[ZAL.DE]]-$U$7</f>
        <v>-3.307543264398273E-2</v>
      </c>
    </row>
    <row r="360" spans="3:31" x14ac:dyDescent="0.25">
      <c r="C360" s="2">
        <v>43417</v>
      </c>
      <c r="D360" s="5">
        <f>('Raw Wide'!B359-'Raw Wide'!B358)/'Raw Wide'!B358</f>
        <v>3.274132334518598E-2</v>
      </c>
      <c r="E360" s="5">
        <f>('Raw Wide'!C359-'Raw Wide'!C358)/'Raw Wide'!C358</f>
        <v>2.3786044056638228E-2</v>
      </c>
      <c r="F360" s="5">
        <f>('Raw Wide'!D359-'Raw Wide'!D358)/'Raw Wide'!D358</f>
        <v>4.4782315821579842E-3</v>
      </c>
      <c r="G360" s="5">
        <f>('Raw Wide'!E359-'Raw Wide'!E358)/'Raw Wide'!E358</f>
        <v>4.258919727923016E-3</v>
      </c>
      <c r="H360" s="5">
        <f>('Raw Wide'!F359-'Raw Wide'!F358)/'Raw Wide'!F358</f>
        <v>-8.549648198490098E-4</v>
      </c>
      <c r="I360" s="5">
        <f>('Raw Wide'!G359-'Raw Wide'!G358)/'Raw Wide'!G358</f>
        <v>1.8306581803749795E-2</v>
      </c>
      <c r="J360" s="5">
        <f>('Raw Wide'!H359-'Raw Wide'!H358)/'Raw Wide'!H358</f>
        <v>1.5375423273080733E-2</v>
      </c>
      <c r="K360" s="5">
        <f>('Raw Wide'!I359-'Raw Wide'!I358)/'Raw Wide'!I358</f>
        <v>6.5875491901334514E-3</v>
      </c>
      <c r="W360" s="2">
        <v>43417</v>
      </c>
      <c r="X360" s="9">
        <f>return[[#This Row],[1COV.DE]]-$N$7</f>
        <v>3.2777534104958907E-2</v>
      </c>
      <c r="Y360" s="9">
        <f>return[[#This Row],[ADS.DE]]-$O$7</f>
        <v>2.3531278635741844E-2</v>
      </c>
      <c r="Z360" s="9">
        <f>return[[#This Row],[DB1.DE]]-$P$7</f>
        <v>3.9098678761361437E-3</v>
      </c>
      <c r="AA360" s="9">
        <f>return[[#This Row],[FME.DE]]-$Q$7</f>
        <v>4.4708083071336585E-3</v>
      </c>
      <c r="AB360" s="9">
        <f>return[[#This Row],[MRK.DE]]-$R$7</f>
        <v>-1.3275825162078875E-3</v>
      </c>
      <c r="AC360" s="9">
        <f>return[[#This Row],[PUM.DE]]-$S$7</f>
        <v>1.7504460994853508E-2</v>
      </c>
      <c r="AD360" s="9">
        <f>return[[#This Row],[SIE.DE]]-$T$7</f>
        <v>1.5239527676249316E-2</v>
      </c>
      <c r="AE360" s="9">
        <f>return[[#This Row],[ZAL.DE]]-$U$7</f>
        <v>6.6331038072971549E-3</v>
      </c>
    </row>
    <row r="361" spans="3:31" x14ac:dyDescent="0.25">
      <c r="C361" s="2">
        <v>43418</v>
      </c>
      <c r="D361" s="5">
        <f>('Raw Wide'!B360-'Raw Wide'!B359)/'Raw Wide'!B359</f>
        <v>-1.6188897879488174E-2</v>
      </c>
      <c r="E361" s="5">
        <f>('Raw Wide'!C360-'Raw Wide'!C359)/'Raw Wide'!C359</f>
        <v>-4.8403523482645422E-3</v>
      </c>
      <c r="F361" s="5">
        <f>('Raw Wide'!D360-'Raw Wide'!D359)/'Raw Wide'!D359</f>
        <v>-8.0250036431823643E-3</v>
      </c>
      <c r="G361" s="5">
        <f>('Raw Wide'!E360-'Raw Wide'!E359)/'Raw Wide'!E359</f>
        <v>3.3925792393362515E-3</v>
      </c>
      <c r="H361" s="5">
        <f>('Raw Wide'!F360-'Raw Wide'!F359)/'Raw Wide'!F359</f>
        <v>4.8128298421640806E-2</v>
      </c>
      <c r="I361" s="5">
        <f>('Raw Wide'!G360-'Raw Wide'!G359)/'Raw Wide'!G359</f>
        <v>1.2359513081551993E-2</v>
      </c>
      <c r="J361" s="5">
        <f>('Raw Wide'!H360-'Raw Wide'!H359)/'Raw Wide'!H359</f>
        <v>-1.140607465172044E-2</v>
      </c>
      <c r="K361" s="5">
        <f>('Raw Wide'!I360-'Raw Wide'!I359)/'Raw Wide'!I359</f>
        <v>1.3416230805504938E-2</v>
      </c>
      <c r="W361" s="2">
        <v>43418</v>
      </c>
      <c r="X361" s="9">
        <f>return[[#This Row],[1COV.DE]]-$N$7</f>
        <v>-1.6152687119715244E-2</v>
      </c>
      <c r="Y361" s="9">
        <f>return[[#This Row],[ADS.DE]]-$O$7</f>
        <v>-5.0951177691609256E-3</v>
      </c>
      <c r="Z361" s="9">
        <f>return[[#This Row],[DB1.DE]]-$P$7</f>
        <v>-8.5933673492042048E-3</v>
      </c>
      <c r="AA361" s="9">
        <f>return[[#This Row],[FME.DE]]-$Q$7</f>
        <v>3.6044678185468935E-3</v>
      </c>
      <c r="AB361" s="9">
        <f>return[[#This Row],[MRK.DE]]-$R$7</f>
        <v>4.7655680725281931E-2</v>
      </c>
      <c r="AC361" s="9">
        <f>return[[#This Row],[PUM.DE]]-$S$7</f>
        <v>1.1557392272655707E-2</v>
      </c>
      <c r="AD361" s="9">
        <f>return[[#This Row],[SIE.DE]]-$T$7</f>
        <v>-1.1541970248551857E-2</v>
      </c>
      <c r="AE361" s="9">
        <f>return[[#This Row],[ZAL.DE]]-$U$7</f>
        <v>1.3461785422668642E-2</v>
      </c>
    </row>
    <row r="362" spans="3:31" x14ac:dyDescent="0.25">
      <c r="C362" s="2">
        <v>43419</v>
      </c>
      <c r="D362" s="5">
        <f>('Raw Wide'!B361-'Raw Wide'!B360)/'Raw Wide'!B360</f>
        <v>-2.3654489012546624E-2</v>
      </c>
      <c r="E362" s="5">
        <f>('Raw Wide'!C361-'Raw Wide'!C360)/'Raw Wide'!C360</f>
        <v>-4.8636364681171353E-4</v>
      </c>
      <c r="F362" s="5">
        <f>('Raw Wide'!D361-'Raw Wide'!D360)/'Raw Wide'!D360</f>
        <v>-1.2134814702948325E-2</v>
      </c>
      <c r="G362" s="5">
        <f>('Raw Wide'!E361-'Raw Wide'!E360)/'Raw Wide'!E360</f>
        <v>-2.5357763468928148E-3</v>
      </c>
      <c r="H362" s="5">
        <f>('Raw Wide'!F361-'Raw Wide'!F360)/'Raw Wide'!F360</f>
        <v>-2.5510135056766997E-2</v>
      </c>
      <c r="I362" s="5">
        <f>('Raw Wide'!G361-'Raw Wide'!G360)/'Raw Wide'!G360</f>
        <v>-2.2197408741955844E-3</v>
      </c>
      <c r="J362" s="5">
        <f>('Raw Wide'!H361-'Raw Wide'!H360)/'Raw Wide'!H360</f>
        <v>8.1559128938701909E-3</v>
      </c>
      <c r="K362" s="5">
        <f>('Raw Wide'!I361-'Raw Wide'!I360)/'Raw Wide'!I360</f>
        <v>-2.8091670264503397E-2</v>
      </c>
      <c r="W362" s="2">
        <v>43419</v>
      </c>
      <c r="X362" s="9">
        <f>return[[#This Row],[1COV.DE]]-$N$7</f>
        <v>-2.3618278252773694E-2</v>
      </c>
      <c r="Y362" s="9">
        <f>return[[#This Row],[ADS.DE]]-$O$7</f>
        <v>-7.4112906770809736E-4</v>
      </c>
      <c r="Z362" s="9">
        <f>return[[#This Row],[DB1.DE]]-$P$7</f>
        <v>-1.2703178408970166E-2</v>
      </c>
      <c r="AA362" s="9">
        <f>return[[#This Row],[FME.DE]]-$Q$7</f>
        <v>-2.3238877676821728E-3</v>
      </c>
      <c r="AB362" s="9">
        <f>return[[#This Row],[MRK.DE]]-$R$7</f>
        <v>-2.5982752753125875E-2</v>
      </c>
      <c r="AC362" s="9">
        <f>return[[#This Row],[PUM.DE]]-$S$7</f>
        <v>-3.0218616830918702E-3</v>
      </c>
      <c r="AD362" s="9">
        <f>return[[#This Row],[SIE.DE]]-$T$7</f>
        <v>8.0200172970387746E-3</v>
      </c>
      <c r="AE362" s="9">
        <f>return[[#This Row],[ZAL.DE]]-$U$7</f>
        <v>-2.8046115647339692E-2</v>
      </c>
    </row>
    <row r="363" spans="3:31" x14ac:dyDescent="0.25">
      <c r="C363" s="2">
        <v>43420</v>
      </c>
      <c r="D363" s="5">
        <f>('Raw Wide'!B362-'Raw Wide'!B361)/'Raw Wide'!B361</f>
        <v>-1.0533573003851193E-2</v>
      </c>
      <c r="E363" s="5">
        <f>('Raw Wide'!C362-'Raw Wide'!C361)/'Raw Wide'!C361</f>
        <v>-3.8929785938955005E-3</v>
      </c>
      <c r="F363" s="5">
        <f>('Raw Wide'!D362-'Raw Wide'!D361)/'Raw Wide'!D361</f>
        <v>4.1856276633919734E-2</v>
      </c>
      <c r="G363" s="5">
        <f>('Raw Wide'!E362-'Raw Wide'!E361)/'Raw Wide'!E361</f>
        <v>-3.6722399051184844E-3</v>
      </c>
      <c r="H363" s="5">
        <f>('Raw Wide'!F362-'Raw Wide'!F361)/'Raw Wide'!F361</f>
        <v>2.2408278521714821E-2</v>
      </c>
      <c r="I363" s="5">
        <f>('Raw Wide'!G362-'Raw Wide'!G361)/'Raw Wide'!G361</f>
        <v>5.5617434838139863E-3</v>
      </c>
      <c r="J363" s="5">
        <f>('Raw Wide'!H362-'Raw Wide'!H361)/'Raw Wide'!H361</f>
        <v>-1.973277223094679E-4</v>
      </c>
      <c r="K363" s="5">
        <f>('Raw Wide'!I362-'Raw Wide'!I361)/'Raw Wide'!I361</f>
        <v>-4.1860465116279118E-2</v>
      </c>
      <c r="W363" s="2">
        <v>43420</v>
      </c>
      <c r="X363" s="9">
        <f>return[[#This Row],[1COV.DE]]-$N$7</f>
        <v>-1.0497362244078262E-2</v>
      </c>
      <c r="Y363" s="9">
        <f>return[[#This Row],[ADS.DE]]-$O$7</f>
        <v>-4.1477440147918848E-3</v>
      </c>
      <c r="Z363" s="9">
        <f>return[[#This Row],[DB1.DE]]-$P$7</f>
        <v>4.1287912927897893E-2</v>
      </c>
      <c r="AA363" s="9">
        <f>return[[#This Row],[FME.DE]]-$Q$7</f>
        <v>-3.4603513259078423E-3</v>
      </c>
      <c r="AB363" s="9">
        <f>return[[#This Row],[MRK.DE]]-$R$7</f>
        <v>2.1935660825355942E-2</v>
      </c>
      <c r="AC363" s="9">
        <f>return[[#This Row],[PUM.DE]]-$S$7</f>
        <v>4.7596226749177005E-3</v>
      </c>
      <c r="AD363" s="9">
        <f>return[[#This Row],[SIE.DE]]-$T$7</f>
        <v>-3.3322331914088375E-4</v>
      </c>
      <c r="AE363" s="9">
        <f>return[[#This Row],[ZAL.DE]]-$U$7</f>
        <v>-4.1814910499115412E-2</v>
      </c>
    </row>
    <row r="364" spans="3:31" x14ac:dyDescent="0.25">
      <c r="C364" s="2">
        <v>43423</v>
      </c>
      <c r="D364" s="5">
        <f>('Raw Wide'!B363-'Raw Wide'!B362)/'Raw Wide'!B362</f>
        <v>-8.1617795710461124E-3</v>
      </c>
      <c r="E364" s="5">
        <f>('Raw Wide'!C363-'Raw Wide'!C362)/'Raw Wide'!C362</f>
        <v>-1.9052208704868446E-2</v>
      </c>
      <c r="F364" s="5">
        <f>('Raw Wide'!D363-'Raw Wide'!D362)/'Raw Wide'!D362</f>
        <v>-2.4017429502493734E-2</v>
      </c>
      <c r="G364" s="5">
        <f>('Raw Wide'!E363-'Raw Wide'!E362)/'Raw Wide'!E362</f>
        <v>-2.9203271635109797E-2</v>
      </c>
      <c r="H364" s="5">
        <f>('Raw Wide'!F363-'Raw Wide'!F362)/'Raw Wide'!F362</f>
        <v>-7.3738936068821533E-3</v>
      </c>
      <c r="I364" s="5">
        <f>('Raw Wide'!G363-'Raw Wide'!G362)/'Raw Wide'!G362</f>
        <v>-2.6548743460767611E-2</v>
      </c>
      <c r="J364" s="5">
        <f>('Raw Wide'!H363-'Raw Wide'!H362)/'Raw Wide'!H362</f>
        <v>-1.302544880648835E-2</v>
      </c>
      <c r="K364" s="5">
        <f>('Raw Wide'!I363-'Raw Wide'!I362)/'Raw Wide'!I362</f>
        <v>-5.5825242718446584E-2</v>
      </c>
      <c r="W364" s="2">
        <v>43423</v>
      </c>
      <c r="X364" s="9">
        <f>return[[#This Row],[1COV.DE]]-$N$7</f>
        <v>-8.125568811273182E-3</v>
      </c>
      <c r="Y364" s="9">
        <f>return[[#This Row],[ADS.DE]]-$O$7</f>
        <v>-1.930697412576483E-2</v>
      </c>
      <c r="Z364" s="9">
        <f>return[[#This Row],[DB1.DE]]-$P$7</f>
        <v>-2.4585793208515574E-2</v>
      </c>
      <c r="AA364" s="9">
        <f>return[[#This Row],[FME.DE]]-$Q$7</f>
        <v>-2.8991383055899156E-2</v>
      </c>
      <c r="AB364" s="9">
        <f>return[[#This Row],[MRK.DE]]-$R$7</f>
        <v>-7.8465113032410317E-3</v>
      </c>
      <c r="AC364" s="9">
        <f>return[[#This Row],[PUM.DE]]-$S$7</f>
        <v>-2.7350864269663898E-2</v>
      </c>
      <c r="AD364" s="9">
        <f>return[[#This Row],[SIE.DE]]-$T$7</f>
        <v>-1.3161344403319767E-2</v>
      </c>
      <c r="AE364" s="9">
        <f>return[[#This Row],[ZAL.DE]]-$U$7</f>
        <v>-5.5779688101282879E-2</v>
      </c>
    </row>
    <row r="365" spans="3:31" x14ac:dyDescent="0.25">
      <c r="C365" s="2">
        <v>43424</v>
      </c>
      <c r="D365" s="5">
        <f>('Raw Wide'!B364-'Raw Wide'!B363)/'Raw Wide'!B363</f>
        <v>-0.15563518965005763</v>
      </c>
      <c r="E365" s="5">
        <f>('Raw Wide'!C364-'Raw Wide'!C363)/'Raw Wide'!C363</f>
        <v>-8.2172247101366062E-3</v>
      </c>
      <c r="F365" s="5">
        <f>('Raw Wide'!D364-'Raw Wide'!D363)/'Raw Wide'!D363</f>
        <v>4.4742338911627107E-4</v>
      </c>
      <c r="G365" s="5">
        <f>('Raw Wide'!E364-'Raw Wide'!E363)/'Raw Wide'!E363</f>
        <v>-3.1834207707346629E-2</v>
      </c>
      <c r="H365" s="5">
        <f>('Raw Wide'!F364-'Raw Wide'!F363)/'Raw Wide'!F363</f>
        <v>-2.0648473382028605E-4</v>
      </c>
      <c r="I365" s="5">
        <f>('Raw Wide'!G364-'Raw Wide'!G363)/'Raw Wide'!G363</f>
        <v>-1.5908984532792721E-2</v>
      </c>
      <c r="J365" s="5">
        <f>('Raw Wide'!H364-'Raw Wide'!H363)/'Raw Wide'!H363</f>
        <v>-1.0997733146372276E-2</v>
      </c>
      <c r="K365" s="5">
        <f>('Raw Wide'!I364-'Raw Wide'!I363)/'Raw Wide'!I363</f>
        <v>9.1810503121557106E-3</v>
      </c>
      <c r="W365" s="2">
        <v>43424</v>
      </c>
      <c r="X365" s="9">
        <f>return[[#This Row],[1COV.DE]]-$N$7</f>
        <v>-0.15559897889028471</v>
      </c>
      <c r="Y365" s="9">
        <f>return[[#This Row],[ADS.DE]]-$O$7</f>
        <v>-8.4719901310329904E-3</v>
      </c>
      <c r="Z365" s="9">
        <f>return[[#This Row],[DB1.DE]]-$P$7</f>
        <v>-1.2094031690556932E-4</v>
      </c>
      <c r="AA365" s="9">
        <f>return[[#This Row],[FME.DE]]-$Q$7</f>
        <v>-3.1622319128135984E-2</v>
      </c>
      <c r="AB365" s="9">
        <f>return[[#This Row],[MRK.DE]]-$R$7</f>
        <v>-6.7910243017916378E-4</v>
      </c>
      <c r="AC365" s="9">
        <f>return[[#This Row],[PUM.DE]]-$S$7</f>
        <v>-1.6711105341689007E-2</v>
      </c>
      <c r="AD365" s="9">
        <f>return[[#This Row],[SIE.DE]]-$T$7</f>
        <v>-1.1133628743203693E-2</v>
      </c>
      <c r="AE365" s="9">
        <f>return[[#This Row],[ZAL.DE]]-$U$7</f>
        <v>9.2266049293194142E-3</v>
      </c>
    </row>
    <row r="366" spans="3:31" x14ac:dyDescent="0.25">
      <c r="C366" s="2">
        <v>43425</v>
      </c>
      <c r="D366" s="5">
        <f>('Raw Wide'!B365-'Raw Wide'!B364)/'Raw Wide'!B364</f>
        <v>5.4661110165018421E-2</v>
      </c>
      <c r="E366" s="5">
        <f>('Raw Wide'!C365-'Raw Wide'!C364)/'Raw Wide'!C364</f>
        <v>2.6362038532821541E-2</v>
      </c>
      <c r="F366" s="5">
        <f>('Raw Wide'!D365-'Raw Wide'!D364)/'Raw Wide'!D364</f>
        <v>1.8336329941017464E-2</v>
      </c>
      <c r="G366" s="5">
        <f>('Raw Wide'!E365-'Raw Wide'!E364)/'Raw Wide'!E364</f>
        <v>2.8355782020147935E-2</v>
      </c>
      <c r="H366" s="5">
        <f>('Raw Wide'!F365-'Raw Wide'!F364)/'Raw Wide'!F364</f>
        <v>1.8576308114917675E-3</v>
      </c>
      <c r="I366" s="5">
        <f>('Raw Wide'!G365-'Raw Wide'!G364)/'Raw Wide'!G364</f>
        <v>3.1177926103961837E-2</v>
      </c>
      <c r="J366" s="5">
        <f>('Raw Wide'!H365-'Raw Wide'!H364)/'Raw Wide'!H364</f>
        <v>1.8600901309149095E-2</v>
      </c>
      <c r="K366" s="5">
        <f>('Raw Wide'!I365-'Raw Wide'!I364)/'Raw Wide'!I364</f>
        <v>1.5647743813682669E-2</v>
      </c>
      <c r="W366" s="2">
        <v>43425</v>
      </c>
      <c r="X366" s="9">
        <f>return[[#This Row],[1COV.DE]]-$N$7</f>
        <v>5.4697320924791348E-2</v>
      </c>
      <c r="Y366" s="9">
        <f>return[[#This Row],[ADS.DE]]-$O$7</f>
        <v>2.6107273111925157E-2</v>
      </c>
      <c r="Z366" s="9">
        <f>return[[#This Row],[DB1.DE]]-$P$7</f>
        <v>1.7767966234995623E-2</v>
      </c>
      <c r="AA366" s="9">
        <f>return[[#This Row],[FME.DE]]-$Q$7</f>
        <v>2.8567670599358577E-2</v>
      </c>
      <c r="AB366" s="9">
        <f>return[[#This Row],[MRK.DE]]-$R$7</f>
        <v>1.3850131151328898E-3</v>
      </c>
      <c r="AC366" s="9">
        <f>return[[#This Row],[PUM.DE]]-$S$7</f>
        <v>3.0375805295065551E-2</v>
      </c>
      <c r="AD366" s="9">
        <f>return[[#This Row],[SIE.DE]]-$T$7</f>
        <v>1.846500571231768E-2</v>
      </c>
      <c r="AE366" s="9">
        <f>return[[#This Row],[ZAL.DE]]-$U$7</f>
        <v>1.5693298430846374E-2</v>
      </c>
    </row>
    <row r="367" spans="3:31" x14ac:dyDescent="0.25">
      <c r="C367" s="2">
        <v>43426</v>
      </c>
      <c r="D367" s="5">
        <f>('Raw Wide'!B366-'Raw Wide'!B365)/'Raw Wide'!B365</f>
        <v>-3.8167919435697445E-2</v>
      </c>
      <c r="E367" s="5">
        <f>('Raw Wide'!C366-'Raw Wide'!C365)/'Raw Wide'!C365</f>
        <v>-1.3698580774271161E-2</v>
      </c>
      <c r="F367" s="5">
        <f>('Raw Wide'!D366-'Raw Wide'!D365)/'Raw Wide'!D365</f>
        <v>3.5133354804442766E-3</v>
      </c>
      <c r="G367" s="5">
        <f>('Raw Wide'!E366-'Raw Wide'!E365)/'Raw Wide'!E365</f>
        <v>1.8187306587462242E-2</v>
      </c>
      <c r="H367" s="5">
        <f>('Raw Wide'!F366-'Raw Wide'!F365)/'Raw Wide'!F365</f>
        <v>-6.5924517576926387E-3</v>
      </c>
      <c r="I367" s="5">
        <f>('Raw Wide'!G366-'Raw Wide'!G365)/'Raw Wide'!G365</f>
        <v>-4.4793446145432528E-3</v>
      </c>
      <c r="J367" s="5">
        <f>('Raw Wide'!H366-'Raw Wide'!H365)/'Raw Wide'!H365</f>
        <v>-6.5503311198527505E-3</v>
      </c>
      <c r="K367" s="5">
        <f>('Raw Wide'!I366-'Raw Wide'!I365)/'Raw Wide'!I365</f>
        <v>-5.7327122895019754E-3</v>
      </c>
      <c r="W367" s="2">
        <v>43426</v>
      </c>
      <c r="X367" s="9">
        <f>return[[#This Row],[1COV.DE]]-$N$7</f>
        <v>-3.8131708675924518E-2</v>
      </c>
      <c r="Y367" s="9">
        <f>return[[#This Row],[ADS.DE]]-$O$7</f>
        <v>-1.3953346195167545E-2</v>
      </c>
      <c r="Z367" s="9">
        <f>return[[#This Row],[DB1.DE]]-$P$7</f>
        <v>2.9449717744224361E-3</v>
      </c>
      <c r="AA367" s="9">
        <f>return[[#This Row],[FME.DE]]-$Q$7</f>
        <v>1.8399195166672884E-2</v>
      </c>
      <c r="AB367" s="9">
        <f>return[[#This Row],[MRK.DE]]-$R$7</f>
        <v>-7.0650694540515162E-3</v>
      </c>
      <c r="AC367" s="9">
        <f>return[[#This Row],[PUM.DE]]-$S$7</f>
        <v>-5.2814654234395386E-3</v>
      </c>
      <c r="AD367" s="9">
        <f>return[[#This Row],[SIE.DE]]-$T$7</f>
        <v>-6.686226716684166E-3</v>
      </c>
      <c r="AE367" s="9">
        <f>return[[#This Row],[ZAL.DE]]-$U$7</f>
        <v>-5.6871576723382718E-3</v>
      </c>
    </row>
    <row r="368" spans="3:31" x14ac:dyDescent="0.25">
      <c r="C368" s="2">
        <v>43427</v>
      </c>
      <c r="D368" s="5">
        <f>('Raw Wide'!B367-'Raw Wide'!B366)/'Raw Wide'!B366</f>
        <v>-5.4303246652503767E-3</v>
      </c>
      <c r="E368" s="5">
        <f>('Raw Wide'!C367-'Raw Wide'!C366)/'Raw Wide'!C366</f>
        <v>5.4563304027899513E-3</v>
      </c>
      <c r="F368" s="5">
        <f>('Raw Wide'!D367-'Raw Wide'!D366)/'Raw Wide'!D366</f>
        <v>2.625835841902879E-3</v>
      </c>
      <c r="G368" s="5">
        <f>('Raw Wide'!E367-'Raw Wide'!E366)/'Raw Wide'!E366</f>
        <v>-3.1690644529872567E-3</v>
      </c>
      <c r="H368" s="5">
        <f>('Raw Wide'!F367-'Raw Wide'!F366)/'Raw Wide'!F366</f>
        <v>1.5346250953383619E-2</v>
      </c>
      <c r="I368" s="5">
        <f>('Raw Wide'!G367-'Raw Wide'!G366)/'Raw Wide'!G366</f>
        <v>1.574801655352185E-2</v>
      </c>
      <c r="J368" s="5">
        <f>('Raw Wide'!H367-'Raw Wide'!H366)/'Raw Wide'!H366</f>
        <v>4.3956843606034078E-3</v>
      </c>
      <c r="K368" s="5">
        <f>('Raw Wide'!I367-'Raw Wide'!I366)/'Raw Wide'!I366</f>
        <v>1.7297297297297311E-2</v>
      </c>
      <c r="W368" s="2">
        <v>43427</v>
      </c>
      <c r="X368" s="9">
        <f>return[[#This Row],[1COV.DE]]-$N$7</f>
        <v>-5.3941139054774464E-3</v>
      </c>
      <c r="Y368" s="9">
        <f>return[[#This Row],[ADS.DE]]-$O$7</f>
        <v>5.201564981893567E-3</v>
      </c>
      <c r="Z368" s="9">
        <f>return[[#This Row],[DB1.DE]]-$P$7</f>
        <v>2.0574721358810385E-3</v>
      </c>
      <c r="AA368" s="9">
        <f>return[[#This Row],[FME.DE]]-$Q$7</f>
        <v>-2.9571758737766147E-3</v>
      </c>
      <c r="AB368" s="9">
        <f>return[[#This Row],[MRK.DE]]-$R$7</f>
        <v>1.4873633257024741E-2</v>
      </c>
      <c r="AC368" s="9">
        <f>return[[#This Row],[PUM.DE]]-$S$7</f>
        <v>1.4945895744625563E-2</v>
      </c>
      <c r="AD368" s="9">
        <f>return[[#This Row],[SIE.DE]]-$T$7</f>
        <v>4.2597887637719923E-3</v>
      </c>
      <c r="AE368" s="9">
        <f>return[[#This Row],[ZAL.DE]]-$U$7</f>
        <v>1.7342851914461017E-2</v>
      </c>
    </row>
    <row r="369" spans="3:31" x14ac:dyDescent="0.25">
      <c r="C369" s="2">
        <v>43430</v>
      </c>
      <c r="D369" s="5">
        <f>('Raw Wide'!B368-'Raw Wide'!B367)/'Raw Wide'!B367</f>
        <v>5.0819105084689127E-2</v>
      </c>
      <c r="E369" s="5">
        <f>('Raw Wide'!C368-'Raw Wide'!C367)/'Raw Wide'!C367</f>
        <v>-1.7020196764417319E-2</v>
      </c>
      <c r="F369" s="5">
        <f>('Raw Wide'!D368-'Raw Wide'!D367)/'Raw Wide'!D367</f>
        <v>-1.7896130484592845E-2</v>
      </c>
      <c r="G369" s="5">
        <f>('Raw Wide'!E368-'Raw Wide'!E367)/'Raw Wide'!E367</f>
        <v>5.202134122293707E-3</v>
      </c>
      <c r="H369" s="5">
        <f>('Raw Wide'!F368-'Raw Wide'!F367)/'Raw Wide'!F367</f>
        <v>-5.7189035451771309E-3</v>
      </c>
      <c r="I369" s="5">
        <f>('Raw Wide'!G368-'Raw Wide'!G367)/'Raw Wide'!G367</f>
        <v>7.7519990948406742E-3</v>
      </c>
      <c r="J369" s="5">
        <f>('Raw Wide'!H368-'Raw Wide'!H367)/'Raw Wide'!H367</f>
        <v>1.9096854907257273E-2</v>
      </c>
      <c r="K369" s="5">
        <f>('Raw Wide'!I368-'Raw Wide'!I367)/'Raw Wide'!I367</f>
        <v>2.0191250442791329E-2</v>
      </c>
      <c r="W369" s="2">
        <v>43430</v>
      </c>
      <c r="X369" s="9">
        <f>return[[#This Row],[1COV.DE]]-$N$7</f>
        <v>5.0855315844462054E-2</v>
      </c>
      <c r="Y369" s="9">
        <f>return[[#This Row],[ADS.DE]]-$O$7</f>
        <v>-1.7274962185313703E-2</v>
      </c>
      <c r="Z369" s="9">
        <f>return[[#This Row],[DB1.DE]]-$P$7</f>
        <v>-1.8464494190614685E-2</v>
      </c>
      <c r="AA369" s="9">
        <f>return[[#This Row],[FME.DE]]-$Q$7</f>
        <v>5.4140227015043486E-3</v>
      </c>
      <c r="AB369" s="9">
        <f>return[[#This Row],[MRK.DE]]-$R$7</f>
        <v>-6.1915212415360084E-3</v>
      </c>
      <c r="AC369" s="9">
        <f>return[[#This Row],[PUM.DE]]-$S$7</f>
        <v>6.9498782859443884E-3</v>
      </c>
      <c r="AD369" s="9">
        <f>return[[#This Row],[SIE.DE]]-$T$7</f>
        <v>1.8960959310425858E-2</v>
      </c>
      <c r="AE369" s="9">
        <f>return[[#This Row],[ZAL.DE]]-$U$7</f>
        <v>2.0236805059955034E-2</v>
      </c>
    </row>
    <row r="370" spans="3:31" x14ac:dyDescent="0.25">
      <c r="C370" s="2">
        <v>43431</v>
      </c>
      <c r="D370" s="5">
        <f>('Raw Wide'!B369-'Raw Wide'!B368)/'Raw Wide'!B368</f>
        <v>-2.7977782242644862E-3</v>
      </c>
      <c r="E370" s="5">
        <f>('Raw Wide'!C369-'Raw Wide'!C368)/'Raw Wide'!C368</f>
        <v>-5.019439396734477E-4</v>
      </c>
      <c r="F370" s="5">
        <f>('Raw Wide'!D369-'Raw Wide'!D368)/'Raw Wide'!D368</f>
        <v>6.6666281459702133E-3</v>
      </c>
      <c r="G370" s="5">
        <f>('Raw Wide'!E369-'Raw Wide'!E368)/'Raw Wide'!E368</f>
        <v>3.1914968604427961E-2</v>
      </c>
      <c r="H370" s="5">
        <f>('Raw Wide'!F369-'Raw Wide'!F368)/'Raw Wide'!F368</f>
        <v>-1.8488647599611675E-3</v>
      </c>
      <c r="I370" s="5">
        <f>('Raw Wide'!G369-'Raw Wide'!G368)/'Raw Wide'!G368</f>
        <v>2.197606223022413E-3</v>
      </c>
      <c r="J370" s="5">
        <f>('Raw Wide'!H369-'Raw Wide'!H368)/'Raw Wide'!H368</f>
        <v>1.3663758676543281E-3</v>
      </c>
      <c r="K370" s="5">
        <f>('Raw Wide'!I369-'Raw Wide'!I368)/'Raw Wide'!I368</f>
        <v>-3.1250001085069432E-3</v>
      </c>
      <c r="W370" s="2">
        <v>43431</v>
      </c>
      <c r="X370" s="9">
        <f>return[[#This Row],[1COV.DE]]-$N$7</f>
        <v>-2.7615674644915563E-3</v>
      </c>
      <c r="Y370" s="9">
        <f>return[[#This Row],[ADS.DE]]-$O$7</f>
        <v>-7.5670936056983153E-4</v>
      </c>
      <c r="Z370" s="9">
        <f>return[[#This Row],[DB1.DE]]-$P$7</f>
        <v>6.0982644399483728E-3</v>
      </c>
      <c r="AA370" s="9">
        <f>return[[#This Row],[FME.DE]]-$Q$7</f>
        <v>3.2126857183638606E-2</v>
      </c>
      <c r="AB370" s="9">
        <f>return[[#This Row],[MRK.DE]]-$R$7</f>
        <v>-2.3214824563200453E-3</v>
      </c>
      <c r="AC370" s="9">
        <f>return[[#This Row],[PUM.DE]]-$S$7</f>
        <v>1.395485414126127E-3</v>
      </c>
      <c r="AD370" s="9">
        <f>return[[#This Row],[SIE.DE]]-$T$7</f>
        <v>1.2304802708229122E-3</v>
      </c>
      <c r="AE370" s="9">
        <f>return[[#This Row],[ZAL.DE]]-$U$7</f>
        <v>-3.0794454913432396E-3</v>
      </c>
    </row>
    <row r="371" spans="3:31" x14ac:dyDescent="0.25">
      <c r="C371" s="2">
        <v>43432</v>
      </c>
      <c r="D371" s="5">
        <f>('Raw Wide'!B370-'Raw Wide'!B369)/'Raw Wide'!B369</f>
        <v>1.6032125137060229E-2</v>
      </c>
      <c r="E371" s="5">
        <f>('Raw Wide'!C370-'Raw Wide'!C369)/'Raw Wide'!C369</f>
        <v>-2.510205100490436E-4</v>
      </c>
      <c r="F371" s="5">
        <f>('Raw Wide'!D370-'Raw Wide'!D369)/'Raw Wide'!D369</f>
        <v>0</v>
      </c>
      <c r="G371" s="5">
        <f>('Raw Wide'!E370-'Raw Wide'!E369)/'Raw Wide'!E369</f>
        <v>1.2259718828254799E-2</v>
      </c>
      <c r="H371" s="5">
        <f>('Raw Wide'!F370-'Raw Wide'!F369)/'Raw Wide'!F369</f>
        <v>3.2929649788006111E-3</v>
      </c>
      <c r="I371" s="5">
        <f>('Raw Wide'!G370-'Raw Wide'!G369)/'Raw Wide'!G369</f>
        <v>-4.385845388753272E-3</v>
      </c>
      <c r="J371" s="5">
        <f>('Raw Wide'!H370-'Raw Wide'!H369)/'Raw Wide'!H369</f>
        <v>-1.7543971571679596E-3</v>
      </c>
      <c r="K371" s="5">
        <f>('Raw Wide'!I370-'Raw Wide'!I369)/'Raw Wide'!I369</f>
        <v>1.2539220220801835E-2</v>
      </c>
      <c r="W371" s="2">
        <v>43432</v>
      </c>
      <c r="X371" s="9">
        <f>return[[#This Row],[1COV.DE]]-$N$7</f>
        <v>1.6068335896833159E-2</v>
      </c>
      <c r="Y371" s="9">
        <f>return[[#This Row],[ADS.DE]]-$O$7</f>
        <v>-5.0578593094542743E-4</v>
      </c>
      <c r="Z371" s="9">
        <f>return[[#This Row],[DB1.DE]]-$P$7</f>
        <v>-5.6836370602184039E-4</v>
      </c>
      <c r="AA371" s="9">
        <f>return[[#This Row],[FME.DE]]-$Q$7</f>
        <v>1.2471607407465441E-2</v>
      </c>
      <c r="AB371" s="9">
        <f>return[[#This Row],[MRK.DE]]-$R$7</f>
        <v>2.8203472824417332E-3</v>
      </c>
      <c r="AC371" s="9">
        <f>return[[#This Row],[PUM.DE]]-$S$7</f>
        <v>-5.1879661976495578E-3</v>
      </c>
      <c r="AD371" s="9">
        <f>return[[#This Row],[SIE.DE]]-$T$7</f>
        <v>-1.8902927539993755E-3</v>
      </c>
      <c r="AE371" s="9">
        <f>return[[#This Row],[ZAL.DE]]-$U$7</f>
        <v>1.2584774837965539E-2</v>
      </c>
    </row>
    <row r="372" spans="3:31" x14ac:dyDescent="0.25">
      <c r="C372" s="2">
        <v>43433</v>
      </c>
      <c r="D372" s="5">
        <f>('Raw Wide'!B371-'Raw Wide'!B370)/'Raw Wide'!B370</f>
        <v>1.2623157680340159E-2</v>
      </c>
      <c r="E372" s="5">
        <f>('Raw Wide'!C371-'Raw Wide'!C370)/'Raw Wide'!C370</f>
        <v>-8.0362288626627826E-3</v>
      </c>
      <c r="F372" s="5">
        <f>('Raw Wide'!D371-'Raw Wide'!D370)/'Raw Wide'!D370</f>
        <v>-1.8101561653766713E-2</v>
      </c>
      <c r="G372" s="5">
        <f>('Raw Wide'!E371-'Raw Wide'!E370)/'Raw Wide'!E370</f>
        <v>-3.3031782218903081E-3</v>
      </c>
      <c r="H372" s="5">
        <f>('Raw Wide'!F371-'Raw Wide'!F370)/'Raw Wide'!F370</f>
        <v>-2.6667246684797786E-3</v>
      </c>
      <c r="I372" s="5">
        <f>('Raw Wide'!G371-'Raw Wide'!G370)/'Raw Wide'!G370</f>
        <v>-1.2114568388195543E-2</v>
      </c>
      <c r="J372" s="5">
        <f>('Raw Wide'!H371-'Raw Wide'!H370)/'Raw Wide'!H370</f>
        <v>-1.17154639764105E-3</v>
      </c>
      <c r="K372" s="5">
        <f>('Raw Wide'!I371-'Raw Wide'!I370)/'Raw Wide'!I370</f>
        <v>-1.3415892672858637E-2</v>
      </c>
      <c r="W372" s="2">
        <v>43433</v>
      </c>
      <c r="X372" s="9">
        <f>return[[#This Row],[1COV.DE]]-$N$7</f>
        <v>1.2659368440113089E-2</v>
      </c>
      <c r="Y372" s="9">
        <f>return[[#This Row],[ADS.DE]]-$O$7</f>
        <v>-8.2909942835591669E-3</v>
      </c>
      <c r="Z372" s="9">
        <f>return[[#This Row],[DB1.DE]]-$P$7</f>
        <v>-1.8669925359788554E-2</v>
      </c>
      <c r="AA372" s="9">
        <f>return[[#This Row],[FME.DE]]-$Q$7</f>
        <v>-3.0912896426796661E-3</v>
      </c>
      <c r="AB372" s="9">
        <f>return[[#This Row],[MRK.DE]]-$R$7</f>
        <v>-3.1393423648386565E-3</v>
      </c>
      <c r="AC372" s="9">
        <f>return[[#This Row],[PUM.DE]]-$S$7</f>
        <v>-1.2916689197091829E-2</v>
      </c>
      <c r="AD372" s="9">
        <f>return[[#This Row],[SIE.DE]]-$T$7</f>
        <v>-1.3074419944724659E-3</v>
      </c>
      <c r="AE372" s="9">
        <f>return[[#This Row],[ZAL.DE]]-$U$7</f>
        <v>-1.3370338055694934E-2</v>
      </c>
    </row>
    <row r="373" spans="3:31" x14ac:dyDescent="0.25">
      <c r="C373" s="2">
        <v>43434</v>
      </c>
      <c r="D373" s="5">
        <f>('Raw Wide'!B372-'Raw Wide'!B371)/'Raw Wide'!B371</f>
        <v>-9.3493499417319128E-3</v>
      </c>
      <c r="E373" s="5">
        <f>('Raw Wide'!C372-'Raw Wide'!C371)/'Raw Wide'!C371</f>
        <v>-1.367085363939096E-2</v>
      </c>
      <c r="F373" s="5">
        <f>('Raw Wide'!D372-'Raw Wide'!D371)/'Raw Wide'!D371</f>
        <v>1.4388560660054573E-2</v>
      </c>
      <c r="G373" s="5">
        <f>('Raw Wide'!E372-'Raw Wide'!E371)/'Raw Wide'!E371</f>
        <v>-7.4564659196669379E-3</v>
      </c>
      <c r="H373" s="5">
        <f>('Raw Wide'!F372-'Raw Wide'!F371)/'Raw Wide'!F371</f>
        <v>1.2340685265953585E-3</v>
      </c>
      <c r="I373" s="5">
        <f>('Raw Wide'!G372-'Raw Wide'!G371)/'Raw Wide'!G371</f>
        <v>-1.2263130926457345E-2</v>
      </c>
      <c r="J373" s="5">
        <f>('Raw Wide'!H372-'Raw Wide'!H371)/'Raw Wide'!H371</f>
        <v>9.7749486853515935E-4</v>
      </c>
      <c r="K373" s="5">
        <f>('Raw Wide'!I372-'Raw Wide'!I371)/'Raw Wide'!I371</f>
        <v>-4.4630404463040486E-2</v>
      </c>
      <c r="W373" s="2">
        <v>43434</v>
      </c>
      <c r="X373" s="9">
        <f>return[[#This Row],[1COV.DE]]-$N$7</f>
        <v>-9.3131391819589824E-3</v>
      </c>
      <c r="Y373" s="9">
        <f>return[[#This Row],[ADS.DE]]-$O$7</f>
        <v>-1.3925619060287345E-2</v>
      </c>
      <c r="Z373" s="9">
        <f>return[[#This Row],[DB1.DE]]-$P$7</f>
        <v>1.3820196954032733E-2</v>
      </c>
      <c r="AA373" s="9">
        <f>return[[#This Row],[FME.DE]]-$Q$7</f>
        <v>-7.2445773404562954E-3</v>
      </c>
      <c r="AB373" s="9">
        <f>return[[#This Row],[MRK.DE]]-$R$7</f>
        <v>7.614508302364808E-4</v>
      </c>
      <c r="AC373" s="9">
        <f>return[[#This Row],[PUM.DE]]-$S$7</f>
        <v>-1.3065251735353632E-2</v>
      </c>
      <c r="AD373" s="9">
        <f>return[[#This Row],[SIE.DE]]-$T$7</f>
        <v>8.4159927170374355E-4</v>
      </c>
      <c r="AE373" s="9">
        <f>return[[#This Row],[ZAL.DE]]-$U$7</f>
        <v>-4.4584849845876781E-2</v>
      </c>
    </row>
    <row r="374" spans="3:31" x14ac:dyDescent="0.25">
      <c r="C374" s="2">
        <v>43437</v>
      </c>
      <c r="D374" s="5">
        <f>('Raw Wide'!B373-'Raw Wide'!B372)/'Raw Wide'!B372</f>
        <v>3.9319126889383627E-4</v>
      </c>
      <c r="E374" s="5">
        <f>('Raw Wide'!C373-'Raw Wide'!C372)/'Raw Wide'!C372</f>
        <v>1.4887080459241033E-2</v>
      </c>
      <c r="F374" s="5">
        <f>('Raw Wide'!D373-'Raw Wide'!D372)/'Raw Wide'!D372</f>
        <v>2.1719736817531747E-2</v>
      </c>
      <c r="G374" s="5">
        <f>('Raw Wide'!E373-'Raw Wide'!E372)/'Raw Wide'!E372</f>
        <v>2.6433051616405315E-2</v>
      </c>
      <c r="H374" s="5">
        <f>('Raw Wide'!F373-'Raw Wide'!F372)/'Raw Wide'!F372</f>
        <v>2.5267060027123867E-2</v>
      </c>
      <c r="I374" s="5">
        <f>('Raw Wide'!G373-'Raw Wide'!G372)/'Raw Wide'!G372</f>
        <v>7.900832986565175E-3</v>
      </c>
      <c r="J374" s="5">
        <f>('Raw Wide'!H373-'Raw Wide'!H372)/'Raw Wide'!H372</f>
        <v>1.6015613902698941E-2</v>
      </c>
      <c r="K374" s="5">
        <f>('Raw Wide'!I373-'Raw Wide'!I372)/'Raw Wide'!I372</f>
        <v>1.2408759124087588E-2</v>
      </c>
      <c r="W374" s="2">
        <v>43437</v>
      </c>
      <c r="X374" s="9">
        <f>return[[#This Row],[1COV.DE]]-$N$7</f>
        <v>4.2940202866676634E-4</v>
      </c>
      <c r="Y374" s="9">
        <f>return[[#This Row],[ADS.DE]]-$O$7</f>
        <v>1.4632315038344649E-2</v>
      </c>
      <c r="Z374" s="9">
        <f>return[[#This Row],[DB1.DE]]-$P$7</f>
        <v>2.1151373111509907E-2</v>
      </c>
      <c r="AA374" s="9">
        <f>return[[#This Row],[FME.DE]]-$Q$7</f>
        <v>2.6644940195615956E-2</v>
      </c>
      <c r="AB374" s="9">
        <f>return[[#This Row],[MRK.DE]]-$R$7</f>
        <v>2.4794442330764988E-2</v>
      </c>
      <c r="AC374" s="9">
        <f>return[[#This Row],[PUM.DE]]-$S$7</f>
        <v>7.0987121776688892E-3</v>
      </c>
      <c r="AD374" s="9">
        <f>return[[#This Row],[SIE.DE]]-$T$7</f>
        <v>1.5879718305867527E-2</v>
      </c>
      <c r="AE374" s="9">
        <f>return[[#This Row],[ZAL.DE]]-$U$7</f>
        <v>1.2454313741251291E-2</v>
      </c>
    </row>
    <row r="375" spans="3:31" x14ac:dyDescent="0.25">
      <c r="C375" s="2">
        <v>43438</v>
      </c>
      <c r="D375" s="5">
        <f>('Raw Wide'!B374-'Raw Wide'!B373)/'Raw Wide'!B373</f>
        <v>-4.5204450873889121E-2</v>
      </c>
      <c r="E375" s="5">
        <f>('Raw Wide'!C374-'Raw Wide'!C373)/'Raw Wide'!C373</f>
        <v>2.5290841282952204E-3</v>
      </c>
      <c r="F375" s="5">
        <f>('Raw Wide'!D374-'Raw Wide'!D373)/'Raw Wide'!D373</f>
        <v>-2.1690561855272458E-3</v>
      </c>
      <c r="G375" s="5">
        <f>('Raw Wide'!E374-'Raw Wide'!E373)/'Raw Wide'!E373</f>
        <v>-6.2346432078773731E-3</v>
      </c>
      <c r="H375" s="5">
        <f>('Raw Wide'!F374-'Raw Wide'!F373)/'Raw Wide'!F373</f>
        <v>-8.815836888171804E-3</v>
      </c>
      <c r="I375" s="5">
        <f>('Raw Wide'!G374-'Raw Wide'!G373)/'Raw Wide'!G373</f>
        <v>3.5834157900998601E-2</v>
      </c>
      <c r="J375" s="5">
        <f>('Raw Wide'!H374-'Raw Wide'!H373)/'Raw Wide'!H373</f>
        <v>-9.9962318906651627E-3</v>
      </c>
      <c r="K375" s="5">
        <f>('Raw Wide'!I374-'Raw Wide'!I373)/'Raw Wide'!I373</f>
        <v>-2.8478695025234254E-2</v>
      </c>
      <c r="W375" s="2">
        <v>43438</v>
      </c>
      <c r="X375" s="9">
        <f>return[[#This Row],[1COV.DE]]-$N$7</f>
        <v>-4.5168240114116194E-2</v>
      </c>
      <c r="Y375" s="9">
        <f>return[[#This Row],[ADS.DE]]-$O$7</f>
        <v>2.2743187073988366E-3</v>
      </c>
      <c r="Z375" s="9">
        <f>return[[#This Row],[DB1.DE]]-$P$7</f>
        <v>-2.7374198915490863E-3</v>
      </c>
      <c r="AA375" s="9">
        <f>return[[#This Row],[FME.DE]]-$Q$7</f>
        <v>-6.0227546286667315E-3</v>
      </c>
      <c r="AB375" s="9">
        <f>return[[#This Row],[MRK.DE]]-$R$7</f>
        <v>-9.2884545845306823E-3</v>
      </c>
      <c r="AC375" s="9">
        <f>return[[#This Row],[PUM.DE]]-$S$7</f>
        <v>3.5032037092102314E-2</v>
      </c>
      <c r="AD375" s="9">
        <f>return[[#This Row],[SIE.DE]]-$T$7</f>
        <v>-1.0132127487496579E-2</v>
      </c>
      <c r="AE375" s="9">
        <f>return[[#This Row],[ZAL.DE]]-$U$7</f>
        <v>-2.8433140408070549E-2</v>
      </c>
    </row>
    <row r="376" spans="3:31" x14ac:dyDescent="0.25">
      <c r="C376" s="2">
        <v>43439</v>
      </c>
      <c r="D376" s="5">
        <f>('Raw Wide'!B375-'Raw Wide'!B374)/'Raw Wide'!B374</f>
        <v>-2.881968358592548E-3</v>
      </c>
      <c r="E376" s="5">
        <f>('Raw Wide'!C375-'Raw Wide'!C374)/'Raw Wide'!C374</f>
        <v>-8.8293807531965394E-3</v>
      </c>
      <c r="F376" s="5">
        <f>('Raw Wide'!D375-'Raw Wide'!D374)/'Raw Wide'!D374</f>
        <v>-1.1739188817303832E-2</v>
      </c>
      <c r="G376" s="5">
        <f>('Raw Wide'!E375-'Raw Wide'!E374)/'Raw Wide'!E374</f>
        <v>-2.1822166468349252E-2</v>
      </c>
      <c r="H376" s="5">
        <f>('Raw Wide'!F375-'Raw Wide'!F374)/'Raw Wide'!F374</f>
        <v>-1.3341402815142251E-2</v>
      </c>
      <c r="I376" s="5">
        <f>('Raw Wide'!G375-'Raw Wide'!G374)/'Raw Wide'!G374</f>
        <v>-5.4053909781443255E-3</v>
      </c>
      <c r="J376" s="5">
        <f>('Raw Wide'!H375-'Raw Wide'!H374)/'Raw Wide'!H374</f>
        <v>-1.9417422278678084E-2</v>
      </c>
      <c r="K376" s="5">
        <f>('Raw Wide'!I375-'Raw Wide'!I374)/'Raw Wide'!I374</f>
        <v>-2.2263487114527337E-2</v>
      </c>
      <c r="W376" s="2">
        <v>43439</v>
      </c>
      <c r="X376" s="9">
        <f>return[[#This Row],[1COV.DE]]-$N$7</f>
        <v>-2.845757598819618E-3</v>
      </c>
      <c r="Y376" s="9">
        <f>return[[#This Row],[ADS.DE]]-$O$7</f>
        <v>-9.0841461740929236E-3</v>
      </c>
      <c r="Z376" s="9">
        <f>return[[#This Row],[DB1.DE]]-$P$7</f>
        <v>-1.2307552523325672E-2</v>
      </c>
      <c r="AA376" s="9">
        <f>return[[#This Row],[FME.DE]]-$Q$7</f>
        <v>-2.1610277889138611E-2</v>
      </c>
      <c r="AB376" s="9">
        <f>return[[#This Row],[MRK.DE]]-$R$7</f>
        <v>-1.3814020511501129E-2</v>
      </c>
      <c r="AC376" s="9">
        <f>return[[#This Row],[PUM.DE]]-$S$7</f>
        <v>-6.2075117870406113E-3</v>
      </c>
      <c r="AD376" s="9">
        <f>return[[#This Row],[SIE.DE]]-$T$7</f>
        <v>-1.9553317875509499E-2</v>
      </c>
      <c r="AE376" s="9">
        <f>return[[#This Row],[ZAL.DE]]-$U$7</f>
        <v>-2.2217932497363632E-2</v>
      </c>
    </row>
    <row r="377" spans="3:31" x14ac:dyDescent="0.25">
      <c r="C377" s="2">
        <v>43440</v>
      </c>
      <c r="D377" s="5">
        <f>('Raw Wide'!B376-'Raw Wide'!B375)/'Raw Wide'!B375</f>
        <v>-5.6358295624506685E-2</v>
      </c>
      <c r="E377" s="5">
        <f>('Raw Wide'!C376-'Raw Wide'!C375)/'Raw Wide'!C375</f>
        <v>-1.4762122398038162E-2</v>
      </c>
      <c r="F377" s="5">
        <f>('Raw Wide'!D376-'Raw Wide'!D375)/'Raw Wide'!D375</f>
        <v>-2.727671067222899E-2</v>
      </c>
      <c r="G377" s="5">
        <f>('Raw Wide'!E376-'Raw Wide'!E375)/'Raw Wide'!E375</f>
        <v>-5.1868463459001604E-2</v>
      </c>
      <c r="H377" s="5">
        <f>('Raw Wide'!F376-'Raw Wide'!F375)/'Raw Wide'!F375</f>
        <v>-2.9297315029259748E-2</v>
      </c>
      <c r="I377" s="5">
        <f>('Raw Wide'!G376-'Raw Wide'!G375)/'Raw Wide'!G375</f>
        <v>-2.0652234779044661E-2</v>
      </c>
      <c r="J377" s="5">
        <f>('Raw Wide'!H376-'Raw Wide'!H375)/'Raw Wide'!H375</f>
        <v>-3.2970343147063902E-2</v>
      </c>
      <c r="K377" s="5">
        <f>('Raw Wide'!I376-'Raw Wide'!I375)/'Raw Wide'!I375</f>
        <v>-3.4155559772296055E-2</v>
      </c>
      <c r="W377" s="2">
        <v>43440</v>
      </c>
      <c r="X377" s="9">
        <f>return[[#This Row],[1COV.DE]]-$N$7</f>
        <v>-5.6322084864733758E-2</v>
      </c>
      <c r="Y377" s="9">
        <f>return[[#This Row],[ADS.DE]]-$O$7</f>
        <v>-1.5016887818934547E-2</v>
      </c>
      <c r="Z377" s="9">
        <f>return[[#This Row],[DB1.DE]]-$P$7</f>
        <v>-2.7845074378250831E-2</v>
      </c>
      <c r="AA377" s="9">
        <f>return[[#This Row],[FME.DE]]-$Q$7</f>
        <v>-5.1656574879790959E-2</v>
      </c>
      <c r="AB377" s="9">
        <f>return[[#This Row],[MRK.DE]]-$R$7</f>
        <v>-2.9769932725618627E-2</v>
      </c>
      <c r="AC377" s="9">
        <f>return[[#This Row],[PUM.DE]]-$S$7</f>
        <v>-2.1454355587940947E-2</v>
      </c>
      <c r="AD377" s="9">
        <f>return[[#This Row],[SIE.DE]]-$T$7</f>
        <v>-3.3106238743895317E-2</v>
      </c>
      <c r="AE377" s="9">
        <f>return[[#This Row],[ZAL.DE]]-$U$7</f>
        <v>-3.411000515513235E-2</v>
      </c>
    </row>
    <row r="378" spans="3:31" x14ac:dyDescent="0.25">
      <c r="C378" s="2">
        <v>43441</v>
      </c>
      <c r="D378" s="5">
        <f>('Raw Wide'!B377-'Raw Wide'!B376)/'Raw Wide'!B376</f>
        <v>-1.0719592123925779E-2</v>
      </c>
      <c r="E378" s="5">
        <f>('Raw Wide'!C377-'Raw Wide'!C376)/'Raw Wide'!C376</f>
        <v>9.8165968561542694E-3</v>
      </c>
      <c r="F378" s="5">
        <f>('Raw Wide'!D377-'Raw Wide'!D376)/'Raw Wide'!D376</f>
        <v>4.5227814535636337E-3</v>
      </c>
      <c r="G378" s="5">
        <f>('Raw Wide'!E377-'Raw Wide'!E376)/'Raw Wide'!E376</f>
        <v>-8.4705895067732545E-2</v>
      </c>
      <c r="H378" s="5">
        <f>('Raw Wide'!F377-'Raw Wide'!F376)/'Raw Wide'!F376</f>
        <v>1.2030497194295359E-2</v>
      </c>
      <c r="I378" s="5">
        <f>('Raw Wide'!G377-'Raw Wide'!G376)/'Raw Wide'!G376</f>
        <v>7.7692072321400357E-3</v>
      </c>
      <c r="J378" s="5">
        <f>('Raw Wide'!H377-'Raw Wide'!H376)/'Raw Wide'!H376</f>
        <v>2.048642627081415E-4</v>
      </c>
      <c r="K378" s="5">
        <f>('Raw Wide'!I377-'Raw Wide'!I376)/'Raw Wide'!I376</f>
        <v>2.3575244653232528E-3</v>
      </c>
      <c r="W378" s="2">
        <v>43441</v>
      </c>
      <c r="X378" s="9">
        <f>return[[#This Row],[1COV.DE]]-$N$7</f>
        <v>-1.0683381364152849E-2</v>
      </c>
      <c r="Y378" s="9">
        <f>return[[#This Row],[ADS.DE]]-$O$7</f>
        <v>9.5618314352578851E-3</v>
      </c>
      <c r="Z378" s="9">
        <f>return[[#This Row],[DB1.DE]]-$P$7</f>
        <v>3.9544177475417932E-3</v>
      </c>
      <c r="AA378" s="9">
        <f>return[[#This Row],[FME.DE]]-$Q$7</f>
        <v>-8.44940064885219E-2</v>
      </c>
      <c r="AB378" s="9">
        <f>return[[#This Row],[MRK.DE]]-$R$7</f>
        <v>1.155787949793648E-2</v>
      </c>
      <c r="AC378" s="9">
        <f>return[[#This Row],[PUM.DE]]-$S$7</f>
        <v>6.9670864232437499E-3</v>
      </c>
      <c r="AD378" s="9">
        <f>return[[#This Row],[SIE.DE]]-$T$7</f>
        <v>6.8968665876725674E-5</v>
      </c>
      <c r="AE378" s="9">
        <f>return[[#This Row],[ZAL.DE]]-$U$7</f>
        <v>2.4030790824869563E-3</v>
      </c>
    </row>
    <row r="379" spans="3:31" x14ac:dyDescent="0.25">
      <c r="C379" s="2">
        <v>43444</v>
      </c>
      <c r="D379" s="5">
        <f>('Raw Wide'!B378-'Raw Wide'!B377)/'Raw Wide'!B377</f>
        <v>-4.1353591503372249E-2</v>
      </c>
      <c r="E379" s="5">
        <f>('Raw Wide'!C378-'Raw Wide'!C377)/'Raw Wide'!C377</f>
        <v>-1.3558468816820641E-2</v>
      </c>
      <c r="F379" s="5">
        <f>('Raw Wide'!D378-'Raw Wide'!D377)/'Raw Wide'!D377</f>
        <v>-6.3034223977814132E-3</v>
      </c>
      <c r="G379" s="5">
        <f>('Raw Wide'!E378-'Raw Wide'!E377)/'Raw Wide'!E377</f>
        <v>-6.7481704746900914E-3</v>
      </c>
      <c r="H379" s="5">
        <f>('Raw Wide'!F378-'Raw Wide'!F377)/'Raw Wide'!F377</f>
        <v>-3.1283128218663765E-3</v>
      </c>
      <c r="I379" s="5">
        <f>('Raw Wide'!G378-'Raw Wide'!G377)/'Raw Wide'!G377</f>
        <v>-2.0925081185236411E-2</v>
      </c>
      <c r="J379" s="5">
        <f>('Raw Wide'!H378-'Raw Wide'!H377)/'Raw Wide'!H377</f>
        <v>-7.4727336999142052E-3</v>
      </c>
      <c r="K379" s="5">
        <f>('Raw Wide'!I378-'Raw Wide'!I377)/'Raw Wide'!I377</f>
        <v>-2.7439827518621249E-3</v>
      </c>
      <c r="W379" s="2">
        <v>43444</v>
      </c>
      <c r="X379" s="9">
        <f>return[[#This Row],[1COV.DE]]-$N$7</f>
        <v>-4.1317380743599322E-2</v>
      </c>
      <c r="Y379" s="9">
        <f>return[[#This Row],[ADS.DE]]-$O$7</f>
        <v>-1.3813234237717026E-2</v>
      </c>
      <c r="Z379" s="9">
        <f>return[[#This Row],[DB1.DE]]-$P$7</f>
        <v>-6.8717861038032537E-3</v>
      </c>
      <c r="AA379" s="9">
        <f>return[[#This Row],[FME.DE]]-$Q$7</f>
        <v>-6.536281895479449E-3</v>
      </c>
      <c r="AB379" s="9">
        <f>return[[#This Row],[MRK.DE]]-$R$7</f>
        <v>-3.6009305182252544E-3</v>
      </c>
      <c r="AC379" s="9">
        <f>return[[#This Row],[PUM.DE]]-$S$7</f>
        <v>-2.1727201994132698E-2</v>
      </c>
      <c r="AD379" s="9">
        <f>return[[#This Row],[SIE.DE]]-$T$7</f>
        <v>-7.6086292967456207E-3</v>
      </c>
      <c r="AE379" s="9">
        <f>return[[#This Row],[ZAL.DE]]-$U$7</f>
        <v>-2.6984281346984214E-3</v>
      </c>
    </row>
    <row r="380" spans="3:31" x14ac:dyDescent="0.25">
      <c r="C380" s="2">
        <v>43445</v>
      </c>
      <c r="D380" s="5">
        <f>('Raw Wide'!B379-'Raw Wide'!B378)/'Raw Wide'!B378</f>
        <v>2.791254422005186E-2</v>
      </c>
      <c r="E380" s="5">
        <f>('Raw Wide'!C379-'Raw Wide'!C378)/'Raw Wide'!C378</f>
        <v>2.4377558407422905E-2</v>
      </c>
      <c r="F380" s="5">
        <f>('Raw Wide'!D379-'Raw Wide'!D378)/'Raw Wide'!D378</f>
        <v>1.8124289017824714E-3</v>
      </c>
      <c r="G380" s="5">
        <f>('Raw Wide'!E379-'Raw Wide'!E378)/'Raw Wide'!E378</f>
        <v>7.1173779925420132E-3</v>
      </c>
      <c r="H380" s="5">
        <f>('Raw Wide'!F379-'Raw Wide'!F378)/'Raw Wide'!F378</f>
        <v>1.0250978885599416E-2</v>
      </c>
      <c r="I380" s="5">
        <f>('Raw Wide'!G379-'Raw Wide'!G378)/'Raw Wide'!G378</f>
        <v>2.6996603112139764E-2</v>
      </c>
      <c r="J380" s="5">
        <f>('Raw Wide'!H379-'Raw Wide'!H378)/'Raw Wide'!H378</f>
        <v>9.6949197332342751E-3</v>
      </c>
      <c r="K380" s="5">
        <f>('Raw Wide'!I379-'Raw Wide'!I378)/'Raw Wide'!I378</f>
        <v>2.6729558697737462E-2</v>
      </c>
      <c r="W380" s="2">
        <v>43445</v>
      </c>
      <c r="X380" s="9">
        <f>return[[#This Row],[1COV.DE]]-$N$7</f>
        <v>2.794875497982479E-2</v>
      </c>
      <c r="Y380" s="9">
        <f>return[[#This Row],[ADS.DE]]-$O$7</f>
        <v>2.4122792986526521E-2</v>
      </c>
      <c r="Z380" s="9">
        <f>return[[#This Row],[DB1.DE]]-$P$7</f>
        <v>1.2440651957606312E-3</v>
      </c>
      <c r="AA380" s="9">
        <f>return[[#This Row],[FME.DE]]-$Q$7</f>
        <v>7.3292665717526548E-3</v>
      </c>
      <c r="AB380" s="9">
        <f>return[[#This Row],[MRK.DE]]-$R$7</f>
        <v>9.7783611892405375E-3</v>
      </c>
      <c r="AC380" s="9">
        <f>return[[#This Row],[PUM.DE]]-$S$7</f>
        <v>2.6194482303243477E-2</v>
      </c>
      <c r="AD380" s="9">
        <f>return[[#This Row],[SIE.DE]]-$T$7</f>
        <v>9.5590241364028588E-3</v>
      </c>
      <c r="AE380" s="9">
        <f>return[[#This Row],[ZAL.DE]]-$U$7</f>
        <v>2.6775113314901167E-2</v>
      </c>
    </row>
    <row r="381" spans="3:31" x14ac:dyDescent="0.25">
      <c r="C381" s="2">
        <v>43446</v>
      </c>
      <c r="D381" s="5">
        <f>('Raw Wide'!B380-'Raw Wide'!B379)/'Raw Wide'!B379</f>
        <v>6.2836700825597549E-3</v>
      </c>
      <c r="E381" s="5">
        <f>('Raw Wide'!C380-'Raw Wide'!C379)/'Raw Wide'!C379</f>
        <v>8.1013330289762837E-3</v>
      </c>
      <c r="F381" s="5">
        <f>('Raw Wide'!D380-'Raw Wide'!D379)/'Raw Wide'!D379</f>
        <v>-1.0402511403880564E-2</v>
      </c>
      <c r="G381" s="5">
        <f>('Raw Wide'!E380-'Raw Wide'!E379)/'Raw Wide'!E379</f>
        <v>2.5699822393329109E-3</v>
      </c>
      <c r="H381" s="5">
        <f>('Raw Wide'!F380-'Raw Wide'!F379)/'Raw Wide'!F379</f>
        <v>5.1770322532956724E-3</v>
      </c>
      <c r="I381" s="5">
        <f>('Raw Wide'!G380-'Raw Wide'!G379)/'Raw Wide'!G379</f>
        <v>1.0953278667819751E-3</v>
      </c>
      <c r="J381" s="5">
        <f>('Raw Wide'!H380-'Raw Wide'!H379)/'Raw Wide'!H379</f>
        <v>1.6445188369840456E-2</v>
      </c>
      <c r="K381" s="5">
        <f>('Raw Wide'!I380-'Raw Wide'!I379)/'Raw Wide'!I379</f>
        <v>-2.5650841284424079E-2</v>
      </c>
      <c r="W381" s="2">
        <v>43446</v>
      </c>
      <c r="X381" s="9">
        <f>return[[#This Row],[1COV.DE]]-$N$7</f>
        <v>6.3198808423326853E-3</v>
      </c>
      <c r="Y381" s="9">
        <f>return[[#This Row],[ADS.DE]]-$O$7</f>
        <v>7.8465676080798994E-3</v>
      </c>
      <c r="Z381" s="9">
        <f>return[[#This Row],[DB1.DE]]-$P$7</f>
        <v>-1.0970875109902405E-2</v>
      </c>
      <c r="AA381" s="9">
        <f>return[[#This Row],[FME.DE]]-$Q$7</f>
        <v>2.7818708185435529E-3</v>
      </c>
      <c r="AB381" s="9">
        <f>return[[#This Row],[MRK.DE]]-$R$7</f>
        <v>4.7044145569367949E-3</v>
      </c>
      <c r="AC381" s="9">
        <f>return[[#This Row],[PUM.DE]]-$S$7</f>
        <v>2.9320705788568905E-4</v>
      </c>
      <c r="AD381" s="9">
        <f>return[[#This Row],[SIE.DE]]-$T$7</f>
        <v>1.6309292773009042E-2</v>
      </c>
      <c r="AE381" s="9">
        <f>return[[#This Row],[ZAL.DE]]-$U$7</f>
        <v>-2.5605286667260373E-2</v>
      </c>
    </row>
    <row r="382" spans="3:31" x14ac:dyDescent="0.25">
      <c r="C382" s="2">
        <v>43447</v>
      </c>
      <c r="D382" s="5">
        <f>('Raw Wide'!B381-'Raw Wide'!B380)/'Raw Wide'!B380</f>
        <v>-2.6315868654654663E-2</v>
      </c>
      <c r="E382" s="5">
        <f>('Raw Wide'!C381-'Raw Wide'!C380)/'Raw Wide'!C380</f>
        <v>4.5203590220333429E-3</v>
      </c>
      <c r="F382" s="5">
        <f>('Raw Wide'!D381-'Raw Wide'!D380)/'Raw Wide'!D380</f>
        <v>-1.1426009484221808E-2</v>
      </c>
      <c r="G382" s="5">
        <f>('Raw Wide'!E381-'Raw Wide'!E380)/'Raw Wide'!E380</f>
        <v>-1.5379668334227216E-2</v>
      </c>
      <c r="H382" s="5">
        <f>('Raw Wide'!F381-'Raw Wide'!F380)/'Raw Wide'!F380</f>
        <v>-7.0044786279319536E-3</v>
      </c>
      <c r="I382" s="5">
        <f>('Raw Wide'!G381-'Raw Wide'!G380)/'Raw Wide'!G380</f>
        <v>2.844635240741563E-2</v>
      </c>
      <c r="J382" s="5">
        <f>('Raw Wide'!H381-'Raw Wide'!H380)/'Raw Wide'!H380</f>
        <v>9.3457721936881077E-3</v>
      </c>
      <c r="K382" s="5">
        <f>('Raw Wide'!I381-'Raw Wide'!I380)/'Raw Wide'!I380</f>
        <v>7.8577600055894186E-4</v>
      </c>
      <c r="W382" s="2">
        <v>43447</v>
      </c>
      <c r="X382" s="9">
        <f>return[[#This Row],[1COV.DE]]-$N$7</f>
        <v>-2.6279657894881733E-2</v>
      </c>
      <c r="Y382" s="9">
        <f>return[[#This Row],[ADS.DE]]-$O$7</f>
        <v>4.2655936011369595E-3</v>
      </c>
      <c r="Z382" s="9">
        <f>return[[#This Row],[DB1.DE]]-$P$7</f>
        <v>-1.1994373190243648E-2</v>
      </c>
      <c r="AA382" s="9">
        <f>return[[#This Row],[FME.DE]]-$Q$7</f>
        <v>-1.5167779755016575E-2</v>
      </c>
      <c r="AB382" s="9">
        <f>return[[#This Row],[MRK.DE]]-$R$7</f>
        <v>-7.4770963242908311E-3</v>
      </c>
      <c r="AC382" s="9">
        <f>return[[#This Row],[PUM.DE]]-$S$7</f>
        <v>2.7644231598519343E-2</v>
      </c>
      <c r="AD382" s="9">
        <f>return[[#This Row],[SIE.DE]]-$T$7</f>
        <v>9.2098765968566913E-3</v>
      </c>
      <c r="AE382" s="9">
        <f>return[[#This Row],[ZAL.DE]]-$U$7</f>
        <v>8.3133061772264552E-4</v>
      </c>
    </row>
    <row r="383" spans="3:31" x14ac:dyDescent="0.25">
      <c r="C383" s="2">
        <v>43448</v>
      </c>
      <c r="D383" s="5">
        <f>('Raw Wide'!B382-'Raw Wide'!B381)/'Raw Wide'!B381</f>
        <v>-8.4746603753401845E-3</v>
      </c>
      <c r="E383" s="5">
        <f>('Raw Wide'!C382-'Raw Wide'!C381)/'Raw Wide'!C381</f>
        <v>-2.2500001490131854E-2</v>
      </c>
      <c r="F383" s="5">
        <f>('Raw Wide'!D382-'Raw Wide'!D381)/'Raw Wide'!D381</f>
        <v>-1.2020328674245804E-2</v>
      </c>
      <c r="G383" s="5">
        <f>('Raw Wide'!E382-'Raw Wide'!E381)/'Raw Wide'!E381</f>
        <v>-2.1151983839992988E-2</v>
      </c>
      <c r="H383" s="5">
        <f>('Raw Wide'!F382-'Raw Wide'!F381)/'Raw Wide'!F381</f>
        <v>1.2447338205656537E-3</v>
      </c>
      <c r="I383" s="5">
        <f>('Raw Wide'!G382-'Raw Wide'!G381)/'Raw Wide'!G381</f>
        <v>-2.8723405722220669E-2</v>
      </c>
      <c r="J383" s="5">
        <f>('Raw Wide'!H382-'Raw Wide'!H381)/'Raw Wide'!H381</f>
        <v>-2.3894525351591499E-3</v>
      </c>
      <c r="K383" s="5">
        <f>('Raw Wide'!I382-'Raw Wide'!I381)/'Raw Wide'!I381</f>
        <v>2.3557912193085369E-3</v>
      </c>
      <c r="W383" s="2">
        <v>43448</v>
      </c>
      <c r="X383" s="9">
        <f>return[[#This Row],[1COV.DE]]-$N$7</f>
        <v>-8.4384496155672541E-3</v>
      </c>
      <c r="Y383" s="9">
        <f>return[[#This Row],[ADS.DE]]-$O$7</f>
        <v>-2.2754766911028238E-2</v>
      </c>
      <c r="Z383" s="9">
        <f>return[[#This Row],[DB1.DE]]-$P$7</f>
        <v>-1.2588692380267644E-2</v>
      </c>
      <c r="AA383" s="9">
        <f>return[[#This Row],[FME.DE]]-$Q$7</f>
        <v>-2.0940095260782346E-2</v>
      </c>
      <c r="AB383" s="9">
        <f>return[[#This Row],[MRK.DE]]-$R$7</f>
        <v>7.7211612420677593E-4</v>
      </c>
      <c r="AC383" s="9">
        <f>return[[#This Row],[PUM.DE]]-$S$7</f>
        <v>-2.9525526531116956E-2</v>
      </c>
      <c r="AD383" s="9">
        <f>return[[#This Row],[SIE.DE]]-$T$7</f>
        <v>-2.5253481319905658E-3</v>
      </c>
      <c r="AE383" s="9">
        <f>return[[#This Row],[ZAL.DE]]-$U$7</f>
        <v>2.4013458364722405E-3</v>
      </c>
    </row>
    <row r="384" spans="3:31" x14ac:dyDescent="0.25">
      <c r="C384" s="2">
        <v>43451</v>
      </c>
      <c r="D384" s="5">
        <f>('Raw Wide'!B383-'Raw Wide'!B382)/'Raw Wide'!B382</f>
        <v>-8.7779030648476621E-3</v>
      </c>
      <c r="E384" s="5">
        <f>('Raw Wide'!C383-'Raw Wide'!C382)/'Raw Wide'!C382</f>
        <v>-4.4245619728209278E-2</v>
      </c>
      <c r="F384" s="5">
        <f>('Raw Wide'!D383-'Raw Wide'!D382)/'Raw Wide'!D382</f>
        <v>-2.0121603590119927E-2</v>
      </c>
      <c r="G384" s="5">
        <f>('Raw Wide'!E383-'Raw Wide'!E382)/'Raw Wide'!E382</f>
        <v>-1.0970698403234272E-2</v>
      </c>
      <c r="H384" s="5">
        <f>('Raw Wide'!F383-'Raw Wide'!F382)/'Raw Wide'!F382</f>
        <v>-3.3153064353418139E-3</v>
      </c>
      <c r="I384" s="5">
        <f>('Raw Wide'!G383-'Raw Wide'!G382)/'Raw Wide'!G382</f>
        <v>-7.0098572297013592E-2</v>
      </c>
      <c r="J384" s="5">
        <f>('Raw Wide'!H383-'Raw Wide'!H382)/'Raw Wide'!H382</f>
        <v>-6.1876364423220278E-3</v>
      </c>
      <c r="K384" s="5">
        <f>('Raw Wide'!I383-'Raw Wide'!I382)/'Raw Wide'!I382</f>
        <v>-0.116333798811837</v>
      </c>
      <c r="W384" s="2">
        <v>43451</v>
      </c>
      <c r="X384" s="9">
        <f>return[[#This Row],[1COV.DE]]-$N$7</f>
        <v>-8.7416923050747317E-3</v>
      </c>
      <c r="Y384" s="9">
        <f>return[[#This Row],[ADS.DE]]-$O$7</f>
        <v>-4.4500385149105662E-2</v>
      </c>
      <c r="Z384" s="9">
        <f>return[[#This Row],[DB1.DE]]-$P$7</f>
        <v>-2.0689967296141767E-2</v>
      </c>
      <c r="AA384" s="9">
        <f>return[[#This Row],[FME.DE]]-$Q$7</f>
        <v>-1.075880982402363E-2</v>
      </c>
      <c r="AB384" s="9">
        <f>return[[#This Row],[MRK.DE]]-$R$7</f>
        <v>-3.7879241317006918E-3</v>
      </c>
      <c r="AC384" s="9">
        <f>return[[#This Row],[PUM.DE]]-$S$7</f>
        <v>-7.0900693105909879E-2</v>
      </c>
      <c r="AD384" s="9">
        <f>return[[#This Row],[SIE.DE]]-$T$7</f>
        <v>-6.3235320391534433E-3</v>
      </c>
      <c r="AE384" s="9">
        <f>return[[#This Row],[ZAL.DE]]-$U$7</f>
        <v>-0.1162882441946733</v>
      </c>
    </row>
    <row r="385" spans="3:31" x14ac:dyDescent="0.25">
      <c r="C385" s="2">
        <v>43452</v>
      </c>
      <c r="D385" s="5">
        <f>('Raw Wide'!B384-'Raw Wide'!B383)/'Raw Wide'!B383</f>
        <v>1.7711394906960359E-2</v>
      </c>
      <c r="E385" s="5">
        <f>('Raw Wide'!C384-'Raw Wide'!C383)/'Raw Wide'!C383</f>
        <v>-3.4787482273459123E-3</v>
      </c>
      <c r="F385" s="5">
        <f>('Raw Wide'!D384-'Raw Wide'!D383)/'Raw Wide'!D383</f>
        <v>-1.8147094768590662E-2</v>
      </c>
      <c r="G385" s="5">
        <f>('Raw Wide'!E384-'Raw Wide'!E383)/'Raw Wide'!E383</f>
        <v>-5.0419884762646985E-3</v>
      </c>
      <c r="H385" s="5">
        <f>('Raw Wide'!F384-'Raw Wide'!F383)/'Raw Wide'!F383</f>
        <v>-2.016631109406886E-2</v>
      </c>
      <c r="I385" s="5">
        <f>('Raw Wide'!G384-'Raw Wide'!G383)/'Raw Wide'!G383</f>
        <v>-2.709070432588857E-2</v>
      </c>
      <c r="J385" s="5">
        <f>('Raw Wide'!H384-'Raw Wide'!H383)/'Raw Wide'!H383</f>
        <v>7.4312001838084335E-3</v>
      </c>
      <c r="K385" s="5">
        <f>('Raw Wide'!I384-'Raw Wide'!I383)/'Raw Wide'!I383</f>
        <v>5.5407803874459385E-2</v>
      </c>
      <c r="W385" s="2">
        <v>43452</v>
      </c>
      <c r="X385" s="9">
        <f>return[[#This Row],[1COV.DE]]-$N$7</f>
        <v>1.774760566673329E-2</v>
      </c>
      <c r="Y385" s="9">
        <f>return[[#This Row],[ADS.DE]]-$O$7</f>
        <v>-3.7335136482422961E-3</v>
      </c>
      <c r="Z385" s="9">
        <f>return[[#This Row],[DB1.DE]]-$P$7</f>
        <v>-1.8715458474612503E-2</v>
      </c>
      <c r="AA385" s="9">
        <f>return[[#This Row],[FME.DE]]-$Q$7</f>
        <v>-4.8300998970540569E-3</v>
      </c>
      <c r="AB385" s="9">
        <f>return[[#This Row],[MRK.DE]]-$R$7</f>
        <v>-2.0638928790427738E-2</v>
      </c>
      <c r="AC385" s="9">
        <f>return[[#This Row],[PUM.DE]]-$S$7</f>
        <v>-2.7892825134784856E-2</v>
      </c>
      <c r="AD385" s="9">
        <f>return[[#This Row],[SIE.DE]]-$T$7</f>
        <v>7.2953045869770181E-3</v>
      </c>
      <c r="AE385" s="9">
        <f>return[[#This Row],[ZAL.DE]]-$U$7</f>
        <v>5.5453358491623091E-2</v>
      </c>
    </row>
    <row r="386" spans="3:31" x14ac:dyDescent="0.25">
      <c r="C386" s="2">
        <v>43453</v>
      </c>
      <c r="D386" s="5">
        <f>('Raw Wide'!B385-'Raw Wide'!B384)/'Raw Wide'!B384</f>
        <v>-1.1907283432790228E-2</v>
      </c>
      <c r="E386" s="5">
        <f>('Raw Wide'!C385-'Raw Wide'!C384)/'Raw Wide'!C384</f>
        <v>4.5652300479974402E-3</v>
      </c>
      <c r="F386" s="5">
        <f>('Raw Wide'!D385-'Raw Wide'!D384)/'Raw Wide'!D384</f>
        <v>1.9941566229592367E-2</v>
      </c>
      <c r="G386" s="5">
        <f>('Raw Wide'!E385-'Raw Wide'!E384)/'Raw Wide'!E384</f>
        <v>-3.378390743531193E-3</v>
      </c>
      <c r="H386" s="5">
        <f>('Raw Wide'!F385-'Raw Wide'!F384)/'Raw Wide'!F384</f>
        <v>-8.2750742925114147E-3</v>
      </c>
      <c r="I386" s="5">
        <f>('Raw Wide'!G385-'Raw Wide'!G384)/'Raw Wide'!G384</f>
        <v>7.263848216809198E-3</v>
      </c>
      <c r="J386" s="5">
        <f>('Raw Wide'!H385-'Raw Wide'!H384)/'Raw Wide'!H384</f>
        <v>-8.0741519922505698E-3</v>
      </c>
      <c r="K386" s="5">
        <f>('Raw Wide'!I385-'Raw Wide'!I384)/'Raw Wide'!I384</f>
        <v>2.4359513832822852E-2</v>
      </c>
      <c r="W386" s="2">
        <v>43453</v>
      </c>
      <c r="X386" s="9">
        <f>return[[#This Row],[1COV.DE]]-$N$7</f>
        <v>-1.1871072673017298E-2</v>
      </c>
      <c r="Y386" s="9">
        <f>return[[#This Row],[ADS.DE]]-$O$7</f>
        <v>4.3104646271010568E-3</v>
      </c>
      <c r="Z386" s="9">
        <f>return[[#This Row],[DB1.DE]]-$P$7</f>
        <v>1.9373202523570526E-2</v>
      </c>
      <c r="AA386" s="9">
        <f>return[[#This Row],[FME.DE]]-$Q$7</f>
        <v>-3.1665021643205509E-3</v>
      </c>
      <c r="AB386" s="9">
        <f>return[[#This Row],[MRK.DE]]-$R$7</f>
        <v>-8.7476919888702931E-3</v>
      </c>
      <c r="AC386" s="9">
        <f>return[[#This Row],[PUM.DE]]-$S$7</f>
        <v>6.4617274079129122E-3</v>
      </c>
      <c r="AD386" s="9">
        <f>return[[#This Row],[SIE.DE]]-$T$7</f>
        <v>-8.2100475890819861E-3</v>
      </c>
      <c r="AE386" s="9">
        <f>return[[#This Row],[ZAL.DE]]-$U$7</f>
        <v>2.4405068449986557E-2</v>
      </c>
    </row>
    <row r="387" spans="3:31" x14ac:dyDescent="0.25">
      <c r="C387" s="2">
        <v>43454</v>
      </c>
      <c r="D387" s="5">
        <f>('Raw Wide'!B386-'Raw Wide'!B385)/'Raw Wide'!B385</f>
        <v>-2.8968803948159181E-2</v>
      </c>
      <c r="E387" s="5">
        <f>('Raw Wide'!C386-'Raw Wide'!C385)/'Raw Wide'!C385</f>
        <v>-1.7642460519433783E-2</v>
      </c>
      <c r="F387" s="5">
        <f>('Raw Wide'!D386-'Raw Wide'!D385)/'Raw Wide'!D385</f>
        <v>4.7687796565544879E-4</v>
      </c>
      <c r="G387" s="5">
        <f>('Raw Wide'!E386-'Raw Wide'!E385)/'Raw Wide'!E385</f>
        <v>-1.3220366711234484E-2</v>
      </c>
      <c r="H387" s="5">
        <f>('Raw Wide'!F386-'Raw Wide'!F385)/'Raw Wide'!F385</f>
        <v>1.2837966241032981E-3</v>
      </c>
      <c r="I387" s="5">
        <f>('Raw Wide'!G386-'Raw Wide'!G385)/'Raw Wide'!G385</f>
        <v>-1.8028848531559418E-2</v>
      </c>
      <c r="J387" s="5">
        <f>('Raw Wide'!H386-'Raw Wide'!H385)/'Raw Wide'!H385</f>
        <v>-1.1255093909366886E-2</v>
      </c>
      <c r="K387" s="5">
        <f>('Raw Wide'!I386-'Raw Wide'!I385)/'Raw Wide'!I385</f>
        <v>-7.7490737084491043E-2</v>
      </c>
      <c r="W387" s="2">
        <v>43454</v>
      </c>
      <c r="X387" s="9">
        <f>return[[#This Row],[1COV.DE]]-$N$7</f>
        <v>-2.8932593188386251E-2</v>
      </c>
      <c r="Y387" s="9">
        <f>return[[#This Row],[ADS.DE]]-$O$7</f>
        <v>-1.7897225940330167E-2</v>
      </c>
      <c r="Z387" s="9">
        <f>return[[#This Row],[DB1.DE]]-$P$7</f>
        <v>-9.1485740366391603E-5</v>
      </c>
      <c r="AA387" s="9">
        <f>return[[#This Row],[FME.DE]]-$Q$7</f>
        <v>-1.3008478132023842E-2</v>
      </c>
      <c r="AB387" s="9">
        <f>return[[#This Row],[MRK.DE]]-$R$7</f>
        <v>8.1117892774442042E-4</v>
      </c>
      <c r="AC387" s="9">
        <f>return[[#This Row],[PUM.DE]]-$S$7</f>
        <v>-1.8830969340455705E-2</v>
      </c>
      <c r="AD387" s="9">
        <f>return[[#This Row],[SIE.DE]]-$T$7</f>
        <v>-1.1390989506198303E-2</v>
      </c>
      <c r="AE387" s="9">
        <f>return[[#This Row],[ZAL.DE]]-$U$7</f>
        <v>-7.7445182467327345E-2</v>
      </c>
    </row>
    <row r="388" spans="3:31" x14ac:dyDescent="0.25">
      <c r="C388" s="2">
        <v>43455</v>
      </c>
      <c r="D388" s="5">
        <f>('Raw Wide'!B387-'Raw Wide'!B386)/'Raw Wide'!B386</f>
        <v>3.2935502202201865E-2</v>
      </c>
      <c r="E388" s="5">
        <f>('Raw Wide'!C387-'Raw Wide'!C386)/'Raw Wide'!C386</f>
        <v>5.4421759407889108E-3</v>
      </c>
      <c r="F388" s="5">
        <f>('Raw Wide'!D387-'Raw Wide'!D386)/'Raw Wide'!D386</f>
        <v>1.0486148753326712E-2</v>
      </c>
      <c r="G388" s="5">
        <f>('Raw Wide'!E387-'Raw Wide'!E386)/'Raw Wide'!E386</f>
        <v>-1.786328961384602E-2</v>
      </c>
      <c r="H388" s="5">
        <f>('Raw Wide'!F387-'Raw Wide'!F386)/'Raw Wide'!F386</f>
        <v>-2.5641200418880725E-3</v>
      </c>
      <c r="I388" s="5">
        <f>('Raw Wide'!G387-'Raw Wide'!G386)/'Raw Wide'!G386</f>
        <v>2.3255783500566729E-2</v>
      </c>
      <c r="J388" s="5">
        <f>('Raw Wide'!H387-'Raw Wide'!H386)/'Raw Wide'!H386</f>
        <v>-2.2360458176186519E-3</v>
      </c>
      <c r="K388" s="5">
        <f>('Raw Wide'!I387-'Raw Wide'!I386)/'Raw Wide'!I386</f>
        <v>1.3333777777777161E-3</v>
      </c>
      <c r="W388" s="2">
        <v>43455</v>
      </c>
      <c r="X388" s="9">
        <f>return[[#This Row],[1COV.DE]]-$N$7</f>
        <v>3.2971712961974792E-2</v>
      </c>
      <c r="Y388" s="9">
        <f>return[[#This Row],[ADS.DE]]-$O$7</f>
        <v>5.1874105198925265E-3</v>
      </c>
      <c r="Z388" s="9">
        <f>return[[#This Row],[DB1.DE]]-$P$7</f>
        <v>9.917785047304872E-3</v>
      </c>
      <c r="AA388" s="9">
        <f>return[[#This Row],[FME.DE]]-$Q$7</f>
        <v>-1.7651401034635378E-2</v>
      </c>
      <c r="AB388" s="9">
        <f>return[[#This Row],[MRK.DE]]-$R$7</f>
        <v>-3.0367377382469504E-3</v>
      </c>
      <c r="AC388" s="9">
        <f>return[[#This Row],[PUM.DE]]-$S$7</f>
        <v>2.2453662691670442E-2</v>
      </c>
      <c r="AD388" s="9">
        <f>return[[#This Row],[SIE.DE]]-$T$7</f>
        <v>-2.3719414144500678E-3</v>
      </c>
      <c r="AE388" s="9">
        <f>return[[#This Row],[ZAL.DE]]-$U$7</f>
        <v>1.3789323949414199E-3</v>
      </c>
    </row>
    <row r="389" spans="3:31" x14ac:dyDescent="0.25">
      <c r="C389" s="2">
        <v>43461</v>
      </c>
      <c r="D389" s="5">
        <f>('Raw Wide'!B388-'Raw Wide'!B387)/'Raw Wide'!B387</f>
        <v>-2.6571253581295258E-2</v>
      </c>
      <c r="E389" s="5">
        <f>('Raw Wide'!C388-'Raw Wide'!C387)/'Raw Wide'!C387</f>
        <v>-2.5169165687633943E-2</v>
      </c>
      <c r="F389" s="5">
        <f>('Raw Wide'!D388-'Raw Wide'!D387)/'Raw Wide'!D387</f>
        <v>-2.7830092230096554E-2</v>
      </c>
      <c r="G389" s="5">
        <f>('Raw Wide'!E388-'Raw Wide'!E387)/'Raw Wide'!E387</f>
        <v>-2.098499135775922E-3</v>
      </c>
      <c r="H389" s="5">
        <f>('Raw Wide'!F388-'Raw Wide'!F387)/'Raw Wide'!F387</f>
        <v>-4.4558771200373763E-2</v>
      </c>
      <c r="I389" s="5">
        <f>('Raw Wide'!G388-'Raw Wide'!G387)/'Raw Wide'!G387</f>
        <v>-1.1961617807645524E-2</v>
      </c>
      <c r="J389" s="5">
        <f>('Raw Wide'!H388-'Raw Wide'!H387)/'Raw Wide'!H387</f>
        <v>-2.3938079580069743E-2</v>
      </c>
      <c r="K389" s="5">
        <f>('Raw Wide'!I388-'Raw Wide'!I387)/'Raw Wide'!I387</f>
        <v>1.7754060463645836E-2</v>
      </c>
      <c r="W389" s="2">
        <v>43461</v>
      </c>
      <c r="X389" s="9">
        <f>return[[#This Row],[1COV.DE]]-$N$7</f>
        <v>-2.6535042821522328E-2</v>
      </c>
      <c r="Y389" s="9">
        <f>return[[#This Row],[ADS.DE]]-$O$7</f>
        <v>-2.5423931108530327E-2</v>
      </c>
      <c r="Z389" s="9">
        <f>return[[#This Row],[DB1.DE]]-$P$7</f>
        <v>-2.8398455936118394E-2</v>
      </c>
      <c r="AA389" s="9">
        <f>return[[#This Row],[FME.DE]]-$Q$7</f>
        <v>-1.8866105565652799E-3</v>
      </c>
      <c r="AB389" s="9">
        <f>return[[#This Row],[MRK.DE]]-$R$7</f>
        <v>-4.5031388896732638E-2</v>
      </c>
      <c r="AC389" s="9">
        <f>return[[#This Row],[PUM.DE]]-$S$7</f>
        <v>-1.2763738616541811E-2</v>
      </c>
      <c r="AD389" s="9">
        <f>return[[#This Row],[SIE.DE]]-$T$7</f>
        <v>-2.4073975176901158E-2</v>
      </c>
      <c r="AE389" s="9">
        <f>return[[#This Row],[ZAL.DE]]-$U$7</f>
        <v>1.7799615080809541E-2</v>
      </c>
    </row>
    <row r="390" spans="3:31" x14ac:dyDescent="0.25">
      <c r="C390" s="2">
        <v>43462</v>
      </c>
      <c r="D390" s="5">
        <f>('Raw Wide'!B389-'Raw Wide'!B388)/'Raw Wide'!B388</f>
        <v>2.4922853947296784E-2</v>
      </c>
      <c r="E390" s="5">
        <f>('Raw Wide'!C389-'Raw Wide'!C388)/'Raw Wide'!C388</f>
        <v>1.2770721209363475E-2</v>
      </c>
      <c r="F390" s="5">
        <f>('Raw Wide'!D389-'Raw Wide'!D388)/'Raw Wide'!D388</f>
        <v>1.843757517090272E-2</v>
      </c>
      <c r="G390" s="5">
        <f>('Raw Wide'!E389-'Raw Wide'!E388)/'Raw Wide'!E388</f>
        <v>-7.3607795521796263E-3</v>
      </c>
      <c r="H390" s="5">
        <f>('Raw Wide'!F389-'Raw Wide'!F388)/'Raw Wide'!F388</f>
        <v>8.7444906952148359E-3</v>
      </c>
      <c r="I390" s="5">
        <f>('Raw Wide'!G389-'Raw Wide'!G388)/'Raw Wide'!G388</f>
        <v>3.3898423291439911E-2</v>
      </c>
      <c r="J390" s="5">
        <f>('Raw Wide'!H389-'Raw Wide'!H388)/'Raw Wide'!H388</f>
        <v>1.628056272275866E-2</v>
      </c>
      <c r="K390" s="5">
        <f>('Raw Wide'!I389-'Raw Wide'!I388)/'Raw Wide'!I388</f>
        <v>-2.1369341474051503E-2</v>
      </c>
      <c r="W390" s="2">
        <v>43462</v>
      </c>
      <c r="X390" s="9">
        <f>return[[#This Row],[1COV.DE]]-$N$7</f>
        <v>2.4959064707069715E-2</v>
      </c>
      <c r="Y390" s="9">
        <f>return[[#This Row],[ADS.DE]]-$O$7</f>
        <v>1.2515955788467091E-2</v>
      </c>
      <c r="Z390" s="9">
        <f>return[[#This Row],[DB1.DE]]-$P$7</f>
        <v>1.786921146488088E-2</v>
      </c>
      <c r="AA390" s="9">
        <f>return[[#This Row],[FME.DE]]-$Q$7</f>
        <v>-7.1488909729689847E-3</v>
      </c>
      <c r="AB390" s="9">
        <f>return[[#This Row],[MRK.DE]]-$R$7</f>
        <v>8.2718729988559576E-3</v>
      </c>
      <c r="AC390" s="9">
        <f>return[[#This Row],[PUM.DE]]-$S$7</f>
        <v>3.3096302482543624E-2</v>
      </c>
      <c r="AD390" s="9">
        <f>return[[#This Row],[SIE.DE]]-$T$7</f>
        <v>1.6144667125927246E-2</v>
      </c>
      <c r="AE390" s="9">
        <f>return[[#This Row],[ZAL.DE]]-$U$7</f>
        <v>-2.1323786856887798E-2</v>
      </c>
    </row>
    <row r="391" spans="3:31" x14ac:dyDescent="0.25">
      <c r="C391" s="2">
        <v>43467</v>
      </c>
      <c r="D391" s="5">
        <f>('Raw Wide'!B390-'Raw Wide'!B389)/'Raw Wide'!B389</f>
        <v>-6.4844024571700494E-3</v>
      </c>
      <c r="E391" s="5">
        <f>('Raw Wide'!C390-'Raw Wide'!C389)/'Raw Wide'!C389</f>
        <v>1.0964910207593274E-2</v>
      </c>
      <c r="F391" s="5">
        <f>('Raw Wide'!D390-'Raw Wide'!D389)/'Raw Wide'!D389</f>
        <v>9.5283990732206291E-3</v>
      </c>
      <c r="G391" s="5">
        <f>('Raw Wide'!E390-'Raw Wide'!E389)/'Raw Wide'!E389</f>
        <v>1.0593141044649833E-2</v>
      </c>
      <c r="H391" s="5">
        <f>('Raw Wide'!F390-'Raw Wide'!F389)/'Raw Wide'!F389</f>
        <v>4.4454547649601193E-3</v>
      </c>
      <c r="I391" s="5">
        <f>('Raw Wide'!G390-'Raw Wide'!G389)/'Raw Wide'!G389</f>
        <v>1.6393305184709776E-2</v>
      </c>
      <c r="J391" s="5">
        <f>('Raw Wide'!H390-'Raw Wide'!H389)/'Raw Wide'!H389</f>
        <v>7.1882996037653107E-3</v>
      </c>
      <c r="K391" s="5">
        <f>('Raw Wide'!I390-'Raw Wide'!I389)/'Raw Wide'!I389</f>
        <v>2.3172815366630382E-2</v>
      </c>
      <c r="W391" s="2">
        <v>43467</v>
      </c>
      <c r="X391" s="9">
        <f>return[[#This Row],[1COV.DE]]-$N$7</f>
        <v>-6.448191697397119E-3</v>
      </c>
      <c r="Y391" s="9">
        <f>return[[#This Row],[ADS.DE]]-$O$7</f>
        <v>1.0710144786696889E-2</v>
      </c>
      <c r="Z391" s="9">
        <f>return[[#This Row],[DB1.DE]]-$P$7</f>
        <v>8.9600353671987886E-3</v>
      </c>
      <c r="AA391" s="9">
        <f>return[[#This Row],[FME.DE]]-$Q$7</f>
        <v>1.0805029623860474E-2</v>
      </c>
      <c r="AB391" s="9">
        <f>return[[#This Row],[MRK.DE]]-$R$7</f>
        <v>3.9728370686012418E-3</v>
      </c>
      <c r="AC391" s="9">
        <f>return[[#This Row],[PUM.DE]]-$S$7</f>
        <v>1.5591184375813489E-2</v>
      </c>
      <c r="AD391" s="9">
        <f>return[[#This Row],[SIE.DE]]-$T$7</f>
        <v>7.0524040069338953E-3</v>
      </c>
      <c r="AE391" s="9">
        <f>return[[#This Row],[ZAL.DE]]-$U$7</f>
        <v>2.3218369983794087E-2</v>
      </c>
    </row>
    <row r="392" spans="3:31" x14ac:dyDescent="0.25">
      <c r="C392" s="2">
        <v>43468</v>
      </c>
      <c r="D392" s="5">
        <f>('Raw Wide'!B391-'Raw Wide'!B390)/'Raw Wide'!B390</f>
        <v>-2.3310982667069744E-3</v>
      </c>
      <c r="E392" s="5">
        <f>('Raw Wide'!C391-'Raw Wide'!C390)/'Raw Wide'!C390</f>
        <v>-2.4403968326870652E-3</v>
      </c>
      <c r="F392" s="5">
        <f>('Raw Wide'!D391-'Raw Wide'!D390)/'Raw Wide'!D390</f>
        <v>-9.4384656062850777E-3</v>
      </c>
      <c r="G392" s="5">
        <f>('Raw Wide'!E391-'Raw Wide'!E390)/'Raw Wide'!E390</f>
        <v>-2.9000618641932194E-2</v>
      </c>
      <c r="H392" s="5">
        <f>('Raw Wide'!F391-'Raw Wide'!F390)/'Raw Wide'!F390</f>
        <v>-1.5711480869563959E-2</v>
      </c>
      <c r="I392" s="5">
        <f>('Raw Wide'!G391-'Raw Wide'!G390)/'Raw Wide'!G390</f>
        <v>-9.2165984908160227E-3</v>
      </c>
      <c r="J392" s="5">
        <f>('Raw Wide'!H391-'Raw Wide'!H390)/'Raw Wide'!H390</f>
        <v>-2.6814927991175696E-2</v>
      </c>
      <c r="K392" s="5">
        <f>('Raw Wide'!I391-'Raw Wide'!I390)/'Raw Wide'!I390</f>
        <v>4.3989548954248718E-2</v>
      </c>
      <c r="W392" s="2">
        <v>43468</v>
      </c>
      <c r="X392" s="9">
        <f>return[[#This Row],[1COV.DE]]-$N$7</f>
        <v>-2.2948875069340445E-3</v>
      </c>
      <c r="Y392" s="9">
        <f>return[[#This Row],[ADS.DE]]-$O$7</f>
        <v>-2.695162253583449E-3</v>
      </c>
      <c r="Z392" s="9">
        <f>return[[#This Row],[DB1.DE]]-$P$7</f>
        <v>-1.0006829312306918E-2</v>
      </c>
      <c r="AA392" s="9">
        <f>return[[#This Row],[FME.DE]]-$Q$7</f>
        <v>-2.8788730062721552E-2</v>
      </c>
      <c r="AB392" s="9">
        <f>return[[#This Row],[MRK.DE]]-$R$7</f>
        <v>-1.6184098565922837E-2</v>
      </c>
      <c r="AC392" s="9">
        <f>return[[#This Row],[PUM.DE]]-$S$7</f>
        <v>-1.0018719299712309E-2</v>
      </c>
      <c r="AD392" s="9">
        <f>return[[#This Row],[SIE.DE]]-$T$7</f>
        <v>-2.6950823588007111E-2</v>
      </c>
      <c r="AE392" s="9">
        <f>return[[#This Row],[ZAL.DE]]-$U$7</f>
        <v>4.4035103571412423E-2</v>
      </c>
    </row>
    <row r="393" spans="3:31" x14ac:dyDescent="0.25">
      <c r="C393" s="2">
        <v>43469</v>
      </c>
      <c r="D393" s="5">
        <f>('Raw Wide'!B392-'Raw Wide'!B391)/'Raw Wide'!B391</f>
        <v>5.9345854092863838E-2</v>
      </c>
      <c r="E393" s="5">
        <f>('Raw Wide'!C392-'Raw Wide'!C391)/'Raw Wide'!C391</f>
        <v>3.8597425777855458E-2</v>
      </c>
      <c r="F393" s="5">
        <f>('Raw Wide'!D392-'Raw Wide'!D391)/'Raw Wide'!D391</f>
        <v>2.4297250363335444E-2</v>
      </c>
      <c r="G393" s="5">
        <f>('Raw Wide'!E392-'Raw Wide'!E391)/'Raw Wide'!E391</f>
        <v>6.3691822043533811E-2</v>
      </c>
      <c r="H393" s="5">
        <f>('Raw Wide'!F392-'Raw Wide'!F391)/'Raw Wide'!F391</f>
        <v>1.0341698019053616E-2</v>
      </c>
      <c r="I393" s="5">
        <f>('Raw Wide'!G392-'Raw Wide'!G391)/'Raw Wide'!G391</f>
        <v>4.5348817264103662E-2</v>
      </c>
      <c r="J393" s="5">
        <f>('Raw Wide'!H392-'Raw Wide'!H391)/'Raw Wide'!H391</f>
        <v>3.9182990968366103E-2</v>
      </c>
      <c r="K393" s="5">
        <f>('Raw Wide'!I392-'Raw Wide'!I391)/'Raw Wide'!I391</f>
        <v>3.2957907090442523E-2</v>
      </c>
      <c r="W393" s="2">
        <v>43469</v>
      </c>
      <c r="X393" s="9">
        <f>return[[#This Row],[1COV.DE]]-$N$7</f>
        <v>5.9382064852636765E-2</v>
      </c>
      <c r="Y393" s="9">
        <f>return[[#This Row],[ADS.DE]]-$O$7</f>
        <v>3.8342660356959074E-2</v>
      </c>
      <c r="Z393" s="9">
        <f>return[[#This Row],[DB1.DE]]-$P$7</f>
        <v>2.3728886657313604E-2</v>
      </c>
      <c r="AA393" s="9">
        <f>return[[#This Row],[FME.DE]]-$Q$7</f>
        <v>6.3903710622744456E-2</v>
      </c>
      <c r="AB393" s="9">
        <f>return[[#This Row],[MRK.DE]]-$R$7</f>
        <v>9.8690803226947378E-3</v>
      </c>
      <c r="AC393" s="9">
        <f>return[[#This Row],[PUM.DE]]-$S$7</f>
        <v>4.4546696455207375E-2</v>
      </c>
      <c r="AD393" s="9">
        <f>return[[#This Row],[SIE.DE]]-$T$7</f>
        <v>3.9047095371534689E-2</v>
      </c>
      <c r="AE393" s="9">
        <f>return[[#This Row],[ZAL.DE]]-$U$7</f>
        <v>3.3003461707606228E-2</v>
      </c>
    </row>
    <row r="394" spans="3:31" x14ac:dyDescent="0.25">
      <c r="C394" s="2">
        <v>43472</v>
      </c>
      <c r="D394" s="5">
        <f>('Raw Wide'!B393-'Raw Wide'!B392)/'Raw Wide'!B392</f>
        <v>-6.1754849225772214E-3</v>
      </c>
      <c r="E394" s="5">
        <f>('Raw Wide'!C393-'Raw Wide'!C392)/'Raw Wide'!C392</f>
        <v>-7.0661124700255691E-3</v>
      </c>
      <c r="F394" s="5">
        <f>('Raw Wide'!D393-'Raw Wide'!D392)/'Raw Wide'!D392</f>
        <v>-2.3255209127003478E-3</v>
      </c>
      <c r="G394" s="5">
        <f>('Raw Wide'!E393-'Raw Wide'!E392)/'Raw Wide'!E392</f>
        <v>-5.4126574639437241E-3</v>
      </c>
      <c r="H394" s="5">
        <f>('Raw Wide'!F393-'Raw Wide'!F392)/'Raw Wide'!F392</f>
        <v>-6.4531320988233023E-3</v>
      </c>
      <c r="I394" s="5">
        <f>('Raw Wide'!G393-'Raw Wide'!G392)/'Raw Wide'!G392</f>
        <v>-1.5572822252924093E-2</v>
      </c>
      <c r="J394" s="5">
        <f>('Raw Wide'!H393-'Raw Wide'!H392)/'Raw Wide'!H392</f>
        <v>-1.3106217027167509E-2</v>
      </c>
      <c r="K394" s="5">
        <f>('Raw Wide'!I393-'Raw Wide'!I392)/'Raw Wide'!I392</f>
        <v>5.8158360258481367E-2</v>
      </c>
      <c r="W394" s="2">
        <v>43472</v>
      </c>
      <c r="X394" s="9">
        <f>return[[#This Row],[1COV.DE]]-$N$7</f>
        <v>-6.139274162804291E-3</v>
      </c>
      <c r="Y394" s="9">
        <f>return[[#This Row],[ADS.DE]]-$O$7</f>
        <v>-7.3208778909219525E-3</v>
      </c>
      <c r="Z394" s="9">
        <f>return[[#This Row],[DB1.DE]]-$P$7</f>
        <v>-2.8938846187221883E-3</v>
      </c>
      <c r="AA394" s="9">
        <f>return[[#This Row],[FME.DE]]-$Q$7</f>
        <v>-5.2007688847330816E-3</v>
      </c>
      <c r="AB394" s="9">
        <f>return[[#This Row],[MRK.DE]]-$R$7</f>
        <v>-6.9257497951821798E-3</v>
      </c>
      <c r="AC394" s="9">
        <f>return[[#This Row],[PUM.DE]]-$S$7</f>
        <v>-1.6374943061820378E-2</v>
      </c>
      <c r="AD394" s="9">
        <f>return[[#This Row],[SIE.DE]]-$T$7</f>
        <v>-1.3242112623998926E-2</v>
      </c>
      <c r="AE394" s="9">
        <f>return[[#This Row],[ZAL.DE]]-$U$7</f>
        <v>5.8203914875645073E-2</v>
      </c>
    </row>
    <row r="395" spans="3:31" x14ac:dyDescent="0.25">
      <c r="C395" s="2">
        <v>43473</v>
      </c>
      <c r="D395" s="5">
        <f>('Raw Wide'!B394-'Raw Wide'!B393)/'Raw Wide'!B393</f>
        <v>1.7310141361883701E-2</v>
      </c>
      <c r="E395" s="5">
        <f>('Raw Wide'!C394-'Raw Wide'!C393)/'Raw Wide'!C393</f>
        <v>2.4248710954351296E-2</v>
      </c>
      <c r="F395" s="5">
        <f>('Raw Wide'!D394-'Raw Wide'!D393)/'Raw Wide'!D393</f>
        <v>2.3309415660584996E-3</v>
      </c>
      <c r="G395" s="5">
        <f>('Raw Wide'!E394-'Raw Wide'!E393)/'Raw Wide'!E393</f>
        <v>-1.2244746466252164E-2</v>
      </c>
      <c r="H395" s="5">
        <f>('Raw Wide'!F394-'Raw Wide'!F393)/'Raw Wide'!F393</f>
        <v>6.7190547230297666E-3</v>
      </c>
      <c r="I395" s="5">
        <f>('Raw Wide'!G394-'Raw Wide'!G393)/'Raw Wide'!G393</f>
        <v>5.6497024099354289E-3</v>
      </c>
      <c r="J395" s="5">
        <f>('Raw Wide'!H394-'Raw Wide'!H393)/'Raw Wide'!H393</f>
        <v>3.9840755385949856E-3</v>
      </c>
      <c r="K395" s="5">
        <f>('Raw Wide'!I394-'Raw Wide'!I393)/'Raw Wide'!I393</f>
        <v>1.4885457447119927E-2</v>
      </c>
      <c r="W395" s="2">
        <v>43473</v>
      </c>
      <c r="X395" s="9">
        <f>return[[#This Row],[1COV.DE]]-$N$7</f>
        <v>1.7346352121656632E-2</v>
      </c>
      <c r="Y395" s="9">
        <f>return[[#This Row],[ADS.DE]]-$O$7</f>
        <v>2.3993945533454911E-2</v>
      </c>
      <c r="Z395" s="9">
        <f>return[[#This Row],[DB1.DE]]-$P$7</f>
        <v>1.7625778600366591E-3</v>
      </c>
      <c r="AA395" s="9">
        <f>return[[#This Row],[FME.DE]]-$Q$7</f>
        <v>-1.2032857887041523E-2</v>
      </c>
      <c r="AB395" s="9">
        <f>return[[#This Row],[MRK.DE]]-$R$7</f>
        <v>6.2464370266708891E-3</v>
      </c>
      <c r="AC395" s="9">
        <f>return[[#This Row],[PUM.DE]]-$S$7</f>
        <v>4.847581601039143E-3</v>
      </c>
      <c r="AD395" s="9">
        <f>return[[#This Row],[SIE.DE]]-$T$7</f>
        <v>3.8481799417635697E-3</v>
      </c>
      <c r="AE395" s="9">
        <f>return[[#This Row],[ZAL.DE]]-$U$7</f>
        <v>1.4931012064283631E-2</v>
      </c>
    </row>
    <row r="396" spans="3:31" x14ac:dyDescent="0.25">
      <c r="C396" s="2">
        <v>43474</v>
      </c>
      <c r="D396" s="5">
        <f>('Raw Wide'!B395-'Raw Wide'!B394)/'Raw Wide'!B394</f>
        <v>2.0506166877561221E-2</v>
      </c>
      <c r="E396" s="5">
        <f>('Raw Wide'!C395-'Raw Wide'!C394)/'Raw Wide'!C394</f>
        <v>-2.3159713878888166E-3</v>
      </c>
      <c r="F396" s="5">
        <f>('Raw Wide'!D395-'Raw Wide'!D394)/'Raw Wide'!D394</f>
        <v>3.7209487347928988E-3</v>
      </c>
      <c r="G396" s="5">
        <f>('Raw Wide'!E395-'Raw Wide'!E394)/'Raw Wide'!E394</f>
        <v>3.856740533196671E-2</v>
      </c>
      <c r="H396" s="5">
        <f>('Raw Wide'!F395-'Raw Wide'!F394)/'Raw Wide'!F394</f>
        <v>1.0011038470309848E-2</v>
      </c>
      <c r="I396" s="5">
        <f>('Raw Wide'!G395-'Raw Wide'!G394)/'Raw Wide'!G394</f>
        <v>3.033698875623822E-2</v>
      </c>
      <c r="J396" s="5">
        <f>('Raw Wide'!H395-'Raw Wide'!H394)/'Raw Wide'!H394</f>
        <v>3.6630384776002089E-3</v>
      </c>
      <c r="K396" s="5">
        <f>('Raw Wide'!I395-'Raw Wide'!I394)/'Raw Wide'!I394</f>
        <v>2.218879277924031E-2</v>
      </c>
      <c r="W396" s="2">
        <v>43474</v>
      </c>
      <c r="X396" s="9">
        <f>return[[#This Row],[1COV.DE]]-$N$7</f>
        <v>2.0542377637334151E-2</v>
      </c>
      <c r="Y396" s="9">
        <f>return[[#This Row],[ADS.DE]]-$O$7</f>
        <v>-2.5707368087852004E-3</v>
      </c>
      <c r="Z396" s="9">
        <f>return[[#This Row],[DB1.DE]]-$P$7</f>
        <v>3.1525850287710583E-3</v>
      </c>
      <c r="AA396" s="9">
        <f>return[[#This Row],[FME.DE]]-$Q$7</f>
        <v>3.8779293911177355E-2</v>
      </c>
      <c r="AB396" s="9">
        <f>return[[#This Row],[MRK.DE]]-$R$7</f>
        <v>9.5384207739509699E-3</v>
      </c>
      <c r="AC396" s="9">
        <f>return[[#This Row],[PUM.DE]]-$S$7</f>
        <v>2.9534867947341933E-2</v>
      </c>
      <c r="AD396" s="9">
        <f>return[[#This Row],[SIE.DE]]-$T$7</f>
        <v>3.527142880768793E-3</v>
      </c>
      <c r="AE396" s="9">
        <f>return[[#This Row],[ZAL.DE]]-$U$7</f>
        <v>2.2234347396404015E-2</v>
      </c>
    </row>
    <row r="397" spans="3:31" x14ac:dyDescent="0.25">
      <c r="C397" s="2">
        <v>43475</v>
      </c>
      <c r="D397" s="5">
        <f>('Raw Wide'!B396-'Raw Wide'!B395)/'Raw Wide'!B395</f>
        <v>-2.6293175000847189E-2</v>
      </c>
      <c r="E397" s="5">
        <f>('Raw Wide'!C396-'Raw Wide'!C395)/'Raw Wide'!C395</f>
        <v>8.5117504881280781E-3</v>
      </c>
      <c r="F397" s="5">
        <f>('Raw Wide'!D396-'Raw Wide'!D395)/'Raw Wide'!D395</f>
        <v>9.2685665223243428E-4</v>
      </c>
      <c r="G397" s="5">
        <f>('Raw Wide'!E396-'Raw Wide'!E395)/'Raw Wide'!E395</f>
        <v>-1.2267814636140502E-2</v>
      </c>
      <c r="H397" s="5">
        <f>('Raw Wide'!F396-'Raw Wide'!F395)/'Raw Wide'!F395</f>
        <v>-2.86340530829073E-3</v>
      </c>
      <c r="I397" s="5">
        <f>('Raw Wide'!G396-'Raw Wide'!G395)/'Raw Wide'!G395</f>
        <v>2.1811899881364343E-3</v>
      </c>
      <c r="J397" s="5">
        <f>('Raw Wide'!H396-'Raw Wide'!H395)/'Raw Wide'!H395</f>
        <v>1.2164413293517954E-3</v>
      </c>
      <c r="K397" s="5">
        <f>('Raw Wide'!I396-'Raw Wide'!I395)/'Raw Wide'!I395</f>
        <v>1.1773362766740261E-2</v>
      </c>
      <c r="W397" s="2">
        <v>43475</v>
      </c>
      <c r="X397" s="9">
        <f>return[[#This Row],[1COV.DE]]-$N$7</f>
        <v>-2.6256964241074258E-2</v>
      </c>
      <c r="Y397" s="9">
        <f>return[[#This Row],[ADS.DE]]-$O$7</f>
        <v>8.2569850672316938E-3</v>
      </c>
      <c r="Z397" s="9">
        <f>return[[#This Row],[DB1.DE]]-$P$7</f>
        <v>3.584929462105939E-4</v>
      </c>
      <c r="AA397" s="9">
        <f>return[[#This Row],[FME.DE]]-$Q$7</f>
        <v>-1.205592605692986E-2</v>
      </c>
      <c r="AB397" s="9">
        <f>return[[#This Row],[MRK.DE]]-$R$7</f>
        <v>-3.336023004649608E-3</v>
      </c>
      <c r="AC397" s="9">
        <f>return[[#This Row],[PUM.DE]]-$S$7</f>
        <v>1.3790691792401482E-3</v>
      </c>
      <c r="AD397" s="9">
        <f>return[[#This Row],[SIE.DE]]-$T$7</f>
        <v>1.0805457325203795E-3</v>
      </c>
      <c r="AE397" s="9">
        <f>return[[#This Row],[ZAL.DE]]-$U$7</f>
        <v>1.1818917383903964E-2</v>
      </c>
    </row>
    <row r="398" spans="3:31" x14ac:dyDescent="0.25">
      <c r="C398" s="2">
        <v>43476</v>
      </c>
      <c r="D398" s="5">
        <f>('Raw Wide'!B397-'Raw Wide'!B396)/'Raw Wide'!B396</f>
        <v>-1.4709204943641804E-2</v>
      </c>
      <c r="E398" s="5">
        <f>('Raw Wide'!C397-'Raw Wide'!C396)/'Raw Wide'!C396</f>
        <v>7.6726384205391268E-3</v>
      </c>
      <c r="F398" s="5">
        <f>('Raw Wide'!D397-'Raw Wide'!D396)/'Raw Wide'!D396</f>
        <v>6.481364662465708E-3</v>
      </c>
      <c r="G398" s="5">
        <f>('Raw Wide'!E397-'Raw Wide'!E396)/'Raw Wide'!E396</f>
        <v>-5.7066091376718189E-3</v>
      </c>
      <c r="H398" s="5">
        <f>('Raw Wide'!F397-'Raw Wide'!F396)/'Raw Wide'!F396</f>
        <v>1.988038408876759E-3</v>
      </c>
      <c r="I398" s="5">
        <f>('Raw Wide'!G397-'Raw Wide'!G396)/'Raw Wide'!G396</f>
        <v>1.1969472490122207E-2</v>
      </c>
      <c r="J398" s="5">
        <f>('Raw Wide'!H397-'Raw Wide'!H396)/'Raw Wide'!H396</f>
        <v>-1.2454413271034892E-2</v>
      </c>
      <c r="K398" s="5">
        <f>('Raw Wide'!I397-'Raw Wide'!I396)/'Raw Wide'!I396</f>
        <v>-2.0727272727272737E-2</v>
      </c>
      <c r="W398" s="2">
        <v>43476</v>
      </c>
      <c r="X398" s="9">
        <f>return[[#This Row],[1COV.DE]]-$N$7</f>
        <v>-1.4672994183868873E-2</v>
      </c>
      <c r="Y398" s="9">
        <f>return[[#This Row],[ADS.DE]]-$O$7</f>
        <v>7.4178729996427425E-3</v>
      </c>
      <c r="Z398" s="9">
        <f>return[[#This Row],[DB1.DE]]-$P$7</f>
        <v>5.9130009564438675E-3</v>
      </c>
      <c r="AA398" s="9">
        <f>return[[#This Row],[FME.DE]]-$Q$7</f>
        <v>-5.4947205584611764E-3</v>
      </c>
      <c r="AB398" s="9">
        <f>return[[#This Row],[MRK.DE]]-$R$7</f>
        <v>1.5154207125178812E-3</v>
      </c>
      <c r="AC398" s="9">
        <f>return[[#This Row],[PUM.DE]]-$S$7</f>
        <v>1.116735168122592E-2</v>
      </c>
      <c r="AD398" s="9">
        <f>return[[#This Row],[SIE.DE]]-$T$7</f>
        <v>-1.2590308867866308E-2</v>
      </c>
      <c r="AE398" s="9">
        <f>return[[#This Row],[ZAL.DE]]-$U$7</f>
        <v>-2.0681718110109031E-2</v>
      </c>
    </row>
    <row r="399" spans="3:31" x14ac:dyDescent="0.25">
      <c r="C399" s="2">
        <v>43479</v>
      </c>
      <c r="D399" s="5">
        <f>('Raw Wide'!B398-'Raw Wide'!B397)/'Raw Wide'!B397</f>
        <v>6.6844779894749719E-3</v>
      </c>
      <c r="E399" s="5">
        <f>('Raw Wide'!C398-'Raw Wide'!C397)/'Raw Wide'!C397</f>
        <v>1.522873713376725E-3</v>
      </c>
      <c r="F399" s="5">
        <f>('Raw Wide'!D398-'Raw Wide'!D397)/'Raw Wide'!D397</f>
        <v>-6.8996047404269612E-3</v>
      </c>
      <c r="G399" s="5">
        <f>('Raw Wide'!E398-'Raw Wide'!E397)/'Raw Wide'!E397</f>
        <v>-6.7528220704633876E-4</v>
      </c>
      <c r="H399" s="5">
        <f>('Raw Wide'!F398-'Raw Wide'!F397)/'Raw Wide'!F397</f>
        <v>-4.8501177754237124E-3</v>
      </c>
      <c r="I399" s="5">
        <f>('Raw Wide'!G398-'Raw Wide'!G397)/'Raw Wide'!G397</f>
        <v>-1.1827898781046521E-2</v>
      </c>
      <c r="J399" s="5">
        <f>('Raw Wide'!H398-'Raw Wide'!H397)/'Raw Wide'!H397</f>
        <v>-1.8455162155072888E-3</v>
      </c>
      <c r="K399" s="5">
        <f>('Raw Wide'!I398-'Raw Wide'!I397)/'Raw Wide'!I397</f>
        <v>-1.5967322688451531E-2</v>
      </c>
      <c r="W399" s="2">
        <v>43479</v>
      </c>
      <c r="X399" s="9">
        <f>return[[#This Row],[1COV.DE]]-$N$7</f>
        <v>6.7206887492479023E-3</v>
      </c>
      <c r="Y399" s="9">
        <f>return[[#This Row],[ADS.DE]]-$O$7</f>
        <v>1.2681082924803412E-3</v>
      </c>
      <c r="Z399" s="9">
        <f>return[[#This Row],[DB1.DE]]-$P$7</f>
        <v>-7.4679684464488017E-3</v>
      </c>
      <c r="AA399" s="9">
        <f>return[[#This Row],[FME.DE]]-$Q$7</f>
        <v>-4.6339362783569672E-4</v>
      </c>
      <c r="AB399" s="9">
        <f>return[[#This Row],[MRK.DE]]-$R$7</f>
        <v>-5.3227354717825899E-3</v>
      </c>
      <c r="AC399" s="9">
        <f>return[[#This Row],[PUM.DE]]-$S$7</f>
        <v>-1.2630019589942807E-2</v>
      </c>
      <c r="AD399" s="9">
        <f>return[[#This Row],[SIE.DE]]-$T$7</f>
        <v>-1.9814118123387047E-3</v>
      </c>
      <c r="AE399" s="9">
        <f>return[[#This Row],[ZAL.DE]]-$U$7</f>
        <v>-1.5921768071287826E-2</v>
      </c>
    </row>
    <row r="400" spans="3:31" x14ac:dyDescent="0.25">
      <c r="C400" s="2">
        <v>43480</v>
      </c>
      <c r="D400" s="5">
        <f>('Raw Wide'!B399-'Raw Wide'!B398)/'Raw Wide'!B398</f>
        <v>-1.54936734477818E-3</v>
      </c>
      <c r="E400" s="5">
        <f>('Raw Wide'!C399-'Raw Wide'!C398)/'Raw Wide'!C398</f>
        <v>9.883390252211589E-3</v>
      </c>
      <c r="F400" s="5">
        <f>('Raw Wide'!D399-'Raw Wide'!D398)/'Raw Wide'!D398</f>
        <v>1.2968944778360528E-2</v>
      </c>
      <c r="G400" s="5">
        <f>('Raw Wide'!E399-'Raw Wide'!E398)/'Raw Wide'!E398</f>
        <v>1.4189112831183454E-2</v>
      </c>
      <c r="H400" s="5">
        <f>('Raw Wide'!F399-'Raw Wide'!F398)/'Raw Wide'!F398</f>
        <v>1.4621268199062482E-2</v>
      </c>
      <c r="I400" s="5">
        <f>('Raw Wide'!G399-'Raw Wide'!G398)/'Raw Wide'!G398</f>
        <v>-5.4407039121545696E-3</v>
      </c>
      <c r="J400" s="5">
        <f>('Raw Wide'!H399-'Raw Wide'!H398)/'Raw Wide'!H398</f>
        <v>3.5951697669511489E-3</v>
      </c>
      <c r="K400" s="5">
        <f>('Raw Wide'!I399-'Raw Wide'!I398)/'Raw Wide'!I398</f>
        <v>-9.0566037735848471E-3</v>
      </c>
      <c r="W400" s="2">
        <v>43480</v>
      </c>
      <c r="X400" s="9">
        <f>return[[#This Row],[1COV.DE]]-$N$7</f>
        <v>-1.5131565850052501E-3</v>
      </c>
      <c r="Y400" s="9">
        <f>return[[#This Row],[ADS.DE]]-$O$7</f>
        <v>9.6286248313152047E-3</v>
      </c>
      <c r="Z400" s="9">
        <f>return[[#This Row],[DB1.DE]]-$P$7</f>
        <v>1.2400581072338688E-2</v>
      </c>
      <c r="AA400" s="9">
        <f>return[[#This Row],[FME.DE]]-$Q$7</f>
        <v>1.4401001410394096E-2</v>
      </c>
      <c r="AB400" s="9">
        <f>return[[#This Row],[MRK.DE]]-$R$7</f>
        <v>1.4148650502703603E-2</v>
      </c>
      <c r="AC400" s="9">
        <f>return[[#This Row],[PUM.DE]]-$S$7</f>
        <v>-6.2428247210508554E-3</v>
      </c>
      <c r="AD400" s="9">
        <f>return[[#This Row],[SIE.DE]]-$T$7</f>
        <v>3.459274170119733E-3</v>
      </c>
      <c r="AE400" s="9">
        <f>return[[#This Row],[ZAL.DE]]-$U$7</f>
        <v>-9.0110491564211435E-3</v>
      </c>
    </row>
    <row r="401" spans="3:31" x14ac:dyDescent="0.25">
      <c r="C401" s="2">
        <v>43481</v>
      </c>
      <c r="D401" s="5">
        <f>('Raw Wide'!B400-'Raw Wide'!B399)/'Raw Wide'!B399</f>
        <v>2.5271626894736391E-2</v>
      </c>
      <c r="E401" s="5">
        <f>('Raw Wide'!C400-'Raw Wide'!C399)/'Raw Wide'!C399</f>
        <v>-5.7716581841419029E-3</v>
      </c>
      <c r="F401" s="5">
        <f>('Raw Wide'!D400-'Raw Wide'!D399)/'Raw Wide'!D399</f>
        <v>2.2862328960307012E-2</v>
      </c>
      <c r="G401" s="5">
        <f>('Raw Wide'!E400-'Raw Wide'!E399)/'Raw Wide'!E399</f>
        <v>1.2658197000973663E-2</v>
      </c>
      <c r="H401" s="5">
        <f>('Raw Wide'!F400-'Raw Wide'!F399)/'Raw Wide'!F399</f>
        <v>-1.0917097588034034E-2</v>
      </c>
      <c r="I401" s="5">
        <f>('Raw Wide'!G400-'Raw Wide'!G399)/'Raw Wide'!G399</f>
        <v>-2.1883489114778477E-3</v>
      </c>
      <c r="J401" s="5">
        <f>('Raw Wide'!H400-'Raw Wide'!H399)/'Raw Wide'!H399</f>
        <v>-1.1258259428010391E-3</v>
      </c>
      <c r="K401" s="5">
        <f>('Raw Wide'!I400-'Raw Wide'!I399)/'Raw Wide'!I399</f>
        <v>-6.0929169840060983E-3</v>
      </c>
      <c r="W401" s="2">
        <v>43481</v>
      </c>
      <c r="X401" s="9">
        <f>return[[#This Row],[1COV.DE]]-$N$7</f>
        <v>2.5307837654509321E-2</v>
      </c>
      <c r="Y401" s="9">
        <f>return[[#This Row],[ADS.DE]]-$O$7</f>
        <v>-6.0264236050382863E-3</v>
      </c>
      <c r="Z401" s="9">
        <f>return[[#This Row],[DB1.DE]]-$P$7</f>
        <v>2.2293965254285172E-2</v>
      </c>
      <c r="AA401" s="9">
        <f>return[[#This Row],[FME.DE]]-$Q$7</f>
        <v>1.2870085580184305E-2</v>
      </c>
      <c r="AB401" s="9">
        <f>return[[#This Row],[MRK.DE]]-$R$7</f>
        <v>-1.1389715284392912E-2</v>
      </c>
      <c r="AC401" s="9">
        <f>return[[#This Row],[PUM.DE]]-$S$7</f>
        <v>-2.9904697203741335E-3</v>
      </c>
      <c r="AD401" s="9">
        <f>return[[#This Row],[SIE.DE]]-$T$7</f>
        <v>-1.261721539632455E-3</v>
      </c>
      <c r="AE401" s="9">
        <f>return[[#This Row],[ZAL.DE]]-$U$7</f>
        <v>-6.0473623668423947E-3</v>
      </c>
    </row>
    <row r="402" spans="3:31" x14ac:dyDescent="0.25">
      <c r="C402" s="2">
        <v>43482</v>
      </c>
      <c r="D402" s="5">
        <f>('Raw Wide'!B401-'Raw Wide'!B400)/'Raw Wide'!B400</f>
        <v>7.5674719263873792E-3</v>
      </c>
      <c r="E402" s="5">
        <f>('Raw Wide'!C401-'Raw Wide'!C400)/'Raw Wide'!C400</f>
        <v>9.5911323923576815E-3</v>
      </c>
      <c r="F402" s="5">
        <f>('Raw Wide'!D401-'Raw Wide'!D400)/'Raw Wide'!D400</f>
        <v>9.3876177851073776E-3</v>
      </c>
      <c r="G402" s="5">
        <f>('Raw Wide'!E401-'Raw Wide'!E400)/'Raw Wide'!E400</f>
        <v>6.5789905135997381E-3</v>
      </c>
      <c r="H402" s="5">
        <f>('Raw Wide'!F401-'Raw Wide'!F400)/'Raw Wide'!F400</f>
        <v>-6.6223751762397387E-3</v>
      </c>
      <c r="I402" s="5">
        <f>('Raw Wide'!G401-'Raw Wide'!G400)/'Raw Wide'!G400</f>
        <v>1.2061526000598954E-2</v>
      </c>
      <c r="J402" s="5">
        <f>('Raw Wide'!H401-'Raw Wide'!H400)/'Raw Wide'!H400</f>
        <v>3.1766948540133265E-3</v>
      </c>
      <c r="K402" s="5">
        <f>('Raw Wide'!I401-'Raw Wide'!I400)/'Raw Wide'!I400</f>
        <v>7.2797318007662357E-3</v>
      </c>
      <c r="W402" s="2">
        <v>43482</v>
      </c>
      <c r="X402" s="9">
        <f>return[[#This Row],[1COV.DE]]-$N$7</f>
        <v>7.6036826861603096E-3</v>
      </c>
      <c r="Y402" s="9">
        <f>return[[#This Row],[ADS.DE]]-$O$7</f>
        <v>9.3363669714612973E-3</v>
      </c>
      <c r="Z402" s="9">
        <f>return[[#This Row],[DB1.DE]]-$P$7</f>
        <v>8.8192540790855371E-3</v>
      </c>
      <c r="AA402" s="9">
        <f>return[[#This Row],[FME.DE]]-$Q$7</f>
        <v>6.7908790928103806E-3</v>
      </c>
      <c r="AB402" s="9">
        <f>return[[#This Row],[MRK.DE]]-$R$7</f>
        <v>-7.0949928725986162E-3</v>
      </c>
      <c r="AC402" s="9">
        <f>return[[#This Row],[PUM.DE]]-$S$7</f>
        <v>1.1259405191702668E-2</v>
      </c>
      <c r="AD402" s="9">
        <f>return[[#This Row],[SIE.DE]]-$T$7</f>
        <v>3.0407992571819106E-3</v>
      </c>
      <c r="AE402" s="9">
        <f>return[[#This Row],[ZAL.DE]]-$U$7</f>
        <v>7.3252864179299392E-3</v>
      </c>
    </row>
    <row r="403" spans="3:31" x14ac:dyDescent="0.25">
      <c r="C403" s="2">
        <v>43483</v>
      </c>
      <c r="D403" s="5">
        <f>('Raw Wide'!B402-'Raw Wide'!B401)/'Raw Wide'!B401</f>
        <v>4.0343378489199423E-2</v>
      </c>
      <c r="E403" s="5">
        <f>('Raw Wide'!C402-'Raw Wide'!C401)/'Raw Wide'!C401</f>
        <v>2.0000001915883886E-2</v>
      </c>
      <c r="F403" s="5">
        <f>('Raw Wide'!D402-'Raw Wide'!D401)/'Raw Wide'!D401</f>
        <v>1.3728882834666323E-2</v>
      </c>
      <c r="G403" s="5">
        <f>('Raw Wide'!E402-'Raw Wide'!E401)/'Raw Wide'!E401</f>
        <v>1.3398708018682749E-2</v>
      </c>
      <c r="H403" s="5">
        <f>('Raw Wide'!F402-'Raw Wide'!F401)/'Raw Wide'!F401</f>
        <v>5.5554597141971611E-3</v>
      </c>
      <c r="I403" s="5">
        <f>('Raw Wide'!G402-'Raw Wide'!G401)/'Raw Wide'!G401</f>
        <v>2.2751852763274138E-2</v>
      </c>
      <c r="J403" s="5">
        <f>('Raw Wide'!H402-'Raw Wide'!H401)/'Raw Wide'!H401</f>
        <v>2.7170370770696423E-2</v>
      </c>
      <c r="K403" s="5">
        <f>('Raw Wide'!I402-'Raw Wide'!I401)/'Raw Wide'!I401</f>
        <v>1.217192802693314E-2</v>
      </c>
      <c r="W403" s="2">
        <v>43483</v>
      </c>
      <c r="X403" s="9">
        <f>return[[#This Row],[1COV.DE]]-$N$7</f>
        <v>4.037958924897235E-2</v>
      </c>
      <c r="Y403" s="9">
        <f>return[[#This Row],[ADS.DE]]-$O$7</f>
        <v>1.9745236494987502E-2</v>
      </c>
      <c r="Z403" s="9">
        <f>return[[#This Row],[DB1.DE]]-$P$7</f>
        <v>1.3160519128644483E-2</v>
      </c>
      <c r="AA403" s="9">
        <f>return[[#This Row],[FME.DE]]-$Q$7</f>
        <v>1.361059659789339E-2</v>
      </c>
      <c r="AB403" s="9">
        <f>return[[#This Row],[MRK.DE]]-$R$7</f>
        <v>5.0828420178382835E-3</v>
      </c>
      <c r="AC403" s="9">
        <f>return[[#This Row],[PUM.DE]]-$S$7</f>
        <v>2.1949731954377851E-2</v>
      </c>
      <c r="AD403" s="9">
        <f>return[[#This Row],[SIE.DE]]-$T$7</f>
        <v>2.7034475173865008E-2</v>
      </c>
      <c r="AE403" s="9">
        <f>return[[#This Row],[ZAL.DE]]-$U$7</f>
        <v>1.2217482644096844E-2</v>
      </c>
    </row>
    <row r="404" spans="3:31" x14ac:dyDescent="0.25">
      <c r="C404" s="2">
        <v>43486</v>
      </c>
      <c r="D404" s="5">
        <f>('Raw Wide'!B403-'Raw Wide'!B402)/'Raw Wide'!B402</f>
        <v>-1.6295507235048721E-2</v>
      </c>
      <c r="E404" s="5">
        <f>('Raw Wide'!C403-'Raw Wide'!C402)/'Raw Wide'!C402</f>
        <v>9.8039198805970548E-3</v>
      </c>
      <c r="F404" s="5">
        <f>('Raw Wide'!D403-'Raw Wide'!D402)/'Raw Wide'!D402</f>
        <v>1.7475014256130707E-3</v>
      </c>
      <c r="G404" s="5">
        <f>('Raw Wide'!E403-'Raw Wide'!E402)/'Raw Wide'!E402</f>
        <v>-5.1596558639867597E-3</v>
      </c>
      <c r="H404" s="5">
        <f>('Raw Wide'!F403-'Raw Wide'!F402)/'Raw Wide'!F402</f>
        <v>-4.8620016182509031E-3</v>
      </c>
      <c r="I404" s="5">
        <f>('Raw Wide'!G403-'Raw Wide'!G402)/'Raw Wide'!G402</f>
        <v>1.9067820343858434E-2</v>
      </c>
      <c r="J404" s="5">
        <f>('Raw Wide'!H403-'Raw Wide'!H402)/'Raw Wide'!H402</f>
        <v>1.9889755990290859E-3</v>
      </c>
      <c r="K404" s="5">
        <f>('Raw Wide'!I403-'Raw Wide'!I402)/'Raw Wide'!I402</f>
        <v>1.8038293196606773E-2</v>
      </c>
      <c r="W404" s="2">
        <v>43486</v>
      </c>
      <c r="X404" s="9">
        <f>return[[#This Row],[1COV.DE]]-$N$7</f>
        <v>-1.625929647527579E-2</v>
      </c>
      <c r="Y404" s="9">
        <f>return[[#This Row],[ADS.DE]]-$O$7</f>
        <v>9.5491544597006706E-3</v>
      </c>
      <c r="Z404" s="9">
        <f>return[[#This Row],[DB1.DE]]-$P$7</f>
        <v>1.1791377195912302E-3</v>
      </c>
      <c r="AA404" s="9">
        <f>return[[#This Row],[FME.DE]]-$Q$7</f>
        <v>-4.9477672847761181E-3</v>
      </c>
      <c r="AB404" s="9">
        <f>return[[#This Row],[MRK.DE]]-$R$7</f>
        <v>-5.3346193146097806E-3</v>
      </c>
      <c r="AC404" s="9">
        <f>return[[#This Row],[PUM.DE]]-$S$7</f>
        <v>1.8265699534962147E-2</v>
      </c>
      <c r="AD404" s="9">
        <f>return[[#This Row],[SIE.DE]]-$T$7</f>
        <v>1.85308000219767E-3</v>
      </c>
      <c r="AE404" s="9">
        <f>return[[#This Row],[ZAL.DE]]-$U$7</f>
        <v>1.8083847813770478E-2</v>
      </c>
    </row>
    <row r="405" spans="3:31" x14ac:dyDescent="0.25">
      <c r="C405" s="2">
        <v>43487</v>
      </c>
      <c r="D405" s="5">
        <f>('Raw Wide'!B404-'Raw Wide'!B403)/'Raw Wide'!B403</f>
        <v>-3.1453019362333259E-2</v>
      </c>
      <c r="E405" s="5">
        <f>('Raw Wide'!C404-'Raw Wide'!C403)/'Raw Wide'!C403</f>
        <v>-9.7092115628018695E-4</v>
      </c>
      <c r="F405" s="5">
        <f>('Raw Wide'!D404-'Raw Wide'!D403)/'Raw Wide'!D403</f>
        <v>-1.2211066647611998E-2</v>
      </c>
      <c r="G405" s="5">
        <f>('Raw Wide'!E404-'Raw Wide'!E403)/'Raw Wide'!E403</f>
        <v>9.7249259538575268E-4</v>
      </c>
      <c r="H405" s="5">
        <f>('Raw Wide'!F404-'Raw Wide'!F403)/'Raw Wide'!F403</f>
        <v>4.2194819258194703E-3</v>
      </c>
      <c r="I405" s="5">
        <f>('Raw Wide'!G404-'Raw Wide'!G403)/'Raw Wide'!G403</f>
        <v>1.2474098998452121E-2</v>
      </c>
      <c r="J405" s="5">
        <f>('Raw Wide'!H404-'Raw Wide'!H403)/'Raw Wide'!H403</f>
        <v>-1.3199795192897658E-2</v>
      </c>
      <c r="K405" s="5">
        <f>('Raw Wide'!I404-'Raw Wide'!I403)/'Raw Wide'!I403</f>
        <v>3.2853451458102645E-2</v>
      </c>
      <c r="W405" s="2">
        <v>43487</v>
      </c>
      <c r="X405" s="9">
        <f>return[[#This Row],[1COV.DE]]-$N$7</f>
        <v>-3.1416808602560332E-2</v>
      </c>
      <c r="Y405" s="9">
        <f>return[[#This Row],[ADS.DE]]-$O$7</f>
        <v>-1.2256865771765708E-3</v>
      </c>
      <c r="Z405" s="9">
        <f>return[[#This Row],[DB1.DE]]-$P$7</f>
        <v>-1.2779430353633839E-2</v>
      </c>
      <c r="AA405" s="9">
        <f>return[[#This Row],[FME.DE]]-$Q$7</f>
        <v>1.1843811745963946E-3</v>
      </c>
      <c r="AB405" s="9">
        <f>return[[#This Row],[MRK.DE]]-$R$7</f>
        <v>3.7468642294605924E-3</v>
      </c>
      <c r="AC405" s="9">
        <f>return[[#This Row],[PUM.DE]]-$S$7</f>
        <v>1.1671978189555834E-2</v>
      </c>
      <c r="AD405" s="9">
        <f>return[[#This Row],[SIE.DE]]-$T$7</f>
        <v>-1.3335690789729075E-2</v>
      </c>
      <c r="AE405" s="9">
        <f>return[[#This Row],[ZAL.DE]]-$U$7</f>
        <v>3.289900607526635E-2</v>
      </c>
    </row>
    <row r="406" spans="3:31" x14ac:dyDescent="0.25">
      <c r="C406" s="2">
        <v>43488</v>
      </c>
      <c r="D406" s="5">
        <f>('Raw Wide'!B405-'Raw Wide'!B404)/'Raw Wide'!B404</f>
        <v>-2.0783755234058465E-2</v>
      </c>
      <c r="E406" s="5">
        <f>('Raw Wide'!C405-'Raw Wide'!C404)/'Raw Wide'!C404</f>
        <v>7.2887115910693877E-3</v>
      </c>
      <c r="F406" s="5">
        <f>('Raw Wide'!D405-'Raw Wide'!D404)/'Raw Wide'!D404</f>
        <v>1.147908310965476E-2</v>
      </c>
      <c r="G406" s="5">
        <f>('Raw Wide'!E405-'Raw Wide'!E404)/'Raw Wide'!E404</f>
        <v>-3.2381911680431024E-4</v>
      </c>
      <c r="H406" s="5">
        <f>('Raw Wide'!F405-'Raw Wide'!F404)/'Raw Wide'!F404</f>
        <v>6.6343605637222067E-3</v>
      </c>
      <c r="I406" s="5">
        <f>('Raw Wide'!G405-'Raw Wide'!G404)/'Raw Wide'!G404</f>
        <v>5.1334561076786791E-3</v>
      </c>
      <c r="J406" s="5">
        <f>('Raw Wide'!H405-'Raw Wide'!H404)/'Raw Wide'!H404</f>
        <v>-7.8446471986513937E-3</v>
      </c>
      <c r="K406" s="5">
        <f>('Raw Wide'!I405-'Raw Wide'!I404)/'Raw Wide'!I404</f>
        <v>1.8227305218012795E-2</v>
      </c>
      <c r="W406" s="2">
        <v>43488</v>
      </c>
      <c r="X406" s="9">
        <f>return[[#This Row],[1COV.DE]]-$N$7</f>
        <v>-2.0747544474285534E-2</v>
      </c>
      <c r="Y406" s="9">
        <f>return[[#This Row],[ADS.DE]]-$O$7</f>
        <v>7.0339461701730034E-3</v>
      </c>
      <c r="Z406" s="9">
        <f>return[[#This Row],[DB1.DE]]-$P$7</f>
        <v>1.091071940363292E-2</v>
      </c>
      <c r="AA406" s="9">
        <f>return[[#This Row],[FME.DE]]-$Q$7</f>
        <v>-1.119305375936682E-4</v>
      </c>
      <c r="AB406" s="9">
        <f>return[[#This Row],[MRK.DE]]-$R$7</f>
        <v>6.1617428673633292E-3</v>
      </c>
      <c r="AC406" s="9">
        <f>return[[#This Row],[PUM.DE]]-$S$7</f>
        <v>4.3313352987823933E-3</v>
      </c>
      <c r="AD406" s="9">
        <f>return[[#This Row],[SIE.DE]]-$T$7</f>
        <v>-7.98054279548281E-3</v>
      </c>
      <c r="AE406" s="9">
        <f>return[[#This Row],[ZAL.DE]]-$U$7</f>
        <v>1.82728598351765E-2</v>
      </c>
    </row>
    <row r="407" spans="3:31" x14ac:dyDescent="0.25">
      <c r="C407" s="2">
        <v>43489</v>
      </c>
      <c r="D407" s="5">
        <f>('Raw Wide'!B406-'Raw Wide'!B405)/'Raw Wide'!B405</f>
        <v>2.8742854620475572E-3</v>
      </c>
      <c r="E407" s="5">
        <f>('Raw Wide'!C406-'Raw Wide'!C405)/'Raw Wide'!C405</f>
        <v>-2.411963358715042E-2</v>
      </c>
      <c r="F407" s="5">
        <f>('Raw Wide'!D406-'Raw Wide'!D405)/'Raw Wide'!D405</f>
        <v>4.3642039508375702E-4</v>
      </c>
      <c r="G407" s="5">
        <f>('Raw Wide'!E406-'Raw Wide'!E405)/'Raw Wide'!E405</f>
        <v>-2.5915006182252154E-3</v>
      </c>
      <c r="H407" s="5">
        <f>('Raw Wide'!F406-'Raw Wide'!F405)/'Raw Wide'!F405</f>
        <v>-4.6134346590427245E-3</v>
      </c>
      <c r="I407" s="5">
        <f>('Raw Wide'!G406-'Raw Wide'!G405)/'Raw Wide'!G405</f>
        <v>-2.4514853233779076E-2</v>
      </c>
      <c r="J407" s="5">
        <f>('Raw Wide'!H406-'Raw Wide'!H405)/'Raw Wide'!H405</f>
        <v>3.5478852484858137E-3</v>
      </c>
      <c r="K407" s="5">
        <f>('Raw Wide'!I406-'Raw Wide'!I405)/'Raw Wide'!I405</f>
        <v>1.8954054054054061E-2</v>
      </c>
      <c r="W407" s="2">
        <v>43489</v>
      </c>
      <c r="X407" s="9">
        <f>return[[#This Row],[1COV.DE]]-$N$7</f>
        <v>2.9104962218204872E-3</v>
      </c>
      <c r="Y407" s="9">
        <f>return[[#This Row],[ADS.DE]]-$O$7</f>
        <v>-2.4374399008046804E-2</v>
      </c>
      <c r="Z407" s="9">
        <f>return[[#This Row],[DB1.DE]]-$P$7</f>
        <v>-1.3194331093808337E-4</v>
      </c>
      <c r="AA407" s="9">
        <f>return[[#This Row],[FME.DE]]-$Q$7</f>
        <v>-2.3796120390145734E-3</v>
      </c>
      <c r="AB407" s="9">
        <f>return[[#This Row],[MRK.DE]]-$R$7</f>
        <v>-5.086052355401602E-3</v>
      </c>
      <c r="AC407" s="9">
        <f>return[[#This Row],[PUM.DE]]-$S$7</f>
        <v>-2.5316974042675362E-2</v>
      </c>
      <c r="AD407" s="9">
        <f>return[[#This Row],[SIE.DE]]-$T$7</f>
        <v>3.4119896516543978E-3</v>
      </c>
      <c r="AE407" s="9">
        <f>return[[#This Row],[ZAL.DE]]-$U$7</f>
        <v>1.8999608671217767E-2</v>
      </c>
    </row>
    <row r="408" spans="3:31" x14ac:dyDescent="0.25">
      <c r="C408" s="2">
        <v>43490</v>
      </c>
      <c r="D408" s="5">
        <f>('Raw Wide'!B407-'Raw Wide'!B406)/'Raw Wide'!B406</f>
        <v>4.9162217603347443E-2</v>
      </c>
      <c r="E408" s="5">
        <f>('Raw Wide'!C407-'Raw Wide'!C406)/'Raw Wide'!C406</f>
        <v>8.4033291129768563E-3</v>
      </c>
      <c r="F408" s="5">
        <f>('Raw Wide'!D407-'Raw Wide'!D406)/'Raw Wide'!D406</f>
        <v>3.0541128299876653E-3</v>
      </c>
      <c r="G408" s="5">
        <f>('Raw Wide'!E407-'Raw Wide'!E406)/'Raw Wide'!E406</f>
        <v>3.1178934277906876E-2</v>
      </c>
      <c r="H408" s="5">
        <f>('Raw Wide'!F407-'Raw Wide'!F406)/'Raw Wide'!F406</f>
        <v>1.5890442225045202E-2</v>
      </c>
      <c r="I408" s="5">
        <f>('Raw Wide'!G407-'Raw Wide'!G406)/'Raw Wide'!G406</f>
        <v>5.2356095385311082E-3</v>
      </c>
      <c r="J408" s="5">
        <f>('Raw Wide'!H407-'Raw Wide'!H406)/'Raw Wide'!H406</f>
        <v>1.3333311141718934E-2</v>
      </c>
      <c r="K408" s="5">
        <f>('Raw Wide'!I407-'Raw Wide'!I406)/'Raw Wide'!I406</f>
        <v>3.1002375783590264E-2</v>
      </c>
      <c r="W408" s="2">
        <v>43490</v>
      </c>
      <c r="X408" s="9">
        <f>return[[#This Row],[1COV.DE]]-$N$7</f>
        <v>4.9198428363120369E-2</v>
      </c>
      <c r="Y408" s="9">
        <f>return[[#This Row],[ADS.DE]]-$O$7</f>
        <v>8.1485636920804721E-3</v>
      </c>
      <c r="Z408" s="9">
        <f>return[[#This Row],[DB1.DE]]-$P$7</f>
        <v>2.4857491239658248E-3</v>
      </c>
      <c r="AA408" s="9">
        <f>return[[#This Row],[FME.DE]]-$Q$7</f>
        <v>3.1390822857117522E-2</v>
      </c>
      <c r="AB408" s="9">
        <f>return[[#This Row],[MRK.DE]]-$R$7</f>
        <v>1.5417824528686324E-2</v>
      </c>
      <c r="AC408" s="9">
        <f>return[[#This Row],[PUM.DE]]-$S$7</f>
        <v>4.4334887296348224E-3</v>
      </c>
      <c r="AD408" s="9">
        <f>return[[#This Row],[SIE.DE]]-$T$7</f>
        <v>1.3197415544887518E-2</v>
      </c>
      <c r="AE408" s="9">
        <f>return[[#This Row],[ZAL.DE]]-$U$7</f>
        <v>3.104793040075397E-2</v>
      </c>
    </row>
    <row r="409" spans="3:31" x14ac:dyDescent="0.25">
      <c r="C409" s="2">
        <v>43493</v>
      </c>
      <c r="D409" s="5">
        <f>('Raw Wide'!B408-'Raw Wide'!B407)/'Raw Wide'!B407</f>
        <v>-2.689627109965324E-2</v>
      </c>
      <c r="E409" s="5">
        <f>('Raw Wide'!C408-'Raw Wide'!C407)/'Raw Wide'!C407</f>
        <v>-4.4117816859338002E-3</v>
      </c>
      <c r="F409" s="5">
        <f>('Raw Wide'!D408-'Raw Wide'!D407)/'Raw Wide'!D407</f>
        <v>6.0896367076994544E-3</v>
      </c>
      <c r="G409" s="5">
        <f>('Raw Wide'!E408-'Raw Wide'!E407)/'Raw Wide'!E407</f>
        <v>-6.299253399018912E-3</v>
      </c>
      <c r="H409" s="5">
        <f>('Raw Wide'!F408-'Raw Wide'!F407)/'Raw Wide'!F407</f>
        <v>-1.7597180461447745E-2</v>
      </c>
      <c r="I409" s="5">
        <f>('Raw Wide'!G408-'Raw Wide'!G407)/'Raw Wide'!G407</f>
        <v>3.1249358405856641E-3</v>
      </c>
      <c r="J409" s="5">
        <f>('Raw Wide'!H408-'Raw Wide'!H407)/'Raw Wide'!H407</f>
        <v>-2.9904308591259311E-3</v>
      </c>
      <c r="K409" s="5">
        <f>('Raw Wide'!I408-'Raw Wide'!I407)/'Raw Wide'!I407</f>
        <v>-4.042769796191107E-2</v>
      </c>
      <c r="W409" s="2">
        <v>43493</v>
      </c>
      <c r="X409" s="9">
        <f>return[[#This Row],[1COV.DE]]-$N$7</f>
        <v>-2.6860060339880309E-2</v>
      </c>
      <c r="Y409" s="9">
        <f>return[[#This Row],[ADS.DE]]-$O$7</f>
        <v>-4.6665471068301836E-3</v>
      </c>
      <c r="Z409" s="9">
        <f>return[[#This Row],[DB1.DE]]-$P$7</f>
        <v>5.5212730016776139E-3</v>
      </c>
      <c r="AA409" s="9">
        <f>return[[#This Row],[FME.DE]]-$Q$7</f>
        <v>-6.0873648198082695E-3</v>
      </c>
      <c r="AB409" s="9">
        <f>return[[#This Row],[MRK.DE]]-$R$7</f>
        <v>-1.8069798157806623E-2</v>
      </c>
      <c r="AC409" s="9">
        <f>return[[#This Row],[PUM.DE]]-$S$7</f>
        <v>2.3228150316893783E-3</v>
      </c>
      <c r="AD409" s="9">
        <f>return[[#This Row],[SIE.DE]]-$T$7</f>
        <v>-3.126326455957347E-3</v>
      </c>
      <c r="AE409" s="9">
        <f>return[[#This Row],[ZAL.DE]]-$U$7</f>
        <v>-4.0382143344747365E-2</v>
      </c>
    </row>
    <row r="410" spans="3:31" x14ac:dyDescent="0.25">
      <c r="C410" s="2">
        <v>43494</v>
      </c>
      <c r="D410" s="5">
        <f>('Raw Wide'!B409-'Raw Wide'!B408)/'Raw Wide'!B408</f>
        <v>3.6708147133450077E-3</v>
      </c>
      <c r="E410" s="5">
        <f>('Raw Wide'!C409-'Raw Wide'!C408)/'Raw Wide'!C408</f>
        <v>5.9083881853659887E-3</v>
      </c>
      <c r="F410" s="5">
        <f>('Raw Wide'!D409-'Raw Wide'!D408)/'Raw Wide'!D408</f>
        <v>8.6467511372543791E-3</v>
      </c>
      <c r="G410" s="5">
        <f>('Raw Wide'!E409-'Raw Wide'!E408)/'Raw Wide'!E408</f>
        <v>-1.9016724688708719E-3</v>
      </c>
      <c r="H410" s="5">
        <f>('Raw Wide'!F409-'Raw Wide'!F408)/'Raw Wide'!F408</f>
        <v>1.1941595896361243E-2</v>
      </c>
      <c r="I410" s="5">
        <f>('Raw Wide'!G409-'Raw Wide'!G408)/'Raw Wide'!G408</f>
        <v>3.1152651302860149E-3</v>
      </c>
      <c r="J410" s="5">
        <f>('Raw Wide'!H409-'Raw Wide'!H408)/'Raw Wide'!H408</f>
        <v>4.9990346816231402E-3</v>
      </c>
      <c r="K410" s="5">
        <f>('Raw Wide'!I409-'Raw Wide'!I408)/'Raw Wide'!I408</f>
        <v>-8.1128136529531283E-2</v>
      </c>
      <c r="W410" s="2">
        <v>43494</v>
      </c>
      <c r="X410" s="9">
        <f>return[[#This Row],[1COV.DE]]-$N$7</f>
        <v>3.7070254731179377E-3</v>
      </c>
      <c r="Y410" s="9">
        <f>return[[#This Row],[ADS.DE]]-$O$7</f>
        <v>5.6536227644696044E-3</v>
      </c>
      <c r="Z410" s="9">
        <f>return[[#This Row],[DB1.DE]]-$P$7</f>
        <v>8.0783874312325386E-3</v>
      </c>
      <c r="AA410" s="9">
        <f>return[[#This Row],[FME.DE]]-$Q$7</f>
        <v>-1.6897838896602299E-3</v>
      </c>
      <c r="AB410" s="9">
        <f>return[[#This Row],[MRK.DE]]-$R$7</f>
        <v>1.1468978200002365E-2</v>
      </c>
      <c r="AC410" s="9">
        <f>return[[#This Row],[PUM.DE]]-$S$7</f>
        <v>2.3131443213897287E-3</v>
      </c>
      <c r="AD410" s="9">
        <f>return[[#This Row],[SIE.DE]]-$T$7</f>
        <v>4.8631390847917247E-3</v>
      </c>
      <c r="AE410" s="9">
        <f>return[[#This Row],[ZAL.DE]]-$U$7</f>
        <v>-8.1082581912367585E-2</v>
      </c>
    </row>
    <row r="411" spans="3:31" x14ac:dyDescent="0.25">
      <c r="C411" s="2">
        <v>43495</v>
      </c>
      <c r="D411" s="5">
        <f>('Raw Wide'!B410-'Raw Wide'!B409)/'Raw Wide'!B409</f>
        <v>5.4001689824911832E-2</v>
      </c>
      <c r="E411" s="5">
        <f>('Raw Wide'!C410-'Raw Wide'!C409)/'Raw Wide'!C409</f>
        <v>9.3000655080801003E-3</v>
      </c>
      <c r="F411" s="5">
        <f>('Raw Wide'!D410-'Raw Wide'!D409)/'Raw Wide'!D409</f>
        <v>-6.4294530240850082E-3</v>
      </c>
      <c r="G411" s="5">
        <f>('Raw Wide'!E410-'Raw Wide'!E409)/'Raw Wide'!E409</f>
        <v>1.238478571084781E-2</v>
      </c>
      <c r="H411" s="5">
        <f>('Raw Wide'!F410-'Raw Wide'!F409)/'Raw Wide'!F409</f>
        <v>-1.7481751005754432E-3</v>
      </c>
      <c r="I411" s="5">
        <f>('Raw Wide'!G410-'Raw Wide'!G409)/'Raw Wide'!G409</f>
        <v>2.0703793965451459E-3</v>
      </c>
      <c r="J411" s="5">
        <f>('Raw Wide'!H410-'Raw Wide'!H409)/'Raw Wide'!H409</f>
        <v>-7.3617193937758462E-3</v>
      </c>
      <c r="K411" s="5">
        <f>('Raw Wide'!I410-'Raw Wide'!I409)/'Raw Wide'!I409</f>
        <v>-1.1367904940049436E-2</v>
      </c>
      <c r="W411" s="2">
        <v>43495</v>
      </c>
      <c r="X411" s="9">
        <f>return[[#This Row],[1COV.DE]]-$N$7</f>
        <v>5.4037900584684759E-2</v>
      </c>
      <c r="Y411" s="9">
        <f>return[[#This Row],[ADS.DE]]-$O$7</f>
        <v>9.045300087183716E-3</v>
      </c>
      <c r="Z411" s="9">
        <f>return[[#This Row],[DB1.DE]]-$P$7</f>
        <v>-6.9978167301068487E-3</v>
      </c>
      <c r="AA411" s="9">
        <f>return[[#This Row],[FME.DE]]-$Q$7</f>
        <v>1.2596674290058452E-2</v>
      </c>
      <c r="AB411" s="9">
        <f>return[[#This Row],[MRK.DE]]-$R$7</f>
        <v>-2.2207927969343211E-3</v>
      </c>
      <c r="AC411" s="9">
        <f>return[[#This Row],[PUM.DE]]-$S$7</f>
        <v>1.2682585876488599E-3</v>
      </c>
      <c r="AD411" s="9">
        <f>return[[#This Row],[SIE.DE]]-$T$7</f>
        <v>-7.4976149906072617E-3</v>
      </c>
      <c r="AE411" s="9">
        <f>return[[#This Row],[ZAL.DE]]-$U$7</f>
        <v>-1.1322350322885732E-2</v>
      </c>
    </row>
    <row r="412" spans="3:31" x14ac:dyDescent="0.25">
      <c r="C412" s="2">
        <v>43496</v>
      </c>
      <c r="D412" s="5">
        <f>('Raw Wide'!B411-'Raw Wide'!B410)/'Raw Wide'!B410</f>
        <v>-1.6534065937499804E-2</v>
      </c>
      <c r="E412" s="5">
        <f>('Raw Wide'!C411-'Raw Wide'!C410)/'Raw Wide'!C410</f>
        <v>7.2744897642835022E-3</v>
      </c>
      <c r="F412" s="5">
        <f>('Raw Wide'!D411-'Raw Wide'!D410)/'Raw Wide'!D410</f>
        <v>3.0198560107278735E-3</v>
      </c>
      <c r="G412" s="5">
        <f>('Raw Wide'!E411-'Raw Wide'!E410)/'Raw Wide'!E410</f>
        <v>9.4103414083033052E-3</v>
      </c>
      <c r="H412" s="5">
        <f>('Raw Wide'!F411-'Raw Wide'!F410)/'Raw Wide'!F410</f>
        <v>2.4080300350128371E-3</v>
      </c>
      <c r="I412" s="5">
        <f>('Raw Wide'!G411-'Raw Wide'!G410)/'Raw Wide'!G410</f>
        <v>5.1652969629706119E-3</v>
      </c>
      <c r="J412" s="5">
        <f>('Raw Wide'!H411-'Raw Wide'!H410)/'Raw Wide'!H410</f>
        <v>-2.0837661985352689E-3</v>
      </c>
      <c r="K412" s="5">
        <f>('Raw Wide'!I411-'Raw Wide'!I410)/'Raw Wide'!I410</f>
        <v>2.1464162514373275E-2</v>
      </c>
      <c r="W412" s="2">
        <v>43496</v>
      </c>
      <c r="X412" s="9">
        <f>return[[#This Row],[1COV.DE]]-$N$7</f>
        <v>-1.6497855177726874E-2</v>
      </c>
      <c r="Y412" s="9">
        <f>return[[#This Row],[ADS.DE]]-$O$7</f>
        <v>7.0197243433871188E-3</v>
      </c>
      <c r="Z412" s="9">
        <f>return[[#This Row],[DB1.DE]]-$P$7</f>
        <v>2.451492304706033E-3</v>
      </c>
      <c r="AA412" s="9">
        <f>return[[#This Row],[FME.DE]]-$Q$7</f>
        <v>9.6222299875139469E-3</v>
      </c>
      <c r="AB412" s="9">
        <f>return[[#This Row],[MRK.DE]]-$R$7</f>
        <v>1.9354123386539593E-3</v>
      </c>
      <c r="AC412" s="9">
        <f>return[[#This Row],[PUM.DE]]-$S$7</f>
        <v>4.3631761540743261E-3</v>
      </c>
      <c r="AD412" s="9">
        <f>return[[#This Row],[SIE.DE]]-$T$7</f>
        <v>-2.2196617953666848E-3</v>
      </c>
      <c r="AE412" s="9">
        <f>return[[#This Row],[ZAL.DE]]-$U$7</f>
        <v>2.150971713153698E-2</v>
      </c>
    </row>
    <row r="413" spans="3:31" x14ac:dyDescent="0.25">
      <c r="C413" s="2">
        <v>43497</v>
      </c>
      <c r="D413" s="5">
        <f>('Raw Wide'!B412-'Raw Wide'!B411)/'Raw Wide'!B411</f>
        <v>7.6796121380268969E-3</v>
      </c>
      <c r="E413" s="5">
        <f>('Raw Wide'!C412-'Raw Wide'!C411)/'Raw Wide'!C411</f>
        <v>-4.2609517304207055E-2</v>
      </c>
      <c r="F413" s="5">
        <f>('Raw Wide'!D412-'Raw Wide'!D411)/'Raw Wide'!D411</f>
        <v>-6.0215278743107441E-3</v>
      </c>
      <c r="G413" s="5">
        <f>('Raw Wide'!E412-'Raw Wide'!E411)/'Raw Wide'!E411</f>
        <v>-9.9440354832920786E-3</v>
      </c>
      <c r="H413" s="5">
        <f>('Raw Wide'!F412-'Raw Wide'!F411)/'Raw Wide'!F411</f>
        <v>4.1493560328493308E-3</v>
      </c>
      <c r="I413" s="5">
        <f>('Raw Wide'!G412-'Raw Wide'!G411)/'Raw Wide'!G411</f>
        <v>-1.1305207554676519E-2</v>
      </c>
      <c r="J413" s="5">
        <f>('Raw Wide'!H412-'Raw Wide'!H411)/'Raw Wide'!H411</f>
        <v>-1.6704436626241619E-3</v>
      </c>
      <c r="K413" s="5">
        <f>('Raw Wide'!I412-'Raw Wide'!I411)/'Raw Wide'!I411</f>
        <v>2.3639812382739215E-2</v>
      </c>
      <c r="W413" s="2">
        <v>43497</v>
      </c>
      <c r="X413" s="9">
        <f>return[[#This Row],[1COV.DE]]-$N$7</f>
        <v>7.7158228977998273E-3</v>
      </c>
      <c r="Y413" s="9">
        <f>return[[#This Row],[ADS.DE]]-$O$7</f>
        <v>-4.2864282725103439E-2</v>
      </c>
      <c r="Z413" s="9">
        <f>return[[#This Row],[DB1.DE]]-$P$7</f>
        <v>-6.5898915803325846E-3</v>
      </c>
      <c r="AA413" s="9">
        <f>return[[#This Row],[FME.DE]]-$Q$7</f>
        <v>-9.732146904081437E-3</v>
      </c>
      <c r="AB413" s="9">
        <f>return[[#This Row],[MRK.DE]]-$R$7</f>
        <v>3.6767383364904528E-3</v>
      </c>
      <c r="AC413" s="9">
        <f>return[[#This Row],[PUM.DE]]-$S$7</f>
        <v>-1.2107328363572806E-2</v>
      </c>
      <c r="AD413" s="9">
        <f>return[[#This Row],[SIE.DE]]-$T$7</f>
        <v>-1.8063392594555778E-3</v>
      </c>
      <c r="AE413" s="9">
        <f>return[[#This Row],[ZAL.DE]]-$U$7</f>
        <v>2.368536699990292E-2</v>
      </c>
    </row>
    <row r="414" spans="3:31" x14ac:dyDescent="0.25">
      <c r="C414" s="2">
        <v>43500</v>
      </c>
      <c r="D414" s="5">
        <f>('Raw Wide'!B413-'Raw Wide'!B412)/'Raw Wide'!B412</f>
        <v>4.9434593094020048E-3</v>
      </c>
      <c r="E414" s="5">
        <f>('Raw Wide'!C413-'Raw Wide'!C412)/'Raw Wide'!C412</f>
        <v>-1.0560709672547307E-2</v>
      </c>
      <c r="F414" s="5">
        <f>('Raw Wide'!D413-'Raw Wide'!D412)/'Raw Wide'!D412</f>
        <v>4.32709362112062E-4</v>
      </c>
      <c r="G414" s="5">
        <f>('Raw Wide'!E413-'Raw Wide'!E412)/'Raw Wide'!E412</f>
        <v>5.6497873295296994E-3</v>
      </c>
      <c r="H414" s="5">
        <f>('Raw Wide'!F413-'Raw Wide'!F412)/'Raw Wide'!F412</f>
        <v>1.9573747734392903E-2</v>
      </c>
      <c r="I414" s="5">
        <f>('Raw Wide'!G413-'Raw Wide'!G412)/'Raw Wide'!G412</f>
        <v>-1.0395153787260071E-3</v>
      </c>
      <c r="J414" s="5">
        <f>('Raw Wide'!H413-'Raw Wide'!H412)/'Raw Wide'!H412</f>
        <v>-6.4839743467367435E-3</v>
      </c>
      <c r="K414" s="5">
        <f>('Raw Wide'!I413-'Raw Wide'!I412)/'Raw Wide'!I412</f>
        <v>-6.9648457857460766E-3</v>
      </c>
      <c r="W414" s="2">
        <v>43500</v>
      </c>
      <c r="X414" s="9">
        <f>return[[#This Row],[1COV.DE]]-$N$7</f>
        <v>4.9796700691749352E-3</v>
      </c>
      <c r="Y414" s="9">
        <f>return[[#This Row],[ADS.DE]]-$O$7</f>
        <v>-1.0815475093443692E-2</v>
      </c>
      <c r="Z414" s="9">
        <f>return[[#This Row],[DB1.DE]]-$P$7</f>
        <v>-1.3565434390977839E-4</v>
      </c>
      <c r="AA414" s="9">
        <f>return[[#This Row],[FME.DE]]-$Q$7</f>
        <v>5.8616759087403419E-3</v>
      </c>
      <c r="AB414" s="9">
        <f>return[[#This Row],[MRK.DE]]-$R$7</f>
        <v>1.9101130038034025E-2</v>
      </c>
      <c r="AC414" s="9">
        <f>return[[#This Row],[PUM.DE]]-$S$7</f>
        <v>-1.8416361876222931E-3</v>
      </c>
      <c r="AD414" s="9">
        <f>return[[#This Row],[SIE.DE]]-$T$7</f>
        <v>-6.619869943568159E-3</v>
      </c>
      <c r="AE414" s="9">
        <f>return[[#This Row],[ZAL.DE]]-$U$7</f>
        <v>-6.919291168582373E-3</v>
      </c>
    </row>
    <row r="415" spans="3:31" x14ac:dyDescent="0.25">
      <c r="C415" s="2">
        <v>43501</v>
      </c>
      <c r="D415" s="5">
        <f>('Raw Wide'!B414-'Raw Wide'!B413)/'Raw Wide'!B413</f>
        <v>3.545807657769303E-2</v>
      </c>
      <c r="E415" s="5">
        <f>('Raw Wide'!C414-'Raw Wide'!C413)/'Raw Wide'!C413</f>
        <v>3.0749635442441352E-2</v>
      </c>
      <c r="F415" s="5">
        <f>('Raw Wide'!D414-'Raw Wide'!D413)/'Raw Wide'!D413</f>
        <v>1.7300418064678021E-3</v>
      </c>
      <c r="G415" s="5">
        <f>('Raw Wide'!E414-'Raw Wide'!E413)/'Raw Wide'!E413</f>
        <v>3.6828901203013548E-2</v>
      </c>
      <c r="H415" s="5">
        <f>('Raw Wide'!F414-'Raw Wide'!F413)/'Raw Wide'!F413</f>
        <v>3.1143337027956526E-2</v>
      </c>
      <c r="I415" s="5">
        <f>('Raw Wide'!G414-'Raw Wide'!G413)/'Raw Wide'!G413</f>
        <v>4.1623669728192226E-3</v>
      </c>
      <c r="J415" s="5">
        <f>('Raw Wide'!H414-'Raw Wide'!H413)/'Raw Wide'!H413</f>
        <v>1.3999976688490514E-2</v>
      </c>
      <c r="K415" s="5">
        <f>('Raw Wide'!I414-'Raw Wide'!I413)/'Raw Wide'!I413</f>
        <v>2.4732373569582935E-2</v>
      </c>
      <c r="W415" s="2">
        <v>43501</v>
      </c>
      <c r="X415" s="9">
        <f>return[[#This Row],[1COV.DE]]-$N$7</f>
        <v>3.5494287337465957E-2</v>
      </c>
      <c r="Y415" s="9">
        <f>return[[#This Row],[ADS.DE]]-$O$7</f>
        <v>3.0494870021544968E-2</v>
      </c>
      <c r="Z415" s="9">
        <f>return[[#This Row],[DB1.DE]]-$P$7</f>
        <v>1.1616781004459616E-3</v>
      </c>
      <c r="AA415" s="9">
        <f>return[[#This Row],[FME.DE]]-$Q$7</f>
        <v>3.7040789782224193E-2</v>
      </c>
      <c r="AB415" s="9">
        <f>return[[#This Row],[MRK.DE]]-$R$7</f>
        <v>3.0670719331597648E-2</v>
      </c>
      <c r="AC415" s="9">
        <f>return[[#This Row],[PUM.DE]]-$S$7</f>
        <v>3.3602461639229367E-3</v>
      </c>
      <c r="AD415" s="9">
        <f>return[[#This Row],[SIE.DE]]-$T$7</f>
        <v>1.3864081091659097E-2</v>
      </c>
      <c r="AE415" s="9">
        <f>return[[#This Row],[ZAL.DE]]-$U$7</f>
        <v>2.477792818674664E-2</v>
      </c>
    </row>
    <row r="416" spans="3:31" x14ac:dyDescent="0.25">
      <c r="C416" s="2">
        <v>43502</v>
      </c>
      <c r="D416" s="5">
        <f>('Raw Wide'!B415-'Raw Wide'!B414)/'Raw Wide'!B414</f>
        <v>-7.9177761264093984E-4</v>
      </c>
      <c r="E416" s="5">
        <f>('Raw Wide'!C415-'Raw Wide'!C414)/'Raw Wide'!C414</f>
        <v>-3.9447296457316636E-3</v>
      </c>
      <c r="F416" s="5">
        <f>('Raw Wide'!D415-'Raw Wide'!D414)/'Raw Wide'!D414</f>
        <v>-2.1588291474939486E-3</v>
      </c>
      <c r="G416" s="5">
        <f>('Raw Wide'!E415-'Raw Wide'!E414)/'Raw Wide'!E414</f>
        <v>3.6121470510353374E-3</v>
      </c>
      <c r="H416" s="5">
        <f>('Raw Wide'!F415-'Raw Wide'!F414)/'Raw Wide'!F414</f>
        <v>6.2056448764532147E-4</v>
      </c>
      <c r="I416" s="5">
        <f>('Raw Wide'!G415-'Raw Wide'!G414)/'Raw Wide'!G414</f>
        <v>-3.1088297869800367E-3</v>
      </c>
      <c r="J416" s="5">
        <f>('Raw Wide'!H415-'Raw Wide'!H414)/'Raw Wide'!H414</f>
        <v>-9.5504881358458964E-3</v>
      </c>
      <c r="K416" s="5">
        <f>('Raw Wide'!I415-'Raw Wide'!I414)/'Raw Wide'!I414</f>
        <v>-2.1974063400576477E-2</v>
      </c>
      <c r="W416" s="2">
        <v>43502</v>
      </c>
      <c r="X416" s="9">
        <f>return[[#This Row],[1COV.DE]]-$N$7</f>
        <v>-7.5556685286800977E-4</v>
      </c>
      <c r="Y416" s="9">
        <f>return[[#This Row],[ADS.DE]]-$O$7</f>
        <v>-4.1994950666280478E-3</v>
      </c>
      <c r="Z416" s="9">
        <f>return[[#This Row],[DB1.DE]]-$P$7</f>
        <v>-2.7271928535157891E-3</v>
      </c>
      <c r="AA416" s="9">
        <f>return[[#This Row],[FME.DE]]-$Q$7</f>
        <v>3.8240356302459795E-3</v>
      </c>
      <c r="AB416" s="9">
        <f>return[[#This Row],[MRK.DE]]-$R$7</f>
        <v>1.4794679128644369E-4</v>
      </c>
      <c r="AC416" s="9">
        <f>return[[#This Row],[PUM.DE]]-$S$7</f>
        <v>-3.910950595876323E-3</v>
      </c>
      <c r="AD416" s="9">
        <f>return[[#This Row],[SIE.DE]]-$T$7</f>
        <v>-9.6863837326773127E-3</v>
      </c>
      <c r="AE416" s="9">
        <f>return[[#This Row],[ZAL.DE]]-$U$7</f>
        <v>-2.1928508783412771E-2</v>
      </c>
    </row>
    <row r="417" spans="3:31" x14ac:dyDescent="0.25">
      <c r="C417" s="2">
        <v>43503</v>
      </c>
      <c r="D417" s="5">
        <f>('Raw Wide'!B416-'Raw Wide'!B415)/'Raw Wide'!B415</f>
        <v>-4.8137924012434205E-2</v>
      </c>
      <c r="E417" s="5">
        <f>('Raw Wide'!C416-'Raw Wide'!C415)/'Raw Wide'!C415</f>
        <v>-1.2376235536947486E-2</v>
      </c>
      <c r="F417" s="5">
        <f>('Raw Wide'!D416-'Raw Wide'!D415)/'Raw Wide'!D415</f>
        <v>-1.0385165800771314E-2</v>
      </c>
      <c r="G417" s="5">
        <f>('Raw Wide'!E416-'Raw Wide'!E415)/'Raw Wide'!E415</f>
        <v>-5.6987294330123695E-3</v>
      </c>
      <c r="H417" s="5">
        <f>('Raw Wide'!F416-'Raw Wide'!F415)/'Raw Wide'!F415</f>
        <v>-1.3438024971207864E-2</v>
      </c>
      <c r="I417" s="5">
        <f>('Raw Wide'!G416-'Raw Wide'!G415)/'Raw Wide'!G415</f>
        <v>-1.5592602361500237E-2</v>
      </c>
      <c r="J417" s="5">
        <f>('Raw Wide'!H416-'Raw Wide'!H415)/'Raw Wide'!H415</f>
        <v>-2.7460509426007206E-2</v>
      </c>
      <c r="K417" s="5">
        <f>('Raw Wide'!I416-'Raw Wide'!I415)/'Raw Wide'!I415</f>
        <v>-5.672187845303861E-2</v>
      </c>
      <c r="W417" s="2">
        <v>43503</v>
      </c>
      <c r="X417" s="9">
        <f>return[[#This Row],[1COV.DE]]-$N$7</f>
        <v>-4.8101713252661278E-2</v>
      </c>
      <c r="Y417" s="9">
        <f>return[[#This Row],[ADS.DE]]-$O$7</f>
        <v>-1.263100095784387E-2</v>
      </c>
      <c r="Z417" s="9">
        <f>return[[#This Row],[DB1.DE]]-$P$7</f>
        <v>-1.0953529506793154E-2</v>
      </c>
      <c r="AA417" s="9">
        <f>return[[#This Row],[FME.DE]]-$Q$7</f>
        <v>-5.486840853801727E-3</v>
      </c>
      <c r="AB417" s="9">
        <f>return[[#This Row],[MRK.DE]]-$R$7</f>
        <v>-1.3910642667566742E-2</v>
      </c>
      <c r="AC417" s="9">
        <f>return[[#This Row],[PUM.DE]]-$S$7</f>
        <v>-1.6394723170396523E-2</v>
      </c>
      <c r="AD417" s="9">
        <f>return[[#This Row],[SIE.DE]]-$T$7</f>
        <v>-2.7596405022838621E-2</v>
      </c>
      <c r="AE417" s="9">
        <f>return[[#This Row],[ZAL.DE]]-$U$7</f>
        <v>-5.6676323835874905E-2</v>
      </c>
    </row>
    <row r="418" spans="3:31" x14ac:dyDescent="0.25">
      <c r="C418" s="2">
        <v>43504</v>
      </c>
      <c r="D418" s="5">
        <f>('Raw Wide'!B417-'Raw Wide'!B416)/'Raw Wide'!B416</f>
        <v>-1.9771061573842473E-2</v>
      </c>
      <c r="E418" s="5">
        <f>('Raw Wide'!C417-'Raw Wide'!C416)/'Raw Wide'!C416</f>
        <v>-5.7644255156140394E-3</v>
      </c>
      <c r="F418" s="5">
        <f>('Raw Wide'!D417-'Raw Wide'!D416)/'Raw Wide'!D416</f>
        <v>-1.9239126337876972E-2</v>
      </c>
      <c r="G418" s="5">
        <f>('Raw Wide'!E417-'Raw Wide'!E416)/'Raw Wide'!E416</f>
        <v>-1.0256353498237131E-2</v>
      </c>
      <c r="H418" s="5">
        <f>('Raw Wide'!F417-'Raw Wide'!F416)/'Raw Wide'!F416</f>
        <v>-3.7719404722418616E-3</v>
      </c>
      <c r="I418" s="5">
        <f>('Raw Wide'!G417-'Raw Wide'!G416)/'Raw Wide'!G416</f>
        <v>-4.2237496714861008E-3</v>
      </c>
      <c r="J418" s="5">
        <f>('Raw Wide'!H417-'Raw Wide'!H416)/'Raw Wide'!H416</f>
        <v>-1.368684927092334E-2</v>
      </c>
      <c r="K418" s="5">
        <f>('Raw Wide'!I417-'Raw Wide'!I416)/'Raw Wide'!I416</f>
        <v>-1.639984317064266E-2</v>
      </c>
      <c r="W418" s="2">
        <v>43504</v>
      </c>
      <c r="X418" s="9">
        <f>return[[#This Row],[1COV.DE]]-$N$7</f>
        <v>-1.9734850814069543E-2</v>
      </c>
      <c r="Y418" s="9">
        <f>return[[#This Row],[ADS.DE]]-$O$7</f>
        <v>-6.0191909365104237E-3</v>
      </c>
      <c r="Z418" s="9">
        <f>return[[#This Row],[DB1.DE]]-$P$7</f>
        <v>-1.9807490043898812E-2</v>
      </c>
      <c r="AA418" s="9">
        <f>return[[#This Row],[FME.DE]]-$Q$7</f>
        <v>-1.004446491902649E-2</v>
      </c>
      <c r="AB418" s="9">
        <f>return[[#This Row],[MRK.DE]]-$R$7</f>
        <v>-4.2445581686007391E-3</v>
      </c>
      <c r="AC418" s="9">
        <f>return[[#This Row],[PUM.DE]]-$S$7</f>
        <v>-5.0258704803823866E-3</v>
      </c>
      <c r="AD418" s="9">
        <f>return[[#This Row],[SIE.DE]]-$T$7</f>
        <v>-1.3822744867754757E-2</v>
      </c>
      <c r="AE418" s="9">
        <f>return[[#This Row],[ZAL.DE]]-$U$7</f>
        <v>-1.6354288553478955E-2</v>
      </c>
    </row>
    <row r="419" spans="3:31" x14ac:dyDescent="0.25">
      <c r="C419" s="2">
        <v>43507</v>
      </c>
      <c r="D419" s="5">
        <f>('Raw Wide'!B418-'Raw Wide'!B417)/'Raw Wide'!B417</f>
        <v>9.7664097685692362E-3</v>
      </c>
      <c r="E419" s="5">
        <f>('Raw Wide'!C418-'Raw Wide'!C417)/'Raw Wide'!C417</f>
        <v>5.7978467714791745E-3</v>
      </c>
      <c r="F419" s="5">
        <f>('Raw Wide'!D418-'Raw Wide'!D417)/'Raw Wide'!D417</f>
        <v>1.4712437215987377E-2</v>
      </c>
      <c r="G419" s="5">
        <f>('Raw Wide'!E418-'Raw Wide'!E417)/'Raw Wide'!E417</f>
        <v>1.523803474201061E-3</v>
      </c>
      <c r="H419" s="5">
        <f>('Raw Wide'!F418-'Raw Wide'!F417)/'Raw Wide'!F417</f>
        <v>-4.6277097879815167E-3</v>
      </c>
      <c r="I419" s="5">
        <f>('Raw Wide'!G418-'Raw Wide'!G417)/'Raw Wide'!G417</f>
        <v>8.4835053484548298E-3</v>
      </c>
      <c r="J419" s="5">
        <f>('Raw Wide'!H418-'Raw Wide'!H417)/'Raw Wide'!H417</f>
        <v>7.9764633781796764E-3</v>
      </c>
      <c r="K419" s="5">
        <f>('Raw Wide'!I418-'Raw Wide'!I417)/'Raw Wide'!I417</f>
        <v>3.5728422559411617E-2</v>
      </c>
      <c r="W419" s="2">
        <v>43507</v>
      </c>
      <c r="X419" s="9">
        <f>return[[#This Row],[1COV.DE]]-$N$7</f>
        <v>9.8026205283421666E-3</v>
      </c>
      <c r="Y419" s="9">
        <f>return[[#This Row],[ADS.DE]]-$O$7</f>
        <v>5.5430813505827903E-3</v>
      </c>
      <c r="Z419" s="9">
        <f>return[[#This Row],[DB1.DE]]-$P$7</f>
        <v>1.4144073509965537E-2</v>
      </c>
      <c r="AA419" s="9">
        <f>return[[#This Row],[FME.DE]]-$Q$7</f>
        <v>1.7356920534117031E-3</v>
      </c>
      <c r="AB419" s="9">
        <f>return[[#This Row],[MRK.DE]]-$R$7</f>
        <v>-5.1003274843403942E-3</v>
      </c>
      <c r="AC419" s="9">
        <f>return[[#This Row],[PUM.DE]]-$S$7</f>
        <v>7.681384539558544E-3</v>
      </c>
      <c r="AD419" s="9">
        <f>return[[#This Row],[SIE.DE]]-$T$7</f>
        <v>7.8405677813482601E-3</v>
      </c>
      <c r="AE419" s="9">
        <f>return[[#This Row],[ZAL.DE]]-$U$7</f>
        <v>3.5773977176575322E-2</v>
      </c>
    </row>
    <row r="420" spans="3:31" x14ac:dyDescent="0.25">
      <c r="C420" s="2">
        <v>43508</v>
      </c>
      <c r="D420" s="5">
        <f>('Raw Wide'!B419-'Raw Wide'!B418)/'Raw Wide'!B418</f>
        <v>2.9226317138387865E-2</v>
      </c>
      <c r="E420" s="5">
        <f>('Raw Wide'!C419-'Raw Wide'!C418)/'Raw Wide'!C418</f>
        <v>8.0199505876964935E-3</v>
      </c>
      <c r="F420" s="5">
        <f>('Raw Wide'!D419-'Raw Wide'!D418)/'Raw Wide'!D418</f>
        <v>-5.7118019750466709E-3</v>
      </c>
      <c r="G420" s="5">
        <f>('Raw Wide'!E419-'Raw Wide'!E418)/'Raw Wide'!E418</f>
        <v>1.6433353714517544E-2</v>
      </c>
      <c r="H420" s="5">
        <f>('Raw Wide'!F419-'Raw Wide'!F418)/'Raw Wide'!F418</f>
        <v>-2.7473126155771227E-3</v>
      </c>
      <c r="I420" s="5">
        <f>('Raw Wide'!G419-'Raw Wide'!G418)/'Raw Wide'!G418</f>
        <v>8.4122274418427009E-3</v>
      </c>
      <c r="J420" s="5">
        <f>('Raw Wide'!H419-'Raw Wide'!H418)/'Raw Wide'!H418</f>
        <v>-2.1678070334887078E-4</v>
      </c>
      <c r="K420" s="5">
        <f>('Raw Wide'!I419-'Raw Wide'!I418)/'Raw Wide'!I418</f>
        <v>3.2579570716749669E-2</v>
      </c>
      <c r="W420" s="2">
        <v>43508</v>
      </c>
      <c r="X420" s="9">
        <f>return[[#This Row],[1COV.DE]]-$N$7</f>
        <v>2.9262527898160796E-2</v>
      </c>
      <c r="Y420" s="9">
        <f>return[[#This Row],[ADS.DE]]-$O$7</f>
        <v>7.7651851668001093E-3</v>
      </c>
      <c r="Z420" s="9">
        <f>return[[#This Row],[DB1.DE]]-$P$7</f>
        <v>-6.2801656810685114E-3</v>
      </c>
      <c r="AA420" s="9">
        <f>return[[#This Row],[FME.DE]]-$Q$7</f>
        <v>1.6645242293728185E-2</v>
      </c>
      <c r="AB420" s="9">
        <f>return[[#This Row],[MRK.DE]]-$R$7</f>
        <v>-3.2199303119360007E-3</v>
      </c>
      <c r="AC420" s="9">
        <f>return[[#This Row],[PUM.DE]]-$S$7</f>
        <v>7.6101066329464151E-3</v>
      </c>
      <c r="AD420" s="9">
        <f>return[[#This Row],[SIE.DE]]-$T$7</f>
        <v>-3.5267630018028662E-4</v>
      </c>
      <c r="AE420" s="9">
        <f>return[[#This Row],[ZAL.DE]]-$U$7</f>
        <v>3.2625125333913374E-2</v>
      </c>
    </row>
    <row r="421" spans="3:31" x14ac:dyDescent="0.25">
      <c r="C421" s="2">
        <v>43509</v>
      </c>
      <c r="D421" s="5">
        <f>('Raw Wide'!B420-'Raw Wide'!B419)/'Raw Wide'!B419</f>
        <v>1.2052966702264542E-2</v>
      </c>
      <c r="E421" s="5">
        <f>('Raw Wide'!C420-'Raw Wide'!C419)/'Raw Wide'!C419</f>
        <v>-1.2182959314023573E-2</v>
      </c>
      <c r="F421" s="5">
        <f>('Raw Wide'!D420-'Raw Wide'!D419)/'Raw Wide'!D419</f>
        <v>6.6283986365536169E-3</v>
      </c>
      <c r="G421" s="5">
        <f>('Raw Wide'!E420-'Raw Wide'!E419)/'Raw Wide'!E419</f>
        <v>1.0778560213432143E-2</v>
      </c>
      <c r="H421" s="5">
        <f>('Raw Wide'!F420-'Raw Wide'!F419)/'Raw Wide'!F419</f>
        <v>1.3986009510022421E-2</v>
      </c>
      <c r="I421" s="5">
        <f>('Raw Wide'!G420-'Raw Wide'!G419)/'Raw Wide'!G419</f>
        <v>4.170983193761026E-3</v>
      </c>
      <c r="J421" s="5">
        <f>('Raw Wide'!H420-'Raw Wide'!H419)/'Raw Wide'!H419</f>
        <v>-1.6264152111576233E-3</v>
      </c>
      <c r="K421" s="5">
        <f>('Raw Wide'!I420-'Raw Wide'!I419)/'Raw Wide'!I419</f>
        <v>-4.6770636719723917E-2</v>
      </c>
      <c r="W421" s="2">
        <v>43509</v>
      </c>
      <c r="X421" s="9">
        <f>return[[#This Row],[1COV.DE]]-$N$7</f>
        <v>1.2089177462037472E-2</v>
      </c>
      <c r="Y421" s="9">
        <f>return[[#This Row],[ADS.DE]]-$O$7</f>
        <v>-1.2437724734919957E-2</v>
      </c>
      <c r="Z421" s="9">
        <f>return[[#This Row],[DB1.DE]]-$P$7</f>
        <v>6.0600349305317764E-3</v>
      </c>
      <c r="AA421" s="9">
        <f>return[[#This Row],[FME.DE]]-$Q$7</f>
        <v>1.0990448792642785E-2</v>
      </c>
      <c r="AB421" s="9">
        <f>return[[#This Row],[MRK.DE]]-$R$7</f>
        <v>1.3513391813663542E-2</v>
      </c>
      <c r="AC421" s="9">
        <f>return[[#This Row],[PUM.DE]]-$S$7</f>
        <v>3.3688623848647401E-3</v>
      </c>
      <c r="AD421" s="9">
        <f>return[[#This Row],[SIE.DE]]-$T$7</f>
        <v>-1.7623108079890392E-3</v>
      </c>
      <c r="AE421" s="9">
        <f>return[[#This Row],[ZAL.DE]]-$U$7</f>
        <v>-4.6725082102560211E-2</v>
      </c>
    </row>
    <row r="422" spans="3:31" x14ac:dyDescent="0.25">
      <c r="C422" s="2">
        <v>43510</v>
      </c>
      <c r="D422" s="5">
        <f>('Raw Wide'!B421-'Raw Wide'!B420)/'Raw Wide'!B420</f>
        <v>-1.6955966410320711E-2</v>
      </c>
      <c r="E422" s="5">
        <f>('Raw Wide'!C421-'Raw Wide'!C420)/'Raw Wide'!C420</f>
        <v>-8.3060002268819638E-3</v>
      </c>
      <c r="F422" s="5">
        <f>('Raw Wide'!D421-'Raw Wide'!D420)/'Raw Wide'!D420</f>
        <v>-3.2045662696082902E-2</v>
      </c>
      <c r="G422" s="5">
        <f>('Raw Wide'!E421-'Raw Wide'!E420)/'Raw Wide'!E420</f>
        <v>-8.8878264005863962E-4</v>
      </c>
      <c r="H422" s="5">
        <f>('Raw Wide'!F421-'Raw Wide'!F420)/'Raw Wide'!F420</f>
        <v>9.4043097361772143E-3</v>
      </c>
      <c r="I422" s="5">
        <f>('Raw Wide'!G421-'Raw Wide'!G420)/'Raw Wide'!G420</f>
        <v>-6.3343695830004251E-2</v>
      </c>
      <c r="J422" s="5">
        <f>('Raw Wide'!H421-'Raw Wide'!H420)/'Raw Wide'!H420</f>
        <v>1.8462456806279195E-3</v>
      </c>
      <c r="K422" s="5">
        <f>('Raw Wide'!I421-'Raw Wide'!I420)/'Raw Wide'!I420</f>
        <v>1.9470404984423954E-3</v>
      </c>
      <c r="W422" s="2">
        <v>43510</v>
      </c>
      <c r="X422" s="9">
        <f>return[[#This Row],[1COV.DE]]-$N$7</f>
        <v>-1.691975565054778E-2</v>
      </c>
      <c r="Y422" s="9">
        <f>return[[#This Row],[ADS.DE]]-$O$7</f>
        <v>-8.560765647778348E-3</v>
      </c>
      <c r="Z422" s="9">
        <f>return[[#This Row],[DB1.DE]]-$P$7</f>
        <v>-3.2614026402104743E-2</v>
      </c>
      <c r="AA422" s="9">
        <f>return[[#This Row],[FME.DE]]-$Q$7</f>
        <v>-6.7689406084799758E-4</v>
      </c>
      <c r="AB422" s="9">
        <f>return[[#This Row],[MRK.DE]]-$R$7</f>
        <v>8.9316920398183359E-3</v>
      </c>
      <c r="AC422" s="9">
        <f>return[[#This Row],[PUM.DE]]-$S$7</f>
        <v>-6.4145816638900538E-2</v>
      </c>
      <c r="AD422" s="9">
        <f>return[[#This Row],[SIE.DE]]-$T$7</f>
        <v>1.7103500837965036E-3</v>
      </c>
      <c r="AE422" s="9">
        <f>return[[#This Row],[ZAL.DE]]-$U$7</f>
        <v>1.9925951156060991E-3</v>
      </c>
    </row>
    <row r="423" spans="3:31" x14ac:dyDescent="0.25">
      <c r="C423" s="2">
        <v>43511</v>
      </c>
      <c r="D423" s="5">
        <f>('Raw Wide'!B422-'Raw Wide'!B421)/'Raw Wide'!B421</f>
        <v>4.8870716542023018E-2</v>
      </c>
      <c r="E423" s="5">
        <f>('Raw Wide'!C422-'Raw Wide'!C421)/'Raw Wide'!C421</f>
        <v>1.0913638321221015E-2</v>
      </c>
      <c r="F423" s="5">
        <f>('Raw Wide'!D422-'Raw Wide'!D421)/'Raw Wide'!D421</f>
        <v>9.5237763768616038E-3</v>
      </c>
      <c r="G423" s="5">
        <f>('Raw Wide'!E422-'Raw Wide'!E421)/'Raw Wide'!E421</f>
        <v>1.5416687348321009E-2</v>
      </c>
      <c r="H423" s="5">
        <f>('Raw Wide'!F422-'Raw Wide'!F421)/'Raw Wide'!F421</f>
        <v>3.3128244321759281E-3</v>
      </c>
      <c r="I423" s="5">
        <f>('Raw Wide'!G422-'Raw Wide'!G421)/'Raw Wide'!G421</f>
        <v>-1.8846993022011975E-2</v>
      </c>
      <c r="J423" s="5">
        <f>('Raw Wide'!H422-'Raw Wide'!H421)/'Raw Wide'!H421</f>
        <v>2.5691090542966463E-2</v>
      </c>
      <c r="K423" s="5">
        <f>('Raw Wide'!I422-'Raw Wide'!I421)/'Raw Wide'!I421</f>
        <v>1.593466770307031E-2</v>
      </c>
      <c r="W423" s="2">
        <v>43511</v>
      </c>
      <c r="X423" s="9">
        <f>return[[#This Row],[1COV.DE]]-$N$7</f>
        <v>4.8906927301795945E-2</v>
      </c>
      <c r="Y423" s="9">
        <f>return[[#This Row],[ADS.DE]]-$O$7</f>
        <v>1.0658872900324631E-2</v>
      </c>
      <c r="Z423" s="9">
        <f>return[[#This Row],[DB1.DE]]-$P$7</f>
        <v>8.9554126708397633E-3</v>
      </c>
      <c r="AA423" s="9">
        <f>return[[#This Row],[FME.DE]]-$Q$7</f>
        <v>1.5628575927531651E-2</v>
      </c>
      <c r="AB423" s="9">
        <f>return[[#This Row],[MRK.DE]]-$R$7</f>
        <v>2.8402067358170502E-3</v>
      </c>
      <c r="AC423" s="9">
        <f>return[[#This Row],[PUM.DE]]-$S$7</f>
        <v>-1.9649113830908262E-2</v>
      </c>
      <c r="AD423" s="9">
        <f>return[[#This Row],[SIE.DE]]-$T$7</f>
        <v>2.5555194946135049E-2</v>
      </c>
      <c r="AE423" s="9">
        <f>return[[#This Row],[ZAL.DE]]-$U$7</f>
        <v>1.5980222320234015E-2</v>
      </c>
    </row>
    <row r="424" spans="3:31" x14ac:dyDescent="0.25">
      <c r="C424" s="2">
        <v>43514</v>
      </c>
      <c r="D424" s="5">
        <f>('Raw Wide'!B423-'Raw Wide'!B422)/'Raw Wide'!B422</f>
        <v>-2.7408149758141949E-3</v>
      </c>
      <c r="E424" s="5">
        <f>('Raw Wide'!C423-'Raw Wide'!C422)/'Raw Wide'!C422</f>
        <v>-3.0127057574372454E-3</v>
      </c>
      <c r="F424" s="5">
        <f>('Raw Wide'!D423-'Raw Wide'!D422)/'Raw Wide'!D422</f>
        <v>4.0432285490590225E-3</v>
      </c>
      <c r="G424" s="5">
        <f>('Raw Wide'!E423-'Raw Wide'!E422)/'Raw Wide'!E422</f>
        <v>-8.7600200290529847E-4</v>
      </c>
      <c r="H424" s="5">
        <f>('Raw Wide'!F423-'Raw Wide'!F422)/'Raw Wide'!F422</f>
        <v>1.444452730709402E-3</v>
      </c>
      <c r="I424" s="5">
        <f>('Raw Wide'!G423-'Raw Wide'!G422)/'Raw Wide'!G422</f>
        <v>3.6158086124659955E-2</v>
      </c>
      <c r="J424" s="5">
        <f>('Raw Wide'!H423-'Raw Wide'!H422)/'Raw Wide'!H422</f>
        <v>-7.6094630569655923E-3</v>
      </c>
      <c r="K424" s="5">
        <f>('Raw Wide'!I423-'Raw Wide'!I422)/'Raw Wide'!I422</f>
        <v>3.2134699010508798E-2</v>
      </c>
      <c r="W424" s="2">
        <v>43514</v>
      </c>
      <c r="X424" s="9">
        <f>return[[#This Row],[1COV.DE]]-$N$7</f>
        <v>-2.7046042160412649E-3</v>
      </c>
      <c r="Y424" s="9">
        <f>return[[#This Row],[ADS.DE]]-$O$7</f>
        <v>-3.2674711783336292E-3</v>
      </c>
      <c r="Z424" s="9">
        <f>return[[#This Row],[DB1.DE]]-$P$7</f>
        <v>3.474864843037182E-3</v>
      </c>
      <c r="AA424" s="9">
        <f>return[[#This Row],[FME.DE]]-$Q$7</f>
        <v>-6.6411342369465643E-4</v>
      </c>
      <c r="AB424" s="9">
        <f>return[[#This Row],[MRK.DE]]-$R$7</f>
        <v>9.7183503435052426E-4</v>
      </c>
      <c r="AC424" s="9">
        <f>return[[#This Row],[PUM.DE]]-$S$7</f>
        <v>3.5355965315763668E-2</v>
      </c>
      <c r="AD424" s="9">
        <f>return[[#This Row],[SIE.DE]]-$T$7</f>
        <v>-7.7453586537970078E-3</v>
      </c>
      <c r="AE424" s="9">
        <f>return[[#This Row],[ZAL.DE]]-$U$7</f>
        <v>3.2180253627672503E-2</v>
      </c>
    </row>
    <row r="425" spans="3:31" x14ac:dyDescent="0.25">
      <c r="C425" s="2">
        <v>43515</v>
      </c>
      <c r="D425" s="5">
        <f>('Raw Wide'!B424-'Raw Wide'!B423)/'Raw Wide'!B423</f>
        <v>-1.2171188561690688E-2</v>
      </c>
      <c r="E425" s="5">
        <f>('Raw Wide'!C424-'Raw Wide'!C423)/'Raw Wide'!C423</f>
        <v>1.6368586425740156E-2</v>
      </c>
      <c r="F425" s="5">
        <f>('Raw Wide'!D424-'Raw Wide'!D423)/'Raw Wide'!D423</f>
        <v>-8.948662326921486E-3</v>
      </c>
      <c r="G425" s="5">
        <f>('Raw Wide'!E424-'Raw Wide'!E423)/'Raw Wide'!E423</f>
        <v>-1.4026819509199385E-2</v>
      </c>
      <c r="H425" s="5">
        <f>('Raw Wide'!F424-'Raw Wide'!F423)/'Raw Wide'!F423</f>
        <v>-1.0304213313636807E-3</v>
      </c>
      <c r="I425" s="5">
        <f>('Raw Wide'!G424-'Raw Wide'!G423)/'Raw Wide'!G423</f>
        <v>2.1811899881364343E-3</v>
      </c>
      <c r="J425" s="5">
        <f>('Raw Wide'!H424-'Raw Wide'!H423)/'Raw Wide'!H423</f>
        <v>1.5974897235301192E-3</v>
      </c>
      <c r="K425" s="5">
        <f>('Raw Wide'!I424-'Raw Wide'!I423)/'Raw Wide'!I423</f>
        <v>-1.1489992587101509E-2</v>
      </c>
      <c r="W425" s="2">
        <v>43515</v>
      </c>
      <c r="X425" s="9">
        <f>return[[#This Row],[1COV.DE]]-$N$7</f>
        <v>-1.2134977801917758E-2</v>
      </c>
      <c r="Y425" s="9">
        <f>return[[#This Row],[ADS.DE]]-$O$7</f>
        <v>1.6113821004843772E-2</v>
      </c>
      <c r="Z425" s="9">
        <f>return[[#This Row],[DB1.DE]]-$P$7</f>
        <v>-9.5170260329433265E-3</v>
      </c>
      <c r="AA425" s="9">
        <f>return[[#This Row],[FME.DE]]-$Q$7</f>
        <v>-1.3814930929988744E-2</v>
      </c>
      <c r="AB425" s="9">
        <f>return[[#This Row],[MRK.DE]]-$R$7</f>
        <v>-1.5030390277225585E-3</v>
      </c>
      <c r="AC425" s="9">
        <f>return[[#This Row],[PUM.DE]]-$S$7</f>
        <v>1.3790691792401482E-3</v>
      </c>
      <c r="AD425" s="9">
        <f>return[[#This Row],[SIE.DE]]-$T$7</f>
        <v>1.4615941266987033E-3</v>
      </c>
      <c r="AE425" s="9">
        <f>return[[#This Row],[ZAL.DE]]-$U$7</f>
        <v>-1.1444437969937805E-2</v>
      </c>
    </row>
    <row r="426" spans="3:31" x14ac:dyDescent="0.25">
      <c r="C426" s="2">
        <v>43516</v>
      </c>
      <c r="D426" s="5">
        <f>('Raw Wide'!B425-'Raw Wide'!B424)/'Raw Wide'!B424</f>
        <v>1.3911026703683044E-2</v>
      </c>
      <c r="E426" s="5">
        <f>('Raw Wide'!C425-'Raw Wide'!C424)/'Raw Wide'!C424</f>
        <v>1.4866561036009026E-3</v>
      </c>
      <c r="F426" s="5">
        <f>('Raw Wide'!D425-'Raw Wide'!D424)/'Raw Wide'!D424</f>
        <v>2.7088097400587534E-3</v>
      </c>
      <c r="G426" s="5">
        <f>('Raw Wide'!E425-'Raw Wide'!E424)/'Raw Wide'!E424</f>
        <v>4.5346840642289041E-2</v>
      </c>
      <c r="H426" s="5">
        <f>('Raw Wide'!F425-'Raw Wide'!F424)/'Raw Wide'!F424</f>
        <v>1.2377088926827731E-3</v>
      </c>
      <c r="I426" s="5">
        <f>('Raw Wide'!G425-'Raw Wide'!G424)/'Raw Wide'!G424</f>
        <v>-1.0881766020157551E-3</v>
      </c>
      <c r="J426" s="5">
        <f>('Raw Wide'!H425-'Raw Wide'!H424)/'Raw Wide'!H424</f>
        <v>5.847914678945831E-3</v>
      </c>
      <c r="K426" s="5">
        <f>('Raw Wide'!I425-'Raw Wide'!I424)/'Raw Wide'!I424</f>
        <v>8.2489313835769715E-3</v>
      </c>
      <c r="W426" s="2">
        <v>43516</v>
      </c>
      <c r="X426" s="9">
        <f>return[[#This Row],[1COV.DE]]-$N$7</f>
        <v>1.3947237463455974E-2</v>
      </c>
      <c r="Y426" s="9">
        <f>return[[#This Row],[ADS.DE]]-$O$7</f>
        <v>1.2318906827045188E-3</v>
      </c>
      <c r="Z426" s="9">
        <f>return[[#This Row],[DB1.DE]]-$P$7</f>
        <v>2.1404460340369129E-3</v>
      </c>
      <c r="AA426" s="9">
        <f>return[[#This Row],[FME.DE]]-$Q$7</f>
        <v>4.5558729221499686E-2</v>
      </c>
      <c r="AB426" s="9">
        <f>return[[#This Row],[MRK.DE]]-$R$7</f>
        <v>7.6509119632389537E-4</v>
      </c>
      <c r="AC426" s="9">
        <f>return[[#This Row],[PUM.DE]]-$S$7</f>
        <v>-1.8902974109120411E-3</v>
      </c>
      <c r="AD426" s="9">
        <f>return[[#This Row],[SIE.DE]]-$T$7</f>
        <v>5.7120190821144156E-3</v>
      </c>
      <c r="AE426" s="9">
        <f>return[[#This Row],[ZAL.DE]]-$U$7</f>
        <v>8.2944860007406751E-3</v>
      </c>
    </row>
    <row r="427" spans="3:31" x14ac:dyDescent="0.25">
      <c r="C427" s="2">
        <v>43517</v>
      </c>
      <c r="D427" s="5">
        <f>('Raw Wide'!B426-'Raw Wide'!B425)/'Raw Wide'!B425</f>
        <v>3.5280562627741769E-3</v>
      </c>
      <c r="E427" s="5">
        <f>('Raw Wide'!C426-'Raw Wide'!C425)/'Raw Wide'!C425</f>
        <v>3.4636007791809223E-3</v>
      </c>
      <c r="F427" s="5">
        <f>('Raw Wide'!D426-'Raw Wide'!D425)/'Raw Wide'!D425</f>
        <v>4.5025354634864684E-4</v>
      </c>
      <c r="G427" s="5">
        <f>('Raw Wide'!E426-'Raw Wide'!E425)/'Raw Wide'!E425</f>
        <v>-5.6721768672904859E-4</v>
      </c>
      <c r="H427" s="5">
        <f>('Raw Wide'!F426-'Raw Wide'!F425)/'Raw Wide'!F425</f>
        <v>-1.1124900167380517E-2</v>
      </c>
      <c r="I427" s="5">
        <f>('Raw Wide'!G426-'Raw Wide'!G425)/'Raw Wide'!G425</f>
        <v>1.9607776781257174E-2</v>
      </c>
      <c r="J427" s="5">
        <f>('Raw Wide'!H426-'Raw Wide'!H425)/'Raw Wide'!H425</f>
        <v>-1.6912800859541026E-3</v>
      </c>
      <c r="K427" s="5">
        <f>('Raw Wide'!I426-'Raw Wide'!I425)/'Raw Wide'!I425</f>
        <v>-1.4503496262681138E-2</v>
      </c>
      <c r="W427" s="2">
        <v>43517</v>
      </c>
      <c r="X427" s="9">
        <f>return[[#This Row],[1COV.DE]]-$N$7</f>
        <v>3.5642670225471068E-3</v>
      </c>
      <c r="Y427" s="9">
        <f>return[[#This Row],[ADS.DE]]-$O$7</f>
        <v>3.2088353582845385E-3</v>
      </c>
      <c r="Z427" s="9">
        <f>return[[#This Row],[DB1.DE]]-$P$7</f>
        <v>-1.1811015967319355E-4</v>
      </c>
      <c r="AA427" s="9">
        <f>return[[#This Row],[FME.DE]]-$Q$7</f>
        <v>-3.5532910751840654E-4</v>
      </c>
      <c r="AB427" s="9">
        <f>return[[#This Row],[MRK.DE]]-$R$7</f>
        <v>-1.1597517863739396E-2</v>
      </c>
      <c r="AC427" s="9">
        <f>return[[#This Row],[PUM.DE]]-$S$7</f>
        <v>1.8805655972360887E-2</v>
      </c>
      <c r="AD427" s="9">
        <f>return[[#This Row],[SIE.DE]]-$T$7</f>
        <v>-1.8271756827855186E-3</v>
      </c>
      <c r="AE427" s="9">
        <f>return[[#This Row],[ZAL.DE]]-$U$7</f>
        <v>-1.4457941645517435E-2</v>
      </c>
    </row>
    <row r="428" spans="3:31" x14ac:dyDescent="0.25">
      <c r="C428" s="2">
        <v>43518</v>
      </c>
      <c r="D428" s="5">
        <f>('Raw Wide'!B427-'Raw Wide'!B426)/'Raw Wide'!B426</f>
        <v>7.8123647997589774E-3</v>
      </c>
      <c r="E428" s="5">
        <f>('Raw Wide'!C427-'Raw Wide'!C426)/'Raw Wide'!C426</f>
        <v>6.4103647767111008E-3</v>
      </c>
      <c r="F428" s="5">
        <f>('Raw Wide'!D427-'Raw Wide'!D426)/'Raw Wide'!D426</f>
        <v>9.0009399134875993E-3</v>
      </c>
      <c r="G428" s="5">
        <f>('Raw Wide'!E427-'Raw Wide'!E426)/'Raw Wide'!E426</f>
        <v>-5.6723859885275088E-4</v>
      </c>
      <c r="H428" s="5">
        <f>('Raw Wide'!F427-'Raw Wide'!F426)/'Raw Wide'!F426</f>
        <v>2.0834324150779586E-3</v>
      </c>
      <c r="I428" s="5">
        <f>('Raw Wide'!G427-'Raw Wide'!G426)/'Raw Wide'!G426</f>
        <v>2.4572681580777841E-2</v>
      </c>
      <c r="J428" s="5">
        <f>('Raw Wide'!H427-'Raw Wide'!H426)/'Raw Wide'!H426</f>
        <v>1.4824136496008151E-2</v>
      </c>
      <c r="K428" s="5">
        <f>('Raw Wide'!I427-'Raw Wide'!I426)/'Raw Wide'!I426</f>
        <v>-1.2075471698113219E-2</v>
      </c>
      <c r="W428" s="2">
        <v>43518</v>
      </c>
      <c r="X428" s="9">
        <f>return[[#This Row],[1COV.DE]]-$N$7</f>
        <v>7.8485755595319069E-3</v>
      </c>
      <c r="Y428" s="9">
        <f>return[[#This Row],[ADS.DE]]-$O$7</f>
        <v>6.1555993558147174E-3</v>
      </c>
      <c r="Z428" s="9">
        <f>return[[#This Row],[DB1.DE]]-$P$7</f>
        <v>8.4325762074657588E-3</v>
      </c>
      <c r="AA428" s="9">
        <f>return[[#This Row],[FME.DE]]-$Q$7</f>
        <v>-3.5535001964210884E-4</v>
      </c>
      <c r="AB428" s="9">
        <f>return[[#This Row],[MRK.DE]]-$R$7</f>
        <v>1.6108147187190809E-3</v>
      </c>
      <c r="AC428" s="9">
        <f>return[[#This Row],[PUM.DE]]-$S$7</f>
        <v>2.3770560771881555E-2</v>
      </c>
      <c r="AD428" s="9">
        <f>return[[#This Row],[SIE.DE]]-$T$7</f>
        <v>1.4688240899176735E-2</v>
      </c>
      <c r="AE428" s="9">
        <f>return[[#This Row],[ZAL.DE]]-$U$7</f>
        <v>-1.2029917080949516E-2</v>
      </c>
    </row>
    <row r="429" spans="3:31" x14ac:dyDescent="0.25">
      <c r="C429" s="2">
        <v>43521</v>
      </c>
      <c r="D429" s="5">
        <f>('Raw Wide'!B428-'Raw Wide'!B427)/'Raw Wide'!B427</f>
        <v>-3.1589038541125034E-2</v>
      </c>
      <c r="E429" s="5">
        <f>('Raw Wide'!C428-'Raw Wide'!C427)/'Raw Wide'!C427</f>
        <v>3.0377155723809203E-2</v>
      </c>
      <c r="F429" s="5">
        <f>('Raw Wide'!D428-'Raw Wide'!D427)/'Raw Wide'!D427</f>
        <v>-8.9214020724721768E-4</v>
      </c>
      <c r="G429" s="5">
        <f>('Raw Wide'!E428-'Raw Wide'!E427)/'Raw Wide'!E427</f>
        <v>1.7030937605417211E-3</v>
      </c>
      <c r="H429" s="5">
        <f>('Raw Wide'!F428-'Raw Wide'!F427)/'Raw Wide'!F427</f>
        <v>-9.1476643186238684E-3</v>
      </c>
      <c r="I429" s="5">
        <f>('Raw Wide'!G428-'Raw Wide'!G427)/'Raw Wide'!G427</f>
        <v>2.0854915968805889E-3</v>
      </c>
      <c r="J429" s="5">
        <f>('Raw Wide'!H428-'Raw Wide'!H427)/'Raw Wide'!H427</f>
        <v>7.6169233819893111E-3</v>
      </c>
      <c r="K429" s="5">
        <f>('Raw Wide'!I428-'Raw Wide'!I427)/'Raw Wide'!I427</f>
        <v>4.1252864782276619E-2</v>
      </c>
      <c r="W429" s="2">
        <v>43521</v>
      </c>
      <c r="X429" s="9">
        <f>return[[#This Row],[1COV.DE]]-$N$7</f>
        <v>-3.1552827781352107E-2</v>
      </c>
      <c r="Y429" s="9">
        <f>return[[#This Row],[ADS.DE]]-$O$7</f>
        <v>3.0122390302912819E-2</v>
      </c>
      <c r="Z429" s="9">
        <f>return[[#This Row],[DB1.DE]]-$P$7</f>
        <v>-1.4605039132690582E-3</v>
      </c>
      <c r="AA429" s="9">
        <f>return[[#This Row],[FME.DE]]-$Q$7</f>
        <v>1.9149823397523631E-3</v>
      </c>
      <c r="AB429" s="9">
        <f>return[[#This Row],[MRK.DE]]-$R$7</f>
        <v>-9.6202820149827468E-3</v>
      </c>
      <c r="AC429" s="9">
        <f>return[[#This Row],[PUM.DE]]-$S$7</f>
        <v>1.2833707879843028E-3</v>
      </c>
      <c r="AD429" s="9">
        <f>return[[#This Row],[SIE.DE]]-$T$7</f>
        <v>7.4810277851578956E-3</v>
      </c>
      <c r="AE429" s="9">
        <f>return[[#This Row],[ZAL.DE]]-$U$7</f>
        <v>4.1298419399440324E-2</v>
      </c>
    </row>
    <row r="430" spans="3:31" x14ac:dyDescent="0.25">
      <c r="C430" s="2">
        <v>43522</v>
      </c>
      <c r="D430" s="5">
        <f>('Raw Wide'!B429-'Raw Wide'!B428)/'Raw Wide'!B428</f>
        <v>-2.501506342709453E-2</v>
      </c>
      <c r="E430" s="5">
        <f>('Raw Wide'!C429-'Raw Wide'!C428)/'Raw Wide'!C428</f>
        <v>1.7118307006850818E-2</v>
      </c>
      <c r="F430" s="5">
        <f>('Raw Wide'!D429-'Raw Wide'!D428)/'Raw Wide'!D428</f>
        <v>4.4658002951333771E-4</v>
      </c>
      <c r="G430" s="5">
        <f>('Raw Wide'!E429-'Raw Wide'!E428)/'Raw Wide'!E428</f>
        <v>-2.7769813667674642E-2</v>
      </c>
      <c r="H430" s="5">
        <f>('Raw Wide'!F429-'Raw Wide'!F428)/'Raw Wide'!F428</f>
        <v>-4.6161361407482835E-3</v>
      </c>
      <c r="I430" s="5">
        <f>('Raw Wide'!G429-'Raw Wide'!G428)/'Raw Wide'!G428</f>
        <v>4.1623669728192226E-3</v>
      </c>
      <c r="J430" s="5">
        <f>('Raw Wide'!H429-'Raw Wide'!H428)/'Raw Wide'!H428</f>
        <v>1.6154036724157134E-2</v>
      </c>
      <c r="K430" s="5">
        <f>('Raw Wide'!I429-'Raw Wide'!I428)/'Raw Wide'!I428</f>
        <v>-1.1371936903888526E-2</v>
      </c>
      <c r="W430" s="2">
        <v>43522</v>
      </c>
      <c r="X430" s="9">
        <f>return[[#This Row],[1COV.DE]]-$N$7</f>
        <v>-2.49788526673216E-2</v>
      </c>
      <c r="Y430" s="9">
        <f>return[[#This Row],[ADS.DE]]-$O$7</f>
        <v>1.6863541585954434E-2</v>
      </c>
      <c r="Z430" s="9">
        <f>return[[#This Row],[DB1.DE]]-$P$7</f>
        <v>-1.2178367650850268E-4</v>
      </c>
      <c r="AA430" s="9">
        <f>return[[#This Row],[FME.DE]]-$Q$7</f>
        <v>-2.7557925088464E-2</v>
      </c>
      <c r="AB430" s="9">
        <f>return[[#This Row],[MRK.DE]]-$R$7</f>
        <v>-5.088753837107161E-3</v>
      </c>
      <c r="AC430" s="9">
        <f>return[[#This Row],[PUM.DE]]-$S$7</f>
        <v>3.3602461639229367E-3</v>
      </c>
      <c r="AD430" s="9">
        <f>return[[#This Row],[SIE.DE]]-$T$7</f>
        <v>1.6018141127325719E-2</v>
      </c>
      <c r="AE430" s="9">
        <f>return[[#This Row],[ZAL.DE]]-$U$7</f>
        <v>-1.1326382286724822E-2</v>
      </c>
    </row>
    <row r="431" spans="3:31" x14ac:dyDescent="0.25">
      <c r="C431" s="2">
        <v>43523</v>
      </c>
      <c r="D431" s="5">
        <f>('Raw Wide'!B430-'Raw Wide'!B429)/'Raw Wide'!B429</f>
        <v>-6.1576225805607347E-3</v>
      </c>
      <c r="E431" s="5">
        <f>('Raw Wide'!C430-'Raw Wide'!C429)/'Raw Wide'!C429</f>
        <v>-3.7399449112907423E-3</v>
      </c>
      <c r="F431" s="5">
        <f>('Raw Wide'!D430-'Raw Wide'!D429)/'Raw Wide'!D429</f>
        <v>-1.9634182428693445E-2</v>
      </c>
      <c r="G431" s="5">
        <f>('Raw Wide'!E430-'Raw Wide'!E429)/'Raw Wide'!E429</f>
        <v>-6.9951576505349038E-3</v>
      </c>
      <c r="H431" s="5">
        <f>('Raw Wide'!F430-'Raw Wide'!F429)/'Raw Wide'!F429</f>
        <v>-4.2369169391260043E-2</v>
      </c>
      <c r="I431" s="5">
        <f>('Raw Wide'!G430-'Raw Wide'!G429)/'Raw Wide'!G429</f>
        <v>-1.0362197421191601E-3</v>
      </c>
      <c r="J431" s="5">
        <f>('Raw Wide'!H430-'Raw Wide'!H429)/'Raw Wide'!H429</f>
        <v>-1.4776275351357258E-2</v>
      </c>
      <c r="K431" s="5">
        <f>('Raw Wide'!I430-'Raw Wide'!I429)/'Raw Wide'!I429</f>
        <v>-2.8571464617014323E-2</v>
      </c>
      <c r="W431" s="2">
        <v>43523</v>
      </c>
      <c r="X431" s="9">
        <f>return[[#This Row],[1COV.DE]]-$N$7</f>
        <v>-6.1214118207878043E-3</v>
      </c>
      <c r="Y431" s="9">
        <f>return[[#This Row],[ADS.DE]]-$O$7</f>
        <v>-3.9947103321871262E-3</v>
      </c>
      <c r="Z431" s="9">
        <f>return[[#This Row],[DB1.DE]]-$P$7</f>
        <v>-2.0202546134715286E-2</v>
      </c>
      <c r="AA431" s="9">
        <f>return[[#This Row],[FME.DE]]-$Q$7</f>
        <v>-6.7832690713242622E-3</v>
      </c>
      <c r="AB431" s="9">
        <f>return[[#This Row],[MRK.DE]]-$R$7</f>
        <v>-4.2841787087618918E-2</v>
      </c>
      <c r="AC431" s="9">
        <f>return[[#This Row],[PUM.DE]]-$S$7</f>
        <v>-1.8383405510154461E-3</v>
      </c>
      <c r="AD431" s="9">
        <f>return[[#This Row],[SIE.DE]]-$T$7</f>
        <v>-1.4912170948188674E-2</v>
      </c>
      <c r="AE431" s="9">
        <f>return[[#This Row],[ZAL.DE]]-$U$7</f>
        <v>-2.8525909999850618E-2</v>
      </c>
    </row>
    <row r="432" spans="3:31" x14ac:dyDescent="0.25">
      <c r="C432" s="2">
        <v>43524</v>
      </c>
      <c r="D432" s="5">
        <f>('Raw Wide'!B431-'Raw Wide'!B430)/'Raw Wide'!B430</f>
        <v>3.5522461558906197E-2</v>
      </c>
      <c r="E432" s="5">
        <f>('Raw Wide'!C431-'Raw Wide'!C430)/'Raw Wide'!C430</f>
        <v>2.3463209195698411E-3</v>
      </c>
      <c r="F432" s="5">
        <f>('Raw Wide'!D431-'Raw Wide'!D430)/'Raw Wide'!D430</f>
        <v>1.1379134253128413E-2</v>
      </c>
      <c r="G432" s="5">
        <f>('Raw Wide'!E431-'Raw Wide'!E430)/'Raw Wide'!E430</f>
        <v>1.0860094170022356E-2</v>
      </c>
      <c r="H432" s="5">
        <f>('Raw Wide'!F431-'Raw Wide'!F430)/'Raw Wide'!F430</f>
        <v>-8.8047760063118255E-4</v>
      </c>
      <c r="I432" s="5">
        <f>('Raw Wide'!G431-'Raw Wide'!G430)/'Raw Wide'!G430</f>
        <v>2.8008298954439473E-2</v>
      </c>
      <c r="J432" s="5">
        <f>('Raw Wide'!H431-'Raw Wide'!H430)/'Raw Wide'!H430</f>
        <v>-5.688912265154774E-3</v>
      </c>
      <c r="K432" s="5">
        <f>('Raw Wide'!I431-'Raw Wide'!I430)/'Raw Wide'!I430</f>
        <v>0.23758601986249048</v>
      </c>
      <c r="W432" s="2">
        <v>43524</v>
      </c>
      <c r="X432" s="9">
        <f>return[[#This Row],[1COV.DE]]-$N$7</f>
        <v>3.5558672318679124E-2</v>
      </c>
      <c r="Y432" s="9">
        <f>return[[#This Row],[ADS.DE]]-$O$7</f>
        <v>2.0915554986734573E-3</v>
      </c>
      <c r="Z432" s="9">
        <f>return[[#This Row],[DB1.DE]]-$P$7</f>
        <v>1.0810770547106573E-2</v>
      </c>
      <c r="AA432" s="9">
        <f>return[[#This Row],[FME.DE]]-$Q$7</f>
        <v>1.1071982749232998E-2</v>
      </c>
      <c r="AB432" s="9">
        <f>return[[#This Row],[MRK.DE]]-$R$7</f>
        <v>-1.3530952969900603E-3</v>
      </c>
      <c r="AC432" s="9">
        <f>return[[#This Row],[PUM.DE]]-$S$7</f>
        <v>2.7206178145543186E-2</v>
      </c>
      <c r="AD432" s="9">
        <f>return[[#This Row],[SIE.DE]]-$T$7</f>
        <v>-5.8248078619861894E-3</v>
      </c>
      <c r="AE432" s="9">
        <f>return[[#This Row],[ZAL.DE]]-$U$7</f>
        <v>0.23763157447965419</v>
      </c>
    </row>
    <row r="433" spans="3:31" x14ac:dyDescent="0.25">
      <c r="C433" s="2">
        <v>43525</v>
      </c>
      <c r="D433" s="5">
        <f>('Raw Wide'!B432-'Raw Wide'!B431)/'Raw Wide'!B431</f>
        <v>1.9944279185704031E-2</v>
      </c>
      <c r="E433" s="5">
        <f>('Raw Wide'!C432-'Raw Wide'!C431)/'Raw Wide'!C431</f>
        <v>1.0767742722548958E-2</v>
      </c>
      <c r="F433" s="5">
        <f>('Raw Wide'!D432-'Raw Wide'!D431)/'Raw Wide'!D431</f>
        <v>1.7101787792454626E-2</v>
      </c>
      <c r="G433" s="5">
        <f>('Raw Wide'!E432-'Raw Wide'!E431)/'Raw Wide'!E431</f>
        <v>1.4516999570593579E-3</v>
      </c>
      <c r="H433" s="5">
        <f>('Raw Wide'!F432-'Raw Wide'!F431)/'Raw Wide'!F431</f>
        <v>1.9387542517987171E-2</v>
      </c>
      <c r="I433" s="5">
        <f>('Raw Wide'!G432-'Raw Wide'!G431)/'Raw Wide'!G431</f>
        <v>1.1099781524557258E-2</v>
      </c>
      <c r="J433" s="5">
        <f>('Raw Wide'!H432-'Raw Wide'!H431)/'Raw Wide'!H431</f>
        <v>8.4260803504118478E-3</v>
      </c>
      <c r="K433" s="5">
        <f>('Raw Wide'!I432-'Raw Wide'!I431)/'Raw Wide'!I431</f>
        <v>1.0802406740592158E-2</v>
      </c>
      <c r="W433" s="2">
        <v>43525</v>
      </c>
      <c r="X433" s="9">
        <f>return[[#This Row],[1COV.DE]]-$N$7</f>
        <v>1.9980489945476961E-2</v>
      </c>
      <c r="Y433" s="9">
        <f>return[[#This Row],[ADS.DE]]-$O$7</f>
        <v>1.0512977301652574E-2</v>
      </c>
      <c r="Z433" s="9">
        <f>return[[#This Row],[DB1.DE]]-$P$7</f>
        <v>1.6533424086432786E-2</v>
      </c>
      <c r="AA433" s="9">
        <f>return[[#This Row],[FME.DE]]-$Q$7</f>
        <v>1.6635885362699999E-3</v>
      </c>
      <c r="AB433" s="9">
        <f>return[[#This Row],[MRK.DE]]-$R$7</f>
        <v>1.8914924821628293E-2</v>
      </c>
      <c r="AC433" s="9">
        <f>return[[#This Row],[PUM.DE]]-$S$7</f>
        <v>1.0297660715660972E-2</v>
      </c>
      <c r="AD433" s="9">
        <f>return[[#This Row],[SIE.DE]]-$T$7</f>
        <v>8.2901847535804315E-3</v>
      </c>
      <c r="AE433" s="9">
        <f>return[[#This Row],[ZAL.DE]]-$U$7</f>
        <v>1.0847961357755861E-2</v>
      </c>
    </row>
    <row r="434" spans="3:31" x14ac:dyDescent="0.25">
      <c r="C434" s="2">
        <v>43528</v>
      </c>
      <c r="D434" s="5">
        <f>('Raw Wide'!B433-'Raw Wide'!B432)/'Raw Wide'!B432</f>
        <v>0</v>
      </c>
      <c r="E434" s="5">
        <f>('Raw Wide'!C433-'Raw Wide'!C432)/'Raw Wide'!C432</f>
        <v>-4.6316058390427872E-4</v>
      </c>
      <c r="F434" s="5">
        <f>('Raw Wide'!D433-'Raw Wide'!D432)/'Raw Wide'!D432</f>
        <v>-1.1061918043770854E-2</v>
      </c>
      <c r="G434" s="5">
        <f>('Raw Wide'!E433-'Raw Wide'!E432)/'Raw Wide'!E432</f>
        <v>-2.2325371643450664E-2</v>
      </c>
      <c r="H434" s="5">
        <f>('Raw Wide'!F433-'Raw Wide'!F432)/'Raw Wide'!F432</f>
        <v>6.9158877562782396E-3</v>
      </c>
      <c r="I434" s="5">
        <f>('Raw Wide'!G433-'Raw Wide'!G432)/'Raw Wide'!G432</f>
        <v>-1.6966076798708062E-2</v>
      </c>
      <c r="J434" s="5">
        <f>('Raw Wide'!H433-'Raw Wide'!H432)/'Raw Wide'!H432</f>
        <v>4.9515339403928792E-3</v>
      </c>
      <c r="K434" s="5">
        <f>('Raw Wide'!I433-'Raw Wide'!I432)/'Raw Wide'!I432</f>
        <v>-1.9541954198473377E-2</v>
      </c>
      <c r="W434" s="2">
        <v>43528</v>
      </c>
      <c r="X434" s="9">
        <f>return[[#This Row],[1COV.DE]]-$N$7</f>
        <v>3.6210759772930063E-5</v>
      </c>
      <c r="Y434" s="9">
        <f>return[[#This Row],[ADS.DE]]-$O$7</f>
        <v>-7.179260048006625E-4</v>
      </c>
      <c r="Z434" s="9">
        <f>return[[#This Row],[DB1.DE]]-$P$7</f>
        <v>-1.1630281749792694E-2</v>
      </c>
      <c r="AA434" s="9">
        <f>return[[#This Row],[FME.DE]]-$Q$7</f>
        <v>-2.2113483064240023E-2</v>
      </c>
      <c r="AB434" s="9">
        <f>return[[#This Row],[MRK.DE]]-$R$7</f>
        <v>6.4432700599193621E-3</v>
      </c>
      <c r="AC434" s="9">
        <f>return[[#This Row],[PUM.DE]]-$S$7</f>
        <v>-1.7768197607604348E-2</v>
      </c>
      <c r="AD434" s="9">
        <f>return[[#This Row],[SIE.DE]]-$T$7</f>
        <v>4.8156383435614637E-3</v>
      </c>
      <c r="AE434" s="9">
        <f>return[[#This Row],[ZAL.DE]]-$U$7</f>
        <v>-1.9496399581309672E-2</v>
      </c>
    </row>
    <row r="435" spans="3:31" x14ac:dyDescent="0.25">
      <c r="C435" s="2">
        <v>43529</v>
      </c>
      <c r="D435" s="5">
        <f>('Raw Wide'!B434-'Raw Wide'!B433)/'Raw Wide'!B433</f>
        <v>-1.2514727995638198E-2</v>
      </c>
      <c r="E435" s="5">
        <f>('Raw Wide'!C434-'Raw Wide'!C433)/'Raw Wide'!C433</f>
        <v>4.1705395736098489E-3</v>
      </c>
      <c r="F435" s="5">
        <f>('Raw Wide'!D434-'Raw Wide'!D433)/'Raw Wide'!D433</f>
        <v>2.2369904915939967E-3</v>
      </c>
      <c r="G435" s="5">
        <f>('Raw Wide'!E434-'Raw Wide'!E433)/'Raw Wide'!E433</f>
        <v>1.7793577155411081E-2</v>
      </c>
      <c r="H435" s="5">
        <f>('Raw Wide'!F434-'Raw Wide'!F433)/'Raw Wide'!F433</f>
        <v>2.1463033315943709E-3</v>
      </c>
      <c r="I435" s="5">
        <f>('Raw Wide'!G434-'Raw Wide'!G433)/'Raw Wide'!G433</f>
        <v>-6.091246041069193E-3</v>
      </c>
      <c r="J435" s="5">
        <f>('Raw Wide'!H434-'Raw Wide'!H433)/'Raw Wide'!H433</f>
        <v>-2.0528755944373518E-3</v>
      </c>
      <c r="K435" s="5">
        <f>('Raw Wide'!I434-'Raw Wide'!I433)/'Raw Wide'!I433</f>
        <v>1.9308594851803338E-2</v>
      </c>
      <c r="W435" s="2">
        <v>43529</v>
      </c>
      <c r="X435" s="9">
        <f>return[[#This Row],[1COV.DE]]-$N$7</f>
        <v>-1.2478517235865268E-2</v>
      </c>
      <c r="Y435" s="9">
        <f>return[[#This Row],[ADS.DE]]-$O$7</f>
        <v>3.9157741527134655E-3</v>
      </c>
      <c r="Z435" s="9">
        <f>return[[#This Row],[DB1.DE]]-$P$7</f>
        <v>1.6686267855721562E-3</v>
      </c>
      <c r="AA435" s="9">
        <f>return[[#This Row],[FME.DE]]-$Q$7</f>
        <v>1.8005465734621723E-2</v>
      </c>
      <c r="AB435" s="9">
        <f>return[[#This Row],[MRK.DE]]-$R$7</f>
        <v>1.6736856352354932E-3</v>
      </c>
      <c r="AC435" s="9">
        <f>return[[#This Row],[PUM.DE]]-$S$7</f>
        <v>-6.8933668499654788E-3</v>
      </c>
      <c r="AD435" s="9">
        <f>return[[#This Row],[SIE.DE]]-$T$7</f>
        <v>-2.1887711912687677E-3</v>
      </c>
      <c r="AE435" s="9">
        <f>return[[#This Row],[ZAL.DE]]-$U$7</f>
        <v>1.9354149468967043E-2</v>
      </c>
    </row>
    <row r="436" spans="3:31" x14ac:dyDescent="0.25">
      <c r="C436" s="2">
        <v>43530</v>
      </c>
      <c r="D436" s="5">
        <f>('Raw Wide'!B435-'Raw Wide'!B434)/'Raw Wide'!B434</f>
        <v>2.3762737001202312E-3</v>
      </c>
      <c r="E436" s="5">
        <f>('Raw Wide'!C435-'Raw Wide'!C434)/'Raw Wide'!C434</f>
        <v>4.1532970001400714E-3</v>
      </c>
      <c r="F436" s="5">
        <f>('Raw Wide'!D435-'Raw Wide'!D434)/'Raw Wide'!D434</f>
        <v>3.5715241014620579E-3</v>
      </c>
      <c r="G436" s="5">
        <f>('Raw Wide'!E435-'Raw Wide'!E434)/'Raw Wide'!E434</f>
        <v>-2.0396280912212444E-2</v>
      </c>
      <c r="H436" s="5">
        <f>('Raw Wide'!F435-'Raw Wide'!F434)/'Raw Wide'!F434</f>
        <v>4.284434613864691E-4</v>
      </c>
      <c r="I436" s="5">
        <f>('Raw Wide'!G435-'Raw Wide'!G434)/'Raw Wide'!G434</f>
        <v>4.0856897862022257E-3</v>
      </c>
      <c r="J436" s="5">
        <f>('Raw Wide'!H435-'Raw Wide'!H434)/'Raw Wide'!H434</f>
        <v>0</v>
      </c>
      <c r="K436" s="5">
        <f>('Raw Wide'!I435-'Raw Wide'!I434)/'Raw Wide'!I434</f>
        <v>4.2774243813015686E-2</v>
      </c>
      <c r="W436" s="2">
        <v>43530</v>
      </c>
      <c r="X436" s="9">
        <f>return[[#This Row],[1COV.DE]]-$N$7</f>
        <v>2.4124844598931612E-3</v>
      </c>
      <c r="Y436" s="9">
        <f>return[[#This Row],[ADS.DE]]-$O$7</f>
        <v>3.8985315792436875E-3</v>
      </c>
      <c r="Z436" s="9">
        <f>return[[#This Row],[DB1.DE]]-$P$7</f>
        <v>3.0031603954402174E-3</v>
      </c>
      <c r="AA436" s="9">
        <f>return[[#This Row],[FME.DE]]-$Q$7</f>
        <v>-2.0184392333001802E-2</v>
      </c>
      <c r="AB436" s="9">
        <f>return[[#This Row],[MRK.DE]]-$R$7</f>
        <v>-4.4174234972408678E-5</v>
      </c>
      <c r="AC436" s="9">
        <f>return[[#This Row],[PUM.DE]]-$S$7</f>
        <v>3.2835689773059399E-3</v>
      </c>
      <c r="AD436" s="9">
        <f>return[[#This Row],[SIE.DE]]-$T$7</f>
        <v>-1.3589559683141583E-4</v>
      </c>
      <c r="AE436" s="9">
        <f>return[[#This Row],[ZAL.DE]]-$U$7</f>
        <v>4.2819798430179391E-2</v>
      </c>
    </row>
    <row r="437" spans="3:31" x14ac:dyDescent="0.25">
      <c r="C437" s="2">
        <v>43531</v>
      </c>
      <c r="D437" s="5">
        <f>('Raw Wide'!B436-'Raw Wide'!B435)/'Raw Wide'!B435</f>
        <v>-4.4251339241917743E-2</v>
      </c>
      <c r="E437" s="5">
        <f>('Raw Wide'!C436-'Raw Wide'!C435)/'Raw Wide'!C435</f>
        <v>-9.1912477473092384E-3</v>
      </c>
      <c r="F437" s="5">
        <f>('Raw Wide'!D436-'Raw Wide'!D435)/'Raw Wide'!D435</f>
        <v>2.6690546762600117E-3</v>
      </c>
      <c r="G437" s="5">
        <f>('Raw Wide'!E436-'Raw Wide'!E435)/'Raw Wide'!E435</f>
        <v>-5.6513841039949556E-3</v>
      </c>
      <c r="H437" s="5">
        <f>('Raw Wide'!F436-'Raw Wide'!F435)/'Raw Wide'!F435</f>
        <v>2.1422074518100804E-4</v>
      </c>
      <c r="I437" s="5">
        <f>('Raw Wide'!G436-'Raw Wide'!G435)/'Raw Wide'!G435</f>
        <v>-9.1555214894767402E-3</v>
      </c>
      <c r="J437" s="5">
        <f>('Raw Wide'!H436-'Raw Wide'!H435)/'Raw Wide'!H435</f>
        <v>-7.9202117399343741E-3</v>
      </c>
      <c r="K437" s="5">
        <f>('Raw Wide'!I436-'Raw Wide'!I435)/'Raw Wide'!I435</f>
        <v>-9.0829472873440505E-3</v>
      </c>
      <c r="W437" s="2">
        <v>43531</v>
      </c>
      <c r="X437" s="9">
        <f>return[[#This Row],[1COV.DE]]-$N$7</f>
        <v>-4.4215128482144817E-2</v>
      </c>
      <c r="Y437" s="9">
        <f>return[[#This Row],[ADS.DE]]-$O$7</f>
        <v>-9.4460131682056227E-3</v>
      </c>
      <c r="Z437" s="9">
        <f>return[[#This Row],[DB1.DE]]-$P$7</f>
        <v>2.1006909702381712E-3</v>
      </c>
      <c r="AA437" s="9">
        <f>return[[#This Row],[FME.DE]]-$Q$7</f>
        <v>-5.439495524784314E-3</v>
      </c>
      <c r="AB437" s="9">
        <f>return[[#This Row],[MRK.DE]]-$R$7</f>
        <v>-2.5839695117786974E-4</v>
      </c>
      <c r="AC437" s="9">
        <f>return[[#This Row],[PUM.DE]]-$S$7</f>
        <v>-9.9576422983730269E-3</v>
      </c>
      <c r="AD437" s="9">
        <f>return[[#This Row],[SIE.DE]]-$T$7</f>
        <v>-8.0561073367657905E-3</v>
      </c>
      <c r="AE437" s="9">
        <f>return[[#This Row],[ZAL.DE]]-$U$7</f>
        <v>-9.037392670180347E-3</v>
      </c>
    </row>
    <row r="438" spans="3:31" x14ac:dyDescent="0.25">
      <c r="C438" s="2">
        <v>43532</v>
      </c>
      <c r="D438" s="5">
        <f>('Raw Wide'!B437-'Raw Wide'!B436)/'Raw Wide'!B436</f>
        <v>5.3740691723703146E-3</v>
      </c>
      <c r="E438" s="5">
        <f>('Raw Wide'!C437-'Raw Wide'!C436)/'Raw Wide'!C436</f>
        <v>-2.3191021886188816E-2</v>
      </c>
      <c r="F438" s="5">
        <f>('Raw Wide'!D437-'Raw Wide'!D436)/'Raw Wide'!D436</f>
        <v>8.8730759335871271E-3</v>
      </c>
      <c r="G438" s="5">
        <f>('Raw Wide'!E437-'Raw Wide'!E436)/'Raw Wide'!E436</f>
        <v>-6.5809931736112836E-3</v>
      </c>
      <c r="H438" s="5">
        <f>('Raw Wide'!F437-'Raw Wide'!F436)/'Raw Wide'!F436</f>
        <v>2.0333795433684815E-2</v>
      </c>
      <c r="I438" s="5">
        <f>('Raw Wide'!G437-'Raw Wide'!G436)/'Raw Wide'!G436</f>
        <v>4.106663495389286E-3</v>
      </c>
      <c r="J438" s="5">
        <f>('Raw Wide'!H437-'Raw Wide'!H436)/'Raw Wide'!H436</f>
        <v>-1.3582244438104393E-2</v>
      </c>
      <c r="K438" s="5">
        <f>('Raw Wide'!I437-'Raw Wide'!I436)/'Raw Wide'!I436</f>
        <v>-2.9863956238911901E-2</v>
      </c>
      <c r="W438" s="2">
        <v>43532</v>
      </c>
      <c r="X438" s="9">
        <f>return[[#This Row],[1COV.DE]]-$N$7</f>
        <v>5.410279932143245E-3</v>
      </c>
      <c r="Y438" s="9">
        <f>return[[#This Row],[ADS.DE]]-$O$7</f>
        <v>-2.34457873070852E-2</v>
      </c>
      <c r="Z438" s="9">
        <f>return[[#This Row],[DB1.DE]]-$P$7</f>
        <v>8.3047122275652866E-3</v>
      </c>
      <c r="AA438" s="9">
        <f>return[[#This Row],[FME.DE]]-$Q$7</f>
        <v>-6.369104594400642E-3</v>
      </c>
      <c r="AB438" s="9">
        <f>return[[#This Row],[MRK.DE]]-$R$7</f>
        <v>1.9861177737325937E-2</v>
      </c>
      <c r="AC438" s="9">
        <f>return[[#This Row],[PUM.DE]]-$S$7</f>
        <v>3.3045426864930002E-3</v>
      </c>
      <c r="AD438" s="9">
        <f>return[[#This Row],[SIE.DE]]-$T$7</f>
        <v>-1.371814003493581E-2</v>
      </c>
      <c r="AE438" s="9">
        <f>return[[#This Row],[ZAL.DE]]-$U$7</f>
        <v>-2.9818401621748196E-2</v>
      </c>
    </row>
    <row r="439" spans="3:31" x14ac:dyDescent="0.25">
      <c r="C439" s="2">
        <v>43535</v>
      </c>
      <c r="D439" s="5">
        <f>('Raw Wide'!B438-'Raw Wide'!B437)/'Raw Wide'!B437</f>
        <v>8.2238096706279936E-4</v>
      </c>
      <c r="E439" s="5">
        <f>('Raw Wide'!C438-'Raw Wide'!C437)/'Raw Wide'!C437</f>
        <v>9.4966790287361168E-3</v>
      </c>
      <c r="F439" s="5">
        <f>('Raw Wide'!D438-'Raw Wide'!D437)/'Raw Wide'!D437</f>
        <v>-5.2770661198447474E-3</v>
      </c>
      <c r="G439" s="5">
        <f>('Raw Wide'!E438-'Raw Wide'!E437)/'Raw Wide'!E437</f>
        <v>9.9368591049493124E-3</v>
      </c>
      <c r="H439" s="5">
        <f>('Raw Wide'!F438-'Raw Wide'!F437)/'Raw Wide'!F437</f>
        <v>2.1816609183091532E-2</v>
      </c>
      <c r="I439" s="5">
        <f>('Raw Wide'!G438-'Raw Wide'!G437)/'Raw Wide'!G437</f>
        <v>9.2024128823093992E-3</v>
      </c>
      <c r="J439" s="5">
        <f>('Raw Wide'!H438-'Raw Wide'!H437)/'Raw Wide'!H437</f>
        <v>6.7269755485672451E-3</v>
      </c>
      <c r="K439" s="5">
        <f>('Raw Wide'!I438-'Raw Wide'!I437)/'Raw Wide'!I437</f>
        <v>1.4934409785601651E-2</v>
      </c>
      <c r="W439" s="2">
        <v>43535</v>
      </c>
      <c r="X439" s="9">
        <f>return[[#This Row],[1COV.DE]]-$N$7</f>
        <v>8.5859172683572943E-4</v>
      </c>
      <c r="Y439" s="9">
        <f>return[[#This Row],[ADS.DE]]-$O$7</f>
        <v>9.2419136078397326E-3</v>
      </c>
      <c r="Z439" s="9">
        <f>return[[#This Row],[DB1.DE]]-$P$7</f>
        <v>-5.8454298258665879E-3</v>
      </c>
      <c r="AA439" s="9">
        <f>return[[#This Row],[FME.DE]]-$Q$7</f>
        <v>1.0148747684159954E-2</v>
      </c>
      <c r="AB439" s="9">
        <f>return[[#This Row],[MRK.DE]]-$R$7</f>
        <v>2.1343991486732654E-2</v>
      </c>
      <c r="AC439" s="9">
        <f>return[[#This Row],[PUM.DE]]-$S$7</f>
        <v>8.4002920734131126E-3</v>
      </c>
      <c r="AD439" s="9">
        <f>return[[#This Row],[SIE.DE]]-$T$7</f>
        <v>6.5910799517358296E-3</v>
      </c>
      <c r="AE439" s="9">
        <f>return[[#This Row],[ZAL.DE]]-$U$7</f>
        <v>1.4979964402765354E-2</v>
      </c>
    </row>
    <row r="440" spans="3:31" x14ac:dyDescent="0.25">
      <c r="C440" s="2">
        <v>43536</v>
      </c>
      <c r="D440" s="5">
        <f>('Raw Wide'!B439-'Raw Wide'!B438)/'Raw Wide'!B438</f>
        <v>-1.2530884566167379E-2</v>
      </c>
      <c r="E440" s="5">
        <f>('Raw Wide'!C439-'Raw Wide'!C438)/'Raw Wide'!C438</f>
        <v>-1.3170378881626475E-2</v>
      </c>
      <c r="F440" s="5">
        <f>('Raw Wide'!D439-'Raw Wide'!D438)/'Raw Wide'!D438</f>
        <v>2.2104430005035255E-3</v>
      </c>
      <c r="G440" s="5">
        <f>('Raw Wide'!E439-'Raw Wide'!E438)/'Raw Wide'!E438</f>
        <v>1.7292728658292261E-2</v>
      </c>
      <c r="H440" s="5">
        <f>('Raw Wide'!F439-'Raw Wide'!F438)/'Raw Wide'!F438</f>
        <v>1.5602627851544527E-2</v>
      </c>
      <c r="I440" s="5">
        <f>('Raw Wide'!G439-'Raw Wide'!G438)/'Raw Wide'!G438</f>
        <v>5.0657804377114988E-3</v>
      </c>
      <c r="J440" s="5">
        <f>('Raw Wide'!H439-'Raw Wide'!H438)/'Raw Wide'!H438</f>
        <v>3.4453685149136346E-3</v>
      </c>
      <c r="K440" s="5">
        <f>('Raw Wide'!I439-'Raw Wide'!I438)/'Raw Wide'!I438</f>
        <v>-6.006006186367491E-4</v>
      </c>
      <c r="W440" s="2">
        <v>43536</v>
      </c>
      <c r="X440" s="9">
        <f>return[[#This Row],[1COV.DE]]-$N$7</f>
        <v>-1.2494673806394449E-2</v>
      </c>
      <c r="Y440" s="9">
        <f>return[[#This Row],[ADS.DE]]-$O$7</f>
        <v>-1.3425144302522859E-2</v>
      </c>
      <c r="Z440" s="9">
        <f>return[[#This Row],[DB1.DE]]-$P$7</f>
        <v>1.642079294481685E-3</v>
      </c>
      <c r="AA440" s="9">
        <f>return[[#This Row],[FME.DE]]-$Q$7</f>
        <v>1.7504617237502903E-2</v>
      </c>
      <c r="AB440" s="9">
        <f>return[[#This Row],[MRK.DE]]-$R$7</f>
        <v>1.5130010155185648E-2</v>
      </c>
      <c r="AC440" s="9">
        <f>return[[#This Row],[PUM.DE]]-$S$7</f>
        <v>4.2636596288152129E-3</v>
      </c>
      <c r="AD440" s="9">
        <f>return[[#This Row],[SIE.DE]]-$T$7</f>
        <v>3.3094729180822187E-3</v>
      </c>
      <c r="AE440" s="9">
        <f>return[[#This Row],[ZAL.DE]]-$U$7</f>
        <v>-5.5504600147304544E-4</v>
      </c>
    </row>
    <row r="441" spans="3:31" x14ac:dyDescent="0.25">
      <c r="C441" s="2">
        <v>43537</v>
      </c>
      <c r="D441" s="5">
        <f>('Raw Wide'!B440-'Raw Wide'!B439)/'Raw Wide'!B439</f>
        <v>9.1532963395882655E-3</v>
      </c>
      <c r="E441" s="5">
        <f>('Raw Wide'!C440-'Raw Wide'!C439)/'Raw Wide'!C439</f>
        <v>-2.3832147138181062E-2</v>
      </c>
      <c r="F441" s="5">
        <f>('Raw Wide'!D440-'Raw Wide'!D439)/'Raw Wide'!D439</f>
        <v>1.1468888844135921E-2</v>
      </c>
      <c r="G441" s="5">
        <f>('Raw Wide'!E440-'Raw Wide'!E439)/'Raw Wide'!E439</f>
        <v>2.1981333171757163E-2</v>
      </c>
      <c r="H441" s="5">
        <f>('Raw Wide'!F440-'Raw Wide'!F439)/'Raw Wide'!F439</f>
        <v>-2.0226905973222273E-4</v>
      </c>
      <c r="I441" s="5">
        <f>('Raw Wide'!G440-'Raw Wide'!G439)/'Raw Wide'!G439</f>
        <v>1.2096922048229226E-2</v>
      </c>
      <c r="J441" s="5">
        <f>('Raw Wide'!H440-'Raw Wide'!H439)/'Raw Wide'!H439</f>
        <v>5.2028242193655704E-4</v>
      </c>
      <c r="K441" s="5">
        <f>('Raw Wide'!I440-'Raw Wide'!I439)/'Raw Wide'!I439</f>
        <v>1.7127374312721669E-2</v>
      </c>
      <c r="W441" s="2">
        <v>43537</v>
      </c>
      <c r="X441" s="9">
        <f>return[[#This Row],[1COV.DE]]-$N$7</f>
        <v>9.1895070993611959E-3</v>
      </c>
      <c r="Y441" s="9">
        <f>return[[#This Row],[ADS.DE]]-$O$7</f>
        <v>-2.4086912559077446E-2</v>
      </c>
      <c r="Z441" s="9">
        <f>return[[#This Row],[DB1.DE]]-$P$7</f>
        <v>1.090052513811408E-2</v>
      </c>
      <c r="AA441" s="9">
        <f>return[[#This Row],[FME.DE]]-$Q$7</f>
        <v>2.2193221750967804E-2</v>
      </c>
      <c r="AB441" s="9">
        <f>return[[#This Row],[MRK.DE]]-$R$7</f>
        <v>-6.7488675609110051E-4</v>
      </c>
      <c r="AC441" s="9">
        <f>return[[#This Row],[PUM.DE]]-$S$7</f>
        <v>1.1294801239332939E-2</v>
      </c>
      <c r="AD441" s="9">
        <f>return[[#This Row],[SIE.DE]]-$T$7</f>
        <v>3.8438682510514124E-4</v>
      </c>
      <c r="AE441" s="9">
        <f>return[[#This Row],[ZAL.DE]]-$U$7</f>
        <v>1.7172928929885374E-2</v>
      </c>
    </row>
    <row r="442" spans="3:31" x14ac:dyDescent="0.25">
      <c r="C442" s="2">
        <v>43538</v>
      </c>
      <c r="D442" s="5">
        <f>('Raw Wide'!B441-'Raw Wide'!B440)/'Raw Wide'!B440</f>
        <v>3.2983663409760279E-3</v>
      </c>
      <c r="E442" s="5">
        <f>('Raw Wide'!C441-'Raw Wide'!C440)/'Raw Wide'!C440</f>
        <v>3.32030756878142E-2</v>
      </c>
      <c r="F442" s="5">
        <f>('Raw Wide'!D441-'Raw Wide'!D440)/'Raw Wide'!D440</f>
        <v>-3.9250121200377535E-3</v>
      </c>
      <c r="G442" s="5">
        <f>('Raw Wide'!E441-'Raw Wide'!E440)/'Raw Wide'!E440</f>
        <v>-4.3017317495140997E-3</v>
      </c>
      <c r="H442" s="5">
        <f>('Raw Wide'!F441-'Raw Wide'!F440)/'Raw Wide'!F440</f>
        <v>1.4961596084432373E-2</v>
      </c>
      <c r="I442" s="5">
        <f>('Raw Wide'!G441-'Raw Wide'!G440)/'Raw Wide'!G440</f>
        <v>3.1872519185599961E-2</v>
      </c>
      <c r="J442" s="5">
        <f>('Raw Wide'!H441-'Raw Wide'!H440)/'Raw Wide'!H440</f>
        <v>7.071483921606044E-3</v>
      </c>
      <c r="K442" s="5">
        <f>('Raw Wide'!I441-'Raw Wide'!I440)/'Raw Wide'!I440</f>
        <v>2.7474181830084515E-2</v>
      </c>
      <c r="W442" s="2">
        <v>43538</v>
      </c>
      <c r="X442" s="9">
        <f>return[[#This Row],[1COV.DE]]-$N$7</f>
        <v>3.3345771007489578E-3</v>
      </c>
      <c r="Y442" s="9">
        <f>return[[#This Row],[ADS.DE]]-$O$7</f>
        <v>3.2948310266917816E-2</v>
      </c>
      <c r="Z442" s="9">
        <f>return[[#This Row],[DB1.DE]]-$P$7</f>
        <v>-4.493375826059594E-3</v>
      </c>
      <c r="AA442" s="9">
        <f>return[[#This Row],[FME.DE]]-$Q$7</f>
        <v>-4.0898431703034581E-3</v>
      </c>
      <c r="AB442" s="9">
        <f>return[[#This Row],[MRK.DE]]-$R$7</f>
        <v>1.4488978388073495E-2</v>
      </c>
      <c r="AC442" s="9">
        <f>return[[#This Row],[PUM.DE]]-$S$7</f>
        <v>3.1070398376703674E-2</v>
      </c>
      <c r="AD442" s="9">
        <f>return[[#This Row],[SIE.DE]]-$T$7</f>
        <v>6.9355883247746285E-3</v>
      </c>
      <c r="AE442" s="9">
        <f>return[[#This Row],[ZAL.DE]]-$U$7</f>
        <v>2.7519736447248221E-2</v>
      </c>
    </row>
    <row r="443" spans="3:31" x14ac:dyDescent="0.25">
      <c r="C443" s="2">
        <v>43539</v>
      </c>
      <c r="D443" s="5">
        <f>('Raw Wide'!B442-'Raw Wide'!B441)/'Raw Wide'!B441</f>
        <v>7.3968132109284677E-3</v>
      </c>
      <c r="E443" s="5">
        <f>('Raw Wide'!C442-'Raw Wide'!C441)/'Raw Wide'!C441</f>
        <v>3.7807519595718887E-3</v>
      </c>
      <c r="F443" s="5">
        <f>('Raw Wide'!D442-'Raw Wide'!D441)/'Raw Wide'!D441</f>
        <v>1.2259250723590376E-2</v>
      </c>
      <c r="G443" s="5">
        <f>('Raw Wide'!E442-'Raw Wide'!E441)/'Raw Wide'!E441</f>
        <v>3.4562211055052627E-3</v>
      </c>
      <c r="H443" s="5">
        <f>('Raw Wide'!F442-'Raw Wide'!F441)/'Raw Wide'!F441</f>
        <v>-2.0318601973662052E-2</v>
      </c>
      <c r="I443" s="5">
        <f>('Raw Wide'!G442-'Raw Wide'!G441)/'Raw Wide'!G441</f>
        <v>-5.7914664569774042E-3</v>
      </c>
      <c r="J443" s="5">
        <f>('Raw Wide'!H442-'Raw Wide'!H441)/'Raw Wide'!H441</f>
        <v>1.1772049432035712E-2</v>
      </c>
      <c r="K443" s="5">
        <f>('Raw Wide'!I442-'Raw Wide'!I441)/'Raw Wide'!I441</f>
        <v>6.3255033446091664E-3</v>
      </c>
      <c r="W443" s="2">
        <v>43539</v>
      </c>
      <c r="X443" s="9">
        <f>return[[#This Row],[1COV.DE]]-$N$7</f>
        <v>7.4330239707013981E-3</v>
      </c>
      <c r="Y443" s="9">
        <f>return[[#This Row],[ADS.DE]]-$O$7</f>
        <v>3.5259865386755049E-3</v>
      </c>
      <c r="Z443" s="9">
        <f>return[[#This Row],[DB1.DE]]-$P$7</f>
        <v>1.1690887017568536E-2</v>
      </c>
      <c r="AA443" s="9">
        <f>return[[#This Row],[FME.DE]]-$Q$7</f>
        <v>3.6681096847159048E-3</v>
      </c>
      <c r="AB443" s="9">
        <f>return[[#This Row],[MRK.DE]]-$R$7</f>
        <v>-2.0791219670020931E-2</v>
      </c>
      <c r="AC443" s="9">
        <f>return[[#This Row],[PUM.DE]]-$S$7</f>
        <v>-6.59358726587369E-3</v>
      </c>
      <c r="AD443" s="9">
        <f>return[[#This Row],[SIE.DE]]-$T$7</f>
        <v>1.1636153835204296E-2</v>
      </c>
      <c r="AE443" s="9">
        <f>return[[#This Row],[ZAL.DE]]-$U$7</f>
        <v>6.37105796177287E-3</v>
      </c>
    </row>
    <row r="444" spans="3:31" x14ac:dyDescent="0.25">
      <c r="C444" s="2">
        <v>43542</v>
      </c>
      <c r="D444" s="5">
        <f>('Raw Wide'!B443-'Raw Wide'!B442)/'Raw Wide'!B442</f>
        <v>-3.3652914107113879E-2</v>
      </c>
      <c r="E444" s="5">
        <f>('Raw Wide'!C443-'Raw Wide'!C442)/'Raw Wide'!C442</f>
        <v>-2.3540565409524605E-2</v>
      </c>
      <c r="F444" s="5">
        <f>('Raw Wide'!D443-'Raw Wide'!D442)/'Raw Wide'!D442</f>
        <v>-5.1902570651821099E-3</v>
      </c>
      <c r="G444" s="5">
        <f>('Raw Wide'!E443-'Raw Wide'!E442)/'Raw Wide'!E442</f>
        <v>-4.592320863974271E-3</v>
      </c>
      <c r="H444" s="5">
        <f>('Raw Wide'!F443-'Raw Wide'!F442)/'Raw Wide'!F442</f>
        <v>8.1333530929992709E-3</v>
      </c>
      <c r="I444" s="5">
        <f>('Raw Wide'!G443-'Raw Wide'!G442)/'Raw Wide'!G442</f>
        <v>-2.5242765726369947E-2</v>
      </c>
      <c r="J444" s="5">
        <f>('Raw Wide'!H443-'Raw Wide'!H442)/'Raw Wide'!H442</f>
        <v>0</v>
      </c>
      <c r="K444" s="5">
        <f>('Raw Wide'!I443-'Raw Wide'!I442)/'Raw Wide'!I442</f>
        <v>7.7142857142858037E-3</v>
      </c>
      <c r="W444" s="2">
        <v>43542</v>
      </c>
      <c r="X444" s="9">
        <f>return[[#This Row],[1COV.DE]]-$N$7</f>
        <v>-3.3616703347340952E-2</v>
      </c>
      <c r="Y444" s="9">
        <f>return[[#This Row],[ADS.DE]]-$O$7</f>
        <v>-2.3795330830420989E-2</v>
      </c>
      <c r="Z444" s="9">
        <f>return[[#This Row],[DB1.DE]]-$P$7</f>
        <v>-5.7586207712039504E-3</v>
      </c>
      <c r="AA444" s="9">
        <f>return[[#This Row],[FME.DE]]-$Q$7</f>
        <v>-4.3804322847636294E-3</v>
      </c>
      <c r="AB444" s="9">
        <f>return[[#This Row],[MRK.DE]]-$R$7</f>
        <v>7.6607353966403934E-3</v>
      </c>
      <c r="AC444" s="9">
        <f>return[[#This Row],[PUM.DE]]-$S$7</f>
        <v>-2.6044886535266234E-2</v>
      </c>
      <c r="AD444" s="9">
        <f>return[[#This Row],[SIE.DE]]-$T$7</f>
        <v>-1.3589559683141583E-4</v>
      </c>
      <c r="AE444" s="9">
        <f>return[[#This Row],[ZAL.DE]]-$U$7</f>
        <v>7.7598403314495072E-3</v>
      </c>
    </row>
    <row r="445" spans="3:31" x14ac:dyDescent="0.25">
      <c r="C445" s="2">
        <v>43543</v>
      </c>
      <c r="D445" s="5">
        <f>('Raw Wide'!B444-'Raw Wide'!B443)/'Raw Wide'!B443</f>
        <v>1.2030480213795788E-2</v>
      </c>
      <c r="E445" s="5">
        <f>('Raw Wide'!C444-'Raw Wide'!C443)/'Raw Wide'!C443</f>
        <v>1.7357825534316688E-2</v>
      </c>
      <c r="F445" s="5">
        <f>('Raw Wide'!D444-'Raw Wide'!D443)/'Raw Wide'!D443</f>
        <v>6.0868373073102496E-3</v>
      </c>
      <c r="G445" s="5">
        <f>('Raw Wide'!E444-'Raw Wide'!E443)/'Raw Wide'!E443</f>
        <v>1.1822323493959902E-2</v>
      </c>
      <c r="H445" s="5">
        <f>('Raw Wide'!F444-'Raw Wide'!F443)/'Raw Wide'!F443</f>
        <v>1.1496510853690292E-2</v>
      </c>
      <c r="I445" s="5">
        <f>('Raw Wide'!G444-'Raw Wide'!G443)/'Raw Wide'!G443</f>
        <v>-1.9920798366369441E-3</v>
      </c>
      <c r="J445" s="5">
        <f>('Raw Wide'!H444-'Raw Wide'!H443)/'Raw Wide'!H443</f>
        <v>1.551344091605612E-2</v>
      </c>
      <c r="K445" s="5">
        <f>('Raw Wide'!I444-'Raw Wide'!I443)/'Raw Wide'!I443</f>
        <v>-8.5052452509232158E-4</v>
      </c>
      <c r="W445" s="2">
        <v>43543</v>
      </c>
      <c r="X445" s="9">
        <f>return[[#This Row],[1COV.DE]]-$N$7</f>
        <v>1.2066690973568718E-2</v>
      </c>
      <c r="Y445" s="9">
        <f>return[[#This Row],[ADS.DE]]-$O$7</f>
        <v>1.7103060113420304E-2</v>
      </c>
      <c r="Z445" s="9">
        <f>return[[#This Row],[DB1.DE]]-$P$7</f>
        <v>5.5184736012884091E-3</v>
      </c>
      <c r="AA445" s="9">
        <f>return[[#This Row],[FME.DE]]-$Q$7</f>
        <v>1.2034212073170543E-2</v>
      </c>
      <c r="AB445" s="9">
        <f>return[[#This Row],[MRK.DE]]-$R$7</f>
        <v>1.1023893157331413E-2</v>
      </c>
      <c r="AC445" s="9">
        <f>return[[#This Row],[PUM.DE]]-$S$7</f>
        <v>-2.7942006455332303E-3</v>
      </c>
      <c r="AD445" s="9">
        <f>return[[#This Row],[SIE.DE]]-$T$7</f>
        <v>1.5377545319224703E-2</v>
      </c>
      <c r="AE445" s="9">
        <f>return[[#This Row],[ZAL.DE]]-$U$7</f>
        <v>-8.0496990792861792E-4</v>
      </c>
    </row>
    <row r="446" spans="3:31" x14ac:dyDescent="0.25">
      <c r="C446" s="2">
        <v>43544</v>
      </c>
      <c r="D446" s="5">
        <f>('Raw Wide'!B445-'Raw Wide'!B444)/'Raw Wide'!B444</f>
        <v>-2.4191881666039361E-2</v>
      </c>
      <c r="E446" s="5">
        <f>('Raw Wide'!C445-'Raw Wide'!C444)/'Raw Wide'!C444</f>
        <v>-5.6872492250306054E-3</v>
      </c>
      <c r="F446" s="5">
        <f>('Raw Wide'!D445-'Raw Wide'!D444)/'Raw Wide'!D444</f>
        <v>-1.0371561660611445E-2</v>
      </c>
      <c r="G446" s="5">
        <f>('Raw Wide'!E445-'Raw Wide'!E444)/'Raw Wide'!E444</f>
        <v>7.9794435856797262E-3</v>
      </c>
      <c r="H446" s="5">
        <f>('Raw Wide'!F445-'Raw Wide'!F444)/'Raw Wide'!F444</f>
        <v>-4.9845156996659856E-4</v>
      </c>
      <c r="I446" s="5">
        <f>('Raw Wide'!G445-'Raw Wide'!G444)/'Raw Wide'!G444</f>
        <v>-4.9900274191048916E-3</v>
      </c>
      <c r="J446" s="5">
        <f>('Raw Wide'!H445-'Raw Wide'!H444)/'Raw Wide'!H444</f>
        <v>-2.1608080412325835E-2</v>
      </c>
      <c r="K446" s="5">
        <f>('Raw Wide'!I445-'Raw Wide'!I444)/'Raw Wide'!I444</f>
        <v>-1.5323523534419682E-2</v>
      </c>
      <c r="W446" s="2">
        <v>43544</v>
      </c>
      <c r="X446" s="9">
        <f>return[[#This Row],[1COV.DE]]-$N$7</f>
        <v>-2.4155670906266431E-2</v>
      </c>
      <c r="Y446" s="9">
        <f>return[[#This Row],[ADS.DE]]-$O$7</f>
        <v>-5.9420146459269896E-3</v>
      </c>
      <c r="Z446" s="9">
        <f>return[[#This Row],[DB1.DE]]-$P$7</f>
        <v>-1.0939925366633286E-2</v>
      </c>
      <c r="AA446" s="9">
        <f>return[[#This Row],[FME.DE]]-$Q$7</f>
        <v>8.1913321648903678E-3</v>
      </c>
      <c r="AB446" s="9">
        <f>return[[#This Row],[MRK.DE]]-$R$7</f>
        <v>-9.710692663254764E-4</v>
      </c>
      <c r="AC446" s="9">
        <f>return[[#This Row],[PUM.DE]]-$S$7</f>
        <v>-5.7921482280011774E-3</v>
      </c>
      <c r="AD446" s="9">
        <f>return[[#This Row],[SIE.DE]]-$T$7</f>
        <v>-2.174397600915725E-2</v>
      </c>
      <c r="AE446" s="9">
        <f>return[[#This Row],[ZAL.DE]]-$U$7</f>
        <v>-1.5277968917255979E-2</v>
      </c>
    </row>
    <row r="447" spans="3:31" x14ac:dyDescent="0.25">
      <c r="C447" s="2">
        <v>43545</v>
      </c>
      <c r="D447" s="5">
        <f>('Raw Wide'!B446-'Raw Wide'!B445)/'Raw Wide'!B445</f>
        <v>1.5815307976228175E-2</v>
      </c>
      <c r="E447" s="5">
        <f>('Raw Wide'!C446-'Raw Wide'!C445)/'Raw Wide'!C445</f>
        <v>-6.1964112212596978E-3</v>
      </c>
      <c r="F447" s="5">
        <f>('Raw Wide'!D446-'Raw Wide'!D445)/'Raw Wide'!D445</f>
        <v>-2.9694387982536919E-2</v>
      </c>
      <c r="G447" s="5">
        <f>('Raw Wide'!E446-'Raw Wide'!E445)/'Raw Wide'!E445</f>
        <v>-7.9162761070746598E-3</v>
      </c>
      <c r="H447" s="5">
        <f>('Raw Wide'!F446-'Raw Wide'!F445)/'Raw Wide'!F445</f>
        <v>0</v>
      </c>
      <c r="I447" s="5">
        <f>('Raw Wide'!G446-'Raw Wide'!G445)/'Raw Wide'!G445</f>
        <v>3.0091100176392722E-3</v>
      </c>
      <c r="J447" s="5">
        <f>('Raw Wide'!H446-'Raw Wide'!H445)/'Raw Wide'!H445</f>
        <v>1.0888490107835542E-2</v>
      </c>
      <c r="K447" s="5">
        <f>('Raw Wide'!I446-'Raw Wide'!I445)/'Raw Wide'!I445</f>
        <v>1.1527290734083814E-2</v>
      </c>
      <c r="W447" s="2">
        <v>43545</v>
      </c>
      <c r="X447" s="9">
        <f>return[[#This Row],[1COV.DE]]-$N$7</f>
        <v>1.5851518736001106E-2</v>
      </c>
      <c r="Y447" s="9">
        <f>return[[#This Row],[ADS.DE]]-$O$7</f>
        <v>-6.4511766421560812E-3</v>
      </c>
      <c r="Z447" s="9">
        <f>return[[#This Row],[DB1.DE]]-$P$7</f>
        <v>-3.026275168855876E-2</v>
      </c>
      <c r="AA447" s="9">
        <f>return[[#This Row],[FME.DE]]-$Q$7</f>
        <v>-7.7043875278640182E-3</v>
      </c>
      <c r="AB447" s="9">
        <f>return[[#This Row],[MRK.DE]]-$R$7</f>
        <v>-4.7261769635887778E-4</v>
      </c>
      <c r="AC447" s="9">
        <f>return[[#This Row],[PUM.DE]]-$S$7</f>
        <v>2.2069892087429859E-3</v>
      </c>
      <c r="AD447" s="9">
        <f>return[[#This Row],[SIE.DE]]-$T$7</f>
        <v>1.0752594511004125E-2</v>
      </c>
      <c r="AE447" s="9">
        <f>return[[#This Row],[ZAL.DE]]-$U$7</f>
        <v>1.1572845351247517E-2</v>
      </c>
    </row>
    <row r="448" spans="3:31" x14ac:dyDescent="0.25">
      <c r="C448" s="2">
        <v>43546</v>
      </c>
      <c r="D448" s="5">
        <f>('Raw Wide'!B447-'Raw Wide'!B446)/'Raw Wide'!B446</f>
        <v>-8.6261393004513926E-3</v>
      </c>
      <c r="E448" s="5">
        <f>('Raw Wide'!C447-'Raw Wide'!C446)/'Raw Wide'!C446</f>
        <v>6.7146450371583042E-3</v>
      </c>
      <c r="F448" s="5">
        <f>('Raw Wide'!D447-'Raw Wide'!D446)/'Raw Wide'!D446</f>
        <v>7.2007558444464525E-3</v>
      </c>
      <c r="G448" s="5">
        <f>('Raw Wide'!E447-'Raw Wide'!E446)/'Raw Wide'!E446</f>
        <v>-2.5648442288203822E-2</v>
      </c>
      <c r="H448" s="5">
        <f>('Raw Wide'!F447-'Raw Wide'!F446)/'Raw Wide'!F446</f>
        <v>-1.5660948006431502E-2</v>
      </c>
      <c r="I448" s="5">
        <f>('Raw Wide'!G447-'Raw Wide'!G446)/'Raw Wide'!G446</f>
        <v>-1.0000137639223049E-3</v>
      </c>
      <c r="J448" s="5">
        <f>('Raw Wide'!H447-'Raw Wide'!H446)/'Raw Wide'!H446</f>
        <v>-3.1805689997663637E-2</v>
      </c>
      <c r="K448" s="5">
        <f>('Raw Wide'!I447-'Raw Wide'!I446)/'Raw Wide'!I446</f>
        <v>-2.535609831088868E-2</v>
      </c>
      <c r="W448" s="2">
        <v>43546</v>
      </c>
      <c r="X448" s="9">
        <f>return[[#This Row],[1COV.DE]]-$N$7</f>
        <v>-8.5899285406784622E-3</v>
      </c>
      <c r="Y448" s="9">
        <f>return[[#This Row],[ADS.DE]]-$O$7</f>
        <v>6.4598796162619199E-3</v>
      </c>
      <c r="Z448" s="9">
        <f>return[[#This Row],[DB1.DE]]-$P$7</f>
        <v>6.632392138424612E-3</v>
      </c>
      <c r="AA448" s="9">
        <f>return[[#This Row],[FME.DE]]-$Q$7</f>
        <v>-2.5436553708993181E-2</v>
      </c>
      <c r="AB448" s="9">
        <f>return[[#This Row],[MRK.DE]]-$R$7</f>
        <v>-1.613356570279038E-2</v>
      </c>
      <c r="AC448" s="9">
        <f>return[[#This Row],[PUM.DE]]-$S$7</f>
        <v>-1.8021345728185909E-3</v>
      </c>
      <c r="AD448" s="9">
        <f>return[[#This Row],[SIE.DE]]-$T$7</f>
        <v>-3.1941585594495052E-2</v>
      </c>
      <c r="AE448" s="9">
        <f>return[[#This Row],[ZAL.DE]]-$U$7</f>
        <v>-2.5310543693724975E-2</v>
      </c>
    </row>
    <row r="449" spans="3:31" x14ac:dyDescent="0.25">
      <c r="C449" s="2">
        <v>43549</v>
      </c>
      <c r="D449" s="5">
        <f>('Raw Wide'!B448-'Raw Wide'!B447)/'Raw Wide'!B447</f>
        <v>-1.4643479956816231E-2</v>
      </c>
      <c r="E449" s="5">
        <f>('Raw Wide'!C448-'Raw Wide'!C447)/'Raw Wide'!C447</f>
        <v>1.3339718599028409E-2</v>
      </c>
      <c r="F449" s="5">
        <f>('Raw Wide'!D448-'Raw Wide'!D447)/'Raw Wide'!D447</f>
        <v>-6.2556186275330421E-3</v>
      </c>
      <c r="G449" s="5">
        <f>('Raw Wide'!E448-'Raw Wide'!E447)/'Raw Wide'!E447</f>
        <v>1.8134110386212907E-2</v>
      </c>
      <c r="H449" s="5">
        <f>('Raw Wide'!F448-'Raw Wide'!F447)/'Raw Wide'!F447</f>
        <v>2.0271610148587952E-4</v>
      </c>
      <c r="I449" s="5">
        <f>('Raw Wide'!G448-'Raw Wide'!G447)/'Raw Wide'!G447</f>
        <v>9.009050754555591E-3</v>
      </c>
      <c r="J449" s="5">
        <f>('Raw Wide'!H448-'Raw Wide'!H447)/'Raw Wide'!H447</f>
        <v>-3.9881716276372534E-3</v>
      </c>
      <c r="K449" s="5">
        <f>('Raw Wide'!I448-'Raw Wide'!I447)/'Raw Wide'!I447</f>
        <v>-5.8462439592597251E-4</v>
      </c>
      <c r="W449" s="2">
        <v>43549</v>
      </c>
      <c r="X449" s="9">
        <f>return[[#This Row],[1COV.DE]]-$N$7</f>
        <v>-1.4607269197043301E-2</v>
      </c>
      <c r="Y449" s="9">
        <f>return[[#This Row],[ADS.DE]]-$O$7</f>
        <v>1.3084953178132025E-2</v>
      </c>
      <c r="Z449" s="9">
        <f>return[[#This Row],[DB1.DE]]-$P$7</f>
        <v>-6.8239823335548826E-3</v>
      </c>
      <c r="AA449" s="9">
        <f>return[[#This Row],[FME.DE]]-$Q$7</f>
        <v>1.8345998965423549E-2</v>
      </c>
      <c r="AB449" s="9">
        <f>return[[#This Row],[MRK.DE]]-$R$7</f>
        <v>-2.6990159487299826E-4</v>
      </c>
      <c r="AC449" s="9">
        <f>return[[#This Row],[PUM.DE]]-$S$7</f>
        <v>8.2069299456593043E-3</v>
      </c>
      <c r="AD449" s="9">
        <f>return[[#This Row],[SIE.DE]]-$T$7</f>
        <v>-4.1240672244686688E-3</v>
      </c>
      <c r="AE449" s="9">
        <f>return[[#This Row],[ZAL.DE]]-$U$7</f>
        <v>-5.3906977876226885E-4</v>
      </c>
    </row>
    <row r="450" spans="3:31" x14ac:dyDescent="0.25">
      <c r="C450" s="2">
        <v>43550</v>
      </c>
      <c r="D450" s="5">
        <f>('Raw Wide'!B449-'Raw Wide'!B448)/'Raw Wide'!B448</f>
        <v>1.2491834315823217E-2</v>
      </c>
      <c r="E450" s="5">
        <f>('Raw Wide'!C449-'Raw Wide'!C448)/'Raw Wide'!C448</f>
        <v>7.052185182534196E-3</v>
      </c>
      <c r="F450" s="5">
        <f>('Raw Wide'!D449-'Raw Wide'!D448)/'Raw Wide'!D448</f>
        <v>1.70863400249134E-2</v>
      </c>
      <c r="G450" s="5">
        <f>('Raw Wide'!E449-'Raw Wide'!E448)/'Raw Wide'!E448</f>
        <v>1.40762233664509E-2</v>
      </c>
      <c r="H450" s="5">
        <f>('Raw Wide'!F449-'Raw Wide'!F448)/'Raw Wide'!F448</f>
        <v>3.8501166124931077E-3</v>
      </c>
      <c r="I450" s="5">
        <f>('Raw Wide'!G449-'Raw Wide'!G448)/'Raw Wide'!G448</f>
        <v>1.7857000347490354E-2</v>
      </c>
      <c r="J450" s="5">
        <f>('Raw Wide'!H449-'Raw Wide'!H448)/'Raw Wide'!H448</f>
        <v>-1.2645594898545059E-3</v>
      </c>
      <c r="K450" s="5">
        <f>('Raw Wide'!I449-'Raw Wide'!I448)/'Raw Wide'!I448</f>
        <v>2.4861129712229483E-2</v>
      </c>
      <c r="W450" s="2">
        <v>43550</v>
      </c>
      <c r="X450" s="9">
        <f>return[[#This Row],[1COV.DE]]-$N$7</f>
        <v>1.2528045075596147E-2</v>
      </c>
      <c r="Y450" s="9">
        <f>return[[#This Row],[ADS.DE]]-$O$7</f>
        <v>6.7974197616378126E-3</v>
      </c>
      <c r="Z450" s="9">
        <f>return[[#This Row],[DB1.DE]]-$P$7</f>
        <v>1.6517976318891559E-2</v>
      </c>
      <c r="AA450" s="9">
        <f>return[[#This Row],[FME.DE]]-$Q$7</f>
        <v>1.4288111945661541E-2</v>
      </c>
      <c r="AB450" s="9">
        <f>return[[#This Row],[MRK.DE]]-$R$7</f>
        <v>3.3774989161342297E-3</v>
      </c>
      <c r="AC450" s="9">
        <f>return[[#This Row],[PUM.DE]]-$S$7</f>
        <v>1.7054879538594067E-2</v>
      </c>
      <c r="AD450" s="9">
        <f>return[[#This Row],[SIE.DE]]-$T$7</f>
        <v>-1.4004550866859218E-3</v>
      </c>
      <c r="AE450" s="9">
        <f>return[[#This Row],[ZAL.DE]]-$U$7</f>
        <v>2.4906684329393188E-2</v>
      </c>
    </row>
    <row r="451" spans="3:31" x14ac:dyDescent="0.25">
      <c r="C451" s="2">
        <v>43551</v>
      </c>
      <c r="D451" s="5">
        <f>('Raw Wide'!B450-'Raw Wide'!B449)/'Raw Wide'!B449</f>
        <v>2.2548408464109364E-2</v>
      </c>
      <c r="E451" s="5">
        <f>('Raw Wide'!C450-'Raw Wide'!C449)/'Raw Wide'!C449</f>
        <v>-1.400668354081617E-3</v>
      </c>
      <c r="F451" s="5">
        <f>('Raw Wide'!D450-'Raw Wide'!D449)/'Raw Wide'!D449</f>
        <v>5.7471537235337178E-3</v>
      </c>
      <c r="G451" s="5">
        <f>('Raw Wide'!E450-'Raw Wide'!E449)/'Raw Wide'!E449</f>
        <v>-8.7817464133721924E-3</v>
      </c>
      <c r="H451" s="5">
        <f>('Raw Wide'!F450-'Raw Wide'!F449)/'Raw Wide'!F449</f>
        <v>3.2298067603283328E-3</v>
      </c>
      <c r="I451" s="5">
        <f>('Raw Wide'!G450-'Raw Wide'!G449)/'Raw Wide'!G449</f>
        <v>-1.9492244731122265E-3</v>
      </c>
      <c r="J451" s="5">
        <f>('Raw Wide'!H450-'Raw Wide'!H449)/'Raw Wide'!H449</f>
        <v>8.3351028620140474E-3</v>
      </c>
      <c r="K451" s="5">
        <f>('Raw Wide'!I450-'Raw Wide'!I449)/'Raw Wide'!I449</f>
        <v>-4.8516551126809807E-3</v>
      </c>
      <c r="W451" s="2">
        <v>43551</v>
      </c>
      <c r="X451" s="9">
        <f>return[[#This Row],[1COV.DE]]-$N$7</f>
        <v>2.2584619223882295E-2</v>
      </c>
      <c r="Y451" s="9">
        <f>return[[#This Row],[ADS.DE]]-$O$7</f>
        <v>-1.6554337749780008E-3</v>
      </c>
      <c r="Z451" s="9">
        <f>return[[#This Row],[DB1.DE]]-$P$7</f>
        <v>5.1787900175118773E-3</v>
      </c>
      <c r="AA451" s="9">
        <f>return[[#This Row],[FME.DE]]-$Q$7</f>
        <v>-8.5698578341615508E-3</v>
      </c>
      <c r="AB451" s="9">
        <f>return[[#This Row],[MRK.DE]]-$R$7</f>
        <v>2.7571890639694549E-3</v>
      </c>
      <c r="AC451" s="9">
        <f>return[[#This Row],[PUM.DE]]-$S$7</f>
        <v>-2.7513452820085126E-3</v>
      </c>
      <c r="AD451" s="9">
        <f>return[[#This Row],[SIE.DE]]-$T$7</f>
        <v>8.1992072651826311E-3</v>
      </c>
      <c r="AE451" s="9">
        <f>return[[#This Row],[ZAL.DE]]-$U$7</f>
        <v>-4.8061004955172772E-3</v>
      </c>
    </row>
    <row r="452" spans="3:31" x14ac:dyDescent="0.25">
      <c r="C452" s="2">
        <v>43552</v>
      </c>
      <c r="D452" s="5">
        <f>('Raw Wide'!B451-'Raw Wide'!B450)/'Raw Wide'!B450</f>
        <v>1.0817669428603445E-2</v>
      </c>
      <c r="E452" s="5">
        <f>('Raw Wide'!C451-'Raw Wide'!C450)/'Raw Wide'!C450</f>
        <v>4.2077446751376856E-3</v>
      </c>
      <c r="F452" s="5">
        <f>('Raw Wide'!D451-'Raw Wide'!D450)/'Raw Wide'!D450</f>
        <v>1.7582552041333901E-3</v>
      </c>
      <c r="G452" s="5">
        <f>('Raw Wide'!E451-'Raw Wide'!E450)/'Raw Wide'!E450</f>
        <v>1.4004050975921464E-2</v>
      </c>
      <c r="H452" s="5">
        <f>('Raw Wide'!F451-'Raw Wide'!F450)/'Raw Wide'!F450</f>
        <v>1.609642505833302E-2</v>
      </c>
      <c r="I452" s="5">
        <f>('Raw Wide'!G451-'Raw Wide'!G450)/'Raw Wide'!G450</f>
        <v>1.1718750784831054E-2</v>
      </c>
      <c r="J452" s="5">
        <f>('Raw Wide'!H451-'Raw Wide'!H450)/'Raw Wide'!H450</f>
        <v>-5.9641561141830918E-3</v>
      </c>
      <c r="K452" s="5">
        <f>('Raw Wide'!I451-'Raw Wide'!I450)/'Raw Wide'!I450</f>
        <v>-2.0074563237010784E-3</v>
      </c>
      <c r="W452" s="2">
        <v>43552</v>
      </c>
      <c r="X452" s="9">
        <f>return[[#This Row],[1COV.DE]]-$N$7</f>
        <v>1.0853880188376375E-2</v>
      </c>
      <c r="Y452" s="9">
        <f>return[[#This Row],[ADS.DE]]-$O$7</f>
        <v>3.9529792542413022E-3</v>
      </c>
      <c r="Z452" s="9">
        <f>return[[#This Row],[DB1.DE]]-$P$7</f>
        <v>1.1898914981115496E-3</v>
      </c>
      <c r="AA452" s="9">
        <f>return[[#This Row],[FME.DE]]-$Q$7</f>
        <v>1.4215939555132106E-2</v>
      </c>
      <c r="AB452" s="9">
        <f>return[[#This Row],[MRK.DE]]-$R$7</f>
        <v>1.5623807361974142E-2</v>
      </c>
      <c r="AC452" s="9">
        <f>return[[#This Row],[PUM.DE]]-$S$7</f>
        <v>1.0916629975934768E-2</v>
      </c>
      <c r="AD452" s="9">
        <f>return[[#This Row],[SIE.DE]]-$T$7</f>
        <v>-6.1000517110145073E-3</v>
      </c>
      <c r="AE452" s="9">
        <f>return[[#This Row],[ZAL.DE]]-$U$7</f>
        <v>-1.9619017065373749E-3</v>
      </c>
    </row>
    <row r="453" spans="3:31" x14ac:dyDescent="0.25">
      <c r="C453" s="2">
        <v>43553</v>
      </c>
      <c r="D453" s="5">
        <f>('Raw Wide'!B452-'Raw Wide'!B451)/'Raw Wide'!B451</f>
        <v>8.8495185373221753E-3</v>
      </c>
      <c r="E453" s="5">
        <f>('Raw Wide'!C452-'Raw Wide'!C451)/'Raw Wide'!C451</f>
        <v>8.3798409860066057E-3</v>
      </c>
      <c r="F453" s="5">
        <f>('Raw Wide'!D452-'Raw Wide'!D451)/'Raw Wide'!D451</f>
        <v>3.0714578056915401E-3</v>
      </c>
      <c r="G453" s="5">
        <f>('Raw Wide'!E452-'Raw Wide'!E451)/'Raw Wide'!E451</f>
        <v>1.324684849875378E-2</v>
      </c>
      <c r="H453" s="5">
        <f>('Raw Wide'!F452-'Raw Wide'!F451)/'Raw Wide'!F451</f>
        <v>6.4356949499964631E-3</v>
      </c>
      <c r="I453" s="5">
        <f>('Raw Wide'!G452-'Raw Wide'!G451)/'Raw Wide'!G451</f>
        <v>-1.930488818992515E-3</v>
      </c>
      <c r="J453" s="5">
        <f>('Raw Wide'!H452-'Raw Wide'!H451)/'Raw Wide'!H451</f>
        <v>9.8946081594724154E-3</v>
      </c>
      <c r="K453" s="5">
        <f>('Raw Wide'!I452-'Raw Wide'!I451)/'Raw Wide'!I451</f>
        <v>-1.4367529148492126E-3</v>
      </c>
      <c r="W453" s="2">
        <v>43553</v>
      </c>
      <c r="X453" s="9">
        <f>return[[#This Row],[1COV.DE]]-$N$7</f>
        <v>8.8857292970951057E-3</v>
      </c>
      <c r="Y453" s="9">
        <f>return[[#This Row],[ADS.DE]]-$O$7</f>
        <v>8.1250755651102215E-3</v>
      </c>
      <c r="Z453" s="9">
        <f>return[[#This Row],[DB1.DE]]-$P$7</f>
        <v>2.5030940996696996E-3</v>
      </c>
      <c r="AA453" s="9">
        <f>return[[#This Row],[FME.DE]]-$Q$7</f>
        <v>1.3458737077964422E-2</v>
      </c>
      <c r="AB453" s="9">
        <f>return[[#This Row],[MRK.DE]]-$R$7</f>
        <v>5.9630772536375855E-3</v>
      </c>
      <c r="AC453" s="9">
        <f>return[[#This Row],[PUM.DE]]-$S$7</f>
        <v>-2.7326096278888013E-3</v>
      </c>
      <c r="AD453" s="9">
        <f>return[[#This Row],[SIE.DE]]-$T$7</f>
        <v>9.758712562640999E-3</v>
      </c>
      <c r="AE453" s="9">
        <f>return[[#This Row],[ZAL.DE]]-$U$7</f>
        <v>-1.3911982976855088E-3</v>
      </c>
    </row>
    <row r="454" spans="3:31" x14ac:dyDescent="0.25">
      <c r="C454" s="2">
        <v>43556</v>
      </c>
      <c r="D454" s="5">
        <f>('Raw Wide'!B453-'Raw Wide'!B452)/'Raw Wide'!B452</f>
        <v>3.3455765977317108E-2</v>
      </c>
      <c r="E454" s="5">
        <f>('Raw Wide'!C453-'Raw Wide'!C452)/'Raw Wide'!C452</f>
        <v>1.2003606075956368E-2</v>
      </c>
      <c r="F454" s="5">
        <f>('Raw Wide'!D453-'Raw Wide'!D452)/'Raw Wide'!D452</f>
        <v>-8.7489261892576388E-4</v>
      </c>
      <c r="G454" s="5">
        <f>('Raw Wide'!E453-'Raw Wide'!E452)/'Raw Wide'!E452</f>
        <v>1.3073477249399123E-2</v>
      </c>
      <c r="H454" s="5">
        <f>('Raw Wide'!F453-'Raw Wide'!F452)/'Raw Wide'!F452</f>
        <v>-8.8539189647024209E-3</v>
      </c>
      <c r="I454" s="5">
        <f>('Raw Wide'!G453-'Raw Wide'!G452)/'Raw Wide'!G452</f>
        <v>1.740806502267743E-2</v>
      </c>
      <c r="J454" s="5">
        <f>('Raw Wide'!H453-'Raw Wide'!H452)/'Raw Wide'!H452</f>
        <v>2.0950589404341618E-2</v>
      </c>
      <c r="K454" s="5">
        <f>('Raw Wide'!I453-'Raw Wide'!I452)/'Raw Wide'!I452</f>
        <v>9.2086330935251884E-3</v>
      </c>
      <c r="W454" s="2">
        <v>43556</v>
      </c>
      <c r="X454" s="9">
        <f>return[[#This Row],[1COV.DE]]-$N$7</f>
        <v>3.3491976737090035E-2</v>
      </c>
      <c r="Y454" s="9">
        <f>return[[#This Row],[ADS.DE]]-$O$7</f>
        <v>1.1748840655059984E-2</v>
      </c>
      <c r="Z454" s="9">
        <f>return[[#This Row],[DB1.DE]]-$P$7</f>
        <v>-1.4432563249476044E-3</v>
      </c>
      <c r="AA454" s="9">
        <f>return[[#This Row],[FME.DE]]-$Q$7</f>
        <v>1.3285365828609765E-2</v>
      </c>
      <c r="AB454" s="9">
        <f>return[[#This Row],[MRK.DE]]-$R$7</f>
        <v>-9.3265366610612993E-3</v>
      </c>
      <c r="AC454" s="9">
        <f>return[[#This Row],[PUM.DE]]-$S$7</f>
        <v>1.6605944213781143E-2</v>
      </c>
      <c r="AD454" s="9">
        <f>return[[#This Row],[SIE.DE]]-$T$7</f>
        <v>2.0814693807510203E-2</v>
      </c>
      <c r="AE454" s="9">
        <f>return[[#This Row],[ZAL.DE]]-$U$7</f>
        <v>9.2541877106888919E-3</v>
      </c>
    </row>
    <row r="455" spans="3:31" x14ac:dyDescent="0.25">
      <c r="C455" s="2">
        <v>43557</v>
      </c>
      <c r="D455" s="5">
        <f>('Raw Wide'!B454-'Raw Wide'!B453)/'Raw Wide'!B453</f>
        <v>9.8696905740432404E-3</v>
      </c>
      <c r="E455" s="5">
        <f>('Raw Wide'!C454-'Raw Wide'!C453)/'Raw Wide'!C453</f>
        <v>1.1177126465579473E-2</v>
      </c>
      <c r="F455" s="5">
        <f>('Raw Wide'!D454-'Raw Wide'!D453)/'Raw Wide'!D453</f>
        <v>1.138359199730829E-2</v>
      </c>
      <c r="G455" s="5">
        <f>('Raw Wide'!E454-'Raw Wide'!E453)/'Raw Wide'!E453</f>
        <v>1.3179804091514973E-2</v>
      </c>
      <c r="H455" s="5">
        <f>('Raw Wide'!F454-'Raw Wide'!F453)/'Raw Wide'!F453</f>
        <v>5.4591505968262285E-3</v>
      </c>
      <c r="I455" s="5">
        <f>('Raw Wide'!G454-'Raw Wide'!G453)/'Raw Wide'!G453</f>
        <v>1.9011278571555779E-3</v>
      </c>
      <c r="J455" s="5">
        <f>('Raw Wide'!H454-'Raw Wide'!H453)/'Raw Wide'!H453</f>
        <v>1.2455318615695418E-2</v>
      </c>
      <c r="K455" s="5">
        <f>('Raw Wide'!I454-'Raw Wide'!I453)/'Raw Wide'!I453</f>
        <v>2.5948103792415071E-2</v>
      </c>
      <c r="W455" s="2">
        <v>43557</v>
      </c>
      <c r="X455" s="9">
        <f>return[[#This Row],[1COV.DE]]-$N$7</f>
        <v>9.9059013338161708E-3</v>
      </c>
      <c r="Y455" s="9">
        <f>return[[#This Row],[ADS.DE]]-$O$7</f>
        <v>1.0922361044683089E-2</v>
      </c>
      <c r="Z455" s="9">
        <f>return[[#This Row],[DB1.DE]]-$P$7</f>
        <v>1.0815228291286449E-2</v>
      </c>
      <c r="AA455" s="9">
        <f>return[[#This Row],[FME.DE]]-$Q$7</f>
        <v>1.3391692670725614E-2</v>
      </c>
      <c r="AB455" s="9">
        <f>return[[#This Row],[MRK.DE]]-$R$7</f>
        <v>4.986532900467351E-3</v>
      </c>
      <c r="AC455" s="9">
        <f>return[[#This Row],[PUM.DE]]-$S$7</f>
        <v>1.0990070482592919E-3</v>
      </c>
      <c r="AD455" s="9">
        <f>return[[#This Row],[SIE.DE]]-$T$7</f>
        <v>1.2319423018864002E-2</v>
      </c>
      <c r="AE455" s="9">
        <f>return[[#This Row],[ZAL.DE]]-$U$7</f>
        <v>2.5993658409578776E-2</v>
      </c>
    </row>
    <row r="456" spans="3:31" x14ac:dyDescent="0.25">
      <c r="C456" s="2">
        <v>43558</v>
      </c>
      <c r="D456" s="5">
        <f>('Raw Wide'!B455-'Raw Wide'!B454)/'Raw Wide'!B454</f>
        <v>3.6356575456209815E-2</v>
      </c>
      <c r="E456" s="5">
        <f>('Raw Wide'!C455-'Raw Wide'!C454)/'Raw Wide'!C454</f>
        <v>8.5720878139874338E-3</v>
      </c>
      <c r="F456" s="5">
        <f>('Raw Wide'!D455-'Raw Wide'!D454)/'Raw Wide'!D454</f>
        <v>1.298700406450615E-2</v>
      </c>
      <c r="G456" s="5">
        <f>('Raw Wide'!E455-'Raw Wide'!E454)/'Raw Wide'!E454</f>
        <v>7.8589092372085469E-3</v>
      </c>
      <c r="H456" s="5">
        <f>('Raw Wide'!F455-'Raw Wide'!F454)/'Raw Wide'!F454</f>
        <v>-1.9743435255204591E-3</v>
      </c>
      <c r="I456" s="5">
        <f>('Raw Wide'!G455-'Raw Wide'!G454)/'Raw Wide'!G454</f>
        <v>1.1385181128680037E-2</v>
      </c>
      <c r="J456" s="5">
        <f>('Raw Wide'!H455-'Raw Wide'!H454)/'Raw Wide'!H454</f>
        <v>1.5428119593983627E-2</v>
      </c>
      <c r="K456" s="5">
        <f>('Raw Wide'!I455-'Raw Wide'!I454)/'Raw Wide'!I454</f>
        <v>2.8349082823791085E-2</v>
      </c>
      <c r="W456" s="2">
        <v>43558</v>
      </c>
      <c r="X456" s="9">
        <f>return[[#This Row],[1COV.DE]]-$N$7</f>
        <v>3.6392786215982742E-2</v>
      </c>
      <c r="Y456" s="9">
        <f>return[[#This Row],[ADS.DE]]-$O$7</f>
        <v>8.3173223930910496E-3</v>
      </c>
      <c r="Z456" s="9">
        <f>return[[#This Row],[DB1.DE]]-$P$7</f>
        <v>1.241864035848431E-2</v>
      </c>
      <c r="AA456" s="9">
        <f>return[[#This Row],[FME.DE]]-$Q$7</f>
        <v>8.0707978164191885E-3</v>
      </c>
      <c r="AB456" s="9">
        <f>return[[#This Row],[MRK.DE]]-$R$7</f>
        <v>-2.4469612218793371E-3</v>
      </c>
      <c r="AC456" s="9">
        <f>return[[#This Row],[PUM.DE]]-$S$7</f>
        <v>1.058306031978375E-2</v>
      </c>
      <c r="AD456" s="9">
        <f>return[[#This Row],[SIE.DE]]-$T$7</f>
        <v>1.529222399715221E-2</v>
      </c>
      <c r="AE456" s="9">
        <f>return[[#This Row],[ZAL.DE]]-$U$7</f>
        <v>2.839463744095479E-2</v>
      </c>
    </row>
    <row r="457" spans="3:31" x14ac:dyDescent="0.25">
      <c r="C457" s="2">
        <v>43559</v>
      </c>
      <c r="D457" s="5">
        <f>('Raw Wide'!B456-'Raw Wide'!B455)/'Raw Wide'!B455</f>
        <v>-6.0354766200979622E-3</v>
      </c>
      <c r="E457" s="5">
        <f>('Raw Wide'!C456-'Raw Wide'!C455)/'Raw Wide'!C455</f>
        <v>1.2748737971846689E-2</v>
      </c>
      <c r="F457" s="5">
        <f>('Raw Wide'!D456-'Raw Wide'!D455)/'Raw Wide'!D455</f>
        <v>-3.4187459749557194E-3</v>
      </c>
      <c r="G457" s="5">
        <f>('Raw Wide'!E456-'Raw Wide'!E455)/'Raw Wide'!E455</f>
        <v>-5.6465973191435108E-3</v>
      </c>
      <c r="H457" s="5">
        <f>('Raw Wide'!F456-'Raw Wide'!F455)/'Raw Wide'!F455</f>
        <v>0</v>
      </c>
      <c r="I457" s="5">
        <f>('Raw Wide'!G456-'Raw Wide'!G455)/'Raw Wide'!G455</f>
        <v>4.6904386169121549E-3</v>
      </c>
      <c r="J457" s="5">
        <f>('Raw Wide'!H456-'Raw Wide'!H455)/'Raw Wide'!H455</f>
        <v>2.7805541250328293E-3</v>
      </c>
      <c r="K457" s="5">
        <f>('Raw Wide'!I456-'Raw Wide'!I455)/'Raw Wide'!I455</f>
        <v>-2.1351378378378288E-2</v>
      </c>
      <c r="W457" s="2">
        <v>43559</v>
      </c>
      <c r="X457" s="9">
        <f>return[[#This Row],[1COV.DE]]-$N$7</f>
        <v>-5.9992658603250319E-3</v>
      </c>
      <c r="Y457" s="9">
        <f>return[[#This Row],[ADS.DE]]-$O$7</f>
        <v>1.2493972550950305E-2</v>
      </c>
      <c r="Z457" s="9">
        <f>return[[#This Row],[DB1.DE]]-$P$7</f>
        <v>-3.9871096809775599E-3</v>
      </c>
      <c r="AA457" s="9">
        <f>return[[#This Row],[FME.DE]]-$Q$7</f>
        <v>-5.4347087399328683E-3</v>
      </c>
      <c r="AB457" s="9">
        <f>return[[#This Row],[MRK.DE]]-$R$7</f>
        <v>-4.7261769635887778E-4</v>
      </c>
      <c r="AC457" s="9">
        <f>return[[#This Row],[PUM.DE]]-$S$7</f>
        <v>3.8883178080158691E-3</v>
      </c>
      <c r="AD457" s="9">
        <f>return[[#This Row],[SIE.DE]]-$T$7</f>
        <v>2.6446585282014134E-3</v>
      </c>
      <c r="AE457" s="9">
        <f>return[[#This Row],[ZAL.DE]]-$U$7</f>
        <v>-2.1305823761214582E-2</v>
      </c>
    </row>
    <row r="458" spans="3:31" x14ac:dyDescent="0.25">
      <c r="C458" s="2">
        <v>43560</v>
      </c>
      <c r="D458" s="5">
        <f>('Raw Wide'!B457-'Raw Wide'!B456)/'Raw Wide'!B456</f>
        <v>6.0721247872859438E-3</v>
      </c>
      <c r="E458" s="5">
        <f>('Raw Wide'!C457-'Raw Wide'!C456)/'Raw Wide'!C456</f>
        <v>5.0795888713883186E-3</v>
      </c>
      <c r="F458" s="5">
        <f>('Raw Wide'!D457-'Raw Wide'!D456)/'Raw Wide'!D456</f>
        <v>-2.144166212390739E-3</v>
      </c>
      <c r="G458" s="5">
        <f>('Raw Wide'!E457-'Raw Wide'!E456)/'Raw Wide'!E456</f>
        <v>-3.785805162098266E-3</v>
      </c>
      <c r="H458" s="5">
        <f>('Raw Wide'!F457-'Raw Wide'!F456)/'Raw Wide'!F456</f>
        <v>1.0385753628133806E-2</v>
      </c>
      <c r="I458" s="5">
        <f>('Raw Wide'!G457-'Raw Wide'!G456)/'Raw Wide'!G456</f>
        <v>1.4939343082456586E-2</v>
      </c>
      <c r="J458" s="5">
        <f>('Raw Wide'!H457-'Raw Wide'!H456)/'Raw Wide'!H456</f>
        <v>1.1487455158334072E-2</v>
      </c>
      <c r="K458" s="5">
        <f>('Raw Wide'!I457-'Raw Wide'!I456)/'Raw Wide'!I456</f>
        <v>-8.284728204495023E-4</v>
      </c>
      <c r="W458" s="2">
        <v>43560</v>
      </c>
      <c r="X458" s="9">
        <f>return[[#This Row],[1COV.DE]]-$N$7</f>
        <v>6.1083355470588742E-3</v>
      </c>
      <c r="Y458" s="9">
        <f>return[[#This Row],[ADS.DE]]-$O$7</f>
        <v>4.8248234504919343E-3</v>
      </c>
      <c r="Z458" s="9">
        <f>return[[#This Row],[DB1.DE]]-$P$7</f>
        <v>-2.7125299184125795E-3</v>
      </c>
      <c r="AA458" s="9">
        <f>return[[#This Row],[FME.DE]]-$Q$7</f>
        <v>-3.5739165828876239E-3</v>
      </c>
      <c r="AB458" s="9">
        <f>return[[#This Row],[MRK.DE]]-$R$7</f>
        <v>9.9131359317749281E-3</v>
      </c>
      <c r="AC458" s="9">
        <f>return[[#This Row],[PUM.DE]]-$S$7</f>
        <v>1.4137222273560299E-2</v>
      </c>
      <c r="AD458" s="9">
        <f>return[[#This Row],[SIE.DE]]-$T$7</f>
        <v>1.1351559561502656E-2</v>
      </c>
      <c r="AE458" s="9">
        <f>return[[#This Row],[ZAL.DE]]-$U$7</f>
        <v>-7.8291820328579864E-4</v>
      </c>
    </row>
    <row r="459" spans="3:31" x14ac:dyDescent="0.25">
      <c r="C459" s="2">
        <v>43563</v>
      </c>
      <c r="D459" s="5">
        <f>('Raw Wide'!B458-'Raw Wide'!B457)/'Raw Wide'!B457</f>
        <v>-6.4126740286713831E-3</v>
      </c>
      <c r="E459" s="5">
        <f>('Raw Wide'!C458-'Raw Wide'!C457)/'Raw Wide'!C457</f>
        <v>-1.2304942446470154E-2</v>
      </c>
      <c r="F459" s="5">
        <f>('Raw Wide'!D458-'Raw Wide'!D457)/'Raw Wide'!D457</f>
        <v>-2.1486987987643052E-3</v>
      </c>
      <c r="G459" s="5">
        <f>('Raw Wide'!E458-'Raw Wide'!E457)/'Raw Wide'!E457</f>
        <v>-4.8858268138471609E-3</v>
      </c>
      <c r="H459" s="5">
        <f>('Raw Wide'!F458-'Raw Wide'!F457)/'Raw Wide'!F457</f>
        <v>2.9368255839657973E-3</v>
      </c>
      <c r="I459" s="5">
        <f>('Raw Wide'!G458-'Raw Wide'!G457)/'Raw Wide'!G457</f>
        <v>-1.1039540604843986E-2</v>
      </c>
      <c r="J459" s="5">
        <f>('Raw Wide'!H458-'Raw Wide'!H457)/'Raw Wide'!H457</f>
        <v>-1.174923630017528E-3</v>
      </c>
      <c r="K459" s="5">
        <f>('Raw Wide'!I458-'Raw Wide'!I457)/'Raw Wide'!I457</f>
        <v>-7.4626865671642657E-3</v>
      </c>
      <c r="W459" s="2">
        <v>43563</v>
      </c>
      <c r="X459" s="9">
        <f>return[[#This Row],[1COV.DE]]-$N$7</f>
        <v>-6.3764632688984527E-3</v>
      </c>
      <c r="Y459" s="9">
        <f>return[[#This Row],[ADS.DE]]-$O$7</f>
        <v>-1.2559707867366538E-2</v>
      </c>
      <c r="Z459" s="9">
        <f>return[[#This Row],[DB1.DE]]-$P$7</f>
        <v>-2.7170625047861457E-3</v>
      </c>
      <c r="AA459" s="9">
        <f>return[[#This Row],[FME.DE]]-$Q$7</f>
        <v>-4.6739382346365193E-3</v>
      </c>
      <c r="AB459" s="9">
        <f>return[[#This Row],[MRK.DE]]-$R$7</f>
        <v>2.4642078876069193E-3</v>
      </c>
      <c r="AC459" s="9">
        <f>return[[#This Row],[PUM.DE]]-$S$7</f>
        <v>-1.1841661413740273E-2</v>
      </c>
      <c r="AD459" s="9">
        <f>return[[#This Row],[SIE.DE]]-$T$7</f>
        <v>-1.3108192268489439E-3</v>
      </c>
      <c r="AE459" s="9">
        <f>return[[#This Row],[ZAL.DE]]-$U$7</f>
        <v>-7.4171319500005621E-3</v>
      </c>
    </row>
    <row r="460" spans="3:31" x14ac:dyDescent="0.25">
      <c r="C460" s="2">
        <v>43564</v>
      </c>
      <c r="D460" s="5">
        <f>('Raw Wide'!B459-'Raw Wide'!B458)/'Raw Wide'!B458</f>
        <v>-1.8982553605947448E-2</v>
      </c>
      <c r="E460" s="5">
        <f>('Raw Wide'!C459-'Raw Wide'!C458)/'Raw Wide'!C458</f>
        <v>-2.6696919459331548E-3</v>
      </c>
      <c r="F460" s="5">
        <f>('Raw Wide'!D459-'Raw Wide'!D458)/'Raw Wide'!D458</f>
        <v>-1.1197156667876337E-2</v>
      </c>
      <c r="G460" s="5">
        <f>('Raw Wide'!E459-'Raw Wide'!E458)/'Raw Wide'!E458</f>
        <v>8.1807913453241904E-4</v>
      </c>
      <c r="H460" s="5">
        <f>('Raw Wide'!F459-'Raw Wide'!F458)/'Raw Wide'!F458</f>
        <v>-2.6256710006906485E-2</v>
      </c>
      <c r="I460" s="5">
        <f>('Raw Wide'!G459-'Raw Wide'!G458)/'Raw Wide'!G458</f>
        <v>-2.0465035042860378E-2</v>
      </c>
      <c r="J460" s="5">
        <f>('Raw Wide'!H459-'Raw Wide'!H458)/'Raw Wide'!H458</f>
        <v>-1.293862339714863E-2</v>
      </c>
      <c r="K460" s="5">
        <f>('Raw Wide'!I459-'Raw Wide'!I458)/'Raw Wide'!I458</f>
        <v>-1.5873015873015685E-2</v>
      </c>
      <c r="W460" s="2">
        <v>43564</v>
      </c>
      <c r="X460" s="9">
        <f>return[[#This Row],[1COV.DE]]-$N$7</f>
        <v>-1.8946342846174517E-2</v>
      </c>
      <c r="Y460" s="9">
        <f>return[[#This Row],[ADS.DE]]-$O$7</f>
        <v>-2.9244573668295386E-3</v>
      </c>
      <c r="Z460" s="9">
        <f>return[[#This Row],[DB1.DE]]-$P$7</f>
        <v>-1.1765520373898178E-2</v>
      </c>
      <c r="AA460" s="9">
        <f>return[[#This Row],[FME.DE]]-$Q$7</f>
        <v>1.0299677137430611E-3</v>
      </c>
      <c r="AB460" s="9">
        <f>return[[#This Row],[MRK.DE]]-$R$7</f>
        <v>-2.6729327703265363E-2</v>
      </c>
      <c r="AC460" s="9">
        <f>return[[#This Row],[PUM.DE]]-$S$7</f>
        <v>-2.1267155851756665E-2</v>
      </c>
      <c r="AD460" s="9">
        <f>return[[#This Row],[SIE.DE]]-$T$7</f>
        <v>-1.3074518993980046E-2</v>
      </c>
      <c r="AE460" s="9">
        <f>return[[#This Row],[ZAL.DE]]-$U$7</f>
        <v>-1.5827461255851979E-2</v>
      </c>
    </row>
    <row r="461" spans="3:31" x14ac:dyDescent="0.25">
      <c r="C461" s="2">
        <v>43565</v>
      </c>
      <c r="D461" s="5">
        <f>('Raw Wide'!B460-'Raw Wide'!B459)/'Raw Wide'!B459</f>
        <v>1.2770841080543235E-2</v>
      </c>
      <c r="E461" s="5">
        <f>('Raw Wide'!C460-'Raw Wide'!C459)/'Raw Wide'!C459</f>
        <v>9.5917319824272585E-3</v>
      </c>
      <c r="F461" s="5">
        <f>('Raw Wide'!D460-'Raw Wide'!D459)/'Raw Wide'!D459</f>
        <v>3.9197318292615154E-3</v>
      </c>
      <c r="G461" s="5">
        <f>('Raw Wide'!E460-'Raw Wide'!E459)/'Raw Wide'!E459</f>
        <v>4.9059085315844696E-3</v>
      </c>
      <c r="H461" s="5">
        <f>('Raw Wide'!F460-'Raw Wide'!F459)/'Raw Wide'!F459</f>
        <v>-6.0149005248829115E-4</v>
      </c>
      <c r="I461" s="5">
        <f>('Raw Wide'!G460-'Raw Wide'!G459)/'Raw Wide'!G459</f>
        <v>4.7483250561102183E-3</v>
      </c>
      <c r="J461" s="5">
        <f>('Raw Wide'!H460-'Raw Wide'!H459)/'Raw Wide'!H459</f>
        <v>8.7388425241278784E-3</v>
      </c>
      <c r="K461" s="5">
        <f>('Raw Wide'!I460-'Raw Wide'!I459)/'Raw Wide'!I459</f>
        <v>2.7447679683078558E-2</v>
      </c>
      <c r="W461" s="2">
        <v>43565</v>
      </c>
      <c r="X461" s="9">
        <f>return[[#This Row],[1COV.DE]]-$N$7</f>
        <v>1.2807051840316165E-2</v>
      </c>
      <c r="Y461" s="9">
        <f>return[[#This Row],[ADS.DE]]-$O$7</f>
        <v>9.3369665615308742E-3</v>
      </c>
      <c r="Z461" s="9">
        <f>return[[#This Row],[DB1.DE]]-$P$7</f>
        <v>3.3513681232396749E-3</v>
      </c>
      <c r="AA461" s="9">
        <f>return[[#This Row],[FME.DE]]-$Q$7</f>
        <v>5.1177971107951113E-3</v>
      </c>
      <c r="AB461" s="9">
        <f>return[[#This Row],[MRK.DE]]-$R$7</f>
        <v>-1.0741077488471689E-3</v>
      </c>
      <c r="AC461" s="9">
        <f>return[[#This Row],[PUM.DE]]-$S$7</f>
        <v>3.9462042472139325E-3</v>
      </c>
      <c r="AD461" s="9">
        <f>return[[#This Row],[SIE.DE]]-$T$7</f>
        <v>8.602946927296462E-3</v>
      </c>
      <c r="AE461" s="9">
        <f>return[[#This Row],[ZAL.DE]]-$U$7</f>
        <v>2.7493234300242263E-2</v>
      </c>
    </row>
    <row r="462" spans="3:31" x14ac:dyDescent="0.25">
      <c r="C462" s="2">
        <v>43566</v>
      </c>
      <c r="D462" s="5">
        <f>('Raw Wide'!B461-'Raw Wide'!B460)/'Raw Wide'!B460</f>
        <v>2.6748370265133652E-2</v>
      </c>
      <c r="E462" s="5">
        <f>('Raw Wide'!C461-'Raw Wide'!C460)/'Raw Wide'!C460</f>
        <v>-3.9769618884950893E-3</v>
      </c>
      <c r="F462" s="5">
        <f>('Raw Wide'!D461-'Raw Wide'!D460)/'Raw Wide'!D460</f>
        <v>-4.7721839265930767E-3</v>
      </c>
      <c r="G462" s="5">
        <f>('Raw Wide'!E461-'Raw Wide'!E460)/'Raw Wide'!E460</f>
        <v>1.0849122247505814E-2</v>
      </c>
      <c r="H462" s="5">
        <f>('Raw Wide'!F461-'Raw Wide'!F460)/'Raw Wide'!F460</f>
        <v>-4.6139085759741025E-3</v>
      </c>
      <c r="I462" s="5">
        <f>('Raw Wide'!G461-'Raw Wide'!G460)/'Raw Wide'!G460</f>
        <v>1.0396865366084064E-2</v>
      </c>
      <c r="J462" s="5">
        <f>('Raw Wide'!H461-'Raw Wide'!H460)/'Raw Wide'!H460</f>
        <v>8.4662670748786098E-3</v>
      </c>
      <c r="K462" s="5">
        <f>('Raw Wide'!I461-'Raw Wide'!I460)/'Raw Wide'!I460</f>
        <v>1.4871853074308635E-2</v>
      </c>
      <c r="W462" s="2">
        <v>43566</v>
      </c>
      <c r="X462" s="9">
        <f>return[[#This Row],[1COV.DE]]-$N$7</f>
        <v>2.6784581024906582E-2</v>
      </c>
      <c r="Y462" s="9">
        <f>return[[#This Row],[ADS.DE]]-$O$7</f>
        <v>-4.2317273093914736E-3</v>
      </c>
      <c r="Z462" s="9">
        <f>return[[#This Row],[DB1.DE]]-$P$7</f>
        <v>-5.3405476326149172E-3</v>
      </c>
      <c r="AA462" s="9">
        <f>return[[#This Row],[FME.DE]]-$Q$7</f>
        <v>1.1061010826716455E-2</v>
      </c>
      <c r="AB462" s="9">
        <f>return[[#This Row],[MRK.DE]]-$R$7</f>
        <v>-5.08652627233298E-3</v>
      </c>
      <c r="AC462" s="9">
        <f>return[[#This Row],[PUM.DE]]-$S$7</f>
        <v>9.5947445571877774E-3</v>
      </c>
      <c r="AD462" s="9">
        <f>return[[#This Row],[SIE.DE]]-$T$7</f>
        <v>8.3303714780471935E-3</v>
      </c>
      <c r="AE462" s="9">
        <f>return[[#This Row],[ZAL.DE]]-$U$7</f>
        <v>1.4917407691472338E-2</v>
      </c>
    </row>
    <row r="463" spans="3:31" x14ac:dyDescent="0.25">
      <c r="C463" s="2">
        <v>43567</v>
      </c>
      <c r="D463" s="5">
        <f>('Raw Wide'!B462-'Raw Wide'!B461)/'Raw Wide'!B461</f>
        <v>2.9400682981284492E-2</v>
      </c>
      <c r="E463" s="5">
        <f>('Raw Wide'!C462-'Raw Wide'!C461)/'Raw Wide'!C461</f>
        <v>0</v>
      </c>
      <c r="F463" s="5">
        <f>('Raw Wide'!D462-'Raw Wide'!D461)/'Raw Wide'!D461</f>
        <v>-1.3076912316822341E-3</v>
      </c>
      <c r="G463" s="5">
        <f>('Raw Wide'!E462-'Raw Wide'!E461)/'Raw Wide'!E461</f>
        <v>-6.9761099882421585E-3</v>
      </c>
      <c r="H463" s="5">
        <f>('Raw Wide'!F462-'Raw Wide'!F461)/'Raw Wide'!F461</f>
        <v>-2.0757749545733645E-2</v>
      </c>
      <c r="I463" s="5">
        <f>('Raw Wide'!G462-'Raw Wide'!G461)/'Raw Wide'!G461</f>
        <v>1.3096398234033971E-2</v>
      </c>
      <c r="J463" s="5">
        <f>('Raw Wide'!H462-'Raw Wide'!H461)/'Raw Wide'!H461</f>
        <v>1.3861680581184024E-2</v>
      </c>
      <c r="K463" s="5">
        <f>('Raw Wide'!I462-'Raw Wide'!I461)/'Raw Wide'!I461</f>
        <v>2.3609309286801158E-2</v>
      </c>
      <c r="W463" s="2">
        <v>43567</v>
      </c>
      <c r="X463" s="9">
        <f>return[[#This Row],[1COV.DE]]-$N$7</f>
        <v>2.9436893741057422E-2</v>
      </c>
      <c r="Y463" s="9">
        <f>return[[#This Row],[ADS.DE]]-$O$7</f>
        <v>-2.5476542089638383E-4</v>
      </c>
      <c r="Z463" s="9">
        <f>return[[#This Row],[DB1.DE]]-$P$7</f>
        <v>-1.8760549377040744E-3</v>
      </c>
      <c r="AA463" s="9">
        <f>return[[#This Row],[FME.DE]]-$Q$7</f>
        <v>-6.7642214090315161E-3</v>
      </c>
      <c r="AB463" s="9">
        <f>return[[#This Row],[MRK.DE]]-$R$7</f>
        <v>-2.1230367242092523E-2</v>
      </c>
      <c r="AC463" s="9">
        <f>return[[#This Row],[PUM.DE]]-$S$7</f>
        <v>1.2294277425137685E-2</v>
      </c>
      <c r="AD463" s="9">
        <f>return[[#This Row],[SIE.DE]]-$T$7</f>
        <v>1.3725784984352608E-2</v>
      </c>
      <c r="AE463" s="9">
        <f>return[[#This Row],[ZAL.DE]]-$U$7</f>
        <v>2.3654863903964863E-2</v>
      </c>
    </row>
    <row r="464" spans="3:31" x14ac:dyDescent="0.25">
      <c r="C464" s="2">
        <v>43570</v>
      </c>
      <c r="D464" s="5">
        <f>('Raw Wide'!B463-'Raw Wide'!B462)/'Raw Wide'!B462</f>
        <v>1.5116277733627679E-3</v>
      </c>
      <c r="E464" s="5">
        <f>('Raw Wide'!C463-'Raw Wide'!C462)/'Raw Wide'!C462</f>
        <v>3.992841266036929E-3</v>
      </c>
      <c r="F464" s="5">
        <f>('Raw Wide'!D463-'Raw Wide'!D462)/'Raw Wide'!D462</f>
        <v>-1.4404188466691028E-2</v>
      </c>
      <c r="G464" s="5">
        <f>('Raw Wide'!E463-'Raw Wide'!E462)/'Raw Wide'!E462</f>
        <v>-5.4038591440735348E-3</v>
      </c>
      <c r="H464" s="5">
        <f>('Raw Wide'!F463-'Raw Wide'!F462)/'Raw Wide'!F462</f>
        <v>-4.9392348070659521E-3</v>
      </c>
      <c r="I464" s="5">
        <f>('Raw Wide'!G463-'Raw Wide'!G462)/'Raw Wide'!G462</f>
        <v>1.5697050120392242E-2</v>
      </c>
      <c r="J464" s="5">
        <f>('Raw Wide'!H463-'Raw Wide'!H462)/'Raw Wide'!H462</f>
        <v>-1.1553819180871064E-3</v>
      </c>
      <c r="K464" s="5">
        <f>('Raw Wide'!I463-'Raw Wide'!I462)/'Raw Wide'!I462</f>
        <v>-3.7115322451874559E-3</v>
      </c>
      <c r="W464" s="2">
        <v>43570</v>
      </c>
      <c r="X464" s="9">
        <f>return[[#This Row],[1COV.DE]]-$N$7</f>
        <v>1.5478385331356979E-3</v>
      </c>
      <c r="Y464" s="9">
        <f>return[[#This Row],[ADS.DE]]-$O$7</f>
        <v>3.7380758451405452E-3</v>
      </c>
      <c r="Z464" s="9">
        <f>return[[#This Row],[DB1.DE]]-$P$7</f>
        <v>-1.4972552172712868E-2</v>
      </c>
      <c r="AA464" s="9">
        <f>return[[#This Row],[FME.DE]]-$Q$7</f>
        <v>-5.1919705648628932E-3</v>
      </c>
      <c r="AB464" s="9">
        <f>return[[#This Row],[MRK.DE]]-$R$7</f>
        <v>-5.4118525034248296E-3</v>
      </c>
      <c r="AC464" s="9">
        <f>return[[#This Row],[PUM.DE]]-$S$7</f>
        <v>1.4894929311495955E-2</v>
      </c>
      <c r="AD464" s="9">
        <f>return[[#This Row],[SIE.DE]]-$T$7</f>
        <v>-1.2912775149185223E-3</v>
      </c>
      <c r="AE464" s="9">
        <f>return[[#This Row],[ZAL.DE]]-$U$7</f>
        <v>-3.6659776280237523E-3</v>
      </c>
    </row>
    <row r="465" spans="3:31" x14ac:dyDescent="0.25">
      <c r="C465" s="2">
        <v>43571</v>
      </c>
      <c r="D465" s="5">
        <f>('Raw Wide'!B464-'Raw Wide'!B463)/'Raw Wide'!B463</f>
        <v>-3.7728972045564886E-4</v>
      </c>
      <c r="E465" s="5">
        <f>('Raw Wide'!C464-'Raw Wide'!C463)/'Raw Wide'!C463</f>
        <v>1.5024318118947643E-2</v>
      </c>
      <c r="F465" s="5">
        <f>('Raw Wide'!D464-'Raw Wide'!D463)/'Raw Wide'!D463</f>
        <v>4.0743994377392352E-2</v>
      </c>
      <c r="G465" s="5">
        <f>('Raw Wide'!E464-'Raw Wide'!E463)/'Raw Wide'!E463</f>
        <v>2.7165566498289512E-3</v>
      </c>
      <c r="H465" s="5">
        <f>('Raw Wide'!F464-'Raw Wide'!F463)/'Raw Wide'!F463</f>
        <v>-8.2728870262338064E-3</v>
      </c>
      <c r="I465" s="5">
        <f>('Raw Wide'!G464-'Raw Wide'!G463)/'Raw Wide'!G463</f>
        <v>-1.0908999159800226E-2</v>
      </c>
      <c r="J465" s="5">
        <f>('Raw Wide'!H464-'Raw Wide'!H463)/'Raw Wide'!H463</f>
        <v>7.7116665329898032E-3</v>
      </c>
      <c r="K465" s="5">
        <f>('Raw Wide'!I464-'Raw Wide'!I463)/'Raw Wide'!I463</f>
        <v>0.10590736530562184</v>
      </c>
      <c r="W465" s="2">
        <v>43571</v>
      </c>
      <c r="X465" s="9">
        <f>return[[#This Row],[1COV.DE]]-$N$7</f>
        <v>-3.4107896068271879E-4</v>
      </c>
      <c r="Y465" s="9">
        <f>return[[#This Row],[ADS.DE]]-$O$7</f>
        <v>1.4769552698051259E-2</v>
      </c>
      <c r="Z465" s="9">
        <f>return[[#This Row],[DB1.DE]]-$P$7</f>
        <v>4.0175630671370512E-2</v>
      </c>
      <c r="AA465" s="9">
        <f>return[[#This Row],[FME.DE]]-$Q$7</f>
        <v>2.9284452290395933E-3</v>
      </c>
      <c r="AB465" s="9">
        <f>return[[#This Row],[MRK.DE]]-$R$7</f>
        <v>-8.7455047225926848E-3</v>
      </c>
      <c r="AC465" s="9">
        <f>return[[#This Row],[PUM.DE]]-$S$7</f>
        <v>-1.1711119968696513E-2</v>
      </c>
      <c r="AD465" s="9">
        <f>return[[#This Row],[SIE.DE]]-$T$7</f>
        <v>7.5757709361583877E-3</v>
      </c>
      <c r="AE465" s="9">
        <f>return[[#This Row],[ZAL.DE]]-$U$7</f>
        <v>0.10595291992278554</v>
      </c>
    </row>
    <row r="466" spans="3:31" x14ac:dyDescent="0.25">
      <c r="C466" s="2">
        <v>43572</v>
      </c>
      <c r="D466" s="5">
        <f>('Raw Wide'!B465-'Raw Wide'!B464)/'Raw Wide'!B464</f>
        <v>7.5501181510347903E-3</v>
      </c>
      <c r="E466" s="5">
        <f>('Raw Wide'!C465-'Raw Wide'!C464)/'Raw Wide'!C464</f>
        <v>-1.088304166851563E-3</v>
      </c>
      <c r="F466" s="5">
        <f>('Raw Wide'!D465-'Raw Wide'!D464)/'Raw Wide'!D464</f>
        <v>-5.1064034731214238E-3</v>
      </c>
      <c r="G466" s="5">
        <f>('Raw Wide'!E465-'Raw Wide'!E464)/'Raw Wide'!E464</f>
        <v>-3.305345267909137E-2</v>
      </c>
      <c r="H466" s="5">
        <f>('Raw Wide'!F465-'Raw Wide'!F464)/'Raw Wide'!F464</f>
        <v>-1.0219065334530261E-2</v>
      </c>
      <c r="I466" s="5">
        <f>('Raw Wide'!G465-'Raw Wide'!G464)/'Raw Wide'!G464</f>
        <v>4.5955948572043116E-3</v>
      </c>
      <c r="J466" s="5">
        <f>('Raw Wide'!H465-'Raw Wide'!H464)/'Raw Wide'!H464</f>
        <v>1.2435350107043986E-2</v>
      </c>
      <c r="K466" s="5">
        <f>('Raw Wide'!I465-'Raw Wide'!I464)/'Raw Wide'!I464</f>
        <v>1.4436477034733522E-3</v>
      </c>
      <c r="W466" s="2">
        <v>43572</v>
      </c>
      <c r="X466" s="9">
        <f>return[[#This Row],[1COV.DE]]-$N$7</f>
        <v>7.5863289108077207E-3</v>
      </c>
      <c r="Y466" s="9">
        <f>return[[#This Row],[ADS.DE]]-$O$7</f>
        <v>-1.3430695877479468E-3</v>
      </c>
      <c r="Z466" s="9">
        <f>return[[#This Row],[DB1.DE]]-$P$7</f>
        <v>-5.6747671791432643E-3</v>
      </c>
      <c r="AA466" s="9">
        <f>return[[#This Row],[FME.DE]]-$Q$7</f>
        <v>-3.2841564099880725E-2</v>
      </c>
      <c r="AB466" s="9">
        <f>return[[#This Row],[MRK.DE]]-$R$7</f>
        <v>-1.0691683030889139E-2</v>
      </c>
      <c r="AC466" s="9">
        <f>return[[#This Row],[PUM.DE]]-$S$7</f>
        <v>3.7934740483080258E-3</v>
      </c>
      <c r="AD466" s="9">
        <f>return[[#This Row],[SIE.DE]]-$T$7</f>
        <v>1.229945451021257E-2</v>
      </c>
      <c r="AE466" s="9">
        <f>return[[#This Row],[ZAL.DE]]-$U$7</f>
        <v>1.489202320637056E-3</v>
      </c>
    </row>
    <row r="467" spans="3:31" x14ac:dyDescent="0.25">
      <c r="C467" s="2">
        <v>43573</v>
      </c>
      <c r="D467" s="5">
        <f>('Raw Wide'!B466-'Raw Wide'!B465)/'Raw Wide'!B465</f>
        <v>-6.3694505924578168E-3</v>
      </c>
      <c r="E467" s="5">
        <f>('Raw Wide'!C466-'Raw Wide'!C465)/'Raw Wide'!C465</f>
        <v>1.1767170575346897E-2</v>
      </c>
      <c r="F467" s="5">
        <f>('Raw Wide'!D466-'Raw Wide'!D465)/'Raw Wide'!D465</f>
        <v>9.8375130307330923E-3</v>
      </c>
      <c r="G467" s="5">
        <f>('Raw Wide'!E466-'Raw Wide'!E465)/'Raw Wide'!E465</f>
        <v>-1.7091422345212118E-2</v>
      </c>
      <c r="H467" s="5">
        <f>('Raw Wide'!F466-'Raw Wide'!F465)/'Raw Wide'!F465</f>
        <v>-1.2010139886636077E-2</v>
      </c>
      <c r="I467" s="5">
        <f>('Raw Wide'!G466-'Raw Wide'!G465)/'Raw Wide'!G465</f>
        <v>-3.6596274649073092E-3</v>
      </c>
      <c r="J467" s="5">
        <f>('Raw Wide'!H466-'Raw Wide'!H465)/'Raw Wide'!H465</f>
        <v>6.2357786545305955E-3</v>
      </c>
      <c r="K467" s="5">
        <f>('Raw Wide'!I466-'Raw Wide'!I465)/'Raw Wide'!I465</f>
        <v>4.8053821433304521E-4</v>
      </c>
      <c r="W467" s="2">
        <v>43573</v>
      </c>
      <c r="X467" s="9">
        <f>return[[#This Row],[1COV.DE]]-$N$7</f>
        <v>-6.3332398326848864E-3</v>
      </c>
      <c r="Y467" s="9">
        <f>return[[#This Row],[ADS.DE]]-$O$7</f>
        <v>1.1512405154450513E-2</v>
      </c>
      <c r="Z467" s="9">
        <f>return[[#This Row],[DB1.DE]]-$P$7</f>
        <v>9.2691493247112518E-3</v>
      </c>
      <c r="AA467" s="9">
        <f>return[[#This Row],[FME.DE]]-$Q$7</f>
        <v>-1.6879533766001476E-2</v>
      </c>
      <c r="AB467" s="9">
        <f>return[[#This Row],[MRK.DE]]-$R$7</f>
        <v>-1.2482757582994955E-2</v>
      </c>
      <c r="AC467" s="9">
        <f>return[[#This Row],[PUM.DE]]-$S$7</f>
        <v>-4.461748273803595E-3</v>
      </c>
      <c r="AD467" s="9">
        <f>return[[#This Row],[SIE.DE]]-$T$7</f>
        <v>6.09988305769918E-3</v>
      </c>
      <c r="AE467" s="9">
        <f>return[[#This Row],[ZAL.DE]]-$U$7</f>
        <v>5.2609283149674887E-4</v>
      </c>
    </row>
    <row r="468" spans="3:31" x14ac:dyDescent="0.25">
      <c r="C468" s="2">
        <v>43578</v>
      </c>
      <c r="D468" s="5">
        <f>('Raw Wide'!B467-'Raw Wide'!B466)/'Raw Wide'!B466</f>
        <v>-1.5082966281917725E-2</v>
      </c>
      <c r="E468" s="5">
        <f>('Raw Wide'!C467-'Raw Wide'!C466)/'Raw Wide'!C466</f>
        <v>-5.3844513869721958E-3</v>
      </c>
      <c r="F468" s="5">
        <f>('Raw Wide'!D467-'Raw Wide'!D466)/'Raw Wide'!D466</f>
        <v>2.5413108033350887E-3</v>
      </c>
      <c r="G468" s="5">
        <f>('Raw Wide'!E467-'Raw Wide'!E466)/'Raw Wide'!E466</f>
        <v>1.5963482984058117E-2</v>
      </c>
      <c r="H468" s="5">
        <f>('Raw Wide'!F467-'Raw Wide'!F466)/'Raw Wide'!F466</f>
        <v>2.3672338319779027E-2</v>
      </c>
      <c r="I468" s="5">
        <f>('Raw Wide'!G467-'Raw Wide'!G466)/'Raw Wide'!G466</f>
        <v>-8.317909854538395E-3</v>
      </c>
      <c r="J468" s="5">
        <f>('Raw Wide'!H467-'Raw Wide'!H466)/'Raw Wide'!H466</f>
        <v>-7.699436165330119E-3</v>
      </c>
      <c r="K468" s="5">
        <f>('Raw Wide'!I467-'Raw Wide'!I466)/'Raw Wide'!I466</f>
        <v>-5.2834055063258629E-3</v>
      </c>
      <c r="W468" s="2">
        <v>43578</v>
      </c>
      <c r="X468" s="9">
        <f>return[[#This Row],[1COV.DE]]-$N$7</f>
        <v>-1.5046755522144795E-2</v>
      </c>
      <c r="Y468" s="9">
        <f>return[[#This Row],[ADS.DE]]-$O$7</f>
        <v>-5.63921680786858E-3</v>
      </c>
      <c r="Z468" s="9">
        <f>return[[#This Row],[DB1.DE]]-$P$7</f>
        <v>1.9729470973132482E-3</v>
      </c>
      <c r="AA468" s="9">
        <f>return[[#This Row],[FME.DE]]-$Q$7</f>
        <v>1.6175371563268759E-2</v>
      </c>
      <c r="AB468" s="9">
        <f>return[[#This Row],[MRK.DE]]-$R$7</f>
        <v>2.3199720623420149E-2</v>
      </c>
      <c r="AC468" s="9">
        <f>return[[#This Row],[PUM.DE]]-$S$7</f>
        <v>-9.1200306634346816E-3</v>
      </c>
      <c r="AD468" s="9">
        <f>return[[#This Row],[SIE.DE]]-$T$7</f>
        <v>-7.8353317621615345E-3</v>
      </c>
      <c r="AE468" s="9">
        <f>return[[#This Row],[ZAL.DE]]-$U$7</f>
        <v>-5.2378508891621593E-3</v>
      </c>
    </row>
    <row r="469" spans="3:31" x14ac:dyDescent="0.25">
      <c r="C469" s="2">
        <v>43579</v>
      </c>
      <c r="D469" s="5">
        <f>('Raw Wide'!B468-'Raw Wide'!B467)/'Raw Wide'!B467</f>
        <v>-1.9525199209128648E-2</v>
      </c>
      <c r="E469" s="5">
        <f>('Raw Wide'!C468-'Raw Wide'!C467)/'Raw Wide'!C467</f>
        <v>-8.6614439030240661E-4</v>
      </c>
      <c r="F469" s="5">
        <f>('Raw Wide'!D468-'Raw Wide'!D467)/'Raw Wide'!D467</f>
        <v>2.9572766492462418E-3</v>
      </c>
      <c r="G469" s="5">
        <f>('Raw Wide'!E468-'Raw Wide'!E467)/'Raw Wide'!E467</f>
        <v>9.5398521233841706E-3</v>
      </c>
      <c r="H469" s="5">
        <f>('Raw Wide'!F468-'Raw Wide'!F467)/'Raw Wide'!F467</f>
        <v>8.3342374887515429E-4</v>
      </c>
      <c r="I469" s="5">
        <f>('Raw Wide'!G468-'Raw Wide'!G467)/'Raw Wide'!G467</f>
        <v>2.7958163971530938E-3</v>
      </c>
      <c r="J469" s="5">
        <f>('Raw Wide'!H468-'Raw Wide'!H467)/'Raw Wide'!H467</f>
        <v>-5.6770584128305673E-4</v>
      </c>
      <c r="K469" s="5">
        <f>('Raw Wide'!I468-'Raw Wide'!I467)/'Raw Wide'!I467</f>
        <v>1.6417190556117355E-2</v>
      </c>
      <c r="W469" s="2">
        <v>43579</v>
      </c>
      <c r="X469" s="9">
        <f>return[[#This Row],[1COV.DE]]-$N$7</f>
        <v>-1.9488988449355718E-2</v>
      </c>
      <c r="Y469" s="9">
        <f>return[[#This Row],[ADS.DE]]-$O$7</f>
        <v>-1.1209098111987904E-3</v>
      </c>
      <c r="Z469" s="9">
        <f>return[[#This Row],[DB1.DE]]-$P$7</f>
        <v>2.3889129432244013E-3</v>
      </c>
      <c r="AA469" s="9">
        <f>return[[#This Row],[FME.DE]]-$Q$7</f>
        <v>9.7517407025948123E-3</v>
      </c>
      <c r="AB469" s="9">
        <f>return[[#This Row],[MRK.DE]]-$R$7</f>
        <v>3.6080605251627651E-4</v>
      </c>
      <c r="AC469" s="9">
        <f>return[[#This Row],[PUM.DE]]-$S$7</f>
        <v>1.993695588256808E-3</v>
      </c>
      <c r="AD469" s="9">
        <f>return[[#This Row],[SIE.DE]]-$T$7</f>
        <v>-7.0360143811447253E-4</v>
      </c>
      <c r="AE469" s="9">
        <f>return[[#This Row],[ZAL.DE]]-$U$7</f>
        <v>1.646274517328106E-2</v>
      </c>
    </row>
    <row r="470" spans="3:31" x14ac:dyDescent="0.25">
      <c r="C470" s="2">
        <v>43580</v>
      </c>
      <c r="D470" s="5">
        <f>('Raw Wide'!B469-'Raw Wide'!B468)/'Raw Wide'!B468</f>
        <v>-1.4057109548553092E-2</v>
      </c>
      <c r="E470" s="5">
        <f>('Raw Wide'!C469-'Raw Wide'!C468)/'Raw Wide'!C468</f>
        <v>-8.452510091413061E-3</v>
      </c>
      <c r="F470" s="5">
        <f>('Raw Wide'!D469-'Raw Wide'!D468)/'Raw Wide'!D468</f>
        <v>-7.5821108631442344E-3</v>
      </c>
      <c r="G470" s="5">
        <f>('Raw Wide'!E469-'Raw Wide'!E468)/'Raw Wide'!E468</f>
        <v>-3.0572665529441036E-3</v>
      </c>
      <c r="H470" s="5">
        <f>('Raw Wide'!F469-'Raw Wide'!F468)/'Raw Wide'!F468</f>
        <v>-9.9916426995673192E-3</v>
      </c>
      <c r="I470" s="5">
        <f>('Raw Wide'!G469-'Raw Wide'!G468)/'Raw Wide'!G468</f>
        <v>-1.6728528557601374E-2</v>
      </c>
      <c r="J470" s="5">
        <f>('Raw Wide'!H469-'Raw Wide'!H468)/'Raw Wide'!H468</f>
        <v>1.8934967091741619E-4</v>
      </c>
      <c r="K470" s="5">
        <f>('Raw Wide'!I469-'Raw Wide'!I468)/'Raw Wide'!I468</f>
        <v>-7.1254160154589753E-4</v>
      </c>
      <c r="W470" s="2">
        <v>43580</v>
      </c>
      <c r="X470" s="9">
        <f>return[[#This Row],[1COV.DE]]-$N$7</f>
        <v>-1.4020898788780161E-2</v>
      </c>
      <c r="Y470" s="9">
        <f>return[[#This Row],[ADS.DE]]-$O$7</f>
        <v>-8.7072755123094453E-3</v>
      </c>
      <c r="Z470" s="9">
        <f>return[[#This Row],[DB1.DE]]-$P$7</f>
        <v>-8.1504745691660749E-3</v>
      </c>
      <c r="AA470" s="9">
        <f>return[[#This Row],[FME.DE]]-$Q$7</f>
        <v>-2.8453779737334615E-3</v>
      </c>
      <c r="AB470" s="9">
        <f>return[[#This Row],[MRK.DE]]-$R$7</f>
        <v>-1.0464260395926198E-2</v>
      </c>
      <c r="AC470" s="9">
        <f>return[[#This Row],[PUM.DE]]-$S$7</f>
        <v>-1.7530649366497661E-2</v>
      </c>
      <c r="AD470" s="9">
        <f>return[[#This Row],[SIE.DE]]-$T$7</f>
        <v>5.3454074086000362E-5</v>
      </c>
      <c r="AE470" s="9">
        <f>return[[#This Row],[ZAL.DE]]-$U$7</f>
        <v>-6.6698698438219387E-4</v>
      </c>
    </row>
    <row r="471" spans="3:31" x14ac:dyDescent="0.25">
      <c r="C471" s="2">
        <v>43581</v>
      </c>
      <c r="D471" s="5">
        <f>('Raw Wide'!B470-'Raw Wide'!B469)/'Raw Wide'!B469</f>
        <v>1.2277176189514858E-2</v>
      </c>
      <c r="E471" s="5">
        <f>('Raw Wide'!C470-'Raw Wide'!C469)/'Raw Wide'!C469</f>
        <v>1.9671136711776347E-3</v>
      </c>
      <c r="F471" s="5">
        <f>('Raw Wide'!D470-'Raw Wide'!D469)/'Raw Wide'!D469</f>
        <v>-3.8200561515837309E-3</v>
      </c>
      <c r="G471" s="5">
        <f>('Raw Wide'!E470-'Raw Wide'!E469)/'Raw Wide'!E469</f>
        <v>1.6169400402625982E-2</v>
      </c>
      <c r="H471" s="5">
        <f>('Raw Wide'!F470-'Raw Wide'!F469)/'Raw Wide'!F469</f>
        <v>5.2564164701516206E-3</v>
      </c>
      <c r="I471" s="5">
        <f>('Raw Wide'!G470-'Raw Wide'!G469)/'Raw Wide'!G469</f>
        <v>3.1190869865222143E-2</v>
      </c>
      <c r="J471" s="5">
        <f>('Raw Wide'!H470-'Raw Wide'!H469)/'Raw Wide'!H469</f>
        <v>-3.2185316132304909E-3</v>
      </c>
      <c r="K471" s="5">
        <f>('Raw Wide'!I470-'Raw Wide'!I469)/'Raw Wide'!I469</f>
        <v>6.4178749702876901E-3</v>
      </c>
      <c r="W471" s="2">
        <v>43581</v>
      </c>
      <c r="X471" s="9">
        <f>return[[#This Row],[1COV.DE]]-$N$7</f>
        <v>1.2313386949287788E-2</v>
      </c>
      <c r="Y471" s="9">
        <f>return[[#This Row],[ADS.DE]]-$O$7</f>
        <v>1.7123482502812508E-3</v>
      </c>
      <c r="Z471" s="9">
        <f>return[[#This Row],[DB1.DE]]-$P$7</f>
        <v>-4.3884198576055709E-3</v>
      </c>
      <c r="AA471" s="9">
        <f>return[[#This Row],[FME.DE]]-$Q$7</f>
        <v>1.6381288981836623E-2</v>
      </c>
      <c r="AB471" s="9">
        <f>return[[#This Row],[MRK.DE]]-$R$7</f>
        <v>4.7837987737927431E-3</v>
      </c>
      <c r="AC471" s="9">
        <f>return[[#This Row],[PUM.DE]]-$S$7</f>
        <v>3.0388749056325857E-2</v>
      </c>
      <c r="AD471" s="9">
        <f>return[[#This Row],[SIE.DE]]-$T$7</f>
        <v>-3.3544272100619068E-3</v>
      </c>
      <c r="AE471" s="9">
        <f>return[[#This Row],[ZAL.DE]]-$U$7</f>
        <v>6.4634295874513937E-3</v>
      </c>
    </row>
    <row r="472" spans="3:31" x14ac:dyDescent="0.25">
      <c r="C472" s="2">
        <v>43584</v>
      </c>
      <c r="D472" s="5">
        <f>('Raw Wide'!B471-'Raw Wide'!B470)/'Raw Wide'!B470</f>
        <v>-1.2519537311029501E-2</v>
      </c>
      <c r="E472" s="5">
        <f>('Raw Wide'!C471-'Raw Wide'!C470)/'Raw Wide'!C470</f>
        <v>-2.6177154147267036E-3</v>
      </c>
      <c r="F472" s="5">
        <f>('Raw Wide'!D471-'Raw Wide'!D470)/'Raw Wide'!D470</f>
        <v>-3.408688366750933E-3</v>
      </c>
      <c r="G472" s="5">
        <f>('Raw Wide'!E471-'Raw Wide'!E470)/'Raw Wide'!E470</f>
        <v>2.0850535807122025E-2</v>
      </c>
      <c r="H472" s="5">
        <f>('Raw Wide'!F471-'Raw Wide'!F470)/'Raw Wide'!F470</f>
        <v>1.324584720822604E-2</v>
      </c>
      <c r="I472" s="5">
        <f>('Raw Wide'!G471-'Raw Wide'!G470)/'Raw Wide'!G470</f>
        <v>4.032994548793039E-2</v>
      </c>
      <c r="J472" s="5">
        <f>('Raw Wide'!H471-'Raw Wide'!H470)/'Raw Wide'!H470</f>
        <v>5.3181728200108695E-3</v>
      </c>
      <c r="K472" s="5">
        <f>('Raw Wide'!I471-'Raw Wide'!I470)/'Raw Wide'!I470</f>
        <v>6.3769721303730152E-3</v>
      </c>
      <c r="W472" s="2">
        <v>43584</v>
      </c>
      <c r="X472" s="9">
        <f>return[[#This Row],[1COV.DE]]-$N$7</f>
        <v>-1.2483326551256571E-2</v>
      </c>
      <c r="Y472" s="9">
        <f>return[[#This Row],[ADS.DE]]-$O$7</f>
        <v>-2.8724808356230874E-3</v>
      </c>
      <c r="Z472" s="9">
        <f>return[[#This Row],[DB1.DE]]-$P$7</f>
        <v>-3.9770520727727731E-3</v>
      </c>
      <c r="AA472" s="9">
        <f>return[[#This Row],[FME.DE]]-$Q$7</f>
        <v>2.1062424386332667E-2</v>
      </c>
      <c r="AB472" s="9">
        <f>return[[#This Row],[MRK.DE]]-$R$7</f>
        <v>1.2773229511867162E-2</v>
      </c>
      <c r="AC472" s="9">
        <f>return[[#This Row],[PUM.DE]]-$S$7</f>
        <v>3.9527824679034103E-2</v>
      </c>
      <c r="AD472" s="9">
        <f>return[[#This Row],[SIE.DE]]-$T$7</f>
        <v>5.182277223179454E-3</v>
      </c>
      <c r="AE472" s="9">
        <f>return[[#This Row],[ZAL.DE]]-$U$7</f>
        <v>6.4225267475367187E-3</v>
      </c>
    </row>
    <row r="473" spans="3:31" x14ac:dyDescent="0.25">
      <c r="C473" s="2">
        <v>43585</v>
      </c>
      <c r="D473" s="5">
        <f>('Raw Wide'!B472-'Raw Wide'!B471)/'Raw Wide'!B471</f>
        <v>-3.4270982343964175E-2</v>
      </c>
      <c r="E473" s="5">
        <f>('Raw Wide'!C472-'Raw Wide'!C471)/'Raw Wide'!C471</f>
        <v>2.1872262544963676E-3</v>
      </c>
      <c r="F473" s="5">
        <f>('Raw Wide'!D472-'Raw Wide'!D471)/'Raw Wide'!D471</f>
        <v>1.667394660511376E-2</v>
      </c>
      <c r="G473" s="5">
        <f>('Raw Wide'!E472-'Raw Wide'!E471)/'Raw Wide'!E471</f>
        <v>7.2559708096485084E-3</v>
      </c>
      <c r="H473" s="5">
        <f>('Raw Wide'!F472-'Raw Wide'!F471)/'Raw Wide'!F471</f>
        <v>-7.7390300305725376E-3</v>
      </c>
      <c r="I473" s="5">
        <f>('Raw Wide'!G472-'Raw Wide'!G471)/'Raw Wide'!G471</f>
        <v>-2.8193688374343467E-2</v>
      </c>
      <c r="J473" s="5">
        <f>('Raw Wide'!H472-'Raw Wide'!H471)/'Raw Wide'!H471</f>
        <v>8.3127244617132254E-3</v>
      </c>
      <c r="K473" s="5">
        <f>('Raw Wide'!I472-'Raw Wide'!I471)/'Raw Wide'!I471</f>
        <v>-1.5724055017036886E-2</v>
      </c>
      <c r="W473" s="2">
        <v>43585</v>
      </c>
      <c r="X473" s="9">
        <f>return[[#This Row],[1COV.DE]]-$N$7</f>
        <v>-3.4234771584191248E-2</v>
      </c>
      <c r="Y473" s="9">
        <f>return[[#This Row],[ADS.DE]]-$O$7</f>
        <v>1.9324608335999837E-3</v>
      </c>
      <c r="Z473" s="9">
        <f>return[[#This Row],[DB1.DE]]-$P$7</f>
        <v>1.6105582899091919E-2</v>
      </c>
      <c r="AA473" s="9">
        <f>return[[#This Row],[FME.DE]]-$Q$7</f>
        <v>7.46785938885915E-3</v>
      </c>
      <c r="AB473" s="9">
        <f>return[[#This Row],[MRK.DE]]-$R$7</f>
        <v>-8.2116477269314151E-3</v>
      </c>
      <c r="AC473" s="9">
        <f>return[[#This Row],[PUM.DE]]-$S$7</f>
        <v>-2.8995809183239754E-2</v>
      </c>
      <c r="AD473" s="9">
        <f>return[[#This Row],[SIE.DE]]-$T$7</f>
        <v>8.1768288648818091E-3</v>
      </c>
      <c r="AE473" s="9">
        <f>return[[#This Row],[ZAL.DE]]-$U$7</f>
        <v>-1.5678500399873181E-2</v>
      </c>
    </row>
    <row r="474" spans="3:31" x14ac:dyDescent="0.25">
      <c r="C474" s="2">
        <v>43587</v>
      </c>
      <c r="D474" s="5">
        <f>('Raw Wide'!B473-'Raw Wide'!B472)/'Raw Wide'!B472</f>
        <v>-1.9897359136106157E-2</v>
      </c>
      <c r="E474" s="5">
        <f>('Raw Wide'!C473-'Raw Wide'!C472)/'Raw Wide'!C472</f>
        <v>-8.7295414830146703E-4</v>
      </c>
      <c r="F474" s="5">
        <f>('Raw Wide'!D473-'Raw Wide'!D472)/'Raw Wide'!D472</f>
        <v>-1.2616447480793239E-3</v>
      </c>
      <c r="G474" s="5">
        <f>('Raw Wide'!E473-'Raw Wide'!E472)/'Raw Wide'!E472</f>
        <v>4.0022166792493411E-3</v>
      </c>
      <c r="H474" s="5">
        <f>('Raw Wide'!F473-'Raw Wide'!F472)/'Raw Wide'!F472</f>
        <v>-2.1084586220507419E-4</v>
      </c>
      <c r="I474" s="5">
        <f>('Raw Wide'!G473-'Raw Wide'!G472)/'Raw Wide'!G472</f>
        <v>-6.3464667966194738E-3</v>
      </c>
      <c r="J474" s="5">
        <f>('Raw Wide'!H473-'Raw Wide'!H472)/'Raw Wide'!H472</f>
        <v>-1.3115904576412556E-2</v>
      </c>
      <c r="K474" s="5">
        <f>('Raw Wide'!I473-'Raw Wide'!I472)/'Raw Wide'!I472</f>
        <v>-3.3142585434968667E-2</v>
      </c>
      <c r="W474" s="2">
        <v>43587</v>
      </c>
      <c r="X474" s="9">
        <f>return[[#This Row],[1COV.DE]]-$N$7</f>
        <v>-1.9861148376333227E-2</v>
      </c>
      <c r="Y474" s="9">
        <f>return[[#This Row],[ADS.DE]]-$O$7</f>
        <v>-1.1277195691978509E-3</v>
      </c>
      <c r="Z474" s="9">
        <f>return[[#This Row],[DB1.DE]]-$P$7</f>
        <v>-1.8300084541011644E-3</v>
      </c>
      <c r="AA474" s="9">
        <f>return[[#This Row],[FME.DE]]-$Q$7</f>
        <v>4.2141052584599836E-3</v>
      </c>
      <c r="AB474" s="9">
        <f>return[[#This Row],[MRK.DE]]-$R$7</f>
        <v>-6.8346355856395197E-4</v>
      </c>
      <c r="AC474" s="9">
        <f>return[[#This Row],[PUM.DE]]-$S$7</f>
        <v>-7.1485876055157596E-3</v>
      </c>
      <c r="AD474" s="9">
        <f>return[[#This Row],[SIE.DE]]-$T$7</f>
        <v>-1.3251800173243972E-2</v>
      </c>
      <c r="AE474" s="9">
        <f>return[[#This Row],[ZAL.DE]]-$U$7</f>
        <v>-3.3097030817804962E-2</v>
      </c>
    </row>
    <row r="475" spans="3:31" x14ac:dyDescent="0.25">
      <c r="C475" s="2">
        <v>43588</v>
      </c>
      <c r="D475" s="5">
        <f>('Raw Wide'!B474-'Raw Wide'!B473)/'Raw Wide'!B473</f>
        <v>1.1510979720516264E-2</v>
      </c>
      <c r="E475" s="5">
        <f>('Raw Wide'!C474-'Raw Wide'!C473)/'Raw Wide'!C473</f>
        <v>9.1306260301270051E-2</v>
      </c>
      <c r="F475" s="5">
        <f>('Raw Wide'!D474-'Raw Wide'!D473)/'Raw Wide'!D473</f>
        <v>8.4210713246751312E-4</v>
      </c>
      <c r="G475" s="5">
        <f>('Raw Wide'!E474-'Raw Wide'!E473)/'Raw Wide'!E473</f>
        <v>1.4084459803647611E-2</v>
      </c>
      <c r="H475" s="5">
        <f>('Raw Wide'!F474-'Raw Wide'!F473)/'Raw Wide'!F473</f>
        <v>1.0752617034180477E-2</v>
      </c>
      <c r="I475" s="5">
        <f>('Raw Wide'!G474-'Raw Wide'!G473)/'Raw Wide'!G473</f>
        <v>2.7372272882085474E-2</v>
      </c>
      <c r="J475" s="5">
        <f>('Raw Wide'!H474-'Raw Wide'!H473)/'Raw Wide'!H473</f>
        <v>3.9871514684952213E-3</v>
      </c>
      <c r="K475" s="5">
        <f>('Raw Wide'!I474-'Raw Wide'!I473)/'Raw Wide'!I473</f>
        <v>1.775588206549656E-2</v>
      </c>
      <c r="W475" s="2">
        <v>43588</v>
      </c>
      <c r="X475" s="9">
        <f>return[[#This Row],[1COV.DE]]-$N$7</f>
        <v>1.1547190480289194E-2</v>
      </c>
      <c r="Y475" s="9">
        <f>return[[#This Row],[ADS.DE]]-$O$7</f>
        <v>9.1051494880373673E-2</v>
      </c>
      <c r="Z475" s="9">
        <f>return[[#This Row],[DB1.DE]]-$P$7</f>
        <v>2.7374342644567273E-4</v>
      </c>
      <c r="AA475" s="9">
        <f>return[[#This Row],[FME.DE]]-$Q$7</f>
        <v>1.4296348382858252E-2</v>
      </c>
      <c r="AB475" s="9">
        <f>return[[#This Row],[MRK.DE]]-$R$7</f>
        <v>1.0279999337821599E-2</v>
      </c>
      <c r="AC475" s="9">
        <f>return[[#This Row],[PUM.DE]]-$S$7</f>
        <v>2.6570152073189187E-2</v>
      </c>
      <c r="AD475" s="9">
        <f>return[[#This Row],[SIE.DE]]-$T$7</f>
        <v>3.8512558716638054E-3</v>
      </c>
      <c r="AE475" s="9">
        <f>return[[#This Row],[ZAL.DE]]-$U$7</f>
        <v>1.7801436682660265E-2</v>
      </c>
    </row>
    <row r="476" spans="3:31" x14ac:dyDescent="0.25">
      <c r="C476" s="2">
        <v>43591</v>
      </c>
      <c r="D476" s="5">
        <f>('Raw Wide'!B475-'Raw Wide'!B474)/'Raw Wide'!B474</f>
        <v>-2.1518602890024732E-2</v>
      </c>
      <c r="E476" s="5">
        <f>('Raw Wide'!C475-'Raw Wide'!C474)/'Raw Wide'!C474</f>
        <v>1.20096096033961E-2</v>
      </c>
      <c r="F476" s="5">
        <f>('Raw Wide'!D475-'Raw Wide'!D474)/'Raw Wide'!D474</f>
        <v>1.3041646051662097E-2</v>
      </c>
      <c r="G476" s="5">
        <f>('Raw Wide'!E475-'Raw Wide'!E474)/'Raw Wide'!E474</f>
        <v>-2.4633134166926317E-2</v>
      </c>
      <c r="H476" s="5">
        <f>('Raw Wide'!F475-'Raw Wide'!F474)/'Raw Wide'!F474</f>
        <v>-1.063822823999362E-2</v>
      </c>
      <c r="I476" s="5">
        <f>('Raw Wide'!G475-'Raw Wide'!G474)/'Raw Wide'!G474</f>
        <v>-2.1314409396250331E-2</v>
      </c>
      <c r="J476" s="5">
        <f>('Raw Wide'!H475-'Raw Wide'!H474)/'Raw Wide'!H474</f>
        <v>-1.0968342863734028E-2</v>
      </c>
      <c r="K476" s="5">
        <f>('Raw Wide'!I475-'Raw Wide'!I474)/'Raw Wide'!I474</f>
        <v>-1.6961230918343302E-3</v>
      </c>
      <c r="W476" s="2">
        <v>43591</v>
      </c>
      <c r="X476" s="9">
        <f>return[[#This Row],[1COV.DE]]-$N$7</f>
        <v>-2.1482392130251802E-2</v>
      </c>
      <c r="Y476" s="9">
        <f>return[[#This Row],[ADS.DE]]-$O$7</f>
        <v>1.1754844182499715E-2</v>
      </c>
      <c r="Z476" s="9">
        <f>return[[#This Row],[DB1.DE]]-$P$7</f>
        <v>1.2473282345640256E-2</v>
      </c>
      <c r="AA476" s="9">
        <f>return[[#This Row],[FME.DE]]-$Q$7</f>
        <v>-2.4421245587715676E-2</v>
      </c>
      <c r="AB476" s="9">
        <f>return[[#This Row],[MRK.DE]]-$R$7</f>
        <v>-1.1110845936352498E-2</v>
      </c>
      <c r="AC476" s="9">
        <f>return[[#This Row],[PUM.DE]]-$S$7</f>
        <v>-2.2116530205146617E-2</v>
      </c>
      <c r="AD476" s="9">
        <f>return[[#This Row],[SIE.DE]]-$T$7</f>
        <v>-1.1104238460565444E-2</v>
      </c>
      <c r="AE476" s="9">
        <f>return[[#This Row],[ZAL.DE]]-$U$7</f>
        <v>-1.6505684746706264E-3</v>
      </c>
    </row>
    <row r="477" spans="3:31" x14ac:dyDescent="0.25">
      <c r="C477" s="2">
        <v>43592</v>
      </c>
      <c r="D477" s="5">
        <f>('Raw Wide'!B476-'Raw Wide'!B475)/'Raw Wide'!B475</f>
        <v>-4.1869420518583195E-2</v>
      </c>
      <c r="E477" s="5">
        <f>('Raw Wide'!C476-'Raw Wide'!C475)/'Raw Wide'!C475</f>
        <v>-1.1075975815099686E-2</v>
      </c>
      <c r="F477" s="5">
        <f>('Raw Wide'!D476-'Raw Wide'!D475)/'Raw Wide'!D475</f>
        <v>5.3986966292888837E-3</v>
      </c>
      <c r="G477" s="5">
        <f>('Raw Wide'!E476-'Raw Wide'!E475)/'Raw Wide'!E475</f>
        <v>-1.6657686568056686E-2</v>
      </c>
      <c r="H477" s="5">
        <f>('Raw Wide'!F476-'Raw Wide'!F475)/'Raw Wide'!F475</f>
        <v>1.6234508544658386E-2</v>
      </c>
      <c r="I477" s="5">
        <f>('Raw Wide'!G476-'Raw Wide'!G475)/'Raw Wide'!G475</f>
        <v>-3.6297431928588621E-3</v>
      </c>
      <c r="J477" s="5">
        <f>('Raw Wide'!H476-'Raw Wide'!H475)/'Raw Wide'!H475</f>
        <v>-2.0267510721916415E-2</v>
      </c>
      <c r="K477" s="5">
        <f>('Raw Wide'!I476-'Raw Wide'!I475)/'Raw Wide'!I475</f>
        <v>-2.7912669225420666E-2</v>
      </c>
      <c r="W477" s="2">
        <v>43592</v>
      </c>
      <c r="X477" s="9">
        <f>return[[#This Row],[1COV.DE]]-$N$7</f>
        <v>-4.1833209758810268E-2</v>
      </c>
      <c r="Y477" s="9">
        <f>return[[#This Row],[ADS.DE]]-$O$7</f>
        <v>-1.133074123599607E-2</v>
      </c>
      <c r="Z477" s="9">
        <f>return[[#This Row],[DB1.DE]]-$P$7</f>
        <v>4.8303329232670432E-3</v>
      </c>
      <c r="AA477" s="9">
        <f>return[[#This Row],[FME.DE]]-$Q$7</f>
        <v>-1.6445797988846045E-2</v>
      </c>
      <c r="AB477" s="9">
        <f>return[[#This Row],[MRK.DE]]-$R$7</f>
        <v>1.5761890848299508E-2</v>
      </c>
      <c r="AC477" s="9">
        <f>return[[#This Row],[PUM.DE]]-$S$7</f>
        <v>-4.4318640017551479E-3</v>
      </c>
      <c r="AD477" s="9">
        <f>return[[#This Row],[SIE.DE]]-$T$7</f>
        <v>-2.0403406318747829E-2</v>
      </c>
      <c r="AE477" s="9">
        <f>return[[#This Row],[ZAL.DE]]-$U$7</f>
        <v>-2.7867114608256961E-2</v>
      </c>
    </row>
    <row r="478" spans="3:31" x14ac:dyDescent="0.25">
      <c r="C478" s="2">
        <v>43593</v>
      </c>
      <c r="D478" s="5">
        <f>('Raw Wide'!B477-'Raw Wide'!B476)/'Raw Wide'!B476</f>
        <v>-4.6347014616936978E-3</v>
      </c>
      <c r="E478" s="5">
        <f>('Raw Wide'!C477-'Raw Wide'!C476)/'Raw Wide'!C476</f>
        <v>2.6199962755218183E-2</v>
      </c>
      <c r="F478" s="5">
        <f>('Raw Wide'!D477-'Raw Wide'!D476)/'Raw Wide'!D476</f>
        <v>-3.3043640570772008E-3</v>
      </c>
      <c r="G478" s="5">
        <f>('Raw Wide'!E477-'Raw Wide'!E476)/'Raw Wide'!E476</f>
        <v>1.0928926313182522E-2</v>
      </c>
      <c r="H478" s="5">
        <f>('Raw Wide'!F477-'Raw Wide'!F476)/'Raw Wide'!F476</f>
        <v>8.9211057017214955E-3</v>
      </c>
      <c r="I478" s="5">
        <f>('Raw Wide'!G477-'Raw Wide'!G476)/'Raw Wide'!G476</f>
        <v>8.1967019313299028E-3</v>
      </c>
      <c r="J478" s="5">
        <f>('Raw Wide'!H477-'Raw Wide'!H476)/'Raw Wide'!H476</f>
        <v>4.566738112302459E-2</v>
      </c>
      <c r="K478" s="5">
        <f>('Raw Wide'!I477-'Raw Wide'!I476)/'Raw Wide'!I476</f>
        <v>1.1235980305517619E-2</v>
      </c>
      <c r="W478" s="2">
        <v>43593</v>
      </c>
      <c r="X478" s="9">
        <f>return[[#This Row],[1COV.DE]]-$N$7</f>
        <v>-4.5984907019207674E-3</v>
      </c>
      <c r="Y478" s="9">
        <f>return[[#This Row],[ADS.DE]]-$O$7</f>
        <v>2.5945197334321799E-2</v>
      </c>
      <c r="Z478" s="9">
        <f>return[[#This Row],[DB1.DE]]-$P$7</f>
        <v>-3.8727277630990413E-3</v>
      </c>
      <c r="AA478" s="9">
        <f>return[[#This Row],[FME.DE]]-$Q$7</f>
        <v>1.1140814892393163E-2</v>
      </c>
      <c r="AB478" s="9">
        <f>return[[#This Row],[MRK.DE]]-$R$7</f>
        <v>8.4484880053626171E-3</v>
      </c>
      <c r="AC478" s="9">
        <f>return[[#This Row],[PUM.DE]]-$S$7</f>
        <v>7.394581122433617E-3</v>
      </c>
      <c r="AD478" s="9">
        <f>return[[#This Row],[SIE.DE]]-$T$7</f>
        <v>4.5531485526193176E-2</v>
      </c>
      <c r="AE478" s="9">
        <f>return[[#This Row],[ZAL.DE]]-$U$7</f>
        <v>1.1281534922681323E-2</v>
      </c>
    </row>
    <row r="479" spans="3:31" x14ac:dyDescent="0.25">
      <c r="C479" s="2">
        <v>43594</v>
      </c>
      <c r="D479" s="5">
        <f>('Raw Wide'!B478-'Raw Wide'!B477)/'Raw Wide'!B477</f>
        <v>-3.1485542043158336E-2</v>
      </c>
      <c r="E479" s="5">
        <f>('Raw Wide'!C478-'Raw Wide'!C477)/'Raw Wide'!C477</f>
        <v>-2.6115681260692532E-2</v>
      </c>
      <c r="F479" s="5">
        <f>('Raw Wide'!D478-'Raw Wide'!D477)/'Raw Wide'!D477</f>
        <v>-5.5108970731423384E-3</v>
      </c>
      <c r="G479" s="5">
        <f>('Raw Wide'!E478-'Raw Wide'!E477)/'Raw Wide'!E477</f>
        <v>-1.8918929932829485E-2</v>
      </c>
      <c r="H479" s="5">
        <f>('Raw Wide'!F478-'Raw Wide'!F477)/'Raw Wide'!F477</f>
        <v>-6.3746105888431367E-3</v>
      </c>
      <c r="I479" s="5">
        <f>('Raw Wide'!G478-'Raw Wide'!G477)/'Raw Wide'!G477</f>
        <v>-2.7099653474695245E-3</v>
      </c>
      <c r="J479" s="5">
        <f>('Raw Wide'!H478-'Raw Wide'!H477)/'Raw Wide'!H477</f>
        <v>-1.7543877007884949E-2</v>
      </c>
      <c r="K479" s="5">
        <f>('Raw Wide'!I478-'Raw Wide'!I477)/'Raw Wide'!I477</f>
        <v>-3.4074098765432097E-2</v>
      </c>
      <c r="W479" s="2">
        <v>43594</v>
      </c>
      <c r="X479" s="9">
        <f>return[[#This Row],[1COV.DE]]-$N$7</f>
        <v>-3.1449331283385409E-2</v>
      </c>
      <c r="Y479" s="9">
        <f>return[[#This Row],[ADS.DE]]-$O$7</f>
        <v>-2.6370446681588916E-2</v>
      </c>
      <c r="Z479" s="9">
        <f>return[[#This Row],[DB1.DE]]-$P$7</f>
        <v>-6.0792607791641789E-3</v>
      </c>
      <c r="AA479" s="9">
        <f>return[[#This Row],[FME.DE]]-$Q$7</f>
        <v>-1.8707041353618843E-2</v>
      </c>
      <c r="AB479" s="9">
        <f>return[[#This Row],[MRK.DE]]-$R$7</f>
        <v>-6.8472282852020143E-3</v>
      </c>
      <c r="AC479" s="9">
        <f>return[[#This Row],[PUM.DE]]-$S$7</f>
        <v>-3.5120861563658103E-3</v>
      </c>
      <c r="AD479" s="9">
        <f>return[[#This Row],[SIE.DE]]-$T$7</f>
        <v>-1.7679772604716364E-2</v>
      </c>
      <c r="AE479" s="9">
        <f>return[[#This Row],[ZAL.DE]]-$U$7</f>
        <v>-3.4028544148268391E-2</v>
      </c>
    </row>
    <row r="480" spans="3:31" x14ac:dyDescent="0.25">
      <c r="C480" s="2">
        <v>43595</v>
      </c>
      <c r="D480" s="5">
        <f>('Raw Wide'!B479-'Raw Wide'!B478)/'Raw Wide'!B478</f>
        <v>3.8917286971479207E-3</v>
      </c>
      <c r="E480" s="5">
        <f>('Raw Wide'!C479-'Raw Wide'!C478)/'Raw Wide'!C478</f>
        <v>2.2312290158000798E-2</v>
      </c>
      <c r="F480" s="5">
        <f>('Raw Wide'!D479-'Raw Wide'!D478)/'Raw Wide'!D478</f>
        <v>8.0989170635211907E-3</v>
      </c>
      <c r="G480" s="5">
        <f>('Raw Wide'!E479-'Raw Wide'!E478)/'Raw Wide'!E478</f>
        <v>-1.1018925460234154E-3</v>
      </c>
      <c r="H480" s="5">
        <f>('Raw Wide'!F479-'Raw Wide'!F478)/'Raw Wide'!F478</f>
        <v>-1.2417543151693961E-3</v>
      </c>
      <c r="I480" s="5">
        <f>('Raw Wide'!G479-'Raw Wide'!G478)/'Raw Wide'!G478</f>
        <v>2.7173292154811452E-3</v>
      </c>
      <c r="J480" s="5">
        <f>('Raw Wide'!H479-'Raw Wide'!H478)/'Raw Wide'!H478</f>
        <v>1.6527328749284295E-2</v>
      </c>
      <c r="K480" s="5">
        <f>('Raw Wide'!I479-'Raw Wide'!I478)/'Raw Wide'!I478</f>
        <v>-6.3905932103934873E-3</v>
      </c>
      <c r="W480" s="2">
        <v>43595</v>
      </c>
      <c r="X480" s="9">
        <f>return[[#This Row],[1COV.DE]]-$N$7</f>
        <v>3.9279394569208511E-3</v>
      </c>
      <c r="Y480" s="9">
        <f>return[[#This Row],[ADS.DE]]-$O$7</f>
        <v>2.2057524737104414E-2</v>
      </c>
      <c r="Z480" s="9">
        <f>return[[#This Row],[DB1.DE]]-$P$7</f>
        <v>7.5305533574993502E-3</v>
      </c>
      <c r="AA480" s="9">
        <f>return[[#This Row],[FME.DE]]-$Q$7</f>
        <v>-8.9000396681277339E-4</v>
      </c>
      <c r="AB480" s="9">
        <f>return[[#This Row],[MRK.DE]]-$R$7</f>
        <v>-1.7143720115282738E-3</v>
      </c>
      <c r="AC480" s="9">
        <f>return[[#This Row],[PUM.DE]]-$S$7</f>
        <v>1.9152084065848592E-3</v>
      </c>
      <c r="AD480" s="9">
        <f>return[[#This Row],[SIE.DE]]-$T$7</f>
        <v>1.6391433152452881E-2</v>
      </c>
      <c r="AE480" s="9">
        <f>return[[#This Row],[ZAL.DE]]-$U$7</f>
        <v>-6.3450385932297838E-3</v>
      </c>
    </row>
    <row r="481" spans="3:31" x14ac:dyDescent="0.25">
      <c r="C481" s="2">
        <v>43598</v>
      </c>
      <c r="D481" s="5">
        <f>('Raw Wide'!B480-'Raw Wide'!B479)/'Raw Wide'!B479</f>
        <v>-1.8927956180685095E-2</v>
      </c>
      <c r="E481" s="5">
        <f>('Raw Wide'!C480-'Raw Wide'!C479)/'Raw Wide'!C479</f>
        <v>-2.4603084021709028E-2</v>
      </c>
      <c r="F481" s="5">
        <f>('Raw Wide'!D480-'Raw Wide'!D479)/'Raw Wide'!D479</f>
        <v>-2.1141681537985928E-3</v>
      </c>
      <c r="G481" s="5">
        <f>('Raw Wide'!E480-'Raw Wide'!E479)/'Raw Wide'!E479</f>
        <v>-1.4892320636863896E-2</v>
      </c>
      <c r="H481" s="5">
        <f>('Raw Wide'!F480-'Raw Wide'!F479)/'Raw Wide'!F479</f>
        <v>-8.7028272208460548E-3</v>
      </c>
      <c r="I481" s="5">
        <f>('Raw Wide'!G480-'Raw Wide'!G479)/'Raw Wide'!G479</f>
        <v>-3.9746983234799339E-2</v>
      </c>
      <c r="J481" s="5">
        <f>('Raw Wide'!H480-'Raw Wide'!H479)/'Raw Wide'!H479</f>
        <v>-2.0930638380691459E-2</v>
      </c>
      <c r="K481" s="5">
        <f>('Raw Wide'!I480-'Raw Wide'!I479)/'Raw Wide'!I479</f>
        <v>-2.8813970383688457E-2</v>
      </c>
      <c r="W481" s="2">
        <v>43598</v>
      </c>
      <c r="X481" s="9">
        <f>return[[#This Row],[1COV.DE]]-$N$7</f>
        <v>-1.8891745420912164E-2</v>
      </c>
      <c r="Y481" s="9">
        <f>return[[#This Row],[ADS.DE]]-$O$7</f>
        <v>-2.4857849442605412E-2</v>
      </c>
      <c r="Z481" s="9">
        <f>return[[#This Row],[DB1.DE]]-$P$7</f>
        <v>-2.6825318598204333E-3</v>
      </c>
      <c r="AA481" s="9">
        <f>return[[#This Row],[FME.DE]]-$Q$7</f>
        <v>-1.4680432057653254E-2</v>
      </c>
      <c r="AB481" s="9">
        <f>return[[#This Row],[MRK.DE]]-$R$7</f>
        <v>-9.1754449172049331E-3</v>
      </c>
      <c r="AC481" s="9">
        <f>return[[#This Row],[PUM.DE]]-$S$7</f>
        <v>-4.0549104043695626E-2</v>
      </c>
      <c r="AD481" s="9">
        <f>return[[#This Row],[SIE.DE]]-$T$7</f>
        <v>-2.1066533977522874E-2</v>
      </c>
      <c r="AE481" s="9">
        <f>return[[#This Row],[ZAL.DE]]-$U$7</f>
        <v>-2.8768415766524752E-2</v>
      </c>
    </row>
    <row r="482" spans="3:31" x14ac:dyDescent="0.25">
      <c r="C482" s="2">
        <v>43599</v>
      </c>
      <c r="D482" s="5">
        <f>('Raw Wide'!B481-'Raw Wide'!B480)/'Raw Wide'!B480</f>
        <v>6.5085096701360621E-3</v>
      </c>
      <c r="E482" s="5">
        <f>('Raw Wide'!C481-'Raw Wide'!C480)/'Raw Wide'!C480</f>
        <v>1.8917761843488281E-2</v>
      </c>
      <c r="F482" s="5">
        <f>('Raw Wide'!D481-'Raw Wide'!D480)/'Raw Wide'!D480</f>
        <v>2.3728882522864238E-2</v>
      </c>
      <c r="G482" s="5">
        <f>('Raw Wide'!E481-'Raw Wide'!E480)/'Raw Wide'!E480</f>
        <v>-5.0391932300463205E-3</v>
      </c>
      <c r="H482" s="5">
        <f>('Raw Wide'!F481-'Raw Wide'!F480)/'Raw Wide'!F480</f>
        <v>-3.6998398546708451E-2</v>
      </c>
      <c r="I482" s="5">
        <f>('Raw Wide'!G481-'Raw Wide'!G480)/'Raw Wide'!G480</f>
        <v>2.3518293582990756E-2</v>
      </c>
      <c r="J482" s="5">
        <f>('Raw Wide'!H481-'Raw Wide'!H480)/'Raw Wide'!H480</f>
        <v>1.2025142244444412E-2</v>
      </c>
      <c r="K482" s="5">
        <f>('Raw Wide'!I481-'Raw Wide'!I480)/'Raw Wide'!I480</f>
        <v>2.7549695364238323E-2</v>
      </c>
      <c r="W482" s="2">
        <v>43599</v>
      </c>
      <c r="X482" s="9">
        <f>return[[#This Row],[1COV.DE]]-$N$7</f>
        <v>6.5447204299089925E-3</v>
      </c>
      <c r="Y482" s="9">
        <f>return[[#This Row],[ADS.DE]]-$O$7</f>
        <v>1.8662996422591897E-2</v>
      </c>
      <c r="Z482" s="9">
        <f>return[[#This Row],[DB1.DE]]-$P$7</f>
        <v>2.3160518816842397E-2</v>
      </c>
      <c r="AA482" s="9">
        <f>return[[#This Row],[FME.DE]]-$Q$7</f>
        <v>-4.827304650835678E-3</v>
      </c>
      <c r="AB482" s="9">
        <f>return[[#This Row],[MRK.DE]]-$R$7</f>
        <v>-3.7471016243067326E-2</v>
      </c>
      <c r="AC482" s="9">
        <f>return[[#This Row],[PUM.DE]]-$S$7</f>
        <v>2.2716172774094469E-2</v>
      </c>
      <c r="AD482" s="9">
        <f>return[[#This Row],[SIE.DE]]-$T$7</f>
        <v>1.1889246647612995E-2</v>
      </c>
      <c r="AE482" s="9">
        <f>return[[#This Row],[ZAL.DE]]-$U$7</f>
        <v>2.7595249981402028E-2</v>
      </c>
    </row>
    <row r="483" spans="3:31" x14ac:dyDescent="0.25">
      <c r="C483" s="2">
        <v>43600</v>
      </c>
      <c r="D483" s="5">
        <f>('Raw Wide'!B482-'Raw Wide'!B481)/'Raw Wide'!B481</f>
        <v>2.2170871198153485E-2</v>
      </c>
      <c r="E483" s="5">
        <f>('Raw Wide'!C482-'Raw Wide'!C481)/'Raw Wide'!C481</f>
        <v>1.0580940064645033E-2</v>
      </c>
      <c r="F483" s="5">
        <f>('Raw Wide'!D482-'Raw Wide'!D481)/'Raw Wide'!D481</f>
        <v>4.9668349112444634E-3</v>
      </c>
      <c r="G483" s="5">
        <f>('Raw Wide'!E482-'Raw Wide'!E481)/'Raw Wide'!E481</f>
        <v>-2.8142283109420493E-4</v>
      </c>
      <c r="H483" s="5">
        <f>('Raw Wide'!F482-'Raw Wide'!F481)/'Raw Wide'!F481</f>
        <v>-1.1287164874760768E-2</v>
      </c>
      <c r="I483" s="5">
        <f>('Raw Wide'!G482-'Raw Wide'!G481)/'Raw Wide'!G481</f>
        <v>9.191160859753772E-3</v>
      </c>
      <c r="J483" s="5">
        <f>('Raw Wide'!H482-'Raw Wide'!H481)/'Raw Wide'!H481</f>
        <v>6.0355105354476793E-3</v>
      </c>
      <c r="K483" s="5">
        <f>('Raw Wide'!I482-'Raw Wide'!I481)/'Raw Wide'!I481</f>
        <v>-2.8358081248824126E-3</v>
      </c>
      <c r="W483" s="2">
        <v>43600</v>
      </c>
      <c r="X483" s="9">
        <f>return[[#This Row],[1COV.DE]]-$N$7</f>
        <v>2.2207081957926415E-2</v>
      </c>
      <c r="Y483" s="9">
        <f>return[[#This Row],[ADS.DE]]-$O$7</f>
        <v>1.0326174643748649E-2</v>
      </c>
      <c r="Z483" s="9">
        <f>return[[#This Row],[DB1.DE]]-$P$7</f>
        <v>4.3984712052226229E-3</v>
      </c>
      <c r="AA483" s="9">
        <f>return[[#This Row],[FME.DE]]-$Q$7</f>
        <v>-6.9534251883562892E-5</v>
      </c>
      <c r="AB483" s="9">
        <f>return[[#This Row],[MRK.DE]]-$R$7</f>
        <v>-1.1759782571119646E-2</v>
      </c>
      <c r="AC483" s="9">
        <f>return[[#This Row],[PUM.DE]]-$S$7</f>
        <v>8.3890400508574853E-3</v>
      </c>
      <c r="AD483" s="9">
        <f>return[[#This Row],[SIE.DE]]-$T$7</f>
        <v>5.8996149386162638E-3</v>
      </c>
      <c r="AE483" s="9">
        <f>return[[#This Row],[ZAL.DE]]-$U$7</f>
        <v>-2.790253507718709E-3</v>
      </c>
    </row>
    <row r="484" spans="3:31" x14ac:dyDescent="0.25">
      <c r="C484" s="2">
        <v>43601</v>
      </c>
      <c r="D484" s="5">
        <f>('Raw Wide'!B483-'Raw Wide'!B482)/'Raw Wide'!B482</f>
        <v>1.5589785605153911E-2</v>
      </c>
      <c r="E484" s="5">
        <f>('Raw Wide'!C483-'Raw Wide'!C482)/'Raw Wide'!C482</f>
        <v>-6.5191957561668767E-3</v>
      </c>
      <c r="F484" s="5">
        <f>('Raw Wide'!D483-'Raw Wide'!D482)/'Raw Wide'!D482</f>
        <v>2.0593199663331537E-3</v>
      </c>
      <c r="G484" s="5">
        <f>('Raw Wide'!E483-'Raw Wide'!E482)/'Raw Wide'!E482</f>
        <v>1.3878978511255633E-2</v>
      </c>
      <c r="H484" s="5">
        <f>('Raw Wide'!F483-'Raw Wide'!F482)/'Raw Wide'!F482</f>
        <v>6.1470838190136193E-3</v>
      </c>
      <c r="I484" s="5">
        <f>('Raw Wide'!G483-'Raw Wide'!G482)/'Raw Wide'!G482</f>
        <v>-1.2750437637944837E-2</v>
      </c>
      <c r="J484" s="5">
        <f>('Raw Wide'!H483-'Raw Wide'!H482)/'Raw Wide'!H482</f>
        <v>1.856019710479179E-2</v>
      </c>
      <c r="K484" s="5">
        <f>('Raw Wide'!I483-'Raw Wide'!I482)/'Raw Wide'!I482</f>
        <v>2.5336091003102298E-2</v>
      </c>
      <c r="W484" s="2">
        <v>43601</v>
      </c>
      <c r="X484" s="9">
        <f>return[[#This Row],[1COV.DE]]-$N$7</f>
        <v>1.5625996364926842E-2</v>
      </c>
      <c r="Y484" s="9">
        <f>return[[#This Row],[ADS.DE]]-$O$7</f>
        <v>-6.7739611770632601E-3</v>
      </c>
      <c r="Z484" s="9">
        <f>return[[#This Row],[DB1.DE]]-$P$7</f>
        <v>1.4909562603113132E-3</v>
      </c>
      <c r="AA484" s="9">
        <f>return[[#This Row],[FME.DE]]-$Q$7</f>
        <v>1.4090867090466275E-2</v>
      </c>
      <c r="AB484" s="9">
        <f>return[[#This Row],[MRK.DE]]-$R$7</f>
        <v>5.6744661226547418E-3</v>
      </c>
      <c r="AC484" s="9">
        <f>return[[#This Row],[PUM.DE]]-$S$7</f>
        <v>-1.3552558446841124E-2</v>
      </c>
      <c r="AD484" s="9">
        <f>return[[#This Row],[SIE.DE]]-$T$7</f>
        <v>1.8424301507960376E-2</v>
      </c>
      <c r="AE484" s="9">
        <f>return[[#This Row],[ZAL.DE]]-$U$7</f>
        <v>2.5381645620266003E-2</v>
      </c>
    </row>
    <row r="485" spans="3:31" x14ac:dyDescent="0.25">
      <c r="C485" s="2">
        <v>43602</v>
      </c>
      <c r="D485" s="5">
        <f>('Raw Wide'!B484-'Raw Wide'!B483)/'Raw Wide'!B483</f>
        <v>-1.6907711537307944E-2</v>
      </c>
      <c r="E485" s="5">
        <f>('Raw Wide'!C484-'Raw Wide'!C483)/'Raw Wide'!C483</f>
        <v>1.6106608622431927E-2</v>
      </c>
      <c r="F485" s="5">
        <f>('Raw Wide'!D484-'Raw Wide'!D483)/'Raw Wide'!D483</f>
        <v>5.7541639567952095E-3</v>
      </c>
      <c r="G485" s="5">
        <f>('Raw Wide'!E484-'Raw Wide'!E483)/'Raw Wide'!E483</f>
        <v>-6.4571663747765955E-3</v>
      </c>
      <c r="H485" s="5">
        <f>('Raw Wide'!F484-'Raw Wide'!F483)/'Raw Wide'!F483</f>
        <v>-4.3634595421604492E-4</v>
      </c>
      <c r="I485" s="5">
        <f>('Raw Wide'!G484-'Raw Wide'!G483)/'Raw Wide'!G483</f>
        <v>2.4907689738708255E-2</v>
      </c>
      <c r="J485" s="5">
        <f>('Raw Wide'!H484-'Raw Wide'!H483)/'Raw Wide'!H483</f>
        <v>-1.1411790072886284E-2</v>
      </c>
      <c r="K485" s="5">
        <f>('Raw Wide'!I484-'Raw Wide'!I483)/'Raw Wide'!I483</f>
        <v>-5.068073625819456E-2</v>
      </c>
      <c r="W485" s="2">
        <v>43602</v>
      </c>
      <c r="X485" s="9">
        <f>return[[#This Row],[1COV.DE]]-$N$7</f>
        <v>-1.6871500777535013E-2</v>
      </c>
      <c r="Y485" s="9">
        <f>return[[#This Row],[ADS.DE]]-$O$7</f>
        <v>1.5851843201535543E-2</v>
      </c>
      <c r="Z485" s="9">
        <f>return[[#This Row],[DB1.DE]]-$P$7</f>
        <v>5.185800250773369E-3</v>
      </c>
      <c r="AA485" s="9">
        <f>return[[#This Row],[FME.DE]]-$Q$7</f>
        <v>-6.2452777955659539E-3</v>
      </c>
      <c r="AB485" s="9">
        <f>return[[#This Row],[MRK.DE]]-$R$7</f>
        <v>-9.0896365057492275E-4</v>
      </c>
      <c r="AC485" s="9">
        <f>return[[#This Row],[PUM.DE]]-$S$7</f>
        <v>2.4105568929811968E-2</v>
      </c>
      <c r="AD485" s="9">
        <f>return[[#This Row],[SIE.DE]]-$T$7</f>
        <v>-1.15476856697177E-2</v>
      </c>
      <c r="AE485" s="9">
        <f>return[[#This Row],[ZAL.DE]]-$U$7</f>
        <v>-5.0635181641030855E-2</v>
      </c>
    </row>
    <row r="486" spans="3:31" x14ac:dyDescent="0.25">
      <c r="C486" s="2">
        <v>43605</v>
      </c>
      <c r="D486" s="5">
        <f>('Raw Wide'!B485-'Raw Wide'!B484)/'Raw Wide'!B484</f>
        <v>-2.6476511034013914E-2</v>
      </c>
      <c r="E486" s="5">
        <f>('Raw Wide'!C485-'Raw Wide'!C484)/'Raw Wide'!C484</f>
        <v>-1.7612492562980409E-2</v>
      </c>
      <c r="F486" s="5">
        <f>('Raw Wide'!D485-'Raw Wide'!D484)/'Raw Wide'!D484</f>
        <v>-2.8605910934573196E-3</v>
      </c>
      <c r="G486" s="5">
        <f>('Raw Wide'!E485-'Raw Wide'!E484)/'Raw Wide'!E484</f>
        <v>-1.2709496557297636E-2</v>
      </c>
      <c r="H486" s="5">
        <f>('Raw Wide'!F485-'Raw Wide'!F484)/'Raw Wide'!F484</f>
        <v>-6.5488342514720427E-3</v>
      </c>
      <c r="I486" s="5">
        <f>('Raw Wide'!G485-'Raw Wide'!G484)/'Raw Wide'!G484</f>
        <v>-3.6003596401949521E-2</v>
      </c>
      <c r="J486" s="5">
        <f>('Raw Wide'!H485-'Raw Wide'!H484)/'Raw Wide'!H484</f>
        <v>-1.7873757973658748E-2</v>
      </c>
      <c r="K486" s="5">
        <f>('Raw Wide'!I485-'Raw Wide'!I484)/'Raw Wide'!I484</f>
        <v>-9.0305705694252256E-3</v>
      </c>
      <c r="W486" s="2">
        <v>43605</v>
      </c>
      <c r="X486" s="9">
        <f>return[[#This Row],[1COV.DE]]-$N$7</f>
        <v>-2.6440300274240984E-2</v>
      </c>
      <c r="Y486" s="9">
        <f>return[[#This Row],[ADS.DE]]-$O$7</f>
        <v>-1.7867257983876794E-2</v>
      </c>
      <c r="Z486" s="9">
        <f>return[[#This Row],[DB1.DE]]-$P$7</f>
        <v>-3.4289547994791601E-3</v>
      </c>
      <c r="AA486" s="9">
        <f>return[[#This Row],[FME.DE]]-$Q$7</f>
        <v>-1.2497607978086994E-2</v>
      </c>
      <c r="AB486" s="9">
        <f>return[[#This Row],[MRK.DE]]-$R$7</f>
        <v>-7.0214519478309203E-3</v>
      </c>
      <c r="AC486" s="9">
        <f>return[[#This Row],[PUM.DE]]-$S$7</f>
        <v>-3.6805717210845808E-2</v>
      </c>
      <c r="AD486" s="9">
        <f>return[[#This Row],[SIE.DE]]-$T$7</f>
        <v>-1.8009653570490163E-2</v>
      </c>
      <c r="AE486" s="9">
        <f>return[[#This Row],[ZAL.DE]]-$U$7</f>
        <v>-8.9850159522615221E-3</v>
      </c>
    </row>
    <row r="487" spans="3:31" x14ac:dyDescent="0.25">
      <c r="C487" s="2">
        <v>43606</v>
      </c>
      <c r="D487" s="5">
        <f>('Raw Wide'!B486-'Raw Wide'!B485)/'Raw Wide'!B485</f>
        <v>1.3481978824640937E-2</v>
      </c>
      <c r="E487" s="5">
        <f>('Raw Wide'!C486-'Raw Wide'!C485)/'Raw Wide'!C485</f>
        <v>2.6892412077290345E-2</v>
      </c>
      <c r="F487" s="5">
        <f>('Raw Wide'!D486-'Raw Wide'!D485)/'Raw Wide'!D485</f>
        <v>-8.1967510845527771E-4</v>
      </c>
      <c r="G487" s="5">
        <f>('Raw Wide'!E486-'Raw Wide'!E485)/'Raw Wide'!E485</f>
        <v>8.7771566664479987E-3</v>
      </c>
      <c r="H487" s="5">
        <f>('Raw Wide'!F486-'Raw Wide'!F485)/'Raw Wide'!F485</f>
        <v>-1.9775702310988476E-3</v>
      </c>
      <c r="I487" s="5">
        <f>('Raw Wide'!G486-'Raw Wide'!G485)/'Raw Wide'!G485</f>
        <v>1.9607892911822258E-2</v>
      </c>
      <c r="J487" s="5">
        <f>('Raw Wide'!H486-'Raw Wide'!H485)/'Raw Wide'!H485</f>
        <v>1.6303309810453838E-2</v>
      </c>
      <c r="K487" s="5">
        <f>('Raw Wide'!I486-'Raw Wide'!I485)/'Raw Wide'!I485</f>
        <v>-8.0412755818482006E-4</v>
      </c>
      <c r="W487" s="2">
        <v>43606</v>
      </c>
      <c r="X487" s="9">
        <f>return[[#This Row],[1COV.DE]]-$N$7</f>
        <v>1.3518189584413868E-2</v>
      </c>
      <c r="Y487" s="9">
        <f>return[[#This Row],[ADS.DE]]-$O$7</f>
        <v>2.6637646656393961E-2</v>
      </c>
      <c r="Z487" s="9">
        <f>return[[#This Row],[DB1.DE]]-$P$7</f>
        <v>-1.388038814477118E-3</v>
      </c>
      <c r="AA487" s="9">
        <f>return[[#This Row],[FME.DE]]-$Q$7</f>
        <v>8.9890452456586403E-3</v>
      </c>
      <c r="AB487" s="9">
        <f>return[[#This Row],[MRK.DE]]-$R$7</f>
        <v>-2.4501879274577256E-3</v>
      </c>
      <c r="AC487" s="9">
        <f>return[[#This Row],[PUM.DE]]-$S$7</f>
        <v>1.8805772102925972E-2</v>
      </c>
      <c r="AD487" s="9">
        <f>return[[#This Row],[SIE.DE]]-$T$7</f>
        <v>1.6167414213622423E-2</v>
      </c>
      <c r="AE487" s="9">
        <f>return[[#This Row],[ZAL.DE]]-$U$7</f>
        <v>-7.5857294102111639E-4</v>
      </c>
    </row>
    <row r="488" spans="3:31" x14ac:dyDescent="0.25">
      <c r="C488" s="2">
        <v>43607</v>
      </c>
      <c r="D488" s="5">
        <f>('Raw Wide'!B487-'Raw Wide'!B486)/'Raw Wide'!B486</f>
        <v>-6.8807036535490961E-3</v>
      </c>
      <c r="E488" s="5">
        <f>('Raw Wide'!C487-'Raw Wide'!C486)/'Raw Wide'!C486</f>
        <v>2.0562529051138926E-2</v>
      </c>
      <c r="F488" s="5">
        <f>('Raw Wide'!D487-'Raw Wide'!D486)/'Raw Wide'!D486</f>
        <v>1.9278023039612048E-2</v>
      </c>
      <c r="G488" s="5">
        <f>('Raw Wide'!E487-'Raw Wide'!E486)/'Raw Wide'!E486</f>
        <v>1.7401294967922471E-3</v>
      </c>
      <c r="H488" s="5">
        <f>('Raw Wide'!F487-'Raw Wide'!F486)/'Raw Wide'!F486</f>
        <v>-2.6419159331034963E-3</v>
      </c>
      <c r="I488" s="5">
        <f>('Raw Wide'!G487-'Raw Wide'!G486)/'Raw Wide'!G486</f>
        <v>2.1978044605915823E-2</v>
      </c>
      <c r="J488" s="5">
        <f>('Raw Wide'!H487-'Raw Wide'!H486)/'Raw Wide'!H486</f>
        <v>-6.3421149420491516E-3</v>
      </c>
      <c r="K488" s="5">
        <f>('Raw Wide'!I487-'Raw Wide'!I486)/'Raw Wide'!I486</f>
        <v>7.7789969897800633E-3</v>
      </c>
      <c r="W488" s="2">
        <v>43607</v>
      </c>
      <c r="X488" s="9">
        <f>return[[#This Row],[1COV.DE]]-$N$7</f>
        <v>-6.8444928937761657E-3</v>
      </c>
      <c r="Y488" s="9">
        <f>return[[#This Row],[ADS.DE]]-$O$7</f>
        <v>2.0307763630242542E-2</v>
      </c>
      <c r="Z488" s="9">
        <f>return[[#This Row],[DB1.DE]]-$P$7</f>
        <v>1.8709659333590208E-2</v>
      </c>
      <c r="AA488" s="9">
        <f>return[[#This Row],[FME.DE]]-$Q$7</f>
        <v>1.9520180760028891E-3</v>
      </c>
      <c r="AB488" s="9">
        <f>return[[#This Row],[MRK.DE]]-$R$7</f>
        <v>-3.1145336294623742E-3</v>
      </c>
      <c r="AC488" s="9">
        <f>return[[#This Row],[PUM.DE]]-$S$7</f>
        <v>2.1175923797019536E-2</v>
      </c>
      <c r="AD488" s="9">
        <f>return[[#This Row],[SIE.DE]]-$T$7</f>
        <v>-6.4780105388805671E-3</v>
      </c>
      <c r="AE488" s="9">
        <f>return[[#This Row],[ZAL.DE]]-$U$7</f>
        <v>7.8245516069437668E-3</v>
      </c>
    </row>
    <row r="489" spans="3:31" x14ac:dyDescent="0.25">
      <c r="C489" s="2">
        <v>43608</v>
      </c>
      <c r="D489" s="5">
        <f>('Raw Wide'!B488-'Raw Wide'!B487)/'Raw Wide'!B487</f>
        <v>-5.12701468109001E-2</v>
      </c>
      <c r="E489" s="5">
        <f>('Raw Wide'!C488-'Raw Wide'!C487)/'Raw Wide'!C487</f>
        <v>-1.2355094631360202E-2</v>
      </c>
      <c r="F489" s="5">
        <f>('Raw Wide'!D488-'Raw Wide'!D487)/'Raw Wide'!D487</f>
        <v>-7.2434191980692416E-3</v>
      </c>
      <c r="G489" s="5">
        <f>('Raw Wide'!E488-'Raw Wide'!E487)/'Raw Wide'!E487</f>
        <v>-2.287212130861118E-2</v>
      </c>
      <c r="H489" s="5">
        <f>('Raw Wide'!F488-'Raw Wide'!F487)/'Raw Wide'!F487</f>
        <v>-7.2847505582759623E-3</v>
      </c>
      <c r="I489" s="5">
        <f>('Raw Wide'!G488-'Raw Wide'!G487)/'Raw Wide'!G487</f>
        <v>-2.7777790497826728E-2</v>
      </c>
      <c r="J489" s="5">
        <f>('Raw Wide'!H488-'Raw Wide'!H487)/'Raw Wide'!H487</f>
        <v>-2.6656633196572691E-2</v>
      </c>
      <c r="K489" s="5">
        <f>('Raw Wide'!I488-'Raw Wide'!I487)/'Raw Wide'!I487</f>
        <v>-3.5400532339632772E-2</v>
      </c>
      <c r="W489" s="2">
        <v>43608</v>
      </c>
      <c r="X489" s="9">
        <f>return[[#This Row],[1COV.DE]]-$N$7</f>
        <v>-5.1233936051127173E-2</v>
      </c>
      <c r="Y489" s="9">
        <f>return[[#This Row],[ADS.DE]]-$O$7</f>
        <v>-1.2609860052256587E-2</v>
      </c>
      <c r="Z489" s="9">
        <f>return[[#This Row],[DB1.DE]]-$P$7</f>
        <v>-7.8117829040910821E-3</v>
      </c>
      <c r="AA489" s="9">
        <f>return[[#This Row],[FME.DE]]-$Q$7</f>
        <v>-2.2660232729400539E-2</v>
      </c>
      <c r="AB489" s="9">
        <f>return[[#This Row],[MRK.DE]]-$R$7</f>
        <v>-7.7573682546348399E-3</v>
      </c>
      <c r="AC489" s="9">
        <f>return[[#This Row],[PUM.DE]]-$S$7</f>
        <v>-2.8579911306723015E-2</v>
      </c>
      <c r="AD489" s="9">
        <f>return[[#This Row],[SIE.DE]]-$T$7</f>
        <v>-2.6792528793404106E-2</v>
      </c>
      <c r="AE489" s="9">
        <f>return[[#This Row],[ZAL.DE]]-$U$7</f>
        <v>-3.5354977722469066E-2</v>
      </c>
    </row>
    <row r="490" spans="3:31" x14ac:dyDescent="0.25">
      <c r="C490" s="2">
        <v>43609</v>
      </c>
      <c r="D490" s="5">
        <f>('Raw Wide'!B489-'Raw Wide'!B488)/'Raw Wide'!B488</f>
        <v>-3.1646293310532542E-3</v>
      </c>
      <c r="E490" s="5">
        <f>('Raw Wide'!C489-'Raw Wide'!C488)/'Raw Wide'!C488</f>
        <v>-2.1168987335535537E-3</v>
      </c>
      <c r="F490" s="5">
        <f>('Raw Wide'!D489-'Raw Wide'!D488)/'Raw Wide'!D488</f>
        <v>1.7430067681969991E-2</v>
      </c>
      <c r="G490" s="5">
        <f>('Raw Wide'!E489-'Raw Wide'!E488)/'Raw Wide'!E488</f>
        <v>2.0741880799607462E-3</v>
      </c>
      <c r="H490" s="5">
        <f>('Raw Wide'!F489-'Raw Wide'!F488)/'Raw Wide'!F488</f>
        <v>7.7828166784226311E-3</v>
      </c>
      <c r="I490" s="5">
        <f>('Raw Wide'!G489-'Raw Wide'!G488)/'Raw Wide'!G488</f>
        <v>5.5299407202216372E-3</v>
      </c>
      <c r="J490" s="5">
        <f>('Raw Wide'!H489-'Raw Wide'!H488)/'Raw Wide'!H488</f>
        <v>1.4657733432635189E-2</v>
      </c>
      <c r="K490" s="5">
        <f>('Raw Wide'!I489-'Raw Wide'!I488)/'Raw Wide'!I488</f>
        <v>1.7108139232442646E-2</v>
      </c>
      <c r="W490" s="2">
        <v>43609</v>
      </c>
      <c r="X490" s="9">
        <f>return[[#This Row],[1COV.DE]]-$N$7</f>
        <v>-3.1284185712803243E-3</v>
      </c>
      <c r="Y490" s="9">
        <f>return[[#This Row],[ADS.DE]]-$O$7</f>
        <v>-2.3716641544499375E-3</v>
      </c>
      <c r="Z490" s="9">
        <f>return[[#This Row],[DB1.DE]]-$P$7</f>
        <v>1.6861703975948151E-2</v>
      </c>
      <c r="AA490" s="9">
        <f>return[[#This Row],[FME.DE]]-$Q$7</f>
        <v>2.2860766591713882E-3</v>
      </c>
      <c r="AB490" s="9">
        <f>return[[#This Row],[MRK.DE]]-$R$7</f>
        <v>7.3101989820637536E-3</v>
      </c>
      <c r="AC490" s="9">
        <f>return[[#This Row],[PUM.DE]]-$S$7</f>
        <v>4.7278199113253514E-3</v>
      </c>
      <c r="AD490" s="9">
        <f>return[[#This Row],[SIE.DE]]-$T$7</f>
        <v>1.4521837835803773E-2</v>
      </c>
      <c r="AE490" s="9">
        <f>return[[#This Row],[ZAL.DE]]-$U$7</f>
        <v>1.7153693849606352E-2</v>
      </c>
    </row>
    <row r="491" spans="3:31" x14ac:dyDescent="0.25">
      <c r="C491" s="2">
        <v>43612</v>
      </c>
      <c r="D491" s="5">
        <f>('Raw Wide'!B490-'Raw Wide'!B489)/'Raw Wide'!B489</f>
        <v>1.2454139166127321E-2</v>
      </c>
      <c r="E491" s="5">
        <f>('Raw Wide'!C490-'Raw Wide'!C489)/'Raw Wide'!C489</f>
        <v>1.0028875373949661E-2</v>
      </c>
      <c r="F491" s="5">
        <f>('Raw Wide'!D490-'Raw Wide'!D489)/'Raw Wide'!D489</f>
        <v>-3.9840106450056883E-3</v>
      </c>
      <c r="G491" s="5">
        <f>('Raw Wide'!E490-'Raw Wide'!E489)/'Raw Wide'!E489</f>
        <v>-1.1827563727850432E-2</v>
      </c>
      <c r="H491" s="5">
        <f>('Raw Wide'!F490-'Raw Wide'!F489)/'Raw Wide'!F489</f>
        <v>-7.7227122249158972E-3</v>
      </c>
      <c r="I491" s="5">
        <f>('Raw Wide'!G490-'Raw Wide'!G489)/'Raw Wide'!G489</f>
        <v>1.4665415986286219E-2</v>
      </c>
      <c r="J491" s="5">
        <f>('Raw Wide'!H490-'Raw Wide'!H489)/'Raw Wide'!H489</f>
        <v>7.6024681151312581E-4</v>
      </c>
      <c r="K491" s="5">
        <f>('Raw Wide'!I490-'Raw Wide'!I489)/'Raw Wide'!I489</f>
        <v>1.1665762027515944E-2</v>
      </c>
      <c r="W491" s="2">
        <v>43612</v>
      </c>
      <c r="X491" s="9">
        <f>return[[#This Row],[1COV.DE]]-$N$7</f>
        <v>1.2490349925900252E-2</v>
      </c>
      <c r="Y491" s="9">
        <f>return[[#This Row],[ADS.DE]]-$O$7</f>
        <v>9.7741099530532765E-3</v>
      </c>
      <c r="Z491" s="9">
        <f>return[[#This Row],[DB1.DE]]-$P$7</f>
        <v>-4.5523743510275287E-3</v>
      </c>
      <c r="AA491" s="9">
        <f>return[[#This Row],[FME.DE]]-$Q$7</f>
        <v>-1.161567514863979E-2</v>
      </c>
      <c r="AB491" s="9">
        <f>return[[#This Row],[MRK.DE]]-$R$7</f>
        <v>-8.1953299212747747E-3</v>
      </c>
      <c r="AC491" s="9">
        <f>return[[#This Row],[PUM.DE]]-$S$7</f>
        <v>1.3863295177389932E-2</v>
      </c>
      <c r="AD491" s="9">
        <f>return[[#This Row],[SIE.DE]]-$T$7</f>
        <v>6.2435121468171E-4</v>
      </c>
      <c r="AE491" s="9">
        <f>return[[#This Row],[ZAL.DE]]-$U$7</f>
        <v>1.1711316644679648E-2</v>
      </c>
    </row>
    <row r="492" spans="3:31" x14ac:dyDescent="0.25">
      <c r="C492" s="2">
        <v>43613</v>
      </c>
      <c r="D492" s="5">
        <f>('Raw Wide'!B491-'Raw Wide'!B490)/'Raw Wide'!B490</f>
        <v>-8.2005877754407087E-3</v>
      </c>
      <c r="E492" s="5">
        <f>('Raw Wide'!C491-'Raw Wide'!C490)/'Raw Wide'!C490</f>
        <v>8.4016793589518895E-3</v>
      </c>
      <c r="F492" s="5">
        <f>('Raw Wide'!D491-'Raw Wide'!D490)/'Raw Wide'!D490</f>
        <v>-7.2000260759065684E-3</v>
      </c>
      <c r="G492" s="5">
        <f>('Raw Wide'!E491-'Raw Wide'!E490)/'Raw Wide'!E490</f>
        <v>7.1815810669918221E-3</v>
      </c>
      <c r="H492" s="5">
        <f>('Raw Wide'!F491-'Raw Wide'!F490)/'Raw Wide'!F490</f>
        <v>-2.890965160536765E-3</v>
      </c>
      <c r="I492" s="5">
        <f>('Raw Wide'!G491-'Raw Wide'!G490)/'Raw Wide'!G490</f>
        <v>-3.6132194220659377E-3</v>
      </c>
      <c r="J492" s="5">
        <f>('Raw Wide'!H491-'Raw Wide'!H490)/'Raw Wide'!H490</f>
        <v>0</v>
      </c>
      <c r="K492" s="5">
        <f>('Raw Wide'!I491-'Raw Wide'!I490)/'Raw Wide'!I490</f>
        <v>-1.3408151960092381E-3</v>
      </c>
      <c r="W492" s="2">
        <v>43613</v>
      </c>
      <c r="X492" s="9">
        <f>return[[#This Row],[1COV.DE]]-$N$7</f>
        <v>-8.1643770156677783E-3</v>
      </c>
      <c r="Y492" s="9">
        <f>return[[#This Row],[ADS.DE]]-$O$7</f>
        <v>8.1469139380555052E-3</v>
      </c>
      <c r="Z492" s="9">
        <f>return[[#This Row],[DB1.DE]]-$P$7</f>
        <v>-7.7683897819284089E-3</v>
      </c>
      <c r="AA492" s="9">
        <f>return[[#This Row],[FME.DE]]-$Q$7</f>
        <v>7.3934696462024645E-3</v>
      </c>
      <c r="AB492" s="9">
        <f>return[[#This Row],[MRK.DE]]-$R$7</f>
        <v>-3.3635828568956429E-3</v>
      </c>
      <c r="AC492" s="9">
        <f>return[[#This Row],[PUM.DE]]-$S$7</f>
        <v>-4.4153402309622235E-3</v>
      </c>
      <c r="AD492" s="9">
        <f>return[[#This Row],[SIE.DE]]-$T$7</f>
        <v>-1.3589559683141583E-4</v>
      </c>
      <c r="AE492" s="9">
        <f>return[[#This Row],[ZAL.DE]]-$U$7</f>
        <v>-1.2952605788455343E-3</v>
      </c>
    </row>
    <row r="493" spans="3:31" x14ac:dyDescent="0.25">
      <c r="C493" s="2">
        <v>43614</v>
      </c>
      <c r="D493" s="5">
        <f>('Raw Wide'!B492-'Raw Wide'!B491)/'Raw Wide'!B491</f>
        <v>-2.5048553059815352E-2</v>
      </c>
      <c r="E493" s="5">
        <f>('Raw Wide'!C492-'Raw Wide'!C491)/'Raw Wide'!C491</f>
        <v>-2.0639983710488984E-2</v>
      </c>
      <c r="F493" s="5">
        <f>('Raw Wide'!D492-'Raw Wide'!D491)/'Raw Wide'!D491</f>
        <v>-4.0290149981269405E-3</v>
      </c>
      <c r="G493" s="5">
        <f>('Raw Wide'!E492-'Raw Wide'!E491)/'Raw Wide'!E491</f>
        <v>-1.6042867426082248E-2</v>
      </c>
      <c r="H493" s="5">
        <f>('Raw Wide'!F492-'Raw Wide'!F491)/'Raw Wide'!F491</f>
        <v>-2.2970503702712617E-2</v>
      </c>
      <c r="I493" s="5">
        <f>('Raw Wide'!G492-'Raw Wide'!G491)/'Raw Wide'!G491</f>
        <v>-3.8078096535140722E-2</v>
      </c>
      <c r="J493" s="5">
        <f>('Raw Wide'!H492-'Raw Wide'!H491)/'Raw Wide'!H491</f>
        <v>-2.3361857047310336E-2</v>
      </c>
      <c r="K493" s="5">
        <f>('Raw Wide'!I492-'Raw Wide'!I491)/'Raw Wide'!I491</f>
        <v>-5.3974272074421487E-2</v>
      </c>
      <c r="W493" s="2">
        <v>43614</v>
      </c>
      <c r="X493" s="9">
        <f>return[[#This Row],[1COV.DE]]-$N$7</f>
        <v>-2.5012342300042421E-2</v>
      </c>
      <c r="Y493" s="9">
        <f>return[[#This Row],[ADS.DE]]-$O$7</f>
        <v>-2.0894749131385369E-2</v>
      </c>
      <c r="Z493" s="9">
        <f>return[[#This Row],[DB1.DE]]-$P$7</f>
        <v>-4.597378704148781E-3</v>
      </c>
      <c r="AA493" s="9">
        <f>return[[#This Row],[FME.DE]]-$Q$7</f>
        <v>-1.5830978846871607E-2</v>
      </c>
      <c r="AB493" s="9">
        <f>return[[#This Row],[MRK.DE]]-$R$7</f>
        <v>-2.3443121399071495E-2</v>
      </c>
      <c r="AC493" s="9">
        <f>return[[#This Row],[PUM.DE]]-$S$7</f>
        <v>-3.8880217344037009E-2</v>
      </c>
      <c r="AD493" s="9">
        <f>return[[#This Row],[SIE.DE]]-$T$7</f>
        <v>-2.3497752644141751E-2</v>
      </c>
      <c r="AE493" s="9">
        <f>return[[#This Row],[ZAL.DE]]-$U$7</f>
        <v>-5.3928717457257781E-2</v>
      </c>
    </row>
    <row r="494" spans="3:31" x14ac:dyDescent="0.25">
      <c r="C494" s="2">
        <v>43615</v>
      </c>
      <c r="D494" s="5">
        <f>('Raw Wide'!B493-'Raw Wide'!B492)/'Raw Wide'!B492</f>
        <v>7.7325067875427074E-3</v>
      </c>
      <c r="E494" s="5">
        <f>('Raw Wide'!C493-'Raw Wide'!C492)/'Raw Wide'!C492</f>
        <v>-1.3534341678882811E-3</v>
      </c>
      <c r="F494" s="5">
        <f>('Raw Wide'!D493-'Raw Wide'!D492)/'Raw Wide'!D492</f>
        <v>1.4158554706761394E-2</v>
      </c>
      <c r="G494" s="5">
        <f>('Raw Wide'!E493-'Raw Wide'!E492)/'Raw Wide'!E492</f>
        <v>-3.9250311770980062E-3</v>
      </c>
      <c r="H494" s="5">
        <f>('Raw Wide'!F493-'Raw Wide'!F492)/'Raw Wide'!F492</f>
        <v>2.0542957059158165E-3</v>
      </c>
      <c r="I494" s="5">
        <f>('Raw Wide'!G493-'Raw Wide'!G492)/'Raw Wide'!G492</f>
        <v>-8.4825435720240882E-3</v>
      </c>
      <c r="J494" s="5">
        <f>('Raw Wide'!H493-'Raw Wide'!H492)/'Raw Wide'!H492</f>
        <v>2.7226935884013693E-3</v>
      </c>
      <c r="K494" s="5">
        <f>('Raw Wide'!I493-'Raw Wide'!I492)/'Raw Wide'!I492</f>
        <v>9.9347715015612684E-3</v>
      </c>
      <c r="W494" s="2">
        <v>43615</v>
      </c>
      <c r="X494" s="9">
        <f>return[[#This Row],[1COV.DE]]-$N$7</f>
        <v>7.7687175473156378E-3</v>
      </c>
      <c r="Y494" s="9">
        <f>return[[#This Row],[ADS.DE]]-$O$7</f>
        <v>-1.6081995887846649E-3</v>
      </c>
      <c r="Z494" s="9">
        <f>return[[#This Row],[DB1.DE]]-$P$7</f>
        <v>1.3590191000739554E-2</v>
      </c>
      <c r="AA494" s="9">
        <f>return[[#This Row],[FME.DE]]-$Q$7</f>
        <v>-3.7131425978873642E-3</v>
      </c>
      <c r="AB494" s="9">
        <f>return[[#This Row],[MRK.DE]]-$R$7</f>
        <v>1.5816780095569388E-3</v>
      </c>
      <c r="AC494" s="9">
        <f>return[[#This Row],[PUM.DE]]-$S$7</f>
        <v>-9.2846643809203749E-3</v>
      </c>
      <c r="AD494" s="9">
        <f>return[[#This Row],[SIE.DE]]-$T$7</f>
        <v>2.5867979915699534E-3</v>
      </c>
      <c r="AE494" s="9">
        <f>return[[#This Row],[ZAL.DE]]-$U$7</f>
        <v>9.980326118724972E-3</v>
      </c>
    </row>
    <row r="495" spans="3:31" x14ac:dyDescent="0.25">
      <c r="C495" s="2">
        <v>43616</v>
      </c>
      <c r="D495" s="5">
        <f>('Raw Wide'!B494-'Raw Wide'!B493)/'Raw Wide'!B493</f>
        <v>-2.8960353650274568E-2</v>
      </c>
      <c r="E495" s="5">
        <f>('Raw Wide'!C494-'Raw Wide'!C493)/'Raw Wide'!C493</f>
        <v>-7.9379839847223983E-3</v>
      </c>
      <c r="F495" s="5">
        <f>('Raw Wide'!D494-'Raw Wide'!D493)/'Raw Wide'!D493</f>
        <v>-1.2764239159673927E-2</v>
      </c>
      <c r="G495" s="5">
        <f>('Raw Wide'!E494-'Raw Wide'!E493)/'Raw Wide'!E493</f>
        <v>-1.0609415316156499E-2</v>
      </c>
      <c r="H495" s="5">
        <f>('Raw Wide'!F494-'Raw Wide'!F493)/'Raw Wide'!F493</f>
        <v>-1.5261981686694161E-2</v>
      </c>
      <c r="I495" s="5">
        <f>('Raw Wide'!G494-'Raw Wide'!G493)/'Raw Wide'!G493</f>
        <v>-1.0456339520047616E-2</v>
      </c>
      <c r="J495" s="5">
        <f>('Raw Wide'!H494-'Raw Wide'!H493)/'Raw Wide'!H493</f>
        <v>-1.6291719139137871E-2</v>
      </c>
      <c r="K495" s="5">
        <f>('Raw Wide'!I494-'Raw Wide'!I493)/'Raw Wide'!I493</f>
        <v>-1.1242551363545097E-3</v>
      </c>
      <c r="W495" s="2">
        <v>43616</v>
      </c>
      <c r="X495" s="9">
        <f>return[[#This Row],[1COV.DE]]-$N$7</f>
        <v>-2.8924142890501638E-2</v>
      </c>
      <c r="Y495" s="9">
        <f>return[[#This Row],[ADS.DE]]-$O$7</f>
        <v>-8.1927494056187825E-3</v>
      </c>
      <c r="Z495" s="9">
        <f>return[[#This Row],[DB1.DE]]-$P$7</f>
        <v>-1.3332602865695767E-2</v>
      </c>
      <c r="AA495" s="9">
        <f>return[[#This Row],[FME.DE]]-$Q$7</f>
        <v>-1.0397526736945857E-2</v>
      </c>
      <c r="AB495" s="9">
        <f>return[[#This Row],[MRK.DE]]-$R$7</f>
        <v>-1.5734599383053039E-2</v>
      </c>
      <c r="AC495" s="9">
        <f>return[[#This Row],[PUM.DE]]-$S$7</f>
        <v>-1.1258460328943903E-2</v>
      </c>
      <c r="AD495" s="9">
        <f>return[[#This Row],[SIE.DE]]-$T$7</f>
        <v>-1.6427614735969286E-2</v>
      </c>
      <c r="AE495" s="9">
        <f>return[[#This Row],[ZAL.DE]]-$U$7</f>
        <v>-1.0787005191908059E-3</v>
      </c>
    </row>
    <row r="496" spans="3:31" x14ac:dyDescent="0.25">
      <c r="C496" s="2">
        <v>43619</v>
      </c>
      <c r="D496" s="5">
        <f>('Raw Wide'!B495-'Raw Wide'!B494)/'Raw Wide'!B494</f>
        <v>1.5294159255261311E-3</v>
      </c>
      <c r="E496" s="5">
        <f>('Raw Wide'!C495-'Raw Wide'!C494)/'Raw Wide'!C494</f>
        <v>1.1709580026150411E-2</v>
      </c>
      <c r="F496" s="5">
        <f>('Raw Wide'!D495-'Raw Wide'!D494)/'Raw Wide'!D494</f>
        <v>-3.2323350430463081E-3</v>
      </c>
      <c r="G496" s="5">
        <f>('Raw Wide'!E495-'Raw Wide'!E494)/'Raw Wide'!E494</f>
        <v>4.9019560790058017E-3</v>
      </c>
      <c r="H496" s="5">
        <f>('Raw Wide'!F495-'Raw Wide'!F494)/'Raw Wide'!F494</f>
        <v>2.1050232554617066E-2</v>
      </c>
      <c r="I496" s="5">
        <f>('Raw Wide'!G495-'Raw Wide'!G494)/'Raw Wide'!G494</f>
        <v>1.9213167723803005E-3</v>
      </c>
      <c r="J496" s="5">
        <f>('Raw Wide'!H495-'Raw Wide'!H494)/'Raw Wide'!H494</f>
        <v>9.6609079977244394E-3</v>
      </c>
      <c r="K496" s="5">
        <f>('Raw Wide'!I495-'Raw Wide'!I494)/'Raw Wide'!I494</f>
        <v>1.1255205085673389E-3</v>
      </c>
      <c r="W496" s="2">
        <v>43619</v>
      </c>
      <c r="X496" s="9">
        <f>return[[#This Row],[1COV.DE]]-$N$7</f>
        <v>1.5656266852990611E-3</v>
      </c>
      <c r="Y496" s="9">
        <f>return[[#This Row],[ADS.DE]]-$O$7</f>
        <v>1.1454814605254026E-2</v>
      </c>
      <c r="Z496" s="9">
        <f>return[[#This Row],[DB1.DE]]-$P$7</f>
        <v>-3.8006987490681486E-3</v>
      </c>
      <c r="AA496" s="9">
        <f>return[[#This Row],[FME.DE]]-$Q$7</f>
        <v>5.1138446582164442E-3</v>
      </c>
      <c r="AB496" s="9">
        <f>return[[#This Row],[MRK.DE]]-$R$7</f>
        <v>2.0577614858258188E-2</v>
      </c>
      <c r="AC496" s="9">
        <f>return[[#This Row],[PUM.DE]]-$S$7</f>
        <v>1.1191959634840145E-3</v>
      </c>
      <c r="AD496" s="9">
        <f>return[[#This Row],[SIE.DE]]-$T$7</f>
        <v>9.525012400893023E-3</v>
      </c>
      <c r="AE496" s="9">
        <f>return[[#This Row],[ZAL.DE]]-$U$7</f>
        <v>1.1710751257310427E-3</v>
      </c>
    </row>
    <row r="497" spans="3:31" x14ac:dyDescent="0.25">
      <c r="C497" s="2">
        <v>43620</v>
      </c>
      <c r="D497" s="5">
        <f>('Raw Wide'!B496-'Raw Wide'!B495)/'Raw Wide'!B495</f>
        <v>4.8103932307006478E-2</v>
      </c>
      <c r="E497" s="5">
        <f>('Raw Wide'!C496-'Raw Wide'!C495)/'Raw Wide'!C495</f>
        <v>-4.6297191343455651E-3</v>
      </c>
      <c r="F497" s="5">
        <f>('Raw Wide'!D496-'Raw Wide'!D495)/'Raw Wide'!D495</f>
        <v>1.175520700487875E-2</v>
      </c>
      <c r="G497" s="5">
        <f>('Raw Wide'!E496-'Raw Wide'!E495)/'Raw Wide'!E495</f>
        <v>1.5243896112528387E-2</v>
      </c>
      <c r="H497" s="5">
        <f>('Raw Wide'!F496-'Raw Wide'!F495)/'Raw Wide'!F495</f>
        <v>3.1717699066121101E-3</v>
      </c>
      <c r="I497" s="5">
        <f>('Raw Wide'!G496-'Raw Wide'!G495)/'Raw Wide'!G495</f>
        <v>6.7113801949636722E-3</v>
      </c>
      <c r="J497" s="5">
        <f>('Raw Wide'!H496-'Raw Wide'!H495)/'Raw Wide'!H495</f>
        <v>1.8160543246786294E-2</v>
      </c>
      <c r="K497" s="5">
        <f>('Raw Wide'!I496-'Raw Wide'!I495)/'Raw Wide'!I495</f>
        <v>-8.4317870471171917E-3</v>
      </c>
      <c r="W497" s="2">
        <v>43620</v>
      </c>
      <c r="X497" s="9">
        <f>return[[#This Row],[1COV.DE]]-$N$7</f>
        <v>4.8140143066779405E-2</v>
      </c>
      <c r="Y497" s="9">
        <f>return[[#This Row],[ADS.DE]]-$O$7</f>
        <v>-4.8844845552419493E-3</v>
      </c>
      <c r="Z497" s="9">
        <f>return[[#This Row],[DB1.DE]]-$P$7</f>
        <v>1.118684329885691E-2</v>
      </c>
      <c r="AA497" s="9">
        <f>return[[#This Row],[FME.DE]]-$Q$7</f>
        <v>1.5455784691739029E-2</v>
      </c>
      <c r="AB497" s="9">
        <f>return[[#This Row],[MRK.DE]]-$R$7</f>
        <v>2.6991522102532322E-3</v>
      </c>
      <c r="AC497" s="9">
        <f>return[[#This Row],[PUM.DE]]-$S$7</f>
        <v>5.9092593860673864E-3</v>
      </c>
      <c r="AD497" s="9">
        <f>return[[#This Row],[SIE.DE]]-$T$7</f>
        <v>1.8024647649954879E-2</v>
      </c>
      <c r="AE497" s="9">
        <f>return[[#This Row],[ZAL.DE]]-$U$7</f>
        <v>-8.3862324299534882E-3</v>
      </c>
    </row>
    <row r="498" spans="3:31" x14ac:dyDescent="0.25">
      <c r="C498" s="2">
        <v>43621</v>
      </c>
      <c r="D498" s="5">
        <f>('Raw Wide'!B497-'Raw Wide'!B496)/'Raw Wide'!B496</f>
        <v>-8.2564358798797397E-3</v>
      </c>
      <c r="E498" s="5">
        <f>('Raw Wide'!C497-'Raw Wide'!C496)/'Raw Wide'!C496</f>
        <v>-2.3255024242187319E-3</v>
      </c>
      <c r="F498" s="5">
        <f>('Raw Wide'!D497-'Raw Wide'!D496)/'Raw Wide'!D496</f>
        <v>3.6057184468533932E-3</v>
      </c>
      <c r="G498" s="5">
        <f>('Raw Wide'!E497-'Raw Wide'!E496)/'Raw Wide'!E496</f>
        <v>-3.6035677405118084E-3</v>
      </c>
      <c r="H498" s="5">
        <f>('Raw Wide'!F497-'Raw Wide'!F496)/'Raw Wide'!F496</f>
        <v>1.1291563053783937E-3</v>
      </c>
      <c r="I498" s="5">
        <f>('Raw Wide'!G497-'Raw Wide'!G496)/'Raw Wide'!G496</f>
        <v>2.2857166441497257E-2</v>
      </c>
      <c r="J498" s="5">
        <f>('Raw Wide'!H497-'Raw Wide'!H496)/'Raw Wide'!H496</f>
        <v>1.9179121282030301E-3</v>
      </c>
      <c r="K498" s="5">
        <f>('Raw Wide'!I497-'Raw Wide'!I496)/'Raw Wide'!I496</f>
        <v>2.2392319228807342E-2</v>
      </c>
      <c r="W498" s="2">
        <v>43621</v>
      </c>
      <c r="X498" s="9">
        <f>return[[#This Row],[1COV.DE]]-$N$7</f>
        <v>-8.2202251201068093E-3</v>
      </c>
      <c r="Y498" s="9">
        <f>return[[#This Row],[ADS.DE]]-$O$7</f>
        <v>-2.5802678451151157E-3</v>
      </c>
      <c r="Z498" s="9">
        <f>return[[#This Row],[DB1.DE]]-$P$7</f>
        <v>3.0373547408315527E-3</v>
      </c>
      <c r="AA498" s="9">
        <f>return[[#This Row],[FME.DE]]-$Q$7</f>
        <v>-3.3916791613011663E-3</v>
      </c>
      <c r="AB498" s="9">
        <f>return[[#This Row],[MRK.DE]]-$R$7</f>
        <v>6.5653860901951594E-4</v>
      </c>
      <c r="AC498" s="9">
        <f>return[[#This Row],[PUM.DE]]-$S$7</f>
        <v>2.205504563260097E-2</v>
      </c>
      <c r="AD498" s="9">
        <f>return[[#This Row],[SIE.DE]]-$T$7</f>
        <v>1.7820165313716142E-3</v>
      </c>
      <c r="AE498" s="9">
        <f>return[[#This Row],[ZAL.DE]]-$U$7</f>
        <v>2.2437873845971047E-2</v>
      </c>
    </row>
    <row r="499" spans="3:31" x14ac:dyDescent="0.25">
      <c r="C499" s="2">
        <v>43622</v>
      </c>
      <c r="D499" s="5">
        <f>('Raw Wide'!B498-'Raw Wide'!B497)/'Raw Wide'!B497</f>
        <v>5.8765527671684158E-3</v>
      </c>
      <c r="E499" s="5">
        <f>('Raw Wide'!C498-'Raw Wide'!C497)/'Raw Wide'!C497</f>
        <v>1.2043559045375869E-2</v>
      </c>
      <c r="F499" s="5">
        <f>('Raw Wide'!D498-'Raw Wide'!D497)/'Raw Wide'!D497</f>
        <v>0</v>
      </c>
      <c r="G499" s="5">
        <f>('Raw Wide'!E498-'Raw Wide'!E497)/'Raw Wide'!E497</f>
        <v>2.1098205959764107E-3</v>
      </c>
      <c r="H499" s="5">
        <f>('Raw Wide'!F498-'Raw Wide'!F497)/'Raw Wide'!F497</f>
        <v>4.511613579942399E-3</v>
      </c>
      <c r="I499" s="5">
        <f>('Raw Wide'!G498-'Raw Wide'!G497)/'Raw Wide'!G497</f>
        <v>7.4487843969400875E-3</v>
      </c>
      <c r="J499" s="5">
        <f>('Raw Wide'!H498-'Raw Wide'!H497)/'Raw Wide'!H497</f>
        <v>-8.6140102865229027E-3</v>
      </c>
      <c r="K499" s="5">
        <f>('Raw Wide'!I498-'Raw Wide'!I497)/'Raw Wide'!I497</f>
        <v>-1.6634294427501993E-2</v>
      </c>
      <c r="W499" s="2">
        <v>43622</v>
      </c>
      <c r="X499" s="9">
        <f>return[[#This Row],[1COV.DE]]-$N$7</f>
        <v>5.9127635269413462E-3</v>
      </c>
      <c r="Y499" s="9">
        <f>return[[#This Row],[ADS.DE]]-$O$7</f>
        <v>1.1788793624479484E-2</v>
      </c>
      <c r="Z499" s="9">
        <f>return[[#This Row],[DB1.DE]]-$P$7</f>
        <v>-5.6836370602184039E-4</v>
      </c>
      <c r="AA499" s="9">
        <f>return[[#This Row],[FME.DE]]-$Q$7</f>
        <v>2.3217091751870527E-3</v>
      </c>
      <c r="AB499" s="9">
        <f>return[[#This Row],[MRK.DE]]-$R$7</f>
        <v>4.0389958835835215E-3</v>
      </c>
      <c r="AC499" s="9">
        <f>return[[#This Row],[PUM.DE]]-$S$7</f>
        <v>6.6466635880438017E-3</v>
      </c>
      <c r="AD499" s="9">
        <f>return[[#This Row],[SIE.DE]]-$T$7</f>
        <v>-8.749905883354319E-3</v>
      </c>
      <c r="AE499" s="9">
        <f>return[[#This Row],[ZAL.DE]]-$U$7</f>
        <v>-1.6588739810338288E-2</v>
      </c>
    </row>
    <row r="500" spans="3:31" x14ac:dyDescent="0.25">
      <c r="C500" s="2">
        <v>43623</v>
      </c>
      <c r="D500" s="5">
        <f>('Raw Wide'!B499-'Raw Wide'!B498)/'Raw Wide'!B498</f>
        <v>7.0592417003624919E-3</v>
      </c>
      <c r="E500" s="5">
        <f>('Raw Wide'!C499-'Raw Wide'!C498)/'Raw Wide'!C498</f>
        <v>1.823412205559418E-2</v>
      </c>
      <c r="F500" s="5">
        <f>('Raw Wide'!D499-'Raw Wide'!D498)/'Raw Wide'!D498</f>
        <v>8.7823995555309838E-3</v>
      </c>
      <c r="G500" s="5">
        <f>('Raw Wide'!E499-'Raw Wide'!E498)/'Raw Wide'!E498</f>
        <v>-2.7069548295048135E-3</v>
      </c>
      <c r="H500" s="5">
        <f>('Raw Wide'!F499-'Raw Wide'!F498)/'Raw Wide'!F498</f>
        <v>4.4913503427437967E-3</v>
      </c>
      <c r="I500" s="5">
        <f>('Raw Wide'!G499-'Raw Wide'!G498)/'Raw Wide'!G498</f>
        <v>2.9574859866219536E-2</v>
      </c>
      <c r="J500" s="5">
        <f>('Raw Wide'!H499-'Raw Wide'!H498)/'Raw Wide'!H498</f>
        <v>6.3717617350330016E-3</v>
      </c>
      <c r="K500" s="5">
        <f>('Raw Wide'!I499-'Raw Wide'!I498)/'Raw Wide'!I498</f>
        <v>1.9453030181758188E-2</v>
      </c>
      <c r="W500" s="2">
        <v>43623</v>
      </c>
      <c r="X500" s="9">
        <f>return[[#This Row],[1COV.DE]]-$N$7</f>
        <v>7.0954524601354223E-3</v>
      </c>
      <c r="Y500" s="9">
        <f>return[[#This Row],[ADS.DE]]-$O$7</f>
        <v>1.7979356634697796E-2</v>
      </c>
      <c r="Z500" s="9">
        <f>return[[#This Row],[DB1.DE]]-$P$7</f>
        <v>8.2140358495091433E-3</v>
      </c>
      <c r="AA500" s="9">
        <f>return[[#This Row],[FME.DE]]-$Q$7</f>
        <v>-2.4950662502941715E-3</v>
      </c>
      <c r="AB500" s="9">
        <f>return[[#This Row],[MRK.DE]]-$R$7</f>
        <v>4.0187326463849192E-3</v>
      </c>
      <c r="AC500" s="9">
        <f>return[[#This Row],[PUM.DE]]-$S$7</f>
        <v>2.8772739057323249E-2</v>
      </c>
      <c r="AD500" s="9">
        <f>return[[#This Row],[SIE.DE]]-$T$7</f>
        <v>6.2358661382015861E-3</v>
      </c>
      <c r="AE500" s="9">
        <f>return[[#This Row],[ZAL.DE]]-$U$7</f>
        <v>1.9498584798921893E-2</v>
      </c>
    </row>
    <row r="501" spans="3:31" x14ac:dyDescent="0.25">
      <c r="C501" s="2">
        <v>43627</v>
      </c>
      <c r="D501" s="5">
        <f>('Raw Wide'!B500-'Raw Wide'!B499)/'Raw Wide'!B499</f>
        <v>1.7887398283197842E-2</v>
      </c>
      <c r="E501" s="5">
        <f>('Raw Wide'!C500-'Raw Wide'!C499)/'Raw Wide'!C499</f>
        <v>-1.1875610396682805E-2</v>
      </c>
      <c r="F501" s="5">
        <f>('Raw Wide'!D500-'Raw Wide'!D499)/'Raw Wide'!D499</f>
        <v>4.7487231128011927E-3</v>
      </c>
      <c r="G501" s="5">
        <f>('Raw Wide'!E500-'Raw Wide'!E499)/'Raw Wide'!E499</f>
        <v>1.9903683660869906E-2</v>
      </c>
      <c r="H501" s="5">
        <f>('Raw Wide'!F500-'Raw Wide'!F499)/'Raw Wide'!F499</f>
        <v>1.7214388255975401E-2</v>
      </c>
      <c r="I501" s="5">
        <f>('Raw Wide'!G500-'Raw Wide'!G499)/'Raw Wide'!G499</f>
        <v>-1.4362683907901231E-2</v>
      </c>
      <c r="J501" s="5">
        <f>('Raw Wide'!H500-'Raw Wide'!H499)/'Raw Wide'!H499</f>
        <v>1.266306957534548E-2</v>
      </c>
      <c r="K501" s="5">
        <f>('Raw Wide'!I500-'Raw Wide'!I499)/'Raw Wide'!I499</f>
        <v>4.0099585176991165E-2</v>
      </c>
      <c r="W501" s="2">
        <v>43627</v>
      </c>
      <c r="X501" s="9">
        <f>return[[#This Row],[1COV.DE]]-$N$7</f>
        <v>1.7923609042970773E-2</v>
      </c>
      <c r="Y501" s="9">
        <f>return[[#This Row],[ADS.DE]]-$O$7</f>
        <v>-1.2130375817579189E-2</v>
      </c>
      <c r="Z501" s="9">
        <f>return[[#This Row],[DB1.DE]]-$P$7</f>
        <v>4.1803594067793522E-3</v>
      </c>
      <c r="AA501" s="9">
        <f>return[[#This Row],[FME.DE]]-$Q$7</f>
        <v>2.0115572240080547E-2</v>
      </c>
      <c r="AB501" s="9">
        <f>return[[#This Row],[MRK.DE]]-$R$7</f>
        <v>1.6741770559616523E-2</v>
      </c>
      <c r="AC501" s="9">
        <f>return[[#This Row],[PUM.DE]]-$S$7</f>
        <v>-1.5164804716797518E-2</v>
      </c>
      <c r="AD501" s="9">
        <f>return[[#This Row],[SIE.DE]]-$T$7</f>
        <v>1.2527173978514064E-2</v>
      </c>
      <c r="AE501" s="9">
        <f>return[[#This Row],[ZAL.DE]]-$U$7</f>
        <v>4.014513979415487E-2</v>
      </c>
    </row>
    <row r="502" spans="3:31" x14ac:dyDescent="0.25">
      <c r="C502" s="2">
        <v>43628</v>
      </c>
      <c r="D502" s="5">
        <f>('Raw Wide'!B501-'Raw Wide'!B500)/'Raw Wide'!B500</f>
        <v>-1.353588250608425E-2</v>
      </c>
      <c r="E502" s="5">
        <f>('Raw Wide'!C501-'Raw Wide'!C500)/'Raw Wide'!C500</f>
        <v>-2.0221318835845357E-2</v>
      </c>
      <c r="F502" s="5">
        <f>('Raw Wide'!D501-'Raw Wide'!D500)/'Raw Wide'!D500</f>
        <v>0</v>
      </c>
      <c r="G502" s="5">
        <f>('Raw Wide'!E501-'Raw Wide'!E500)/'Raw Wide'!E500</f>
        <v>-2.9568366262356247E-2</v>
      </c>
      <c r="H502" s="5">
        <f>('Raw Wide'!F501-'Raw Wide'!F500)/'Raw Wide'!F500</f>
        <v>-1.0988800685232099E-3</v>
      </c>
      <c r="I502" s="5">
        <f>('Raw Wide'!G501-'Raw Wide'!G500)/'Raw Wide'!G500</f>
        <v>-1.7304154727412268E-2</v>
      </c>
      <c r="J502" s="5">
        <f>('Raw Wide'!H501-'Raw Wide'!H500)/'Raw Wide'!H500</f>
        <v>-5.115544318452985E-3</v>
      </c>
      <c r="K502" s="5">
        <f>('Raw Wide'!I501-'Raw Wide'!I500)/'Raw Wide'!I500</f>
        <v>-5.5835946401595763E-3</v>
      </c>
      <c r="W502" s="2">
        <v>43628</v>
      </c>
      <c r="X502" s="9">
        <f>return[[#This Row],[1COV.DE]]-$N$7</f>
        <v>-1.349967174631132E-2</v>
      </c>
      <c r="Y502" s="9">
        <f>return[[#This Row],[ADS.DE]]-$O$7</f>
        <v>-2.0476084256741741E-2</v>
      </c>
      <c r="Z502" s="9">
        <f>return[[#This Row],[DB1.DE]]-$P$7</f>
        <v>-5.6836370602184039E-4</v>
      </c>
      <c r="AA502" s="9">
        <f>return[[#This Row],[FME.DE]]-$Q$7</f>
        <v>-2.9356477683145605E-2</v>
      </c>
      <c r="AB502" s="9">
        <f>return[[#This Row],[MRK.DE]]-$R$7</f>
        <v>-1.5714977648820876E-3</v>
      </c>
      <c r="AC502" s="9">
        <f>return[[#This Row],[PUM.DE]]-$S$7</f>
        <v>-1.8106275536308555E-2</v>
      </c>
      <c r="AD502" s="9">
        <f>return[[#This Row],[SIE.DE]]-$T$7</f>
        <v>-5.2514399152844005E-3</v>
      </c>
      <c r="AE502" s="9">
        <f>return[[#This Row],[ZAL.DE]]-$U$7</f>
        <v>-5.5380400229958727E-3</v>
      </c>
    </row>
    <row r="503" spans="3:31" x14ac:dyDescent="0.25">
      <c r="C503" s="2">
        <v>43629</v>
      </c>
      <c r="D503" s="5">
        <f>('Raw Wide'!B502-'Raw Wide'!B501)/'Raw Wide'!B501</f>
        <v>1.7091994531082729E-2</v>
      </c>
      <c r="E503" s="5">
        <f>('Raw Wide'!C502-'Raw Wide'!C501)/'Raw Wide'!C501</f>
        <v>9.7352069126333159E-3</v>
      </c>
      <c r="F503" s="5">
        <f>('Raw Wide'!D502-'Raw Wide'!D501)/'Raw Wide'!D501</f>
        <v>-9.4525084162141969E-3</v>
      </c>
      <c r="G503" s="5">
        <f>('Raw Wide'!E502-'Raw Wide'!E501)/'Raw Wide'!E501</f>
        <v>9.4454380247221796E-3</v>
      </c>
      <c r="H503" s="5">
        <f>('Raw Wide'!F502-'Raw Wide'!F501)/'Raw Wide'!F501</f>
        <v>8.580794946927657E-3</v>
      </c>
      <c r="I503" s="5">
        <f>('Raw Wide'!G502-'Raw Wide'!G501)/'Raw Wide'!G501</f>
        <v>-8.3411122977190381E-3</v>
      </c>
      <c r="J503" s="5">
        <f>('Raw Wide'!H502-'Raw Wide'!H501)/'Raw Wide'!H501</f>
        <v>1.523555908588837E-3</v>
      </c>
      <c r="K503" s="5">
        <f>('Raw Wide'!I502-'Raw Wide'!I501)/'Raw Wide'!I501</f>
        <v>-1.0695240069773276E-2</v>
      </c>
      <c r="W503" s="2">
        <v>43629</v>
      </c>
      <c r="X503" s="9">
        <f>return[[#This Row],[1COV.DE]]-$N$7</f>
        <v>1.712820529085566E-2</v>
      </c>
      <c r="Y503" s="9">
        <f>return[[#This Row],[ADS.DE]]-$O$7</f>
        <v>9.4804414917369316E-3</v>
      </c>
      <c r="Z503" s="9">
        <f>return[[#This Row],[DB1.DE]]-$P$7</f>
        <v>-1.0020872122236037E-2</v>
      </c>
      <c r="AA503" s="9">
        <f>return[[#This Row],[FME.DE]]-$Q$7</f>
        <v>9.6573266039328212E-3</v>
      </c>
      <c r="AB503" s="9">
        <f>return[[#This Row],[MRK.DE]]-$R$7</f>
        <v>8.1081772505687787E-3</v>
      </c>
      <c r="AC503" s="9">
        <f>return[[#This Row],[PUM.DE]]-$S$7</f>
        <v>-9.1432331066153248E-3</v>
      </c>
      <c r="AD503" s="9">
        <f>return[[#This Row],[SIE.DE]]-$T$7</f>
        <v>1.3876603117574211E-3</v>
      </c>
      <c r="AE503" s="9">
        <f>return[[#This Row],[ZAL.DE]]-$U$7</f>
        <v>-1.0649685452609572E-2</v>
      </c>
    </row>
    <row r="504" spans="3:31" x14ac:dyDescent="0.25">
      <c r="C504" s="2">
        <v>43630</v>
      </c>
      <c r="D504" s="5">
        <f>('Raw Wide'!B503-'Raw Wide'!B502)/'Raw Wide'!B502</f>
        <v>-1.1597735486073344E-2</v>
      </c>
      <c r="E504" s="5">
        <f>('Raw Wide'!C503-'Raw Wide'!C502)/'Raw Wide'!C502</f>
        <v>5.0135339895987698E-3</v>
      </c>
      <c r="F504" s="5">
        <f>('Raw Wide'!D503-'Raw Wide'!D502)/'Raw Wide'!D502</f>
        <v>-3.9761154869472504E-4</v>
      </c>
      <c r="G504" s="5">
        <f>('Raw Wide'!E503-'Raw Wide'!E502)/'Raw Wide'!E502</f>
        <v>6.6404922549467213E-3</v>
      </c>
      <c r="H504" s="5">
        <f>('Raw Wide'!F503-'Raw Wide'!F502)/'Raw Wide'!F502</f>
        <v>1.3090261252011268E-3</v>
      </c>
      <c r="I504" s="5">
        <f>('Raw Wide'!G503-'Raw Wide'!G502)/'Raw Wide'!G502</f>
        <v>1.7757031413968817E-2</v>
      </c>
      <c r="J504" s="5">
        <f>('Raw Wide'!H503-'Raw Wide'!H502)/'Raw Wide'!H502</f>
        <v>-1.1028743242086407E-2</v>
      </c>
      <c r="K504" s="5">
        <f>('Raw Wide'!I503-'Raw Wide'!I502)/'Raw Wide'!I502</f>
        <v>2.1351378378378288E-2</v>
      </c>
      <c r="W504" s="2">
        <v>43630</v>
      </c>
      <c r="X504" s="9">
        <f>return[[#This Row],[1COV.DE]]-$N$7</f>
        <v>-1.1561524726300414E-2</v>
      </c>
      <c r="Y504" s="9">
        <f>return[[#This Row],[ADS.DE]]-$O$7</f>
        <v>4.7587685687023856E-3</v>
      </c>
      <c r="Z504" s="9">
        <f>return[[#This Row],[DB1.DE]]-$P$7</f>
        <v>-9.6597525471656543E-4</v>
      </c>
      <c r="AA504" s="9">
        <f>return[[#This Row],[FME.DE]]-$Q$7</f>
        <v>6.8523808341573629E-3</v>
      </c>
      <c r="AB504" s="9">
        <f>return[[#This Row],[MRK.DE]]-$R$7</f>
        <v>8.3640842884224911E-4</v>
      </c>
      <c r="AC504" s="9">
        <f>return[[#This Row],[PUM.DE]]-$S$7</f>
        <v>1.695491060507253E-2</v>
      </c>
      <c r="AD504" s="9">
        <f>return[[#This Row],[SIE.DE]]-$T$7</f>
        <v>-1.1164638838917823E-2</v>
      </c>
      <c r="AE504" s="9">
        <f>return[[#This Row],[ZAL.DE]]-$U$7</f>
        <v>2.1396932995541993E-2</v>
      </c>
    </row>
    <row r="505" spans="3:31" x14ac:dyDescent="0.25">
      <c r="C505" s="2">
        <v>43633</v>
      </c>
      <c r="D505" s="5">
        <f>('Raw Wide'!B504-'Raw Wide'!B503)/'Raw Wide'!B503</f>
        <v>-1.7001832804072598E-2</v>
      </c>
      <c r="E505" s="5">
        <f>('Raw Wide'!C504-'Raw Wide'!C503)/'Raw Wide'!C503</f>
        <v>8.4420354627658418E-3</v>
      </c>
      <c r="F505" s="5">
        <f>('Raw Wide'!D504-'Raw Wide'!D503)/'Raw Wide'!D503</f>
        <v>-7.5576328781406773E-3</v>
      </c>
      <c r="G505" s="5">
        <f>('Raw Wide'!E504-'Raw Wide'!E503)/'Raw Wide'!E503</f>
        <v>1.0794559594702859E-2</v>
      </c>
      <c r="H505" s="5">
        <f>('Raw Wide'!F504-'Raw Wide'!F503)/'Raw Wide'!F503</f>
        <v>-7.4074564434340262E-3</v>
      </c>
      <c r="I505" s="5">
        <f>('Raw Wide'!G504-'Raw Wide'!G503)/'Raw Wide'!G503</f>
        <v>1.8365554613938816E-3</v>
      </c>
      <c r="J505" s="5">
        <f>('Raw Wide'!H504-'Raw Wide'!H503)/'Raw Wide'!H503</f>
        <v>-5.7681286170206377E-3</v>
      </c>
      <c r="K505" s="5">
        <f>('Raw Wide'!I504-'Raw Wide'!I503)/'Raw Wide'!I503</f>
        <v>1.323101314551434E-2</v>
      </c>
      <c r="W505" s="2">
        <v>43633</v>
      </c>
      <c r="X505" s="9">
        <f>return[[#This Row],[1COV.DE]]-$N$7</f>
        <v>-1.6965622044299668E-2</v>
      </c>
      <c r="Y505" s="9">
        <f>return[[#This Row],[ADS.DE]]-$O$7</f>
        <v>8.1872700418694575E-3</v>
      </c>
      <c r="Z505" s="9">
        <f>return[[#This Row],[DB1.DE]]-$P$7</f>
        <v>-8.1259965841625169E-3</v>
      </c>
      <c r="AA505" s="9">
        <f>return[[#This Row],[FME.DE]]-$Q$7</f>
        <v>1.10064481739135E-2</v>
      </c>
      <c r="AB505" s="9">
        <f>return[[#This Row],[MRK.DE]]-$R$7</f>
        <v>-7.8800741397929037E-3</v>
      </c>
      <c r="AC505" s="9">
        <f>return[[#This Row],[PUM.DE]]-$S$7</f>
        <v>1.0344346524975955E-3</v>
      </c>
      <c r="AD505" s="9">
        <f>return[[#This Row],[SIE.DE]]-$T$7</f>
        <v>-5.9040242138520532E-3</v>
      </c>
      <c r="AE505" s="9">
        <f>return[[#This Row],[ZAL.DE]]-$U$7</f>
        <v>1.3276567762678044E-2</v>
      </c>
    </row>
    <row r="506" spans="3:31" x14ac:dyDescent="0.25">
      <c r="C506" s="2">
        <v>43634</v>
      </c>
      <c r="D506" s="5">
        <f>('Raw Wide'!B505-'Raw Wide'!B504)/'Raw Wide'!B504</f>
        <v>3.7515246176722292E-2</v>
      </c>
      <c r="E506" s="5">
        <f>('Raw Wide'!C505-'Raw Wide'!C504)/'Raw Wide'!C504</f>
        <v>3.995438964029252E-2</v>
      </c>
      <c r="F506" s="5">
        <f>('Raw Wide'!D505-'Raw Wide'!D504)/'Raw Wide'!D504</f>
        <v>1.4028034551190267E-2</v>
      </c>
      <c r="G506" s="5">
        <f>('Raw Wide'!E505-'Raw Wide'!E504)/'Raw Wide'!E504</f>
        <v>1.8095483405826122E-2</v>
      </c>
      <c r="H506" s="5">
        <f>('Raw Wide'!F505-'Raw Wide'!F504)/'Raw Wide'!F504</f>
        <v>2.8314213336270426E-2</v>
      </c>
      <c r="I506" s="5">
        <f>('Raw Wide'!G505-'Raw Wide'!G504)/'Raw Wide'!G504</f>
        <v>2.7497718210303532E-2</v>
      </c>
      <c r="J506" s="5">
        <f>('Raw Wide'!H505-'Raw Wide'!H504)/'Raw Wide'!H504</f>
        <v>2.301298361211308E-2</v>
      </c>
      <c r="K506" s="5">
        <f>('Raw Wide'!I505-'Raw Wide'!I504)/'Raw Wide'!I504</f>
        <v>2.507179354735466E-2</v>
      </c>
      <c r="W506" s="2">
        <v>43634</v>
      </c>
      <c r="X506" s="9">
        <f>return[[#This Row],[1COV.DE]]-$N$7</f>
        <v>3.7551456936495219E-2</v>
      </c>
      <c r="Y506" s="9">
        <f>return[[#This Row],[ADS.DE]]-$O$7</f>
        <v>3.9699624219396136E-2</v>
      </c>
      <c r="Z506" s="9">
        <f>return[[#This Row],[DB1.DE]]-$P$7</f>
        <v>1.3459670845168427E-2</v>
      </c>
      <c r="AA506" s="9">
        <f>return[[#This Row],[FME.DE]]-$Q$7</f>
        <v>1.8307371985036763E-2</v>
      </c>
      <c r="AB506" s="9">
        <f>return[[#This Row],[MRK.DE]]-$R$7</f>
        <v>2.7841595639911548E-2</v>
      </c>
      <c r="AC506" s="9">
        <f>return[[#This Row],[PUM.DE]]-$S$7</f>
        <v>2.6695597401407246E-2</v>
      </c>
      <c r="AD506" s="9">
        <f>return[[#This Row],[SIE.DE]]-$T$7</f>
        <v>2.2877088015281665E-2</v>
      </c>
      <c r="AE506" s="9">
        <f>return[[#This Row],[ZAL.DE]]-$U$7</f>
        <v>2.5117348164518365E-2</v>
      </c>
    </row>
    <row r="507" spans="3:31" x14ac:dyDescent="0.25">
      <c r="C507" s="2">
        <v>43635</v>
      </c>
      <c r="D507" s="5">
        <f>('Raw Wide'!B506-'Raw Wide'!B505)/'Raw Wide'!B505</f>
        <v>2.4183996843953962E-2</v>
      </c>
      <c r="E507" s="5">
        <f>('Raw Wide'!C506-'Raw Wide'!C505)/'Raw Wide'!C505</f>
        <v>-2.2685723785489501E-2</v>
      </c>
      <c r="F507" s="5">
        <f>('Raw Wide'!D506-'Raw Wide'!D505)/'Raw Wide'!D505</f>
        <v>-1.581033432276718E-3</v>
      </c>
      <c r="G507" s="5">
        <f>('Raw Wide'!E506-'Raw Wide'!E505)/'Raw Wide'!E505</f>
        <v>2.3892696992638456E-2</v>
      </c>
      <c r="H507" s="5">
        <f>('Raw Wide'!F506-'Raw Wide'!F505)/'Raw Wide'!F505</f>
        <v>7.043908063588674E-3</v>
      </c>
      <c r="I507" s="5">
        <f>('Raw Wide'!G506-'Raw Wide'!G505)/'Raw Wide'!G505</f>
        <v>-2.051741315777441E-2</v>
      </c>
      <c r="J507" s="5">
        <f>('Raw Wide'!H506-'Raw Wide'!H505)/'Raw Wide'!H505</f>
        <v>4.5367951821451294E-3</v>
      </c>
      <c r="K507" s="5">
        <f>('Raw Wide'!I506-'Raw Wide'!I505)/'Raw Wide'!I505</f>
        <v>2.2929936305733354E-3</v>
      </c>
      <c r="W507" s="2">
        <v>43635</v>
      </c>
      <c r="X507" s="9">
        <f>return[[#This Row],[1COV.DE]]-$N$7</f>
        <v>2.4220207603726892E-2</v>
      </c>
      <c r="Y507" s="9">
        <f>return[[#This Row],[ADS.DE]]-$O$7</f>
        <v>-2.2940489206385885E-2</v>
      </c>
      <c r="Z507" s="9">
        <f>return[[#This Row],[DB1.DE]]-$P$7</f>
        <v>-2.1493971382985583E-3</v>
      </c>
      <c r="AA507" s="9">
        <f>return[[#This Row],[FME.DE]]-$Q$7</f>
        <v>2.4104585571849097E-2</v>
      </c>
      <c r="AB507" s="9">
        <f>return[[#This Row],[MRK.DE]]-$R$7</f>
        <v>6.5712903672297965E-3</v>
      </c>
      <c r="AC507" s="9">
        <f>return[[#This Row],[PUM.DE]]-$S$7</f>
        <v>-2.1319533966670697E-2</v>
      </c>
      <c r="AD507" s="9">
        <f>return[[#This Row],[SIE.DE]]-$T$7</f>
        <v>4.4008995853137139E-3</v>
      </c>
      <c r="AE507" s="9">
        <f>return[[#This Row],[ZAL.DE]]-$U$7</f>
        <v>2.338548247737039E-3</v>
      </c>
    </row>
    <row r="508" spans="3:31" x14ac:dyDescent="0.25">
      <c r="C508" s="2">
        <v>43636</v>
      </c>
      <c r="D508" s="5">
        <f>('Raw Wide'!B507-'Raw Wide'!B506)/'Raw Wide'!B506</f>
        <v>5.502141306940358E-3</v>
      </c>
      <c r="E508" s="5">
        <f>('Raw Wide'!C507-'Raw Wide'!C506)/'Raw Wide'!C506</f>
        <v>8.0494268966128744E-3</v>
      </c>
      <c r="F508" s="5">
        <f>('Raw Wide'!D507-'Raw Wide'!D506)/'Raw Wide'!D506</f>
        <v>-7.1259167578755309E-3</v>
      </c>
      <c r="G508" s="5">
        <f>('Raw Wide'!E507-'Raw Wide'!E506)/'Raw Wide'!E506</f>
        <v>1.3659758660216169E-2</v>
      </c>
      <c r="H508" s="5">
        <f>('Raw Wide'!F507-'Raw Wide'!F506)/'Raw Wide'!F506</f>
        <v>-5.2989198344210054E-3</v>
      </c>
      <c r="I508" s="5">
        <f>('Raw Wide'!G507-'Raw Wide'!G506)/'Raw Wide'!G506</f>
        <v>2.0947195420717921E-2</v>
      </c>
      <c r="J508" s="5">
        <f>('Raw Wide'!H507-'Raw Wide'!H506)/'Raw Wide'!H506</f>
        <v>1.6937393159720997E-3</v>
      </c>
      <c r="K508" s="5">
        <f>('Raw Wide'!I507-'Raw Wide'!I506)/'Raw Wide'!I506</f>
        <v>-1.0168022369090931E-3</v>
      </c>
      <c r="W508" s="2">
        <v>43636</v>
      </c>
      <c r="X508" s="9">
        <f>return[[#This Row],[1COV.DE]]-$N$7</f>
        <v>5.5383520667132884E-3</v>
      </c>
      <c r="Y508" s="9">
        <f>return[[#This Row],[ADS.DE]]-$O$7</f>
        <v>7.7946614757164901E-3</v>
      </c>
      <c r="Z508" s="9">
        <f>return[[#This Row],[DB1.DE]]-$P$7</f>
        <v>-7.6942804638973714E-3</v>
      </c>
      <c r="AA508" s="9">
        <f>return[[#This Row],[FME.DE]]-$Q$7</f>
        <v>1.3871647239426811E-2</v>
      </c>
      <c r="AB508" s="9">
        <f>return[[#This Row],[MRK.DE]]-$R$7</f>
        <v>-5.7715375307798829E-3</v>
      </c>
      <c r="AC508" s="9">
        <f>return[[#This Row],[PUM.DE]]-$S$7</f>
        <v>2.0145074611821634E-2</v>
      </c>
      <c r="AD508" s="9">
        <f>return[[#This Row],[SIE.DE]]-$T$7</f>
        <v>1.5578437191406838E-3</v>
      </c>
      <c r="AE508" s="9">
        <f>return[[#This Row],[ZAL.DE]]-$U$7</f>
        <v>-9.712476197453894E-4</v>
      </c>
    </row>
    <row r="509" spans="3:31" x14ac:dyDescent="0.25">
      <c r="C509" s="2">
        <v>43637</v>
      </c>
      <c r="D509" s="5">
        <f>('Raw Wide'!B508-'Raw Wide'!B507)/'Raw Wide'!B507</f>
        <v>3.4198440365506388E-3</v>
      </c>
      <c r="E509" s="5">
        <f>('Raw Wide'!C508-'Raw Wide'!C507)/'Raw Wide'!C507</f>
        <v>-1.6713751640640739E-3</v>
      </c>
      <c r="F509" s="5">
        <f>('Raw Wide'!D508-'Raw Wide'!D507)/'Raw Wide'!D507</f>
        <v>1.1164306908802241E-2</v>
      </c>
      <c r="G509" s="5">
        <f>('Raw Wide'!E508-'Raw Wide'!E507)/'Raw Wide'!E507</f>
        <v>-1.0106596234492402E-2</v>
      </c>
      <c r="H509" s="5">
        <f>('Raw Wide'!F508-'Raw Wide'!F507)/'Raw Wide'!F507</f>
        <v>-2.2586790883987146E-2</v>
      </c>
      <c r="I509" s="5">
        <f>('Raw Wide'!G508-'Raw Wide'!G507)/'Raw Wide'!G507</f>
        <v>-8.0285997519616518E-3</v>
      </c>
      <c r="J509" s="5">
        <f>('Raw Wide'!H508-'Raw Wide'!H507)/'Raw Wide'!H507</f>
        <v>-6.7631730926473047E-3</v>
      </c>
      <c r="K509" s="5">
        <f>('Raw Wide'!I508-'Raw Wide'!I507)/'Raw Wide'!I507</f>
        <v>-1.9083969951246053E-2</v>
      </c>
      <c r="W509" s="2">
        <v>43637</v>
      </c>
      <c r="X509" s="9">
        <f>return[[#This Row],[1COV.DE]]-$N$7</f>
        <v>3.4560547963235688E-3</v>
      </c>
      <c r="Y509" s="9">
        <f>return[[#This Row],[ADS.DE]]-$O$7</f>
        <v>-1.9261405849604577E-3</v>
      </c>
      <c r="Z509" s="9">
        <f>return[[#This Row],[DB1.DE]]-$P$7</f>
        <v>1.05959432027804E-2</v>
      </c>
      <c r="AA509" s="9">
        <f>return[[#This Row],[FME.DE]]-$Q$7</f>
        <v>-9.8947076552817603E-3</v>
      </c>
      <c r="AB509" s="9">
        <f>return[[#This Row],[MRK.DE]]-$R$7</f>
        <v>-2.3059408580346025E-2</v>
      </c>
      <c r="AC509" s="9">
        <f>return[[#This Row],[PUM.DE]]-$S$7</f>
        <v>-8.8307205608579385E-3</v>
      </c>
      <c r="AD509" s="9">
        <f>return[[#This Row],[SIE.DE]]-$T$7</f>
        <v>-6.8990686894787202E-3</v>
      </c>
      <c r="AE509" s="9">
        <f>return[[#This Row],[ZAL.DE]]-$U$7</f>
        <v>-1.9038415334082348E-2</v>
      </c>
    </row>
    <row r="510" spans="3:31" x14ac:dyDescent="0.25">
      <c r="C510" s="2">
        <v>43640</v>
      </c>
      <c r="D510" s="5">
        <f>('Raw Wide'!B509-'Raw Wide'!B508)/'Raw Wide'!B508</f>
        <v>-9.3160443863935568E-3</v>
      </c>
      <c r="E510" s="5">
        <f>('Raw Wide'!C509-'Raw Wide'!C508)/'Raw Wide'!C508</f>
        <v>-1.2462653604038209E-2</v>
      </c>
      <c r="F510" s="5">
        <f>('Raw Wide'!D509-'Raw Wide'!D508)/'Raw Wide'!D508</f>
        <v>-5.1261304164420488E-3</v>
      </c>
      <c r="G510" s="5">
        <f>('Raw Wide'!E509-'Raw Wide'!E508)/'Raw Wide'!E508</f>
        <v>-3.2047547807549995E-2</v>
      </c>
      <c r="H510" s="5">
        <f>('Raw Wide'!F509-'Raw Wide'!F508)/'Raw Wide'!F508</f>
        <v>1.264429653427907E-2</v>
      </c>
      <c r="I510" s="5">
        <f>('Raw Wide'!G509-'Raw Wide'!G508)/'Raw Wide'!G508</f>
        <v>1.0791415310000644E-2</v>
      </c>
      <c r="J510" s="5">
        <f>('Raw Wide'!H509-'Raw Wide'!H508)/'Raw Wide'!H508</f>
        <v>3.0263532615317792E-3</v>
      </c>
      <c r="K510" s="5">
        <f>('Raw Wide'!I509-'Raw Wide'!I508)/'Raw Wide'!I508</f>
        <v>-1.0635538537886773E-2</v>
      </c>
      <c r="W510" s="2">
        <v>43640</v>
      </c>
      <c r="X510" s="9">
        <f>return[[#This Row],[1COV.DE]]-$N$7</f>
        <v>-9.2798336266206264E-3</v>
      </c>
      <c r="Y510" s="9">
        <f>return[[#This Row],[ADS.DE]]-$O$7</f>
        <v>-1.2717419024934593E-2</v>
      </c>
      <c r="Z510" s="9">
        <f>return[[#This Row],[DB1.DE]]-$P$7</f>
        <v>-5.6944941224638893E-3</v>
      </c>
      <c r="AA510" s="9">
        <f>return[[#This Row],[FME.DE]]-$Q$7</f>
        <v>-3.183565922833935E-2</v>
      </c>
      <c r="AB510" s="9">
        <f>return[[#This Row],[MRK.DE]]-$R$7</f>
        <v>1.2171678837920192E-2</v>
      </c>
      <c r="AC510" s="9">
        <f>return[[#This Row],[PUM.DE]]-$S$7</f>
        <v>9.9892945011043569E-3</v>
      </c>
      <c r="AD510" s="9">
        <f>return[[#This Row],[SIE.DE]]-$T$7</f>
        <v>2.8904576647003632E-3</v>
      </c>
      <c r="AE510" s="9">
        <f>return[[#This Row],[ZAL.DE]]-$U$7</f>
        <v>-1.058998392072307E-2</v>
      </c>
    </row>
    <row r="511" spans="3:31" x14ac:dyDescent="0.25">
      <c r="C511" s="2">
        <v>43641</v>
      </c>
      <c r="D511" s="5">
        <f>('Raw Wide'!B510-'Raw Wide'!B509)/'Raw Wide'!B509</f>
        <v>-1.4908086883279168E-2</v>
      </c>
      <c r="E511" s="5">
        <f>('Raw Wide'!C510-'Raw Wide'!C509)/'Raw Wide'!C509</f>
        <v>-8.476245349447107E-3</v>
      </c>
      <c r="F511" s="5">
        <f>('Raw Wide'!D510-'Raw Wide'!D509)/'Raw Wide'!D509</f>
        <v>5.5489022073789964E-3</v>
      </c>
      <c r="G511" s="5">
        <f>('Raw Wide'!E510-'Raw Wide'!E509)/'Raw Wide'!E509</f>
        <v>0</v>
      </c>
      <c r="H511" s="5">
        <f>('Raw Wide'!F510-'Raw Wide'!F509)/'Raw Wide'!F509</f>
        <v>7.3197481451074426E-3</v>
      </c>
      <c r="I511" s="5">
        <f>('Raw Wide'!G510-'Raw Wide'!G509)/'Raw Wide'!G509</f>
        <v>8.0071711558590986E-3</v>
      </c>
      <c r="J511" s="5">
        <f>('Raw Wide'!H510-'Raw Wide'!H509)/'Raw Wide'!H509</f>
        <v>-1.1880097446518226E-2</v>
      </c>
      <c r="K511" s="5">
        <f>('Raw Wide'!I510-'Raw Wide'!I509)/'Raw Wide'!I509</f>
        <v>-2.884111244995222E-3</v>
      </c>
      <c r="W511" s="2">
        <v>43641</v>
      </c>
      <c r="X511" s="9">
        <f>return[[#This Row],[1COV.DE]]-$N$7</f>
        <v>-1.4871876123506237E-2</v>
      </c>
      <c r="Y511" s="9">
        <f>return[[#This Row],[ADS.DE]]-$O$7</f>
        <v>-8.7310107703434912E-3</v>
      </c>
      <c r="Z511" s="9">
        <f>return[[#This Row],[DB1.DE]]-$P$7</f>
        <v>4.9805385013571559E-3</v>
      </c>
      <c r="AA511" s="9">
        <f>return[[#This Row],[FME.DE]]-$Q$7</f>
        <v>2.1188857921064204E-4</v>
      </c>
      <c r="AB511" s="9">
        <f>return[[#This Row],[MRK.DE]]-$R$7</f>
        <v>6.8471304487485651E-3</v>
      </c>
      <c r="AC511" s="9">
        <f>return[[#This Row],[PUM.DE]]-$S$7</f>
        <v>7.2050503469628128E-3</v>
      </c>
      <c r="AD511" s="9">
        <f>return[[#This Row],[SIE.DE]]-$T$7</f>
        <v>-1.2015993043349642E-2</v>
      </c>
      <c r="AE511" s="9">
        <f>return[[#This Row],[ZAL.DE]]-$U$7</f>
        <v>-2.8385566278315184E-3</v>
      </c>
    </row>
    <row r="512" spans="3:31" x14ac:dyDescent="0.25">
      <c r="C512" s="2">
        <v>43642</v>
      </c>
      <c r="D512" s="5">
        <f>('Raw Wide'!B511-'Raw Wide'!B510)/'Raw Wide'!B510</f>
        <v>4.4235626462517863E-3</v>
      </c>
      <c r="E512" s="5">
        <f>('Raw Wide'!C511-'Raw Wide'!C510)/'Raw Wide'!C510</f>
        <v>2.9255280821634321E-2</v>
      </c>
      <c r="F512" s="5">
        <f>('Raw Wide'!D511-'Raw Wide'!D510)/'Raw Wide'!D510</f>
        <v>-1.6160807482932187E-2</v>
      </c>
      <c r="G512" s="5">
        <f>('Raw Wide'!E511-'Raw Wide'!E510)/'Raw Wide'!E510</f>
        <v>-1.4650286762697812E-3</v>
      </c>
      <c r="H512" s="5">
        <f>('Raw Wide'!F511-'Raw Wide'!F510)/'Raw Wide'!F510</f>
        <v>-1.367806257826408E-2</v>
      </c>
      <c r="I512" s="5">
        <f>('Raw Wide'!G511-'Raw Wide'!G510)/'Raw Wide'!G510</f>
        <v>6.1782065664099176E-3</v>
      </c>
      <c r="J512" s="5">
        <f>('Raw Wide'!H511-'Raw Wide'!H510)/'Raw Wide'!H510</f>
        <v>-1.0114535246777375E-2</v>
      </c>
      <c r="K512" s="5">
        <f>('Raw Wide'!I511-'Raw Wide'!I510)/'Raw Wide'!I510</f>
        <v>-1.1306889595237624E-2</v>
      </c>
      <c r="W512" s="2">
        <v>43642</v>
      </c>
      <c r="X512" s="9">
        <f>return[[#This Row],[1COV.DE]]-$N$7</f>
        <v>4.4597734060247167E-3</v>
      </c>
      <c r="Y512" s="9">
        <f>return[[#This Row],[ADS.DE]]-$O$7</f>
        <v>2.9000515400737937E-2</v>
      </c>
      <c r="Z512" s="9">
        <f>return[[#This Row],[DB1.DE]]-$P$7</f>
        <v>-1.6729171188954027E-2</v>
      </c>
      <c r="AA512" s="9">
        <f>return[[#This Row],[FME.DE]]-$Q$7</f>
        <v>-1.2531400970591392E-3</v>
      </c>
      <c r="AB512" s="9">
        <f>return[[#This Row],[MRK.DE]]-$R$7</f>
        <v>-1.4150680274622959E-2</v>
      </c>
      <c r="AC512" s="9">
        <f>return[[#This Row],[PUM.DE]]-$S$7</f>
        <v>5.3760857575136317E-3</v>
      </c>
      <c r="AD512" s="9">
        <f>return[[#This Row],[SIE.DE]]-$T$7</f>
        <v>-1.0250430843608792E-2</v>
      </c>
      <c r="AE512" s="9">
        <f>return[[#This Row],[ZAL.DE]]-$U$7</f>
        <v>-1.126133497807392E-2</v>
      </c>
    </row>
    <row r="513" spans="3:31" x14ac:dyDescent="0.25">
      <c r="C513" s="2">
        <v>43643</v>
      </c>
      <c r="D513" s="5">
        <f>('Raw Wide'!B512-'Raw Wide'!B511)/'Raw Wide'!B511</f>
        <v>1.460373038124288E-2</v>
      </c>
      <c r="E513" s="5">
        <f>('Raw Wide'!C512-'Raw Wide'!C511)/'Raw Wide'!C511</f>
        <v>-1.9195296790737237E-2</v>
      </c>
      <c r="F513" s="5">
        <f>('Raw Wide'!D512-'Raw Wide'!D511)/'Raw Wide'!D511</f>
        <v>-1.0416695937525089E-2</v>
      </c>
      <c r="G513" s="5">
        <f>('Raw Wide'!E512-'Raw Wide'!E511)/'Raw Wide'!E511</f>
        <v>6.4551938706685639E-3</v>
      </c>
      <c r="H513" s="5">
        <f>('Raw Wide'!F512-'Raw Wide'!F511)/'Raw Wide'!F511</f>
        <v>4.5502714479115436E-3</v>
      </c>
      <c r="I513" s="5">
        <f>('Raw Wide'!G512-'Raw Wide'!G511)/'Raw Wide'!G511</f>
        <v>3.5088234585832776E-3</v>
      </c>
      <c r="J513" s="5">
        <f>('Raw Wide'!H512-'Raw Wide'!H511)/'Raw Wide'!H511</f>
        <v>-1.9278955596656793E-3</v>
      </c>
      <c r="K513" s="5">
        <f>('Raw Wide'!I512-'Raw Wide'!I511)/'Raw Wide'!I511</f>
        <v>3.5106384846084311E-2</v>
      </c>
      <c r="W513" s="2">
        <v>43643</v>
      </c>
      <c r="X513" s="9">
        <f>return[[#This Row],[1COV.DE]]-$N$7</f>
        <v>1.463994114101581E-2</v>
      </c>
      <c r="Y513" s="9">
        <f>return[[#This Row],[ADS.DE]]-$O$7</f>
        <v>-1.9450062211633621E-2</v>
      </c>
      <c r="Z513" s="9">
        <f>return[[#This Row],[DB1.DE]]-$P$7</f>
        <v>-1.0985059643546929E-2</v>
      </c>
      <c r="AA513" s="9">
        <f>return[[#This Row],[FME.DE]]-$Q$7</f>
        <v>6.6670824498792063E-3</v>
      </c>
      <c r="AB513" s="9">
        <f>return[[#This Row],[MRK.DE]]-$R$7</f>
        <v>4.0776537515526661E-3</v>
      </c>
      <c r="AC513" s="9">
        <f>return[[#This Row],[PUM.DE]]-$S$7</f>
        <v>2.7067026496869918E-3</v>
      </c>
      <c r="AD513" s="9">
        <f>return[[#This Row],[SIE.DE]]-$T$7</f>
        <v>-2.0637911564970949E-3</v>
      </c>
      <c r="AE513" s="9">
        <f>return[[#This Row],[ZAL.DE]]-$U$7</f>
        <v>3.5151939463248016E-2</v>
      </c>
    </row>
    <row r="514" spans="3:31" x14ac:dyDescent="0.25">
      <c r="C514" s="2">
        <v>43644</v>
      </c>
      <c r="D514" s="5">
        <f>('Raw Wide'!B513-'Raw Wide'!B512)/'Raw Wide'!B512</f>
        <v>2.1475835952599897E-2</v>
      </c>
      <c r="E514" s="5">
        <f>('Raw Wide'!C513-'Raw Wide'!C512)/'Raw Wide'!C512</f>
        <v>2.1829199023989276E-2</v>
      </c>
      <c r="F514" s="5">
        <f>('Raw Wide'!D513-'Raw Wide'!D512)/'Raw Wide'!D512</f>
        <v>7.2874674383903246E-3</v>
      </c>
      <c r="G514" s="5">
        <f>('Raw Wide'!E513-'Raw Wide'!E512)/'Raw Wide'!E512</f>
        <v>6.4140908288152472E-3</v>
      </c>
      <c r="H514" s="5">
        <f>('Raw Wide'!F513-'Raw Wide'!F512)/'Raw Wide'!F512</f>
        <v>-8.1966731366536084E-3</v>
      </c>
      <c r="I514" s="5">
        <f>('Raw Wide'!G513-'Raw Wide'!G512)/'Raw Wide'!G512</f>
        <v>2.5349672888396423E-2</v>
      </c>
      <c r="J514" s="5">
        <f>('Raw Wide'!H513-'Raw Wide'!H512)/'Raw Wide'!H512</f>
        <v>1.0237537006484602E-2</v>
      </c>
      <c r="K514" s="5">
        <f>('Raw Wide'!I513-'Raw Wide'!I512)/'Raw Wide'!I512</f>
        <v>2.5694245924679513E-3</v>
      </c>
      <c r="W514" s="2">
        <v>43644</v>
      </c>
      <c r="X514" s="9">
        <f>return[[#This Row],[1COV.DE]]-$N$7</f>
        <v>2.1512046712372827E-2</v>
      </c>
      <c r="Y514" s="9">
        <f>return[[#This Row],[ADS.DE]]-$O$7</f>
        <v>2.1574433603092892E-2</v>
      </c>
      <c r="Z514" s="9">
        <f>return[[#This Row],[DB1.DE]]-$P$7</f>
        <v>6.7191037323684841E-3</v>
      </c>
      <c r="AA514" s="9">
        <f>return[[#This Row],[FME.DE]]-$Q$7</f>
        <v>6.6259794080258897E-3</v>
      </c>
      <c r="AB514" s="9">
        <f>return[[#This Row],[MRK.DE]]-$R$7</f>
        <v>-8.6692908330124867E-3</v>
      </c>
      <c r="AC514" s="9">
        <f>return[[#This Row],[PUM.DE]]-$S$7</f>
        <v>2.4547552079500136E-2</v>
      </c>
      <c r="AD514" s="9">
        <f>return[[#This Row],[SIE.DE]]-$T$7</f>
        <v>1.0101641409653186E-2</v>
      </c>
      <c r="AE514" s="9">
        <f>return[[#This Row],[ZAL.DE]]-$U$7</f>
        <v>2.6149792096316548E-3</v>
      </c>
    </row>
    <row r="515" spans="3:31" x14ac:dyDescent="0.25">
      <c r="C515" s="2">
        <v>43647</v>
      </c>
      <c r="D515" s="5">
        <f>('Raw Wide'!B514-'Raw Wide'!B513)/'Raw Wide'!B513</f>
        <v>4.4732615763986476E-3</v>
      </c>
      <c r="E515" s="5">
        <f>('Raw Wide'!C514-'Raw Wide'!C513)/'Raw Wide'!C513</f>
        <v>1.0497295945113227E-2</v>
      </c>
      <c r="F515" s="5">
        <f>('Raw Wide'!D514-'Raw Wide'!D513)/'Raw Wide'!D513</f>
        <v>2.8135073735521869E-2</v>
      </c>
      <c r="G515" s="5">
        <f>('Raw Wide'!E514-'Raw Wide'!E513)/'Raw Wide'!E513</f>
        <v>1.9409101258365091E-2</v>
      </c>
      <c r="H515" s="5">
        <f>('Raw Wide'!F514-'Raw Wide'!F513)/'Raw Wide'!F513</f>
        <v>2.0226248622299079E-2</v>
      </c>
      <c r="I515" s="5">
        <f>('Raw Wide'!G514-'Raw Wide'!G513)/'Raw Wide'!G513</f>
        <v>-1.7051593132924106E-3</v>
      </c>
      <c r="J515" s="5">
        <f>('Raw Wide'!H514-'Raw Wide'!H513)/'Raw Wide'!H513</f>
        <v>1.3384408281735236E-2</v>
      </c>
      <c r="K515" s="5">
        <f>('Raw Wide'!I514-'Raw Wide'!I513)/'Raw Wide'!I513</f>
        <v>-5.1255766273706517E-3</v>
      </c>
      <c r="W515" s="2">
        <v>43647</v>
      </c>
      <c r="X515" s="9">
        <f>return[[#This Row],[1COV.DE]]-$N$7</f>
        <v>4.509472336171578E-3</v>
      </c>
      <c r="Y515" s="9">
        <f>return[[#This Row],[ADS.DE]]-$O$7</f>
        <v>1.0242530524216843E-2</v>
      </c>
      <c r="Z515" s="9">
        <f>return[[#This Row],[DB1.DE]]-$P$7</f>
        <v>2.7566710029500029E-2</v>
      </c>
      <c r="AA515" s="9">
        <f>return[[#This Row],[FME.DE]]-$Q$7</f>
        <v>1.9620989837575733E-2</v>
      </c>
      <c r="AB515" s="9">
        <f>return[[#This Row],[MRK.DE]]-$R$7</f>
        <v>1.9753630925940201E-2</v>
      </c>
      <c r="AC515" s="9">
        <f>return[[#This Row],[PUM.DE]]-$S$7</f>
        <v>-2.5072801221886964E-3</v>
      </c>
      <c r="AD515" s="9">
        <f>return[[#This Row],[SIE.DE]]-$T$7</f>
        <v>1.324851268490382E-2</v>
      </c>
      <c r="AE515" s="9">
        <f>return[[#This Row],[ZAL.DE]]-$U$7</f>
        <v>-5.0800220102069481E-3</v>
      </c>
    </row>
    <row r="516" spans="3:31" x14ac:dyDescent="0.25">
      <c r="C516" s="2">
        <v>43648</v>
      </c>
      <c r="D516" s="5">
        <f>('Raw Wide'!B515-'Raw Wide'!B514)/'Raw Wide'!B514</f>
        <v>-1.7367942750840325E-2</v>
      </c>
      <c r="E516" s="5">
        <f>('Raw Wide'!C515-'Raw Wide'!C514)/'Raw Wide'!C514</f>
        <v>-2.0049246360401909E-3</v>
      </c>
      <c r="F516" s="5">
        <f>('Raw Wide'!D515-'Raw Wide'!D514)/'Raw Wide'!D514</f>
        <v>6.2548427671451634E-3</v>
      </c>
      <c r="G516" s="5">
        <f>('Raw Wide'!E515-'Raw Wide'!E514)/'Raw Wide'!E514</f>
        <v>-1.7050664278382022E-3</v>
      </c>
      <c r="H516" s="5">
        <f>('Raw Wide'!F515-'Raw Wide'!F514)/'Raw Wide'!F514</f>
        <v>1.2577221445505814E-2</v>
      </c>
      <c r="I516" s="5">
        <f>('Raw Wide'!G515-'Raw Wide'!G514)/'Raw Wide'!G514</f>
        <v>1.2809674759707453E-2</v>
      </c>
      <c r="J516" s="5">
        <f>('Raw Wide'!H515-'Raw Wide'!H514)/'Raw Wide'!H514</f>
        <v>-9.433966836514214E-3</v>
      </c>
      <c r="K516" s="5">
        <f>('Raw Wide'!I515-'Raw Wide'!I514)/'Raw Wide'!I514</f>
        <v>-2.1123132405976307E-2</v>
      </c>
      <c r="W516" s="2">
        <v>43648</v>
      </c>
      <c r="X516" s="9">
        <f>return[[#This Row],[1COV.DE]]-$N$7</f>
        <v>-1.7331731991067394E-2</v>
      </c>
      <c r="Y516" s="9">
        <f>return[[#This Row],[ADS.DE]]-$O$7</f>
        <v>-2.2596900569365748E-3</v>
      </c>
      <c r="Z516" s="9">
        <f>return[[#This Row],[DB1.DE]]-$P$7</f>
        <v>5.6864790611233229E-3</v>
      </c>
      <c r="AA516" s="9">
        <f>return[[#This Row],[FME.DE]]-$Q$7</f>
        <v>-1.4931778486275602E-3</v>
      </c>
      <c r="AB516" s="9">
        <f>return[[#This Row],[MRK.DE]]-$R$7</f>
        <v>1.2104603749146936E-2</v>
      </c>
      <c r="AC516" s="9">
        <f>return[[#This Row],[PUM.DE]]-$S$7</f>
        <v>1.2007553950811167E-2</v>
      </c>
      <c r="AD516" s="9">
        <f>return[[#This Row],[SIE.DE]]-$T$7</f>
        <v>-9.5698624333456304E-3</v>
      </c>
      <c r="AE516" s="9">
        <f>return[[#This Row],[ZAL.DE]]-$U$7</f>
        <v>-2.1077577788812602E-2</v>
      </c>
    </row>
    <row r="517" spans="3:31" x14ac:dyDescent="0.25">
      <c r="C517" s="2">
        <v>43649</v>
      </c>
      <c r="D517" s="5">
        <f>('Raw Wide'!B516-'Raw Wide'!B515)/'Raw Wide'!B515</f>
        <v>-7.2513861289856523E-3</v>
      </c>
      <c r="E517" s="5">
        <f>('Raw Wide'!C516-'Raw Wide'!C515)/'Raw Wide'!C515</f>
        <v>1.7713743370306165E-2</v>
      </c>
      <c r="F517" s="5">
        <f>('Raw Wide'!D516-'Raw Wide'!D515)/'Raw Wide'!D515</f>
        <v>5.4389592773840629E-3</v>
      </c>
      <c r="G517" s="5">
        <f>('Raw Wide'!E516-'Raw Wide'!E515)/'Raw Wide'!E515</f>
        <v>6.5470925798354444E-3</v>
      </c>
      <c r="H517" s="5">
        <f>('Raw Wide'!F516-'Raw Wide'!F515)/'Raw Wide'!F515</f>
        <v>3.5789272882817517E-3</v>
      </c>
      <c r="I517" s="5">
        <f>('Raw Wide'!G516-'Raw Wide'!G515)/'Raw Wide'!G515</f>
        <v>7.5885146596459006E-3</v>
      </c>
      <c r="J517" s="5">
        <f>('Raw Wide'!H516-'Raw Wide'!H515)/'Raw Wide'!H515</f>
        <v>3.6190641724942597E-3</v>
      </c>
      <c r="K517" s="5">
        <f>('Raw Wide'!I516-'Raw Wide'!I515)/'Raw Wide'!I515</f>
        <v>2.631526315789457E-3</v>
      </c>
      <c r="W517" s="2">
        <v>43649</v>
      </c>
      <c r="X517" s="9">
        <f>return[[#This Row],[1COV.DE]]-$N$7</f>
        <v>-7.2151753692127219E-3</v>
      </c>
      <c r="Y517" s="9">
        <f>return[[#This Row],[ADS.DE]]-$O$7</f>
        <v>1.745897794940978E-2</v>
      </c>
      <c r="Z517" s="9">
        <f>return[[#This Row],[DB1.DE]]-$P$7</f>
        <v>4.8705955713622224E-3</v>
      </c>
      <c r="AA517" s="9">
        <f>return[[#This Row],[FME.DE]]-$Q$7</f>
        <v>6.758981159046086E-3</v>
      </c>
      <c r="AB517" s="9">
        <f>return[[#This Row],[MRK.DE]]-$R$7</f>
        <v>3.1063095919228738E-3</v>
      </c>
      <c r="AC517" s="9">
        <f>return[[#This Row],[PUM.DE]]-$S$7</f>
        <v>6.7863938507496148E-3</v>
      </c>
      <c r="AD517" s="9">
        <f>return[[#This Row],[SIE.DE]]-$T$7</f>
        <v>3.4831685756628438E-3</v>
      </c>
      <c r="AE517" s="9">
        <f>return[[#This Row],[ZAL.DE]]-$U$7</f>
        <v>2.6770809329531606E-3</v>
      </c>
    </row>
    <row r="518" spans="3:31" x14ac:dyDescent="0.25">
      <c r="C518" s="2">
        <v>43650</v>
      </c>
      <c r="D518" s="5">
        <f>('Raw Wide'!B517-'Raw Wide'!B516)/'Raw Wide'!B516</f>
        <v>9.1286705748160133E-4</v>
      </c>
      <c r="E518" s="5">
        <f>('Raw Wide'!C517-'Raw Wide'!C516)/'Raw Wide'!C516</f>
        <v>-1.4354060584505432E-3</v>
      </c>
      <c r="F518" s="5">
        <f>('Raw Wide'!D517-'Raw Wide'!D516)/'Raw Wide'!D516</f>
        <v>3.0913247442478659E-3</v>
      </c>
      <c r="G518" s="5">
        <f>('Raw Wide'!E517-'Raw Wide'!E516)/'Raw Wide'!E516</f>
        <v>-2.8286243647783802E-4</v>
      </c>
      <c r="H518" s="5">
        <f>('Raw Wide'!F517-'Raw Wide'!F516)/'Raw Wide'!F516</f>
        <v>1.887952527617589E-3</v>
      </c>
      <c r="I518" s="5">
        <f>('Raw Wide'!G517-'Raw Wide'!G516)/'Raw Wide'!G516</f>
        <v>-2.5105226913956875E-3</v>
      </c>
      <c r="J518" s="5">
        <f>('Raw Wide'!H517-'Raw Wide'!H516)/'Raw Wide'!H516</f>
        <v>1.5182680885532775E-3</v>
      </c>
      <c r="K518" s="5">
        <f>('Raw Wide'!I517-'Raw Wide'!I516)/'Raw Wide'!I516</f>
        <v>1.3124410137764645E-3</v>
      </c>
      <c r="W518" s="2">
        <v>43650</v>
      </c>
      <c r="X518" s="9">
        <f>return[[#This Row],[1COV.DE]]-$N$7</f>
        <v>9.490778172545314E-4</v>
      </c>
      <c r="Y518" s="9">
        <f>return[[#This Row],[ADS.DE]]-$O$7</f>
        <v>-1.690171479346927E-3</v>
      </c>
      <c r="Z518" s="9">
        <f>return[[#This Row],[DB1.DE]]-$P$7</f>
        <v>2.5229610382260254E-3</v>
      </c>
      <c r="AA518" s="9">
        <f>return[[#This Row],[FME.DE]]-$Q$7</f>
        <v>-7.0973857267195978E-5</v>
      </c>
      <c r="AB518" s="9">
        <f>return[[#This Row],[MRK.DE]]-$R$7</f>
        <v>1.4153348312587113E-3</v>
      </c>
      <c r="AC518" s="9">
        <f>return[[#This Row],[PUM.DE]]-$S$7</f>
        <v>-3.3126435002919733E-3</v>
      </c>
      <c r="AD518" s="9">
        <f>return[[#This Row],[SIE.DE]]-$T$7</f>
        <v>1.3823724917218616E-3</v>
      </c>
      <c r="AE518" s="9">
        <f>return[[#This Row],[ZAL.DE]]-$U$7</f>
        <v>1.3579956309401682E-3</v>
      </c>
    </row>
    <row r="519" spans="3:31" x14ac:dyDescent="0.25">
      <c r="C519" s="2">
        <v>43651</v>
      </c>
      <c r="D519" s="5">
        <f>('Raw Wide'!B518-'Raw Wide'!B517)/'Raw Wide'!B517</f>
        <v>-1.4366934688470263E-2</v>
      </c>
      <c r="E519" s="5">
        <f>('Raw Wide'!C518-'Raw Wide'!C517)/'Raw Wide'!C517</f>
        <v>-3.9534126161236078E-3</v>
      </c>
      <c r="F519" s="5">
        <f>('Raw Wide'!D518-'Raw Wide'!D517)/'Raw Wide'!D517</f>
        <v>-1.0015501381491104E-2</v>
      </c>
      <c r="G519" s="5">
        <f>('Raw Wide'!E518-'Raw Wide'!E517)/'Raw Wide'!E517</f>
        <v>5.0920628876162145E-3</v>
      </c>
      <c r="H519" s="5">
        <f>('Raw Wide'!F518-'Raw Wide'!F517)/'Raw Wide'!F517</f>
        <v>-5.2344825384844024E-3</v>
      </c>
      <c r="I519" s="5">
        <f>('Raw Wide'!G518-'Raw Wide'!G517)/'Raw Wide'!G517</f>
        <v>-7.5502494513258363E-3</v>
      </c>
      <c r="J519" s="5">
        <f>('Raw Wide'!H518-'Raw Wide'!H517)/'Raw Wide'!H517</f>
        <v>-2.9372681029381103E-2</v>
      </c>
      <c r="K519" s="5">
        <f>('Raw Wide'!I518-'Raw Wide'!I517)/'Raw Wide'!I517</f>
        <v>6.1860966612793424E-2</v>
      </c>
      <c r="W519" s="2">
        <v>43651</v>
      </c>
      <c r="X519" s="9">
        <f>return[[#This Row],[1COV.DE]]-$N$7</f>
        <v>-1.4330723928697333E-2</v>
      </c>
      <c r="Y519" s="9">
        <f>return[[#This Row],[ADS.DE]]-$O$7</f>
        <v>-4.2081780370199912E-3</v>
      </c>
      <c r="Z519" s="9">
        <f>return[[#This Row],[DB1.DE]]-$P$7</f>
        <v>-1.0583865087512944E-2</v>
      </c>
      <c r="AA519" s="9">
        <f>return[[#This Row],[FME.DE]]-$Q$7</f>
        <v>5.3039514668268561E-3</v>
      </c>
      <c r="AB519" s="9">
        <f>return[[#This Row],[MRK.DE]]-$R$7</f>
        <v>-5.7071002348432799E-3</v>
      </c>
      <c r="AC519" s="9">
        <f>return[[#This Row],[PUM.DE]]-$S$7</f>
        <v>-8.3523702602221229E-3</v>
      </c>
      <c r="AD519" s="9">
        <f>return[[#This Row],[SIE.DE]]-$T$7</f>
        <v>-2.9508576626212518E-2</v>
      </c>
      <c r="AE519" s="9">
        <f>return[[#This Row],[ZAL.DE]]-$U$7</f>
        <v>6.1906521229957129E-2</v>
      </c>
    </row>
    <row r="520" spans="3:31" x14ac:dyDescent="0.25">
      <c r="C520" s="2">
        <v>43654</v>
      </c>
      <c r="D520" s="5">
        <f>('Raw Wide'!B519-'Raw Wide'!B518)/'Raw Wide'!B518</f>
        <v>-6.9414003903804202E-3</v>
      </c>
      <c r="E520" s="5">
        <f>('Raw Wide'!C519-'Raw Wide'!C518)/'Raw Wide'!C518</f>
        <v>1.0283180813201351E-2</v>
      </c>
      <c r="F520" s="5">
        <f>('Raw Wide'!D519-'Raw Wide'!D518)/'Raw Wide'!D518</f>
        <v>-3.8910234890294641E-4</v>
      </c>
      <c r="G520" s="5">
        <f>('Raw Wide'!E519-'Raw Wide'!E518)/'Raw Wide'!E518</f>
        <v>-8.1621496755243696E-3</v>
      </c>
      <c r="H520" s="5">
        <f>('Raw Wide'!F519-'Raw Wide'!F518)/'Raw Wide'!F518</f>
        <v>-1.8732879152894101E-2</v>
      </c>
      <c r="I520" s="5">
        <f>('Raw Wide'!G519-'Raw Wide'!G518)/'Raw Wide'!G518</f>
        <v>9.2983657670651903E-3</v>
      </c>
      <c r="J520" s="5">
        <f>('Raw Wide'!H519-'Raw Wide'!H518)/'Raw Wide'!H518</f>
        <v>-9.3713716945840273E-3</v>
      </c>
      <c r="K520" s="5">
        <f>('Raw Wide'!I519-'Raw Wide'!I518)/'Raw Wide'!I518</f>
        <v>1.7032906296366571E-2</v>
      </c>
      <c r="W520" s="2">
        <v>43654</v>
      </c>
      <c r="X520" s="9">
        <f>return[[#This Row],[1COV.DE]]-$N$7</f>
        <v>-6.9051896306074898E-3</v>
      </c>
      <c r="Y520" s="9">
        <f>return[[#This Row],[ADS.DE]]-$O$7</f>
        <v>1.0028415392304967E-2</v>
      </c>
      <c r="Z520" s="9">
        <f>return[[#This Row],[DB1.DE]]-$P$7</f>
        <v>-9.5746605492478686E-4</v>
      </c>
      <c r="AA520" s="9">
        <f>return[[#This Row],[FME.DE]]-$Q$7</f>
        <v>-7.950261096313728E-3</v>
      </c>
      <c r="AB520" s="9">
        <f>return[[#This Row],[MRK.DE]]-$R$7</f>
        <v>-1.9205496849252979E-2</v>
      </c>
      <c r="AC520" s="9">
        <f>return[[#This Row],[PUM.DE]]-$S$7</f>
        <v>8.4962449581689036E-3</v>
      </c>
      <c r="AD520" s="9">
        <f>return[[#This Row],[SIE.DE]]-$T$7</f>
        <v>-9.5072672914154437E-3</v>
      </c>
      <c r="AE520" s="9">
        <f>return[[#This Row],[ZAL.DE]]-$U$7</f>
        <v>1.7078460913530276E-2</v>
      </c>
    </row>
    <row r="521" spans="3:31" x14ac:dyDescent="0.25">
      <c r="C521" s="2">
        <v>43655</v>
      </c>
      <c r="D521" s="5">
        <f>('Raw Wide'!B520-'Raw Wide'!B519)/'Raw Wide'!B519</f>
        <v>-3.0987745165860617E-2</v>
      </c>
      <c r="E521" s="5">
        <f>('Raw Wide'!C520-'Raw Wide'!C519)/'Raw Wide'!C519</f>
        <v>6.0716053138474982E-3</v>
      </c>
      <c r="F521" s="5">
        <f>('Raw Wide'!D520-'Raw Wide'!D519)/'Raw Wide'!D519</f>
        <v>-7.7851589014291947E-4</v>
      </c>
      <c r="G521" s="5">
        <f>('Raw Wide'!E520-'Raw Wide'!E519)/'Raw Wide'!E519</f>
        <v>-5.4483485474461156E-2</v>
      </c>
      <c r="H521" s="5">
        <f>('Raw Wide'!F520-'Raw Wide'!F519)/'Raw Wide'!F519</f>
        <v>-3.2174416270796292E-3</v>
      </c>
      <c r="I521" s="5">
        <f>('Raw Wide'!G520-'Raw Wide'!G519)/'Raw Wide'!G519</f>
        <v>9.2127198080623543E-3</v>
      </c>
      <c r="J521" s="5">
        <f>('Raw Wide'!H520-'Raw Wide'!H519)/'Raw Wide'!H519</f>
        <v>-1.7736806536804576E-3</v>
      </c>
      <c r="K521" s="5">
        <f>('Raw Wide'!I520-'Raw Wide'!I519)/'Raw Wide'!I519</f>
        <v>0</v>
      </c>
      <c r="W521" s="2">
        <v>43655</v>
      </c>
      <c r="X521" s="9">
        <f>return[[#This Row],[1COV.DE]]-$N$7</f>
        <v>-3.0951534406087687E-2</v>
      </c>
      <c r="Y521" s="9">
        <f>return[[#This Row],[ADS.DE]]-$O$7</f>
        <v>5.8168398929511148E-3</v>
      </c>
      <c r="Z521" s="9">
        <f>return[[#This Row],[DB1.DE]]-$P$7</f>
        <v>-1.34687959616476E-3</v>
      </c>
      <c r="AA521" s="9">
        <f>return[[#This Row],[FME.DE]]-$Q$7</f>
        <v>-5.4271596895250511E-2</v>
      </c>
      <c r="AB521" s="9">
        <f>return[[#This Row],[MRK.DE]]-$R$7</f>
        <v>-3.6900593234385072E-3</v>
      </c>
      <c r="AC521" s="9">
        <f>return[[#This Row],[PUM.DE]]-$S$7</f>
        <v>8.4105989991660676E-3</v>
      </c>
      <c r="AD521" s="9">
        <f>return[[#This Row],[SIE.DE]]-$T$7</f>
        <v>-1.9095762505118735E-3</v>
      </c>
      <c r="AE521" s="9">
        <f>return[[#This Row],[ZAL.DE]]-$U$7</f>
        <v>4.5554617163703678E-5</v>
      </c>
    </row>
    <row r="522" spans="3:31" x14ac:dyDescent="0.25">
      <c r="C522" s="2">
        <v>43656</v>
      </c>
      <c r="D522" s="5">
        <f>('Raw Wide'!B521-'Raw Wide'!B520)/'Raw Wide'!B520</f>
        <v>-1.2022195741032103E-2</v>
      </c>
      <c r="E522" s="5">
        <f>('Raw Wide'!C521-'Raw Wide'!C520)/'Raw Wide'!C520</f>
        <v>-1.0827190163766563E-2</v>
      </c>
      <c r="F522" s="5">
        <f>('Raw Wide'!D521-'Raw Wide'!D520)/'Raw Wide'!D520</f>
        <v>-2.7269327125458375E-3</v>
      </c>
      <c r="G522" s="5">
        <f>('Raw Wide'!E521-'Raw Wide'!E520)/'Raw Wide'!E520</f>
        <v>1.6506523916748086E-2</v>
      </c>
      <c r="H522" s="5">
        <f>('Raw Wide'!F521-'Raw Wide'!F520)/'Raw Wide'!F520</f>
        <v>6.4551587610265498E-4</v>
      </c>
      <c r="I522" s="5">
        <f>('Raw Wide'!G521-'Raw Wide'!G520)/'Raw Wide'!G520</f>
        <v>-1.244812025065063E-2</v>
      </c>
      <c r="J522" s="5">
        <f>('Raw Wide'!H521-'Raw Wide'!H520)/'Raw Wide'!H520</f>
        <v>-5.133330934225939E-3</v>
      </c>
      <c r="K522" s="5">
        <f>('Raw Wide'!I521-'Raw Wide'!I520)/'Raw Wide'!I520</f>
        <v>-1.6990290849750291E-3</v>
      </c>
      <c r="W522" s="2">
        <v>43656</v>
      </c>
      <c r="X522" s="9">
        <f>return[[#This Row],[1COV.DE]]-$N$7</f>
        <v>-1.1985984981259173E-2</v>
      </c>
      <c r="Y522" s="9">
        <f>return[[#This Row],[ADS.DE]]-$O$7</f>
        <v>-1.1081955584662948E-2</v>
      </c>
      <c r="Z522" s="9">
        <f>return[[#This Row],[DB1.DE]]-$P$7</f>
        <v>-3.295296418567678E-3</v>
      </c>
      <c r="AA522" s="9">
        <f>return[[#This Row],[FME.DE]]-$Q$7</f>
        <v>1.6718412495958727E-2</v>
      </c>
      <c r="AB522" s="9">
        <f>return[[#This Row],[MRK.DE]]-$R$7</f>
        <v>1.7289817974377721E-4</v>
      </c>
      <c r="AC522" s="9">
        <f>return[[#This Row],[PUM.DE]]-$S$7</f>
        <v>-1.3250241059546917E-2</v>
      </c>
      <c r="AD522" s="9">
        <f>return[[#This Row],[SIE.DE]]-$T$7</f>
        <v>-5.2692265310573545E-3</v>
      </c>
      <c r="AE522" s="9">
        <f>return[[#This Row],[ZAL.DE]]-$U$7</f>
        <v>-1.6534744678113253E-3</v>
      </c>
    </row>
    <row r="523" spans="3:31" x14ac:dyDescent="0.25">
      <c r="C523" s="2">
        <v>43657</v>
      </c>
      <c r="D523" s="5">
        <f>('Raw Wide'!B522-'Raw Wide'!B521)/'Raw Wide'!B521</f>
        <v>-2.092965625844246E-2</v>
      </c>
      <c r="E523" s="5">
        <f>('Raw Wide'!C522-'Raw Wide'!C521)/'Raw Wide'!C521</f>
        <v>-1.4354060584505432E-3</v>
      </c>
      <c r="F523" s="5">
        <f>('Raw Wide'!D522-'Raw Wide'!D521)/'Raw Wide'!D521</f>
        <v>2.7343892079257624E-3</v>
      </c>
      <c r="G523" s="5">
        <f>('Raw Wide'!E522-'Raw Wide'!E521)/'Raw Wide'!E521</f>
        <v>4.2810827390557187E-2</v>
      </c>
      <c r="H523" s="5">
        <f>('Raw Wide'!F522-'Raw Wide'!F521)/'Raw Wide'!F521</f>
        <v>-2.1504964683510116E-3</v>
      </c>
      <c r="I523" s="5">
        <f>('Raw Wide'!G522-'Raw Wide'!G521)/'Raw Wide'!G521</f>
        <v>4.201682115784762E-3</v>
      </c>
      <c r="J523" s="5">
        <f>('Raw Wide'!H522-'Raw Wide'!H521)/'Raw Wide'!H521</f>
        <v>-1.0815570621162993E-2</v>
      </c>
      <c r="K523" s="5">
        <f>('Raw Wide'!I522-'Raw Wide'!I521)/'Raw Wide'!I521</f>
        <v>1.701923129056088E-2</v>
      </c>
      <c r="W523" s="2">
        <v>43657</v>
      </c>
      <c r="X523" s="9">
        <f>return[[#This Row],[1COV.DE]]-$N$7</f>
        <v>-2.0893445498669529E-2</v>
      </c>
      <c r="Y523" s="9">
        <f>return[[#This Row],[ADS.DE]]-$O$7</f>
        <v>-1.690171479346927E-3</v>
      </c>
      <c r="Z523" s="9">
        <f>return[[#This Row],[DB1.DE]]-$P$7</f>
        <v>2.1660255019039219E-3</v>
      </c>
      <c r="AA523" s="9">
        <f>return[[#This Row],[FME.DE]]-$Q$7</f>
        <v>4.3022715969767832E-2</v>
      </c>
      <c r="AB523" s="9">
        <f>return[[#This Row],[MRK.DE]]-$R$7</f>
        <v>-2.6231141647098896E-3</v>
      </c>
      <c r="AC523" s="9">
        <f>return[[#This Row],[PUM.DE]]-$S$7</f>
        <v>3.3995613068884762E-3</v>
      </c>
      <c r="AD523" s="9">
        <f>return[[#This Row],[SIE.DE]]-$T$7</f>
        <v>-1.0951466217994409E-2</v>
      </c>
      <c r="AE523" s="9">
        <f>return[[#This Row],[ZAL.DE]]-$U$7</f>
        <v>1.7064785907724585E-2</v>
      </c>
    </row>
    <row r="524" spans="3:31" x14ac:dyDescent="0.25">
      <c r="C524" s="2">
        <v>43658</v>
      </c>
      <c r="D524" s="5">
        <f>('Raw Wide'!B523-'Raw Wide'!B522)/'Raw Wide'!B522</f>
        <v>2.5602665991305344E-2</v>
      </c>
      <c r="E524" s="5">
        <f>('Raw Wide'!C523-'Raw Wide'!C522)/'Raw Wide'!C522</f>
        <v>-6.2894579720593853E-3</v>
      </c>
      <c r="F524" s="5">
        <f>('Raw Wide'!D523-'Raw Wide'!D522)/'Raw Wide'!D522</f>
        <v>-1.0518090968923409E-2</v>
      </c>
      <c r="G524" s="5">
        <f>('Raw Wide'!E523-'Raw Wide'!E522)/'Raw Wide'!E522</f>
        <v>-1.3307065874615468E-2</v>
      </c>
      <c r="H524" s="5">
        <f>('Raw Wide'!F523-'Raw Wide'!F522)/'Raw Wide'!F522</f>
        <v>-3.4481894241276132E-3</v>
      </c>
      <c r="I524" s="5">
        <f>('Raw Wide'!G523-'Raw Wide'!G522)/'Raw Wide'!G522</f>
        <v>7.531431226469763E-3</v>
      </c>
      <c r="J524" s="5">
        <f>('Raw Wide'!H523-'Raw Wide'!H522)/'Raw Wide'!H522</f>
        <v>-1.0038326340942119E-4</v>
      </c>
      <c r="K524" s="5">
        <f>('Raw Wide'!I523-'Raw Wide'!I522)/'Raw Wide'!I522</f>
        <v>4.780300990661921E-4</v>
      </c>
      <c r="W524" s="2">
        <v>43658</v>
      </c>
      <c r="X524" s="9">
        <f>return[[#This Row],[1COV.DE]]-$N$7</f>
        <v>2.5638876751078274E-2</v>
      </c>
      <c r="Y524" s="9">
        <f>return[[#This Row],[ADS.DE]]-$O$7</f>
        <v>-6.5442233929557687E-3</v>
      </c>
      <c r="Z524" s="9">
        <f>return[[#This Row],[DB1.DE]]-$P$7</f>
        <v>-1.108645467494525E-2</v>
      </c>
      <c r="AA524" s="9">
        <f>return[[#This Row],[FME.DE]]-$Q$7</f>
        <v>-1.3095177295404827E-2</v>
      </c>
      <c r="AB524" s="9">
        <f>return[[#This Row],[MRK.DE]]-$R$7</f>
        <v>-3.9208071204864907E-3</v>
      </c>
      <c r="AC524" s="9">
        <f>return[[#This Row],[PUM.DE]]-$S$7</f>
        <v>6.7293104175734772E-3</v>
      </c>
      <c r="AD524" s="9">
        <f>return[[#This Row],[SIE.DE]]-$T$7</f>
        <v>-2.3627886024083704E-4</v>
      </c>
      <c r="AE524" s="9">
        <f>return[[#This Row],[ZAL.DE]]-$U$7</f>
        <v>5.2358471622989582E-4</v>
      </c>
    </row>
    <row r="525" spans="3:31" x14ac:dyDescent="0.25">
      <c r="C525" s="2">
        <v>43661</v>
      </c>
      <c r="D525" s="5">
        <f>('Raw Wide'!B524-'Raw Wide'!B523)/'Raw Wide'!B523</f>
        <v>2.95686457830691E-2</v>
      </c>
      <c r="E525" s="5">
        <f>('Raw Wide'!C524-'Raw Wide'!C523)/'Raw Wide'!C523</f>
        <v>7.5950283575128459E-3</v>
      </c>
      <c r="F525" s="5">
        <f>('Raw Wide'!D524-'Raw Wide'!D523)/'Raw Wide'!D523</f>
        <v>3.1495591899894865E-3</v>
      </c>
      <c r="G525" s="5">
        <f>('Raw Wide'!E524-'Raw Wide'!E523)/'Raw Wide'!E523</f>
        <v>9.756220277279827E-3</v>
      </c>
      <c r="H525" s="5">
        <f>('Raw Wide'!F524-'Raw Wide'!F523)/'Raw Wide'!F523</f>
        <v>-1.7302808352619961E-3</v>
      </c>
      <c r="I525" s="5">
        <f>('Raw Wide'!G524-'Raw Wide'!G523)/'Raw Wide'!G523</f>
        <v>-1.495019764370524E-2</v>
      </c>
      <c r="J525" s="5">
        <f>('Raw Wide'!H524-'Raw Wide'!H523)/'Raw Wide'!H523</f>
        <v>7.022708864124859E-4</v>
      </c>
      <c r="K525" s="5">
        <f>('Raw Wide'!I524-'Raw Wide'!I523)/'Raw Wide'!I523</f>
        <v>2.1505616320459772E-3</v>
      </c>
      <c r="W525" s="2">
        <v>43661</v>
      </c>
      <c r="X525" s="9">
        <f>return[[#This Row],[1COV.DE]]-$N$7</f>
        <v>2.9604856542842031E-2</v>
      </c>
      <c r="Y525" s="9">
        <f>return[[#This Row],[ADS.DE]]-$O$7</f>
        <v>7.3402629366164616E-3</v>
      </c>
      <c r="Z525" s="9">
        <f>return[[#This Row],[DB1.DE]]-$P$7</f>
        <v>2.581195483967646E-3</v>
      </c>
      <c r="AA525" s="9">
        <f>return[[#This Row],[FME.DE]]-$Q$7</f>
        <v>9.9681088564904687E-3</v>
      </c>
      <c r="AB525" s="9">
        <f>return[[#This Row],[MRK.DE]]-$R$7</f>
        <v>-2.2028985316208741E-3</v>
      </c>
      <c r="AC525" s="9">
        <f>return[[#This Row],[PUM.DE]]-$S$7</f>
        <v>-1.5752318452601527E-2</v>
      </c>
      <c r="AD525" s="9">
        <f>return[[#This Row],[SIE.DE]]-$T$7</f>
        <v>5.663752895810701E-4</v>
      </c>
      <c r="AE525" s="9">
        <f>return[[#This Row],[ZAL.DE]]-$U$7</f>
        <v>2.1961162492096808E-3</v>
      </c>
    </row>
    <row r="526" spans="3:31" x14ac:dyDescent="0.25">
      <c r="C526" s="2">
        <v>43662</v>
      </c>
      <c r="D526" s="5">
        <f>('Raw Wide'!B525-'Raw Wide'!B524)/'Raw Wide'!B524</f>
        <v>1.0357797259505813E-2</v>
      </c>
      <c r="E526" s="5">
        <f>('Raw Wide'!C525-'Raw Wide'!C524)/'Raw Wide'!C524</f>
        <v>7.5377787144241381E-3</v>
      </c>
      <c r="F526" s="5">
        <f>('Raw Wide'!D525-'Raw Wide'!D524)/'Raw Wide'!D524</f>
        <v>1.1774609358134922E-3</v>
      </c>
      <c r="G526" s="5">
        <f>('Raw Wide'!E525-'Raw Wide'!E524)/'Raw Wide'!E524</f>
        <v>3.125673692812568E-3</v>
      </c>
      <c r="H526" s="5">
        <f>('Raw Wide'!F525-'Raw Wide'!F524)/'Raw Wide'!F524</f>
        <v>3.6829917685603482E-3</v>
      </c>
      <c r="I526" s="5">
        <f>('Raw Wide'!G525-'Raw Wide'!G524)/'Raw Wide'!G524</f>
        <v>2.5295048865485517E-3</v>
      </c>
      <c r="J526" s="5">
        <f>('Raw Wide'!H525-'Raw Wide'!H524)/'Raw Wide'!H524</f>
        <v>5.9147985496697539E-3</v>
      </c>
      <c r="K526" s="5">
        <f>('Raw Wide'!I525-'Raw Wide'!I524)/'Raw Wide'!I524</f>
        <v>4.7687173287725365E-3</v>
      </c>
      <c r="W526" s="2">
        <v>43662</v>
      </c>
      <c r="X526" s="9">
        <f>return[[#This Row],[1COV.DE]]-$N$7</f>
        <v>1.0394008019278743E-2</v>
      </c>
      <c r="Y526" s="9">
        <f>return[[#This Row],[ADS.DE]]-$O$7</f>
        <v>7.2830132935277538E-3</v>
      </c>
      <c r="Z526" s="9">
        <f>return[[#This Row],[DB1.DE]]-$P$7</f>
        <v>6.0909722979165181E-4</v>
      </c>
      <c r="AA526" s="9">
        <f>return[[#This Row],[FME.DE]]-$Q$7</f>
        <v>3.33756227202321E-3</v>
      </c>
      <c r="AB526" s="9">
        <f>return[[#This Row],[MRK.DE]]-$R$7</f>
        <v>3.2103740722014703E-3</v>
      </c>
      <c r="AC526" s="9">
        <f>return[[#This Row],[PUM.DE]]-$S$7</f>
        <v>1.7273840776522657E-3</v>
      </c>
      <c r="AD526" s="9">
        <f>return[[#This Row],[SIE.DE]]-$T$7</f>
        <v>5.7789029528383384E-3</v>
      </c>
      <c r="AE526" s="9">
        <f>return[[#This Row],[ZAL.DE]]-$U$7</f>
        <v>4.8142719459362401E-3</v>
      </c>
    </row>
    <row r="527" spans="3:31" x14ac:dyDescent="0.25">
      <c r="C527" s="2">
        <v>43663</v>
      </c>
      <c r="D527" s="5">
        <f>('Raw Wide'!B526-'Raw Wide'!B525)/'Raw Wide'!B525</f>
        <v>-2.0736160951164522E-2</v>
      </c>
      <c r="E527" s="5">
        <f>('Raw Wide'!C526-'Raw Wide'!C525)/'Raw Wide'!C525</f>
        <v>3.5608668943608042E-4</v>
      </c>
      <c r="F527" s="5">
        <f>('Raw Wide'!D526-'Raw Wide'!D525)/'Raw Wide'!D525</f>
        <v>-3.9200455510284725E-3</v>
      </c>
      <c r="G527" s="5">
        <f>('Raw Wide'!E526-'Raw Wide'!E525)/'Raw Wide'!E525</f>
        <v>-3.5127189312982386E-2</v>
      </c>
      <c r="H527" s="5">
        <f>('Raw Wide'!F526-'Raw Wide'!F525)/'Raw Wide'!F525</f>
        <v>2.1573937735018181E-4</v>
      </c>
      <c r="I527" s="5">
        <f>('Raw Wide'!G526-'Raw Wide'!G525)/'Raw Wide'!G525</f>
        <v>4.2051986617594288E-3</v>
      </c>
      <c r="J527" s="5">
        <f>('Raw Wide'!H526-'Raw Wide'!H525)/'Raw Wide'!H525</f>
        <v>-6.5776709989057887E-3</v>
      </c>
      <c r="K527" s="5">
        <f>('Raw Wide'!I526-'Raw Wide'!I525)/'Raw Wide'!I525</f>
        <v>-1.779781722348878E-2</v>
      </c>
      <c r="W527" s="2">
        <v>43663</v>
      </c>
      <c r="X527" s="9">
        <f>return[[#This Row],[1COV.DE]]-$N$7</f>
        <v>-2.0699950191391592E-2</v>
      </c>
      <c r="Y527" s="9">
        <f>return[[#This Row],[ADS.DE]]-$O$7</f>
        <v>1.0132126853969658E-4</v>
      </c>
      <c r="Z527" s="9">
        <f>return[[#This Row],[DB1.DE]]-$P$7</f>
        <v>-4.488409257050313E-3</v>
      </c>
      <c r="AA527" s="9">
        <f>return[[#This Row],[FME.DE]]-$Q$7</f>
        <v>-3.4915300733771741E-2</v>
      </c>
      <c r="AB527" s="9">
        <f>return[[#This Row],[MRK.DE]]-$R$7</f>
        <v>-2.5687831900869597E-4</v>
      </c>
      <c r="AC527" s="9">
        <f>return[[#This Row],[PUM.DE]]-$S$7</f>
        <v>3.403077852863143E-3</v>
      </c>
      <c r="AD527" s="9">
        <f>return[[#This Row],[SIE.DE]]-$T$7</f>
        <v>-6.7135665957372042E-3</v>
      </c>
      <c r="AE527" s="9">
        <f>return[[#This Row],[ZAL.DE]]-$U$7</f>
        <v>-1.7752262606325075E-2</v>
      </c>
    </row>
    <row r="528" spans="3:31" x14ac:dyDescent="0.25">
      <c r="C528" s="2">
        <v>43664</v>
      </c>
      <c r="D528" s="5">
        <f>('Raw Wide'!B527-'Raw Wide'!B526)/'Raw Wide'!B526</f>
        <v>-5.4722730204594958E-3</v>
      </c>
      <c r="E528" s="5">
        <f>('Raw Wide'!C527-'Raw Wide'!C526)/'Raw Wide'!C526</f>
        <v>3.7393594356883359E-3</v>
      </c>
      <c r="F528" s="5">
        <f>('Raw Wide'!D527-'Raw Wide'!D526)/'Raw Wide'!D526</f>
        <v>1.0625705418681167E-2</v>
      </c>
      <c r="G528" s="5">
        <f>('Raw Wide'!E527-'Raw Wide'!E526)/'Raw Wide'!E526</f>
        <v>-5.5785155915769324E-3</v>
      </c>
      <c r="H528" s="5">
        <f>('Raw Wide'!F527-'Raw Wide'!F526)/'Raw Wide'!F526</f>
        <v>1.9205849691046911E-2</v>
      </c>
      <c r="I528" s="5">
        <f>('Raw Wide'!G527-'Raw Wide'!G526)/'Raw Wide'!G526</f>
        <v>-3.3500814865945875E-3</v>
      </c>
      <c r="J528" s="5">
        <f>('Raw Wide'!H527-'Raw Wide'!H526)/'Raw Wide'!H526</f>
        <v>-5.0161360227021761E-3</v>
      </c>
      <c r="K528" s="5">
        <f>('Raw Wide'!I527-'Raw Wide'!I526)/'Raw Wide'!I526</f>
        <v>-2.1019546291846974E-2</v>
      </c>
      <c r="W528" s="2">
        <v>43664</v>
      </c>
      <c r="X528" s="9">
        <f>return[[#This Row],[1COV.DE]]-$N$7</f>
        <v>-5.4360622606865654E-3</v>
      </c>
      <c r="Y528" s="9">
        <f>return[[#This Row],[ADS.DE]]-$O$7</f>
        <v>3.4845940147919521E-3</v>
      </c>
      <c r="Z528" s="9">
        <f>return[[#This Row],[DB1.DE]]-$P$7</f>
        <v>1.0057341712659327E-2</v>
      </c>
      <c r="AA528" s="9">
        <f>return[[#This Row],[FME.DE]]-$Q$7</f>
        <v>-5.3666270123662908E-3</v>
      </c>
      <c r="AB528" s="9">
        <f>return[[#This Row],[MRK.DE]]-$R$7</f>
        <v>1.8733231994688033E-2</v>
      </c>
      <c r="AC528" s="9">
        <f>return[[#This Row],[PUM.DE]]-$S$7</f>
        <v>-4.1522022954908738E-3</v>
      </c>
      <c r="AD528" s="9">
        <f>return[[#This Row],[SIE.DE]]-$T$7</f>
        <v>-5.1520316195335916E-3</v>
      </c>
      <c r="AE528" s="9">
        <f>return[[#This Row],[ZAL.DE]]-$U$7</f>
        <v>-2.0973991674683268E-2</v>
      </c>
    </row>
    <row r="529" spans="3:31" x14ac:dyDescent="0.25">
      <c r="C529" s="2">
        <v>43665</v>
      </c>
      <c r="D529" s="5">
        <f>('Raw Wide'!B528-'Raw Wide'!B527)/'Raw Wide'!B527</f>
        <v>1.6985562036240104E-2</v>
      </c>
      <c r="E529" s="5">
        <f>('Raw Wide'!C528-'Raw Wide'!C527)/'Raw Wide'!C527</f>
        <v>-1.0289075642688028E-2</v>
      </c>
      <c r="F529" s="5">
        <f>('Raw Wide'!D528-'Raw Wide'!D527)/'Raw Wide'!D527</f>
        <v>7.7881243373642221E-3</v>
      </c>
      <c r="G529" s="5">
        <f>('Raw Wide'!E528-'Raw Wide'!E527)/'Raw Wide'!E527</f>
        <v>-1.0924154480720526E-2</v>
      </c>
      <c r="H529" s="5">
        <f>('Raw Wide'!F528-'Raw Wide'!F527)/'Raw Wide'!F527</f>
        <v>-1.1009955623047015E-2</v>
      </c>
      <c r="I529" s="5">
        <f>('Raw Wide'!G528-'Raw Wide'!G527)/'Raw Wide'!G527</f>
        <v>1.0083958059826325E-2</v>
      </c>
      <c r="J529" s="5">
        <f>('Raw Wide'!H528-'Raw Wide'!H527)/'Raw Wide'!H527</f>
        <v>3.6298789782810625E-3</v>
      </c>
      <c r="K529" s="5">
        <f>('Raw Wide'!I528-'Raw Wide'!I527)/'Raw Wide'!I527</f>
        <v>8.6376850937807705E-3</v>
      </c>
      <c r="W529" s="2">
        <v>43665</v>
      </c>
      <c r="X529" s="9">
        <f>return[[#This Row],[1COV.DE]]-$N$7</f>
        <v>1.7021772796013034E-2</v>
      </c>
      <c r="Y529" s="9">
        <f>return[[#This Row],[ADS.DE]]-$O$7</f>
        <v>-1.0543841063584412E-2</v>
      </c>
      <c r="Z529" s="9">
        <f>return[[#This Row],[DB1.DE]]-$P$7</f>
        <v>7.2197606313423816E-3</v>
      </c>
      <c r="AA529" s="9">
        <f>return[[#This Row],[FME.DE]]-$Q$7</f>
        <v>-1.0712265901509884E-2</v>
      </c>
      <c r="AB529" s="9">
        <f>return[[#This Row],[MRK.DE]]-$R$7</f>
        <v>-1.1482573319405893E-2</v>
      </c>
      <c r="AC529" s="9">
        <f>return[[#This Row],[PUM.DE]]-$S$7</f>
        <v>9.2818372509300383E-3</v>
      </c>
      <c r="AD529" s="9">
        <f>return[[#This Row],[SIE.DE]]-$T$7</f>
        <v>3.4939833814496466E-3</v>
      </c>
      <c r="AE529" s="9">
        <f>return[[#This Row],[ZAL.DE]]-$U$7</f>
        <v>8.683239710944474E-3</v>
      </c>
    </row>
    <row r="530" spans="3:31" x14ac:dyDescent="0.25">
      <c r="C530" s="2">
        <v>43668</v>
      </c>
      <c r="D530" s="5">
        <f>('Raw Wide'!B529-'Raw Wide'!B528)/'Raw Wide'!B528</f>
        <v>-7.7628218835959321E-3</v>
      </c>
      <c r="E530" s="5">
        <f>('Raw Wide'!C529-'Raw Wide'!C528)/'Raw Wide'!C528</f>
        <v>1.8462132720468972E-2</v>
      </c>
      <c r="F530" s="5">
        <f>('Raw Wide'!D529-'Raw Wide'!D528)/'Raw Wide'!D528</f>
        <v>-8.8871346716347752E-3</v>
      </c>
      <c r="G530" s="5">
        <f>('Raw Wide'!E529-'Raw Wide'!E528)/'Raw Wide'!E528</f>
        <v>9.552358486017579E-3</v>
      </c>
      <c r="H530" s="5">
        <f>('Raw Wide'!F529-'Raw Wide'!F528)/'Raw Wide'!F528</f>
        <v>1.0918551117593215E-2</v>
      </c>
      <c r="I530" s="5">
        <f>('Raw Wide'!G529-'Raw Wide'!G528)/'Raw Wide'!G528</f>
        <v>8.3195050472712126E-3</v>
      </c>
      <c r="J530" s="5">
        <f>('Raw Wide'!H529-'Raw Wide'!H528)/'Raw Wide'!H528</f>
        <v>-4.018087124340579E-4</v>
      </c>
      <c r="K530" s="5">
        <f>('Raw Wide'!I529-'Raw Wide'!I528)/'Raw Wide'!I528</f>
        <v>-2.4467580730793961E-3</v>
      </c>
      <c r="W530" s="2">
        <v>43668</v>
      </c>
      <c r="X530" s="9">
        <f>return[[#This Row],[1COV.DE]]-$N$7</f>
        <v>-7.7266111238230017E-3</v>
      </c>
      <c r="Y530" s="9">
        <f>return[[#This Row],[ADS.DE]]-$O$7</f>
        <v>1.8207367299572588E-2</v>
      </c>
      <c r="Z530" s="9">
        <f>return[[#This Row],[DB1.DE]]-$P$7</f>
        <v>-9.4554983776566157E-3</v>
      </c>
      <c r="AA530" s="9">
        <f>return[[#This Row],[FME.DE]]-$Q$7</f>
        <v>9.7642470652282206E-3</v>
      </c>
      <c r="AB530" s="9">
        <f>return[[#This Row],[MRK.DE]]-$R$7</f>
        <v>1.0445933421234337E-2</v>
      </c>
      <c r="AC530" s="9">
        <f>return[[#This Row],[PUM.DE]]-$S$7</f>
        <v>7.5173842383749268E-3</v>
      </c>
      <c r="AD530" s="9">
        <f>return[[#This Row],[SIE.DE]]-$T$7</f>
        <v>-5.3770430926547376E-4</v>
      </c>
      <c r="AE530" s="9">
        <f>return[[#This Row],[ZAL.DE]]-$U$7</f>
        <v>-2.4012034559156925E-3</v>
      </c>
    </row>
    <row r="531" spans="3:31" x14ac:dyDescent="0.25">
      <c r="C531" s="2">
        <v>43669</v>
      </c>
      <c r="D531" s="5">
        <f>('Raw Wide'!B530-'Raw Wide'!B529)/'Raw Wide'!B529</f>
        <v>2.9160645269751973E-2</v>
      </c>
      <c r="E531" s="5">
        <f>('Raw Wide'!C530-'Raw Wide'!C529)/'Raw Wide'!C529</f>
        <v>-3.6960383780413639E-3</v>
      </c>
      <c r="F531" s="5">
        <f>('Raw Wide'!D530-'Raw Wide'!D529)/'Raw Wide'!D529</f>
        <v>-7.4073724216671705E-3</v>
      </c>
      <c r="G531" s="5">
        <f>('Raw Wide'!E530-'Raw Wide'!E529)/'Raw Wide'!E529</f>
        <v>1.4192578138514048E-2</v>
      </c>
      <c r="H531" s="5">
        <f>('Raw Wide'!F530-'Raw Wide'!F529)/'Raw Wide'!F529</f>
        <v>1.9059586497105804E-2</v>
      </c>
      <c r="I531" s="5">
        <f>('Raw Wide'!G530-'Raw Wide'!G529)/'Raw Wide'!G529</f>
        <v>-7.4257251655083737E-3</v>
      </c>
      <c r="J531" s="5">
        <f>('Raw Wide'!H530-'Raw Wide'!H529)/'Raw Wide'!H529</f>
        <v>1.9497368693442596E-2</v>
      </c>
      <c r="K531" s="5">
        <f>('Raw Wide'!I530-'Raw Wide'!I529)/'Raw Wide'!I529</f>
        <v>1.6433627667402431E-2</v>
      </c>
      <c r="W531" s="2">
        <v>43669</v>
      </c>
      <c r="X531" s="9">
        <f>return[[#This Row],[1COV.DE]]-$N$7</f>
        <v>2.9196856029524904E-2</v>
      </c>
      <c r="Y531" s="9">
        <f>return[[#This Row],[ADS.DE]]-$O$7</f>
        <v>-3.9508037989377477E-3</v>
      </c>
      <c r="Z531" s="9">
        <f>return[[#This Row],[DB1.DE]]-$P$7</f>
        <v>-7.975736127689011E-3</v>
      </c>
      <c r="AA531" s="9">
        <f>return[[#This Row],[FME.DE]]-$Q$7</f>
        <v>1.440446671772469E-2</v>
      </c>
      <c r="AB531" s="9">
        <f>return[[#This Row],[MRK.DE]]-$R$7</f>
        <v>1.8586968800746926E-2</v>
      </c>
      <c r="AC531" s="9">
        <f>return[[#This Row],[PUM.DE]]-$S$7</f>
        <v>-8.2278459744046604E-3</v>
      </c>
      <c r="AD531" s="9">
        <f>return[[#This Row],[SIE.DE]]-$T$7</f>
        <v>1.9361473096611181E-2</v>
      </c>
      <c r="AE531" s="9">
        <f>return[[#This Row],[ZAL.DE]]-$U$7</f>
        <v>1.6479182284566136E-2</v>
      </c>
    </row>
    <row r="532" spans="3:31" x14ac:dyDescent="0.25">
      <c r="C532" s="2">
        <v>43670</v>
      </c>
      <c r="D532" s="5">
        <f>('Raw Wide'!B531-'Raw Wide'!B530)/'Raw Wide'!B530</f>
        <v>3.2481093788240892E-2</v>
      </c>
      <c r="E532" s="5">
        <f>('Raw Wide'!C531-'Raw Wide'!C530)/'Raw Wide'!C530</f>
        <v>-2.826296865354504E-3</v>
      </c>
      <c r="F532" s="5">
        <f>('Raw Wide'!D531-'Raw Wide'!D530)/'Raw Wide'!D530</f>
        <v>-4.7132844942544454E-3</v>
      </c>
      <c r="G532" s="5">
        <f>('Raw Wide'!E531-'Raw Wide'!E530)/'Raw Wide'!E530</f>
        <v>4.9564488593600584E-3</v>
      </c>
      <c r="H532" s="5">
        <f>('Raw Wide'!F531-'Raw Wide'!F530)/'Raw Wide'!F530</f>
        <v>-1.1637493919616024E-2</v>
      </c>
      <c r="I532" s="5">
        <f>('Raw Wide'!G531-'Raw Wide'!G530)/'Raw Wide'!G530</f>
        <v>-6.650020191842714E-3</v>
      </c>
      <c r="J532" s="5">
        <f>('Raw Wide'!H531-'Raw Wide'!H530)/'Raw Wide'!H530</f>
        <v>7.886441653878893E-3</v>
      </c>
      <c r="K532" s="5">
        <f>('Raw Wide'!I531-'Raw Wide'!I530)/'Raw Wide'!I530</f>
        <v>2.0511631769102995E-2</v>
      </c>
      <c r="W532" s="2">
        <v>43670</v>
      </c>
      <c r="X532" s="9">
        <f>return[[#This Row],[1COV.DE]]-$N$7</f>
        <v>3.2517304548013819E-2</v>
      </c>
      <c r="Y532" s="9">
        <f>return[[#This Row],[ADS.DE]]-$O$7</f>
        <v>-3.0810622862508879E-3</v>
      </c>
      <c r="Z532" s="9">
        <f>return[[#This Row],[DB1.DE]]-$P$7</f>
        <v>-5.2816482002762859E-3</v>
      </c>
      <c r="AA532" s="9">
        <f>return[[#This Row],[FME.DE]]-$Q$7</f>
        <v>5.1683374385707009E-3</v>
      </c>
      <c r="AB532" s="9">
        <f>return[[#This Row],[MRK.DE]]-$R$7</f>
        <v>-1.2110111615974903E-2</v>
      </c>
      <c r="AC532" s="9">
        <f>return[[#This Row],[PUM.DE]]-$S$7</f>
        <v>-7.4521410007389998E-3</v>
      </c>
      <c r="AD532" s="9">
        <f>return[[#This Row],[SIE.DE]]-$T$7</f>
        <v>7.7505460570474775E-3</v>
      </c>
      <c r="AE532" s="9">
        <f>return[[#This Row],[ZAL.DE]]-$U$7</f>
        <v>2.0557186386266701E-2</v>
      </c>
    </row>
    <row r="533" spans="3:31" x14ac:dyDescent="0.25">
      <c r="C533" s="2">
        <v>43671</v>
      </c>
      <c r="D533" s="5">
        <f>('Raw Wide'!B532-'Raw Wide'!B531)/'Raw Wide'!B531</f>
        <v>-3.7483326557908765E-2</v>
      </c>
      <c r="E533" s="5">
        <f>('Raw Wide'!C532-'Raw Wide'!C531)/'Raw Wide'!C531</f>
        <v>1.594446300638917E-3</v>
      </c>
      <c r="F533" s="5">
        <f>('Raw Wide'!D532-'Raw Wide'!D531)/'Raw Wide'!D531</f>
        <v>1.9731008457726457E-3</v>
      </c>
      <c r="G533" s="5">
        <f>('Raw Wide'!E532-'Raw Wide'!E531)/'Raw Wide'!E531</f>
        <v>-1.9147071777985122E-2</v>
      </c>
      <c r="H533" s="5">
        <f>('Raw Wide'!F532-'Raw Wide'!F531)/'Raw Wide'!F531</f>
        <v>-1.0933550240543004E-2</v>
      </c>
      <c r="I533" s="5">
        <f>('Raw Wide'!G532-'Raw Wide'!G531)/'Raw Wide'!G531</f>
        <v>-1.6736475823345579E-3</v>
      </c>
      <c r="J533" s="5">
        <f>('Raw Wide'!H532-'Raw Wide'!H531)/'Raw Wide'!H531</f>
        <v>-1.251958460353607E-2</v>
      </c>
      <c r="K533" s="5">
        <f>('Raw Wide'!I532-'Raw Wide'!I531)/'Raw Wide'!I531</f>
        <v>4.9656891708279548E-3</v>
      </c>
      <c r="W533" s="2">
        <v>43671</v>
      </c>
      <c r="X533" s="9">
        <f>return[[#This Row],[1COV.DE]]-$N$7</f>
        <v>-3.7447115798135838E-2</v>
      </c>
      <c r="Y533" s="9">
        <f>return[[#This Row],[ADS.DE]]-$O$7</f>
        <v>1.3396808797425332E-3</v>
      </c>
      <c r="Z533" s="9">
        <f>return[[#This Row],[DB1.DE]]-$P$7</f>
        <v>1.4047371397508052E-3</v>
      </c>
      <c r="AA533" s="9">
        <f>return[[#This Row],[FME.DE]]-$Q$7</f>
        <v>-1.8935183198774481E-2</v>
      </c>
      <c r="AB533" s="9">
        <f>return[[#This Row],[MRK.DE]]-$R$7</f>
        <v>-1.1406167936901883E-2</v>
      </c>
      <c r="AC533" s="9">
        <f>return[[#This Row],[PUM.DE]]-$S$7</f>
        <v>-2.4757683912308439E-3</v>
      </c>
      <c r="AD533" s="9">
        <f>return[[#This Row],[SIE.DE]]-$T$7</f>
        <v>-1.2655480200367487E-2</v>
      </c>
      <c r="AE533" s="9">
        <f>return[[#This Row],[ZAL.DE]]-$U$7</f>
        <v>5.0112437879916583E-3</v>
      </c>
    </row>
    <row r="534" spans="3:31" x14ac:dyDescent="0.25">
      <c r="C534" s="2">
        <v>43672</v>
      </c>
      <c r="D534" s="5">
        <f>('Raw Wide'!B533-'Raw Wide'!B532)/'Raw Wide'!B532</f>
        <v>-6.7221817614637972E-3</v>
      </c>
      <c r="E534" s="5">
        <f>('Raw Wide'!C533-'Raw Wide'!C532)/'Raw Wide'!C532</f>
        <v>2.5114829759129591E-2</v>
      </c>
      <c r="F534" s="5">
        <f>('Raw Wide'!D533-'Raw Wide'!D532)/'Raw Wide'!D532</f>
        <v>3.9386400441712432E-3</v>
      </c>
      <c r="G534" s="5">
        <f>('Raw Wide'!E533-'Raw Wide'!E532)/'Raw Wide'!E532</f>
        <v>-8.8726654911327313E-4</v>
      </c>
      <c r="H534" s="5">
        <f>('Raw Wide'!F533-'Raw Wide'!F532)/'Raw Wide'!F532</f>
        <v>4.039047041674443E-3</v>
      </c>
      <c r="I534" s="5">
        <f>('Raw Wide'!G533-'Raw Wide'!G532)/'Raw Wide'!G532</f>
        <v>1.760270902802533E-2</v>
      </c>
      <c r="J534" s="5">
        <f>('Raw Wide'!H533-'Raw Wide'!H532)/'Raw Wide'!H532</f>
        <v>1.9816527516637082E-4</v>
      </c>
      <c r="K534" s="5">
        <f>('Raw Wide'!I533-'Raw Wide'!I532)/'Raw Wide'!I532</f>
        <v>-1.1764705882352941E-2</v>
      </c>
      <c r="W534" s="2">
        <v>43672</v>
      </c>
      <c r="X534" s="9">
        <f>return[[#This Row],[1COV.DE]]-$N$7</f>
        <v>-6.6859710016908668E-3</v>
      </c>
      <c r="Y534" s="9">
        <f>return[[#This Row],[ADS.DE]]-$O$7</f>
        <v>2.4860064338233206E-2</v>
      </c>
      <c r="Z534" s="9">
        <f>return[[#This Row],[DB1.DE]]-$P$7</f>
        <v>3.3702763381494028E-3</v>
      </c>
      <c r="AA534" s="9">
        <f>return[[#This Row],[FME.DE]]-$Q$7</f>
        <v>-6.7537796990263109E-4</v>
      </c>
      <c r="AB534" s="9">
        <f>return[[#This Row],[MRK.DE]]-$R$7</f>
        <v>3.5664293453155651E-3</v>
      </c>
      <c r="AC534" s="9">
        <f>return[[#This Row],[PUM.DE]]-$S$7</f>
        <v>1.6800588219129043E-2</v>
      </c>
      <c r="AD534" s="9">
        <f>return[[#This Row],[SIE.DE]]-$T$7</f>
        <v>6.2269678334954989E-5</v>
      </c>
      <c r="AE534" s="9">
        <f>return[[#This Row],[ZAL.DE]]-$U$7</f>
        <v>-1.1719151265189237E-2</v>
      </c>
    </row>
    <row r="535" spans="3:31" x14ac:dyDescent="0.25">
      <c r="C535" s="2">
        <v>43675</v>
      </c>
      <c r="D535" s="5">
        <f>('Raw Wide'!B534-'Raw Wide'!B533)/'Raw Wide'!B533</f>
        <v>-1.5635998192791895E-2</v>
      </c>
      <c r="E535" s="5">
        <f>('Raw Wide'!C534-'Raw Wide'!C533)/'Raw Wide'!C533</f>
        <v>-3.1055967690801164E-3</v>
      </c>
      <c r="F535" s="5">
        <f>('Raw Wide'!D534-'Raw Wide'!D533)/'Raw Wide'!D533</f>
        <v>-2.4323277103081322E-2</v>
      </c>
      <c r="G535" s="5">
        <f>('Raw Wide'!E534-'Raw Wide'!E533)/'Raw Wide'!E533</f>
        <v>-2.3684544700007925E-3</v>
      </c>
      <c r="H535" s="5">
        <f>('Raw Wide'!F534-'Raw Wide'!F533)/'Raw Wide'!F533</f>
        <v>2.7524639913746114E-3</v>
      </c>
      <c r="I535" s="5">
        <f>('Raw Wide'!G534-'Raw Wide'!G533)/'Raw Wide'!G533</f>
        <v>-1.2355818753014267E-2</v>
      </c>
      <c r="J535" s="5">
        <f>('Raw Wide'!H534-'Raw Wide'!H533)/'Raw Wide'!H533</f>
        <v>2.1786284133248463E-3</v>
      </c>
      <c r="K535" s="5">
        <f>('Raw Wide'!I534-'Raw Wide'!I533)/'Raw Wide'!I533</f>
        <v>-1.1904761904761904E-2</v>
      </c>
      <c r="W535" s="2">
        <v>43675</v>
      </c>
      <c r="X535" s="9">
        <f>return[[#This Row],[1COV.DE]]-$N$7</f>
        <v>-1.5599787433018965E-2</v>
      </c>
      <c r="Y535" s="9">
        <f>return[[#This Row],[ADS.DE]]-$O$7</f>
        <v>-3.3603621899765002E-3</v>
      </c>
      <c r="Z535" s="9">
        <f>return[[#This Row],[DB1.DE]]-$P$7</f>
        <v>-2.4891640809103163E-2</v>
      </c>
      <c r="AA535" s="9">
        <f>return[[#This Row],[FME.DE]]-$Q$7</f>
        <v>-2.1565658907901505E-3</v>
      </c>
      <c r="AB535" s="9">
        <f>return[[#This Row],[MRK.DE]]-$R$7</f>
        <v>2.2798462950157335E-3</v>
      </c>
      <c r="AC535" s="9">
        <f>return[[#This Row],[PUM.DE]]-$S$7</f>
        <v>-1.3157939561910553E-2</v>
      </c>
      <c r="AD535" s="9">
        <f>return[[#This Row],[SIE.DE]]-$T$7</f>
        <v>2.0427328164934304E-3</v>
      </c>
      <c r="AE535" s="9">
        <f>return[[#This Row],[ZAL.DE]]-$U$7</f>
        <v>-1.1859207287598201E-2</v>
      </c>
    </row>
    <row r="536" spans="3:31" x14ac:dyDescent="0.25">
      <c r="C536" s="2">
        <v>43676</v>
      </c>
      <c r="D536" s="5">
        <f>('Raw Wide'!B535-'Raw Wide'!B534)/'Raw Wide'!B534</f>
        <v>-2.4182022197263463E-2</v>
      </c>
      <c r="E536" s="5">
        <f>('Raw Wide'!C535-'Raw Wide'!C534)/'Raw Wide'!C534</f>
        <v>-3.3748613940136354E-2</v>
      </c>
      <c r="F536" s="5">
        <f>('Raw Wide'!D535-'Raw Wide'!D534)/'Raw Wide'!D534</f>
        <v>3.6188267389980215E-3</v>
      </c>
      <c r="G536" s="5">
        <f>('Raw Wide'!E535-'Raw Wide'!E534)/'Raw Wide'!E534</f>
        <v>-5.3412380764565108E-2</v>
      </c>
      <c r="H536" s="5">
        <f>('Raw Wide'!F535-'Raw Wide'!F534)/'Raw Wide'!F534</f>
        <v>-2.4915502068412861E-2</v>
      </c>
      <c r="I536" s="5">
        <f>('Raw Wide'!G535-'Raw Wide'!G534)/'Raw Wide'!G534</f>
        <v>-2.6688973215382526E-2</v>
      </c>
      <c r="J536" s="5">
        <f>('Raw Wide'!H535-'Raw Wide'!H534)/'Raw Wide'!H534</f>
        <v>-1.5612582779847495E-2</v>
      </c>
      <c r="K536" s="5">
        <f>('Raw Wide'!I535-'Raw Wide'!I534)/'Raw Wide'!I534</f>
        <v>-1.1084313253012129E-2</v>
      </c>
      <c r="W536" s="2">
        <v>43676</v>
      </c>
      <c r="X536" s="9">
        <f>return[[#This Row],[1COV.DE]]-$N$7</f>
        <v>-2.4145811437490533E-2</v>
      </c>
      <c r="Y536" s="9">
        <f>return[[#This Row],[ADS.DE]]-$O$7</f>
        <v>-3.4003379361032739E-2</v>
      </c>
      <c r="Z536" s="9">
        <f>return[[#This Row],[DB1.DE]]-$P$7</f>
        <v>3.050463032976181E-3</v>
      </c>
      <c r="AA536" s="9">
        <f>return[[#This Row],[FME.DE]]-$Q$7</f>
        <v>-5.3200492185354463E-2</v>
      </c>
      <c r="AB536" s="9">
        <f>return[[#This Row],[MRK.DE]]-$R$7</f>
        <v>-2.538811976477174E-2</v>
      </c>
      <c r="AC536" s="9">
        <f>return[[#This Row],[PUM.DE]]-$S$7</f>
        <v>-2.7491094024278812E-2</v>
      </c>
      <c r="AD536" s="9">
        <f>return[[#This Row],[SIE.DE]]-$T$7</f>
        <v>-1.574847837667891E-2</v>
      </c>
      <c r="AE536" s="9">
        <f>return[[#This Row],[ZAL.DE]]-$U$7</f>
        <v>-1.1038758635848425E-2</v>
      </c>
    </row>
    <row r="537" spans="3:31" x14ac:dyDescent="0.25">
      <c r="C537" s="2">
        <v>43677</v>
      </c>
      <c r="D537" s="5">
        <f>('Raw Wide'!B536-'Raw Wide'!B535)/'Raw Wide'!B535</f>
        <v>-1.2148063520404366E-3</v>
      </c>
      <c r="E537" s="5">
        <f>('Raw Wide'!C536-'Raw Wide'!C535)/'Raw Wide'!C535</f>
        <v>3.7255877825306899E-2</v>
      </c>
      <c r="F537" s="5">
        <f>('Raw Wide'!D536-'Raw Wide'!D535)/'Raw Wide'!D535</f>
        <v>1.2019206247210968E-2</v>
      </c>
      <c r="G537" s="5">
        <f>('Raw Wide'!E536-'Raw Wide'!E535)/'Raw Wide'!E535</f>
        <v>-1.4106598253961468E-2</v>
      </c>
      <c r="H537" s="5">
        <f>('Raw Wide'!F536-'Raw Wide'!F535)/'Raw Wide'!F535</f>
        <v>8.6625891841695952E-4</v>
      </c>
      <c r="I537" s="5">
        <f>('Raw Wide'!G536-'Raw Wide'!G535)/'Raw Wide'!G535</f>
        <v>8.3976030150333128E-2</v>
      </c>
      <c r="J537" s="5">
        <f>('Raw Wide'!H536-'Raw Wide'!H535)/'Raw Wide'!H535</f>
        <v>-6.3240907825422767E-3</v>
      </c>
      <c r="K537" s="5">
        <f>('Raw Wide'!I536-'Raw Wide'!I535)/'Raw Wide'!I535</f>
        <v>1.5594517163876364E-2</v>
      </c>
      <c r="W537" s="2">
        <v>43677</v>
      </c>
      <c r="X537" s="9">
        <f>return[[#This Row],[1COV.DE]]-$N$7</f>
        <v>-1.1785955922675067E-3</v>
      </c>
      <c r="Y537" s="9">
        <f>return[[#This Row],[ADS.DE]]-$O$7</f>
        <v>3.7001112404410515E-2</v>
      </c>
      <c r="Z537" s="9">
        <f>return[[#This Row],[DB1.DE]]-$P$7</f>
        <v>1.1450842541189128E-2</v>
      </c>
      <c r="AA537" s="9">
        <f>return[[#This Row],[FME.DE]]-$Q$7</f>
        <v>-1.3894709674750826E-2</v>
      </c>
      <c r="AB537" s="9">
        <f>return[[#This Row],[MRK.DE]]-$R$7</f>
        <v>3.9364122205808174E-4</v>
      </c>
      <c r="AC537" s="9">
        <f>return[[#This Row],[PUM.DE]]-$S$7</f>
        <v>8.3173909341436841E-2</v>
      </c>
      <c r="AD537" s="9">
        <f>return[[#This Row],[SIE.DE]]-$T$7</f>
        <v>-6.4599863793736922E-3</v>
      </c>
      <c r="AE537" s="9">
        <f>return[[#This Row],[ZAL.DE]]-$U$7</f>
        <v>1.5640071781040068E-2</v>
      </c>
    </row>
    <row r="538" spans="3:31" x14ac:dyDescent="0.25">
      <c r="C538" s="2">
        <v>43678</v>
      </c>
      <c r="D538" s="5">
        <f>('Raw Wide'!B537-'Raw Wide'!B536)/'Raw Wide'!B536</f>
        <v>1.2162567327144656E-2</v>
      </c>
      <c r="E538" s="5">
        <f>('Raw Wide'!C537-'Raw Wide'!C536)/'Raw Wide'!C536</f>
        <v>2.3484734716619445E-2</v>
      </c>
      <c r="F538" s="5">
        <f>('Raw Wide'!D537-'Raw Wide'!D536)/'Raw Wide'!D536</f>
        <v>5.3048331553191184E-2</v>
      </c>
      <c r="G538" s="5">
        <f>('Raw Wide'!E537-'Raw Wide'!E536)/'Raw Wide'!E536</f>
        <v>-1.2718244601590677E-3</v>
      </c>
      <c r="H538" s="5">
        <f>('Raw Wide'!F537-'Raw Wide'!F536)/'Raw Wide'!F536</f>
        <v>1.7741206650032489E-2</v>
      </c>
      <c r="I538" s="5">
        <f>('Raw Wide'!G537-'Raw Wide'!G536)/'Raw Wide'!G536</f>
        <v>3.3201501801949661E-2</v>
      </c>
      <c r="J538" s="5">
        <f>('Raw Wide'!H537-'Raw Wide'!H536)/'Raw Wide'!H536</f>
        <v>-4.0307026719702356E-2</v>
      </c>
      <c r="K538" s="5">
        <f>('Raw Wide'!I537-'Raw Wide'!I536)/'Raw Wide'!I536</f>
        <v>0.13315738963531662</v>
      </c>
      <c r="W538" s="2">
        <v>43678</v>
      </c>
      <c r="X538" s="9">
        <f>return[[#This Row],[1COV.DE]]-$N$7</f>
        <v>1.2198778086917586E-2</v>
      </c>
      <c r="Y538" s="9">
        <f>return[[#This Row],[ADS.DE]]-$O$7</f>
        <v>2.322996929572306E-2</v>
      </c>
      <c r="Z538" s="9">
        <f>return[[#This Row],[DB1.DE]]-$P$7</f>
        <v>5.2479967847169344E-2</v>
      </c>
      <c r="AA538" s="9">
        <f>return[[#This Row],[FME.DE]]-$Q$7</f>
        <v>-1.0599358809484257E-3</v>
      </c>
      <c r="AB538" s="9">
        <f>return[[#This Row],[MRK.DE]]-$R$7</f>
        <v>1.726858895367361E-2</v>
      </c>
      <c r="AC538" s="9">
        <f>return[[#This Row],[PUM.DE]]-$S$7</f>
        <v>3.2399380993053374E-2</v>
      </c>
      <c r="AD538" s="9">
        <f>return[[#This Row],[SIE.DE]]-$T$7</f>
        <v>-4.0442922316533771E-2</v>
      </c>
      <c r="AE538" s="9">
        <f>return[[#This Row],[ZAL.DE]]-$U$7</f>
        <v>0.13320294425248033</v>
      </c>
    </row>
    <row r="539" spans="3:31" x14ac:dyDescent="0.25">
      <c r="C539" s="2">
        <v>43679</v>
      </c>
      <c r="D539" s="5">
        <f>('Raw Wide'!B538-'Raw Wide'!B537)/'Raw Wide'!B537</f>
        <v>-4.2537890764092832E-2</v>
      </c>
      <c r="E539" s="5">
        <f>('Raw Wide'!C538-'Raw Wide'!C537)/'Raw Wide'!C537</f>
        <v>-5.7195947400566195E-2</v>
      </c>
      <c r="F539" s="5">
        <f>('Raw Wide'!D538-'Raw Wide'!D537)/'Raw Wide'!D537</f>
        <v>-2.2180455504386819E-2</v>
      </c>
      <c r="G539" s="5">
        <f>('Raw Wide'!E538-'Raw Wide'!E537)/'Raw Wide'!E537</f>
        <v>-1.7510333028485509E-2</v>
      </c>
      <c r="H539" s="5">
        <f>('Raw Wide'!F538-'Raw Wide'!F537)/'Raw Wide'!F537</f>
        <v>-8.5034049719337965E-3</v>
      </c>
      <c r="I539" s="5">
        <f>('Raw Wide'!G538-'Raw Wide'!G537)/'Raw Wide'!G537</f>
        <v>-3.5195027219429242E-2</v>
      </c>
      <c r="J539" s="5">
        <f>('Raw Wide'!H538-'Raw Wide'!H537)/'Raw Wide'!H537</f>
        <v>-3.0000140720513692E-2</v>
      </c>
      <c r="K539" s="5">
        <f>('Raw Wide'!I538-'Raw Wide'!I537)/'Raw Wide'!I537</f>
        <v>-8.0033855600254014E-2</v>
      </c>
      <c r="W539" s="2">
        <v>43679</v>
      </c>
      <c r="X539" s="9">
        <f>return[[#This Row],[1COV.DE]]-$N$7</f>
        <v>-4.2501680004319906E-2</v>
      </c>
      <c r="Y539" s="9">
        <f>return[[#This Row],[ADS.DE]]-$O$7</f>
        <v>-5.745071282146258E-2</v>
      </c>
      <c r="Z539" s="9">
        <f>return[[#This Row],[DB1.DE]]-$P$7</f>
        <v>-2.2748819210408659E-2</v>
      </c>
      <c r="AA539" s="9">
        <f>return[[#This Row],[FME.DE]]-$Q$7</f>
        <v>-1.7298444449274867E-2</v>
      </c>
      <c r="AB539" s="9">
        <f>return[[#This Row],[MRK.DE]]-$R$7</f>
        <v>-8.9760226682926748E-3</v>
      </c>
      <c r="AC539" s="9">
        <f>return[[#This Row],[PUM.DE]]-$S$7</f>
        <v>-3.5997148028325529E-2</v>
      </c>
      <c r="AD539" s="9">
        <f>return[[#This Row],[SIE.DE]]-$T$7</f>
        <v>-3.0136036317345107E-2</v>
      </c>
      <c r="AE539" s="9">
        <f>return[[#This Row],[ZAL.DE]]-$U$7</f>
        <v>-7.9988300983090316E-2</v>
      </c>
    </row>
    <row r="540" spans="3:31" x14ac:dyDescent="0.25">
      <c r="C540" s="2">
        <v>43682</v>
      </c>
      <c r="D540" s="5">
        <f>('Raw Wide'!B539-'Raw Wide'!B538)/'Raw Wide'!B538</f>
        <v>-1.3554299104776906E-2</v>
      </c>
      <c r="E540" s="5">
        <f>('Raw Wide'!C539-'Raw Wide'!C538)/'Raw Wide'!C538</f>
        <v>-4.1517547970725328E-2</v>
      </c>
      <c r="F540" s="5">
        <f>('Raw Wide'!D539-'Raw Wide'!D538)/'Raw Wide'!D538</f>
        <v>-1.8070034487515749E-2</v>
      </c>
      <c r="G540" s="5">
        <f>('Raw Wide'!E539-'Raw Wide'!E538)/'Raw Wide'!E538</f>
        <v>-2.5275454453286557E-2</v>
      </c>
      <c r="H540" s="5">
        <f>('Raw Wide'!F539-'Raw Wide'!F538)/'Raw Wide'!F538</f>
        <v>-1.1792473299450048E-2</v>
      </c>
      <c r="I540" s="5">
        <f>('Raw Wide'!G539-'Raw Wide'!G538)/'Raw Wide'!G538</f>
        <v>-4.0444125080260865E-2</v>
      </c>
      <c r="J540" s="5">
        <f>('Raw Wide'!H539-'Raw Wide'!H538)/'Raw Wide'!H538</f>
        <v>-2.6044490634690269E-2</v>
      </c>
      <c r="K540" s="5">
        <f>('Raw Wide'!I539-'Raw Wide'!I538)/'Raw Wide'!I538</f>
        <v>-1.3809044561356879E-2</v>
      </c>
      <c r="W540" s="2">
        <v>43682</v>
      </c>
      <c r="X540" s="9">
        <f>return[[#This Row],[1COV.DE]]-$N$7</f>
        <v>-1.3518088345003976E-2</v>
      </c>
      <c r="Y540" s="9">
        <f>return[[#This Row],[ADS.DE]]-$O$7</f>
        <v>-4.1772313391621713E-2</v>
      </c>
      <c r="Z540" s="9">
        <f>return[[#This Row],[DB1.DE]]-$P$7</f>
        <v>-1.8638398193537589E-2</v>
      </c>
      <c r="AA540" s="9">
        <f>return[[#This Row],[FME.DE]]-$Q$7</f>
        <v>-2.5063565874075915E-2</v>
      </c>
      <c r="AB540" s="9">
        <f>return[[#This Row],[MRK.DE]]-$R$7</f>
        <v>-1.2265090995808926E-2</v>
      </c>
      <c r="AC540" s="9">
        <f>return[[#This Row],[PUM.DE]]-$S$7</f>
        <v>-4.1246245889157152E-2</v>
      </c>
      <c r="AD540" s="9">
        <f>return[[#This Row],[SIE.DE]]-$T$7</f>
        <v>-2.6180386231521684E-2</v>
      </c>
      <c r="AE540" s="9">
        <f>return[[#This Row],[ZAL.DE]]-$U$7</f>
        <v>-1.3763489944193175E-2</v>
      </c>
    </row>
    <row r="541" spans="3:31" x14ac:dyDescent="0.25">
      <c r="C541" s="2">
        <v>43683</v>
      </c>
      <c r="D541" s="5">
        <f>('Raw Wide'!B540-'Raw Wide'!B539)/'Raw Wide'!B539</f>
        <v>-1.297695976401032E-2</v>
      </c>
      <c r="E541" s="5">
        <f>('Raw Wide'!C540-'Raw Wide'!C539)/'Raw Wide'!C539</f>
        <v>7.655084845687863E-3</v>
      </c>
      <c r="F541" s="5">
        <f>('Raw Wide'!D540-'Raw Wide'!D539)/'Raw Wide'!D539</f>
        <v>-1.6444711636602521E-2</v>
      </c>
      <c r="G541" s="5">
        <f>('Raw Wide'!E540-'Raw Wide'!E539)/'Raw Wide'!E539</f>
        <v>-1.0970746722639622E-2</v>
      </c>
      <c r="H541" s="5">
        <f>('Raw Wide'!F540-'Raw Wide'!F539)/'Raw Wide'!F539</f>
        <v>8.0277472721492944E-3</v>
      </c>
      <c r="I541" s="5">
        <f>('Raw Wide'!G540-'Raw Wide'!G539)/'Raw Wide'!G539</f>
        <v>3.3057914207871013E-2</v>
      </c>
      <c r="J541" s="5">
        <f>('Raw Wide'!H540-'Raw Wide'!H539)/'Raw Wide'!H539</f>
        <v>-1.2255237785397794E-3</v>
      </c>
      <c r="K541" s="5">
        <f>('Raw Wide'!I540-'Raw Wide'!I539)/'Raw Wide'!I539</f>
        <v>9.3351229561326298E-4</v>
      </c>
      <c r="W541" s="2">
        <v>43683</v>
      </c>
      <c r="X541" s="9">
        <f>return[[#This Row],[1COV.DE]]-$N$7</f>
        <v>-1.294074900423739E-2</v>
      </c>
      <c r="Y541" s="9">
        <f>return[[#This Row],[ADS.DE]]-$O$7</f>
        <v>7.4003194247914787E-3</v>
      </c>
      <c r="Z541" s="9">
        <f>return[[#This Row],[DB1.DE]]-$P$7</f>
        <v>-1.7013075342624362E-2</v>
      </c>
      <c r="AA541" s="9">
        <f>return[[#This Row],[FME.DE]]-$Q$7</f>
        <v>-1.075885814342898E-2</v>
      </c>
      <c r="AB541" s="9">
        <f>return[[#This Row],[MRK.DE]]-$R$7</f>
        <v>7.5551295757904169E-3</v>
      </c>
      <c r="AC541" s="9">
        <f>return[[#This Row],[PUM.DE]]-$S$7</f>
        <v>3.2255793398974726E-2</v>
      </c>
      <c r="AD541" s="9">
        <f>return[[#This Row],[SIE.DE]]-$T$7</f>
        <v>-1.3614193753711953E-3</v>
      </c>
      <c r="AE541" s="9">
        <f>return[[#This Row],[ZAL.DE]]-$U$7</f>
        <v>9.7906691277696665E-4</v>
      </c>
    </row>
    <row r="542" spans="3:31" x14ac:dyDescent="0.25">
      <c r="C542" s="2">
        <v>43684</v>
      </c>
      <c r="D542" s="5">
        <f>('Raw Wide'!B541-'Raw Wide'!B540)/'Raw Wide'!B540</f>
        <v>0</v>
      </c>
      <c r="E542" s="5">
        <f>('Raw Wide'!C541-'Raw Wide'!C540)/'Raw Wide'!C540</f>
        <v>1.3711293618271074E-2</v>
      </c>
      <c r="F542" s="5">
        <f>('Raw Wide'!D541-'Raw Wide'!D540)/'Raw Wide'!D540</f>
        <v>1.5525461748468066E-2</v>
      </c>
      <c r="G542" s="5">
        <f>('Raw Wide'!E541-'Raw Wide'!E540)/'Raw Wide'!E540</f>
        <v>-6.7234991697813951E-4</v>
      </c>
      <c r="H542" s="5">
        <f>('Raw Wide'!F541-'Raw Wide'!F540)/'Raw Wide'!F540</f>
        <v>-3.8743456452129833E-3</v>
      </c>
      <c r="I542" s="5">
        <f>('Raw Wide'!G541-'Raw Wide'!G540)/'Raw Wide'!G540</f>
        <v>2.4800010976336113E-2</v>
      </c>
      <c r="J542" s="5">
        <f>('Raw Wide'!H541-'Raw Wide'!H540)/'Raw Wide'!H540</f>
        <v>-3.1236254868680438E-3</v>
      </c>
      <c r="K542" s="5">
        <f>('Raw Wide'!I541-'Raw Wide'!I540)/'Raw Wide'!I540</f>
        <v>4.196805880084007E-3</v>
      </c>
      <c r="W542" s="2">
        <v>43684</v>
      </c>
      <c r="X542" s="9">
        <f>return[[#This Row],[1COV.DE]]-$N$7</f>
        <v>3.6210759772930063E-5</v>
      </c>
      <c r="Y542" s="9">
        <f>return[[#This Row],[ADS.DE]]-$O$7</f>
        <v>1.345652819737469E-2</v>
      </c>
      <c r="Z542" s="9">
        <f>return[[#This Row],[DB1.DE]]-$P$7</f>
        <v>1.4957098042446226E-2</v>
      </c>
      <c r="AA542" s="9">
        <f>return[[#This Row],[FME.DE]]-$Q$7</f>
        <v>-4.6046133776749746E-4</v>
      </c>
      <c r="AB542" s="9">
        <f>return[[#This Row],[MRK.DE]]-$R$7</f>
        <v>-4.3469633415718608E-3</v>
      </c>
      <c r="AC542" s="9">
        <f>return[[#This Row],[PUM.DE]]-$S$7</f>
        <v>2.3997890167439827E-2</v>
      </c>
      <c r="AD542" s="9">
        <f>return[[#This Row],[SIE.DE]]-$T$7</f>
        <v>-3.2595210836994597E-3</v>
      </c>
      <c r="AE542" s="9">
        <f>return[[#This Row],[ZAL.DE]]-$U$7</f>
        <v>4.2423604972477106E-3</v>
      </c>
    </row>
    <row r="543" spans="3:31" x14ac:dyDescent="0.25">
      <c r="C543" s="2">
        <v>43685</v>
      </c>
      <c r="D543" s="5">
        <f>('Raw Wide'!B542-'Raw Wide'!B541)/'Raw Wide'!B541</f>
        <v>4.6661395931377248E-2</v>
      </c>
      <c r="E543" s="5">
        <f>('Raw Wide'!C542-'Raw Wide'!C541)/'Raw Wide'!C541</f>
        <v>-2.2299363097497901E-2</v>
      </c>
      <c r="F543" s="5">
        <f>('Raw Wide'!D542-'Raw Wide'!D541)/'Raw Wide'!D541</f>
        <v>1.1368061279633775E-2</v>
      </c>
      <c r="G543" s="5">
        <f>('Raw Wide'!E542-'Raw Wide'!E541)/'Raw Wide'!E541</f>
        <v>1.0763600875426084E-2</v>
      </c>
      <c r="H543" s="5">
        <f>('Raw Wide'!F542-'Raw Wide'!F541)/'Raw Wide'!F541</f>
        <v>2.1607611434663138E-2</v>
      </c>
      <c r="I543" s="5">
        <f>('Raw Wide'!G542-'Raw Wide'!G541)/'Raw Wide'!G541</f>
        <v>5.3083410375075114E-2</v>
      </c>
      <c r="J543" s="5">
        <f>('Raw Wide'!H542-'Raw Wide'!H541)/'Raw Wide'!H541</f>
        <v>1.2533640151107845E-2</v>
      </c>
      <c r="K543" s="5">
        <f>('Raw Wide'!I542-'Raw Wide'!I541)/'Raw Wide'!I541</f>
        <v>9.2874390527041147E-4</v>
      </c>
      <c r="W543" s="2">
        <v>43685</v>
      </c>
      <c r="X543" s="9">
        <f>return[[#This Row],[1COV.DE]]-$N$7</f>
        <v>4.6697606691150174E-2</v>
      </c>
      <c r="Y543" s="9">
        <f>return[[#This Row],[ADS.DE]]-$O$7</f>
        <v>-2.2554128518394286E-2</v>
      </c>
      <c r="Z543" s="9">
        <f>return[[#This Row],[DB1.DE]]-$P$7</f>
        <v>1.0799697573611934E-2</v>
      </c>
      <c r="AA543" s="9">
        <f>return[[#This Row],[FME.DE]]-$Q$7</f>
        <v>1.0975489454636726E-2</v>
      </c>
      <c r="AB543" s="9">
        <f>return[[#This Row],[MRK.DE]]-$R$7</f>
        <v>2.1134993738304259E-2</v>
      </c>
      <c r="AC543" s="9">
        <f>return[[#This Row],[PUM.DE]]-$S$7</f>
        <v>5.2281289566178828E-2</v>
      </c>
      <c r="AD543" s="9">
        <f>return[[#This Row],[SIE.DE]]-$T$7</f>
        <v>1.2397744554276429E-2</v>
      </c>
      <c r="AE543" s="9">
        <f>return[[#This Row],[ZAL.DE]]-$U$7</f>
        <v>9.7429852243411514E-4</v>
      </c>
    </row>
    <row r="544" spans="3:31" x14ac:dyDescent="0.25">
      <c r="C544" s="2">
        <v>43686</v>
      </c>
      <c r="D544" s="5">
        <f>('Raw Wide'!B543-'Raw Wide'!B542)/'Raw Wide'!B542</f>
        <v>-2.0689734224189314E-2</v>
      </c>
      <c r="E544" s="5">
        <f>('Raw Wide'!C543-'Raw Wide'!C542)/'Raw Wide'!C542</f>
        <v>-2.9164419455851437E-2</v>
      </c>
      <c r="F544" s="5">
        <f>('Raw Wide'!D543-'Raw Wide'!D542)/'Raw Wide'!D542</f>
        <v>-3.4883230390759952E-3</v>
      </c>
      <c r="G544" s="5">
        <f>('Raw Wide'!E543-'Raw Wide'!E542)/'Raw Wide'!E542</f>
        <v>-4.9916619581224821E-3</v>
      </c>
      <c r="H544" s="5">
        <f>('Raw Wide'!F543-'Raw Wide'!F542)/'Raw Wide'!F542</f>
        <v>3.1726167315168793E-3</v>
      </c>
      <c r="I544" s="5">
        <f>('Raw Wide'!G543-'Raw Wide'!G542)/'Raw Wide'!G542</f>
        <v>-2.8910252201365831E-2</v>
      </c>
      <c r="J544" s="5">
        <f>('Raw Wide'!H543-'Raw Wide'!H542)/'Raw Wide'!H542</f>
        <v>-1.6357313181623805E-2</v>
      </c>
      <c r="K544" s="5">
        <f>('Raw Wide'!I543-'Raw Wide'!I542)/'Raw Wide'!I542</f>
        <v>-1.9253119479166803E-2</v>
      </c>
      <c r="W544" s="2">
        <v>43686</v>
      </c>
      <c r="X544" s="9">
        <f>return[[#This Row],[1COV.DE]]-$N$7</f>
        <v>-2.0653523464416384E-2</v>
      </c>
      <c r="Y544" s="9">
        <f>return[[#This Row],[ADS.DE]]-$O$7</f>
        <v>-2.9419184876747821E-2</v>
      </c>
      <c r="Z544" s="9">
        <f>return[[#This Row],[DB1.DE]]-$P$7</f>
        <v>-4.0566867450978353E-3</v>
      </c>
      <c r="AA544" s="9">
        <f>return[[#This Row],[FME.DE]]-$Q$7</f>
        <v>-4.7797733789118405E-3</v>
      </c>
      <c r="AB544" s="9">
        <f>return[[#This Row],[MRK.DE]]-$R$7</f>
        <v>2.6999990351580013E-3</v>
      </c>
      <c r="AC544" s="9">
        <f>return[[#This Row],[PUM.DE]]-$S$7</f>
        <v>-2.9712373010262118E-2</v>
      </c>
      <c r="AD544" s="9">
        <f>return[[#This Row],[SIE.DE]]-$T$7</f>
        <v>-1.6493208778455219E-2</v>
      </c>
      <c r="AE544" s="9">
        <f>return[[#This Row],[ZAL.DE]]-$U$7</f>
        <v>-1.9207564862003097E-2</v>
      </c>
    </row>
    <row r="545" spans="3:31" x14ac:dyDescent="0.25">
      <c r="C545" s="2">
        <v>43689</v>
      </c>
      <c r="D545" s="5">
        <f>('Raw Wide'!B544-'Raw Wide'!B543)/'Raw Wide'!B543</f>
        <v>-8.5512163606497847E-3</v>
      </c>
      <c r="E545" s="5">
        <f>('Raw Wide'!C544-'Raw Wide'!C543)/'Raw Wide'!C543</f>
        <v>7.8953048461106717E-3</v>
      </c>
      <c r="F545" s="5">
        <f>('Raw Wide'!D544-'Raw Wide'!D543)/'Raw Wide'!D543</f>
        <v>-5.8343225887518462E-3</v>
      </c>
      <c r="G545" s="5">
        <f>('Raw Wide'!E544-'Raw Wide'!E543)/'Raw Wide'!E543</f>
        <v>-6.6889923947212482E-3</v>
      </c>
      <c r="H545" s="5">
        <f>('Raw Wide'!F544-'Raw Wide'!F543)/'Raw Wide'!F543</f>
        <v>-3.7950335228622706E-3</v>
      </c>
      <c r="I545" s="5">
        <f>('Raw Wide'!G544-'Raw Wide'!G543)/'Raw Wide'!G543</f>
        <v>4.5801418321301662E-3</v>
      </c>
      <c r="J545" s="5">
        <f>('Raw Wide'!H544-'Raw Wide'!H543)/'Raw Wide'!H543</f>
        <v>-4.2696825640649314E-3</v>
      </c>
      <c r="K545" s="5">
        <f>('Raw Wide'!I544-'Raw Wide'!I543)/'Raw Wide'!I543</f>
        <v>-4.4938269747828797E-3</v>
      </c>
      <c r="W545" s="2">
        <v>43689</v>
      </c>
      <c r="X545" s="9">
        <f>return[[#This Row],[1COV.DE]]-$N$7</f>
        <v>-8.5150056008768543E-3</v>
      </c>
      <c r="Y545" s="9">
        <f>return[[#This Row],[ADS.DE]]-$O$7</f>
        <v>7.6405394252142874E-3</v>
      </c>
      <c r="Z545" s="9">
        <f>return[[#This Row],[DB1.DE]]-$P$7</f>
        <v>-6.4026862947736867E-3</v>
      </c>
      <c r="AA545" s="9">
        <f>return[[#This Row],[FME.DE]]-$Q$7</f>
        <v>-6.4771038155106066E-3</v>
      </c>
      <c r="AB545" s="9">
        <f>return[[#This Row],[MRK.DE]]-$R$7</f>
        <v>-4.2676512192211481E-3</v>
      </c>
      <c r="AC545" s="9">
        <f>return[[#This Row],[PUM.DE]]-$S$7</f>
        <v>3.7780210232338804E-3</v>
      </c>
      <c r="AD545" s="9">
        <f>return[[#This Row],[SIE.DE]]-$T$7</f>
        <v>-4.4055781608963469E-3</v>
      </c>
      <c r="AE545" s="9">
        <f>return[[#This Row],[ZAL.DE]]-$U$7</f>
        <v>-4.4482723576191761E-3</v>
      </c>
    </row>
    <row r="546" spans="3:31" x14ac:dyDescent="0.25">
      <c r="C546" s="2">
        <v>43690</v>
      </c>
      <c r="D546" s="5">
        <f>('Raw Wide'!B545-'Raw Wide'!B544)/'Raw Wide'!B544</f>
        <v>1.0654530692503821E-2</v>
      </c>
      <c r="E546" s="5">
        <f>('Raw Wide'!C545-'Raw Wide'!C544)/'Raw Wide'!C544</f>
        <v>1.9109007821042131E-4</v>
      </c>
      <c r="F546" s="5">
        <f>('Raw Wide'!D545-'Raw Wide'!D544)/'Raw Wide'!D544</f>
        <v>3.1298352529181114E-3</v>
      </c>
      <c r="G546" s="5">
        <f>('Raw Wide'!E545-'Raw Wide'!E544)/'Raw Wide'!E544</f>
        <v>7.4073726482017802E-3</v>
      </c>
      <c r="H546" s="5">
        <f>('Raw Wide'!F545-'Raw Wide'!F544)/'Raw Wide'!F544</f>
        <v>6.5608669617916032E-3</v>
      </c>
      <c r="I546" s="5">
        <f>('Raw Wide'!G545-'Raw Wide'!G544)/'Raw Wide'!G544</f>
        <v>1.8997045175051075E-2</v>
      </c>
      <c r="J546" s="5">
        <f>('Raw Wide'!H545-'Raw Wide'!H544)/'Raw Wide'!H544</f>
        <v>6.9961496261290662E-3</v>
      </c>
      <c r="K546" s="5">
        <f>('Raw Wide'!I545-'Raw Wide'!I544)/'Raw Wide'!I544</f>
        <v>1.5680684248039832E-2</v>
      </c>
      <c r="W546" s="2">
        <v>43690</v>
      </c>
      <c r="X546" s="9">
        <f>return[[#This Row],[1COV.DE]]-$N$7</f>
        <v>1.0690741452276751E-2</v>
      </c>
      <c r="Y546" s="9">
        <f>return[[#This Row],[ADS.DE]]-$O$7</f>
        <v>-6.3675342685962522E-5</v>
      </c>
      <c r="Z546" s="9">
        <f>return[[#This Row],[DB1.DE]]-$P$7</f>
        <v>2.561471546896271E-3</v>
      </c>
      <c r="AA546" s="9">
        <f>return[[#This Row],[FME.DE]]-$Q$7</f>
        <v>7.6192612274124227E-3</v>
      </c>
      <c r="AB546" s="9">
        <f>return[[#This Row],[MRK.DE]]-$R$7</f>
        <v>6.0882492654327257E-3</v>
      </c>
      <c r="AC546" s="9">
        <f>return[[#This Row],[PUM.DE]]-$S$7</f>
        <v>1.8194924366154788E-2</v>
      </c>
      <c r="AD546" s="9">
        <f>return[[#This Row],[SIE.DE]]-$T$7</f>
        <v>6.8602540292976508E-3</v>
      </c>
      <c r="AE546" s="9">
        <f>return[[#This Row],[ZAL.DE]]-$U$7</f>
        <v>1.5726238865203537E-2</v>
      </c>
    </row>
    <row r="547" spans="3:31" x14ac:dyDescent="0.25">
      <c r="C547" s="2">
        <v>43691</v>
      </c>
      <c r="D547" s="5">
        <f>('Raw Wide'!B546-'Raw Wide'!B545)/'Raw Wide'!B545</f>
        <v>-3.2881494290042008E-2</v>
      </c>
      <c r="E547" s="5">
        <f>('Raw Wide'!C546-'Raw Wide'!C545)/'Raw Wide'!C545</f>
        <v>-2.5023965644731184E-2</v>
      </c>
      <c r="F547" s="5">
        <f>('Raw Wide'!D546-'Raw Wide'!D545)/'Raw Wide'!D545</f>
        <v>-8.580308407602797E-3</v>
      </c>
      <c r="G547" s="5">
        <f>('Raw Wide'!E546-'Raw Wide'!E545)/'Raw Wide'!E545</f>
        <v>-1.3703190682952629E-2</v>
      </c>
      <c r="H547" s="5">
        <f>('Raw Wide'!F546-'Raw Wide'!F545)/'Raw Wide'!F545</f>
        <v>-1.8713261118680054E-2</v>
      </c>
      <c r="I547" s="5">
        <f>('Raw Wide'!G546-'Raw Wide'!G545)/'Raw Wide'!G545</f>
        <v>-2.6845633082435823E-2</v>
      </c>
      <c r="J547" s="5">
        <f>('Raw Wide'!H546-'Raw Wide'!H545)/'Raw Wide'!H545</f>
        <v>-3.4625653197096214E-2</v>
      </c>
      <c r="K547" s="5">
        <f>('Raw Wide'!I546-'Raw Wide'!I545)/'Raw Wide'!I545</f>
        <v>-4.1871368421052553E-2</v>
      </c>
      <c r="W547" s="2">
        <v>43691</v>
      </c>
      <c r="X547" s="9">
        <f>return[[#This Row],[1COV.DE]]-$N$7</f>
        <v>-3.2845283530269082E-2</v>
      </c>
      <c r="Y547" s="9">
        <f>return[[#This Row],[ADS.DE]]-$O$7</f>
        <v>-2.5278731065627568E-2</v>
      </c>
      <c r="Z547" s="9">
        <f>return[[#This Row],[DB1.DE]]-$P$7</f>
        <v>-9.1486721136246375E-3</v>
      </c>
      <c r="AA547" s="9">
        <f>return[[#This Row],[FME.DE]]-$Q$7</f>
        <v>-1.3491302103741987E-2</v>
      </c>
      <c r="AB547" s="9">
        <f>return[[#This Row],[MRK.DE]]-$R$7</f>
        <v>-1.9185878815038932E-2</v>
      </c>
      <c r="AC547" s="9">
        <f>return[[#This Row],[PUM.DE]]-$S$7</f>
        <v>-2.7647753891332109E-2</v>
      </c>
      <c r="AD547" s="9">
        <f>return[[#This Row],[SIE.DE]]-$T$7</f>
        <v>-3.4761548793927628E-2</v>
      </c>
      <c r="AE547" s="9">
        <f>return[[#This Row],[ZAL.DE]]-$U$7</f>
        <v>-4.1825813803888848E-2</v>
      </c>
    </row>
    <row r="548" spans="3:31" x14ac:dyDescent="0.25">
      <c r="C548" s="2">
        <v>43692</v>
      </c>
      <c r="D548" s="5">
        <f>('Raw Wide'!B547-'Raw Wide'!B546)/'Raw Wide'!B546</f>
        <v>-1.5053197119059144E-2</v>
      </c>
      <c r="E548" s="5">
        <f>('Raw Wide'!C547-'Raw Wide'!C546)/'Raw Wide'!C546</f>
        <v>7.4452254024372083E-3</v>
      </c>
      <c r="F548" s="5">
        <f>('Raw Wide'!D547-'Raw Wide'!D546)/'Raw Wide'!D546</f>
        <v>1.1801146764046635E-3</v>
      </c>
      <c r="G548" s="5">
        <f>('Raw Wide'!E547-'Raw Wide'!E546)/'Raw Wide'!E546</f>
        <v>-7.79396498285984E-3</v>
      </c>
      <c r="H548" s="5">
        <f>('Raw Wide'!F547-'Raw Wide'!F546)/'Raw Wide'!F546</f>
        <v>-6.6424147968454968E-3</v>
      </c>
      <c r="I548" s="5">
        <f>('Raw Wide'!G547-'Raw Wide'!G546)/'Raw Wide'!G546</f>
        <v>-8.4292182678718571E-3</v>
      </c>
      <c r="J548" s="5">
        <f>('Raw Wide'!H547-'Raw Wide'!H546)/'Raw Wide'!H546</f>
        <v>-1.3348865356404902E-2</v>
      </c>
      <c r="K548" s="5">
        <f>('Raw Wide'!I547-'Raw Wide'!I546)/'Raw Wide'!I546</f>
        <v>-4.7851539254188051E-2</v>
      </c>
      <c r="W548" s="2">
        <v>43692</v>
      </c>
      <c r="X548" s="9">
        <f>return[[#This Row],[1COV.DE]]-$N$7</f>
        <v>-1.5016986359286213E-2</v>
      </c>
      <c r="Y548" s="9">
        <f>return[[#This Row],[ADS.DE]]-$O$7</f>
        <v>7.1904599815408241E-3</v>
      </c>
      <c r="Z548" s="9">
        <f>return[[#This Row],[DB1.DE]]-$P$7</f>
        <v>6.1175097038282313E-4</v>
      </c>
      <c r="AA548" s="9">
        <f>return[[#This Row],[FME.DE]]-$Q$7</f>
        <v>-7.5820764036491975E-3</v>
      </c>
      <c r="AB548" s="9">
        <f>return[[#This Row],[MRK.DE]]-$R$7</f>
        <v>-7.1150324932043743E-3</v>
      </c>
      <c r="AC548" s="9">
        <f>return[[#This Row],[PUM.DE]]-$S$7</f>
        <v>-9.2313390767681438E-3</v>
      </c>
      <c r="AD548" s="9">
        <f>return[[#This Row],[SIE.DE]]-$T$7</f>
        <v>-1.3484760953236318E-2</v>
      </c>
      <c r="AE548" s="9">
        <f>return[[#This Row],[ZAL.DE]]-$U$7</f>
        <v>-4.7805984637024346E-2</v>
      </c>
    </row>
    <row r="549" spans="3:31" x14ac:dyDescent="0.25">
      <c r="C549" s="2">
        <v>43693</v>
      </c>
      <c r="D549" s="5">
        <f>('Raw Wide'!B548-'Raw Wide'!B547)/'Raw Wide'!B547</f>
        <v>9.2225649735205428E-3</v>
      </c>
      <c r="E549" s="5">
        <f>('Raw Wide'!C548-'Raw Wide'!C547)/'Raw Wide'!C547</f>
        <v>2.333765295162759E-3</v>
      </c>
      <c r="F549" s="5">
        <f>('Raw Wide'!D548-'Raw Wide'!D547)/'Raw Wide'!D547</f>
        <v>1.3752502441059616E-2</v>
      </c>
      <c r="G549" s="5">
        <f>('Raw Wide'!E548-'Raw Wide'!E547)/'Raw Wide'!E547</f>
        <v>1.3661188575985354E-2</v>
      </c>
      <c r="H549" s="5">
        <f>('Raw Wide'!F548-'Raw Wide'!F547)/'Raw Wide'!F547</f>
        <v>1.7256264405588244E-2</v>
      </c>
      <c r="I549" s="5">
        <f>('Raw Wide'!G548-'Raw Wide'!G547)/'Raw Wide'!G547</f>
        <v>1.5455972246903121E-2</v>
      </c>
      <c r="J549" s="5">
        <f>('Raw Wide'!H548-'Raw Wide'!H547)/'Raw Wide'!H547</f>
        <v>9.8823139138208005E-3</v>
      </c>
      <c r="K549" s="5">
        <f>('Raw Wide'!I548-'Raw Wide'!I547)/'Raw Wide'!I547</f>
        <v>2.564102564102564E-2</v>
      </c>
      <c r="W549" s="2">
        <v>43693</v>
      </c>
      <c r="X549" s="9">
        <f>return[[#This Row],[1COV.DE]]-$N$7</f>
        <v>9.2587757332934732E-3</v>
      </c>
      <c r="Y549" s="9">
        <f>return[[#This Row],[ADS.DE]]-$O$7</f>
        <v>2.0789998742663752E-3</v>
      </c>
      <c r="Z549" s="9">
        <f>return[[#This Row],[DB1.DE]]-$P$7</f>
        <v>1.3184138735037775E-2</v>
      </c>
      <c r="AA549" s="9">
        <f>return[[#This Row],[FME.DE]]-$Q$7</f>
        <v>1.3873077155195996E-2</v>
      </c>
      <c r="AB549" s="9">
        <f>return[[#This Row],[MRK.DE]]-$R$7</f>
        <v>1.6783646709229365E-2</v>
      </c>
      <c r="AC549" s="9">
        <f>return[[#This Row],[PUM.DE]]-$S$7</f>
        <v>1.4653851438006835E-2</v>
      </c>
      <c r="AD549" s="9">
        <f>return[[#This Row],[SIE.DE]]-$T$7</f>
        <v>9.7464183169893841E-3</v>
      </c>
      <c r="AE549" s="9">
        <f>return[[#This Row],[ZAL.DE]]-$U$7</f>
        <v>2.5686580258189345E-2</v>
      </c>
    </row>
    <row r="550" spans="3:31" x14ac:dyDescent="0.25">
      <c r="C550" s="2">
        <v>43696</v>
      </c>
      <c r="D550" s="5">
        <f>('Raw Wide'!B549-'Raw Wide'!B548)/'Raw Wide'!B548</f>
        <v>1.4360238613011188E-2</v>
      </c>
      <c r="E550" s="5">
        <f>('Raw Wide'!C549-'Raw Wide'!C548)/'Raw Wide'!C548</f>
        <v>6.9847541269612672E-3</v>
      </c>
      <c r="F550" s="5">
        <f>('Raw Wide'!D549-'Raw Wide'!D548)/'Raw Wide'!D548</f>
        <v>6.5891672142893501E-3</v>
      </c>
      <c r="G550" s="5">
        <f>('Raw Wide'!E549-'Raw Wide'!E548)/'Raw Wide'!E548</f>
        <v>2.392179572328482E-2</v>
      </c>
      <c r="H550" s="5">
        <f>('Raw Wide'!F549-'Raw Wide'!F548)/'Raw Wide'!F548</f>
        <v>1.696353712372704E-2</v>
      </c>
      <c r="I550" s="5">
        <f>('Raw Wide'!G549-'Raw Wide'!G548)/'Raw Wide'!G548</f>
        <v>1.0654584181347383E-2</v>
      </c>
      <c r="J550" s="5">
        <f>('Raw Wide'!H549-'Raw Wide'!H548)/'Raw Wide'!H548</f>
        <v>1.6193028217899363E-2</v>
      </c>
      <c r="K550" s="5">
        <f>('Raw Wide'!I549-'Raw Wide'!I548)/'Raw Wide'!I548</f>
        <v>2.7999975E-2</v>
      </c>
      <c r="W550" s="2">
        <v>43696</v>
      </c>
      <c r="X550" s="9">
        <f>return[[#This Row],[1COV.DE]]-$N$7</f>
        <v>1.4396449372784118E-2</v>
      </c>
      <c r="Y550" s="9">
        <f>return[[#This Row],[ADS.DE]]-$O$7</f>
        <v>6.7299887060648829E-3</v>
      </c>
      <c r="Z550" s="9">
        <f>return[[#This Row],[DB1.DE]]-$P$7</f>
        <v>6.0208035082675096E-3</v>
      </c>
      <c r="AA550" s="9">
        <f>return[[#This Row],[FME.DE]]-$Q$7</f>
        <v>2.4133684302495462E-2</v>
      </c>
      <c r="AB550" s="9">
        <f>return[[#This Row],[MRK.DE]]-$R$7</f>
        <v>1.6490919427368161E-2</v>
      </c>
      <c r="AC550" s="9">
        <f>return[[#This Row],[PUM.DE]]-$S$7</f>
        <v>9.8524633724510965E-3</v>
      </c>
      <c r="AD550" s="9">
        <f>return[[#This Row],[SIE.DE]]-$T$7</f>
        <v>1.6057132621067949E-2</v>
      </c>
      <c r="AE550" s="9">
        <f>return[[#This Row],[ZAL.DE]]-$U$7</f>
        <v>2.8045529617163705E-2</v>
      </c>
    </row>
    <row r="551" spans="3:31" x14ac:dyDescent="0.25">
      <c r="C551" s="2">
        <v>43697</v>
      </c>
      <c r="D551" s="5">
        <f>('Raw Wide'!B550-'Raw Wide'!B549)/'Raw Wide'!B549</f>
        <v>-2.3165794011016259E-3</v>
      </c>
      <c r="E551" s="5">
        <f>('Raw Wide'!C550-'Raw Wide'!C549)/'Raw Wide'!C549</f>
        <v>5.587686970282702E-3</v>
      </c>
      <c r="F551" s="5">
        <f>('Raw Wide'!D550-'Raw Wide'!D549)/'Raw Wide'!D549</f>
        <v>-3.0805541268800179E-3</v>
      </c>
      <c r="G551" s="5">
        <f>('Raw Wide'!E550-'Raw Wide'!E549)/'Raw Wide'!E549</f>
        <v>-4.2776788924736705E-3</v>
      </c>
      <c r="H551" s="5">
        <f>('Raw Wide'!F550-'Raw Wide'!F549)/'Raw Wide'!F549</f>
        <v>-5.2126648690859175E-3</v>
      </c>
      <c r="I551" s="5">
        <f>('Raw Wide'!G550-'Raw Wide'!G549)/'Raw Wide'!G549</f>
        <v>1.5060152640762315E-3</v>
      </c>
      <c r="J551" s="5">
        <f>('Raw Wide'!H550-'Raw Wide'!H549)/'Raw Wide'!H549</f>
        <v>-1.1472209109145692E-4</v>
      </c>
      <c r="K551" s="5">
        <f>('Raw Wide'!I550-'Raw Wide'!I549)/'Raw Wide'!I549</f>
        <v>-4.8640565385229222E-4</v>
      </c>
      <c r="W551" s="2">
        <v>43697</v>
      </c>
      <c r="X551" s="9">
        <f>return[[#This Row],[1COV.DE]]-$N$7</f>
        <v>-2.2803686413286959E-3</v>
      </c>
      <c r="Y551" s="9">
        <f>return[[#This Row],[ADS.DE]]-$O$7</f>
        <v>5.3329215493863186E-3</v>
      </c>
      <c r="Z551" s="9">
        <f>return[[#This Row],[DB1.DE]]-$P$7</f>
        <v>-3.6489178329018584E-3</v>
      </c>
      <c r="AA551" s="9">
        <f>return[[#This Row],[FME.DE]]-$Q$7</f>
        <v>-4.065790313263028E-3</v>
      </c>
      <c r="AB551" s="9">
        <f>return[[#This Row],[MRK.DE]]-$R$7</f>
        <v>-5.685282565444795E-3</v>
      </c>
      <c r="AC551" s="9">
        <f>return[[#This Row],[PUM.DE]]-$S$7</f>
        <v>7.0389445517994543E-4</v>
      </c>
      <c r="AD551" s="9">
        <f>return[[#This Row],[SIE.DE]]-$T$7</f>
        <v>-2.5061768792287276E-4</v>
      </c>
      <c r="AE551" s="9">
        <f>return[[#This Row],[ZAL.DE]]-$U$7</f>
        <v>-4.4085103668858855E-4</v>
      </c>
    </row>
    <row r="552" spans="3:31" x14ac:dyDescent="0.25">
      <c r="C552" s="2">
        <v>43698</v>
      </c>
      <c r="D552" s="5">
        <f>('Raw Wide'!B551-'Raw Wide'!B550)/'Raw Wide'!B550</f>
        <v>1.444806846109655E-2</v>
      </c>
      <c r="E552" s="5">
        <f>('Raw Wide'!C551-'Raw Wide'!C550)/'Raw Wide'!C550</f>
        <v>1.8585897156160477E-2</v>
      </c>
      <c r="F552" s="5">
        <f>('Raw Wide'!D551-'Raw Wide'!D550)/'Raw Wide'!D550</f>
        <v>1.3905034157478964E-2</v>
      </c>
      <c r="G552" s="5">
        <f>('Raw Wide'!E551-'Raw Wide'!E550)/'Raw Wide'!E550</f>
        <v>-7.9311295751354101E-3</v>
      </c>
      <c r="H552" s="5">
        <f>('Raw Wide'!F551-'Raw Wide'!F550)/'Raw Wide'!F550</f>
        <v>8.1744147880824965E-3</v>
      </c>
      <c r="I552" s="5">
        <f>('Raw Wide'!G551-'Raw Wide'!G550)/'Raw Wide'!G550</f>
        <v>2.1052585146444022E-2</v>
      </c>
      <c r="J552" s="5">
        <f>('Raw Wide'!H551-'Raw Wide'!H550)/'Raw Wide'!H550</f>
        <v>2.1783994962226279E-2</v>
      </c>
      <c r="K552" s="5">
        <f>('Raw Wide'!I551-'Raw Wide'!I550)/'Raw Wide'!I550</f>
        <v>4.4768882957123279E-2</v>
      </c>
      <c r="W552" s="2">
        <v>43698</v>
      </c>
      <c r="X552" s="9">
        <f>return[[#This Row],[1COV.DE]]-$N$7</f>
        <v>1.448427922086948E-2</v>
      </c>
      <c r="Y552" s="9">
        <f>return[[#This Row],[ADS.DE]]-$O$7</f>
        <v>1.8331131735264093E-2</v>
      </c>
      <c r="Z552" s="9">
        <f>return[[#This Row],[DB1.DE]]-$P$7</f>
        <v>1.3336670451457124E-2</v>
      </c>
      <c r="AA552" s="9">
        <f>return[[#This Row],[FME.DE]]-$Q$7</f>
        <v>-7.7192409959247685E-3</v>
      </c>
      <c r="AB552" s="9">
        <f>return[[#This Row],[MRK.DE]]-$R$7</f>
        <v>7.701797091723619E-3</v>
      </c>
      <c r="AC552" s="9">
        <f>return[[#This Row],[PUM.DE]]-$S$7</f>
        <v>2.0250464337547736E-2</v>
      </c>
      <c r="AD552" s="9">
        <f>return[[#This Row],[SIE.DE]]-$T$7</f>
        <v>2.1648099365394864E-2</v>
      </c>
      <c r="AE552" s="9">
        <f>return[[#This Row],[ZAL.DE]]-$U$7</f>
        <v>4.4814437574286985E-2</v>
      </c>
    </row>
    <row r="553" spans="3:31" x14ac:dyDescent="0.25">
      <c r="C553" s="2">
        <v>43699</v>
      </c>
      <c r="D553" s="5">
        <f>('Raw Wide'!B552-'Raw Wide'!B551)/'Raw Wide'!B551</f>
        <v>9.6641392978316868E-3</v>
      </c>
      <c r="E553" s="5">
        <f>('Raw Wide'!C552-'Raw Wide'!C551)/'Raw Wide'!C551</f>
        <v>-1.2227204189524429E-2</v>
      </c>
      <c r="F553" s="5">
        <f>('Raw Wide'!D552-'Raw Wide'!D551)/'Raw Wide'!D551</f>
        <v>-2.6667371403415923E-3</v>
      </c>
      <c r="G553" s="5">
        <f>('Raw Wide'!E552-'Raw Wide'!E551)/'Raw Wide'!E551</f>
        <v>3.9971686676952157E-3</v>
      </c>
      <c r="H553" s="5">
        <f>('Raw Wide'!F552-'Raw Wide'!F551)/'Raw Wide'!F551</f>
        <v>-1.0187097797567572E-2</v>
      </c>
      <c r="I553" s="5">
        <f>('Raw Wide'!G552-'Raw Wide'!G551)/'Raw Wide'!G551</f>
        <v>-1.6936625852303343E-2</v>
      </c>
      <c r="J553" s="5">
        <f>('Raw Wide'!H552-'Raw Wide'!H551)/'Raw Wide'!H551</f>
        <v>-2.1318747788712763E-3</v>
      </c>
      <c r="K553" s="5">
        <f>('Raw Wide'!I552-'Raw Wide'!I551)/'Raw Wide'!I551</f>
        <v>-3.0274336988224079E-3</v>
      </c>
      <c r="W553" s="2">
        <v>43699</v>
      </c>
      <c r="X553" s="9">
        <f>return[[#This Row],[1COV.DE]]-$N$7</f>
        <v>9.7003500576046172E-3</v>
      </c>
      <c r="Y553" s="9">
        <f>return[[#This Row],[ADS.DE]]-$O$7</f>
        <v>-1.2481969610420814E-2</v>
      </c>
      <c r="Z553" s="9">
        <f>return[[#This Row],[DB1.DE]]-$P$7</f>
        <v>-3.2351008463634328E-3</v>
      </c>
      <c r="AA553" s="9">
        <f>return[[#This Row],[FME.DE]]-$Q$7</f>
        <v>4.2090572469058573E-3</v>
      </c>
      <c r="AB553" s="9">
        <f>return[[#This Row],[MRK.DE]]-$R$7</f>
        <v>-1.065971549392645E-2</v>
      </c>
      <c r="AC553" s="9">
        <f>return[[#This Row],[PUM.DE]]-$S$7</f>
        <v>-1.7738746661199629E-2</v>
      </c>
      <c r="AD553" s="9">
        <f>return[[#This Row],[SIE.DE]]-$T$7</f>
        <v>-2.2677703757026922E-3</v>
      </c>
      <c r="AE553" s="9">
        <f>return[[#This Row],[ZAL.DE]]-$U$7</f>
        <v>-2.9818790816587043E-3</v>
      </c>
    </row>
    <row r="554" spans="3:31" x14ac:dyDescent="0.25">
      <c r="C554" s="2">
        <v>43700</v>
      </c>
      <c r="D554" s="5">
        <f>('Raw Wide'!B553-'Raw Wide'!B552)/'Raw Wide'!B552</f>
        <v>-1.9899195805257106E-2</v>
      </c>
      <c r="E554" s="5">
        <f>('Raw Wide'!C553-'Raw Wide'!C552)/'Raw Wide'!C552</f>
        <v>-1.0474248991719769E-2</v>
      </c>
      <c r="F554" s="5">
        <f>('Raw Wide'!D553-'Raw Wide'!D552)/'Raw Wide'!D552</f>
        <v>4.5837255510836512E-3</v>
      </c>
      <c r="G554" s="5">
        <f>('Raw Wide'!E553-'Raw Wide'!E552)/'Raw Wide'!E552</f>
        <v>5.3086266527289632E-3</v>
      </c>
      <c r="H554" s="5">
        <f>('Raw Wide'!F553-'Raw Wide'!F552)/'Raw Wide'!F552</f>
        <v>-3.3607191310176332E-3</v>
      </c>
      <c r="I554" s="5">
        <f>('Raw Wide'!G553-'Raw Wide'!G552)/'Raw Wide'!G552</f>
        <v>-8.9888645197139082E-3</v>
      </c>
      <c r="J554" s="5">
        <f>('Raw Wide'!H553-'Raw Wide'!H552)/'Raw Wide'!H552</f>
        <v>-8.3212002521289696E-3</v>
      </c>
      <c r="K554" s="5">
        <f>('Raw Wide'!I553-'Raw Wide'!I552)/'Raw Wide'!I552</f>
        <v>5.3725763753193299E-3</v>
      </c>
      <c r="W554" s="2">
        <v>43700</v>
      </c>
      <c r="X554" s="9">
        <f>return[[#This Row],[1COV.DE]]-$N$7</f>
        <v>-1.9862985045484175E-2</v>
      </c>
      <c r="Y554" s="9">
        <f>return[[#This Row],[ADS.DE]]-$O$7</f>
        <v>-1.0729014412616153E-2</v>
      </c>
      <c r="Z554" s="9">
        <f>return[[#This Row],[DB1.DE]]-$P$7</f>
        <v>4.0153618450618107E-3</v>
      </c>
      <c r="AA554" s="9">
        <f>return[[#This Row],[FME.DE]]-$Q$7</f>
        <v>5.5205152319396048E-3</v>
      </c>
      <c r="AB554" s="9">
        <f>return[[#This Row],[MRK.DE]]-$R$7</f>
        <v>-3.8333368273765112E-3</v>
      </c>
      <c r="AC554" s="9">
        <f>return[[#This Row],[PUM.DE]]-$S$7</f>
        <v>-9.7909853286101949E-3</v>
      </c>
      <c r="AD554" s="9">
        <f>return[[#This Row],[SIE.DE]]-$T$7</f>
        <v>-8.4570958489603859E-3</v>
      </c>
      <c r="AE554" s="9">
        <f>return[[#This Row],[ZAL.DE]]-$U$7</f>
        <v>5.4181309924830334E-3</v>
      </c>
    </row>
    <row r="555" spans="3:31" x14ac:dyDescent="0.25">
      <c r="C555" s="2">
        <v>43703</v>
      </c>
      <c r="D555" s="5">
        <f>('Raw Wide'!B554-'Raw Wide'!B553)/'Raw Wide'!B553</f>
        <v>3.8550966415009237E-3</v>
      </c>
      <c r="E555" s="5">
        <f>('Raw Wide'!C554-'Raw Wide'!C553)/'Raw Wide'!C553</f>
        <v>6.1586410969046877E-3</v>
      </c>
      <c r="F555" s="5">
        <f>('Raw Wide'!D554-'Raw Wide'!D553)/'Raw Wide'!D553</f>
        <v>-1.9011435881501849E-3</v>
      </c>
      <c r="G555" s="5">
        <f>('Raw Wide'!E554-'Raw Wide'!E553)/'Raw Wide'!E553</f>
        <v>-2.3102331118377245E-3</v>
      </c>
      <c r="H555" s="5">
        <f>('Raw Wide'!F554-'Raw Wide'!F553)/'Raw Wide'!F553</f>
        <v>8.4307353184580184E-4</v>
      </c>
      <c r="I555" s="5">
        <f>('Raw Wide'!G554-'Raw Wide'!G553)/'Raw Wide'!G553</f>
        <v>3.779399075145397E-3</v>
      </c>
      <c r="J555" s="5">
        <f>('Raw Wide'!H554-'Raw Wide'!H553)/'Raw Wide'!H553</f>
        <v>4.3087991791550201E-3</v>
      </c>
      <c r="K555" s="5">
        <f>('Raw Wide'!I554-'Raw Wide'!I553)/'Raw Wide'!I553</f>
        <v>1.393982309619434E-3</v>
      </c>
      <c r="W555" s="2">
        <v>43703</v>
      </c>
      <c r="X555" s="9">
        <f>return[[#This Row],[1COV.DE]]-$N$7</f>
        <v>3.8913074012738537E-3</v>
      </c>
      <c r="Y555" s="9">
        <f>return[[#This Row],[ADS.DE]]-$O$7</f>
        <v>5.9038756760083043E-3</v>
      </c>
      <c r="Z555" s="9">
        <f>return[[#This Row],[DB1.DE]]-$P$7</f>
        <v>-2.4695072941720254E-3</v>
      </c>
      <c r="AA555" s="9">
        <f>return[[#This Row],[FME.DE]]-$Q$7</f>
        <v>-2.0983445326270824E-3</v>
      </c>
      <c r="AB555" s="9">
        <f>return[[#This Row],[MRK.DE]]-$R$7</f>
        <v>3.7045583548692406E-4</v>
      </c>
      <c r="AC555" s="9">
        <f>return[[#This Row],[PUM.DE]]-$S$7</f>
        <v>2.9772782662491112E-3</v>
      </c>
      <c r="AD555" s="9">
        <f>return[[#This Row],[SIE.DE]]-$T$7</f>
        <v>4.1729035823236046E-3</v>
      </c>
      <c r="AE555" s="9">
        <f>return[[#This Row],[ZAL.DE]]-$U$7</f>
        <v>1.4395369267831378E-3</v>
      </c>
    </row>
    <row r="556" spans="3:31" x14ac:dyDescent="0.25">
      <c r="C556" s="2">
        <v>43704</v>
      </c>
      <c r="D556" s="5">
        <f>('Raw Wide'!B555-'Raw Wide'!B554)/'Raw Wide'!B554</f>
        <v>8.4483499780615111E-3</v>
      </c>
      <c r="E556" s="5">
        <f>('Raw Wide'!C555-'Raw Wide'!C554)/'Raw Wide'!C554</f>
        <v>1.0329015836072391E-2</v>
      </c>
      <c r="F556" s="5">
        <f>('Raw Wide'!D555-'Raw Wide'!D554)/'Raw Wide'!D554</f>
        <v>-1.7523865488198478E-2</v>
      </c>
      <c r="G556" s="5">
        <f>('Raw Wide'!E555-'Raw Wide'!E554)/'Raw Wide'!E554</f>
        <v>-2.6464465394909001E-3</v>
      </c>
      <c r="H556" s="5">
        <f>('Raw Wide'!F555-'Raw Wide'!F554)/'Raw Wide'!F554</f>
        <v>8.0016479892240661E-3</v>
      </c>
      <c r="I556" s="5">
        <f>('Raw Wide'!G555-'Raw Wide'!G554)/'Raw Wide'!G554</f>
        <v>1.9578152254619667E-2</v>
      </c>
      <c r="J556" s="5">
        <f>('Raw Wide'!H555-'Raw Wide'!H554)/'Raw Wide'!H554</f>
        <v>4.8549861269183928E-3</v>
      </c>
      <c r="K556" s="5">
        <f>('Raw Wide'!I555-'Raw Wide'!I554)/'Raw Wide'!I554</f>
        <v>1.9257587900584135E-2</v>
      </c>
      <c r="W556" s="2">
        <v>43704</v>
      </c>
      <c r="X556" s="9">
        <f>return[[#This Row],[1COV.DE]]-$N$7</f>
        <v>8.4845607378344415E-3</v>
      </c>
      <c r="Y556" s="9">
        <f>return[[#This Row],[ADS.DE]]-$O$7</f>
        <v>1.0074250415176006E-2</v>
      </c>
      <c r="Z556" s="9">
        <f>return[[#This Row],[DB1.DE]]-$P$7</f>
        <v>-1.8092229194220318E-2</v>
      </c>
      <c r="AA556" s="9">
        <f>return[[#This Row],[FME.DE]]-$Q$7</f>
        <v>-2.434557960280258E-3</v>
      </c>
      <c r="AB556" s="9">
        <f>return[[#This Row],[MRK.DE]]-$R$7</f>
        <v>7.5290302928651886E-3</v>
      </c>
      <c r="AC556" s="9">
        <f>return[[#This Row],[PUM.DE]]-$S$7</f>
        <v>1.877603144572338E-2</v>
      </c>
      <c r="AD556" s="9">
        <f>return[[#This Row],[SIE.DE]]-$T$7</f>
        <v>4.7190905300869774E-3</v>
      </c>
      <c r="AE556" s="9">
        <f>return[[#This Row],[ZAL.DE]]-$U$7</f>
        <v>1.930314251774784E-2</v>
      </c>
    </row>
    <row r="557" spans="3:31" x14ac:dyDescent="0.25">
      <c r="C557" s="2">
        <v>43705</v>
      </c>
      <c r="D557" s="5">
        <f>('Raw Wide'!B556-'Raw Wide'!B555)/'Raw Wide'!B555</f>
        <v>3.5542155711830704E-3</v>
      </c>
      <c r="E557" s="5">
        <f>('Raw Wide'!C556-'Raw Wide'!C555)/'Raw Wide'!C555</f>
        <v>4.3544080966406214E-3</v>
      </c>
      <c r="F557" s="5">
        <f>('Raw Wide'!D556-'Raw Wide'!D555)/'Raw Wide'!D555</f>
        <v>-1.3571074256419079E-2</v>
      </c>
      <c r="G557" s="5">
        <f>('Raw Wide'!E556-'Raw Wide'!E555)/'Raw Wide'!E555</f>
        <v>3.3167732957932921E-3</v>
      </c>
      <c r="H557" s="5">
        <f>('Raw Wide'!F556-'Raw Wide'!F555)/'Raw Wide'!F555</f>
        <v>-5.6402924321736379E-3</v>
      </c>
      <c r="I557" s="5">
        <f>('Raw Wide'!G556-'Raw Wide'!G555)/'Raw Wide'!G555</f>
        <v>2.289519870962297E-2</v>
      </c>
      <c r="J557" s="5">
        <f>('Raw Wide'!H556-'Raw Wide'!H555)/'Raw Wide'!H555</f>
        <v>-3.2584422799935885E-3</v>
      </c>
      <c r="K557" s="5">
        <f>('Raw Wide'!I556-'Raw Wide'!I555)/'Raw Wide'!I555</f>
        <v>-6.6014340997039974E-3</v>
      </c>
      <c r="W557" s="2">
        <v>43705</v>
      </c>
      <c r="X557" s="9">
        <f>return[[#This Row],[1COV.DE]]-$N$7</f>
        <v>3.5904263309560003E-3</v>
      </c>
      <c r="Y557" s="9">
        <f>return[[#This Row],[ADS.DE]]-$O$7</f>
        <v>4.0996426757442372E-3</v>
      </c>
      <c r="Z557" s="9">
        <f>return[[#This Row],[DB1.DE]]-$P$7</f>
        <v>-1.413943796244092E-2</v>
      </c>
      <c r="AA557" s="9">
        <f>return[[#This Row],[FME.DE]]-$Q$7</f>
        <v>3.5286618750039341E-3</v>
      </c>
      <c r="AB557" s="9">
        <f>return[[#This Row],[MRK.DE]]-$R$7</f>
        <v>-6.1129101285325154E-3</v>
      </c>
      <c r="AC557" s="9">
        <f>return[[#This Row],[PUM.DE]]-$S$7</f>
        <v>2.2093077900726683E-2</v>
      </c>
      <c r="AD557" s="9">
        <f>return[[#This Row],[SIE.DE]]-$T$7</f>
        <v>-3.3943378768250044E-3</v>
      </c>
      <c r="AE557" s="9">
        <f>return[[#This Row],[ZAL.DE]]-$U$7</f>
        <v>-6.5558794825402939E-3</v>
      </c>
    </row>
    <row r="558" spans="3:31" x14ac:dyDescent="0.25">
      <c r="C558" s="2">
        <v>43706</v>
      </c>
      <c r="D558" s="5">
        <f>('Raw Wide'!B557-'Raw Wide'!B556)/'Raw Wide'!B556</f>
        <v>3.2886513041457975E-2</v>
      </c>
      <c r="E558" s="5">
        <f>('Raw Wide'!C557-'Raw Wide'!C556)/'Raw Wide'!C556</f>
        <v>2.8275457025791857E-3</v>
      </c>
      <c r="F558" s="5">
        <f>('Raw Wide'!D557-'Raw Wide'!D556)/'Raw Wide'!D556</f>
        <v>5.896185184476866E-3</v>
      </c>
      <c r="G558" s="5">
        <f>('Raw Wide'!E557-'Raw Wide'!E556)/'Raw Wide'!E556</f>
        <v>6.2810793453546921E-3</v>
      </c>
      <c r="H558" s="5">
        <f>('Raw Wide'!F557-'Raw Wide'!F556)/'Raw Wide'!F556</f>
        <v>8.4034425005323436E-3</v>
      </c>
      <c r="I558" s="5">
        <f>('Raw Wide'!G557-'Raw Wide'!G556)/'Raw Wide'!G556</f>
        <v>2.1660598455005954E-3</v>
      </c>
      <c r="J558" s="5">
        <f>('Raw Wide'!H557-'Raw Wide'!H556)/'Raw Wide'!H556</f>
        <v>1.4541786704738857E-2</v>
      </c>
      <c r="K558" s="5">
        <f>('Raw Wide'!I557-'Raw Wide'!I556)/'Raw Wide'!I556</f>
        <v>1.2603116695763378E-2</v>
      </c>
      <c r="W558" s="2">
        <v>43706</v>
      </c>
      <c r="X558" s="9">
        <f>return[[#This Row],[1COV.DE]]-$N$7</f>
        <v>3.2922723801230902E-2</v>
      </c>
      <c r="Y558" s="9">
        <f>return[[#This Row],[ADS.DE]]-$O$7</f>
        <v>2.5727802816828019E-3</v>
      </c>
      <c r="Z558" s="9">
        <f>return[[#This Row],[DB1.DE]]-$P$7</f>
        <v>5.3278214784550255E-3</v>
      </c>
      <c r="AA558" s="9">
        <f>return[[#This Row],[FME.DE]]-$Q$7</f>
        <v>6.4929679245653345E-3</v>
      </c>
      <c r="AB558" s="9">
        <f>return[[#This Row],[MRK.DE]]-$R$7</f>
        <v>7.9308248041734652E-3</v>
      </c>
      <c r="AC558" s="9">
        <f>return[[#This Row],[PUM.DE]]-$S$7</f>
        <v>1.3639390366043094E-3</v>
      </c>
      <c r="AD558" s="9">
        <f>return[[#This Row],[SIE.DE]]-$T$7</f>
        <v>1.440589110790744E-2</v>
      </c>
      <c r="AE558" s="9">
        <f>return[[#This Row],[ZAL.DE]]-$U$7</f>
        <v>1.2648671312927082E-2</v>
      </c>
    </row>
    <row r="559" spans="3:31" x14ac:dyDescent="0.25">
      <c r="C559" s="2">
        <v>43707</v>
      </c>
      <c r="D559" s="5">
        <f>('Raw Wide'!B558-'Raw Wide'!B557)/'Raw Wide'!B557</f>
        <v>8.8168672946900284E-3</v>
      </c>
      <c r="E559" s="5">
        <f>('Raw Wide'!C558-'Raw Wide'!C557)/'Raw Wide'!C557</f>
        <v>1.3909742745534701E-2</v>
      </c>
      <c r="F559" s="5">
        <f>('Raw Wide'!D558-'Raw Wide'!D557)/'Raw Wide'!D557</f>
        <v>4.5330224210044359E-2</v>
      </c>
      <c r="G559" s="5">
        <f>('Raw Wide'!E558-'Raw Wide'!E557)/'Raw Wide'!E557</f>
        <v>5.2562361905480184E-3</v>
      </c>
      <c r="H559" s="5">
        <f>('Raw Wide'!F558-'Raw Wide'!F557)/'Raw Wide'!F557</f>
        <v>1.3124939932133017E-2</v>
      </c>
      <c r="I559" s="5">
        <f>('Raw Wide'!G558-'Raw Wide'!G557)/'Raw Wide'!G557</f>
        <v>-5.0432206415437289E-3</v>
      </c>
      <c r="J559" s="5">
        <f>('Raw Wide'!H558-'Raw Wide'!H557)/'Raw Wide'!H557</f>
        <v>1.0555500820252119E-2</v>
      </c>
      <c r="K559" s="5">
        <f>('Raw Wide'!I558-'Raw Wide'!I557)/'Raw Wide'!I557</f>
        <v>1.8329961944556727E-2</v>
      </c>
      <c r="W559" s="2">
        <v>43707</v>
      </c>
      <c r="X559" s="9">
        <f>return[[#This Row],[1COV.DE]]-$N$7</f>
        <v>8.8530780544629588E-3</v>
      </c>
      <c r="Y559" s="9">
        <f>return[[#This Row],[ADS.DE]]-$O$7</f>
        <v>1.3654977324638317E-2</v>
      </c>
      <c r="Z559" s="9">
        <f>return[[#This Row],[DB1.DE]]-$P$7</f>
        <v>4.4761860504022519E-2</v>
      </c>
      <c r="AA559" s="9">
        <f>return[[#This Row],[FME.DE]]-$Q$7</f>
        <v>5.4681247697586609E-3</v>
      </c>
      <c r="AB559" s="9">
        <f>return[[#This Row],[MRK.DE]]-$R$7</f>
        <v>1.2652322235774139E-2</v>
      </c>
      <c r="AC559" s="9">
        <f>return[[#This Row],[PUM.DE]]-$S$7</f>
        <v>-5.8453414504400147E-3</v>
      </c>
      <c r="AD559" s="9">
        <f>return[[#This Row],[SIE.DE]]-$T$7</f>
        <v>1.0419605223420702E-2</v>
      </c>
      <c r="AE559" s="9">
        <f>return[[#This Row],[ZAL.DE]]-$U$7</f>
        <v>1.8375516561720432E-2</v>
      </c>
    </row>
    <row r="560" spans="3:31" x14ac:dyDescent="0.25">
      <c r="C560" s="2">
        <v>43710</v>
      </c>
      <c r="D560" s="5">
        <f>('Raw Wide'!B559-'Raw Wide'!B558)/'Raw Wide'!B558</f>
        <v>-1.3837974046338075E-2</v>
      </c>
      <c r="E560" s="5">
        <f>('Raw Wide'!C559-'Raw Wide'!C558)/'Raw Wide'!C558</f>
        <v>1.8540082958818647E-3</v>
      </c>
      <c r="F560" s="5">
        <f>('Raw Wide'!D559-'Raw Wide'!D558)/'Raw Wide'!D558</f>
        <v>2.579434785707739E-2</v>
      </c>
      <c r="G560" s="5">
        <f>('Raw Wide'!E559-'Raw Wide'!E558)/'Raw Wide'!E558</f>
        <v>-2.2876366486844725E-3</v>
      </c>
      <c r="H560" s="5">
        <f>('Raw Wide'!F559-'Raw Wide'!F558)/'Raw Wide'!F558</f>
        <v>6.1690747777286463E-3</v>
      </c>
      <c r="I560" s="5">
        <f>('Raw Wide'!G559-'Raw Wide'!G558)/'Raw Wide'!G558</f>
        <v>2.4619905616222473E-2</v>
      </c>
      <c r="J560" s="5">
        <f>('Raw Wide'!H559-'Raw Wide'!H558)/'Raw Wide'!H558</f>
        <v>-4.837777154576053E-3</v>
      </c>
      <c r="K560" s="5">
        <f>('Raw Wide'!I559-'Raw Wide'!I558)/'Raw Wide'!I558</f>
        <v>-4.4444444444451391E-4</v>
      </c>
      <c r="W560" s="2">
        <v>43710</v>
      </c>
      <c r="X560" s="9">
        <f>return[[#This Row],[1COV.DE]]-$N$7</f>
        <v>-1.3801763286565145E-2</v>
      </c>
      <c r="Y560" s="9">
        <f>return[[#This Row],[ADS.DE]]-$O$7</f>
        <v>1.5992428749854808E-3</v>
      </c>
      <c r="Z560" s="9">
        <f>return[[#This Row],[DB1.DE]]-$P$7</f>
        <v>2.522598415105555E-2</v>
      </c>
      <c r="AA560" s="9">
        <f>return[[#This Row],[FME.DE]]-$Q$7</f>
        <v>-2.0757480694738304E-3</v>
      </c>
      <c r="AB560" s="9">
        <f>return[[#This Row],[MRK.DE]]-$R$7</f>
        <v>5.6964570813697688E-3</v>
      </c>
      <c r="AC560" s="9">
        <f>return[[#This Row],[PUM.DE]]-$S$7</f>
        <v>2.3817784807326187E-2</v>
      </c>
      <c r="AD560" s="9">
        <f>return[[#This Row],[SIE.DE]]-$T$7</f>
        <v>-4.9736727514074685E-3</v>
      </c>
      <c r="AE560" s="9">
        <f>return[[#This Row],[ZAL.DE]]-$U$7</f>
        <v>-3.9888982728081024E-4</v>
      </c>
    </row>
    <row r="561" spans="3:31" x14ac:dyDescent="0.25">
      <c r="C561" s="2">
        <v>43711</v>
      </c>
      <c r="D561" s="5">
        <f>('Raw Wide'!B560-'Raw Wide'!B559)/'Raw Wide'!B559</f>
        <v>-9.6013390902385063E-3</v>
      </c>
      <c r="E561" s="5">
        <f>('Raw Wide'!C560-'Raw Wide'!C559)/'Raw Wide'!C559</f>
        <v>7.4008945867763806E-4</v>
      </c>
      <c r="F561" s="5">
        <f>('Raw Wide'!D560-'Raw Wide'!D559)/'Raw Wide'!D559</f>
        <v>0</v>
      </c>
      <c r="G561" s="5">
        <f>('Raw Wide'!E560-'Raw Wide'!E559)/'Raw Wide'!E559</f>
        <v>1.3102738534989454E-3</v>
      </c>
      <c r="H561" s="5">
        <f>('Raw Wide'!F560-'Raw Wide'!F559)/'Raw Wide'!F559</f>
        <v>-2.0443594469369552E-4</v>
      </c>
      <c r="I561" s="5">
        <f>('Raw Wide'!G560-'Raw Wide'!G559)/'Raw Wide'!G559</f>
        <v>-4.028271737607763E-2</v>
      </c>
      <c r="J561" s="5">
        <f>('Raw Wide'!H560-'Raw Wide'!H559)/'Raw Wide'!H559</f>
        <v>-7.0710064088139206E-3</v>
      </c>
      <c r="K561" s="5">
        <f>('Raw Wide'!I560-'Raw Wide'!I559)/'Raw Wide'!I559</f>
        <v>-1.0671409515340083E-2</v>
      </c>
      <c r="W561" s="2">
        <v>43711</v>
      </c>
      <c r="X561" s="9">
        <f>return[[#This Row],[1COV.DE]]-$N$7</f>
        <v>-9.5651283304655759E-3</v>
      </c>
      <c r="Y561" s="9">
        <f>return[[#This Row],[ADS.DE]]-$O$7</f>
        <v>4.8532403778125423E-4</v>
      </c>
      <c r="Z561" s="9">
        <f>return[[#This Row],[DB1.DE]]-$P$7</f>
        <v>-5.6836370602184039E-4</v>
      </c>
      <c r="AA561" s="9">
        <f>return[[#This Row],[FME.DE]]-$Q$7</f>
        <v>1.5221624327095874E-3</v>
      </c>
      <c r="AB561" s="9">
        <f>return[[#This Row],[MRK.DE]]-$R$7</f>
        <v>-6.7705364105257327E-4</v>
      </c>
      <c r="AC561" s="9">
        <f>return[[#This Row],[PUM.DE]]-$S$7</f>
        <v>-4.1084838184973917E-2</v>
      </c>
      <c r="AD561" s="9">
        <f>return[[#This Row],[SIE.DE]]-$T$7</f>
        <v>-7.206902005645336E-3</v>
      </c>
      <c r="AE561" s="9">
        <f>return[[#This Row],[ZAL.DE]]-$U$7</f>
        <v>-1.0625854898176379E-2</v>
      </c>
    </row>
    <row r="562" spans="3:31" x14ac:dyDescent="0.25">
      <c r="C562" s="2">
        <v>43712</v>
      </c>
      <c r="D562" s="5">
        <f>('Raw Wide'!B561-'Raw Wide'!B560)/'Raw Wide'!B560</f>
        <v>8.2028959308959558E-3</v>
      </c>
      <c r="E562" s="5">
        <f>('Raw Wide'!C561-'Raw Wide'!C560)/'Raw Wide'!C560</f>
        <v>9.800337139249625E-3</v>
      </c>
      <c r="F562" s="5">
        <f>('Raw Wide'!D561-'Raw Wide'!D560)/'Raw Wide'!D560</f>
        <v>5.4665506339304573E-3</v>
      </c>
      <c r="G562" s="5">
        <f>('Raw Wide'!E561-'Raw Wide'!E560)/'Raw Wide'!E560</f>
        <v>4.2523847447722696E-3</v>
      </c>
      <c r="H562" s="5">
        <f>('Raw Wide'!F561-'Raw Wide'!F560)/'Raw Wide'!F560</f>
        <v>1.4310128246685964E-3</v>
      </c>
      <c r="I562" s="5">
        <f>('Raw Wide'!G561-'Raw Wide'!G560)/'Raw Wide'!G560</f>
        <v>-2.9456114076442524E-3</v>
      </c>
      <c r="J562" s="5">
        <f>('Raw Wide'!H561-'Raw Wide'!H560)/'Raw Wide'!H560</f>
        <v>1.4799118539402707E-2</v>
      </c>
      <c r="K562" s="5">
        <f>('Raw Wide'!I561-'Raw Wide'!I560)/'Raw Wide'!I560</f>
        <v>9.8876179775280962E-3</v>
      </c>
      <c r="W562" s="2">
        <v>43712</v>
      </c>
      <c r="X562" s="9">
        <f>return[[#This Row],[1COV.DE]]-$N$7</f>
        <v>8.2391066906688862E-3</v>
      </c>
      <c r="Y562" s="9">
        <f>return[[#This Row],[ADS.DE]]-$O$7</f>
        <v>9.5455717183532407E-3</v>
      </c>
      <c r="Z562" s="9">
        <f>return[[#This Row],[DB1.DE]]-$P$7</f>
        <v>4.8981869279086168E-3</v>
      </c>
      <c r="AA562" s="9">
        <f>return[[#This Row],[FME.DE]]-$Q$7</f>
        <v>4.4642733239829112E-3</v>
      </c>
      <c r="AB562" s="9">
        <f>return[[#This Row],[MRK.DE]]-$R$7</f>
        <v>9.5839512830971866E-4</v>
      </c>
      <c r="AC562" s="9">
        <f>return[[#This Row],[PUM.DE]]-$S$7</f>
        <v>-3.7477322165405383E-3</v>
      </c>
      <c r="AD562" s="9">
        <f>return[[#This Row],[SIE.DE]]-$T$7</f>
        <v>1.466322294257129E-2</v>
      </c>
      <c r="AE562" s="9">
        <f>return[[#This Row],[ZAL.DE]]-$U$7</f>
        <v>9.9331725946917998E-3</v>
      </c>
    </row>
    <row r="563" spans="3:31" x14ac:dyDescent="0.25">
      <c r="C563" s="2">
        <v>43713</v>
      </c>
      <c r="D563" s="5">
        <f>('Raw Wide'!B562-'Raw Wide'!B561)/'Raw Wide'!B561</f>
        <v>2.2436043065037405E-2</v>
      </c>
      <c r="E563" s="5">
        <f>('Raw Wide'!C562-'Raw Wide'!C561)/'Raw Wide'!C561</f>
        <v>6.4090046115978343E-3</v>
      </c>
      <c r="F563" s="5">
        <f>('Raw Wide'!D562-'Raw Wide'!D561)/'Raw Wide'!D561</f>
        <v>-1.232334250755935E-2</v>
      </c>
      <c r="G563" s="5">
        <f>('Raw Wide'!E562-'Raw Wide'!E561)/'Raw Wide'!E561</f>
        <v>6.5154436460395314E-4</v>
      </c>
      <c r="H563" s="5">
        <f>('Raw Wide'!F562-'Raw Wide'!F561)/'Raw Wide'!F561</f>
        <v>-7.1444234311587784E-3</v>
      </c>
      <c r="I563" s="5">
        <f>('Raw Wide'!G562-'Raw Wide'!G561)/'Raw Wide'!G561</f>
        <v>1.4771024838678246E-2</v>
      </c>
      <c r="J563" s="5">
        <f>('Raw Wide'!H562-'Raw Wide'!H561)/'Raw Wide'!H561</f>
        <v>3.8377650327704347E-3</v>
      </c>
      <c r="K563" s="5">
        <f>('Raw Wide'!I562-'Raw Wide'!I561)/'Raw Wide'!I561</f>
        <v>3.3377837858874895E-2</v>
      </c>
      <c r="W563" s="2">
        <v>43713</v>
      </c>
      <c r="X563" s="9">
        <f>return[[#This Row],[1COV.DE]]-$N$7</f>
        <v>2.2472253824810336E-2</v>
      </c>
      <c r="Y563" s="9">
        <f>return[[#This Row],[ADS.DE]]-$O$7</f>
        <v>6.15423919070145E-3</v>
      </c>
      <c r="Z563" s="9">
        <f>return[[#This Row],[DB1.DE]]-$P$7</f>
        <v>-1.289170621358119E-2</v>
      </c>
      <c r="AA563" s="9">
        <f>return[[#This Row],[FME.DE]]-$Q$7</f>
        <v>8.6343294381459519E-4</v>
      </c>
      <c r="AB563" s="9">
        <f>return[[#This Row],[MRK.DE]]-$R$7</f>
        <v>-7.6170411275176559E-3</v>
      </c>
      <c r="AC563" s="9">
        <f>return[[#This Row],[PUM.DE]]-$S$7</f>
        <v>1.3968904029781959E-2</v>
      </c>
      <c r="AD563" s="9">
        <f>return[[#This Row],[SIE.DE]]-$T$7</f>
        <v>3.7018694359390188E-3</v>
      </c>
      <c r="AE563" s="9">
        <f>return[[#This Row],[ZAL.DE]]-$U$7</f>
        <v>3.3423392476038601E-2</v>
      </c>
    </row>
    <row r="564" spans="3:31" x14ac:dyDescent="0.25">
      <c r="C564" s="2">
        <v>43714</v>
      </c>
      <c r="D564" s="5">
        <f>('Raw Wide'!B563-'Raw Wide'!B562)/'Raw Wide'!B562</f>
        <v>-1.205844853747745E-3</v>
      </c>
      <c r="E564" s="5">
        <f>('Raw Wide'!C563-'Raw Wide'!C562)/'Raw Wide'!C562</f>
        <v>1.4920057513704637E-2</v>
      </c>
      <c r="F564" s="5">
        <f>('Raw Wide'!D563-'Raw Wide'!D562)/'Raw Wide'!D562</f>
        <v>8.4404563770530943E-3</v>
      </c>
      <c r="G564" s="5">
        <f>('Raw Wide'!E563-'Raw Wide'!E562)/'Raw Wide'!E562</f>
        <v>1.302089038994231E-2</v>
      </c>
      <c r="H564" s="5">
        <f>('Raw Wide'!F563-'Raw Wide'!F562)/'Raw Wide'!F562</f>
        <v>7.4014023365624754E-3</v>
      </c>
      <c r="I564" s="5">
        <f>('Raw Wide'!G563-'Raw Wide'!G562)/'Raw Wide'!G562</f>
        <v>1.3100630023234999E-2</v>
      </c>
      <c r="J564" s="5">
        <f>('Raw Wide'!H563-'Raw Wide'!H562)/'Raw Wide'!H562</f>
        <v>1.0922998058090643E-2</v>
      </c>
      <c r="K564" s="5">
        <f>('Raw Wide'!I563-'Raw Wide'!I562)/'Raw Wide'!I562</f>
        <v>1.0551270683705214E-2</v>
      </c>
      <c r="W564" s="2">
        <v>43714</v>
      </c>
      <c r="X564" s="9">
        <f>return[[#This Row],[1COV.DE]]-$N$7</f>
        <v>-1.169634093974815E-3</v>
      </c>
      <c r="Y564" s="9">
        <f>return[[#This Row],[ADS.DE]]-$O$7</f>
        <v>1.4665292092808252E-2</v>
      </c>
      <c r="Z564" s="9">
        <f>return[[#This Row],[DB1.DE]]-$P$7</f>
        <v>7.8720926710312538E-3</v>
      </c>
      <c r="AA564" s="9">
        <f>return[[#This Row],[FME.DE]]-$Q$7</f>
        <v>1.3232778969152951E-2</v>
      </c>
      <c r="AB564" s="9">
        <f>return[[#This Row],[MRK.DE]]-$R$7</f>
        <v>6.9287846402035979E-3</v>
      </c>
      <c r="AC564" s="9">
        <f>return[[#This Row],[PUM.DE]]-$S$7</f>
        <v>1.2298509214338713E-2</v>
      </c>
      <c r="AD564" s="9">
        <f>return[[#This Row],[SIE.DE]]-$T$7</f>
        <v>1.0787102461259227E-2</v>
      </c>
      <c r="AE564" s="9">
        <f>return[[#This Row],[ZAL.DE]]-$U$7</f>
        <v>1.0596825300868917E-2</v>
      </c>
    </row>
    <row r="565" spans="3:31" x14ac:dyDescent="0.25">
      <c r="C565" s="2">
        <v>43717</v>
      </c>
      <c r="D565" s="5">
        <f>('Raw Wide'!B564-'Raw Wide'!B563)/'Raw Wide'!B563</f>
        <v>2.3418546978662396E-2</v>
      </c>
      <c r="E565" s="5">
        <f>('Raw Wide'!C564-'Raw Wide'!C563)/'Raw Wide'!C563</f>
        <v>-6.6333013271734926E-3</v>
      </c>
      <c r="F565" s="5">
        <f>('Raw Wide'!D564-'Raw Wide'!D563)/'Raw Wide'!D563</f>
        <v>-9.4614602999704301E-3</v>
      </c>
      <c r="G565" s="5">
        <f>('Raw Wide'!E564-'Raw Wide'!E563)/'Raw Wide'!E563</f>
        <v>4.1773516987899809E-3</v>
      </c>
      <c r="H565" s="5">
        <f>('Raw Wide'!F564-'Raw Wide'!F563)/'Raw Wide'!F563</f>
        <v>-2.2040901397466176E-2</v>
      </c>
      <c r="I565" s="5">
        <f>('Raw Wide'!G564-'Raw Wide'!G563)/'Raw Wide'!G563</f>
        <v>-3.2327741412960499E-2</v>
      </c>
      <c r="J565" s="5">
        <f>('Raw Wide'!H564-'Raw Wide'!H563)/'Raw Wide'!H563</f>
        <v>1.7720121280058239E-2</v>
      </c>
      <c r="K565" s="5">
        <f>('Raw Wide'!I564-'Raw Wide'!I563)/'Raw Wide'!I563</f>
        <v>-1.4915619007032348E-3</v>
      </c>
      <c r="W565" s="2">
        <v>43717</v>
      </c>
      <c r="X565" s="9">
        <f>return[[#This Row],[1COV.DE]]-$N$7</f>
        <v>2.3454757738435326E-2</v>
      </c>
      <c r="Y565" s="9">
        <f>return[[#This Row],[ADS.DE]]-$O$7</f>
        <v>-6.8880667480698769E-3</v>
      </c>
      <c r="Z565" s="9">
        <f>return[[#This Row],[DB1.DE]]-$P$7</f>
        <v>-1.0029824005992271E-2</v>
      </c>
      <c r="AA565" s="9">
        <f>return[[#This Row],[FME.DE]]-$Q$7</f>
        <v>4.3892402780006234E-3</v>
      </c>
      <c r="AB565" s="9">
        <f>return[[#This Row],[MRK.DE]]-$R$7</f>
        <v>-2.2513519093825055E-2</v>
      </c>
      <c r="AC565" s="9">
        <f>return[[#This Row],[PUM.DE]]-$S$7</f>
        <v>-3.3129862221856786E-2</v>
      </c>
      <c r="AD565" s="9">
        <f>return[[#This Row],[SIE.DE]]-$T$7</f>
        <v>1.7584225683226824E-2</v>
      </c>
      <c r="AE565" s="9">
        <f>return[[#This Row],[ZAL.DE]]-$U$7</f>
        <v>-1.4460072835395311E-3</v>
      </c>
    </row>
    <row r="566" spans="3:31" x14ac:dyDescent="0.25">
      <c r="C566" s="2">
        <v>43718</v>
      </c>
      <c r="D566" s="5">
        <f>('Raw Wide'!B565-'Raw Wide'!B564)/'Raw Wide'!B564</f>
        <v>1.2738873455583798E-2</v>
      </c>
      <c r="E566" s="5">
        <f>('Raw Wide'!C565-'Raw Wide'!C564)/'Raw Wide'!C564</f>
        <v>-2.5988019990188172E-2</v>
      </c>
      <c r="F566" s="5">
        <f>('Raw Wide'!D565-'Raw Wide'!D564)/'Raw Wide'!D564</f>
        <v>-4.4084765825868483E-3</v>
      </c>
      <c r="G566" s="5">
        <f>('Raw Wide'!E565-'Raw Wide'!E564)/'Raw Wide'!E564</f>
        <v>3.1999534250514789E-4</v>
      </c>
      <c r="H566" s="5">
        <f>('Raw Wide'!F565-'Raw Wide'!F564)/'Raw Wide'!F564</f>
        <v>-2.1702759609268017E-2</v>
      </c>
      <c r="I566" s="5">
        <f>('Raw Wide'!G565-'Raw Wide'!G564)/'Raw Wide'!G564</f>
        <v>-2.0044497193054685E-2</v>
      </c>
      <c r="J566" s="5">
        <f>('Raw Wide'!H565-'Raw Wide'!H564)/'Raw Wide'!H564</f>
        <v>1.921655406930144E-2</v>
      </c>
      <c r="K566" s="5">
        <f>('Raw Wide'!I565-'Raw Wide'!I564)/'Raw Wide'!I564</f>
        <v>-1.8352560427815547E-2</v>
      </c>
      <c r="W566" s="2">
        <v>43718</v>
      </c>
      <c r="X566" s="9">
        <f>return[[#This Row],[1COV.DE]]-$N$7</f>
        <v>1.2775084215356728E-2</v>
      </c>
      <c r="Y566" s="9">
        <f>return[[#This Row],[ADS.DE]]-$O$7</f>
        <v>-2.6242785411084556E-2</v>
      </c>
      <c r="Z566" s="9">
        <f>return[[#This Row],[DB1.DE]]-$P$7</f>
        <v>-4.9768402886086888E-3</v>
      </c>
      <c r="AA566" s="9">
        <f>return[[#This Row],[FME.DE]]-$Q$7</f>
        <v>5.3188392171578999E-4</v>
      </c>
      <c r="AB566" s="9">
        <f>return[[#This Row],[MRK.DE]]-$R$7</f>
        <v>-2.2175377305626895E-2</v>
      </c>
      <c r="AC566" s="9">
        <f>return[[#This Row],[PUM.DE]]-$S$7</f>
        <v>-2.0846618001950971E-2</v>
      </c>
      <c r="AD566" s="9">
        <f>return[[#This Row],[SIE.DE]]-$T$7</f>
        <v>1.9080658472470025E-2</v>
      </c>
      <c r="AE566" s="9">
        <f>return[[#This Row],[ZAL.DE]]-$U$7</f>
        <v>-1.8307005810651842E-2</v>
      </c>
    </row>
    <row r="567" spans="3:31" x14ac:dyDescent="0.25">
      <c r="C567" s="2">
        <v>43719</v>
      </c>
      <c r="D567" s="5">
        <f>('Raw Wide'!B566-'Raw Wide'!B565)/'Raw Wide'!B565</f>
        <v>1.1646044540808375E-3</v>
      </c>
      <c r="E567" s="5">
        <f>('Raw Wide'!C566-'Raw Wide'!C565)/'Raw Wide'!C565</f>
        <v>2.408646008636483E-3</v>
      </c>
      <c r="F567" s="5">
        <f>('Raw Wide'!D566-'Raw Wide'!D565)/'Raw Wide'!D565</f>
        <v>8.8559397108229163E-3</v>
      </c>
      <c r="G567" s="5">
        <f>('Raw Wide'!E566-'Raw Wide'!E565)/'Raw Wide'!E565</f>
        <v>5.438267031631294E-3</v>
      </c>
      <c r="H567" s="5">
        <f>('Raw Wide'!F566-'Raw Wide'!F565)/'Raw Wide'!F565</f>
        <v>1.4078375475778036E-2</v>
      </c>
      <c r="I567" s="5">
        <f>('Raw Wide'!G566-'Raw Wide'!G565)/'Raw Wide'!G565</f>
        <v>-9.848528772644945E-3</v>
      </c>
      <c r="J567" s="5">
        <f>('Raw Wide'!H566-'Raw Wide'!H565)/'Raw Wide'!H565</f>
        <v>1.4270780478279793E-2</v>
      </c>
      <c r="K567" s="5">
        <f>('Raw Wide'!I566-'Raw Wide'!I565)/'Raw Wide'!I565</f>
        <v>-1.0869565217391304E-2</v>
      </c>
      <c r="W567" s="2">
        <v>43719</v>
      </c>
      <c r="X567" s="9">
        <f>return[[#This Row],[1COV.DE]]-$N$7</f>
        <v>1.2008152138537674E-3</v>
      </c>
      <c r="Y567" s="9">
        <f>return[[#This Row],[ADS.DE]]-$O$7</f>
        <v>2.1538805877400992E-3</v>
      </c>
      <c r="Z567" s="9">
        <f>return[[#This Row],[DB1.DE]]-$P$7</f>
        <v>8.2875760048010758E-3</v>
      </c>
      <c r="AA567" s="9">
        <f>return[[#This Row],[FME.DE]]-$Q$7</f>
        <v>5.6501556108419365E-3</v>
      </c>
      <c r="AB567" s="9">
        <f>return[[#This Row],[MRK.DE]]-$R$7</f>
        <v>1.3605757779419157E-2</v>
      </c>
      <c r="AC567" s="9">
        <f>return[[#This Row],[PUM.DE]]-$S$7</f>
        <v>-1.0650649581541232E-2</v>
      </c>
      <c r="AD567" s="9">
        <f>return[[#This Row],[SIE.DE]]-$T$7</f>
        <v>1.4134884881448376E-2</v>
      </c>
      <c r="AE567" s="9">
        <f>return[[#This Row],[ZAL.DE]]-$U$7</f>
        <v>-1.08240106002276E-2</v>
      </c>
    </row>
    <row r="568" spans="3:31" x14ac:dyDescent="0.25">
      <c r="C568" s="2">
        <v>43720</v>
      </c>
      <c r="D568" s="5">
        <f>('Raw Wide'!B567-'Raw Wide'!B566)/'Raw Wide'!B566</f>
        <v>3.257457277634775E-3</v>
      </c>
      <c r="E568" s="5">
        <f>('Raw Wide'!C567-'Raw Wide'!C566)/'Raw Wide'!C566</f>
        <v>1.9778248329142056E-2</v>
      </c>
      <c r="F568" s="5">
        <f>('Raw Wide'!D567-'Raw Wide'!D566)/'Raw Wide'!D566</f>
        <v>9.5099031302300768E-3</v>
      </c>
      <c r="G568" s="5">
        <f>('Raw Wide'!E567-'Raw Wide'!E566)/'Raw Wide'!E566</f>
        <v>-7.317828595091419E-3</v>
      </c>
      <c r="H568" s="5">
        <f>('Raw Wide'!F567-'Raw Wide'!F566)/'Raw Wide'!F566</f>
        <v>2.3979853208096064E-2</v>
      </c>
      <c r="I568" s="5">
        <f>('Raw Wide'!G567-'Raw Wide'!G566)/'Raw Wide'!G566</f>
        <v>3.2134663510449919E-2</v>
      </c>
      <c r="J568" s="5">
        <f>('Raw Wide'!H567-'Raw Wide'!H566)/'Raw Wide'!H566</f>
        <v>-6.7783046741515989E-3</v>
      </c>
      <c r="K568" s="5">
        <f>('Raw Wide'!I567-'Raw Wide'!I566)/'Raw Wide'!I566</f>
        <v>0</v>
      </c>
      <c r="W568" s="2">
        <v>43720</v>
      </c>
      <c r="X568" s="9">
        <f>return[[#This Row],[1COV.DE]]-$N$7</f>
        <v>3.293668037407705E-3</v>
      </c>
      <c r="Y568" s="9">
        <f>return[[#This Row],[ADS.DE]]-$O$7</f>
        <v>1.9523482908245671E-2</v>
      </c>
      <c r="Z568" s="9">
        <f>return[[#This Row],[DB1.DE]]-$P$7</f>
        <v>8.9415394242082363E-3</v>
      </c>
      <c r="AA568" s="9">
        <f>return[[#This Row],[FME.DE]]-$Q$7</f>
        <v>-7.1059400158807774E-3</v>
      </c>
      <c r="AB568" s="9">
        <f>return[[#This Row],[MRK.DE]]-$R$7</f>
        <v>2.3507235511737185E-2</v>
      </c>
      <c r="AC568" s="9">
        <f>return[[#This Row],[PUM.DE]]-$S$7</f>
        <v>3.1332542701553633E-2</v>
      </c>
      <c r="AD568" s="9">
        <f>return[[#This Row],[SIE.DE]]-$T$7</f>
        <v>-6.9142002709830144E-3</v>
      </c>
      <c r="AE568" s="9">
        <f>return[[#This Row],[ZAL.DE]]-$U$7</f>
        <v>4.5554617163703678E-5</v>
      </c>
    </row>
    <row r="569" spans="3:31" x14ac:dyDescent="0.25">
      <c r="C569" s="2">
        <v>43721</v>
      </c>
      <c r="D569" s="5">
        <f>('Raw Wide'!B568-'Raw Wide'!B567)/'Raw Wide'!B567</f>
        <v>4.1280161344782434E-2</v>
      </c>
      <c r="E569" s="5">
        <f>('Raw Wide'!C568-'Raw Wide'!C567)/'Raw Wide'!C567</f>
        <v>-1.1963080654172731E-2</v>
      </c>
      <c r="F569" s="5">
        <f>('Raw Wide'!D568-'Raw Wide'!D567)/'Raw Wide'!D567</f>
        <v>1.0869027677440015E-3</v>
      </c>
      <c r="G569" s="5">
        <f>('Raw Wide'!E568-'Raw Wide'!E567)/'Raw Wide'!E567</f>
        <v>9.6152790694154517E-3</v>
      </c>
      <c r="H569" s="5">
        <f>('Raw Wide'!F568-'Raw Wide'!F567)/'Raw Wide'!F567</f>
        <v>1.7050147691010729E-2</v>
      </c>
      <c r="I569" s="5">
        <f>('Raw Wide'!G568-'Raw Wide'!G567)/'Raw Wide'!G567</f>
        <v>-7.4128863454660538E-3</v>
      </c>
      <c r="J569" s="5">
        <f>('Raw Wide'!H568-'Raw Wide'!H567)/'Raw Wide'!H567</f>
        <v>2.1714346012716677E-3</v>
      </c>
      <c r="K569" s="5">
        <f>('Raw Wide'!I568-'Raw Wide'!I567)/'Raw Wide'!I567</f>
        <v>4.3956263736263804E-3</v>
      </c>
      <c r="W569" s="2">
        <v>43721</v>
      </c>
      <c r="X569" s="9">
        <f>return[[#This Row],[1COV.DE]]-$N$7</f>
        <v>4.1316372104555361E-2</v>
      </c>
      <c r="Y569" s="9">
        <f>return[[#This Row],[ADS.DE]]-$O$7</f>
        <v>-1.2217846075069115E-2</v>
      </c>
      <c r="Z569" s="9">
        <f>return[[#This Row],[DB1.DE]]-$P$7</f>
        <v>5.1853906172216106E-4</v>
      </c>
      <c r="AA569" s="9">
        <f>return[[#This Row],[FME.DE]]-$Q$7</f>
        <v>9.8271676486260933E-3</v>
      </c>
      <c r="AB569" s="9">
        <f>return[[#This Row],[MRK.DE]]-$R$7</f>
        <v>1.6577529994651851E-2</v>
      </c>
      <c r="AC569" s="9">
        <f>return[[#This Row],[PUM.DE]]-$S$7</f>
        <v>-8.2150071543623405E-3</v>
      </c>
      <c r="AD569" s="9">
        <f>return[[#This Row],[SIE.DE]]-$T$7</f>
        <v>2.0355390044402518E-3</v>
      </c>
      <c r="AE569" s="9">
        <f>return[[#This Row],[ZAL.DE]]-$U$7</f>
        <v>4.441180990790084E-3</v>
      </c>
    </row>
    <row r="570" spans="3:31" x14ac:dyDescent="0.25">
      <c r="C570" s="2">
        <v>43724</v>
      </c>
      <c r="D570" s="5">
        <f>('Raw Wide'!B569-'Raw Wide'!B568)/'Raw Wide'!B568</f>
        <v>2.6725882713520195E-3</v>
      </c>
      <c r="E570" s="5">
        <f>('Raw Wide'!C569-'Raw Wide'!C568)/'Raw Wide'!C568</f>
        <v>-1.48596297276989E-2</v>
      </c>
      <c r="F570" s="5">
        <f>('Raw Wide'!D569-'Raw Wide'!D568)/'Raw Wide'!D568</f>
        <v>0</v>
      </c>
      <c r="G570" s="5">
        <f>('Raw Wide'!E569-'Raw Wide'!E568)/'Raw Wide'!E568</f>
        <v>1.9048200794997763E-3</v>
      </c>
      <c r="H570" s="5">
        <f>('Raw Wide'!F569-'Raw Wide'!F568)/'Raw Wide'!F568</f>
        <v>4.8475902728427637E-3</v>
      </c>
      <c r="I570" s="5">
        <f>('Raw Wide'!G569-'Raw Wide'!G568)/'Raw Wide'!G568</f>
        <v>-7.4682476162450757E-3</v>
      </c>
      <c r="J570" s="5">
        <f>('Raw Wide'!H569-'Raw Wide'!H568)/'Raw Wide'!H568</f>
        <v>-2.2699029972409238E-3</v>
      </c>
      <c r="K570" s="5">
        <f>('Raw Wide'!I569-'Raw Wide'!I568)/'Raw Wide'!I568</f>
        <v>-5.0328226469841184E-3</v>
      </c>
      <c r="W570" s="2">
        <v>43724</v>
      </c>
      <c r="X570" s="9">
        <f>return[[#This Row],[1COV.DE]]-$N$7</f>
        <v>2.7087990311249494E-3</v>
      </c>
      <c r="Y570" s="9">
        <f>return[[#This Row],[ADS.DE]]-$O$7</f>
        <v>-1.5114395148595285E-2</v>
      </c>
      <c r="Z570" s="9">
        <f>return[[#This Row],[DB1.DE]]-$P$7</f>
        <v>-5.6836370602184039E-4</v>
      </c>
      <c r="AA570" s="9">
        <f>return[[#This Row],[FME.DE]]-$Q$7</f>
        <v>2.1167086587104184E-3</v>
      </c>
      <c r="AB570" s="9">
        <f>return[[#This Row],[MRK.DE]]-$R$7</f>
        <v>4.3749725764838862E-3</v>
      </c>
      <c r="AC570" s="9">
        <f>return[[#This Row],[PUM.DE]]-$S$7</f>
        <v>-8.2703684251413615E-3</v>
      </c>
      <c r="AD570" s="9">
        <f>return[[#This Row],[SIE.DE]]-$T$7</f>
        <v>-2.4057985940723397E-3</v>
      </c>
      <c r="AE570" s="9">
        <f>return[[#This Row],[ZAL.DE]]-$U$7</f>
        <v>-4.9872680298204148E-3</v>
      </c>
    </row>
    <row r="571" spans="3:31" x14ac:dyDescent="0.25">
      <c r="C571" s="2">
        <v>43725</v>
      </c>
      <c r="D571" s="5">
        <f>('Raw Wide'!B570-'Raw Wide'!B569)/'Raw Wide'!B569</f>
        <v>-2.3100821683658471E-2</v>
      </c>
      <c r="E571" s="5">
        <f>('Raw Wide'!C570-'Raw Wide'!C569)/'Raw Wide'!C569</f>
        <v>8.566156964379526E-3</v>
      </c>
      <c r="F571" s="5">
        <f>('Raw Wide'!D570-'Raw Wide'!D569)/'Raw Wide'!D569</f>
        <v>6.5147976947639028E-3</v>
      </c>
      <c r="G571" s="5">
        <f>('Raw Wide'!E570-'Raw Wide'!E569)/'Raw Wide'!E569</f>
        <v>1.5842608816223336E-3</v>
      </c>
      <c r="H571" s="5">
        <f>('Raw Wide'!F570-'Raw Wide'!F569)/'Raw Wide'!F569</f>
        <v>-8.8443013424634453E-3</v>
      </c>
      <c r="I571" s="5">
        <f>('Raw Wide'!G570-'Raw Wide'!G569)/'Raw Wide'!G569</f>
        <v>2.7088095836753943E-2</v>
      </c>
      <c r="J571" s="5">
        <f>('Raw Wide'!H570-'Raw Wide'!H569)/'Raw Wide'!H569</f>
        <v>3.2058751317469102E-3</v>
      </c>
      <c r="K571" s="5">
        <f>('Raw Wide'!I570-'Raw Wide'!I569)/'Raw Wide'!I569</f>
        <v>-9.8306595594752744E-2</v>
      </c>
      <c r="W571" s="2">
        <v>43725</v>
      </c>
      <c r="X571" s="9">
        <f>return[[#This Row],[1COV.DE]]-$N$7</f>
        <v>-2.306461092388554E-2</v>
      </c>
      <c r="Y571" s="9">
        <f>return[[#This Row],[ADS.DE]]-$O$7</f>
        <v>8.3113915434831417E-3</v>
      </c>
      <c r="Z571" s="9">
        <f>return[[#This Row],[DB1.DE]]-$P$7</f>
        <v>5.9464339887420623E-3</v>
      </c>
      <c r="AA571" s="9">
        <f>return[[#This Row],[FME.DE]]-$Q$7</f>
        <v>1.7961494608329757E-3</v>
      </c>
      <c r="AB571" s="9">
        <f>return[[#This Row],[MRK.DE]]-$R$7</f>
        <v>-9.3169190388223237E-3</v>
      </c>
      <c r="AC571" s="9">
        <f>return[[#This Row],[PUM.DE]]-$S$7</f>
        <v>2.6285975027857657E-2</v>
      </c>
      <c r="AD571" s="9">
        <f>return[[#This Row],[SIE.DE]]-$T$7</f>
        <v>3.0699795349154943E-3</v>
      </c>
      <c r="AE571" s="9">
        <f>return[[#This Row],[ZAL.DE]]-$U$7</f>
        <v>-9.8261040977589045E-2</v>
      </c>
    </row>
    <row r="572" spans="3:31" x14ac:dyDescent="0.25">
      <c r="C572" s="2">
        <v>43726</v>
      </c>
      <c r="D572" s="5">
        <f>('Raw Wide'!B571-'Raw Wide'!B570)/'Raw Wide'!B570</f>
        <v>2.3874409371609621E-2</v>
      </c>
      <c r="E572" s="5">
        <f>('Raw Wide'!C571-'Raw Wide'!C570)/'Raw Wide'!C570</f>
        <v>9.7858646241985574E-3</v>
      </c>
      <c r="F572" s="5">
        <f>('Raw Wide'!D571-'Raw Wide'!D570)/'Raw Wide'!D570</f>
        <v>1.4383367073764854E-3</v>
      </c>
      <c r="G572" s="5">
        <f>('Raw Wide'!E571-'Raw Wide'!E570)/'Raw Wide'!E570</f>
        <v>-9.4903589249129678E-4</v>
      </c>
      <c r="H572" s="5">
        <f>('Raw Wide'!F571-'Raw Wide'!F570)/'Raw Wide'!F570</f>
        <v>5.0699427507461051E-3</v>
      </c>
      <c r="I572" s="5">
        <f>('Raw Wide'!G571-'Raw Wide'!G570)/'Raw Wide'!G570</f>
        <v>-3.6629898942733019E-3</v>
      </c>
      <c r="J572" s="5">
        <f>('Raw Wide'!H571-'Raw Wide'!H570)/'Raw Wide'!H570</f>
        <v>-4.6388291396488833E-3</v>
      </c>
      <c r="K572" s="5">
        <f>('Raw Wide'!I571-'Raw Wide'!I570)/'Raw Wide'!I570</f>
        <v>-5.6097560975608991E-3</v>
      </c>
      <c r="W572" s="2">
        <v>43726</v>
      </c>
      <c r="X572" s="9">
        <f>return[[#This Row],[1COV.DE]]-$N$7</f>
        <v>2.3910620131382551E-2</v>
      </c>
      <c r="Y572" s="9">
        <f>return[[#This Row],[ADS.DE]]-$O$7</f>
        <v>9.5310992033021732E-3</v>
      </c>
      <c r="Z572" s="9">
        <f>return[[#This Row],[DB1.DE]]-$P$7</f>
        <v>8.6997300135464503E-4</v>
      </c>
      <c r="AA572" s="9">
        <f>return[[#This Row],[FME.DE]]-$Q$7</f>
        <v>-7.3714731328065474E-4</v>
      </c>
      <c r="AB572" s="9">
        <f>return[[#This Row],[MRK.DE]]-$R$7</f>
        <v>4.5973250543872276E-3</v>
      </c>
      <c r="AC572" s="9">
        <f>return[[#This Row],[PUM.DE]]-$S$7</f>
        <v>-4.4651107031695881E-3</v>
      </c>
      <c r="AD572" s="9">
        <f>return[[#This Row],[SIE.DE]]-$T$7</f>
        <v>-4.7747247364802988E-3</v>
      </c>
      <c r="AE572" s="9">
        <f>return[[#This Row],[ZAL.DE]]-$U$7</f>
        <v>-5.5642014803971955E-3</v>
      </c>
    </row>
    <row r="573" spans="3:31" x14ac:dyDescent="0.25">
      <c r="C573" s="2">
        <v>43727</v>
      </c>
      <c r="D573" s="5">
        <f>('Raw Wide'!B572-'Raw Wide'!B571)/'Raw Wide'!B571</f>
        <v>8.2167485360492721E-3</v>
      </c>
      <c r="E573" s="5">
        <f>('Raw Wide'!C572-'Raw Wide'!C571)/'Raw Wide'!C571</f>
        <v>5.6682169461896989E-3</v>
      </c>
      <c r="F573" s="5">
        <f>('Raw Wide'!D572-'Raw Wide'!D571)/'Raw Wide'!D571</f>
        <v>2.1543986678631264E-3</v>
      </c>
      <c r="G573" s="5">
        <f>('Raw Wide'!E572-'Raw Wide'!E571)/'Raw Wide'!E571</f>
        <v>7.5997388104008957E-3</v>
      </c>
      <c r="H573" s="5">
        <f>('Raw Wide'!F572-'Raw Wide'!F571)/'Raw Wide'!F571</f>
        <v>3.2586740080377909E-2</v>
      </c>
      <c r="I573" s="5">
        <f>('Raw Wide'!G572-'Raw Wide'!G571)/'Raw Wide'!G571</f>
        <v>1.6911839184756552E-2</v>
      </c>
      <c r="J573" s="5">
        <f>('Raw Wide'!H572-'Raw Wide'!H571)/'Raw Wide'!H571</f>
        <v>9.424273168078548E-3</v>
      </c>
      <c r="K573" s="5">
        <f>('Raw Wide'!I572-'Raw Wide'!I571)/'Raw Wide'!I571</f>
        <v>-7.1130733382390541E-3</v>
      </c>
      <c r="W573" s="2">
        <v>43727</v>
      </c>
      <c r="X573" s="9">
        <f>return[[#This Row],[1COV.DE]]-$N$7</f>
        <v>8.2529592958222025E-3</v>
      </c>
      <c r="Y573" s="9">
        <f>return[[#This Row],[ADS.DE]]-$O$7</f>
        <v>5.4134515252933155E-3</v>
      </c>
      <c r="Z573" s="9">
        <f>return[[#This Row],[DB1.DE]]-$P$7</f>
        <v>1.5860349618412859E-3</v>
      </c>
      <c r="AA573" s="9">
        <f>return[[#This Row],[FME.DE]]-$Q$7</f>
        <v>7.8116273896115373E-3</v>
      </c>
      <c r="AB573" s="9">
        <f>return[[#This Row],[MRK.DE]]-$R$7</f>
        <v>3.2114122384019034E-2</v>
      </c>
      <c r="AC573" s="9">
        <f>return[[#This Row],[PUM.DE]]-$S$7</f>
        <v>1.6109718375860265E-2</v>
      </c>
      <c r="AD573" s="9">
        <f>return[[#This Row],[SIE.DE]]-$T$7</f>
        <v>9.2883775712471316E-3</v>
      </c>
      <c r="AE573" s="9">
        <f>return[[#This Row],[ZAL.DE]]-$U$7</f>
        <v>-7.0675187210753505E-3</v>
      </c>
    </row>
    <row r="574" spans="3:31" x14ac:dyDescent="0.25">
      <c r="C574" s="2">
        <v>43728</v>
      </c>
      <c r="D574" s="5">
        <f>('Raw Wide'!B573-'Raw Wide'!B572)/'Raw Wide'!B572</f>
        <v>-9.6915853048199739E-3</v>
      </c>
      <c r="E574" s="5">
        <f>('Raw Wide'!C573-'Raw Wide'!C572)/'Raw Wide'!C572</f>
        <v>-9.089626222596953E-4</v>
      </c>
      <c r="F574" s="5">
        <f>('Raw Wide'!D573-'Raw Wide'!D572)/'Raw Wide'!D572</f>
        <v>-1.4331832182518085E-3</v>
      </c>
      <c r="G574" s="5">
        <f>('Raw Wide'!E573-'Raw Wide'!E572)/'Raw Wide'!E572</f>
        <v>-9.7422777019130474E-3</v>
      </c>
      <c r="H574" s="5">
        <f>('Raw Wide'!F573-'Raw Wide'!F572)/'Raw Wide'!F572</f>
        <v>3.1265354094663307E-2</v>
      </c>
      <c r="I574" s="5">
        <f>('Raw Wide'!G573-'Raw Wide'!G572)/'Raw Wide'!G572</f>
        <v>1.4461275143292193E-2</v>
      </c>
      <c r="J574" s="5">
        <f>('Raw Wide'!H573-'Raw Wide'!H572)/'Raw Wide'!H572</f>
        <v>5.540212119591068E-3</v>
      </c>
      <c r="K574" s="5">
        <f>('Raw Wide'!I573-'Raw Wide'!I572)/'Raw Wide'!I572</f>
        <v>-1.8033596837944588E-2</v>
      </c>
      <c r="W574" s="2">
        <v>43728</v>
      </c>
      <c r="X574" s="9">
        <f>return[[#This Row],[1COV.DE]]-$N$7</f>
        <v>-9.6553745450470435E-3</v>
      </c>
      <c r="Y574" s="9">
        <f>return[[#This Row],[ADS.DE]]-$O$7</f>
        <v>-1.1637280431560791E-3</v>
      </c>
      <c r="Z574" s="9">
        <f>return[[#This Row],[DB1.DE]]-$P$7</f>
        <v>-2.0015469242736488E-3</v>
      </c>
      <c r="AA574" s="9">
        <f>return[[#This Row],[FME.DE]]-$Q$7</f>
        <v>-9.5303891227024057E-3</v>
      </c>
      <c r="AB574" s="9">
        <f>return[[#This Row],[MRK.DE]]-$R$7</f>
        <v>3.0792736398304429E-2</v>
      </c>
      <c r="AC574" s="9">
        <f>return[[#This Row],[PUM.DE]]-$S$7</f>
        <v>1.3659154334395907E-2</v>
      </c>
      <c r="AD574" s="9">
        <f>return[[#This Row],[SIE.DE]]-$T$7</f>
        <v>5.4043165227596526E-3</v>
      </c>
      <c r="AE574" s="9">
        <f>return[[#This Row],[ZAL.DE]]-$U$7</f>
        <v>-1.7988042220780882E-2</v>
      </c>
    </row>
    <row r="575" spans="3:31" x14ac:dyDescent="0.25">
      <c r="C575" s="2">
        <v>43731</v>
      </c>
      <c r="D575" s="5">
        <f>('Raw Wide'!B574-'Raw Wide'!B573)/'Raw Wide'!B573</f>
        <v>-1.3790088115393928E-2</v>
      </c>
      <c r="E575" s="5">
        <f>('Raw Wide'!C574-'Raw Wide'!C573)/'Raw Wide'!C573</f>
        <v>-8.5533109133342552E-3</v>
      </c>
      <c r="F575" s="5">
        <f>('Raw Wide'!D574-'Raw Wide'!D573)/'Raw Wide'!D573</f>
        <v>2.5116131202193763E-3</v>
      </c>
      <c r="G575" s="5">
        <f>('Raw Wide'!E574-'Raw Wide'!E573)/'Raw Wide'!E573</f>
        <v>-3.8083451082842911E-3</v>
      </c>
      <c r="H575" s="5">
        <f>('Raw Wide'!F574-'Raw Wide'!F573)/'Raw Wide'!F573</f>
        <v>-1.1369019431463468E-2</v>
      </c>
      <c r="I575" s="5">
        <f>('Raw Wide'!G574-'Raw Wide'!G573)/'Raw Wide'!G573</f>
        <v>-1.7106261198820621E-2</v>
      </c>
      <c r="J575" s="5">
        <f>('Raw Wide'!H574-'Raw Wide'!H573)/'Raw Wide'!H573</f>
        <v>-1.4080295836675111E-2</v>
      </c>
      <c r="K575" s="5">
        <f>('Raw Wide'!I574-'Raw Wide'!I573)/'Raw Wide'!I573</f>
        <v>-3.7736352201258021E-3</v>
      </c>
      <c r="W575" s="2">
        <v>43731</v>
      </c>
      <c r="X575" s="9">
        <f>return[[#This Row],[1COV.DE]]-$N$7</f>
        <v>-1.3753877355620997E-2</v>
      </c>
      <c r="Y575" s="9">
        <f>return[[#This Row],[ADS.DE]]-$O$7</f>
        <v>-8.8080763342306394E-3</v>
      </c>
      <c r="Z575" s="9">
        <f>return[[#This Row],[DB1.DE]]-$P$7</f>
        <v>1.9432494141975358E-3</v>
      </c>
      <c r="AA575" s="9">
        <f>return[[#This Row],[FME.DE]]-$Q$7</f>
        <v>-3.5964565290736491E-3</v>
      </c>
      <c r="AB575" s="9">
        <f>return[[#This Row],[MRK.DE]]-$R$7</f>
        <v>-1.1841637127822347E-2</v>
      </c>
      <c r="AC575" s="9">
        <f>return[[#This Row],[PUM.DE]]-$S$7</f>
        <v>-1.7908382007716907E-2</v>
      </c>
      <c r="AD575" s="9">
        <f>return[[#This Row],[SIE.DE]]-$T$7</f>
        <v>-1.4216191433506527E-2</v>
      </c>
      <c r="AE575" s="9">
        <f>return[[#This Row],[ZAL.DE]]-$U$7</f>
        <v>-3.7280806029620986E-3</v>
      </c>
    </row>
    <row r="576" spans="3:31" x14ac:dyDescent="0.25">
      <c r="C576" s="2">
        <v>43732</v>
      </c>
      <c r="D576" s="5">
        <f>('Raw Wide'!B575-'Raw Wide'!B574)/'Raw Wide'!B574</f>
        <v>-4.5097776782874002E-4</v>
      </c>
      <c r="E576" s="5">
        <f>('Raw Wide'!C575-'Raw Wide'!C574)/'Raw Wide'!C574</f>
        <v>5.5065399273951481E-3</v>
      </c>
      <c r="F576" s="5">
        <f>('Raw Wide'!D575-'Raw Wide'!D574)/'Raw Wide'!D574</f>
        <v>7.1581005058184103E-3</v>
      </c>
      <c r="G576" s="5">
        <f>('Raw Wide'!E575-'Raw Wide'!E574)/'Raw Wide'!E574</f>
        <v>8.2828927999532877E-3</v>
      </c>
      <c r="H576" s="5">
        <f>('Raw Wide'!F575-'Raw Wide'!F574)/'Raw Wide'!F574</f>
        <v>-6.2291079006742568E-3</v>
      </c>
      <c r="I576" s="5">
        <f>('Raw Wide'!G575-'Raw Wide'!G574)/'Raw Wide'!G574</f>
        <v>1.1602573071741154E-2</v>
      </c>
      <c r="J576" s="5">
        <f>('Raw Wide'!H575-'Raw Wide'!H574)/'Raw Wide'!H574</f>
        <v>-1.1797542334315705E-2</v>
      </c>
      <c r="K576" s="5">
        <f>('Raw Wide'!I575-'Raw Wide'!I574)/'Raw Wide'!I574</f>
        <v>2.6515253864406792E-2</v>
      </c>
      <c r="W576" s="2">
        <v>43732</v>
      </c>
      <c r="X576" s="9">
        <f>return[[#This Row],[1COV.DE]]-$N$7</f>
        <v>-4.1476700805580995E-4</v>
      </c>
      <c r="Y576" s="9">
        <f>return[[#This Row],[ADS.DE]]-$O$7</f>
        <v>5.2517745064987638E-3</v>
      </c>
      <c r="Z576" s="9">
        <f>return[[#This Row],[DB1.DE]]-$P$7</f>
        <v>6.5897367997965698E-3</v>
      </c>
      <c r="AA576" s="9">
        <f>return[[#This Row],[FME.DE]]-$Q$7</f>
        <v>8.4947813791639293E-3</v>
      </c>
      <c r="AB576" s="9">
        <f>return[[#This Row],[MRK.DE]]-$R$7</f>
        <v>-6.7017255970331343E-3</v>
      </c>
      <c r="AC576" s="9">
        <f>return[[#This Row],[PUM.DE]]-$S$7</f>
        <v>1.0800452262844868E-2</v>
      </c>
      <c r="AD576" s="9">
        <f>return[[#This Row],[SIE.DE]]-$T$7</f>
        <v>-1.1933437931147121E-2</v>
      </c>
      <c r="AE576" s="9">
        <f>return[[#This Row],[ZAL.DE]]-$U$7</f>
        <v>2.6560808481570497E-2</v>
      </c>
    </row>
    <row r="577" spans="3:31" x14ac:dyDescent="0.25">
      <c r="C577" s="2">
        <v>43733</v>
      </c>
      <c r="D577" s="5">
        <f>('Raw Wide'!B576-'Raw Wide'!B575)/'Raw Wide'!B575</f>
        <v>-6.7688946530024951E-3</v>
      </c>
      <c r="E577" s="5">
        <f>('Raw Wide'!C576-'Raw Wide'!C575)/'Raw Wide'!C575</f>
        <v>-1.5334013988314434E-2</v>
      </c>
      <c r="F577" s="5">
        <f>('Raw Wide'!D576-'Raw Wide'!D575)/'Raw Wide'!D575</f>
        <v>-4.6195981299400144E-3</v>
      </c>
      <c r="G577" s="5">
        <f>('Raw Wide'!E576-'Raw Wide'!E575)/'Raw Wide'!E575</f>
        <v>-2.1169087283577814E-2</v>
      </c>
      <c r="H577" s="5">
        <f>('Raw Wide'!F576-'Raw Wide'!F575)/'Raw Wide'!F575</f>
        <v>-1.3018335631993906E-2</v>
      </c>
      <c r="I577" s="5">
        <f>('Raw Wide'!G576-'Raw Wide'!G575)/'Raw Wide'!G575</f>
        <v>-1.2903195554070396E-2</v>
      </c>
      <c r="J577" s="5">
        <f>('Raw Wide'!H576-'Raw Wide'!H575)/'Raw Wide'!H575</f>
        <v>4.6077798099234835E-3</v>
      </c>
      <c r="K577" s="5">
        <f>('Raw Wide'!I576-'Raw Wide'!I575)/'Raw Wide'!I575</f>
        <v>4.9199505574439757E-3</v>
      </c>
      <c r="W577" s="2">
        <v>43733</v>
      </c>
      <c r="X577" s="9">
        <f>return[[#This Row],[1COV.DE]]-$N$7</f>
        <v>-6.7326838932295647E-3</v>
      </c>
      <c r="Y577" s="9">
        <f>return[[#This Row],[ADS.DE]]-$O$7</f>
        <v>-1.5588779409210819E-2</v>
      </c>
      <c r="Z577" s="9">
        <f>return[[#This Row],[DB1.DE]]-$P$7</f>
        <v>-5.1879618359618549E-3</v>
      </c>
      <c r="AA577" s="9">
        <f>return[[#This Row],[FME.DE]]-$Q$7</f>
        <v>-2.0957198704367172E-2</v>
      </c>
      <c r="AB577" s="9">
        <f>return[[#This Row],[MRK.DE]]-$R$7</f>
        <v>-1.3490953328352784E-2</v>
      </c>
      <c r="AC577" s="9">
        <f>return[[#This Row],[PUM.DE]]-$S$7</f>
        <v>-1.3705316362966683E-2</v>
      </c>
      <c r="AD577" s="9">
        <f>return[[#This Row],[SIE.DE]]-$T$7</f>
        <v>4.4718842130920681E-3</v>
      </c>
      <c r="AE577" s="9">
        <f>return[[#This Row],[ZAL.DE]]-$U$7</f>
        <v>4.9655051746076793E-3</v>
      </c>
    </row>
    <row r="578" spans="3:31" x14ac:dyDescent="0.25">
      <c r="C578" s="2">
        <v>43734</v>
      </c>
      <c r="D578" s="5">
        <f>('Raw Wide'!B577-'Raw Wide'!B576)/'Raw Wide'!B576</f>
        <v>-1.1812912701194334E-2</v>
      </c>
      <c r="E578" s="5">
        <f>('Raw Wide'!C577-'Raw Wide'!C576)/'Raw Wide'!C576</f>
        <v>3.3184987023701852E-2</v>
      </c>
      <c r="F578" s="5">
        <f>('Raw Wide'!D577-'Raw Wide'!D576)/'Raw Wide'!D576</f>
        <v>1.3923470212711906E-2</v>
      </c>
      <c r="G578" s="5">
        <f>('Raw Wide'!E577-'Raw Wide'!E576)/'Raw Wide'!E576</f>
        <v>-4.8418331144880131E-3</v>
      </c>
      <c r="H578" s="5">
        <f>('Raw Wide'!F577-'Raw Wide'!F576)/'Raw Wide'!F576</f>
        <v>2.4425931740039404E-3</v>
      </c>
      <c r="I578" s="5">
        <f>('Raw Wide'!G577-'Raw Wide'!G576)/'Raw Wide'!G576</f>
        <v>5.809727397308409E-3</v>
      </c>
      <c r="J578" s="5">
        <f>('Raw Wide'!H577-'Raw Wide'!H576)/'Raw Wide'!H576</f>
        <v>-2.2932373188526232E-3</v>
      </c>
      <c r="K578" s="5">
        <f>('Raw Wide'!I577-'Raw Wide'!I576)/'Raw Wide'!I576</f>
        <v>1.224088187225891E-3</v>
      </c>
      <c r="W578" s="2">
        <v>43734</v>
      </c>
      <c r="X578" s="9">
        <f>return[[#This Row],[1COV.DE]]-$N$7</f>
        <v>-1.1776701941421403E-2</v>
      </c>
      <c r="Y578" s="9">
        <f>return[[#This Row],[ADS.DE]]-$O$7</f>
        <v>3.2930221602805468E-2</v>
      </c>
      <c r="Z578" s="9">
        <f>return[[#This Row],[DB1.DE]]-$P$7</f>
        <v>1.3355106506690065E-2</v>
      </c>
      <c r="AA578" s="9">
        <f>return[[#This Row],[FME.DE]]-$Q$7</f>
        <v>-4.6299445352773715E-3</v>
      </c>
      <c r="AB578" s="9">
        <f>return[[#This Row],[MRK.DE]]-$R$7</f>
        <v>1.9699754776450625E-3</v>
      </c>
      <c r="AC578" s="9">
        <f>return[[#This Row],[PUM.DE]]-$S$7</f>
        <v>5.0076065884121232E-3</v>
      </c>
      <c r="AD578" s="9">
        <f>return[[#This Row],[SIE.DE]]-$T$7</f>
        <v>-2.4291329156840391E-3</v>
      </c>
      <c r="AE578" s="9">
        <f>return[[#This Row],[ZAL.DE]]-$U$7</f>
        <v>1.2696428043895947E-3</v>
      </c>
    </row>
    <row r="579" spans="3:31" x14ac:dyDescent="0.25">
      <c r="C579" s="2">
        <v>43735</v>
      </c>
      <c r="D579" s="5">
        <f>('Raw Wide'!B578-'Raw Wide'!B577)/'Raw Wide'!B577</f>
        <v>2.9655171666139051E-2</v>
      </c>
      <c r="E579" s="5">
        <f>('Raw Wide'!C578-'Raw Wide'!C577)/'Raw Wide'!C577</f>
        <v>2.314739902511553E-2</v>
      </c>
      <c r="F579" s="5">
        <f>('Raw Wide'!D578-'Raw Wide'!D577)/'Raw Wide'!D577</f>
        <v>1.0915469781850567E-2</v>
      </c>
      <c r="G579" s="5">
        <f>('Raw Wide'!E578-'Raw Wide'!E577)/'Raw Wide'!E577</f>
        <v>4.2166460890432026E-3</v>
      </c>
      <c r="H579" s="5">
        <f>('Raw Wide'!F578-'Raw Wide'!F577)/'Raw Wide'!F577</f>
        <v>1.0233987880875694E-2</v>
      </c>
      <c r="I579" s="5">
        <f>('Raw Wide'!G578-'Raw Wide'!G577)/'Raw Wide'!G577</f>
        <v>1.0108274359236374E-2</v>
      </c>
      <c r="J579" s="5">
        <f>('Raw Wide'!H578-'Raw Wide'!H577)/'Raw Wide'!H577</f>
        <v>1.7239452145597928E-2</v>
      </c>
      <c r="K579" s="5">
        <f>('Raw Wide'!I578-'Raw Wide'!I577)/'Raw Wide'!I577</f>
        <v>7.823936047729357E-3</v>
      </c>
      <c r="W579" s="2">
        <v>43735</v>
      </c>
      <c r="X579" s="9">
        <f>return[[#This Row],[1COV.DE]]-$N$7</f>
        <v>2.9691382425911982E-2</v>
      </c>
      <c r="Y579" s="9">
        <f>return[[#This Row],[ADS.DE]]-$O$7</f>
        <v>2.2892633604219146E-2</v>
      </c>
      <c r="Z579" s="9">
        <f>return[[#This Row],[DB1.DE]]-$P$7</f>
        <v>1.0347106075828727E-2</v>
      </c>
      <c r="AA579" s="9">
        <f>return[[#This Row],[FME.DE]]-$Q$7</f>
        <v>4.4285346682538442E-3</v>
      </c>
      <c r="AB579" s="9">
        <f>return[[#This Row],[MRK.DE]]-$R$7</f>
        <v>9.7613701845168151E-3</v>
      </c>
      <c r="AC579" s="9">
        <f>return[[#This Row],[PUM.DE]]-$S$7</f>
        <v>9.306153550340087E-3</v>
      </c>
      <c r="AD579" s="9">
        <f>return[[#This Row],[SIE.DE]]-$T$7</f>
        <v>1.7103556548766514E-2</v>
      </c>
      <c r="AE579" s="9">
        <f>return[[#This Row],[ZAL.DE]]-$U$7</f>
        <v>7.8694906648930606E-3</v>
      </c>
    </row>
    <row r="580" spans="3:31" x14ac:dyDescent="0.25">
      <c r="C580" s="2">
        <v>43738</v>
      </c>
      <c r="D580" s="5">
        <f>('Raw Wide'!B579-'Raw Wide'!B578)/'Raw Wide'!B578</f>
        <v>1.3619080361094079E-2</v>
      </c>
      <c r="E580" s="5">
        <f>('Raw Wide'!C579-'Raw Wide'!C578)/'Raw Wide'!C578</f>
        <v>1.9290984939550396E-3</v>
      </c>
      <c r="F580" s="5">
        <f>('Raw Wide'!D579-'Raw Wide'!D578)/'Raw Wide'!D578</f>
        <v>-1.0448804522295444E-3</v>
      </c>
      <c r="G580" s="5">
        <f>('Raw Wide'!E579-'Raw Wide'!E578)/'Raw Wide'!E578</f>
        <v>-3.5527981131305555E-3</v>
      </c>
      <c r="H580" s="5">
        <f>('Raw Wide'!F579-'Raw Wide'!F578)/'Raw Wide'!F578</f>
        <v>-2.8944519386784563E-3</v>
      </c>
      <c r="I580" s="5">
        <f>('Raw Wide'!G579-'Raw Wide'!G578)/'Raw Wide'!G578</f>
        <v>1.5010803671030118E-2</v>
      </c>
      <c r="J580" s="5">
        <f>('Raw Wide'!H579-'Raw Wide'!H578)/'Raw Wide'!H578</f>
        <v>9.1414204632727612E-3</v>
      </c>
      <c r="K580" s="5">
        <f>('Raw Wide'!I579-'Raw Wide'!I578)/'Raw Wide'!I578</f>
        <v>1.6011644444161865E-2</v>
      </c>
      <c r="W580" s="2">
        <v>43738</v>
      </c>
      <c r="X580" s="9">
        <f>return[[#This Row],[1COV.DE]]-$N$7</f>
        <v>1.3655291120867009E-2</v>
      </c>
      <c r="Y580" s="9">
        <f>return[[#This Row],[ADS.DE]]-$O$7</f>
        <v>1.6743330730586558E-3</v>
      </c>
      <c r="Z580" s="9">
        <f>return[[#This Row],[DB1.DE]]-$P$7</f>
        <v>-1.6132441582513849E-3</v>
      </c>
      <c r="AA580" s="9">
        <f>return[[#This Row],[FME.DE]]-$Q$7</f>
        <v>-3.3409095339199135E-3</v>
      </c>
      <c r="AB580" s="9">
        <f>return[[#This Row],[MRK.DE]]-$R$7</f>
        <v>-3.3670696350373342E-3</v>
      </c>
      <c r="AC580" s="9">
        <f>return[[#This Row],[PUM.DE]]-$S$7</f>
        <v>1.4208682862133832E-2</v>
      </c>
      <c r="AD580" s="9">
        <f>return[[#This Row],[SIE.DE]]-$T$7</f>
        <v>9.0055248664413449E-3</v>
      </c>
      <c r="AE580" s="9">
        <f>return[[#This Row],[ZAL.DE]]-$U$7</f>
        <v>1.6057199061325571E-2</v>
      </c>
    </row>
    <row r="581" spans="3:31" x14ac:dyDescent="0.25">
      <c r="C581" s="2">
        <v>43739</v>
      </c>
      <c r="D581" s="5">
        <f>('Raw Wide'!B580-'Raw Wide'!B579)/'Raw Wide'!B579</f>
        <v>-1.4537446294648213E-2</v>
      </c>
      <c r="E581" s="5">
        <f>('Raw Wide'!C580-'Raw Wide'!C579)/'Raw Wide'!C579</f>
        <v>-1.2077811930153523E-2</v>
      </c>
      <c r="F581" s="5">
        <f>('Raw Wide'!D580-'Raw Wide'!D579)/'Raw Wide'!D579</f>
        <v>-2.0223100374922792E-2</v>
      </c>
      <c r="G581" s="5">
        <f>('Raw Wide'!E580-'Raw Wide'!E579)/'Raw Wide'!E579</f>
        <v>-3.0794240378999485E-2</v>
      </c>
      <c r="H581" s="5">
        <f>('Raw Wide'!F580-'Raw Wide'!F579)/'Raw Wide'!F579</f>
        <v>-2.9025504931416341E-3</v>
      </c>
      <c r="I581" s="5">
        <f>('Raw Wide'!G580-'Raw Wide'!G579)/'Raw Wide'!G579</f>
        <v>-1.6197254214447985E-2</v>
      </c>
      <c r="J581" s="5">
        <f>('Raw Wide'!H580-'Raw Wide'!H579)/'Raw Wide'!H579</f>
        <v>-1.4554762677432321E-2</v>
      </c>
      <c r="K581" s="5">
        <f>('Raw Wide'!I580-'Raw Wide'!I579)/'Raw Wide'!I579</f>
        <v>-1.1938633907864443E-3</v>
      </c>
      <c r="W581" s="2">
        <v>43739</v>
      </c>
      <c r="X581" s="9">
        <f>return[[#This Row],[1COV.DE]]-$N$7</f>
        <v>-1.4501235534875282E-2</v>
      </c>
      <c r="Y581" s="9">
        <f>return[[#This Row],[ADS.DE]]-$O$7</f>
        <v>-1.2332577351049907E-2</v>
      </c>
      <c r="Z581" s="9">
        <f>return[[#This Row],[DB1.DE]]-$P$7</f>
        <v>-2.0791464080944632E-2</v>
      </c>
      <c r="AA581" s="9">
        <f>return[[#This Row],[FME.DE]]-$Q$7</f>
        <v>-3.0582351799788843E-2</v>
      </c>
      <c r="AB581" s="9">
        <f>return[[#This Row],[MRK.DE]]-$R$7</f>
        <v>-3.3751681895005121E-3</v>
      </c>
      <c r="AC581" s="9">
        <f>return[[#This Row],[PUM.DE]]-$S$7</f>
        <v>-1.6999375023344272E-2</v>
      </c>
      <c r="AD581" s="9">
        <f>return[[#This Row],[SIE.DE]]-$T$7</f>
        <v>-1.4690658274263737E-2</v>
      </c>
      <c r="AE581" s="9">
        <f>return[[#This Row],[ZAL.DE]]-$U$7</f>
        <v>-1.1483087736227405E-3</v>
      </c>
    </row>
    <row r="582" spans="3:31" x14ac:dyDescent="0.25">
      <c r="C582" s="2">
        <v>43740</v>
      </c>
      <c r="D582" s="5">
        <f>('Raw Wide'!B581-'Raw Wide'!B580)/'Raw Wide'!B580</f>
        <v>-4.60437088172529E-2</v>
      </c>
      <c r="E582" s="5">
        <f>('Raw Wide'!C581-'Raw Wide'!C580)/'Raw Wide'!C580</f>
        <v>-4.7661176716446818E-2</v>
      </c>
      <c r="F582" s="5">
        <f>('Raw Wide'!D581-'Raw Wide'!D580)/'Raw Wide'!D580</f>
        <v>-2.028482016372771E-2</v>
      </c>
      <c r="G582" s="5">
        <f>('Raw Wide'!E581-'Raw Wide'!E580)/'Raw Wide'!E580</f>
        <v>-3.0100402544204412E-2</v>
      </c>
      <c r="H582" s="5">
        <f>('Raw Wide'!F581-'Raw Wide'!F580)/'Raw Wide'!F580</f>
        <v>-2.814181670618764E-2</v>
      </c>
      <c r="I582" s="5">
        <f>('Raw Wide'!G581-'Raw Wide'!G580)/'Raw Wide'!G580</f>
        <v>-3.2927629684902572E-2</v>
      </c>
      <c r="J582" s="5">
        <f>('Raw Wide'!H581-'Raw Wide'!H580)/'Raw Wide'!H580</f>
        <v>-2.0450430291394275E-2</v>
      </c>
      <c r="K582" s="5">
        <f>('Raw Wide'!I581-'Raw Wide'!I580)/'Raw Wide'!I580</f>
        <v>-2.8926678033627643E-2</v>
      </c>
      <c r="W582" s="2">
        <v>43740</v>
      </c>
      <c r="X582" s="9">
        <f>return[[#This Row],[1COV.DE]]-$N$7</f>
        <v>-4.6007498057479973E-2</v>
      </c>
      <c r="Y582" s="9">
        <f>return[[#This Row],[ADS.DE]]-$O$7</f>
        <v>-4.7915942137343202E-2</v>
      </c>
      <c r="Z582" s="9">
        <f>return[[#This Row],[DB1.DE]]-$P$7</f>
        <v>-2.0853183869749551E-2</v>
      </c>
      <c r="AA582" s="9">
        <f>return[[#This Row],[FME.DE]]-$Q$7</f>
        <v>-2.9888513964993771E-2</v>
      </c>
      <c r="AB582" s="9">
        <f>return[[#This Row],[MRK.DE]]-$R$7</f>
        <v>-2.8614434402546518E-2</v>
      </c>
      <c r="AC582" s="9">
        <f>return[[#This Row],[PUM.DE]]-$S$7</f>
        <v>-3.3729750493798859E-2</v>
      </c>
      <c r="AD582" s="9">
        <f>return[[#This Row],[SIE.DE]]-$T$7</f>
        <v>-2.058632588822569E-2</v>
      </c>
      <c r="AE582" s="9">
        <f>return[[#This Row],[ZAL.DE]]-$U$7</f>
        <v>-2.8881123416463938E-2</v>
      </c>
    </row>
    <row r="583" spans="3:31" x14ac:dyDescent="0.25">
      <c r="C583" s="2">
        <v>43742</v>
      </c>
      <c r="D583" s="5">
        <f>('Raw Wide'!B582-'Raw Wide'!B581)/'Raw Wide'!B581</f>
        <v>1.0543619679504217E-2</v>
      </c>
      <c r="E583" s="5">
        <f>('Raw Wide'!C582-'Raw Wide'!C581)/'Raw Wide'!C581</f>
        <v>1.0604652078026534E-2</v>
      </c>
      <c r="F583" s="5">
        <f>('Raw Wide'!D582-'Raw Wide'!D581)/'Raw Wide'!D581</f>
        <v>1.9251847731012992E-2</v>
      </c>
      <c r="G583" s="5">
        <f>('Raw Wide'!E582-'Raw Wide'!E581)/'Raw Wide'!E581</f>
        <v>1.6551782613792074E-2</v>
      </c>
      <c r="H583" s="5">
        <f>('Raw Wide'!F582-'Raw Wide'!F581)/'Raw Wide'!F581</f>
        <v>9.9850612908800821E-3</v>
      </c>
      <c r="I583" s="5">
        <f>('Raw Wide'!G582-'Raw Wide'!G581)/'Raw Wide'!G581</f>
        <v>2.9607631217919865E-2</v>
      </c>
      <c r="J583" s="5">
        <f>('Raw Wide'!H582-'Raw Wide'!H581)/'Raw Wide'!H581</f>
        <v>4.8504862634233623E-3</v>
      </c>
      <c r="K583" s="5">
        <f>('Raw Wide'!I582-'Raw Wide'!I581)/'Raw Wide'!I581</f>
        <v>1.6740522322514082E-2</v>
      </c>
      <c r="W583" s="2">
        <v>43742</v>
      </c>
      <c r="X583" s="9">
        <f>return[[#This Row],[1COV.DE]]-$N$7</f>
        <v>1.0579830439277148E-2</v>
      </c>
      <c r="Y583" s="9">
        <f>return[[#This Row],[ADS.DE]]-$O$7</f>
        <v>1.034988665713015E-2</v>
      </c>
      <c r="Z583" s="9">
        <f>return[[#This Row],[DB1.DE]]-$P$7</f>
        <v>1.8683484024991152E-2</v>
      </c>
      <c r="AA583" s="9">
        <f>return[[#This Row],[FME.DE]]-$Q$7</f>
        <v>1.6763671193002715E-2</v>
      </c>
      <c r="AB583" s="9">
        <f>return[[#This Row],[MRK.DE]]-$R$7</f>
        <v>9.5124435945212037E-3</v>
      </c>
      <c r="AC583" s="9">
        <f>return[[#This Row],[PUM.DE]]-$S$7</f>
        <v>2.8805510409023578E-2</v>
      </c>
      <c r="AD583" s="9">
        <f>return[[#This Row],[SIE.DE]]-$T$7</f>
        <v>4.7145906665919468E-3</v>
      </c>
      <c r="AE583" s="9">
        <f>return[[#This Row],[ZAL.DE]]-$U$7</f>
        <v>1.6786076939677787E-2</v>
      </c>
    </row>
    <row r="584" spans="3:31" x14ac:dyDescent="0.25">
      <c r="C584" s="2">
        <v>43745</v>
      </c>
      <c r="D584" s="5">
        <f>('Raw Wide'!B583-'Raw Wide'!B582)/'Raw Wide'!B582</f>
        <v>3.0139530601132748E-3</v>
      </c>
      <c r="E584" s="5">
        <f>('Raw Wide'!C583-'Raw Wide'!C582)/'Raw Wide'!C582</f>
        <v>2.7614958841636842E-3</v>
      </c>
      <c r="F584" s="5">
        <f>('Raw Wide'!D583-'Raw Wide'!D582)/'Raw Wide'!D582</f>
        <v>-3.9202420931638178E-3</v>
      </c>
      <c r="G584" s="5">
        <f>('Raw Wide'!E583-'Raw Wide'!E582)/'Raw Wide'!E582</f>
        <v>-2.7137747163863257E-3</v>
      </c>
      <c r="H584" s="5">
        <f>('Raw Wide'!F583-'Raw Wide'!F582)/'Raw Wide'!F582</f>
        <v>1.0380620404265547E-2</v>
      </c>
      <c r="I584" s="5">
        <f>('Raw Wide'!G583-'Raw Wide'!G582)/'Raw Wide'!G582</f>
        <v>1.1502493915382715E-2</v>
      </c>
      <c r="J584" s="5">
        <f>('Raw Wide'!H583-'Raw Wide'!H582)/'Raw Wide'!H582</f>
        <v>1.1752252076638018E-2</v>
      </c>
      <c r="K584" s="5">
        <f>('Raw Wide'!I583-'Raw Wide'!I582)/'Raw Wide'!I582</f>
        <v>4.3583778295006054E-3</v>
      </c>
      <c r="W584" s="2">
        <v>43745</v>
      </c>
      <c r="X584" s="9">
        <f>return[[#This Row],[1COV.DE]]-$N$7</f>
        <v>3.0501638198862048E-3</v>
      </c>
      <c r="Y584" s="9">
        <f>return[[#This Row],[ADS.DE]]-$O$7</f>
        <v>2.5067304632673004E-3</v>
      </c>
      <c r="Z584" s="9">
        <f>return[[#This Row],[DB1.DE]]-$P$7</f>
        <v>-4.4886057991856583E-3</v>
      </c>
      <c r="AA584" s="9">
        <f>return[[#This Row],[FME.DE]]-$Q$7</f>
        <v>-2.5018861371756836E-3</v>
      </c>
      <c r="AB584" s="9">
        <f>return[[#This Row],[MRK.DE]]-$R$7</f>
        <v>9.9080027079066681E-3</v>
      </c>
      <c r="AC584" s="9">
        <f>return[[#This Row],[PUM.DE]]-$S$7</f>
        <v>1.0700373106486428E-2</v>
      </c>
      <c r="AD584" s="9">
        <f>return[[#This Row],[SIE.DE]]-$T$7</f>
        <v>1.1616356479806602E-2</v>
      </c>
      <c r="AE584" s="9">
        <f>return[[#This Row],[ZAL.DE]]-$U$7</f>
        <v>4.403932446664309E-3</v>
      </c>
    </row>
    <row r="585" spans="3:31" x14ac:dyDescent="0.25">
      <c r="C585" s="2">
        <v>43746</v>
      </c>
      <c r="D585" s="5">
        <f>('Raw Wide'!B584-'Raw Wide'!B583)/'Raw Wide'!B583</f>
        <v>-2.4040548531084348E-2</v>
      </c>
      <c r="E585" s="5">
        <f>('Raw Wide'!C584-'Raw Wide'!C583)/'Raw Wide'!C583</f>
        <v>-9.1793681354428482E-3</v>
      </c>
      <c r="F585" s="5">
        <f>('Raw Wide'!D584-'Raw Wide'!D583)/'Raw Wide'!D583</f>
        <v>-7.1556615346007716E-4</v>
      </c>
      <c r="G585" s="5">
        <f>('Raw Wide'!E584-'Raw Wide'!E583)/'Raw Wide'!E583</f>
        <v>-1.0203566610830345E-3</v>
      </c>
      <c r="H585" s="5">
        <f>('Raw Wide'!F584-'Raw Wide'!F583)/'Raw Wide'!F583</f>
        <v>9.7845483473615663E-4</v>
      </c>
      <c r="I585" s="5">
        <f>('Raw Wide'!G584-'Raw Wide'!G583)/'Raw Wide'!G583</f>
        <v>-7.1063353474337492E-4</v>
      </c>
      <c r="J585" s="5">
        <f>('Raw Wide'!H584-'Raw Wide'!H583)/'Raw Wide'!H583</f>
        <v>-1.5556940877738578E-2</v>
      </c>
      <c r="K585" s="5">
        <f>('Raw Wide'!I584-'Raw Wide'!I583)/'Raw Wide'!I583</f>
        <v>-9.6431533269044495E-3</v>
      </c>
      <c r="W585" s="2">
        <v>43746</v>
      </c>
      <c r="X585" s="9">
        <f>return[[#This Row],[1COV.DE]]-$N$7</f>
        <v>-2.4004337771311418E-2</v>
      </c>
      <c r="Y585" s="9">
        <f>return[[#This Row],[ADS.DE]]-$O$7</f>
        <v>-9.4341335563392324E-3</v>
      </c>
      <c r="Z585" s="9">
        <f>return[[#This Row],[DB1.DE]]-$P$7</f>
        <v>-1.2839298594819176E-3</v>
      </c>
      <c r="AA585" s="9">
        <f>return[[#This Row],[FME.DE]]-$Q$7</f>
        <v>-8.0846808187239245E-4</v>
      </c>
      <c r="AB585" s="9">
        <f>return[[#This Row],[MRK.DE]]-$R$7</f>
        <v>5.058371383772789E-4</v>
      </c>
      <c r="AC585" s="9">
        <f>return[[#This Row],[PUM.DE]]-$S$7</f>
        <v>-1.5127543436396608E-3</v>
      </c>
      <c r="AD585" s="9">
        <f>return[[#This Row],[SIE.DE]]-$T$7</f>
        <v>-1.5692836474569993E-2</v>
      </c>
      <c r="AE585" s="9">
        <f>return[[#This Row],[ZAL.DE]]-$U$7</f>
        <v>-9.5975987097407459E-3</v>
      </c>
    </row>
    <row r="586" spans="3:31" x14ac:dyDescent="0.25">
      <c r="C586" s="2">
        <v>43747</v>
      </c>
      <c r="D586" s="5">
        <f>('Raw Wide'!B585-'Raw Wide'!B584)/'Raw Wide'!B584</f>
        <v>5.2107319921360805E-3</v>
      </c>
      <c r="E586" s="5">
        <f>('Raw Wide'!C585-'Raw Wide'!C584)/'Raw Wide'!C584</f>
        <v>3.2981158257461625E-2</v>
      </c>
      <c r="F586" s="5">
        <f>('Raw Wide'!D585-'Raw Wide'!D584)/'Raw Wide'!D584</f>
        <v>7.16078555037302E-3</v>
      </c>
      <c r="G586" s="5">
        <f>('Raw Wide'!E585-'Raw Wide'!E584)/'Raw Wide'!E584</f>
        <v>1.4981295107038925E-2</v>
      </c>
      <c r="H586" s="5">
        <f>('Raw Wide'!F585-'Raw Wide'!F584)/'Raw Wide'!F584</f>
        <v>1.0263845634349593E-2</v>
      </c>
      <c r="I586" s="5">
        <f>('Raw Wide'!G585-'Raw Wide'!G584)/'Raw Wide'!G584</f>
        <v>1.4935966749876942E-2</v>
      </c>
      <c r="J586" s="5">
        <f>('Raw Wide'!H585-'Raw Wide'!H584)/'Raw Wide'!H584</f>
        <v>1.0745875975748474E-2</v>
      </c>
      <c r="K586" s="5">
        <f>('Raw Wide'!I585-'Raw Wide'!I584)/'Raw Wide'!I584</f>
        <v>6.3290649304253458E-3</v>
      </c>
      <c r="W586" s="2">
        <v>43747</v>
      </c>
      <c r="X586" s="9">
        <f>return[[#This Row],[1COV.DE]]-$N$7</f>
        <v>5.2469427519090108E-3</v>
      </c>
      <c r="Y586" s="9">
        <f>return[[#This Row],[ADS.DE]]-$O$7</f>
        <v>3.2726392836565241E-2</v>
      </c>
      <c r="Z586" s="9">
        <f>return[[#This Row],[DB1.DE]]-$P$7</f>
        <v>6.5924218443511795E-3</v>
      </c>
      <c r="AA586" s="9">
        <f>return[[#This Row],[FME.DE]]-$Q$7</f>
        <v>1.5193183686249567E-2</v>
      </c>
      <c r="AB586" s="9">
        <f>return[[#This Row],[MRK.DE]]-$R$7</f>
        <v>9.7912279379907142E-3</v>
      </c>
      <c r="AC586" s="9">
        <f>return[[#This Row],[PUM.DE]]-$S$7</f>
        <v>1.4133845940980655E-2</v>
      </c>
      <c r="AD586" s="9">
        <f>return[[#This Row],[SIE.DE]]-$T$7</f>
        <v>1.0609980378917057E-2</v>
      </c>
      <c r="AE586" s="9">
        <f>return[[#This Row],[ZAL.DE]]-$U$7</f>
        <v>6.3746195475890494E-3</v>
      </c>
    </row>
    <row r="587" spans="3:31" x14ac:dyDescent="0.25">
      <c r="C587" s="2">
        <v>43748</v>
      </c>
      <c r="D587" s="5">
        <f>('Raw Wide'!B586-'Raw Wide'!B585)/'Raw Wide'!B585</f>
        <v>2.1913344049938003E-2</v>
      </c>
      <c r="E587" s="5">
        <f>('Raw Wide'!C586-'Raw Wide'!C585)/'Raw Wide'!C585</f>
        <v>-5.3803993012573406E-4</v>
      </c>
      <c r="F587" s="5">
        <f>('Raw Wide'!D586-'Raw Wide'!D585)/'Raw Wide'!D585</f>
        <v>2.1329544261967535E-3</v>
      </c>
      <c r="G587" s="5">
        <f>('Raw Wide'!E586-'Raw Wide'!E585)/'Raw Wide'!E585</f>
        <v>-4.6963967104583755E-3</v>
      </c>
      <c r="H587" s="5">
        <f>('Raw Wide'!F586-'Raw Wide'!F585)/'Raw Wide'!F585</f>
        <v>4.8379889782285438E-3</v>
      </c>
      <c r="I587" s="5">
        <f>('Raw Wide'!G586-'Raw Wide'!G585)/'Raw Wide'!G585</f>
        <v>-1.0511537321662391E-2</v>
      </c>
      <c r="J587" s="5">
        <f>('Raw Wide'!H586-'Raw Wide'!H585)/'Raw Wide'!H585</f>
        <v>5.732712293584301E-3</v>
      </c>
      <c r="K587" s="5">
        <f>('Raw Wide'!I586-'Raw Wide'!I585)/'Raw Wide'!I585</f>
        <v>-8.7082728592164128E-3</v>
      </c>
      <c r="W587" s="2">
        <v>43748</v>
      </c>
      <c r="X587" s="9">
        <f>return[[#This Row],[1COV.DE]]-$N$7</f>
        <v>2.1949554809710933E-2</v>
      </c>
      <c r="Y587" s="9">
        <f>return[[#This Row],[ADS.DE]]-$O$7</f>
        <v>-7.9280535102211789E-4</v>
      </c>
      <c r="Z587" s="9">
        <f>return[[#This Row],[DB1.DE]]-$P$7</f>
        <v>1.564590720174913E-3</v>
      </c>
      <c r="AA587" s="9">
        <f>return[[#This Row],[FME.DE]]-$Q$7</f>
        <v>-4.4845081312477331E-3</v>
      </c>
      <c r="AB587" s="9">
        <f>return[[#This Row],[MRK.DE]]-$R$7</f>
        <v>4.3653712818696663E-3</v>
      </c>
      <c r="AC587" s="9">
        <f>return[[#This Row],[PUM.DE]]-$S$7</f>
        <v>-1.1313658130558677E-2</v>
      </c>
      <c r="AD587" s="9">
        <f>return[[#This Row],[SIE.DE]]-$T$7</f>
        <v>5.5968166967528855E-3</v>
      </c>
      <c r="AE587" s="9">
        <f>return[[#This Row],[ZAL.DE]]-$U$7</f>
        <v>-8.6627182420527093E-3</v>
      </c>
    </row>
    <row r="588" spans="3:31" x14ac:dyDescent="0.25">
      <c r="C588" s="2">
        <v>43749</v>
      </c>
      <c r="D588" s="5">
        <f>('Raw Wide'!B587-'Raw Wide'!B586)/'Raw Wide'!B586</f>
        <v>4.795948564320094E-2</v>
      </c>
      <c r="E588" s="5">
        <f>('Raw Wide'!C587-'Raw Wide'!C586)/'Raw Wide'!C586</f>
        <v>5.7431105993060979E-3</v>
      </c>
      <c r="F588" s="5">
        <f>('Raw Wide'!D587-'Raw Wide'!D586)/'Raw Wide'!D586</f>
        <v>6.7399469424600832E-3</v>
      </c>
      <c r="G588" s="5">
        <f>('Raw Wide'!E587-'Raw Wide'!E586)/'Raw Wide'!E586</f>
        <v>1.2133491915462929E-2</v>
      </c>
      <c r="H588" s="5">
        <f>('Raw Wide'!F587-'Raw Wide'!F586)/'Raw Wide'!F586</f>
        <v>4.8156523597946258E-4</v>
      </c>
      <c r="I588" s="5">
        <f>('Raw Wide'!G587-'Raw Wide'!G586)/'Raw Wide'!G586</f>
        <v>9.9149851281376596E-3</v>
      </c>
      <c r="J588" s="5">
        <f>('Raw Wide'!H587-'Raw Wide'!H586)/'Raw Wide'!H586</f>
        <v>2.7360316025212435E-2</v>
      </c>
      <c r="K588" s="5">
        <f>('Raw Wide'!I587-'Raw Wide'!I586)/'Raw Wide'!I586</f>
        <v>1.6105392874573115E-2</v>
      </c>
      <c r="W588" s="2">
        <v>43749</v>
      </c>
      <c r="X588" s="9">
        <f>return[[#This Row],[1COV.DE]]-$N$7</f>
        <v>4.7995696402973867E-2</v>
      </c>
      <c r="Y588" s="9">
        <f>return[[#This Row],[ADS.DE]]-$O$7</f>
        <v>5.4883451784097145E-3</v>
      </c>
      <c r="Z588" s="9">
        <f>return[[#This Row],[DB1.DE]]-$P$7</f>
        <v>6.1715832364382427E-3</v>
      </c>
      <c r="AA588" s="9">
        <f>return[[#This Row],[FME.DE]]-$Q$7</f>
        <v>1.2345380494673571E-2</v>
      </c>
      <c r="AB588" s="9">
        <f>return[[#This Row],[MRK.DE]]-$R$7</f>
        <v>8.9475396205847962E-6</v>
      </c>
      <c r="AC588" s="9">
        <f>return[[#This Row],[PUM.DE]]-$S$7</f>
        <v>9.112864319241373E-3</v>
      </c>
      <c r="AD588" s="9">
        <f>return[[#This Row],[SIE.DE]]-$T$7</f>
        <v>2.7224420428381021E-2</v>
      </c>
      <c r="AE588" s="9">
        <f>return[[#This Row],[ZAL.DE]]-$U$7</f>
        <v>1.615094749173682E-2</v>
      </c>
    </row>
    <row r="589" spans="3:31" x14ac:dyDescent="0.25">
      <c r="C589" s="2">
        <v>43752</v>
      </c>
      <c r="D589" s="5">
        <f>('Raw Wide'!B588-'Raw Wide'!B587)/'Raw Wide'!B587</f>
        <v>-7.7008532833340972E-3</v>
      </c>
      <c r="E589" s="5">
        <f>('Raw Wide'!C588-'Raw Wide'!C587)/'Raw Wide'!C587</f>
        <v>2.4979803680596356E-3</v>
      </c>
      <c r="F589" s="5">
        <f>('Raw Wide'!D588-'Raw Wide'!D587)/'Raw Wide'!D587</f>
        <v>1.3742171502985841E-2</v>
      </c>
      <c r="G589" s="5">
        <f>('Raw Wide'!E588-'Raw Wide'!E587)/'Raw Wide'!E587</f>
        <v>-3.9960357132617086E-3</v>
      </c>
      <c r="H589" s="5">
        <f>('Raw Wide'!F588-'Raw Wide'!F587)/'Raw Wide'!F587</f>
        <v>2.4060732596687703E-3</v>
      </c>
      <c r="I589" s="5">
        <f>('Raw Wide'!G588-'Raw Wide'!G587)/'Raw Wide'!G587</f>
        <v>-7.0126535822375346E-4</v>
      </c>
      <c r="J589" s="5">
        <f>('Raw Wide'!H588-'Raw Wide'!H587)/'Raw Wide'!H587</f>
        <v>5.0443204073909295E-4</v>
      </c>
      <c r="K589" s="5">
        <f>('Raw Wide'!I588-'Raw Wide'!I587)/'Raw Wide'!I587</f>
        <v>-2.8818204342416038E-3</v>
      </c>
      <c r="W589" s="2">
        <v>43752</v>
      </c>
      <c r="X589" s="9">
        <f>return[[#This Row],[1COV.DE]]-$N$7</f>
        <v>-7.6646425235611668E-3</v>
      </c>
      <c r="Y589" s="9">
        <f>return[[#This Row],[ADS.DE]]-$O$7</f>
        <v>2.2432149471632518E-3</v>
      </c>
      <c r="Z589" s="9">
        <f>return[[#This Row],[DB1.DE]]-$P$7</f>
        <v>1.3173807796964001E-2</v>
      </c>
      <c r="AA589" s="9">
        <f>return[[#This Row],[FME.DE]]-$Q$7</f>
        <v>-3.7841471340510665E-3</v>
      </c>
      <c r="AB589" s="9">
        <f>return[[#This Row],[MRK.DE]]-$R$7</f>
        <v>1.9334555633098926E-3</v>
      </c>
      <c r="AC589" s="9">
        <f>return[[#This Row],[PUM.DE]]-$S$7</f>
        <v>-1.5033861671200394E-3</v>
      </c>
      <c r="AD589" s="9">
        <f>return[[#This Row],[SIE.DE]]-$T$7</f>
        <v>3.6853644390767715E-4</v>
      </c>
      <c r="AE589" s="9">
        <f>return[[#This Row],[ZAL.DE]]-$U$7</f>
        <v>-2.8362658170779003E-3</v>
      </c>
    </row>
    <row r="590" spans="3:31" x14ac:dyDescent="0.25">
      <c r="C590" s="2">
        <v>43753</v>
      </c>
      <c r="D590" s="5">
        <f>('Raw Wide'!B589-'Raw Wide'!B588)/'Raw Wide'!B588</f>
        <v>1.4412444063171777E-2</v>
      </c>
      <c r="E590" s="5">
        <f>('Raw Wide'!C589-'Raw Wide'!C588)/'Raw Wide'!C588</f>
        <v>2.0292146770561782E-2</v>
      </c>
      <c r="F590" s="5">
        <f>('Raw Wide'!D589-'Raw Wide'!D588)/'Raw Wide'!D588</f>
        <v>1.14702601434062E-2</v>
      </c>
      <c r="G590" s="5">
        <f>('Raw Wide'!E589-'Raw Wide'!E588)/'Raw Wide'!E588</f>
        <v>1.9057093114550502E-2</v>
      </c>
      <c r="H590" s="5">
        <f>('Raw Wide'!F589-'Raw Wide'!F588)/'Raw Wide'!F588</f>
        <v>8.1612601412679835E-3</v>
      </c>
      <c r="I590" s="5">
        <f>('Raw Wide'!G589-'Raw Wide'!G588)/'Raw Wide'!G588</f>
        <v>2.3859495988656845E-2</v>
      </c>
      <c r="J590" s="5">
        <f>('Raw Wide'!H589-'Raw Wide'!H588)/'Raw Wide'!H588</f>
        <v>7.057959023222136E-3</v>
      </c>
      <c r="K590" s="5">
        <f>('Raw Wide'!I589-'Raw Wide'!I588)/'Raw Wide'!I588</f>
        <v>1.5655057803468122E-2</v>
      </c>
      <c r="W590" s="2">
        <v>43753</v>
      </c>
      <c r="X590" s="9">
        <f>return[[#This Row],[1COV.DE]]-$N$7</f>
        <v>1.4448654822944707E-2</v>
      </c>
      <c r="Y590" s="9">
        <f>return[[#This Row],[ADS.DE]]-$O$7</f>
        <v>2.0037381349665397E-2</v>
      </c>
      <c r="Z590" s="9">
        <f>return[[#This Row],[DB1.DE]]-$P$7</f>
        <v>1.0901896437384359E-2</v>
      </c>
      <c r="AA590" s="9">
        <f>return[[#This Row],[FME.DE]]-$Q$7</f>
        <v>1.9268981693761143E-2</v>
      </c>
      <c r="AB590" s="9">
        <f>return[[#This Row],[MRK.DE]]-$R$7</f>
        <v>7.688642444909106E-3</v>
      </c>
      <c r="AC590" s="9">
        <f>return[[#This Row],[PUM.DE]]-$S$7</f>
        <v>2.3057375179760559E-2</v>
      </c>
      <c r="AD590" s="9">
        <f>return[[#This Row],[SIE.DE]]-$T$7</f>
        <v>6.9220634263907205E-3</v>
      </c>
      <c r="AE590" s="9">
        <f>return[[#This Row],[ZAL.DE]]-$U$7</f>
        <v>1.5700612420631827E-2</v>
      </c>
    </row>
    <row r="591" spans="3:31" x14ac:dyDescent="0.25">
      <c r="C591" s="2">
        <v>43754</v>
      </c>
      <c r="D591" s="5">
        <f>('Raw Wide'!B590-'Raw Wide'!B589)/'Raw Wide'!B589</f>
        <v>8.3060964984032221E-3</v>
      </c>
      <c r="E591" s="5">
        <f>('Raw Wide'!C590-'Raw Wide'!C589)/'Raw Wide'!C589</f>
        <v>-1.7445923183262005E-2</v>
      </c>
      <c r="F591" s="5">
        <f>('Raw Wide'!D590-'Raw Wide'!D589)/'Raw Wide'!D589</f>
        <v>-2.3367658254787829E-2</v>
      </c>
      <c r="G591" s="5">
        <f>('Raw Wide'!E590-'Raw Wide'!E589)/'Raw Wide'!E589</f>
        <v>5.2494096983854164E-3</v>
      </c>
      <c r="H591" s="5">
        <f>('Raw Wide'!F590-'Raw Wide'!F589)/'Raw Wide'!F589</f>
        <v>9.5239265955861553E-3</v>
      </c>
      <c r="I591" s="5">
        <f>('Raw Wide'!G590-'Raw Wide'!G589)/'Raw Wide'!G589</f>
        <v>-1.3022481379937414E-2</v>
      </c>
      <c r="J591" s="5">
        <f>('Raw Wide'!H590-'Raw Wide'!H589)/'Raw Wide'!H589</f>
        <v>8.4100585203001291E-3</v>
      </c>
      <c r="K591" s="5">
        <f>('Raw Wide'!I590-'Raw Wide'!I589)/'Raw Wide'!I589</f>
        <v>3.0827841158541204E-3</v>
      </c>
      <c r="W591" s="2">
        <v>43754</v>
      </c>
      <c r="X591" s="9">
        <f>return[[#This Row],[1COV.DE]]-$N$7</f>
        <v>8.3423072581761525E-3</v>
      </c>
      <c r="Y591" s="9">
        <f>return[[#This Row],[ADS.DE]]-$O$7</f>
        <v>-1.7700688604158389E-2</v>
      </c>
      <c r="Z591" s="9">
        <f>return[[#This Row],[DB1.DE]]-$P$7</f>
        <v>-2.393602196080967E-2</v>
      </c>
      <c r="AA591" s="9">
        <f>return[[#This Row],[FME.DE]]-$Q$7</f>
        <v>5.4612982775960588E-3</v>
      </c>
      <c r="AB591" s="9">
        <f>return[[#This Row],[MRK.DE]]-$R$7</f>
        <v>9.0513088992272769E-3</v>
      </c>
      <c r="AC591" s="9">
        <f>return[[#This Row],[PUM.DE]]-$S$7</f>
        <v>-1.38246021888337E-2</v>
      </c>
      <c r="AD591" s="9">
        <f>return[[#This Row],[SIE.DE]]-$T$7</f>
        <v>8.2741629234687128E-3</v>
      </c>
      <c r="AE591" s="9">
        <f>return[[#This Row],[ZAL.DE]]-$U$7</f>
        <v>3.128338733017824E-3</v>
      </c>
    </row>
    <row r="592" spans="3:31" x14ac:dyDescent="0.25">
      <c r="C592" s="2">
        <v>43755</v>
      </c>
      <c r="D592" s="5">
        <f>('Raw Wide'!B591-'Raw Wide'!B590)/'Raw Wide'!B590</f>
        <v>-1.3657160285280414E-2</v>
      </c>
      <c r="E592" s="5">
        <f>('Raw Wide'!C591-'Raw Wide'!C590)/'Raw Wide'!C590</f>
        <v>1.4203687872382175E-3</v>
      </c>
      <c r="F592" s="5">
        <f>('Raw Wide'!D591-'Raw Wide'!D590)/'Raw Wide'!D590</f>
        <v>3.8704715280081991E-3</v>
      </c>
      <c r="G592" s="5">
        <f>('Raw Wide'!E591-'Raw Wide'!E590)/'Raw Wide'!E590</f>
        <v>-3.264541658140128E-4</v>
      </c>
      <c r="H592" s="5">
        <f>('Raw Wide'!F591-'Raw Wide'!F590)/'Raw Wide'!F590</f>
        <v>2.8301343331985913E-3</v>
      </c>
      <c r="I592" s="5">
        <f>('Raw Wide'!G591-'Raw Wide'!G590)/'Raw Wide'!G590</f>
        <v>6.9443331471959332E-4</v>
      </c>
      <c r="J592" s="5">
        <f>('Raw Wide'!H591-'Raw Wide'!H590)/'Raw Wide'!H590</f>
        <v>-1.7871413805828081E-2</v>
      </c>
      <c r="K592" s="5">
        <f>('Raw Wide'!I591-'Raw Wide'!I590)/'Raw Wide'!I590</f>
        <v>6.619456421263761E-3</v>
      </c>
      <c r="W592" s="2">
        <v>43755</v>
      </c>
      <c r="X592" s="9">
        <f>return[[#This Row],[1COV.DE]]-$N$7</f>
        <v>-1.3620949525507483E-2</v>
      </c>
      <c r="Y592" s="9">
        <f>return[[#This Row],[ADS.DE]]-$O$7</f>
        <v>1.1656033663418337E-3</v>
      </c>
      <c r="Z592" s="9">
        <f>return[[#This Row],[DB1.DE]]-$P$7</f>
        <v>3.3021078219863586E-3</v>
      </c>
      <c r="AA592" s="9">
        <f>return[[#This Row],[FME.DE]]-$Q$7</f>
        <v>-1.1456558660337076E-4</v>
      </c>
      <c r="AB592" s="9">
        <f>return[[#This Row],[MRK.DE]]-$R$7</f>
        <v>2.3575166368397134E-3</v>
      </c>
      <c r="AC592" s="9">
        <f>return[[#This Row],[PUM.DE]]-$S$7</f>
        <v>-1.076874941766927E-4</v>
      </c>
      <c r="AD592" s="9">
        <f>return[[#This Row],[SIE.DE]]-$T$7</f>
        <v>-1.8007309402659495E-2</v>
      </c>
      <c r="AE592" s="9">
        <f>return[[#This Row],[ZAL.DE]]-$U$7</f>
        <v>6.6650110384274645E-3</v>
      </c>
    </row>
    <row r="593" spans="3:31" x14ac:dyDescent="0.25">
      <c r="C593" s="2">
        <v>43756</v>
      </c>
      <c r="D593" s="5">
        <f>('Raw Wide'!B592-'Raw Wide'!B591)/'Raw Wide'!B591</f>
        <v>5.2747998220912971E-3</v>
      </c>
      <c r="E593" s="5">
        <f>('Raw Wide'!C592-'Raw Wide'!C591)/'Raw Wide'!C591</f>
        <v>-2.304865607690304E-3</v>
      </c>
      <c r="F593" s="5">
        <f>('Raw Wide'!D592-'Raw Wide'!D591)/'Raw Wide'!D591</f>
        <v>2.4536224415303703E-3</v>
      </c>
      <c r="G593" s="5">
        <f>('Raw Wide'!E592-'Raw Wide'!E591)/'Raw Wide'!E591</f>
        <v>-2.6118160258504042E-3</v>
      </c>
      <c r="H593" s="5">
        <f>('Raw Wide'!F592-'Raw Wide'!F591)/'Raw Wide'!F591</f>
        <v>-2.8221472772957737E-3</v>
      </c>
      <c r="I593" s="5">
        <f>('Raw Wide'!G592-'Raw Wide'!G591)/'Raw Wide'!G591</f>
        <v>-1.8042977862554224E-2</v>
      </c>
      <c r="J593" s="5">
        <f>('Raw Wide'!H592-'Raw Wide'!H591)/'Raw Wide'!H591</f>
        <v>8.5928533186162368E-3</v>
      </c>
      <c r="K593" s="5">
        <f>('Raw Wide'!I592-'Raw Wide'!I591)/'Raw Wide'!I591</f>
        <v>-2.4659533834686147E-2</v>
      </c>
      <c r="W593" s="2">
        <v>43756</v>
      </c>
      <c r="X593" s="9">
        <f>return[[#This Row],[1COV.DE]]-$N$7</f>
        <v>5.3110105818642275E-3</v>
      </c>
      <c r="Y593" s="9">
        <f>return[[#This Row],[ADS.DE]]-$O$7</f>
        <v>-2.5596310285866879E-3</v>
      </c>
      <c r="Z593" s="9">
        <f>return[[#This Row],[DB1.DE]]-$P$7</f>
        <v>1.8852587355085298E-3</v>
      </c>
      <c r="AA593" s="9">
        <f>return[[#This Row],[FME.DE]]-$Q$7</f>
        <v>-2.3999274466397621E-3</v>
      </c>
      <c r="AB593" s="9">
        <f>return[[#This Row],[MRK.DE]]-$R$7</f>
        <v>-3.2947649736546516E-3</v>
      </c>
      <c r="AC593" s="9">
        <f>return[[#This Row],[PUM.DE]]-$S$7</f>
        <v>-1.8845098671450511E-2</v>
      </c>
      <c r="AD593" s="9">
        <f>return[[#This Row],[SIE.DE]]-$T$7</f>
        <v>8.4569577217848205E-3</v>
      </c>
      <c r="AE593" s="9">
        <f>return[[#This Row],[ZAL.DE]]-$U$7</f>
        <v>-2.4613979217522442E-2</v>
      </c>
    </row>
    <row r="594" spans="3:31" x14ac:dyDescent="0.25">
      <c r="C594" s="2">
        <v>43759</v>
      </c>
      <c r="D594" s="5">
        <f>('Raw Wide'!B593-'Raw Wide'!B592)/'Raw Wide'!B592</f>
        <v>1.6834099105044919E-2</v>
      </c>
      <c r="E594" s="5">
        <f>('Raw Wide'!C593-'Raw Wide'!C592)/'Raw Wide'!C592</f>
        <v>0</v>
      </c>
      <c r="F594" s="5">
        <f>('Raw Wide'!D593-'Raw Wide'!D592)/'Raw Wide'!D592</f>
        <v>-2.3076997962678741E-2</v>
      </c>
      <c r="G594" s="5">
        <f>('Raw Wide'!E593-'Raw Wide'!E592)/'Raw Wide'!E592</f>
        <v>7.5287626763600622E-3</v>
      </c>
      <c r="H594" s="5">
        <f>('Raw Wide'!F593-'Raw Wide'!F592)/'Raw Wide'!F592</f>
        <v>-7.0755233166176516E-3</v>
      </c>
      <c r="I594" s="5">
        <f>('Raw Wide'!G593-'Raw Wide'!G592)/'Raw Wide'!G592</f>
        <v>3.5335554791598384E-3</v>
      </c>
      <c r="J594" s="5">
        <f>('Raw Wide'!H593-'Raw Wide'!H592)/'Raw Wide'!H592</f>
        <v>2.1750136041474223E-2</v>
      </c>
      <c r="K594" s="5">
        <f>('Raw Wide'!I593-'Raw Wide'!I592)/'Raw Wide'!I592</f>
        <v>3.8526367409737645E-3</v>
      </c>
      <c r="W594" s="2">
        <v>43759</v>
      </c>
      <c r="X594" s="9">
        <f>return[[#This Row],[1COV.DE]]-$N$7</f>
        <v>1.6870309864817849E-2</v>
      </c>
      <c r="Y594" s="9">
        <f>return[[#This Row],[ADS.DE]]-$O$7</f>
        <v>-2.5476542089638383E-4</v>
      </c>
      <c r="Z594" s="9">
        <f>return[[#This Row],[DB1.DE]]-$P$7</f>
        <v>-2.3645361668700581E-2</v>
      </c>
      <c r="AA594" s="9">
        <f>return[[#This Row],[FME.DE]]-$Q$7</f>
        <v>7.7406512555707047E-3</v>
      </c>
      <c r="AB594" s="9">
        <f>return[[#This Row],[MRK.DE]]-$R$7</f>
        <v>-7.5481410129765291E-3</v>
      </c>
      <c r="AC594" s="9">
        <f>return[[#This Row],[PUM.DE]]-$S$7</f>
        <v>2.7314346702635526E-3</v>
      </c>
      <c r="AD594" s="9">
        <f>return[[#This Row],[SIE.DE]]-$T$7</f>
        <v>2.1614240444642809E-2</v>
      </c>
      <c r="AE594" s="9">
        <f>return[[#This Row],[ZAL.DE]]-$U$7</f>
        <v>3.8981913581374681E-3</v>
      </c>
    </row>
    <row r="595" spans="3:31" x14ac:dyDescent="0.25">
      <c r="C595" s="2">
        <v>43760</v>
      </c>
      <c r="D595" s="5">
        <f>('Raw Wide'!B594-'Raw Wide'!B593)/'Raw Wide'!B593</f>
        <v>-1.2900368358581613E-2</v>
      </c>
      <c r="E595" s="5">
        <f>('Raw Wide'!C594-'Raw Wide'!C593)/'Raw Wide'!C593</f>
        <v>-4.265235987981013E-3</v>
      </c>
      <c r="F595" s="5">
        <f>('Raw Wide'!D594-'Raw Wide'!D593)/'Raw Wide'!D593</f>
        <v>8.9477131122738581E-3</v>
      </c>
      <c r="G595" s="5">
        <f>('Raw Wide'!E594-'Raw Wide'!E593)/'Raw Wide'!E593</f>
        <v>-5.9129356035684054E-2</v>
      </c>
      <c r="H595" s="5">
        <f>('Raw Wide'!F594-'Raw Wide'!F593)/'Raw Wide'!F593</f>
        <v>-4.2754823777282295E-3</v>
      </c>
      <c r="I595" s="5">
        <f>('Raw Wide'!G594-'Raw Wide'!G593)/'Raw Wide'!G593</f>
        <v>4.2253418736148329E-3</v>
      </c>
      <c r="J595" s="5">
        <f>('Raw Wide'!H594-'Raw Wide'!H593)/'Raw Wide'!H593</f>
        <v>1.2360167426469537E-2</v>
      </c>
      <c r="K595" s="5">
        <f>('Raw Wide'!I594-'Raw Wide'!I593)/'Raw Wide'!I593</f>
        <v>1.2712929064834066E-2</v>
      </c>
      <c r="W595" s="2">
        <v>43760</v>
      </c>
      <c r="X595" s="9">
        <f>return[[#This Row],[1COV.DE]]-$N$7</f>
        <v>-1.2864157598808683E-2</v>
      </c>
      <c r="Y595" s="9">
        <f>return[[#This Row],[ADS.DE]]-$O$7</f>
        <v>-4.5200014088773964E-3</v>
      </c>
      <c r="Z595" s="9">
        <f>return[[#This Row],[DB1.DE]]-$P$7</f>
        <v>8.3793494062520176E-3</v>
      </c>
      <c r="AA595" s="9">
        <f>return[[#This Row],[FME.DE]]-$Q$7</f>
        <v>-5.8917467456473409E-2</v>
      </c>
      <c r="AB595" s="9">
        <f>return[[#This Row],[MRK.DE]]-$R$7</f>
        <v>-4.748100074087107E-3</v>
      </c>
      <c r="AC595" s="9">
        <f>return[[#This Row],[PUM.DE]]-$S$7</f>
        <v>3.4232210647185471E-3</v>
      </c>
      <c r="AD595" s="9">
        <f>return[[#This Row],[SIE.DE]]-$T$7</f>
        <v>1.222427182963812E-2</v>
      </c>
      <c r="AE595" s="9">
        <f>return[[#This Row],[ZAL.DE]]-$U$7</f>
        <v>1.275848368199777E-2</v>
      </c>
    </row>
    <row r="596" spans="3:31" x14ac:dyDescent="0.25">
      <c r="C596" s="2">
        <v>43761</v>
      </c>
      <c r="D596" s="5">
        <f>('Raw Wide'!B595-'Raw Wide'!B594)/'Raw Wide'!B594</f>
        <v>1.6554082610441702E-2</v>
      </c>
      <c r="E596" s="5">
        <f>('Raw Wide'!C595-'Raw Wide'!C594)/'Raw Wide'!C594</f>
        <v>-2.1952638237431328E-2</v>
      </c>
      <c r="F596" s="5">
        <f>('Raw Wide'!D595-'Raw Wide'!D594)/'Raw Wide'!D594</f>
        <v>-9.5778356087228324E-3</v>
      </c>
      <c r="G596" s="5">
        <f>('Raw Wide'!E595-'Raw Wide'!E594)/'Raw Wide'!E594</f>
        <v>1.5193317556876317E-2</v>
      </c>
      <c r="H596" s="5">
        <f>('Raw Wide'!F595-'Raw Wide'!F594)/'Raw Wide'!F594</f>
        <v>-1.1927511371934282E-2</v>
      </c>
      <c r="I596" s="5">
        <f>('Raw Wide'!G595-'Raw Wide'!G594)/'Raw Wide'!G594</f>
        <v>-2.3842864495248844E-2</v>
      </c>
      <c r="J596" s="5">
        <f>('Raw Wide'!H595-'Raw Wide'!H594)/'Raw Wide'!H594</f>
        <v>4.6511790480707627E-3</v>
      </c>
      <c r="K596" s="5">
        <f>('Raw Wide'!I595-'Raw Wide'!I594)/'Raw Wide'!I594</f>
        <v>-2.3448625688095234E-2</v>
      </c>
      <c r="W596" s="2">
        <v>43761</v>
      </c>
      <c r="X596" s="9">
        <f>return[[#This Row],[1COV.DE]]-$N$7</f>
        <v>1.6590293370214632E-2</v>
      </c>
      <c r="Y596" s="9">
        <f>return[[#This Row],[ADS.DE]]-$O$7</f>
        <v>-2.2207403658327712E-2</v>
      </c>
      <c r="Z596" s="9">
        <f>return[[#This Row],[DB1.DE]]-$P$7</f>
        <v>-1.0146199314744673E-2</v>
      </c>
      <c r="AA596" s="9">
        <f>return[[#This Row],[FME.DE]]-$Q$7</f>
        <v>1.5405206136086959E-2</v>
      </c>
      <c r="AB596" s="9">
        <f>return[[#This Row],[MRK.DE]]-$R$7</f>
        <v>-1.240012906829316E-2</v>
      </c>
      <c r="AC596" s="9">
        <f>return[[#This Row],[PUM.DE]]-$S$7</f>
        <v>-2.464498530414513E-2</v>
      </c>
      <c r="AD596" s="9">
        <f>return[[#This Row],[SIE.DE]]-$T$7</f>
        <v>4.5152834512393472E-3</v>
      </c>
      <c r="AE596" s="9">
        <f>return[[#This Row],[ZAL.DE]]-$U$7</f>
        <v>-2.3403071070931529E-2</v>
      </c>
    </row>
    <row r="597" spans="3:31" x14ac:dyDescent="0.25">
      <c r="C597" s="2">
        <v>43762</v>
      </c>
      <c r="D597" s="5">
        <f>('Raw Wide'!B596-'Raw Wide'!B595)/'Raw Wide'!B595</f>
        <v>1.5000316035446361E-3</v>
      </c>
      <c r="E597" s="5">
        <f>('Raw Wide'!C596-'Raw Wide'!C595)/'Raw Wide'!C595</f>
        <v>-3.1021055930043904E-3</v>
      </c>
      <c r="F597" s="5">
        <f>('Raw Wide'!D596-'Raw Wide'!D595)/'Raw Wide'!D595</f>
        <v>1.9699147525507058E-2</v>
      </c>
      <c r="G597" s="5">
        <f>('Raw Wide'!E596-'Raw Wide'!E595)/'Raw Wide'!E595</f>
        <v>0</v>
      </c>
      <c r="H597" s="5">
        <f>('Raw Wide'!F596-'Raw Wide'!F595)/'Raw Wide'!F595</f>
        <v>1.9797234015731632E-2</v>
      </c>
      <c r="I597" s="5">
        <f>('Raw Wide'!G596-'Raw Wide'!G595)/'Raw Wide'!G595</f>
        <v>-3.5201287751953393E-2</v>
      </c>
      <c r="J597" s="5">
        <f>('Raw Wide'!H596-'Raw Wide'!H595)/'Raw Wide'!H595</f>
        <v>9.6450557492117181E-4</v>
      </c>
      <c r="K597" s="5">
        <f>('Raw Wide'!I596-'Raw Wide'!I595)/'Raw Wide'!I595</f>
        <v>1.3339776861508603E-2</v>
      </c>
      <c r="W597" s="2">
        <v>43762</v>
      </c>
      <c r="X597" s="9">
        <f>return[[#This Row],[1COV.DE]]-$N$7</f>
        <v>1.5362423633175661E-3</v>
      </c>
      <c r="Y597" s="9">
        <f>return[[#This Row],[ADS.DE]]-$O$7</f>
        <v>-3.3568710139007742E-3</v>
      </c>
      <c r="Z597" s="9">
        <f>return[[#This Row],[DB1.DE]]-$P$7</f>
        <v>1.9130783819485218E-2</v>
      </c>
      <c r="AA597" s="9">
        <f>return[[#This Row],[FME.DE]]-$Q$7</f>
        <v>2.1188857921064204E-4</v>
      </c>
      <c r="AB597" s="9">
        <f>return[[#This Row],[MRK.DE]]-$R$7</f>
        <v>1.9324616319372753E-2</v>
      </c>
      <c r="AC597" s="9">
        <f>return[[#This Row],[PUM.DE]]-$S$7</f>
        <v>-3.600340856084968E-2</v>
      </c>
      <c r="AD597" s="9">
        <f>return[[#This Row],[SIE.DE]]-$T$7</f>
        <v>8.2860997808975601E-4</v>
      </c>
      <c r="AE597" s="9">
        <f>return[[#This Row],[ZAL.DE]]-$U$7</f>
        <v>1.3385331478672307E-2</v>
      </c>
    </row>
    <row r="598" spans="3:31" x14ac:dyDescent="0.25">
      <c r="C598" s="2">
        <v>43763</v>
      </c>
      <c r="D598" s="5">
        <f>('Raw Wide'!B597-'Raw Wide'!B596)/'Raw Wide'!B596</f>
        <v>-1.0699639263539393E-3</v>
      </c>
      <c r="E598" s="5">
        <f>('Raw Wide'!C597-'Raw Wide'!C596)/'Raw Wide'!C596</f>
        <v>7.3220119816112704E-3</v>
      </c>
      <c r="F598" s="5">
        <f>('Raw Wide'!D597-'Raw Wide'!D596)/'Raw Wide'!D596</f>
        <v>-4.9175868487976622E-3</v>
      </c>
      <c r="G598" s="5">
        <f>('Raw Wide'!E597-'Raw Wide'!E596)/'Raw Wide'!E596</f>
        <v>9.1837611562120558E-3</v>
      </c>
      <c r="H598" s="5">
        <f>('Raw Wide'!F597-'Raw Wide'!F596)/'Raw Wide'!F596</f>
        <v>8.5226329225832637E-3</v>
      </c>
      <c r="I598" s="5">
        <f>('Raw Wide'!G597-'Raw Wide'!G596)/'Raw Wide'!G596</f>
        <v>-1.787051955604075E-2</v>
      </c>
      <c r="J598" s="5">
        <f>('Raw Wide'!H597-'Raw Wide'!H596)/'Raw Wide'!H596</f>
        <v>5.9741640157015994E-3</v>
      </c>
      <c r="K598" s="5">
        <f>('Raw Wide'!I597-'Raw Wide'!I596)/'Raw Wide'!I596</f>
        <v>-2.3934658303844587E-3</v>
      </c>
      <c r="W598" s="2">
        <v>43763</v>
      </c>
      <c r="X598" s="9">
        <f>return[[#This Row],[1COV.DE]]-$N$7</f>
        <v>-1.0337531665810093E-3</v>
      </c>
      <c r="Y598" s="9">
        <f>return[[#This Row],[ADS.DE]]-$O$7</f>
        <v>7.067246560714887E-3</v>
      </c>
      <c r="Z598" s="9">
        <f>return[[#This Row],[DB1.DE]]-$P$7</f>
        <v>-5.4859505548195027E-3</v>
      </c>
      <c r="AA598" s="9">
        <f>return[[#This Row],[FME.DE]]-$Q$7</f>
        <v>9.3956497354226974E-3</v>
      </c>
      <c r="AB598" s="9">
        <f>return[[#This Row],[MRK.DE]]-$R$7</f>
        <v>8.0500152262243854E-3</v>
      </c>
      <c r="AC598" s="9">
        <f>return[[#This Row],[PUM.DE]]-$S$7</f>
        <v>-1.8672640364937036E-2</v>
      </c>
      <c r="AD598" s="9">
        <f>return[[#This Row],[SIE.DE]]-$T$7</f>
        <v>5.838268418870184E-3</v>
      </c>
      <c r="AE598" s="9">
        <f>return[[#This Row],[ZAL.DE]]-$U$7</f>
        <v>-2.3479112132207551E-3</v>
      </c>
    </row>
    <row r="599" spans="3:31" x14ac:dyDescent="0.25">
      <c r="C599" s="2">
        <v>43766</v>
      </c>
      <c r="D599" s="5">
        <f>('Raw Wide'!B598-'Raw Wide'!B597)/'Raw Wide'!B597</f>
        <v>-2.8914015475888431E-2</v>
      </c>
      <c r="E599" s="5">
        <f>('Raw Wide'!C598-'Raw Wide'!C597)/'Raw Wide'!C597</f>
        <v>1.2538598696251671E-2</v>
      </c>
      <c r="F599" s="5">
        <f>('Raw Wide'!D598-'Raw Wide'!D597)/'Raw Wide'!D597</f>
        <v>1.6590298388300211E-2</v>
      </c>
      <c r="G599" s="5">
        <f>('Raw Wide'!E598-'Raw Wide'!E597)/'Raw Wide'!E597</f>
        <v>8.0889703351804572E-3</v>
      </c>
      <c r="H599" s="5">
        <f>('Raw Wide'!F598-'Raw Wide'!F597)/'Raw Wide'!F597</f>
        <v>-1.8778983809952532E-3</v>
      </c>
      <c r="I599" s="5">
        <f>('Raw Wide'!G598-'Raw Wide'!G597)/'Raw Wide'!G597</f>
        <v>5.3071525482648691E-3</v>
      </c>
      <c r="J599" s="5">
        <f>('Raw Wide'!H598-'Raw Wide'!H597)/'Raw Wide'!H597</f>
        <v>6.896612451174202E-3</v>
      </c>
      <c r="K599" s="5">
        <f>('Raw Wide'!I598-'Raw Wide'!I597)/'Raw Wide'!I597</f>
        <v>1.4395369481765759E-2</v>
      </c>
      <c r="W599" s="2">
        <v>43766</v>
      </c>
      <c r="X599" s="9">
        <f>return[[#This Row],[1COV.DE]]-$N$7</f>
        <v>-2.88778047161155E-2</v>
      </c>
      <c r="Y599" s="9">
        <f>return[[#This Row],[ADS.DE]]-$O$7</f>
        <v>1.2283833275355286E-2</v>
      </c>
      <c r="Z599" s="9">
        <f>return[[#This Row],[DB1.DE]]-$P$7</f>
        <v>1.6021934682278371E-2</v>
      </c>
      <c r="AA599" s="9">
        <f>return[[#This Row],[FME.DE]]-$Q$7</f>
        <v>8.3008589143910988E-3</v>
      </c>
      <c r="AB599" s="9">
        <f>return[[#This Row],[MRK.DE]]-$R$7</f>
        <v>-2.3505160773541309E-3</v>
      </c>
      <c r="AC599" s="9">
        <f>return[[#This Row],[PUM.DE]]-$S$7</f>
        <v>4.5050317393685833E-3</v>
      </c>
      <c r="AD599" s="9">
        <f>return[[#This Row],[SIE.DE]]-$T$7</f>
        <v>6.7607168543427866E-3</v>
      </c>
      <c r="AE599" s="9">
        <f>return[[#This Row],[ZAL.DE]]-$U$7</f>
        <v>1.4440924098929463E-2</v>
      </c>
    </row>
    <row r="600" spans="3:31" x14ac:dyDescent="0.25">
      <c r="C600" s="2">
        <v>43767</v>
      </c>
      <c r="D600" s="5">
        <f>('Raw Wide'!B599-'Raw Wide'!B598)/'Raw Wide'!B598</f>
        <v>-1.102775017550383E-2</v>
      </c>
      <c r="E600" s="5">
        <f>('Raw Wide'!C599-'Raw Wide'!C598)/'Raw Wide'!C598</f>
        <v>-9.3323299832807523E-3</v>
      </c>
      <c r="F600" s="5">
        <f>('Raw Wide'!D599-'Raw Wide'!D598)/'Raw Wide'!D598</f>
        <v>-2.3958240224799362E-2</v>
      </c>
      <c r="G600" s="5">
        <f>('Raw Wide'!E599-'Raw Wide'!E598)/'Raw Wide'!E598</f>
        <v>4.6472726112930469E-2</v>
      </c>
      <c r="H600" s="5">
        <f>('Raw Wide'!F599-'Raw Wide'!F598)/'Raw Wide'!F598</f>
        <v>2.3518189168803961E-3</v>
      </c>
      <c r="I600" s="5">
        <f>('Raw Wide'!G599-'Raw Wide'!G598)/'Raw Wide'!G598</f>
        <v>-7.5402785642085881E-4</v>
      </c>
      <c r="J600" s="5">
        <f>('Raw Wide'!H599-'Raw Wide'!H598)/'Raw Wide'!H598</f>
        <v>3.6148494024183151E-3</v>
      </c>
      <c r="K600" s="5">
        <f>('Raw Wide'!I599-'Raw Wide'!I598)/'Raw Wide'!I598</f>
        <v>-2.4124905963219007E-2</v>
      </c>
      <c r="W600" s="2">
        <v>43767</v>
      </c>
      <c r="X600" s="9">
        <f>return[[#This Row],[1COV.DE]]-$N$7</f>
        <v>-1.0991539415730899E-2</v>
      </c>
      <c r="Y600" s="9">
        <f>return[[#This Row],[ADS.DE]]-$O$7</f>
        <v>-9.5870954041771365E-3</v>
      </c>
      <c r="Z600" s="9">
        <f>return[[#This Row],[DB1.DE]]-$P$7</f>
        <v>-2.4526603930821202E-2</v>
      </c>
      <c r="AA600" s="9">
        <f>return[[#This Row],[FME.DE]]-$Q$7</f>
        <v>4.6684614692141115E-2</v>
      </c>
      <c r="AB600" s="9">
        <f>return[[#This Row],[MRK.DE]]-$R$7</f>
        <v>1.8792012205215184E-3</v>
      </c>
      <c r="AC600" s="9">
        <f>return[[#This Row],[PUM.DE]]-$S$7</f>
        <v>-1.5561486653171449E-3</v>
      </c>
      <c r="AD600" s="9">
        <f>return[[#This Row],[SIE.DE]]-$T$7</f>
        <v>3.4789538055868992E-3</v>
      </c>
      <c r="AE600" s="9">
        <f>return[[#This Row],[ZAL.DE]]-$U$7</f>
        <v>-2.4079351346055301E-2</v>
      </c>
    </row>
    <row r="601" spans="3:31" x14ac:dyDescent="0.25">
      <c r="C601" s="2">
        <v>43768</v>
      </c>
      <c r="D601" s="5">
        <f>('Raw Wide'!B600-'Raw Wide'!B599)/'Raw Wide'!B599</f>
        <v>-3.1222130782644179E-2</v>
      </c>
      <c r="E601" s="5">
        <f>('Raw Wide'!C600-'Raw Wide'!C599)/'Raw Wide'!C599</f>
        <v>7.0652677048730515E-3</v>
      </c>
      <c r="F601" s="5">
        <f>('Raw Wide'!D600-'Raw Wide'!D599)/'Raw Wide'!D599</f>
        <v>2.1344793276171577E-3</v>
      </c>
      <c r="G601" s="5">
        <f>('Raw Wide'!E600-'Raw Wide'!E599)/'Raw Wide'!E599</f>
        <v>3.6102281949242192E-2</v>
      </c>
      <c r="H601" s="5">
        <f>('Raw Wide'!F600-'Raw Wide'!F599)/'Raw Wide'!F599</f>
        <v>4.2234063056361118E-3</v>
      </c>
      <c r="I601" s="5">
        <f>('Raw Wide'!G600-'Raw Wide'!G599)/'Raw Wide'!G599</f>
        <v>2.2641453661579686E-2</v>
      </c>
      <c r="J601" s="5">
        <f>('Raw Wide'!H600-'Raw Wide'!H599)/'Raw Wide'!H599</f>
        <v>-7.9620535847035861E-3</v>
      </c>
      <c r="K601" s="5">
        <f>('Raw Wide'!I600-'Raw Wide'!I599)/'Raw Wide'!I599</f>
        <v>1.1148885659180117E-2</v>
      </c>
      <c r="W601" s="2">
        <v>43768</v>
      </c>
      <c r="X601" s="9">
        <f>return[[#This Row],[1COV.DE]]-$N$7</f>
        <v>-3.1185920022871249E-2</v>
      </c>
      <c r="Y601" s="9">
        <f>return[[#This Row],[ADS.DE]]-$O$7</f>
        <v>6.8105022839766681E-3</v>
      </c>
      <c r="Z601" s="9">
        <f>return[[#This Row],[DB1.DE]]-$P$7</f>
        <v>1.5661156215953172E-3</v>
      </c>
      <c r="AA601" s="9">
        <f>return[[#This Row],[FME.DE]]-$Q$7</f>
        <v>3.6314170528452837E-2</v>
      </c>
      <c r="AB601" s="9">
        <f>return[[#This Row],[MRK.DE]]-$R$7</f>
        <v>3.7507886092772338E-3</v>
      </c>
      <c r="AC601" s="9">
        <f>return[[#This Row],[PUM.DE]]-$S$7</f>
        <v>2.1839332852683399E-2</v>
      </c>
      <c r="AD601" s="9">
        <f>return[[#This Row],[SIE.DE]]-$T$7</f>
        <v>-8.0979491815350024E-3</v>
      </c>
      <c r="AE601" s="9">
        <f>return[[#This Row],[ZAL.DE]]-$U$7</f>
        <v>1.1194440276343821E-2</v>
      </c>
    </row>
    <row r="602" spans="3:31" x14ac:dyDescent="0.25">
      <c r="C602" s="2">
        <v>43769</v>
      </c>
      <c r="D602" s="5">
        <f>('Raw Wide'!B601-'Raw Wide'!B600)/'Raw Wide'!B600</f>
        <v>-8.9779632330974184E-3</v>
      </c>
      <c r="E602" s="5">
        <f>('Raw Wide'!C601-'Raw Wide'!C600)/'Raw Wide'!C600</f>
        <v>-3.9576795105704934E-3</v>
      </c>
      <c r="F602" s="5">
        <f>('Raw Wide'!D601-'Raw Wide'!D600)/'Raw Wide'!D600</f>
        <v>-1.34895683092631E-2</v>
      </c>
      <c r="G602" s="5">
        <f>('Raw Wide'!E601-'Raw Wide'!E600)/'Raw Wide'!E600</f>
        <v>3.0823537289480154E-4</v>
      </c>
      <c r="H602" s="5">
        <f>('Raw Wide'!F601-'Raw Wide'!F600)/'Raw Wide'!F600</f>
        <v>-9.3463972660099489E-4</v>
      </c>
      <c r="I602" s="5">
        <f>('Raw Wide'!G601-'Raw Wide'!G600)/'Raw Wide'!G600</f>
        <v>-4.4281392169254995E-3</v>
      </c>
      <c r="J602" s="5">
        <f>('Raw Wide'!H601-'Raw Wide'!H600)/'Raw Wide'!H600</f>
        <v>-1.2230172961166482E-2</v>
      </c>
      <c r="K602" s="5">
        <f>('Raw Wide'!I601-'Raw Wide'!I600)/'Raw Wide'!I600</f>
        <v>-6.8792016567784928E-2</v>
      </c>
      <c r="W602" s="2">
        <v>43769</v>
      </c>
      <c r="X602" s="9">
        <f>return[[#This Row],[1COV.DE]]-$N$7</f>
        <v>-8.941752473324488E-3</v>
      </c>
      <c r="Y602" s="9">
        <f>return[[#This Row],[ADS.DE]]-$O$7</f>
        <v>-4.2124449314668768E-3</v>
      </c>
      <c r="Z602" s="9">
        <f>return[[#This Row],[DB1.DE]]-$P$7</f>
        <v>-1.405793201528494E-2</v>
      </c>
      <c r="AA602" s="9">
        <f>return[[#This Row],[FME.DE]]-$Q$7</f>
        <v>5.2012395210544358E-4</v>
      </c>
      <c r="AB602" s="9">
        <f>return[[#This Row],[MRK.DE]]-$R$7</f>
        <v>-1.4072574229598727E-3</v>
      </c>
      <c r="AC602" s="9">
        <f>return[[#This Row],[PUM.DE]]-$S$7</f>
        <v>-5.2302600258217853E-3</v>
      </c>
      <c r="AD602" s="9">
        <f>return[[#This Row],[SIE.DE]]-$T$7</f>
        <v>-1.2366068557997899E-2</v>
      </c>
      <c r="AE602" s="9">
        <f>return[[#This Row],[ZAL.DE]]-$U$7</f>
        <v>-6.8746461950621229E-2</v>
      </c>
    </row>
    <row r="603" spans="3:31" x14ac:dyDescent="0.25">
      <c r="C603" s="2">
        <v>43770</v>
      </c>
      <c r="D603" s="5">
        <f>('Raw Wide'!B602-'Raw Wide'!B601)/'Raw Wide'!B601</f>
        <v>4.6225411475430751E-2</v>
      </c>
      <c r="E603" s="5">
        <f>('Raw Wide'!C602-'Raw Wide'!C601)/'Raw Wide'!C601</f>
        <v>1.1377905942076971E-2</v>
      </c>
      <c r="F603" s="5">
        <f>('Raw Wide'!D602-'Raw Wide'!D601)/'Raw Wide'!D601</f>
        <v>6.1172653886469759E-3</v>
      </c>
      <c r="G603" s="5">
        <f>('Raw Wide'!E602-'Raw Wide'!E601)/'Raw Wide'!E601</f>
        <v>1.6954548834091209E-2</v>
      </c>
      <c r="H603" s="5">
        <f>('Raw Wide'!F602-'Raw Wide'!F601)/'Raw Wide'!F601</f>
        <v>1.5435013907518984E-2</v>
      </c>
      <c r="I603" s="5">
        <f>('Raw Wide'!G602-'Raw Wide'!G601)/'Raw Wide'!G601</f>
        <v>8.1542855981690636E-3</v>
      </c>
      <c r="J603" s="5">
        <f>('Raw Wide'!H602-'Raw Wide'!H601)/'Raw Wide'!H601</f>
        <v>1.5089999905895986E-2</v>
      </c>
      <c r="K603" s="5">
        <f>('Raw Wide'!I602-'Raw Wide'!I601)/'Raw Wide'!I601</f>
        <v>1.2870013532561829E-2</v>
      </c>
      <c r="W603" s="2">
        <v>43770</v>
      </c>
      <c r="X603" s="9">
        <f>return[[#This Row],[1COV.DE]]-$N$7</f>
        <v>4.6261622235203678E-2</v>
      </c>
      <c r="Y603" s="9">
        <f>return[[#This Row],[ADS.DE]]-$O$7</f>
        <v>1.1123140521180587E-2</v>
      </c>
      <c r="Z603" s="9">
        <f>return[[#This Row],[DB1.DE]]-$P$7</f>
        <v>5.5489016826251354E-3</v>
      </c>
      <c r="AA603" s="9">
        <f>return[[#This Row],[FME.DE]]-$Q$7</f>
        <v>1.7166437413301851E-2</v>
      </c>
      <c r="AB603" s="9">
        <f>return[[#This Row],[MRK.DE]]-$R$7</f>
        <v>1.4962396211160106E-2</v>
      </c>
      <c r="AC603" s="9">
        <f>return[[#This Row],[PUM.DE]]-$S$7</f>
        <v>7.3521647892727778E-3</v>
      </c>
      <c r="AD603" s="9">
        <f>return[[#This Row],[SIE.DE]]-$T$7</f>
        <v>1.495410430906457E-2</v>
      </c>
      <c r="AE603" s="9">
        <f>return[[#This Row],[ZAL.DE]]-$U$7</f>
        <v>1.2915568149725533E-2</v>
      </c>
    </row>
    <row r="604" spans="3:31" x14ac:dyDescent="0.25">
      <c r="C604" s="2">
        <v>43773</v>
      </c>
      <c r="D604" s="5">
        <f>('Raw Wide'!B603-'Raw Wide'!B602)/'Raw Wide'!B602</f>
        <v>2.1758298651575459E-2</v>
      </c>
      <c r="E604" s="5">
        <f>('Raw Wide'!C603-'Raw Wide'!C602)/'Raw Wide'!C602</f>
        <v>2.1785973440243175E-2</v>
      </c>
      <c r="F604" s="5">
        <f>('Raw Wide'!D603-'Raw Wide'!D602)/'Raw Wide'!D602</f>
        <v>-1.8955769359658804E-2</v>
      </c>
      <c r="G604" s="5">
        <f>('Raw Wide'!E603-'Raw Wide'!E602)/'Raw Wide'!E602</f>
        <v>1.1821804369204986E-2</v>
      </c>
      <c r="H604" s="5">
        <f>('Raw Wide'!F603-'Raw Wide'!F602)/'Raw Wide'!F602</f>
        <v>-5.5273683994685957E-3</v>
      </c>
      <c r="I604" s="5">
        <f>('Raw Wide'!G603-'Raw Wide'!G602)/'Raw Wide'!G602</f>
        <v>-2.9411743928276579E-3</v>
      </c>
      <c r="J604" s="5">
        <f>('Raw Wide'!H603-'Raw Wide'!H602)/'Raw Wide'!H602</f>
        <v>2.4013710352756897E-2</v>
      </c>
      <c r="K604" s="5">
        <f>('Raw Wide'!I603-'Raw Wide'!I602)/'Raw Wide'!I602</f>
        <v>1.3977230697699178E-2</v>
      </c>
      <c r="W604" s="2">
        <v>43773</v>
      </c>
      <c r="X604" s="9">
        <f>return[[#This Row],[1COV.DE]]-$N$7</f>
        <v>2.1794509411348389E-2</v>
      </c>
      <c r="Y604" s="9">
        <f>return[[#This Row],[ADS.DE]]-$O$7</f>
        <v>2.1531208019346791E-2</v>
      </c>
      <c r="Z604" s="9">
        <f>return[[#This Row],[DB1.DE]]-$P$7</f>
        <v>-1.9524133065680644E-2</v>
      </c>
      <c r="AA604" s="9">
        <f>return[[#This Row],[FME.DE]]-$Q$7</f>
        <v>1.2033692948415628E-2</v>
      </c>
      <c r="AB604" s="9">
        <f>return[[#This Row],[MRK.DE]]-$R$7</f>
        <v>-5.9999860958274732E-3</v>
      </c>
      <c r="AC604" s="9">
        <f>return[[#This Row],[PUM.DE]]-$S$7</f>
        <v>-3.7432952017239438E-3</v>
      </c>
      <c r="AD604" s="9">
        <f>return[[#This Row],[SIE.DE]]-$T$7</f>
        <v>2.3877814755925483E-2</v>
      </c>
      <c r="AE604" s="9">
        <f>return[[#This Row],[ZAL.DE]]-$U$7</f>
        <v>1.4022785314862882E-2</v>
      </c>
    </row>
    <row r="605" spans="3:31" x14ac:dyDescent="0.25">
      <c r="C605" s="2">
        <v>43774</v>
      </c>
      <c r="D605" s="5">
        <f>('Raw Wide'!B604-'Raw Wide'!B603)/'Raw Wide'!B603</f>
        <v>5.4324688950563782E-3</v>
      </c>
      <c r="E605" s="5">
        <f>('Raw Wide'!C604-'Raw Wide'!C603)/'Raw Wide'!C603</f>
        <v>-1.6602601298319555E-2</v>
      </c>
      <c r="F605" s="5">
        <f>('Raw Wide'!D604-'Raw Wide'!D603)/'Raw Wide'!D603</f>
        <v>-1.4582558946124405E-2</v>
      </c>
      <c r="G605" s="5">
        <f>('Raw Wide'!E604-'Raw Wide'!E603)/'Raw Wide'!E603</f>
        <v>1.5278418549670233E-2</v>
      </c>
      <c r="H605" s="5">
        <f>('Raw Wide'!F604-'Raw Wide'!F603)/'Raw Wide'!F603</f>
        <v>4.6312975819729868E-4</v>
      </c>
      <c r="I605" s="5">
        <f>('Raw Wide'!G604-'Raw Wide'!G603)/'Raw Wide'!G603</f>
        <v>-1.6224275282508957E-2</v>
      </c>
      <c r="J605" s="5">
        <f>('Raw Wide'!H604-'Raw Wide'!H603)/'Raw Wide'!H603</f>
        <v>8.5613121646267529E-3</v>
      </c>
      <c r="K605" s="5">
        <f>('Raw Wide'!I604-'Raw Wide'!I603)/'Raw Wide'!I603</f>
        <v>-2.1303332265497153E-2</v>
      </c>
      <c r="W605" s="2">
        <v>43774</v>
      </c>
      <c r="X605" s="9">
        <f>return[[#This Row],[1COV.DE]]-$N$7</f>
        <v>5.4686796548293086E-3</v>
      </c>
      <c r="Y605" s="9">
        <f>return[[#This Row],[ADS.DE]]-$O$7</f>
        <v>-1.6857366719215939E-2</v>
      </c>
      <c r="Z605" s="9">
        <f>return[[#This Row],[DB1.DE]]-$P$7</f>
        <v>-1.5150922652146246E-2</v>
      </c>
      <c r="AA605" s="9">
        <f>return[[#This Row],[FME.DE]]-$Q$7</f>
        <v>1.5490307128880875E-2</v>
      </c>
      <c r="AB605" s="9">
        <f>return[[#This Row],[MRK.DE]]-$R$7</f>
        <v>-9.4879381615791021E-6</v>
      </c>
      <c r="AC605" s="9">
        <f>return[[#This Row],[PUM.DE]]-$S$7</f>
        <v>-1.7026396091405244E-2</v>
      </c>
      <c r="AD605" s="9">
        <f>return[[#This Row],[SIE.DE]]-$T$7</f>
        <v>8.4254165677953366E-3</v>
      </c>
      <c r="AE605" s="9">
        <f>return[[#This Row],[ZAL.DE]]-$U$7</f>
        <v>-2.1257777648333448E-2</v>
      </c>
    </row>
    <row r="606" spans="3:31" x14ac:dyDescent="0.25">
      <c r="C606" s="2">
        <v>43775</v>
      </c>
      <c r="D606" s="5">
        <f>('Raw Wide'!B605-'Raw Wide'!B604)/'Raw Wide'!B604</f>
        <v>-1.1454362652384191E-2</v>
      </c>
      <c r="E606" s="5">
        <f>('Raw Wide'!C605-'Raw Wide'!C604)/'Raw Wide'!C604</f>
        <v>-5.3492249536411712E-2</v>
      </c>
      <c r="F606" s="5">
        <f>('Raw Wide'!D605-'Raw Wide'!D604)/'Raw Wide'!D604</f>
        <v>1.0359072324580644E-2</v>
      </c>
      <c r="G606" s="5">
        <f>('Raw Wide'!E605-'Raw Wide'!E604)/'Raw Wide'!E604</f>
        <v>1.4754038914964456E-3</v>
      </c>
      <c r="H606" s="5">
        <f>('Raw Wide'!F605-'Raw Wide'!F604)/'Raw Wide'!F604</f>
        <v>3.2407949712890886E-3</v>
      </c>
      <c r="I606" s="5">
        <f>('Raw Wide'!G605-'Raw Wide'!G604)/'Raw Wide'!G604</f>
        <v>-1.4992463796595726E-2</v>
      </c>
      <c r="J606" s="5">
        <f>('Raw Wide'!H605-'Raw Wide'!H604)/'Raw Wide'!H604</f>
        <v>-1.8444703619692709E-4</v>
      </c>
      <c r="K606" s="5">
        <f>('Raw Wide'!I605-'Raw Wide'!I604)/'Raw Wide'!I604</f>
        <v>-1.3828451058346932E-2</v>
      </c>
      <c r="W606" s="2">
        <v>43775</v>
      </c>
      <c r="X606" s="9">
        <f>return[[#This Row],[1COV.DE]]-$N$7</f>
        <v>-1.1418151892611261E-2</v>
      </c>
      <c r="Y606" s="9">
        <f>return[[#This Row],[ADS.DE]]-$O$7</f>
        <v>-5.3747014957308097E-2</v>
      </c>
      <c r="Z606" s="9">
        <f>return[[#This Row],[DB1.DE]]-$P$7</f>
        <v>9.7907086185588035E-3</v>
      </c>
      <c r="AA606" s="9">
        <f>return[[#This Row],[FME.DE]]-$Q$7</f>
        <v>1.6872924707070876E-3</v>
      </c>
      <c r="AB606" s="9">
        <f>return[[#This Row],[MRK.DE]]-$R$7</f>
        <v>2.7681772749302107E-3</v>
      </c>
      <c r="AC606" s="9">
        <f>return[[#This Row],[PUM.DE]]-$S$7</f>
        <v>-1.5794584605492011E-2</v>
      </c>
      <c r="AD606" s="9">
        <f>return[[#This Row],[SIE.DE]]-$T$7</f>
        <v>-3.203426330283429E-4</v>
      </c>
      <c r="AE606" s="9">
        <f>return[[#This Row],[ZAL.DE]]-$U$7</f>
        <v>-1.3782896441183228E-2</v>
      </c>
    </row>
    <row r="607" spans="3:31" x14ac:dyDescent="0.25">
      <c r="C607" s="2">
        <v>43776</v>
      </c>
      <c r="D607" s="5">
        <f>('Raw Wide'!B606-'Raw Wide'!B605)/'Raw Wide'!B605</f>
        <v>2.6453750974539534E-2</v>
      </c>
      <c r="E607" s="5">
        <f>('Raw Wide'!C606-'Raw Wide'!C605)/'Raw Wide'!C605</f>
        <v>3.0792519892984715E-2</v>
      </c>
      <c r="F607" s="5">
        <f>('Raw Wide'!D606-'Raw Wide'!D605)/'Raw Wide'!D605</f>
        <v>-1.4280467700471594E-2</v>
      </c>
      <c r="G607" s="5">
        <f>('Raw Wide'!E606-'Raw Wide'!E605)/'Raw Wide'!E605</f>
        <v>1.679433818904821E-2</v>
      </c>
      <c r="H607" s="5">
        <f>('Raw Wide'!F606-'Raw Wide'!F605)/'Raw Wide'!F605</f>
        <v>-4.1532433762872627E-3</v>
      </c>
      <c r="I607" s="5">
        <f>('Raw Wide'!G606-'Raw Wide'!G605)/'Raw Wide'!G605</f>
        <v>2.8919272276793404E-2</v>
      </c>
      <c r="J607" s="5">
        <f>('Raw Wide'!H606-'Raw Wide'!H605)/'Raw Wide'!H605</f>
        <v>4.8911046253562698E-2</v>
      </c>
      <c r="K607" s="5">
        <f>('Raw Wide'!I606-'Raw Wide'!I605)/'Raw Wide'!I605</f>
        <v>-7.5304340446862555E-3</v>
      </c>
      <c r="W607" s="2">
        <v>43776</v>
      </c>
      <c r="X607" s="9">
        <f>return[[#This Row],[1COV.DE]]-$N$7</f>
        <v>2.6489961734312464E-2</v>
      </c>
      <c r="Y607" s="9">
        <f>return[[#This Row],[ADS.DE]]-$O$7</f>
        <v>3.0537754472088331E-2</v>
      </c>
      <c r="Z607" s="9">
        <f>return[[#This Row],[DB1.DE]]-$P$7</f>
        <v>-1.4848831406493434E-2</v>
      </c>
      <c r="AA607" s="9">
        <f>return[[#This Row],[FME.DE]]-$Q$7</f>
        <v>1.7006226768258852E-2</v>
      </c>
      <c r="AB607" s="9">
        <f>return[[#This Row],[MRK.DE]]-$R$7</f>
        <v>-4.6258610726461402E-3</v>
      </c>
      <c r="AC607" s="9">
        <f>return[[#This Row],[PUM.DE]]-$S$7</f>
        <v>2.8117151467897117E-2</v>
      </c>
      <c r="AD607" s="9">
        <f>return[[#This Row],[SIE.DE]]-$T$7</f>
        <v>4.8775150656731284E-2</v>
      </c>
      <c r="AE607" s="9">
        <f>return[[#This Row],[ZAL.DE]]-$U$7</f>
        <v>-7.4848794275225519E-3</v>
      </c>
    </row>
    <row r="608" spans="3:31" x14ac:dyDescent="0.25">
      <c r="C608" s="2">
        <v>43777</v>
      </c>
      <c r="D608" s="5">
        <f>('Raw Wide'!B607-'Raw Wide'!B606)/'Raw Wide'!B606</f>
        <v>-5.5379066992334754E-3</v>
      </c>
      <c r="E608" s="5">
        <f>('Raw Wide'!C607-'Raw Wide'!C606)/'Raw Wide'!C606</f>
        <v>-9.107467036825051E-3</v>
      </c>
      <c r="F608" s="5">
        <f>('Raw Wide'!D607-'Raw Wide'!D606)/'Raw Wide'!D606</f>
        <v>5.9433125821593243E-3</v>
      </c>
      <c r="G608" s="5">
        <f>('Raw Wide'!E607-'Raw Wide'!E606)/'Raw Wide'!E606</f>
        <v>-1.3329573919027247E-2</v>
      </c>
      <c r="H608" s="5">
        <f>('Raw Wide'!F607-'Raw Wide'!F606)/'Raw Wide'!F606</f>
        <v>1.5291973799861424E-2</v>
      </c>
      <c r="I608" s="5">
        <f>('Raw Wide'!G607-'Raw Wide'!G606)/'Raw Wide'!G606</f>
        <v>-1.3313593855851028E-2</v>
      </c>
      <c r="J608" s="5">
        <f>('Raw Wide'!H607-'Raw Wide'!H606)/'Raw Wide'!H606</f>
        <v>1.2317853120203696E-3</v>
      </c>
      <c r="K608" s="5">
        <f>('Raw Wide'!I607-'Raw Wide'!I606)/'Raw Wide'!I606</f>
        <v>-2.1716430619664304E-2</v>
      </c>
      <c r="W608" s="2">
        <v>43777</v>
      </c>
      <c r="X608" s="9">
        <f>return[[#This Row],[1COV.DE]]-$N$7</f>
        <v>-5.501695939460545E-3</v>
      </c>
      <c r="Y608" s="9">
        <f>return[[#This Row],[ADS.DE]]-$O$7</f>
        <v>-9.3622324577214353E-3</v>
      </c>
      <c r="Z608" s="9">
        <f>return[[#This Row],[DB1.DE]]-$P$7</f>
        <v>5.3749488761374838E-3</v>
      </c>
      <c r="AA608" s="9">
        <f>return[[#This Row],[FME.DE]]-$Q$7</f>
        <v>-1.3117685339816606E-2</v>
      </c>
      <c r="AB608" s="9">
        <f>return[[#This Row],[MRK.DE]]-$R$7</f>
        <v>1.4819356103502546E-2</v>
      </c>
      <c r="AC608" s="9">
        <f>return[[#This Row],[PUM.DE]]-$S$7</f>
        <v>-1.4115714664747314E-2</v>
      </c>
      <c r="AD608" s="9">
        <f>return[[#This Row],[SIE.DE]]-$T$7</f>
        <v>1.0958897151889537E-3</v>
      </c>
      <c r="AE608" s="9">
        <f>return[[#This Row],[ZAL.DE]]-$U$7</f>
        <v>-2.1670876002500599E-2</v>
      </c>
    </row>
    <row r="609" spans="3:31" x14ac:dyDescent="0.25">
      <c r="C609" s="2">
        <v>43780</v>
      </c>
      <c r="D609" s="5">
        <f>('Raw Wide'!B608-'Raw Wide'!B607)/'Raw Wide'!B607</f>
        <v>-1.1779711234619312E-2</v>
      </c>
      <c r="E609" s="5">
        <f>('Raw Wide'!C608-'Raw Wide'!C607)/'Raw Wide'!C607</f>
        <v>-8.0882757064910313E-3</v>
      </c>
      <c r="F609" s="5">
        <f>('Raw Wide'!D608-'Raw Wide'!D607)/'Raw Wide'!D607</f>
        <v>2.9543385367800821E-3</v>
      </c>
      <c r="G609" s="5">
        <f>('Raw Wide'!E608-'Raw Wide'!E607)/'Raw Wide'!E607</f>
        <v>-1.3803079521809919E-2</v>
      </c>
      <c r="H609" s="5">
        <f>('Raw Wide'!F608-'Raw Wide'!F607)/'Raw Wide'!F607</f>
        <v>-4.5636565110526337E-4</v>
      </c>
      <c r="I609" s="5">
        <f>('Raw Wide'!G608-'Raw Wide'!G607)/'Raw Wide'!G607</f>
        <v>2.9986214772226294E-3</v>
      </c>
      <c r="J609" s="5">
        <f>('Raw Wide'!H608-'Raw Wide'!H607)/'Raw Wide'!H607</f>
        <v>-1.1072092766279752E-2</v>
      </c>
      <c r="K609" s="5">
        <f>('Raw Wide'!I608-'Raw Wide'!I607)/'Raw Wide'!I607</f>
        <v>-4.8141215515945775E-3</v>
      </c>
      <c r="W609" s="2">
        <v>43780</v>
      </c>
      <c r="X609" s="9">
        <f>return[[#This Row],[1COV.DE]]-$N$7</f>
        <v>-1.1743500474846381E-2</v>
      </c>
      <c r="Y609" s="9">
        <f>return[[#This Row],[ADS.DE]]-$O$7</f>
        <v>-8.3430411273874155E-3</v>
      </c>
      <c r="Z609" s="9">
        <f>return[[#This Row],[DB1.DE]]-$P$7</f>
        <v>2.3859748307582416E-3</v>
      </c>
      <c r="AA609" s="9">
        <f>return[[#This Row],[FME.DE]]-$Q$7</f>
        <v>-1.3591190942599278E-2</v>
      </c>
      <c r="AB609" s="9">
        <f>return[[#This Row],[MRK.DE]]-$R$7</f>
        <v>-9.2898334746414121E-4</v>
      </c>
      <c r="AC609" s="9">
        <f>return[[#This Row],[PUM.DE]]-$S$7</f>
        <v>2.1965006683263436E-3</v>
      </c>
      <c r="AD609" s="9">
        <f>return[[#This Row],[SIE.DE]]-$T$7</f>
        <v>-1.1207988363111168E-2</v>
      </c>
      <c r="AE609" s="9">
        <f>return[[#This Row],[ZAL.DE]]-$U$7</f>
        <v>-4.7685669344308739E-3</v>
      </c>
    </row>
    <row r="610" spans="3:31" x14ac:dyDescent="0.25">
      <c r="C610" s="2">
        <v>43781</v>
      </c>
      <c r="D610" s="5">
        <f>('Raw Wide'!B609-'Raw Wide'!B608)/'Raw Wide'!B608</f>
        <v>-1.0186455051672465E-2</v>
      </c>
      <c r="E610" s="5">
        <f>('Raw Wide'!C609-'Raw Wide'!C608)/'Raw Wide'!C608</f>
        <v>-1.2973122373552423E-3</v>
      </c>
      <c r="F610" s="5">
        <f>('Raw Wide'!D609-'Raw Wide'!D608)/'Raw Wide'!D608</f>
        <v>4.7864092767640858E-3</v>
      </c>
      <c r="G610" s="5">
        <f>('Raw Wide'!E609-'Raw Wide'!E608)/'Raw Wide'!E608</f>
        <v>-8.9339362526985131E-3</v>
      </c>
      <c r="H610" s="5">
        <f>('Raw Wide'!F609-'Raw Wide'!F608)/'Raw Wide'!F608</f>
        <v>0</v>
      </c>
      <c r="I610" s="5">
        <f>('Raw Wide'!G609-'Raw Wide'!G608)/'Raw Wide'!G608</f>
        <v>-8.2213227431244453E-3</v>
      </c>
      <c r="J610" s="5">
        <f>('Raw Wide'!H609-'Raw Wide'!H608)/'Raw Wide'!H608</f>
        <v>1.7238288440067234E-2</v>
      </c>
      <c r="K610" s="5">
        <f>('Raw Wide'!I609-'Raw Wide'!I608)/'Raw Wide'!I608</f>
        <v>-7.2561141428679719E-3</v>
      </c>
      <c r="W610" s="2">
        <v>43781</v>
      </c>
      <c r="X610" s="9">
        <f>return[[#This Row],[1COV.DE]]-$N$7</f>
        <v>-1.0150244291899535E-2</v>
      </c>
      <c r="Y610" s="9">
        <f>return[[#This Row],[ADS.DE]]-$O$7</f>
        <v>-1.5520776582516262E-3</v>
      </c>
      <c r="Z610" s="9">
        <f>return[[#This Row],[DB1.DE]]-$P$7</f>
        <v>4.2180455707422453E-3</v>
      </c>
      <c r="AA610" s="9">
        <f>return[[#This Row],[FME.DE]]-$Q$7</f>
        <v>-8.7220476734878715E-3</v>
      </c>
      <c r="AB610" s="9">
        <f>return[[#This Row],[MRK.DE]]-$R$7</f>
        <v>-4.7261769635887778E-4</v>
      </c>
      <c r="AC610" s="9">
        <f>return[[#This Row],[PUM.DE]]-$S$7</f>
        <v>-9.023443552020732E-3</v>
      </c>
      <c r="AD610" s="9">
        <f>return[[#This Row],[SIE.DE]]-$T$7</f>
        <v>1.7102392843235819E-2</v>
      </c>
      <c r="AE610" s="9">
        <f>return[[#This Row],[ZAL.DE]]-$U$7</f>
        <v>-7.2105595257042684E-3</v>
      </c>
    </row>
    <row r="611" spans="3:31" x14ac:dyDescent="0.25">
      <c r="C611" s="2">
        <v>43782</v>
      </c>
      <c r="D611" s="5">
        <f>('Raw Wide'!B610-'Raw Wide'!B609)/'Raw Wide'!B609</f>
        <v>-2.5180524208437867E-2</v>
      </c>
      <c r="E611" s="5">
        <f>('Raw Wide'!C610-'Raw Wide'!C609)/'Raw Wide'!C609</f>
        <v>-9.4638191274639683E-3</v>
      </c>
      <c r="F611" s="5">
        <f>('Raw Wide'!D610-'Raw Wide'!D609)/'Raw Wide'!D609</f>
        <v>-1.8321212454685534E-3</v>
      </c>
      <c r="G611" s="5">
        <f>('Raw Wide'!E610-'Raw Wide'!E609)/'Raw Wide'!E609</f>
        <v>-1.1117805858637602E-2</v>
      </c>
      <c r="H611" s="5">
        <f>('Raw Wide'!F610-'Raw Wide'!F609)/'Raw Wide'!F609</f>
        <v>2.282946496274856E-3</v>
      </c>
      <c r="I611" s="5">
        <f>('Raw Wide'!G610-'Raw Wide'!G609)/'Raw Wide'!G609</f>
        <v>1.6578715289090409E-2</v>
      </c>
      <c r="J611" s="5">
        <f>('Raw Wide'!H610-'Raw Wide'!H609)/'Raw Wide'!H609</f>
        <v>8.7351447564948869E-4</v>
      </c>
      <c r="K611" s="5">
        <f>('Raw Wide'!I610-'Raw Wide'!I609)/'Raw Wide'!I609</f>
        <v>9.7455335610593663E-3</v>
      </c>
      <c r="W611" s="2">
        <v>43782</v>
      </c>
      <c r="X611" s="9">
        <f>return[[#This Row],[1COV.DE]]-$N$7</f>
        <v>-2.5144313448664937E-2</v>
      </c>
      <c r="Y611" s="9">
        <f>return[[#This Row],[ADS.DE]]-$O$7</f>
        <v>-9.7185845483603525E-3</v>
      </c>
      <c r="Z611" s="9">
        <f>return[[#This Row],[DB1.DE]]-$P$7</f>
        <v>-2.4004849514903939E-3</v>
      </c>
      <c r="AA611" s="9">
        <f>return[[#This Row],[FME.DE]]-$Q$7</f>
        <v>-1.090591727942696E-2</v>
      </c>
      <c r="AB611" s="9">
        <f>return[[#This Row],[MRK.DE]]-$R$7</f>
        <v>1.8103287999159782E-3</v>
      </c>
      <c r="AC611" s="9">
        <f>return[[#This Row],[PUM.DE]]-$S$7</f>
        <v>1.5776594480194122E-2</v>
      </c>
      <c r="AD611" s="9">
        <f>return[[#This Row],[SIE.DE]]-$T$7</f>
        <v>7.3761887881807289E-4</v>
      </c>
      <c r="AE611" s="9">
        <f>return[[#This Row],[ZAL.DE]]-$U$7</f>
        <v>9.7910881782230699E-3</v>
      </c>
    </row>
    <row r="612" spans="3:31" x14ac:dyDescent="0.25">
      <c r="C612" s="2">
        <v>43783</v>
      </c>
      <c r="D612" s="5">
        <f>('Raw Wide'!B611-'Raw Wide'!B610)/'Raw Wide'!B610</f>
        <v>7.4123431900597735E-3</v>
      </c>
      <c r="E612" s="5">
        <f>('Raw Wide'!C611-'Raw Wide'!C610)/'Raw Wide'!C610</f>
        <v>-5.994751722542279E-3</v>
      </c>
      <c r="F612" s="5">
        <f>('Raw Wide'!D611-'Raw Wide'!D610)/'Raw Wide'!D610</f>
        <v>2.569818148622408E-3</v>
      </c>
      <c r="G612" s="5">
        <f>('Raw Wide'!E611-'Raw Wide'!E610)/'Raw Wide'!E610</f>
        <v>-5.1654791354863528E-3</v>
      </c>
      <c r="H612" s="5">
        <f>('Raw Wide'!F611-'Raw Wide'!F610)/'Raw Wide'!F610</f>
        <v>-3.280175907547337E-2</v>
      </c>
      <c r="I612" s="5">
        <f>('Raw Wide'!G611-'Raw Wide'!G610)/'Raw Wide'!G610</f>
        <v>-1.3343080257730714E-2</v>
      </c>
      <c r="J612" s="5">
        <f>('Raw Wide'!H611-'Raw Wide'!H610)/'Raw Wide'!H610</f>
        <v>1.570970977176168E-3</v>
      </c>
      <c r="K612" s="5">
        <f>('Raw Wide'!I611-'Raw Wide'!I610)/'Raw Wide'!I610</f>
        <v>2.1983914798496384E-2</v>
      </c>
      <c r="W612" s="2">
        <v>43783</v>
      </c>
      <c r="X612" s="9">
        <f>return[[#This Row],[1COV.DE]]-$N$7</f>
        <v>7.4485539498327039E-3</v>
      </c>
      <c r="Y612" s="9">
        <f>return[[#This Row],[ADS.DE]]-$O$7</f>
        <v>-6.2495171434386633E-3</v>
      </c>
      <c r="Z612" s="9">
        <f>return[[#This Row],[DB1.DE]]-$P$7</f>
        <v>2.0014544426005675E-3</v>
      </c>
      <c r="AA612" s="9">
        <f>return[[#This Row],[FME.DE]]-$Q$7</f>
        <v>-4.9535905562757103E-3</v>
      </c>
      <c r="AB612" s="9">
        <f>return[[#This Row],[MRK.DE]]-$R$7</f>
        <v>-3.3274376771832245E-2</v>
      </c>
      <c r="AC612" s="9">
        <f>return[[#This Row],[PUM.DE]]-$S$7</f>
        <v>-1.4145201066627E-2</v>
      </c>
      <c r="AD612" s="9">
        <f>return[[#This Row],[SIE.DE]]-$T$7</f>
        <v>1.4350753803447521E-3</v>
      </c>
      <c r="AE612" s="9">
        <f>return[[#This Row],[ZAL.DE]]-$U$7</f>
        <v>2.2029469415660089E-2</v>
      </c>
    </row>
    <row r="613" spans="3:31" x14ac:dyDescent="0.25">
      <c r="C613" s="2">
        <v>43784</v>
      </c>
      <c r="D613" s="5">
        <f>('Raw Wide'!B612-'Raw Wide'!B611)/'Raw Wide'!B611</f>
        <v>4.4596025367136963E-4</v>
      </c>
      <c r="E613" s="5">
        <f>('Raw Wide'!C612-'Raw Wide'!C611)/'Raw Wide'!C611</f>
        <v>8.104163725481478E-3</v>
      </c>
      <c r="F613" s="5">
        <f>('Raw Wide'!D612-'Raw Wide'!D611)/'Raw Wide'!D611</f>
        <v>4.0277845128281831E-3</v>
      </c>
      <c r="G613" s="5">
        <f>('Raw Wide'!E612-'Raw Wide'!E611)/'Raw Wide'!E611</f>
        <v>6.414078608200177E-3</v>
      </c>
      <c r="H613" s="5">
        <f>('Raw Wide'!F612-'Raw Wide'!F611)/'Raw Wide'!F611</f>
        <v>1.7428159355986506E-2</v>
      </c>
      <c r="I613" s="5">
        <f>('Raw Wide'!G612-'Raw Wide'!G611)/'Raw Wide'!G611</f>
        <v>1.3523525747142322E-2</v>
      </c>
      <c r="J613" s="5">
        <f>('Raw Wide'!H612-'Raw Wide'!H611)/'Raw Wide'!H611</f>
        <v>2.0912949062526194E-3</v>
      </c>
      <c r="K613" s="5">
        <f>('Raw Wide'!I612-'Raw Wide'!I611)/'Raw Wide'!I611</f>
        <v>1.9150026735310233E-2</v>
      </c>
      <c r="W613" s="2">
        <v>43784</v>
      </c>
      <c r="X613" s="9">
        <f>return[[#This Row],[1COV.DE]]-$N$7</f>
        <v>4.821710134442997E-4</v>
      </c>
      <c r="Y613" s="9">
        <f>return[[#This Row],[ADS.DE]]-$O$7</f>
        <v>7.8493983045850937E-3</v>
      </c>
      <c r="Z613" s="9">
        <f>return[[#This Row],[DB1.DE]]-$P$7</f>
        <v>3.4594208068063426E-3</v>
      </c>
      <c r="AA613" s="9">
        <f>return[[#This Row],[FME.DE]]-$Q$7</f>
        <v>6.6259671874108195E-3</v>
      </c>
      <c r="AB613" s="9">
        <f>return[[#This Row],[MRK.DE]]-$R$7</f>
        <v>1.6955541659627628E-2</v>
      </c>
      <c r="AC613" s="9">
        <f>return[[#This Row],[PUM.DE]]-$S$7</f>
        <v>1.2721404938246035E-2</v>
      </c>
      <c r="AD613" s="9">
        <f>return[[#This Row],[SIE.DE]]-$T$7</f>
        <v>1.9553993094212035E-3</v>
      </c>
      <c r="AE613" s="9">
        <f>return[[#This Row],[ZAL.DE]]-$U$7</f>
        <v>1.9195581352473939E-2</v>
      </c>
    </row>
    <row r="614" spans="3:31" x14ac:dyDescent="0.25">
      <c r="C614" s="2">
        <v>43787</v>
      </c>
      <c r="D614" s="5">
        <f>('Raw Wide'!B613-'Raw Wide'!B612)/'Raw Wide'!B612</f>
        <v>-1.8275168934798785E-2</v>
      </c>
      <c r="E614" s="5">
        <f>('Raw Wide'!C613-'Raw Wide'!C612)/'Raw Wide'!C612</f>
        <v>1.3086571593222294E-2</v>
      </c>
      <c r="F614" s="5">
        <f>('Raw Wide'!D613-'Raw Wide'!D612)/'Raw Wide'!D612</f>
        <v>4.7410160088275375E-3</v>
      </c>
      <c r="G614" s="5">
        <f>('Raw Wide'!E613-'Raw Wide'!E612)/'Raw Wide'!E612</f>
        <v>1.3353519812354178E-2</v>
      </c>
      <c r="H614" s="5">
        <f>('Raw Wide'!F613-'Raw Wide'!F612)/'Raw Wide'!F612</f>
        <v>1.388901062178604E-3</v>
      </c>
      <c r="I614" s="5">
        <f>('Raw Wide'!G613-'Raw Wide'!G612)/'Raw Wide'!G612</f>
        <v>0</v>
      </c>
      <c r="J614" s="5">
        <f>('Raw Wide'!H613-'Raw Wide'!H612)/'Raw Wide'!H612</f>
        <v>-5.2173880808787862E-3</v>
      </c>
      <c r="K614" s="5">
        <f>('Raw Wide'!I613-'Raw Wide'!I612)/'Raw Wide'!I612</f>
        <v>-8.2367829208125787E-3</v>
      </c>
      <c r="W614" s="2">
        <v>43787</v>
      </c>
      <c r="X614" s="9">
        <f>return[[#This Row],[1COV.DE]]-$N$7</f>
        <v>-1.8238958175025854E-2</v>
      </c>
      <c r="Y614" s="9">
        <f>return[[#This Row],[ADS.DE]]-$O$7</f>
        <v>1.283180617232591E-2</v>
      </c>
      <c r="Z614" s="9">
        <f>return[[#This Row],[DB1.DE]]-$P$7</f>
        <v>4.172652302805697E-3</v>
      </c>
      <c r="AA614" s="9">
        <f>return[[#This Row],[FME.DE]]-$Q$7</f>
        <v>1.356540839156482E-2</v>
      </c>
      <c r="AB614" s="9">
        <f>return[[#This Row],[MRK.DE]]-$R$7</f>
        <v>9.1628336581972623E-4</v>
      </c>
      <c r="AC614" s="9">
        <f>return[[#This Row],[PUM.DE]]-$S$7</f>
        <v>-8.0212080889628602E-4</v>
      </c>
      <c r="AD614" s="9">
        <f>return[[#This Row],[SIE.DE]]-$T$7</f>
        <v>-5.3532836777102017E-3</v>
      </c>
      <c r="AE614" s="9">
        <f>return[[#This Row],[ZAL.DE]]-$U$7</f>
        <v>-8.1912283036488752E-3</v>
      </c>
    </row>
    <row r="615" spans="3:31" x14ac:dyDescent="0.25">
      <c r="C615" s="2">
        <v>43788</v>
      </c>
      <c r="D615" s="5">
        <f>('Raw Wide'!B614-'Raw Wide'!B613)/'Raw Wide'!B613</f>
        <v>-9.0804006722008286E-3</v>
      </c>
      <c r="E615" s="5">
        <f>('Raw Wide'!C614-'Raw Wide'!C613)/'Raw Wide'!C613</f>
        <v>4.4288305520634175E-3</v>
      </c>
      <c r="F615" s="5">
        <f>('Raw Wide'!D614-'Raw Wide'!D613)/'Raw Wide'!D613</f>
        <v>2.5409019281100623E-3</v>
      </c>
      <c r="G615" s="5">
        <f>('Raw Wide'!E614-'Raw Wide'!E613)/'Raw Wide'!E613</f>
        <v>5.3909679248822498E-3</v>
      </c>
      <c r="H615" s="5">
        <f>('Raw Wide'!F614-'Raw Wide'!F613)/'Raw Wide'!F613</f>
        <v>4.6227331641452031E-4</v>
      </c>
      <c r="I615" s="5">
        <f>('Raw Wide'!G614-'Raw Wide'!G613)/'Raw Wide'!G613</f>
        <v>-1.4825863609965507E-3</v>
      </c>
      <c r="J615" s="5">
        <f>('Raw Wide'!H614-'Raw Wide'!H613)/'Raw Wide'!H613</f>
        <v>3.4961573466112941E-4</v>
      </c>
      <c r="K615" s="5">
        <f>('Raw Wide'!I614-'Raw Wide'!I613)/'Raw Wide'!I613</f>
        <v>5.1907605811261838E-4</v>
      </c>
      <c r="W615" s="2">
        <v>43788</v>
      </c>
      <c r="X615" s="9">
        <f>return[[#This Row],[1COV.DE]]-$N$7</f>
        <v>-9.0441899124278982E-3</v>
      </c>
      <c r="Y615" s="9">
        <f>return[[#This Row],[ADS.DE]]-$O$7</f>
        <v>4.1740651311670332E-3</v>
      </c>
      <c r="Z615" s="9">
        <f>return[[#This Row],[DB1.DE]]-$P$7</f>
        <v>1.9725382220882218E-3</v>
      </c>
      <c r="AA615" s="9">
        <f>return[[#This Row],[FME.DE]]-$Q$7</f>
        <v>5.6028565040928922E-3</v>
      </c>
      <c r="AB615" s="9">
        <f>return[[#This Row],[MRK.DE]]-$R$7</f>
        <v>-1.0344379944357465E-5</v>
      </c>
      <c r="AC615" s="9">
        <f>return[[#This Row],[PUM.DE]]-$S$7</f>
        <v>-2.2847071698928367E-3</v>
      </c>
      <c r="AD615" s="9">
        <f>return[[#This Row],[SIE.DE]]-$T$7</f>
        <v>2.1372013782971358E-4</v>
      </c>
      <c r="AE615" s="9">
        <f>return[[#This Row],[ZAL.DE]]-$U$7</f>
        <v>5.6463067527632205E-4</v>
      </c>
    </row>
    <row r="616" spans="3:31" x14ac:dyDescent="0.25">
      <c r="C616" s="2">
        <v>43789</v>
      </c>
      <c r="D616" s="5">
        <f>('Raw Wide'!B615-'Raw Wide'!B614)/'Raw Wide'!B614</f>
        <v>-7.7892333326451922E-3</v>
      </c>
      <c r="E616" s="5">
        <f>('Raw Wide'!C615-'Raw Wide'!C614)/'Raw Wide'!C614</f>
        <v>3.1231885722746195E-3</v>
      </c>
      <c r="F616" s="5">
        <f>('Raw Wide'!D615-'Raw Wide'!D614)/'Raw Wide'!D614</f>
        <v>-3.9826931914732104E-3</v>
      </c>
      <c r="G616" s="5">
        <f>('Raw Wide'!E615-'Raw Wide'!E614)/'Raw Wide'!E614</f>
        <v>-1.1915516395175369E-2</v>
      </c>
      <c r="H616" s="5">
        <f>('Raw Wide'!F615-'Raw Wide'!F614)/'Raw Wide'!F614</f>
        <v>-3.6967097545071445E-3</v>
      </c>
      <c r="I616" s="5">
        <f>('Raw Wide'!G615-'Raw Wide'!G614)/'Raw Wide'!G614</f>
        <v>2.9696816036400035E-3</v>
      </c>
      <c r="J616" s="5">
        <f>('Raw Wide'!H615-'Raw Wide'!H614)/'Raw Wide'!H614</f>
        <v>3.3205325471667127E-3</v>
      </c>
      <c r="K616" s="5">
        <f>('Raw Wide'!I615-'Raw Wide'!I614)/'Raw Wide'!I614</f>
        <v>-4.4098055618626512E-3</v>
      </c>
      <c r="W616" s="2">
        <v>43789</v>
      </c>
      <c r="X616" s="9">
        <f>return[[#This Row],[1COV.DE]]-$N$7</f>
        <v>-7.7530225728722618E-3</v>
      </c>
      <c r="Y616" s="9">
        <f>return[[#This Row],[ADS.DE]]-$O$7</f>
        <v>2.8684231513782356E-3</v>
      </c>
      <c r="Z616" s="9">
        <f>return[[#This Row],[DB1.DE]]-$P$7</f>
        <v>-4.5510568974950509E-3</v>
      </c>
      <c r="AA616" s="9">
        <f>return[[#This Row],[FME.DE]]-$Q$7</f>
        <v>-1.1703627815964728E-2</v>
      </c>
      <c r="AB616" s="9">
        <f>return[[#This Row],[MRK.DE]]-$R$7</f>
        <v>-4.1693274508660221E-3</v>
      </c>
      <c r="AC616" s="9">
        <f>return[[#This Row],[PUM.DE]]-$S$7</f>
        <v>2.1675607947437177E-3</v>
      </c>
      <c r="AD616" s="9">
        <f>return[[#This Row],[SIE.DE]]-$T$7</f>
        <v>3.1846369503352968E-3</v>
      </c>
      <c r="AE616" s="9">
        <f>return[[#This Row],[ZAL.DE]]-$U$7</f>
        <v>-4.3642509446989476E-3</v>
      </c>
    </row>
    <row r="617" spans="3:31" x14ac:dyDescent="0.25">
      <c r="C617" s="2">
        <v>43790</v>
      </c>
      <c r="D617" s="5">
        <f>('Raw Wide'!B616-'Raw Wide'!B615)/'Raw Wide'!B615</f>
        <v>-1.085206661828538E-2</v>
      </c>
      <c r="E617" s="5">
        <f>('Raw Wide'!C616-'Raw Wide'!C615)/'Raw Wide'!C615</f>
        <v>0</v>
      </c>
      <c r="F617" s="5">
        <f>('Raw Wide'!D616-'Raw Wide'!D615)/'Raw Wide'!D615</f>
        <v>-7.6335498646795197E-3</v>
      </c>
      <c r="G617" s="5">
        <f>('Raw Wide'!E616-'Raw Wide'!E615)/'Raw Wide'!E615</f>
        <v>-4.5221419628140597E-3</v>
      </c>
      <c r="H617" s="5">
        <f>('Raw Wide'!F616-'Raw Wide'!F615)/'Raw Wide'!F615</f>
        <v>-6.0297529392068852E-3</v>
      </c>
      <c r="I617" s="5">
        <f>('Raw Wide'!G616-'Raw Wide'!G615)/'Raw Wide'!G615</f>
        <v>-6.6618369351298798E-3</v>
      </c>
      <c r="J617" s="5">
        <f>('Raw Wide'!H616-'Raw Wide'!H615)/'Raw Wide'!H615</f>
        <v>1.7416844113170526E-4</v>
      </c>
      <c r="K617" s="5">
        <f>('Raw Wide'!I616-'Raw Wide'!I615)/'Raw Wide'!I615</f>
        <v>-1.0422355121876266E-3</v>
      </c>
      <c r="W617" s="2">
        <v>43790</v>
      </c>
      <c r="X617" s="9">
        <f>return[[#This Row],[1COV.DE]]-$N$7</f>
        <v>-1.081585585851245E-2</v>
      </c>
      <c r="Y617" s="9">
        <f>return[[#This Row],[ADS.DE]]-$O$7</f>
        <v>-2.5476542089638383E-4</v>
      </c>
      <c r="Z617" s="9">
        <f>return[[#This Row],[DB1.DE]]-$P$7</f>
        <v>-8.2019135707013593E-3</v>
      </c>
      <c r="AA617" s="9">
        <f>return[[#This Row],[FME.DE]]-$Q$7</f>
        <v>-4.3102533836034181E-3</v>
      </c>
      <c r="AB617" s="9">
        <f>return[[#This Row],[MRK.DE]]-$R$7</f>
        <v>-6.5023706355657627E-3</v>
      </c>
      <c r="AC617" s="9">
        <f>return[[#This Row],[PUM.DE]]-$S$7</f>
        <v>-7.4639577440261656E-3</v>
      </c>
      <c r="AD617" s="9">
        <f>return[[#This Row],[SIE.DE]]-$T$7</f>
        <v>3.8272844300289434E-5</v>
      </c>
      <c r="AE617" s="9">
        <f>return[[#This Row],[ZAL.DE]]-$U$7</f>
        <v>-9.9668089502392282E-4</v>
      </c>
    </row>
    <row r="618" spans="3:31" x14ac:dyDescent="0.25">
      <c r="C618" s="2">
        <v>43791</v>
      </c>
      <c r="D618" s="5">
        <f>('Raw Wide'!B617-'Raw Wide'!B616)/'Raw Wide'!B616</f>
        <v>1.2605061247948472E-2</v>
      </c>
      <c r="E618" s="5">
        <f>('Raw Wide'!C617-'Raw Wide'!C616)/'Raw Wide'!C616</f>
        <v>0</v>
      </c>
      <c r="F618" s="5">
        <f>('Raw Wide'!D617-'Raw Wide'!D616)/'Raw Wide'!D616</f>
        <v>1.831450029394459E-3</v>
      </c>
      <c r="G618" s="5">
        <f>('Raw Wide'!E617-'Raw Wide'!E616)/'Raw Wide'!E616</f>
        <v>8.4796681559579229E-3</v>
      </c>
      <c r="H618" s="5">
        <f>('Raw Wide'!F617-'Raw Wide'!F616)/'Raw Wide'!F616</f>
        <v>-5.1330001029853732E-3</v>
      </c>
      <c r="I618" s="5">
        <f>('Raw Wide'!G617-'Raw Wide'!G616)/'Raw Wide'!G616</f>
        <v>-8.9417504203519581E-3</v>
      </c>
      <c r="J618" s="5">
        <f>('Raw Wide'!H617-'Raw Wide'!H616)/'Raw Wide'!H616</f>
        <v>-5.2249048206014291E-4</v>
      </c>
      <c r="K618" s="5">
        <f>('Raw Wide'!I617-'Raw Wide'!I616)/'Raw Wide'!I616</f>
        <v>-1.0433229003652511E-3</v>
      </c>
      <c r="W618" s="2">
        <v>43791</v>
      </c>
      <c r="X618" s="9">
        <f>return[[#This Row],[1COV.DE]]-$N$7</f>
        <v>1.2641272007721402E-2</v>
      </c>
      <c r="Y618" s="9">
        <f>return[[#This Row],[ADS.DE]]-$O$7</f>
        <v>-2.5476542089638383E-4</v>
      </c>
      <c r="Z618" s="9">
        <f>return[[#This Row],[DB1.DE]]-$P$7</f>
        <v>1.2630863233726187E-3</v>
      </c>
      <c r="AA618" s="9">
        <f>return[[#This Row],[FME.DE]]-$Q$7</f>
        <v>8.6915567351685645E-3</v>
      </c>
      <c r="AB618" s="9">
        <f>return[[#This Row],[MRK.DE]]-$R$7</f>
        <v>-5.6056177993442508E-3</v>
      </c>
      <c r="AC618" s="9">
        <f>return[[#This Row],[PUM.DE]]-$S$7</f>
        <v>-9.7438712292482448E-3</v>
      </c>
      <c r="AD618" s="9">
        <f>return[[#This Row],[SIE.DE]]-$T$7</f>
        <v>-6.5838607889155871E-4</v>
      </c>
      <c r="AE618" s="9">
        <f>return[[#This Row],[ZAL.DE]]-$U$7</f>
        <v>-9.9776828320154729E-4</v>
      </c>
    </row>
    <row r="619" spans="3:31" x14ac:dyDescent="0.25">
      <c r="C619" s="2">
        <v>43794</v>
      </c>
      <c r="D619" s="5">
        <f>('Raw Wide'!B618-'Raw Wide'!B617)/'Raw Wide'!B617</f>
        <v>4.8409017289453397E-3</v>
      </c>
      <c r="E619" s="5">
        <f>('Raw Wide'!C618-'Raw Wide'!C617)/'Raw Wide'!C617</f>
        <v>7.1429125606823022E-3</v>
      </c>
      <c r="F619" s="5">
        <f>('Raw Wide'!D618-'Raw Wide'!D617)/'Raw Wide'!D617</f>
        <v>5.8501049807429357E-3</v>
      </c>
      <c r="G619" s="5">
        <f>('Raw Wide'!E618-'Raw Wide'!E617)/'Raw Wide'!E617</f>
        <v>7.5075774361522251E-3</v>
      </c>
      <c r="H619" s="5">
        <f>('Raw Wide'!F618-'Raw Wide'!F617)/'Raw Wide'!F617</f>
        <v>0</v>
      </c>
      <c r="I619" s="5">
        <f>('Raw Wide'!G618-'Raw Wide'!G617)/'Raw Wide'!G617</f>
        <v>2.5563744706771526E-2</v>
      </c>
      <c r="J619" s="5">
        <f>('Raw Wide'!H618-'Raw Wide'!H617)/'Raw Wide'!H617</f>
        <v>1.428824694472363E-2</v>
      </c>
      <c r="K619" s="5">
        <f>('Raw Wide'!I618-'Raw Wide'!I617)/'Raw Wide'!I617</f>
        <v>9.3995041618668684E-3</v>
      </c>
      <c r="W619" s="2">
        <v>43794</v>
      </c>
      <c r="X619" s="9">
        <f>return[[#This Row],[1COV.DE]]-$N$7</f>
        <v>4.8771124887182701E-3</v>
      </c>
      <c r="Y619" s="9">
        <f>return[[#This Row],[ADS.DE]]-$O$7</f>
        <v>6.8881471397859179E-3</v>
      </c>
      <c r="Z619" s="9">
        <f>return[[#This Row],[DB1.DE]]-$P$7</f>
        <v>5.2817412747210952E-3</v>
      </c>
      <c r="AA619" s="9">
        <f>return[[#This Row],[FME.DE]]-$Q$7</f>
        <v>7.7194660153628667E-3</v>
      </c>
      <c r="AB619" s="9">
        <f>return[[#This Row],[MRK.DE]]-$R$7</f>
        <v>-4.7261769635887778E-4</v>
      </c>
      <c r="AC619" s="9">
        <f>return[[#This Row],[PUM.DE]]-$S$7</f>
        <v>2.4761623897875239E-2</v>
      </c>
      <c r="AD619" s="9">
        <f>return[[#This Row],[SIE.DE]]-$T$7</f>
        <v>1.4152351347892214E-2</v>
      </c>
      <c r="AE619" s="9">
        <f>return[[#This Row],[ZAL.DE]]-$U$7</f>
        <v>9.4450587790305719E-3</v>
      </c>
    </row>
    <row r="620" spans="3:31" x14ac:dyDescent="0.25">
      <c r="C620" s="2">
        <v>43795</v>
      </c>
      <c r="D620" s="5">
        <f>('Raw Wide'!B619-'Raw Wide'!B618)/'Raw Wide'!B618</f>
        <v>-3.2116442774280415E-3</v>
      </c>
      <c r="E620" s="5">
        <f>('Raw Wide'!C619-'Raw Wide'!C618)/'Raw Wide'!C618</f>
        <v>1.3093195476174012E-2</v>
      </c>
      <c r="F620" s="5">
        <f>('Raw Wide'!D619-'Raw Wide'!D618)/'Raw Wide'!D618</f>
        <v>5.4526404685641492E-3</v>
      </c>
      <c r="G620" s="5">
        <f>('Raw Wide'!E619-'Raw Wide'!E618)/'Raw Wide'!E618</f>
        <v>-3.2787697149231783E-3</v>
      </c>
      <c r="H620" s="5">
        <f>('Raw Wide'!F619-'Raw Wide'!F618)/'Raw Wide'!F618</f>
        <v>5.1594837335208876E-3</v>
      </c>
      <c r="I620" s="5">
        <f>('Raw Wide'!G619-'Raw Wide'!G618)/'Raw Wide'!G618</f>
        <v>2.1994084576014091E-2</v>
      </c>
      <c r="J620" s="5">
        <f>('Raw Wide'!H619-'Raw Wide'!H618)/'Raw Wide'!H618</f>
        <v>1.0994619003481506E-2</v>
      </c>
      <c r="K620" s="5">
        <f>('Raw Wide'!I619-'Raw Wide'!I618)/'Raw Wide'!I618</f>
        <v>1.681326952922926E-2</v>
      </c>
      <c r="W620" s="2">
        <v>43795</v>
      </c>
      <c r="X620" s="9">
        <f>return[[#This Row],[1COV.DE]]-$N$7</f>
        <v>-3.1754335176551116E-3</v>
      </c>
      <c r="Y620" s="9">
        <f>return[[#This Row],[ADS.DE]]-$O$7</f>
        <v>1.2838430055277628E-2</v>
      </c>
      <c r="Z620" s="9">
        <f>return[[#This Row],[DB1.DE]]-$P$7</f>
        <v>4.8842767625423087E-3</v>
      </c>
      <c r="AA620" s="9">
        <f>return[[#This Row],[FME.DE]]-$Q$7</f>
        <v>-3.0668811357125363E-3</v>
      </c>
      <c r="AB620" s="9">
        <f>return[[#This Row],[MRK.DE]]-$R$7</f>
        <v>4.68686603716201E-3</v>
      </c>
      <c r="AC620" s="9">
        <f>return[[#This Row],[PUM.DE]]-$S$7</f>
        <v>2.1191963767117804E-2</v>
      </c>
      <c r="AD620" s="9">
        <f>return[[#This Row],[SIE.DE]]-$T$7</f>
        <v>1.0858723406650089E-2</v>
      </c>
      <c r="AE620" s="9">
        <f>return[[#This Row],[ZAL.DE]]-$U$7</f>
        <v>1.6858824146392965E-2</v>
      </c>
    </row>
    <row r="621" spans="3:31" x14ac:dyDescent="0.25">
      <c r="C621" s="2">
        <v>43796</v>
      </c>
      <c r="D621" s="5">
        <f>('Raw Wide'!B620-'Raw Wide'!B619)/'Raw Wide'!B619</f>
        <v>-2.3020758183245178E-4</v>
      </c>
      <c r="E621" s="5">
        <f>('Raw Wide'!C620-'Raw Wide'!C619)/'Raw Wide'!C619</f>
        <v>1.2206191973527422E-2</v>
      </c>
      <c r="F621" s="5">
        <f>('Raw Wide'!D620-'Raw Wide'!D619)/'Raw Wide'!D619</f>
        <v>7.5921525862442498E-3</v>
      </c>
      <c r="G621" s="5">
        <f>('Raw Wide'!E620-'Raw Wide'!E619)/'Raw Wide'!E619</f>
        <v>-7.476081665878498E-3</v>
      </c>
      <c r="H621" s="5">
        <f>('Raw Wide'!F620-'Raw Wide'!F619)/'Raw Wide'!F619</f>
        <v>-4.6663344450230673E-3</v>
      </c>
      <c r="I621" s="5">
        <f>('Raw Wide'!G620-'Raw Wide'!G619)/'Raw Wide'!G619</f>
        <v>7.1735899761984053E-3</v>
      </c>
      <c r="J621" s="5">
        <f>('Raw Wide'!H620-'Raw Wide'!H619)/'Raw Wide'!H619</f>
        <v>-1.5292533919609146E-3</v>
      </c>
      <c r="K621" s="5">
        <f>('Raw Wide'!I620-'Raw Wide'!I619)/'Raw Wide'!I619</f>
        <v>6.105265680354471E-3</v>
      </c>
      <c r="W621" s="2">
        <v>43796</v>
      </c>
      <c r="X621" s="9">
        <f>return[[#This Row],[1COV.DE]]-$N$7</f>
        <v>-1.9399682205952171E-4</v>
      </c>
      <c r="Y621" s="9">
        <f>return[[#This Row],[ADS.DE]]-$O$7</f>
        <v>1.1951426552631038E-2</v>
      </c>
      <c r="Z621" s="9">
        <f>return[[#This Row],[DB1.DE]]-$P$7</f>
        <v>7.0237888802224093E-3</v>
      </c>
      <c r="AA621" s="9">
        <f>return[[#This Row],[FME.DE]]-$Q$7</f>
        <v>-7.2641930866678556E-3</v>
      </c>
      <c r="AB621" s="9">
        <f>return[[#This Row],[MRK.DE]]-$R$7</f>
        <v>-5.1389521413819448E-3</v>
      </c>
      <c r="AC621" s="9">
        <f>return[[#This Row],[PUM.DE]]-$S$7</f>
        <v>6.3714691673021195E-3</v>
      </c>
      <c r="AD621" s="9">
        <f>return[[#This Row],[SIE.DE]]-$T$7</f>
        <v>-1.6651489887923305E-3</v>
      </c>
      <c r="AE621" s="9">
        <f>return[[#This Row],[ZAL.DE]]-$U$7</f>
        <v>6.1508202975181746E-3</v>
      </c>
    </row>
    <row r="622" spans="3:31" x14ac:dyDescent="0.25">
      <c r="C622" s="2">
        <v>43797</v>
      </c>
      <c r="D622" s="5">
        <f>('Raw Wide'!B621-'Raw Wide'!B620)/'Raw Wide'!B620</f>
        <v>-3.9134587000349951E-3</v>
      </c>
      <c r="E622" s="5">
        <f>('Raw Wide'!C621-'Raw Wide'!C620)/'Raw Wide'!C620</f>
        <v>0</v>
      </c>
      <c r="F622" s="5">
        <f>('Raw Wide'!D621-'Raw Wide'!D620)/'Raw Wide'!D620</f>
        <v>-5.7410674864417808E-3</v>
      </c>
      <c r="G622" s="5">
        <f>('Raw Wide'!E621-'Raw Wide'!E620)/'Raw Wide'!E620</f>
        <v>3.0130749680827383E-4</v>
      </c>
      <c r="H622" s="5">
        <f>('Raw Wide'!F621-'Raw Wide'!F620)/'Raw Wide'!F620</f>
        <v>-4.2195146400398629E-3</v>
      </c>
      <c r="I622" s="5">
        <f>('Raw Wide'!G621-'Raw Wide'!G620)/'Raw Wide'!G620</f>
        <v>-1.0683634967506178E-2</v>
      </c>
      <c r="J622" s="5">
        <f>('Raw Wide'!H621-'Raw Wide'!H620)/'Raw Wide'!H620</f>
        <v>-1.5317351089406523E-3</v>
      </c>
      <c r="K622" s="5">
        <f>('Raw Wide'!I621-'Raw Wide'!I620)/'Raw Wide'!I620</f>
        <v>-1.2641972506750173E-3</v>
      </c>
      <c r="W622" s="2">
        <v>43797</v>
      </c>
      <c r="X622" s="9">
        <f>return[[#This Row],[1COV.DE]]-$N$7</f>
        <v>-3.8772479402620652E-3</v>
      </c>
      <c r="Y622" s="9">
        <f>return[[#This Row],[ADS.DE]]-$O$7</f>
        <v>-2.5476542089638383E-4</v>
      </c>
      <c r="Z622" s="9">
        <f>return[[#This Row],[DB1.DE]]-$P$7</f>
        <v>-6.3094311924636213E-3</v>
      </c>
      <c r="AA622" s="9">
        <f>return[[#This Row],[FME.DE]]-$Q$7</f>
        <v>5.1319607601891582E-4</v>
      </c>
      <c r="AB622" s="9">
        <f>return[[#This Row],[MRK.DE]]-$R$7</f>
        <v>-4.6921323363987404E-3</v>
      </c>
      <c r="AC622" s="9">
        <f>return[[#This Row],[PUM.DE]]-$S$7</f>
        <v>-1.1485755776402465E-2</v>
      </c>
      <c r="AD622" s="9">
        <f>return[[#This Row],[SIE.DE]]-$T$7</f>
        <v>-1.6676307057720682E-3</v>
      </c>
      <c r="AE622" s="9">
        <f>return[[#This Row],[ZAL.DE]]-$U$7</f>
        <v>-1.2186426335113135E-3</v>
      </c>
    </row>
    <row r="623" spans="3:31" x14ac:dyDescent="0.25">
      <c r="C623" s="2">
        <v>43798</v>
      </c>
      <c r="D623" s="5">
        <f>('Raw Wide'!B622-'Raw Wide'!B621)/'Raw Wide'!B621</f>
        <v>-1.7795163673167528E-2</v>
      </c>
      <c r="E623" s="5">
        <f>('Raw Wide'!C622-'Raw Wide'!C621)/'Raw Wide'!C621</f>
        <v>2.837323112330559E-3</v>
      </c>
      <c r="F623" s="5">
        <f>('Raw Wide'!D622-'Raw Wide'!D621)/'Raw Wide'!D621</f>
        <v>5.0524615450104919E-3</v>
      </c>
      <c r="G623" s="5">
        <f>('Raw Wide'!E622-'Raw Wide'!E621)/'Raw Wide'!E621</f>
        <v>2.4096850919175074E-3</v>
      </c>
      <c r="H623" s="5">
        <f>('Raw Wide'!F622-'Raw Wide'!F621)/'Raw Wide'!F621</f>
        <v>-1.8831244335729624E-3</v>
      </c>
      <c r="I623" s="5">
        <f>('Raw Wide'!G622-'Raw Wide'!G621)/'Raw Wide'!G621</f>
        <v>-1.7998625657375342E-2</v>
      </c>
      <c r="J623" s="5">
        <f>('Raw Wide'!H622-'Raw Wide'!H621)/'Raw Wide'!H621</f>
        <v>-1.874745301194118E-3</v>
      </c>
      <c r="K623" s="5">
        <f>('Raw Wide'!I622-'Raw Wide'!I621)/'Raw Wide'!I621</f>
        <v>-1.0126632911392422E-2</v>
      </c>
      <c r="W623" s="2">
        <v>43798</v>
      </c>
      <c r="X623" s="9">
        <f>return[[#This Row],[1COV.DE]]-$N$7</f>
        <v>-1.7758952913394598E-2</v>
      </c>
      <c r="Y623" s="9">
        <f>return[[#This Row],[ADS.DE]]-$O$7</f>
        <v>2.5825576914341752E-3</v>
      </c>
      <c r="Z623" s="9">
        <f>return[[#This Row],[DB1.DE]]-$P$7</f>
        <v>4.4840978389886514E-3</v>
      </c>
      <c r="AA623" s="9">
        <f>return[[#This Row],[FME.DE]]-$Q$7</f>
        <v>2.6215736711281495E-3</v>
      </c>
      <c r="AB623" s="9">
        <f>return[[#This Row],[MRK.DE]]-$R$7</f>
        <v>-2.3557421299318401E-3</v>
      </c>
      <c r="AC623" s="9">
        <f>return[[#This Row],[PUM.DE]]-$S$7</f>
        <v>-1.8800746466271629E-2</v>
      </c>
      <c r="AD623" s="9">
        <f>return[[#This Row],[SIE.DE]]-$T$7</f>
        <v>-2.0106408980255339E-3</v>
      </c>
      <c r="AE623" s="9">
        <f>return[[#This Row],[ZAL.DE]]-$U$7</f>
        <v>-1.0081078294228718E-2</v>
      </c>
    </row>
    <row r="624" spans="3:31" x14ac:dyDescent="0.25">
      <c r="C624" s="2">
        <v>43801</v>
      </c>
      <c r="D624" s="5">
        <f>('Raw Wide'!B623-'Raw Wide'!B622)/'Raw Wide'!B622</f>
        <v>-1.8117656375396446E-2</v>
      </c>
      <c r="E624" s="5">
        <f>('Raw Wide'!C623-'Raw Wide'!C622)/'Raw Wide'!C622</f>
        <v>-2.7232562358452842E-2</v>
      </c>
      <c r="F624" s="5">
        <f>('Raw Wide'!D623-'Raw Wide'!D622)/'Raw Wide'!D622</f>
        <v>-2.6211878441308806E-2</v>
      </c>
      <c r="G624" s="5">
        <f>('Raw Wide'!E623-'Raw Wide'!E622)/'Raw Wide'!E622</f>
        <v>-1.1117805858637602E-2</v>
      </c>
      <c r="H624" s="5">
        <f>('Raw Wide'!F623-'Raw Wide'!F622)/'Raw Wide'!F622</f>
        <v>-1.6037792987808625E-2</v>
      </c>
      <c r="I624" s="5">
        <f>('Raw Wide'!G623-'Raw Wide'!G622)/'Raw Wide'!G622</f>
        <v>-1.6862021607042449E-2</v>
      </c>
      <c r="J624" s="5">
        <f>('Raw Wide'!H623-'Raw Wide'!H622)/'Raw Wide'!H622</f>
        <v>-7.8552438285384215E-3</v>
      </c>
      <c r="K624" s="5">
        <f>('Raw Wide'!I623-'Raw Wide'!I622)/'Raw Wide'!I622</f>
        <v>3.5806651447909941E-3</v>
      </c>
      <c r="W624" s="2">
        <v>43801</v>
      </c>
      <c r="X624" s="9">
        <f>return[[#This Row],[1COV.DE]]-$N$7</f>
        <v>-1.8081445615623516E-2</v>
      </c>
      <c r="Y624" s="9">
        <f>return[[#This Row],[ADS.DE]]-$O$7</f>
        <v>-2.7487327779349226E-2</v>
      </c>
      <c r="Z624" s="9">
        <f>return[[#This Row],[DB1.DE]]-$P$7</f>
        <v>-2.6780242147330647E-2</v>
      </c>
      <c r="AA624" s="9">
        <f>return[[#This Row],[FME.DE]]-$Q$7</f>
        <v>-1.090591727942696E-2</v>
      </c>
      <c r="AB624" s="9">
        <f>return[[#This Row],[MRK.DE]]-$R$7</f>
        <v>-1.6510410684167504E-2</v>
      </c>
      <c r="AC624" s="9">
        <f>return[[#This Row],[PUM.DE]]-$S$7</f>
        <v>-1.7664142415938736E-2</v>
      </c>
      <c r="AD624" s="9">
        <f>return[[#This Row],[SIE.DE]]-$T$7</f>
        <v>-7.9911394253698378E-3</v>
      </c>
      <c r="AE624" s="9">
        <f>return[[#This Row],[ZAL.DE]]-$U$7</f>
        <v>3.6262197619546977E-3</v>
      </c>
    </row>
    <row r="625" spans="3:31" x14ac:dyDescent="0.25">
      <c r="C625" s="2">
        <v>43802</v>
      </c>
      <c r="D625" s="5">
        <f>('Raw Wide'!B624-'Raw Wide'!B623)/'Raw Wide'!B623</f>
        <v>-1.0543953192282665E-2</v>
      </c>
      <c r="E625" s="5">
        <f>('Raw Wide'!C624-'Raw Wide'!C623)/'Raw Wide'!C623</f>
        <v>1.1088964759726136E-2</v>
      </c>
      <c r="F625" s="5">
        <f>('Raw Wide'!D624-'Raw Wide'!D623)/'Raw Wide'!D623</f>
        <v>7.7432066994975067E-3</v>
      </c>
      <c r="G625" s="5">
        <f>('Raw Wide'!E624-'Raw Wide'!E623)/'Raw Wide'!E623</f>
        <v>-3.9501427634098954E-3</v>
      </c>
      <c r="H625" s="5">
        <f>('Raw Wide'!F624-'Raw Wide'!F623)/'Raw Wide'!F623</f>
        <v>-7.6701857532026413E-3</v>
      </c>
      <c r="I625" s="5">
        <f>('Raw Wide'!G624-'Raw Wide'!G623)/'Raw Wide'!G623</f>
        <v>2.9828464265406881E-3</v>
      </c>
      <c r="J625" s="5">
        <f>('Raw Wide'!H624-'Raw Wide'!H623)/'Raw Wide'!H623</f>
        <v>6.196202052606065E-3</v>
      </c>
      <c r="K625" s="5">
        <f>('Raw Wide'!I624-'Raw Wide'!I623)/'Raw Wide'!I623</f>
        <v>2.9051960802652436E-2</v>
      </c>
      <c r="W625" s="2">
        <v>43802</v>
      </c>
      <c r="X625" s="9">
        <f>return[[#This Row],[1COV.DE]]-$N$7</f>
        <v>-1.0507742432509735E-2</v>
      </c>
      <c r="Y625" s="9">
        <f>return[[#This Row],[ADS.DE]]-$O$7</f>
        <v>1.0834199338829752E-2</v>
      </c>
      <c r="Z625" s="9">
        <f>return[[#This Row],[DB1.DE]]-$P$7</f>
        <v>7.1748429934756662E-3</v>
      </c>
      <c r="AA625" s="9">
        <f>return[[#This Row],[FME.DE]]-$Q$7</f>
        <v>-3.7382541841992534E-3</v>
      </c>
      <c r="AB625" s="9">
        <f>return[[#This Row],[MRK.DE]]-$R$7</f>
        <v>-8.1428034495615188E-3</v>
      </c>
      <c r="AC625" s="9">
        <f>return[[#This Row],[PUM.DE]]-$S$7</f>
        <v>2.1807256176444023E-3</v>
      </c>
      <c r="AD625" s="9">
        <f>return[[#This Row],[SIE.DE]]-$T$7</f>
        <v>6.0603064557746495E-3</v>
      </c>
      <c r="AE625" s="9">
        <f>return[[#This Row],[ZAL.DE]]-$U$7</f>
        <v>2.9097515419816141E-2</v>
      </c>
    </row>
    <row r="626" spans="3:31" x14ac:dyDescent="0.25">
      <c r="C626" s="2">
        <v>43803</v>
      </c>
      <c r="D626" s="5">
        <f>('Raw Wide'!B625-'Raw Wide'!B624)/'Raw Wide'!B624</f>
        <v>1.4046856758897466E-2</v>
      </c>
      <c r="E626" s="5">
        <f>('Raw Wide'!C625-'Raw Wide'!C624)/'Raw Wide'!C624</f>
        <v>-8.98943593729744E-4</v>
      </c>
      <c r="F626" s="5">
        <f>('Raw Wide'!D625-'Raw Wide'!D624)/'Raw Wide'!D624</f>
        <v>1.2806546487415893E-2</v>
      </c>
      <c r="G626" s="5">
        <f>('Raw Wide'!E625-'Raw Wide'!E624)/'Raw Wide'!E624</f>
        <v>8.5418841348158039E-3</v>
      </c>
      <c r="H626" s="5">
        <f>('Raw Wide'!F625-'Raw Wide'!F624)/'Raw Wide'!F624</f>
        <v>-1.4493587873090053E-3</v>
      </c>
      <c r="I626" s="5">
        <f>('Raw Wide'!G625-'Raw Wide'!G624)/'Raw Wide'!G624</f>
        <v>1.7100325011225416E-2</v>
      </c>
      <c r="J626" s="5">
        <f>('Raw Wide'!H625-'Raw Wide'!H624)/'Raw Wide'!H624</f>
        <v>8.7239009902829387E-3</v>
      </c>
      <c r="K626" s="5">
        <f>('Raw Wide'!I625-'Raw Wide'!I624)/'Raw Wide'!I624</f>
        <v>4.1357056925283374E-2</v>
      </c>
      <c r="W626" s="2">
        <v>43803</v>
      </c>
      <c r="X626" s="9">
        <f>return[[#This Row],[1COV.DE]]-$N$7</f>
        <v>1.4083067518670396E-2</v>
      </c>
      <c r="Y626" s="9">
        <f>return[[#This Row],[ADS.DE]]-$O$7</f>
        <v>-1.1537090146261277E-3</v>
      </c>
      <c r="Z626" s="9">
        <f>return[[#This Row],[DB1.DE]]-$P$7</f>
        <v>1.2238182781394052E-2</v>
      </c>
      <c r="AA626" s="9">
        <f>return[[#This Row],[FME.DE]]-$Q$7</f>
        <v>8.7537727140264456E-3</v>
      </c>
      <c r="AB626" s="9">
        <f>return[[#This Row],[MRK.DE]]-$R$7</f>
        <v>-1.921976483667883E-3</v>
      </c>
      <c r="AC626" s="9">
        <f>return[[#This Row],[PUM.DE]]-$S$7</f>
        <v>1.6298204202329129E-2</v>
      </c>
      <c r="AD626" s="9">
        <f>return[[#This Row],[SIE.DE]]-$T$7</f>
        <v>8.5880053934515223E-3</v>
      </c>
      <c r="AE626" s="9">
        <f>return[[#This Row],[ZAL.DE]]-$U$7</f>
        <v>4.1402611542447079E-2</v>
      </c>
    </row>
    <row r="627" spans="3:31" x14ac:dyDescent="0.25">
      <c r="C627" s="2">
        <v>43804</v>
      </c>
      <c r="D627" s="5">
        <f>('Raw Wide'!B626-'Raw Wide'!B625)/'Raw Wide'!B625</f>
        <v>-4.7765896010979886E-3</v>
      </c>
      <c r="E627" s="5">
        <f>('Raw Wide'!C626-'Raw Wide'!C625)/'Raw Wide'!C625</f>
        <v>-6.298399222122282E-3</v>
      </c>
      <c r="F627" s="5">
        <f>('Raw Wide'!D626-'Raw Wide'!D625)/'Raw Wide'!D625</f>
        <v>-7.5865526050210973E-3</v>
      </c>
      <c r="G627" s="5">
        <f>('Raw Wide'!E626-'Raw Wide'!E625)/'Raw Wide'!E625</f>
        <v>-5.4447137095268525E-3</v>
      </c>
      <c r="H627" s="5">
        <f>('Raw Wide'!F626-'Raw Wide'!F625)/'Raw Wide'!F625</f>
        <v>6.2894514554333357E-3</v>
      </c>
      <c r="I627" s="5">
        <f>('Raw Wide'!G626-'Raw Wide'!G625)/'Raw Wide'!G625</f>
        <v>-1.0964886065420629E-2</v>
      </c>
      <c r="J627" s="5">
        <f>('Raw Wide'!H626-'Raw Wide'!H625)/'Raw Wide'!H625</f>
        <v>-1.5262007052809459E-2</v>
      </c>
      <c r="K627" s="5">
        <f>('Raw Wide'!I626-'Raw Wide'!I625)/'Raw Wide'!I625</f>
        <v>-2.8537218276747157E-3</v>
      </c>
      <c r="W627" s="2">
        <v>43804</v>
      </c>
      <c r="X627" s="9">
        <f>return[[#This Row],[1COV.DE]]-$N$7</f>
        <v>-4.7403788413250582E-3</v>
      </c>
      <c r="Y627" s="9">
        <f>return[[#This Row],[ADS.DE]]-$O$7</f>
        <v>-6.5531646430186663E-3</v>
      </c>
      <c r="Z627" s="9">
        <f>return[[#This Row],[DB1.DE]]-$P$7</f>
        <v>-8.1549163110429378E-3</v>
      </c>
      <c r="AA627" s="9">
        <f>return[[#This Row],[FME.DE]]-$Q$7</f>
        <v>-5.2328251303162109E-3</v>
      </c>
      <c r="AB627" s="9">
        <f>return[[#This Row],[MRK.DE]]-$R$7</f>
        <v>5.8168337590744582E-3</v>
      </c>
      <c r="AC627" s="9">
        <f>return[[#This Row],[PUM.DE]]-$S$7</f>
        <v>-1.1767006874316916E-2</v>
      </c>
      <c r="AD627" s="9">
        <f>return[[#This Row],[SIE.DE]]-$T$7</f>
        <v>-1.5397902649640876E-2</v>
      </c>
      <c r="AE627" s="9">
        <f>return[[#This Row],[ZAL.DE]]-$U$7</f>
        <v>-2.8081672105110121E-3</v>
      </c>
    </row>
    <row r="628" spans="3:31" x14ac:dyDescent="0.25">
      <c r="C628" s="2">
        <v>43805</v>
      </c>
      <c r="D628" s="5">
        <f>('Raw Wide'!B627-'Raw Wide'!B626)/'Raw Wide'!B626</f>
        <v>3.8397667966345379E-3</v>
      </c>
      <c r="E628" s="5">
        <f>('Raw Wide'!C627-'Raw Wide'!C626)/'Raw Wide'!C626</f>
        <v>1.1227859960201399E-2</v>
      </c>
      <c r="F628" s="5">
        <f>('Raw Wide'!D627-'Raw Wide'!D626)/'Raw Wide'!D626</f>
        <v>3.639767429051222E-4</v>
      </c>
      <c r="G628" s="5">
        <f>('Raw Wide'!E627-'Raw Wide'!E626)/'Raw Wide'!E626</f>
        <v>-1.6423332721082966E-2</v>
      </c>
      <c r="H628" s="5">
        <f>('Raw Wide'!F627-'Raw Wide'!F626)/'Raw Wide'!F626</f>
        <v>3.3653602312193093E-3</v>
      </c>
      <c r="I628" s="5">
        <f>('Raw Wide'!G627-'Raw Wide'!G626)/'Raw Wide'!G626</f>
        <v>5.1736806300807679E-3</v>
      </c>
      <c r="J628" s="5">
        <f>('Raw Wide'!H627-'Raw Wide'!H626)/'Raw Wide'!H626</f>
        <v>5.6828271697639829E-3</v>
      </c>
      <c r="K628" s="5">
        <f>('Raw Wide'!I627-'Raw Wide'!I626)/'Raw Wide'!I626</f>
        <v>-1.0970641545432775E-2</v>
      </c>
      <c r="W628" s="2">
        <v>43805</v>
      </c>
      <c r="X628" s="9">
        <f>return[[#This Row],[1COV.DE]]-$N$7</f>
        <v>3.8759775564074679E-3</v>
      </c>
      <c r="Y628" s="9">
        <f>return[[#This Row],[ADS.DE]]-$O$7</f>
        <v>1.0973094539305015E-2</v>
      </c>
      <c r="Z628" s="9">
        <f>return[[#This Row],[DB1.DE]]-$P$7</f>
        <v>-2.0438696311671819E-4</v>
      </c>
      <c r="AA628" s="9">
        <f>return[[#This Row],[FME.DE]]-$Q$7</f>
        <v>-1.6211444141872325E-2</v>
      </c>
      <c r="AB628" s="9">
        <f>return[[#This Row],[MRK.DE]]-$R$7</f>
        <v>2.8927425348604313E-3</v>
      </c>
      <c r="AC628" s="9">
        <f>return[[#This Row],[PUM.DE]]-$S$7</f>
        <v>4.3715598211844821E-3</v>
      </c>
      <c r="AD628" s="9">
        <f>return[[#This Row],[SIE.DE]]-$T$7</f>
        <v>5.5469315729325674E-3</v>
      </c>
      <c r="AE628" s="9">
        <f>return[[#This Row],[ZAL.DE]]-$U$7</f>
        <v>-1.0925086928269072E-2</v>
      </c>
    </row>
    <row r="629" spans="3:31" x14ac:dyDescent="0.25">
      <c r="C629" s="2">
        <v>43808</v>
      </c>
      <c r="D629" s="5">
        <f>('Raw Wide'!B628-'Raw Wide'!B627)/'Raw Wide'!B627</f>
        <v>7.1704291962766068E-4</v>
      </c>
      <c r="E629" s="5">
        <f>('Raw Wide'!C628-'Raw Wide'!C627)/'Raw Wide'!C627</f>
        <v>-1.898289096993775E-2</v>
      </c>
      <c r="F629" s="5">
        <f>('Raw Wide'!D628-'Raw Wide'!D627)/'Raw Wide'!D627</f>
        <v>-2.9113423025136326E-3</v>
      </c>
      <c r="G629" s="5">
        <f>('Raw Wide'!E628-'Raw Wide'!E627)/'Raw Wide'!E627</f>
        <v>5.8750252364846121E-3</v>
      </c>
      <c r="H629" s="5">
        <f>('Raw Wide'!F628-'Raw Wide'!F627)/'Raw Wide'!F627</f>
        <v>-1.1020653029262665E-2</v>
      </c>
      <c r="I629" s="5">
        <f>('Raw Wide'!G628-'Raw Wide'!G627)/'Raw Wide'!G627</f>
        <v>-2.13234880444363E-2</v>
      </c>
      <c r="J629" s="5">
        <f>('Raw Wide'!H628-'Raw Wide'!H627)/'Raw Wide'!H627</f>
        <v>-6.6780949124509732E-3</v>
      </c>
      <c r="K629" s="5">
        <f>('Raw Wide'!I628-'Raw Wide'!I627)/'Raw Wide'!I627</f>
        <v>-8.4398840501596194E-3</v>
      </c>
      <c r="W629" s="2">
        <v>43808</v>
      </c>
      <c r="X629" s="9">
        <f>return[[#This Row],[1COV.DE]]-$N$7</f>
        <v>7.5325367940059075E-4</v>
      </c>
      <c r="Y629" s="9">
        <f>return[[#This Row],[ADS.DE]]-$O$7</f>
        <v>-1.9237656390834135E-2</v>
      </c>
      <c r="Z629" s="9">
        <f>return[[#This Row],[DB1.DE]]-$P$7</f>
        <v>-3.4797060085354731E-3</v>
      </c>
      <c r="AA629" s="9">
        <f>return[[#This Row],[FME.DE]]-$Q$7</f>
        <v>6.0869138156952537E-3</v>
      </c>
      <c r="AB629" s="9">
        <f>return[[#This Row],[MRK.DE]]-$R$7</f>
        <v>-1.1493270725621544E-2</v>
      </c>
      <c r="AC629" s="9">
        <f>return[[#This Row],[PUM.DE]]-$S$7</f>
        <v>-2.2125608853332587E-2</v>
      </c>
      <c r="AD629" s="9">
        <f>return[[#This Row],[SIE.DE]]-$T$7</f>
        <v>-6.8139905092823886E-3</v>
      </c>
      <c r="AE629" s="9">
        <f>return[[#This Row],[ZAL.DE]]-$U$7</f>
        <v>-8.3943294329959159E-3</v>
      </c>
    </row>
    <row r="630" spans="3:31" x14ac:dyDescent="0.25">
      <c r="C630" s="2">
        <v>43809</v>
      </c>
      <c r="D630" s="5">
        <f>('Raw Wide'!B629-'Raw Wide'!B628)/'Raw Wide'!B628</f>
        <v>0</v>
      </c>
      <c r="E630" s="5">
        <f>('Raw Wide'!C629-'Raw Wide'!C628)/'Raw Wide'!C628</f>
        <v>4.1986060514272129E-3</v>
      </c>
      <c r="F630" s="5">
        <f>('Raw Wide'!D629-'Raw Wide'!D628)/'Raw Wide'!D628</f>
        <v>-5.8393135996980114E-3</v>
      </c>
      <c r="G630" s="5">
        <f>('Raw Wide'!E629-'Raw Wide'!E628)/'Raw Wide'!E628</f>
        <v>1.4448307715744691E-2</v>
      </c>
      <c r="H630" s="5">
        <f>('Raw Wide'!F629-'Raw Wide'!F628)/'Raw Wide'!F628</f>
        <v>1.4534200325818445E-3</v>
      </c>
      <c r="I630" s="5">
        <f>('Raw Wide'!G629-'Raw Wide'!G628)/'Raw Wide'!G628</f>
        <v>4.5077548865008685E-3</v>
      </c>
      <c r="J630" s="5">
        <f>('Raw Wide'!H629-'Raw Wide'!H628)/'Raw Wide'!H628</f>
        <v>-5.6887048431531525E-3</v>
      </c>
      <c r="K630" s="5">
        <f>('Raw Wide'!I629-'Raw Wide'!I628)/'Raw Wide'!I628</f>
        <v>-4.134192707543588E-3</v>
      </c>
      <c r="W630" s="2">
        <v>43809</v>
      </c>
      <c r="X630" s="9">
        <f>return[[#This Row],[1COV.DE]]-$N$7</f>
        <v>3.6210759772930063E-5</v>
      </c>
      <c r="Y630" s="9">
        <f>return[[#This Row],[ADS.DE]]-$O$7</f>
        <v>3.9438406305308295E-3</v>
      </c>
      <c r="Z630" s="9">
        <f>return[[#This Row],[DB1.DE]]-$P$7</f>
        <v>-6.4076773057198519E-3</v>
      </c>
      <c r="AA630" s="9">
        <f>return[[#This Row],[FME.DE]]-$Q$7</f>
        <v>1.4660196294955333E-2</v>
      </c>
      <c r="AB630" s="9">
        <f>return[[#This Row],[MRK.DE]]-$R$7</f>
        <v>9.8080233622296681E-4</v>
      </c>
      <c r="AC630" s="9">
        <f>return[[#This Row],[PUM.DE]]-$S$7</f>
        <v>3.7056340776045827E-3</v>
      </c>
      <c r="AD630" s="9">
        <f>return[[#This Row],[SIE.DE]]-$T$7</f>
        <v>-5.824600439984568E-3</v>
      </c>
      <c r="AE630" s="9">
        <f>return[[#This Row],[ZAL.DE]]-$U$7</f>
        <v>-4.0886380903798845E-3</v>
      </c>
    </row>
    <row r="631" spans="3:31" x14ac:dyDescent="0.25">
      <c r="C631" s="2">
        <v>43810</v>
      </c>
      <c r="D631" s="5">
        <f>('Raw Wide'!B630-'Raw Wide'!B629)/'Raw Wide'!B629</f>
        <v>-2.62781702545459E-3</v>
      </c>
      <c r="E631" s="5">
        <f>('Raw Wide'!C630-'Raw Wide'!C629)/'Raw Wide'!C629</f>
        <v>1.2179638480231833E-2</v>
      </c>
      <c r="F631" s="5">
        <f>('Raw Wide'!D630-'Raw Wide'!D629)/'Raw Wide'!D629</f>
        <v>1.4684215905890098E-2</v>
      </c>
      <c r="G631" s="5">
        <f>('Raw Wide'!E630-'Raw Wide'!E629)/'Raw Wide'!E629</f>
        <v>-1.3636442803570752E-2</v>
      </c>
      <c r="H631" s="5">
        <f>('Raw Wide'!F630-'Raw Wide'!F629)/'Raw Wide'!F629</f>
        <v>-4.3540129703464256E-3</v>
      </c>
      <c r="I631" s="5">
        <f>('Raw Wide'!G630-'Raw Wide'!G629)/'Raw Wide'!G629</f>
        <v>5.9836638817636146E-3</v>
      </c>
      <c r="J631" s="5">
        <f>('Raw Wide'!H630-'Raw Wide'!H629)/'Raw Wide'!H629</f>
        <v>1.5950045028709368E-2</v>
      </c>
      <c r="K631" s="5">
        <f>('Raw Wide'!I630-'Raw Wide'!I629)/'Raw Wide'!I629</f>
        <v>1.1233186538872033E-2</v>
      </c>
      <c r="W631" s="2">
        <v>43810</v>
      </c>
      <c r="X631" s="9">
        <f>return[[#This Row],[1COV.DE]]-$N$7</f>
        <v>-2.59160626568166E-3</v>
      </c>
      <c r="Y631" s="9">
        <f>return[[#This Row],[ADS.DE]]-$O$7</f>
        <v>1.1924873059335449E-2</v>
      </c>
      <c r="Z631" s="9">
        <f>return[[#This Row],[DB1.DE]]-$P$7</f>
        <v>1.4115852199868257E-2</v>
      </c>
      <c r="AA631" s="9">
        <f>return[[#This Row],[FME.DE]]-$Q$7</f>
        <v>-1.342455422436011E-2</v>
      </c>
      <c r="AB631" s="9">
        <f>return[[#This Row],[MRK.DE]]-$R$7</f>
        <v>-4.8266306667053031E-3</v>
      </c>
      <c r="AC631" s="9">
        <f>return[[#This Row],[PUM.DE]]-$S$7</f>
        <v>5.1815430728673288E-3</v>
      </c>
      <c r="AD631" s="9">
        <f>return[[#This Row],[SIE.DE]]-$T$7</f>
        <v>1.5814149431877953E-2</v>
      </c>
      <c r="AE631" s="9">
        <f>return[[#This Row],[ZAL.DE]]-$U$7</f>
        <v>1.1278741156035737E-2</v>
      </c>
    </row>
    <row r="632" spans="3:31" x14ac:dyDescent="0.25">
      <c r="C632" s="2">
        <v>43811</v>
      </c>
      <c r="D632" s="5">
        <f>('Raw Wide'!B631-'Raw Wide'!B630)/'Raw Wide'!B630</f>
        <v>2.4431320579700048E-2</v>
      </c>
      <c r="E632" s="5">
        <f>('Raw Wide'!C631-'Raw Wide'!C630)/'Raw Wide'!C630</f>
        <v>-7.1828716019179924E-4</v>
      </c>
      <c r="F632" s="5">
        <f>('Raw Wide'!D631-'Raw Wide'!D630)/'Raw Wide'!D630</f>
        <v>-3.9798118072663551E-3</v>
      </c>
      <c r="G632" s="5">
        <f>('Raw Wide'!E631-'Raw Wide'!E630)/'Raw Wide'!E630</f>
        <v>3.6865990064130277E-3</v>
      </c>
      <c r="H632" s="5">
        <f>('Raw Wide'!F631-'Raw Wide'!F630)/'Raw Wide'!F630</f>
        <v>-9.7179865788234719E-4</v>
      </c>
      <c r="I632" s="5">
        <f>('Raw Wide'!G631-'Raw Wide'!G630)/'Raw Wide'!G630</f>
        <v>-5.2044533504753427E-3</v>
      </c>
      <c r="J632" s="5">
        <f>('Raw Wide'!H631-'Raw Wide'!H630)/'Raw Wide'!H630</f>
        <v>5.8021359903025734E-3</v>
      </c>
      <c r="K632" s="5">
        <f>('Raw Wide'!I631-'Raw Wide'!I630)/'Raw Wide'!I630</f>
        <v>7.7276020284955402E-3</v>
      </c>
      <c r="W632" s="2">
        <v>43811</v>
      </c>
      <c r="X632" s="9">
        <f>return[[#This Row],[1COV.DE]]-$N$7</f>
        <v>2.4467531339472978E-2</v>
      </c>
      <c r="Y632" s="9">
        <f>return[[#This Row],[ADS.DE]]-$O$7</f>
        <v>-9.7305258108818307E-4</v>
      </c>
      <c r="Z632" s="9">
        <f>return[[#This Row],[DB1.DE]]-$P$7</f>
        <v>-4.5481755132881956E-3</v>
      </c>
      <c r="AA632" s="9">
        <f>return[[#This Row],[FME.DE]]-$Q$7</f>
        <v>3.8984875856236697E-3</v>
      </c>
      <c r="AB632" s="9">
        <f>return[[#This Row],[MRK.DE]]-$R$7</f>
        <v>-1.4444163542412249E-3</v>
      </c>
      <c r="AC632" s="9">
        <f>return[[#This Row],[PUM.DE]]-$S$7</f>
        <v>-6.0065741593716285E-3</v>
      </c>
      <c r="AD632" s="9">
        <f>return[[#This Row],[SIE.DE]]-$T$7</f>
        <v>5.6662403934711579E-3</v>
      </c>
      <c r="AE632" s="9">
        <f>return[[#This Row],[ZAL.DE]]-$U$7</f>
        <v>7.7731566456592438E-3</v>
      </c>
    </row>
    <row r="633" spans="3:31" x14ac:dyDescent="0.25">
      <c r="C633" s="2">
        <v>43812</v>
      </c>
      <c r="D633" s="5">
        <f>('Raw Wide'!B632-'Raw Wide'!B631)/'Raw Wide'!B631</f>
        <v>1.1688448854078289E-3</v>
      </c>
      <c r="E633" s="5">
        <f>('Raw Wide'!C632-'Raw Wide'!C631)/'Raw Wide'!C631</f>
        <v>1.4377277238945168E-3</v>
      </c>
      <c r="F633" s="5">
        <f>('Raw Wide'!D632-'Raw Wide'!D631)/'Raw Wide'!D631</f>
        <v>7.2659873009210966E-4</v>
      </c>
      <c r="G633" s="5">
        <f>('Raw Wide'!E632-'Raw Wide'!E631)/'Raw Wide'!E631</f>
        <v>9.4889382499018533E-3</v>
      </c>
      <c r="H633" s="5">
        <f>('Raw Wide'!F632-'Raw Wide'!F631)/'Raw Wide'!F631</f>
        <v>-9.7289658997195671E-4</v>
      </c>
      <c r="I633" s="5">
        <f>('Raw Wide'!G632-'Raw Wide'!G631)/'Raw Wide'!G631</f>
        <v>-1.1958244570891761E-2</v>
      </c>
      <c r="J633" s="5">
        <f>('Raw Wide'!H632-'Raw Wide'!H631)/'Raw Wide'!H631</f>
        <v>-8.4839396755652841E-4</v>
      </c>
      <c r="K633" s="5">
        <f>('Raw Wide'!I632-'Raw Wide'!I631)/'Raw Wide'!I631</f>
        <v>2.300500838725146E-2</v>
      </c>
      <c r="W633" s="2">
        <v>43812</v>
      </c>
      <c r="X633" s="9">
        <f>return[[#This Row],[1COV.DE]]-$N$7</f>
        <v>1.2050556451807589E-3</v>
      </c>
      <c r="Y633" s="9">
        <f>return[[#This Row],[ADS.DE]]-$O$7</f>
        <v>1.182962302998133E-3</v>
      </c>
      <c r="Z633" s="9">
        <f>return[[#This Row],[DB1.DE]]-$P$7</f>
        <v>1.5823502407026927E-4</v>
      </c>
      <c r="AA633" s="9">
        <f>return[[#This Row],[FME.DE]]-$Q$7</f>
        <v>9.7008268291124949E-3</v>
      </c>
      <c r="AB633" s="9">
        <f>return[[#This Row],[MRK.DE]]-$R$7</f>
        <v>-1.4455142863308344E-3</v>
      </c>
      <c r="AC633" s="9">
        <f>return[[#This Row],[PUM.DE]]-$S$7</f>
        <v>-1.2760365379788047E-2</v>
      </c>
      <c r="AD633" s="9">
        <f>return[[#This Row],[SIE.DE]]-$T$7</f>
        <v>-9.8428956438794432E-4</v>
      </c>
      <c r="AE633" s="9">
        <f>return[[#This Row],[ZAL.DE]]-$U$7</f>
        <v>2.3050563004415166E-2</v>
      </c>
    </row>
    <row r="634" spans="3:31" x14ac:dyDescent="0.25">
      <c r="C634" s="2">
        <v>43815</v>
      </c>
      <c r="D634" s="5">
        <f>('Raw Wide'!B633-'Raw Wide'!B632)/'Raw Wide'!B632</f>
        <v>3.0361211147978688E-3</v>
      </c>
      <c r="E634" s="5">
        <f>('Raw Wide'!C633-'Raw Wide'!C632)/'Raw Wide'!C632</f>
        <v>2.5843430427123715E-2</v>
      </c>
      <c r="F634" s="5">
        <f>('Raw Wide'!D633-'Raw Wide'!D632)/'Raw Wide'!D632</f>
        <v>2.1778540008325797E-2</v>
      </c>
      <c r="G634" s="5">
        <f>('Raw Wide'!E633-'Raw Wide'!E632)/'Raw Wide'!E632</f>
        <v>3.3352405687297319E-3</v>
      </c>
      <c r="H634" s="5">
        <f>('Raw Wide'!F633-'Raw Wide'!F632)/'Raw Wide'!F632</f>
        <v>1.1684672072260316E-2</v>
      </c>
      <c r="I634" s="5">
        <f>('Raw Wide'!G633-'Raw Wide'!G632)/'Raw Wide'!G632</f>
        <v>6.0515415717084719E-3</v>
      </c>
      <c r="J634" s="5">
        <f>('Raw Wide'!H633-'Raw Wide'!H632)/'Raw Wide'!H632</f>
        <v>1.7999717048503363E-2</v>
      </c>
      <c r="K634" s="5">
        <f>('Raw Wide'!I633-'Raw Wide'!I632)/'Raw Wide'!I632</f>
        <v>2.5767206038116712E-2</v>
      </c>
      <c r="W634" s="2">
        <v>43815</v>
      </c>
      <c r="X634" s="9">
        <f>return[[#This Row],[1COV.DE]]-$N$7</f>
        <v>3.0723318745707988E-3</v>
      </c>
      <c r="Y634" s="9">
        <f>return[[#This Row],[ADS.DE]]-$O$7</f>
        <v>2.5588665006227331E-2</v>
      </c>
      <c r="Z634" s="9">
        <f>return[[#This Row],[DB1.DE]]-$P$7</f>
        <v>2.1210176302303957E-2</v>
      </c>
      <c r="AA634" s="9">
        <f>return[[#This Row],[FME.DE]]-$Q$7</f>
        <v>3.5471291479403739E-3</v>
      </c>
      <c r="AB634" s="9">
        <f>return[[#This Row],[MRK.DE]]-$R$7</f>
        <v>1.1212054375901438E-2</v>
      </c>
      <c r="AC634" s="9">
        <f>return[[#This Row],[PUM.DE]]-$S$7</f>
        <v>5.2494207628121861E-3</v>
      </c>
      <c r="AD634" s="9">
        <f>return[[#This Row],[SIE.DE]]-$T$7</f>
        <v>1.7863821451671948E-2</v>
      </c>
      <c r="AE634" s="9">
        <f>return[[#This Row],[ZAL.DE]]-$U$7</f>
        <v>2.5812760655280417E-2</v>
      </c>
    </row>
    <row r="635" spans="3:31" x14ac:dyDescent="0.25">
      <c r="C635" s="2">
        <v>43816</v>
      </c>
      <c r="D635" s="5">
        <f>('Raw Wide'!B634-'Raw Wide'!B633)/'Raw Wide'!B633</f>
        <v>-2.3050114562745444E-2</v>
      </c>
      <c r="E635" s="5">
        <f>('Raw Wide'!C634-'Raw Wide'!C633)/'Raw Wide'!C633</f>
        <v>3.8488652939475915E-3</v>
      </c>
      <c r="F635" s="5">
        <f>('Raw Wide'!D634-'Raw Wide'!D633)/'Raw Wide'!D633</f>
        <v>-4.9732620308743135E-3</v>
      </c>
      <c r="G635" s="5">
        <f>('Raw Wide'!E634-'Raw Wide'!E633)/'Raw Wide'!E633</f>
        <v>-2.1456600251774906E-2</v>
      </c>
      <c r="H635" s="5">
        <f>('Raw Wide'!F634-'Raw Wide'!F633)/'Raw Wide'!F633</f>
        <v>3.3685992067305753E-3</v>
      </c>
      <c r="I635" s="5">
        <f>('Raw Wide'!G634-'Raw Wide'!G633)/'Raw Wide'!G633</f>
        <v>1.5789450387066101E-2</v>
      </c>
      <c r="J635" s="5">
        <f>('Raw Wide'!H634-'Raw Wide'!H633)/'Raw Wide'!H633</f>
        <v>-1.3844894962670315E-2</v>
      </c>
      <c r="K635" s="5">
        <f>('Raw Wide'!I634-'Raw Wide'!I633)/'Raw Wide'!I633</f>
        <v>-1.598538442600017E-3</v>
      </c>
      <c r="W635" s="2">
        <v>43816</v>
      </c>
      <c r="X635" s="9">
        <f>return[[#This Row],[1COV.DE]]-$N$7</f>
        <v>-2.3013903802972514E-2</v>
      </c>
      <c r="Y635" s="9">
        <f>return[[#This Row],[ADS.DE]]-$O$7</f>
        <v>3.5940998730512076E-3</v>
      </c>
      <c r="Z635" s="9">
        <f>return[[#This Row],[DB1.DE]]-$P$7</f>
        <v>-5.541625736896154E-3</v>
      </c>
      <c r="AA635" s="9">
        <f>return[[#This Row],[FME.DE]]-$Q$7</f>
        <v>-2.1244711672564264E-2</v>
      </c>
      <c r="AB635" s="9">
        <f>return[[#This Row],[MRK.DE]]-$R$7</f>
        <v>2.8959815103716973E-3</v>
      </c>
      <c r="AC635" s="9">
        <f>return[[#This Row],[PUM.DE]]-$S$7</f>
        <v>1.4987329578169815E-2</v>
      </c>
      <c r="AD635" s="9">
        <f>return[[#This Row],[SIE.DE]]-$T$7</f>
        <v>-1.3980790559501731E-2</v>
      </c>
      <c r="AE635" s="9">
        <f>return[[#This Row],[ZAL.DE]]-$U$7</f>
        <v>-1.5529838254363132E-3</v>
      </c>
    </row>
    <row r="636" spans="3:31" x14ac:dyDescent="0.25">
      <c r="C636" s="2">
        <v>43817</v>
      </c>
      <c r="D636" s="5">
        <f>('Raw Wide'!B635-'Raw Wide'!B634)/'Raw Wide'!B634</f>
        <v>-2.6215541748379804E-3</v>
      </c>
      <c r="E636" s="5">
        <f>('Raw Wide'!C635-'Raw Wide'!C634)/'Raw Wide'!C634</f>
        <v>9.5852159158208942E-3</v>
      </c>
      <c r="F636" s="5">
        <f>('Raw Wide'!D635-'Raw Wide'!D634)/'Raw Wide'!D634</f>
        <v>-2.4991733123095072E-3</v>
      </c>
      <c r="G636" s="5">
        <f>('Raw Wide'!E635-'Raw Wide'!E634)/'Raw Wide'!E634</f>
        <v>-5.2501616292859382E-3</v>
      </c>
      <c r="H636" s="5">
        <f>('Raw Wide'!F635-'Raw Wide'!F634)/'Raw Wide'!F634</f>
        <v>-8.1535113551711655E-3</v>
      </c>
      <c r="I636" s="5">
        <f>('Raw Wide'!G635-'Raw Wide'!G634)/'Raw Wide'!G634</f>
        <v>-7.4019115871645389E-3</v>
      </c>
      <c r="J636" s="5">
        <f>('Raw Wide'!H635-'Raw Wide'!H634)/'Raw Wide'!H634</f>
        <v>-1.1502065447528638E-2</v>
      </c>
      <c r="K636" s="5">
        <f>('Raw Wide'!I635-'Raw Wide'!I634)/'Raw Wide'!I634</f>
        <v>6.8618250946517511E-3</v>
      </c>
      <c r="W636" s="2">
        <v>43817</v>
      </c>
      <c r="X636" s="9">
        <f>return[[#This Row],[1COV.DE]]-$N$7</f>
        <v>-2.5853434150650504E-3</v>
      </c>
      <c r="Y636" s="9">
        <f>return[[#This Row],[ADS.DE]]-$O$7</f>
        <v>9.3304504949245099E-3</v>
      </c>
      <c r="Z636" s="9">
        <f>return[[#This Row],[DB1.DE]]-$P$7</f>
        <v>-3.0675370183313477E-3</v>
      </c>
      <c r="AA636" s="9">
        <f>return[[#This Row],[FME.DE]]-$Q$7</f>
        <v>-5.0382730500752957E-3</v>
      </c>
      <c r="AB636" s="9">
        <f>return[[#This Row],[MRK.DE]]-$R$7</f>
        <v>-8.6261290515300439E-3</v>
      </c>
      <c r="AC636" s="9">
        <f>return[[#This Row],[PUM.DE]]-$S$7</f>
        <v>-8.2040323960608248E-3</v>
      </c>
      <c r="AD636" s="9">
        <f>return[[#This Row],[SIE.DE]]-$T$7</f>
        <v>-1.1637961044360054E-2</v>
      </c>
      <c r="AE636" s="9">
        <f>return[[#This Row],[ZAL.DE]]-$U$7</f>
        <v>6.9073797118154546E-3</v>
      </c>
    </row>
    <row r="637" spans="3:31" x14ac:dyDescent="0.25">
      <c r="C637" s="2">
        <v>43818</v>
      </c>
      <c r="D637" s="5">
        <f>('Raw Wide'!B636-'Raw Wide'!B635)/'Raw Wide'!B635</f>
        <v>0</v>
      </c>
      <c r="E637" s="5">
        <f>('Raw Wide'!C636-'Raw Wide'!C635)/'Raw Wide'!C635</f>
        <v>-4.4880990451956369E-3</v>
      </c>
      <c r="F637" s="5">
        <f>('Raw Wide'!D636-'Raw Wide'!D635)/'Raw Wide'!D635</f>
        <v>-1.3958468664260511E-2</v>
      </c>
      <c r="G637" s="5">
        <f>('Raw Wide'!E636-'Raw Wide'!E635)/'Raw Wide'!E635</f>
        <v>8.0720443881270882E-3</v>
      </c>
      <c r="H637" s="5">
        <f>('Raw Wide'!F636-'Raw Wide'!F635)/'Raw Wide'!F635</f>
        <v>6.7698479502040932E-3</v>
      </c>
      <c r="I637" s="5">
        <f>('Raw Wide'!G636-'Raw Wide'!G635)/'Raw Wide'!G635</f>
        <v>-2.9829683750964191E-3</v>
      </c>
      <c r="J637" s="5">
        <f>('Raw Wide'!H636-'Raw Wide'!H635)/'Raw Wide'!H635</f>
        <v>4.7912698658899473E-3</v>
      </c>
      <c r="K637" s="5">
        <f>('Raw Wide'!I636-'Raw Wide'!I635)/'Raw Wide'!I635</f>
        <v>1.2721535665606479E-2</v>
      </c>
      <c r="W637" s="2">
        <v>43818</v>
      </c>
      <c r="X637" s="9">
        <f>return[[#This Row],[1COV.DE]]-$N$7</f>
        <v>3.6210759772930063E-5</v>
      </c>
      <c r="Y637" s="9">
        <f>return[[#This Row],[ADS.DE]]-$O$7</f>
        <v>-4.7428644660920203E-3</v>
      </c>
      <c r="Z637" s="9">
        <f>return[[#This Row],[DB1.DE]]-$P$7</f>
        <v>-1.4526832370282352E-2</v>
      </c>
      <c r="AA637" s="9">
        <f>return[[#This Row],[FME.DE]]-$Q$7</f>
        <v>8.2839329673377298E-3</v>
      </c>
      <c r="AB637" s="9">
        <f>return[[#This Row],[MRK.DE]]-$R$7</f>
        <v>6.2972302538452157E-3</v>
      </c>
      <c r="AC637" s="9">
        <f>return[[#This Row],[PUM.DE]]-$S$7</f>
        <v>-3.7850891839927049E-3</v>
      </c>
      <c r="AD637" s="9">
        <f>return[[#This Row],[SIE.DE]]-$T$7</f>
        <v>4.6553742690585318E-3</v>
      </c>
      <c r="AE637" s="9">
        <f>return[[#This Row],[ZAL.DE]]-$U$7</f>
        <v>1.2767090282770182E-2</v>
      </c>
    </row>
    <row r="638" spans="3:31" x14ac:dyDescent="0.25">
      <c r="C638" s="2">
        <v>43819</v>
      </c>
      <c r="D638" s="5">
        <f>('Raw Wide'!B637-'Raw Wide'!B636)/'Raw Wide'!B636</f>
        <v>-1.9116258611471494E-3</v>
      </c>
      <c r="E638" s="5">
        <f>('Raw Wide'!C637-'Raw Wide'!C636)/'Raw Wide'!C636</f>
        <v>1.0750756224801532E-2</v>
      </c>
      <c r="F638" s="5">
        <f>('Raw Wide'!D637-'Raw Wide'!D636)/'Raw Wide'!D636</f>
        <v>2.7223256014139365E-2</v>
      </c>
      <c r="G638" s="5">
        <f>('Raw Wide'!E637-'Raw Wide'!E636)/'Raw Wide'!E636</f>
        <v>4.619698267508761E-3</v>
      </c>
      <c r="H638" s="5">
        <f>('Raw Wide'!F637-'Raw Wide'!F636)/'Raw Wide'!F636</f>
        <v>2.8818594374137854E-3</v>
      </c>
      <c r="I638" s="5">
        <f>('Raw Wide'!G637-'Raw Wide'!G636)/'Raw Wide'!G636</f>
        <v>3.2161608553474837E-2</v>
      </c>
      <c r="J638" s="5">
        <f>('Raw Wide'!H637-'Raw Wide'!H636)/'Raw Wide'!H636</f>
        <v>5.9604217925853051E-3</v>
      </c>
      <c r="K638" s="5">
        <f>('Raw Wide'!I637-'Raw Wide'!I636)/'Raw Wide'!I636</f>
        <v>4.710609927742854E-3</v>
      </c>
      <c r="W638" s="2">
        <v>43819</v>
      </c>
      <c r="X638" s="9">
        <f>return[[#This Row],[1COV.DE]]-$N$7</f>
        <v>-1.8754151013742194E-3</v>
      </c>
      <c r="Y638" s="9">
        <f>return[[#This Row],[ADS.DE]]-$O$7</f>
        <v>1.0495990803905147E-2</v>
      </c>
      <c r="Z638" s="9">
        <f>return[[#This Row],[DB1.DE]]-$P$7</f>
        <v>2.6654892308117524E-2</v>
      </c>
      <c r="AA638" s="9">
        <f>return[[#This Row],[FME.DE]]-$Q$7</f>
        <v>4.8315868467194035E-3</v>
      </c>
      <c r="AB638" s="9">
        <f>return[[#This Row],[MRK.DE]]-$R$7</f>
        <v>2.4092417410549074E-3</v>
      </c>
      <c r="AC638" s="9">
        <f>return[[#This Row],[PUM.DE]]-$S$7</f>
        <v>3.135948774457855E-2</v>
      </c>
      <c r="AD638" s="9">
        <f>return[[#This Row],[SIE.DE]]-$T$7</f>
        <v>5.8245261957538897E-3</v>
      </c>
      <c r="AE638" s="9">
        <f>return[[#This Row],[ZAL.DE]]-$U$7</f>
        <v>4.7561645449065576E-3</v>
      </c>
    </row>
    <row r="639" spans="3:31" x14ac:dyDescent="0.25">
      <c r="C639" s="2">
        <v>43822</v>
      </c>
      <c r="D639" s="5">
        <f>('Raw Wide'!B638-'Raw Wide'!B637)/'Raw Wide'!B637</f>
        <v>9.5768815256514004E-4</v>
      </c>
      <c r="E639" s="5">
        <f>('Raw Wide'!C638-'Raw Wide'!C637)/'Raw Wide'!C637</f>
        <v>-1.2008314655906488E-3</v>
      </c>
      <c r="F639" s="5">
        <f>('Raw Wide'!D638-'Raw Wide'!D637)/'Raw Wide'!D637</f>
        <v>-1.0954151908675224E-2</v>
      </c>
      <c r="G639" s="5">
        <f>('Raw Wide'!E638-'Raw Wide'!E637)/'Raw Wide'!E637</f>
        <v>1.8392858704214424E-3</v>
      </c>
      <c r="H639" s="5">
        <f>('Raw Wide'!F638-'Raw Wide'!F637)/'Raw Wide'!F637</f>
        <v>8.6206744542556609E-3</v>
      </c>
      <c r="I639" s="5">
        <f>('Raw Wide'!G638-'Raw Wide'!G637)/'Raw Wide'!G637</f>
        <v>-5.7972012744909708E-3</v>
      </c>
      <c r="J639" s="5">
        <f>('Raw Wide'!H638-'Raw Wide'!H637)/'Raw Wide'!H637</f>
        <v>-5.2479266742533736E-3</v>
      </c>
      <c r="K639" s="5">
        <f>('Raw Wide'!I638-'Raw Wide'!I637)/'Raw Wide'!I637</f>
        <v>6.0281311447169458E-3</v>
      </c>
      <c r="W639" s="2">
        <v>43822</v>
      </c>
      <c r="X639" s="9">
        <f>return[[#This Row],[1COV.DE]]-$N$7</f>
        <v>9.9389891233807011E-4</v>
      </c>
      <c r="Y639" s="9">
        <f>return[[#This Row],[ADS.DE]]-$O$7</f>
        <v>-1.4555968864870326E-3</v>
      </c>
      <c r="Z639" s="9">
        <f>return[[#This Row],[DB1.DE]]-$P$7</f>
        <v>-1.1522515614697065E-2</v>
      </c>
      <c r="AA639" s="9">
        <f>return[[#This Row],[FME.DE]]-$Q$7</f>
        <v>2.0511744496320844E-3</v>
      </c>
      <c r="AB639" s="9">
        <f>return[[#This Row],[MRK.DE]]-$R$7</f>
        <v>8.1480567578967825E-3</v>
      </c>
      <c r="AC639" s="9">
        <f>return[[#This Row],[PUM.DE]]-$S$7</f>
        <v>-6.5993220833872566E-3</v>
      </c>
      <c r="AD639" s="9">
        <f>return[[#This Row],[SIE.DE]]-$T$7</f>
        <v>-5.3838222710847891E-3</v>
      </c>
      <c r="AE639" s="9">
        <f>return[[#This Row],[ZAL.DE]]-$U$7</f>
        <v>6.0736857618806494E-3</v>
      </c>
    </row>
    <row r="640" spans="3:31" x14ac:dyDescent="0.25">
      <c r="C640" s="2">
        <v>43826</v>
      </c>
      <c r="D640" s="5">
        <f>('Raw Wide'!B639-'Raw Wide'!B638)/'Raw Wide'!B638</f>
        <v>2.3902971448331757E-4</v>
      </c>
      <c r="E640" s="5">
        <f>('Raw Wide'!C639-'Raw Wide'!C638)/'Raw Wide'!C638</f>
        <v>4.809328046913499E-3</v>
      </c>
      <c r="F640" s="5">
        <f>('Raw Wide'!D639-'Raw Wide'!D638)/'Raw Wide'!D638</f>
        <v>4.2873751831550167E-3</v>
      </c>
      <c r="G640" s="5">
        <f>('Raw Wide'!E639-'Raw Wide'!E638)/'Raw Wide'!E638</f>
        <v>1.9583939612774309E-2</v>
      </c>
      <c r="H640" s="5">
        <f>('Raw Wide'!F639-'Raw Wide'!F638)/'Raw Wide'!F638</f>
        <v>0</v>
      </c>
      <c r="I640" s="5">
        <f>('Raw Wide'!G639-'Raw Wide'!G638)/'Raw Wide'!G638</f>
        <v>8.0177079345481982E-3</v>
      </c>
      <c r="J640" s="5">
        <f>('Raw Wide'!H639-'Raw Wide'!H638)/'Raw Wide'!H638</f>
        <v>6.1266055896127616E-3</v>
      </c>
      <c r="K640" s="5">
        <f>('Raw Wide'!I639-'Raw Wide'!I638)/'Raw Wide'!I638</f>
        <v>9.0989789369956674E-3</v>
      </c>
      <c r="W640" s="2">
        <v>43826</v>
      </c>
      <c r="X640" s="9">
        <f>return[[#This Row],[1COV.DE]]-$N$7</f>
        <v>2.7524047425624761E-4</v>
      </c>
      <c r="Y640" s="9">
        <f>return[[#This Row],[ADS.DE]]-$O$7</f>
        <v>4.5545626260171147E-3</v>
      </c>
      <c r="Z640" s="9">
        <f>return[[#This Row],[DB1.DE]]-$P$7</f>
        <v>3.7190114771331762E-3</v>
      </c>
      <c r="AA640" s="9">
        <f>return[[#This Row],[FME.DE]]-$Q$7</f>
        <v>1.979582819198495E-2</v>
      </c>
      <c r="AB640" s="9">
        <f>return[[#This Row],[MRK.DE]]-$R$7</f>
        <v>-4.7261769635887778E-4</v>
      </c>
      <c r="AC640" s="9">
        <f>return[[#This Row],[PUM.DE]]-$S$7</f>
        <v>7.2155871256519124E-3</v>
      </c>
      <c r="AD640" s="9">
        <f>return[[#This Row],[SIE.DE]]-$T$7</f>
        <v>5.9907099927813462E-3</v>
      </c>
      <c r="AE640" s="9">
        <f>return[[#This Row],[ZAL.DE]]-$U$7</f>
        <v>9.144533554159371E-3</v>
      </c>
    </row>
    <row r="641" spans="3:31" x14ac:dyDescent="0.25">
      <c r="C641" s="2">
        <v>43829</v>
      </c>
      <c r="D641" s="5">
        <f>('Raw Wide'!B640-'Raw Wide'!B639)/'Raw Wide'!B639</f>
        <v>-8.8473274344424441E-3</v>
      </c>
      <c r="E641" s="5">
        <f>('Raw Wide'!C640-'Raw Wide'!C639)/'Raw Wide'!C639</f>
        <v>-9.2307854249498878E-3</v>
      </c>
      <c r="F641" s="5">
        <f>('Raw Wide'!D640-'Raw Wide'!D639)/'Raw Wide'!D639</f>
        <v>-2.8460858510974498E-3</v>
      </c>
      <c r="G641" s="5">
        <f>('Raw Wide'!E640-'Raw Wide'!E639)/'Raw Wide'!E639</f>
        <v>-1.0204078654947516E-2</v>
      </c>
      <c r="H641" s="5">
        <f>('Raw Wide'!F640-'Raw Wide'!F639)/'Raw Wide'!F639</f>
        <v>4.7471543570539582E-4</v>
      </c>
      <c r="I641" s="5">
        <f>('Raw Wide'!G640-'Raw Wide'!G639)/'Raw Wide'!G639</f>
        <v>-1.156925069262431E-2</v>
      </c>
      <c r="J641" s="5">
        <f>('Raw Wide'!H640-'Raw Wide'!H639)/'Raw Wide'!H639</f>
        <v>-1.4377537897353479E-2</v>
      </c>
      <c r="K641" s="5">
        <f>('Raw Wide'!I640-'Raw Wide'!I639)/'Raw Wide'!I639</f>
        <v>-6.3778533895348655E-3</v>
      </c>
      <c r="W641" s="2">
        <v>43829</v>
      </c>
      <c r="X641" s="9">
        <f>return[[#This Row],[1COV.DE]]-$N$7</f>
        <v>-8.8111166746695137E-3</v>
      </c>
      <c r="Y641" s="9">
        <f>return[[#This Row],[ADS.DE]]-$O$7</f>
        <v>-9.4855508458462721E-3</v>
      </c>
      <c r="Z641" s="9">
        <f>return[[#This Row],[DB1.DE]]-$P$7</f>
        <v>-3.4144495571192903E-3</v>
      </c>
      <c r="AA641" s="9">
        <f>return[[#This Row],[FME.DE]]-$Q$7</f>
        <v>-9.9921900757368749E-3</v>
      </c>
      <c r="AB641" s="9">
        <f>return[[#This Row],[MRK.DE]]-$R$7</f>
        <v>2.0977393465180399E-6</v>
      </c>
      <c r="AC641" s="9">
        <f>return[[#This Row],[PUM.DE]]-$S$7</f>
        <v>-1.2371371501520597E-2</v>
      </c>
      <c r="AD641" s="9">
        <f>return[[#This Row],[SIE.DE]]-$T$7</f>
        <v>-1.4513433494184895E-2</v>
      </c>
      <c r="AE641" s="9">
        <f>return[[#This Row],[ZAL.DE]]-$U$7</f>
        <v>-6.3322987723711619E-3</v>
      </c>
    </row>
    <row r="642" spans="3:31" x14ac:dyDescent="0.25">
      <c r="C642" s="2">
        <v>43832</v>
      </c>
      <c r="D642" s="5">
        <f>('Raw Wide'!B641-'Raw Wide'!B640)/'Raw Wide'!B640</f>
        <v>1.7611526895998937E-2</v>
      </c>
      <c r="E642" s="5">
        <f>('Raw Wide'!C641-'Raw Wide'!C640)/'Raw Wide'!C640</f>
        <v>6.0386793073759788E-3</v>
      </c>
      <c r="F642" s="5">
        <f>('Raw Wide'!D641-'Raw Wide'!D640)/'Raw Wide'!D640</f>
        <v>7.1352310111308893E-3</v>
      </c>
      <c r="G642" s="5">
        <f>('Raw Wide'!E641-'Raw Wide'!E640)/'Raw Wide'!E640</f>
        <v>-1.8194544136207397E-3</v>
      </c>
      <c r="H642" s="5">
        <f>('Raw Wide'!F641-'Raw Wide'!F640)/'Raw Wide'!F640</f>
        <v>6.1700503493154158E-3</v>
      </c>
      <c r="I642" s="5">
        <f>('Raw Wide'!G641-'Raw Wide'!G640)/'Raw Wide'!G640</f>
        <v>-1.6825136152544794E-2</v>
      </c>
      <c r="J642" s="5">
        <f>('Raw Wide'!H641-'Raw Wide'!H640)/'Raw Wide'!H640</f>
        <v>1.801956276214467E-2</v>
      </c>
      <c r="K642" s="5">
        <f>('Raw Wide'!I641-'Raw Wide'!I640)/'Raw Wide'!I640</f>
        <v>1.3280190349712192E-2</v>
      </c>
      <c r="W642" s="2">
        <v>43832</v>
      </c>
      <c r="X642" s="9">
        <f>return[[#This Row],[1COV.DE]]-$N$7</f>
        <v>1.7647737655771868E-2</v>
      </c>
      <c r="Y642" s="9">
        <f>return[[#This Row],[ADS.DE]]-$O$7</f>
        <v>5.7839138864795945E-3</v>
      </c>
      <c r="Z642" s="9">
        <f>return[[#This Row],[DB1.DE]]-$P$7</f>
        <v>6.5668673051090488E-3</v>
      </c>
      <c r="AA642" s="9">
        <f>return[[#This Row],[FME.DE]]-$Q$7</f>
        <v>-1.6075658344100977E-3</v>
      </c>
      <c r="AB642" s="9">
        <f>return[[#This Row],[MRK.DE]]-$R$7</f>
        <v>5.6974326529565383E-3</v>
      </c>
      <c r="AC642" s="9">
        <f>return[[#This Row],[PUM.DE]]-$S$7</f>
        <v>-1.762725696144108E-2</v>
      </c>
      <c r="AD642" s="9">
        <f>return[[#This Row],[SIE.DE]]-$T$7</f>
        <v>1.7883667165313255E-2</v>
      </c>
      <c r="AE642" s="9">
        <f>return[[#This Row],[ZAL.DE]]-$U$7</f>
        <v>1.3325744966875896E-2</v>
      </c>
    </row>
    <row r="643" spans="3:31" x14ac:dyDescent="0.25">
      <c r="C643" s="2">
        <v>43833</v>
      </c>
      <c r="D643" s="5">
        <f>('Raw Wide'!B642-'Raw Wide'!B641)/'Raw Wide'!B641</f>
        <v>-6.6381248677126409E-3</v>
      </c>
      <c r="E643" s="5">
        <f>('Raw Wide'!C642-'Raw Wide'!C641)/'Raw Wide'!C641</f>
        <v>1.3721143492567917E-3</v>
      </c>
      <c r="F643" s="5">
        <f>('Raw Wide'!D642-'Raw Wide'!D641)/'Raw Wide'!D641</f>
        <v>-1.2398252430146238E-2</v>
      </c>
      <c r="G643" s="5">
        <f>('Raw Wide'!E642-'Raw Wide'!E641)/'Raw Wide'!E641</f>
        <v>-5.1639103118104107E-3</v>
      </c>
      <c r="H643" s="5">
        <f>('Raw Wide'!F642-'Raw Wide'!F641)/'Raw Wide'!F641</f>
        <v>1.1792334931476568E-2</v>
      </c>
      <c r="I643" s="5">
        <f>('Raw Wide'!G642-'Raw Wide'!G641)/'Raw Wide'!G641</f>
        <v>1.4880928118106027E-2</v>
      </c>
      <c r="J643" s="5">
        <f>('Raw Wide'!H642-'Raw Wide'!H641)/'Raw Wide'!H641</f>
        <v>-1.9217816148092638E-2</v>
      </c>
      <c r="K643" s="5">
        <f>('Raw Wide'!I642-'Raw Wide'!I641)/'Raw Wide'!I641</f>
        <v>-1.1140214310620528E-2</v>
      </c>
      <c r="W643" s="2">
        <v>43833</v>
      </c>
      <c r="X643" s="9">
        <f>return[[#This Row],[1COV.DE]]-$N$7</f>
        <v>-6.6019141079397105E-3</v>
      </c>
      <c r="Y643" s="9">
        <f>return[[#This Row],[ADS.DE]]-$O$7</f>
        <v>1.1173489283604079E-3</v>
      </c>
      <c r="Z643" s="9">
        <f>return[[#This Row],[DB1.DE]]-$P$7</f>
        <v>-1.2966616136168079E-2</v>
      </c>
      <c r="AA643" s="9">
        <f>return[[#This Row],[FME.DE]]-$Q$7</f>
        <v>-4.9520217325997682E-3</v>
      </c>
      <c r="AB643" s="9">
        <f>return[[#This Row],[MRK.DE]]-$R$7</f>
        <v>1.1319717235117689E-2</v>
      </c>
      <c r="AC643" s="9">
        <f>return[[#This Row],[PUM.DE]]-$S$7</f>
        <v>1.407880730920974E-2</v>
      </c>
      <c r="AD643" s="9">
        <f>return[[#This Row],[SIE.DE]]-$T$7</f>
        <v>-1.9353711744924052E-2</v>
      </c>
      <c r="AE643" s="9">
        <f>return[[#This Row],[ZAL.DE]]-$U$7</f>
        <v>-1.1094659693456825E-2</v>
      </c>
    </row>
    <row r="644" spans="3:31" x14ac:dyDescent="0.25">
      <c r="C644" s="2">
        <v>43836</v>
      </c>
      <c r="D644" s="5">
        <f>('Raw Wide'!B643-'Raw Wide'!B642)/'Raw Wide'!B642</f>
        <v>-4.7971480169916897E-2</v>
      </c>
      <c r="E644" s="5">
        <f>('Raw Wide'!C643-'Raw Wide'!C642)/'Raw Wide'!C642</f>
        <v>-7.8782668328760633E-3</v>
      </c>
      <c r="F644" s="5">
        <f>('Raw Wide'!D643-'Raw Wide'!D642)/'Raw Wide'!D642</f>
        <v>-7.5321304229498121E-3</v>
      </c>
      <c r="G644" s="5">
        <f>('Raw Wide'!E643-'Raw Wide'!E642)/'Raw Wide'!E642</f>
        <v>-7.3283026060604363E-3</v>
      </c>
      <c r="H644" s="5">
        <f>('Raw Wide'!F643-'Raw Wide'!F642)/'Raw Wide'!F642</f>
        <v>1.0722659639964841E-2</v>
      </c>
      <c r="I644" s="5">
        <f>('Raw Wide'!G643-'Raw Wide'!G642)/'Raw Wide'!G642</f>
        <v>2.78594085852867E-2</v>
      </c>
      <c r="J644" s="5">
        <f>('Raw Wide'!H643-'Raw Wide'!H642)/'Raw Wide'!H642</f>
        <v>-4.6406677621081745E-3</v>
      </c>
      <c r="K644" s="5">
        <f>('Raw Wide'!I643-'Raw Wide'!I642)/'Raw Wide'!I642</f>
        <v>-7.9522862823063062E-3</v>
      </c>
      <c r="W644" s="2">
        <v>43836</v>
      </c>
      <c r="X644" s="9">
        <f>return[[#This Row],[1COV.DE]]-$N$7</f>
        <v>-4.793526941014397E-2</v>
      </c>
      <c r="Y644" s="9">
        <f>return[[#This Row],[ADS.DE]]-$O$7</f>
        <v>-8.1330322537724476E-3</v>
      </c>
      <c r="Z644" s="9">
        <f>return[[#This Row],[DB1.DE]]-$P$7</f>
        <v>-8.1004941289716526E-3</v>
      </c>
      <c r="AA644" s="9">
        <f>return[[#This Row],[FME.DE]]-$Q$7</f>
        <v>-7.1164140268497947E-3</v>
      </c>
      <c r="AB644" s="9">
        <f>return[[#This Row],[MRK.DE]]-$R$7</f>
        <v>1.0250041943605962E-2</v>
      </c>
      <c r="AC644" s="9">
        <f>return[[#This Row],[PUM.DE]]-$S$7</f>
        <v>2.7057287776390413E-2</v>
      </c>
      <c r="AD644" s="9">
        <f>return[[#This Row],[SIE.DE]]-$T$7</f>
        <v>-4.77656335893959E-3</v>
      </c>
      <c r="AE644" s="9">
        <f>return[[#This Row],[ZAL.DE]]-$U$7</f>
        <v>-7.9067316651426026E-3</v>
      </c>
    </row>
    <row r="645" spans="3:31" x14ac:dyDescent="0.25">
      <c r="C645" s="2">
        <v>43837</v>
      </c>
      <c r="D645" s="5">
        <f>('Raw Wide'!B644-'Raw Wide'!B643)/'Raw Wide'!B643</f>
        <v>6.0166309318309798E-3</v>
      </c>
      <c r="E645" s="5">
        <f>('Raw Wide'!C644-'Raw Wide'!C643)/'Raw Wide'!C643</f>
        <v>1.7607526193179322E-2</v>
      </c>
      <c r="F645" s="5">
        <f>('Raw Wide'!D644-'Raw Wide'!D643)/'Raw Wide'!D643</f>
        <v>5.7823338498647868E-3</v>
      </c>
      <c r="G645" s="5">
        <f>('Raw Wide'!E644-'Raw Wide'!E643)/'Raw Wide'!E643</f>
        <v>1.230422669486387E-3</v>
      </c>
      <c r="H645" s="5">
        <f>('Raw Wide'!F644-'Raw Wide'!F643)/'Raw Wide'!F643</f>
        <v>1.0147696783029242E-2</v>
      </c>
      <c r="I645" s="5">
        <f>('Raw Wide'!G644-'Raw Wide'!G643)/'Raw Wide'!G643</f>
        <v>1.9971425172544657E-2</v>
      </c>
      <c r="J645" s="5">
        <f>('Raw Wide'!H644-'Raw Wide'!H643)/'Raw Wide'!H643</f>
        <v>6.3891202645425119E-3</v>
      </c>
      <c r="K645" s="5">
        <f>('Raw Wide'!I644-'Raw Wide'!I643)/'Raw Wide'!I643</f>
        <v>1.380536628813182E-2</v>
      </c>
      <c r="W645" s="2">
        <v>43837</v>
      </c>
      <c r="X645" s="9">
        <f>return[[#This Row],[1COV.DE]]-$N$7</f>
        <v>6.0528416916039102E-3</v>
      </c>
      <c r="Y645" s="9">
        <f>return[[#This Row],[ADS.DE]]-$O$7</f>
        <v>1.7352760772282937E-2</v>
      </c>
      <c r="Z645" s="9">
        <f>return[[#This Row],[DB1.DE]]-$P$7</f>
        <v>5.2139701438429463E-3</v>
      </c>
      <c r="AA645" s="9">
        <f>return[[#This Row],[FME.DE]]-$Q$7</f>
        <v>1.4423112486970291E-3</v>
      </c>
      <c r="AB645" s="9">
        <f>return[[#This Row],[MRK.DE]]-$R$7</f>
        <v>9.6750790866703632E-3</v>
      </c>
      <c r="AC645" s="9">
        <f>return[[#This Row],[PUM.DE]]-$S$7</f>
        <v>1.916930436364837E-2</v>
      </c>
      <c r="AD645" s="9">
        <f>return[[#This Row],[SIE.DE]]-$T$7</f>
        <v>6.2532246677110964E-3</v>
      </c>
      <c r="AE645" s="9">
        <f>return[[#This Row],[ZAL.DE]]-$U$7</f>
        <v>1.3850920905295524E-2</v>
      </c>
    </row>
    <row r="646" spans="3:31" x14ac:dyDescent="0.25">
      <c r="C646" s="2">
        <v>43838</v>
      </c>
      <c r="D646" s="5">
        <f>('Raw Wide'!B645-'Raw Wide'!B644)/'Raw Wide'!B644</f>
        <v>1.7443251356542039E-2</v>
      </c>
      <c r="E646" s="5">
        <f>('Raw Wide'!C645-'Raw Wide'!C644)/'Raw Wide'!C644</f>
        <v>2.7480963890506246E-2</v>
      </c>
      <c r="F646" s="5">
        <f>('Raw Wide'!D645-'Raw Wide'!D644)/'Raw Wide'!D644</f>
        <v>2.2278192275142321E-2</v>
      </c>
      <c r="G646" s="5">
        <f>('Raw Wide'!E645-'Raw Wide'!E644)/'Raw Wide'!E644</f>
        <v>1.8432912054753088E-3</v>
      </c>
      <c r="H646" s="5">
        <f>('Raw Wide'!F645-'Raw Wide'!F644)/'Raw Wide'!F644</f>
        <v>1.6438240674875863E-2</v>
      </c>
      <c r="I646" s="5">
        <f>('Raw Wide'!G645-'Raw Wide'!G644)/'Raw Wide'!G644</f>
        <v>9.7901814204421483E-3</v>
      </c>
      <c r="J646" s="5">
        <f>('Raw Wide'!H645-'Raw Wide'!H644)/'Raw Wide'!H644</f>
        <v>4.1181403136933544E-3</v>
      </c>
      <c r="K646" s="5">
        <f>('Raw Wide'!I645-'Raw Wide'!I644)/'Raw Wide'!I644</f>
        <v>1.4495937063385478E-2</v>
      </c>
      <c r="W646" s="2">
        <v>43838</v>
      </c>
      <c r="X646" s="9">
        <f>return[[#This Row],[1COV.DE]]-$N$7</f>
        <v>1.7479462116314969E-2</v>
      </c>
      <c r="Y646" s="9">
        <f>return[[#This Row],[ADS.DE]]-$O$7</f>
        <v>2.7226198469609861E-2</v>
      </c>
      <c r="Z646" s="9">
        <f>return[[#This Row],[DB1.DE]]-$P$7</f>
        <v>2.170982856912048E-2</v>
      </c>
      <c r="AA646" s="9">
        <f>return[[#This Row],[FME.DE]]-$Q$7</f>
        <v>2.0551797846859506E-3</v>
      </c>
      <c r="AB646" s="9">
        <f>return[[#This Row],[MRK.DE]]-$R$7</f>
        <v>1.5965622978516985E-2</v>
      </c>
      <c r="AC646" s="9">
        <f>return[[#This Row],[PUM.DE]]-$S$7</f>
        <v>8.9880606115458617E-3</v>
      </c>
      <c r="AD646" s="9">
        <f>return[[#This Row],[SIE.DE]]-$T$7</f>
        <v>3.982244716861939E-3</v>
      </c>
      <c r="AE646" s="9">
        <f>return[[#This Row],[ZAL.DE]]-$U$7</f>
        <v>1.4541491680549181E-2</v>
      </c>
    </row>
    <row r="647" spans="3:31" x14ac:dyDescent="0.25">
      <c r="C647" s="2">
        <v>43839</v>
      </c>
      <c r="D647" s="5">
        <f>('Raw Wide'!B646-'Raw Wide'!B645)/'Raw Wide'!B645</f>
        <v>8.3271206972935167E-3</v>
      </c>
      <c r="E647" s="5">
        <f>('Raw Wide'!C646-'Raw Wide'!C645)/'Raw Wide'!C645</f>
        <v>2.3609003732724319E-2</v>
      </c>
      <c r="F647" s="5">
        <f>('Raw Wide'!D646-'Raw Wide'!D645)/'Raw Wide'!D645</f>
        <v>1.3005256271777463E-2</v>
      </c>
      <c r="G647" s="5">
        <f>('Raw Wide'!E646-'Raw Wide'!E645)/'Raw Wide'!E645</f>
        <v>1.8092562733082036E-2</v>
      </c>
      <c r="H647" s="5">
        <f>('Raw Wide'!F646-'Raw Wide'!F645)/'Raw Wide'!F645</f>
        <v>1.1231012300937801E-2</v>
      </c>
      <c r="I647" s="5">
        <f>('Raw Wide'!G646-'Raw Wide'!G645)/'Raw Wide'!G645</f>
        <v>8.3102295044120943E-3</v>
      </c>
      <c r="J647" s="5">
        <f>('Raw Wide'!H646-'Raw Wide'!H645)/'Raw Wide'!H645</f>
        <v>1.1619844770310505E-2</v>
      </c>
      <c r="K647" s="5">
        <f>('Raw Wide'!I646-'Raw Wide'!I645)/'Raw Wide'!I645</f>
        <v>9.9589307200461386E-3</v>
      </c>
      <c r="W647" s="2">
        <v>43839</v>
      </c>
      <c r="X647" s="9">
        <f>return[[#This Row],[1COV.DE]]-$N$7</f>
        <v>8.3633314570664471E-3</v>
      </c>
      <c r="Y647" s="9">
        <f>return[[#This Row],[ADS.DE]]-$O$7</f>
        <v>2.3354238311827934E-2</v>
      </c>
      <c r="Z647" s="9">
        <f>return[[#This Row],[DB1.DE]]-$P$7</f>
        <v>1.2436892565755623E-2</v>
      </c>
      <c r="AA647" s="9">
        <f>return[[#This Row],[FME.DE]]-$Q$7</f>
        <v>1.8304451312292677E-2</v>
      </c>
      <c r="AB647" s="9">
        <f>return[[#This Row],[MRK.DE]]-$R$7</f>
        <v>1.0758394604578923E-2</v>
      </c>
      <c r="AC647" s="9">
        <f>return[[#This Row],[PUM.DE]]-$S$7</f>
        <v>7.5081086955158085E-3</v>
      </c>
      <c r="AD647" s="9">
        <f>return[[#This Row],[SIE.DE]]-$T$7</f>
        <v>1.1483949173479089E-2</v>
      </c>
      <c r="AE647" s="9">
        <f>return[[#This Row],[ZAL.DE]]-$U$7</f>
        <v>1.0004485337209842E-2</v>
      </c>
    </row>
    <row r="648" spans="3:31" x14ac:dyDescent="0.25">
      <c r="C648" s="2">
        <v>43840</v>
      </c>
      <c r="D648" s="5">
        <f>('Raw Wide'!B647-'Raw Wide'!B646)/'Raw Wide'!B646</f>
        <v>-1.2873290984539553E-2</v>
      </c>
      <c r="E648" s="5">
        <f>('Raw Wide'!C647-'Raw Wide'!C646)/'Raw Wide'!C646</f>
        <v>-3.0646031918899305E-3</v>
      </c>
      <c r="F648" s="5">
        <f>('Raw Wide'!D647-'Raw Wide'!D646)/'Raw Wide'!D646</f>
        <v>3.4692722209070257E-4</v>
      </c>
      <c r="G648" s="5">
        <f>('Raw Wide'!E647-'Raw Wide'!E646)/'Raw Wide'!E646</f>
        <v>-2.1083707306559451E-3</v>
      </c>
      <c r="H648" s="5">
        <f>('Raw Wide'!F647-'Raw Wide'!F646)/'Raw Wide'!F646</f>
        <v>1.0217586887967478E-2</v>
      </c>
      <c r="I648" s="5">
        <f>('Raw Wide'!G647-'Raw Wide'!G646)/'Raw Wide'!G646</f>
        <v>-6.1813040728274683E-3</v>
      </c>
      <c r="J648" s="5">
        <f>('Raw Wide'!H647-'Raw Wide'!H646)/'Raw Wide'!H646</f>
        <v>-2.0270277506280687E-2</v>
      </c>
      <c r="K648" s="5">
        <f>('Raw Wide'!I647-'Raw Wide'!I646)/'Raw Wide'!I646</f>
        <v>-2.4651703123185303E-2</v>
      </c>
      <c r="W648" s="2">
        <v>43840</v>
      </c>
      <c r="X648" s="9">
        <f>return[[#This Row],[1COV.DE]]-$N$7</f>
        <v>-1.2837080224766623E-2</v>
      </c>
      <c r="Y648" s="9">
        <f>return[[#This Row],[ADS.DE]]-$O$7</f>
        <v>-3.3193686127863144E-3</v>
      </c>
      <c r="Z648" s="9">
        <f>return[[#This Row],[DB1.DE]]-$P$7</f>
        <v>-2.2143648393113782E-4</v>
      </c>
      <c r="AA648" s="9">
        <f>return[[#This Row],[FME.DE]]-$Q$7</f>
        <v>-1.896482151445303E-3</v>
      </c>
      <c r="AB648" s="9">
        <f>return[[#This Row],[MRK.DE]]-$R$7</f>
        <v>9.7449691916085997E-3</v>
      </c>
      <c r="AC648" s="9">
        <f>return[[#This Row],[PUM.DE]]-$S$7</f>
        <v>-6.9834248817237541E-3</v>
      </c>
      <c r="AD648" s="9">
        <f>return[[#This Row],[SIE.DE]]-$T$7</f>
        <v>-2.0406173103112102E-2</v>
      </c>
      <c r="AE648" s="9">
        <f>return[[#This Row],[ZAL.DE]]-$U$7</f>
        <v>-2.4606148506021597E-2</v>
      </c>
    </row>
    <row r="649" spans="3:31" x14ac:dyDescent="0.25">
      <c r="C649" s="2">
        <v>43843</v>
      </c>
      <c r="D649" s="5">
        <f>('Raw Wide'!B648-'Raw Wide'!B647)/'Raw Wide'!B647</f>
        <v>1.7223863411746302E-3</v>
      </c>
      <c r="E649" s="5">
        <f>('Raw Wide'!C648-'Raw Wide'!C647)/'Raw Wide'!C647</f>
        <v>3.2363260518265108E-4</v>
      </c>
      <c r="F649" s="5">
        <f>('Raw Wide'!D648-'Raw Wide'!D647)/'Raw Wide'!D647</f>
        <v>-6.2435195329774819E-3</v>
      </c>
      <c r="G649" s="5">
        <f>('Raw Wide'!E648-'Raw Wide'!E647)/'Raw Wide'!E647</f>
        <v>6.0370631261324299E-4</v>
      </c>
      <c r="H649" s="5">
        <f>('Raw Wide'!F648-'Raw Wide'!F647)/'Raw Wide'!F647</f>
        <v>-2.6384719647450645E-3</v>
      </c>
      <c r="I649" s="5">
        <f>('Raw Wide'!G648-'Raw Wide'!G647)/'Raw Wide'!G647</f>
        <v>1.4512764687648736E-2</v>
      </c>
      <c r="J649" s="5">
        <f>('Raw Wide'!H648-'Raw Wide'!H647)/'Raw Wide'!H647</f>
        <v>-2.0689398862425014E-3</v>
      </c>
      <c r="K649" s="5">
        <f>('Raw Wide'!I648-'Raw Wide'!I647)/'Raw Wide'!I647</f>
        <v>-1.2307714285714279E-2</v>
      </c>
      <c r="W649" s="2">
        <v>43843</v>
      </c>
      <c r="X649" s="9">
        <f>return[[#This Row],[1COV.DE]]-$N$7</f>
        <v>1.7585971009475602E-3</v>
      </c>
      <c r="Y649" s="9">
        <f>return[[#This Row],[ADS.DE]]-$O$7</f>
        <v>6.8867184286267253E-5</v>
      </c>
      <c r="Z649" s="9">
        <f>return[[#This Row],[DB1.DE]]-$P$7</f>
        <v>-6.8118832389993224E-3</v>
      </c>
      <c r="AA649" s="9">
        <f>return[[#This Row],[FME.DE]]-$Q$7</f>
        <v>8.1559489182388503E-4</v>
      </c>
      <c r="AB649" s="9">
        <f>return[[#This Row],[MRK.DE]]-$R$7</f>
        <v>-3.1110896611039425E-3</v>
      </c>
      <c r="AC649" s="9">
        <f>return[[#This Row],[PUM.DE]]-$S$7</f>
        <v>1.3710643878752449E-2</v>
      </c>
      <c r="AD649" s="9">
        <f>return[[#This Row],[SIE.DE]]-$T$7</f>
        <v>-2.2048354830739173E-3</v>
      </c>
      <c r="AE649" s="9">
        <f>return[[#This Row],[ZAL.DE]]-$U$7</f>
        <v>-1.2262159668550576E-2</v>
      </c>
    </row>
    <row r="650" spans="3:31" x14ac:dyDescent="0.25">
      <c r="C650" s="2">
        <v>43844</v>
      </c>
      <c r="D650" s="5">
        <f>('Raw Wide'!B649-'Raw Wide'!B648)/'Raw Wide'!B648</f>
        <v>-5.1585183547623523E-3</v>
      </c>
      <c r="E650" s="5">
        <f>('Raw Wide'!C649-'Raw Wide'!C648)/'Raw Wide'!C648</f>
        <v>1.3262171099187325E-2</v>
      </c>
      <c r="F650" s="5">
        <f>('Raw Wide'!D649-'Raw Wide'!D648)/'Raw Wide'!D648</f>
        <v>6.9831285841883263E-4</v>
      </c>
      <c r="G650" s="5">
        <f>('Raw Wide'!E649-'Raw Wide'!E648)/'Raw Wide'!E648</f>
        <v>1.417795204980197E-2</v>
      </c>
      <c r="H650" s="5">
        <f>('Raw Wide'!F649-'Raw Wide'!F648)/'Raw Wide'!F648</f>
        <v>1.4991170896929661E-2</v>
      </c>
      <c r="I650" s="5">
        <f>('Raw Wide'!G649-'Raw Wide'!G648)/'Raw Wide'!G648</f>
        <v>2.7247994269660198E-2</v>
      </c>
      <c r="J650" s="5">
        <f>('Raw Wide'!H649-'Raw Wide'!H648)/'Raw Wide'!H648</f>
        <v>5.5287278545485628E-3</v>
      </c>
      <c r="K650" s="5">
        <f>('Raw Wide'!I649-'Raw Wide'!I648)/'Raw Wide'!I648</f>
        <v>1.5576324334141682E-2</v>
      </c>
      <c r="W650" s="2">
        <v>43844</v>
      </c>
      <c r="X650" s="9">
        <f>return[[#This Row],[1COV.DE]]-$N$7</f>
        <v>-5.1223075949894219E-3</v>
      </c>
      <c r="Y650" s="9">
        <f>return[[#This Row],[ADS.DE]]-$O$7</f>
        <v>1.300740567829094E-2</v>
      </c>
      <c r="Z650" s="9">
        <f>return[[#This Row],[DB1.DE]]-$P$7</f>
        <v>1.2994915239699224E-4</v>
      </c>
      <c r="AA650" s="9">
        <f>return[[#This Row],[FME.DE]]-$Q$7</f>
        <v>1.4389840629012612E-2</v>
      </c>
      <c r="AB650" s="9">
        <f>return[[#This Row],[MRK.DE]]-$R$7</f>
        <v>1.4518553200570782E-2</v>
      </c>
      <c r="AC650" s="9">
        <f>return[[#This Row],[PUM.DE]]-$S$7</f>
        <v>2.6445873460763911E-2</v>
      </c>
      <c r="AD650" s="9">
        <f>return[[#This Row],[SIE.DE]]-$T$7</f>
        <v>5.3928322577171473E-3</v>
      </c>
      <c r="AE650" s="9">
        <f>return[[#This Row],[ZAL.DE]]-$U$7</f>
        <v>1.5621878951305386E-2</v>
      </c>
    </row>
    <row r="651" spans="3:31" x14ac:dyDescent="0.25">
      <c r="C651" s="2">
        <v>43845</v>
      </c>
      <c r="D651" s="5">
        <f>('Raw Wide'!B650-'Raw Wide'!B649)/'Raw Wide'!B649</f>
        <v>-9.3826912784104877E-3</v>
      </c>
      <c r="E651" s="5">
        <f>('Raw Wide'!C650-'Raw Wide'!C649)/'Raw Wide'!C649</f>
        <v>8.9385183078946068E-3</v>
      </c>
      <c r="F651" s="5">
        <f>('Raw Wide'!D650-'Raw Wide'!D649)/'Raw Wide'!D649</f>
        <v>8.0221768742853843E-3</v>
      </c>
      <c r="G651" s="5">
        <f>('Raw Wide'!E650-'Raw Wide'!E649)/'Raw Wide'!E649</f>
        <v>5.9484323200813055E-4</v>
      </c>
      <c r="H651" s="5">
        <f>('Raw Wide'!F650-'Raw Wide'!F649)/'Raw Wide'!F649</f>
        <v>8.2537705291600219E-3</v>
      </c>
      <c r="I651" s="5">
        <f>('Raw Wide'!G650-'Raw Wide'!G649)/'Raw Wide'!G649</f>
        <v>7.9575406249558292E-3</v>
      </c>
      <c r="J651" s="5">
        <f>('Raw Wide'!H650-'Raw Wide'!H649)/'Raw Wide'!H649</f>
        <v>-5.6702085115351523E-3</v>
      </c>
      <c r="K651" s="5">
        <f>('Raw Wide'!I650-'Raw Wide'!I649)/'Raw Wide'!I649</f>
        <v>1.7528484170212123E-2</v>
      </c>
      <c r="W651" s="2">
        <v>43845</v>
      </c>
      <c r="X651" s="9">
        <f>return[[#This Row],[1COV.DE]]-$N$7</f>
        <v>-9.3464805186375573E-3</v>
      </c>
      <c r="Y651" s="9">
        <f>return[[#This Row],[ADS.DE]]-$O$7</f>
        <v>8.6837528869982226E-3</v>
      </c>
      <c r="Z651" s="9">
        <f>return[[#This Row],[DB1.DE]]-$P$7</f>
        <v>7.4538131682635438E-3</v>
      </c>
      <c r="AA651" s="9">
        <f>return[[#This Row],[FME.DE]]-$Q$7</f>
        <v>8.0673181121877259E-4</v>
      </c>
      <c r="AB651" s="9">
        <f>return[[#This Row],[MRK.DE]]-$R$7</f>
        <v>7.7811528328011444E-3</v>
      </c>
      <c r="AC651" s="9">
        <f>return[[#This Row],[PUM.DE]]-$S$7</f>
        <v>7.1554198160595434E-3</v>
      </c>
      <c r="AD651" s="9">
        <f>return[[#This Row],[SIE.DE]]-$T$7</f>
        <v>-5.8061041083665678E-3</v>
      </c>
      <c r="AE651" s="9">
        <f>return[[#This Row],[ZAL.DE]]-$U$7</f>
        <v>1.7574038787375828E-2</v>
      </c>
    </row>
    <row r="652" spans="3:31" x14ac:dyDescent="0.25">
      <c r="C652" s="2">
        <v>43846</v>
      </c>
      <c r="D652" s="5">
        <f>('Raw Wide'!B651-'Raw Wide'!B650)/'Raw Wide'!B650</f>
        <v>1.1714807932586963E-2</v>
      </c>
      <c r="E652" s="5">
        <f>('Raw Wide'!C651-'Raw Wide'!C650)/'Raw Wide'!C650</f>
        <v>-6.8027806014550026E-3</v>
      </c>
      <c r="F652" s="5">
        <f>('Raw Wide'!D651-'Raw Wide'!D650)/'Raw Wide'!D650</f>
        <v>3.4602128800472311E-3</v>
      </c>
      <c r="G652" s="5">
        <f>('Raw Wide'!E651-'Raw Wide'!E650)/'Raw Wide'!E650</f>
        <v>3.2699336874802728E-3</v>
      </c>
      <c r="H652" s="5">
        <f>('Raw Wide'!F651-'Raw Wide'!F650)/'Raw Wide'!F650</f>
        <v>-1.077124637215722E-2</v>
      </c>
      <c r="I652" s="5">
        <f>('Raw Wide'!G651-'Raw Wide'!G650)/'Raw Wide'!G650</f>
        <v>3.9473590425357459E-3</v>
      </c>
      <c r="J652" s="5">
        <f>('Raw Wide'!H651-'Raw Wide'!H650)/'Raw Wide'!H650</f>
        <v>2.7648842735246773E-3</v>
      </c>
      <c r="K652" s="5">
        <f>('Raw Wide'!I651-'Raw Wide'!I650)/'Raw Wide'!I650</f>
        <v>3.2299957629198734E-3</v>
      </c>
      <c r="W652" s="2">
        <v>43846</v>
      </c>
      <c r="X652" s="9">
        <f>return[[#This Row],[1COV.DE]]-$N$7</f>
        <v>1.1751018692359894E-2</v>
      </c>
      <c r="Y652" s="9">
        <f>return[[#This Row],[ADS.DE]]-$O$7</f>
        <v>-7.057546022351386E-3</v>
      </c>
      <c r="Z652" s="9">
        <f>return[[#This Row],[DB1.DE]]-$P$7</f>
        <v>2.8918491740253906E-3</v>
      </c>
      <c r="AA652" s="9">
        <f>return[[#This Row],[FME.DE]]-$Q$7</f>
        <v>3.4818222666909149E-3</v>
      </c>
      <c r="AB652" s="9">
        <f>return[[#This Row],[MRK.DE]]-$R$7</f>
        <v>-1.1243864068516098E-2</v>
      </c>
      <c r="AC652" s="9">
        <f>return[[#This Row],[PUM.DE]]-$S$7</f>
        <v>3.1452382336394601E-3</v>
      </c>
      <c r="AD652" s="9">
        <f>return[[#This Row],[SIE.DE]]-$T$7</f>
        <v>2.6289886766932614E-3</v>
      </c>
      <c r="AE652" s="9">
        <f>return[[#This Row],[ZAL.DE]]-$U$7</f>
        <v>3.2755503800835769E-3</v>
      </c>
    </row>
    <row r="653" spans="3:31" x14ac:dyDescent="0.25">
      <c r="C653" s="2">
        <v>43847</v>
      </c>
      <c r="D653" s="5">
        <f>('Raw Wide'!B652-'Raw Wide'!B651)/'Raw Wide'!B651</f>
        <v>7.6375012864103812E-3</v>
      </c>
      <c r="E653" s="5">
        <f>('Raw Wide'!C652-'Raw Wide'!C651)/'Raw Wide'!C651</f>
        <v>-7.1679005857249465E-3</v>
      </c>
      <c r="F653" s="5">
        <f>('Raw Wide'!D652-'Raw Wide'!D651)/'Raw Wide'!D651</f>
        <v>9.9999814578596354E-3</v>
      </c>
      <c r="G653" s="5">
        <f>('Raw Wide'!E652-'Raw Wide'!E651)/'Raw Wide'!E651</f>
        <v>5.3333361076030664E-3</v>
      </c>
      <c r="H653" s="5">
        <f>('Raw Wide'!F652-'Raw Wide'!F651)/'Raw Wide'!F651</f>
        <v>6.0975075864306838E-3</v>
      </c>
      <c r="I653" s="5">
        <f>('Raw Wide'!G652-'Raw Wide'!G651)/'Raw Wide'!G651</f>
        <v>-2.6212168453804479E-3</v>
      </c>
      <c r="J653" s="5">
        <f>('Raw Wide'!H652-'Raw Wide'!H651)/'Raw Wide'!H651</f>
        <v>8.9608526158997705E-3</v>
      </c>
      <c r="K653" s="5">
        <f>('Raw Wide'!I652-'Raw Wide'!I651)/'Raw Wide'!I651</f>
        <v>1.11612148529726E-2</v>
      </c>
      <c r="W653" s="2">
        <v>43847</v>
      </c>
      <c r="X653" s="9">
        <f>return[[#This Row],[1COV.DE]]-$N$7</f>
        <v>7.6737120461833116E-3</v>
      </c>
      <c r="Y653" s="9">
        <f>return[[#This Row],[ADS.DE]]-$O$7</f>
        <v>-7.4226660066213299E-3</v>
      </c>
      <c r="Z653" s="9">
        <f>return[[#This Row],[DB1.DE]]-$P$7</f>
        <v>9.4316177518377949E-3</v>
      </c>
      <c r="AA653" s="9">
        <f>return[[#This Row],[FME.DE]]-$Q$7</f>
        <v>5.545224686813708E-3</v>
      </c>
      <c r="AB653" s="9">
        <f>return[[#This Row],[MRK.DE]]-$R$7</f>
        <v>5.6248898900718063E-3</v>
      </c>
      <c r="AC653" s="9">
        <f>return[[#This Row],[PUM.DE]]-$S$7</f>
        <v>-3.4233376542767337E-3</v>
      </c>
      <c r="AD653" s="9">
        <f>return[[#This Row],[SIE.DE]]-$T$7</f>
        <v>8.8249570190683541E-3</v>
      </c>
      <c r="AE653" s="9">
        <f>return[[#This Row],[ZAL.DE]]-$U$7</f>
        <v>1.1206769470136303E-2</v>
      </c>
    </row>
    <row r="654" spans="3:31" x14ac:dyDescent="0.25">
      <c r="C654" s="2">
        <v>43850</v>
      </c>
      <c r="D654" s="5">
        <f>('Raw Wide'!B653-'Raw Wide'!B652)/'Raw Wide'!B652</f>
        <v>-1.7115585669319157E-3</v>
      </c>
      <c r="E654" s="5">
        <f>('Raw Wide'!C653-'Raw Wide'!C652)/'Raw Wide'!C652</f>
        <v>-4.4921001730115753E-3</v>
      </c>
      <c r="F654" s="5">
        <f>('Raw Wide'!D653-'Raw Wide'!D652)/'Raw Wide'!D652</f>
        <v>1.0242985272303888E-3</v>
      </c>
      <c r="G654" s="5">
        <f>('Raw Wide'!E653-'Raw Wide'!E652)/'Raw Wide'!E652</f>
        <v>1.4736278787952545E-2</v>
      </c>
      <c r="H654" s="5">
        <f>('Raw Wide'!F653-'Raw Wide'!F652)/'Raw Wide'!F652</f>
        <v>6.9264100391419831E-3</v>
      </c>
      <c r="I654" s="5">
        <f>('Raw Wide'!G653-'Raw Wide'!G652)/'Raw Wide'!G652</f>
        <v>3.9421719511586349E-3</v>
      </c>
      <c r="J654" s="5">
        <f>('Raw Wide'!H653-'Raw Wide'!H652)/'Raw Wide'!H652</f>
        <v>-2.3910595102824756E-3</v>
      </c>
      <c r="K654" s="5">
        <f>('Raw Wide'!I653-'Raw Wide'!I652)/'Raw Wide'!I652</f>
        <v>-1.8042941667523928E-2</v>
      </c>
      <c r="W654" s="2">
        <v>43850</v>
      </c>
      <c r="X654" s="9">
        <f>return[[#This Row],[1COV.DE]]-$N$7</f>
        <v>-1.6753478071589857E-3</v>
      </c>
      <c r="Y654" s="9">
        <f>return[[#This Row],[ADS.DE]]-$O$7</f>
        <v>-4.7468655939079587E-3</v>
      </c>
      <c r="Z654" s="9">
        <f>return[[#This Row],[DB1.DE]]-$P$7</f>
        <v>4.5593482120854839E-4</v>
      </c>
      <c r="AA654" s="9">
        <f>return[[#This Row],[FME.DE]]-$Q$7</f>
        <v>1.4948167367163187E-2</v>
      </c>
      <c r="AB654" s="9">
        <f>return[[#This Row],[MRK.DE]]-$R$7</f>
        <v>6.4537923427831056E-3</v>
      </c>
      <c r="AC654" s="9">
        <f>return[[#This Row],[PUM.DE]]-$S$7</f>
        <v>3.1400511422623491E-3</v>
      </c>
      <c r="AD654" s="9">
        <f>return[[#This Row],[SIE.DE]]-$T$7</f>
        <v>-2.5269551071138915E-3</v>
      </c>
      <c r="AE654" s="9">
        <f>return[[#This Row],[ZAL.DE]]-$U$7</f>
        <v>-1.7997387050360223E-2</v>
      </c>
    </row>
    <row r="655" spans="3:31" x14ac:dyDescent="0.25">
      <c r="C655" s="2">
        <v>43851</v>
      </c>
      <c r="D655" s="5">
        <f>('Raw Wide'!B654-'Raw Wide'!B653)/'Raw Wide'!B653</f>
        <v>8.8168672946900284E-3</v>
      </c>
      <c r="E655" s="5">
        <f>('Raw Wide'!C654-'Raw Wide'!C653)/'Raw Wide'!C653</f>
        <v>4.0290595882182889E-3</v>
      </c>
      <c r="F655" s="5">
        <f>('Raw Wide'!D654-'Raw Wide'!D653)/'Raw Wide'!D653</f>
        <v>1.3642606703516255E-2</v>
      </c>
      <c r="G655" s="5">
        <f>('Raw Wide'!E654-'Raw Wide'!E653)/'Raw Wide'!E653</f>
        <v>1.2488942383792898E-2</v>
      </c>
      <c r="H655" s="5">
        <f>('Raw Wide'!F654-'Raw Wide'!F653)/'Raw Wide'!F653</f>
        <v>9.4583140940459991E-3</v>
      </c>
      <c r="I655" s="5">
        <f>('Raw Wide'!G654-'Raw Wide'!G653)/'Raw Wide'!G653</f>
        <v>9.1623844934304952E-3</v>
      </c>
      <c r="J655" s="5">
        <f>('Raw Wide'!H654-'Raw Wide'!H653)/'Raw Wide'!H653</f>
        <v>3.2528076616447671E-3</v>
      </c>
      <c r="K655" s="5">
        <f>('Raw Wide'!I654-'Raw Wide'!I653)/'Raw Wide'!I653</f>
        <v>1.448339881035007E-2</v>
      </c>
      <c r="W655" s="2">
        <v>43851</v>
      </c>
      <c r="X655" s="9">
        <f>return[[#This Row],[1COV.DE]]-$N$7</f>
        <v>8.8530780544629588E-3</v>
      </c>
      <c r="Y655" s="9">
        <f>return[[#This Row],[ADS.DE]]-$O$7</f>
        <v>3.7742941673219051E-3</v>
      </c>
      <c r="Z655" s="9">
        <f>return[[#This Row],[DB1.DE]]-$P$7</f>
        <v>1.3074242997494415E-2</v>
      </c>
      <c r="AA655" s="9">
        <f>return[[#This Row],[FME.DE]]-$Q$7</f>
        <v>1.270083096300354E-2</v>
      </c>
      <c r="AB655" s="9">
        <f>return[[#This Row],[MRK.DE]]-$R$7</f>
        <v>8.9856963976871207E-3</v>
      </c>
      <c r="AC655" s="9">
        <f>return[[#This Row],[PUM.DE]]-$S$7</f>
        <v>8.3602636845342086E-3</v>
      </c>
      <c r="AD655" s="9">
        <f>return[[#This Row],[SIE.DE]]-$T$7</f>
        <v>3.1169120648133512E-3</v>
      </c>
      <c r="AE655" s="9">
        <f>return[[#This Row],[ZAL.DE]]-$U$7</f>
        <v>1.4528953427513773E-2</v>
      </c>
    </row>
    <row r="656" spans="3:31" x14ac:dyDescent="0.25">
      <c r="C656" s="2">
        <v>43852</v>
      </c>
      <c r="D656" s="5">
        <f>('Raw Wide'!B655-'Raw Wide'!B654)/'Raw Wide'!B654</f>
        <v>-1.6751525100247008E-2</v>
      </c>
      <c r="E656" s="5">
        <f>('Raw Wide'!C655-'Raw Wide'!C654)/'Raw Wide'!C654</f>
        <v>1.1396307796586808E-2</v>
      </c>
      <c r="F656" s="5">
        <f>('Raw Wide'!D655-'Raw Wide'!D654)/'Raw Wide'!D654</f>
        <v>1.312234797264878E-2</v>
      </c>
      <c r="G656" s="5">
        <f>('Raw Wide'!E655-'Raw Wide'!E654)/'Raw Wide'!E654</f>
        <v>4.0161614633953714E-3</v>
      </c>
      <c r="H656" s="5">
        <f>('Raw Wide'!F655-'Raw Wide'!F654)/'Raw Wide'!F654</f>
        <v>-3.4072233105673731E-3</v>
      </c>
      <c r="I656" s="5">
        <f>('Raw Wide'!G655-'Raw Wide'!G654)/'Raw Wide'!G654</f>
        <v>1.6861186682012651E-2</v>
      </c>
      <c r="J656" s="5">
        <f>('Raw Wide'!H655-'Raw Wide'!H654)/'Raw Wide'!H654</f>
        <v>-1.006820534663589E-2</v>
      </c>
      <c r="K656" s="5">
        <f>('Raw Wide'!I655-'Raw Wide'!I654)/'Raw Wide'!I654</f>
        <v>4.2618793948435117E-4</v>
      </c>
      <c r="W656" s="2">
        <v>43852</v>
      </c>
      <c r="X656" s="9">
        <f>return[[#This Row],[1COV.DE]]-$N$7</f>
        <v>-1.6715314340474078E-2</v>
      </c>
      <c r="Y656" s="9">
        <f>return[[#This Row],[ADS.DE]]-$O$7</f>
        <v>1.1141542375690424E-2</v>
      </c>
      <c r="Z656" s="9">
        <f>return[[#This Row],[DB1.DE]]-$P$7</f>
        <v>1.255398426662694E-2</v>
      </c>
      <c r="AA656" s="9">
        <f>return[[#This Row],[FME.DE]]-$Q$7</f>
        <v>4.228050042606013E-3</v>
      </c>
      <c r="AB656" s="9">
        <f>return[[#This Row],[MRK.DE]]-$R$7</f>
        <v>-3.879841006926251E-3</v>
      </c>
      <c r="AC656" s="9">
        <f>return[[#This Row],[PUM.DE]]-$S$7</f>
        <v>1.6059065873116365E-2</v>
      </c>
      <c r="AD656" s="9">
        <f>return[[#This Row],[SIE.DE]]-$T$7</f>
        <v>-1.0204100943467307E-2</v>
      </c>
      <c r="AE656" s="9">
        <f>return[[#This Row],[ZAL.DE]]-$U$7</f>
        <v>4.7174255664805484E-4</v>
      </c>
    </row>
    <row r="657" spans="3:31" x14ac:dyDescent="0.25">
      <c r="C657" s="2">
        <v>43853</v>
      </c>
      <c r="D657" s="5">
        <f>('Raw Wide'!B656-'Raw Wide'!B655)/'Raw Wide'!B655</f>
        <v>-1.6049291962288336E-2</v>
      </c>
      <c r="E657" s="5">
        <f>('Raw Wide'!C656-'Raw Wide'!C655)/'Raw Wide'!C655</f>
        <v>-1.4124587883972762E-2</v>
      </c>
      <c r="F657" s="5">
        <f>('Raw Wide'!D656-'Raw Wide'!D655)/'Raw Wide'!D655</f>
        <v>-1.6605614176861773E-2</v>
      </c>
      <c r="G657" s="5">
        <f>('Raw Wide'!E656-'Raw Wide'!E655)/'Raw Wide'!E655</f>
        <v>-2.856638481188917E-4</v>
      </c>
      <c r="H657" s="5">
        <f>('Raw Wide'!F656-'Raw Wide'!F655)/'Raw Wide'!F655</f>
        <v>3.8461786714034212E-3</v>
      </c>
      <c r="I657" s="5">
        <f>('Raw Wide'!G656-'Raw Wide'!G655)/'Raw Wide'!G655</f>
        <v>-1.5943947598619203E-2</v>
      </c>
      <c r="J657" s="5">
        <f>('Raw Wide'!H656-'Raw Wide'!H655)/'Raw Wide'!H655</f>
        <v>-3.6200557790758573E-3</v>
      </c>
      <c r="K657" s="5">
        <f>('Raw Wide'!I656-'Raw Wide'!I655)/'Raw Wide'!I655</f>
        <v>-3.0670989762066187E-2</v>
      </c>
      <c r="W657" s="2">
        <v>43853</v>
      </c>
      <c r="X657" s="9">
        <f>return[[#This Row],[1COV.DE]]-$N$7</f>
        <v>-1.6013081202515406E-2</v>
      </c>
      <c r="Y657" s="9">
        <f>return[[#This Row],[ADS.DE]]-$O$7</f>
        <v>-1.4379353304869147E-2</v>
      </c>
      <c r="Z657" s="9">
        <f>return[[#This Row],[DB1.DE]]-$P$7</f>
        <v>-1.7173977882883613E-2</v>
      </c>
      <c r="AA657" s="9">
        <f>return[[#This Row],[FME.DE]]-$Q$7</f>
        <v>-7.3775268908249662E-5</v>
      </c>
      <c r="AB657" s="9">
        <f>return[[#This Row],[MRK.DE]]-$R$7</f>
        <v>3.3735609750445432E-3</v>
      </c>
      <c r="AC657" s="9">
        <f>return[[#This Row],[PUM.DE]]-$S$7</f>
        <v>-1.6746068407515489E-2</v>
      </c>
      <c r="AD657" s="9">
        <f>return[[#This Row],[SIE.DE]]-$T$7</f>
        <v>-3.7559513759072732E-3</v>
      </c>
      <c r="AE657" s="9">
        <f>return[[#This Row],[ZAL.DE]]-$U$7</f>
        <v>-3.0625435144902482E-2</v>
      </c>
    </row>
    <row r="658" spans="3:31" x14ac:dyDescent="0.25">
      <c r="C658" s="2">
        <v>43854</v>
      </c>
      <c r="D658" s="5">
        <f>('Raw Wide'!B657-'Raw Wide'!B656)/'Raw Wide'!B656</f>
        <v>-2.2585712662772481E-3</v>
      </c>
      <c r="E658" s="5">
        <f>('Raw Wide'!C657-'Raw Wide'!C656)/'Raw Wide'!C656</f>
        <v>7.7269229159530571E-3</v>
      </c>
      <c r="F658" s="5">
        <f>('Raw Wide'!D657-'Raw Wide'!D656)/'Raw Wide'!D656</f>
        <v>1.3846553490897572E-2</v>
      </c>
      <c r="G658" s="5">
        <f>('Raw Wide'!E657-'Raw Wide'!E656)/'Raw Wide'!E656</f>
        <v>2.9151210271571918E-2</v>
      </c>
      <c r="H658" s="5">
        <f>('Raw Wide'!F657-'Raw Wide'!F656)/'Raw Wide'!F656</f>
        <v>2.1711378492685941E-2</v>
      </c>
      <c r="I658" s="5">
        <f>('Raw Wide'!G657-'Raw Wide'!G656)/'Raw Wide'!G656</f>
        <v>1.2313742882971622E-2</v>
      </c>
      <c r="J658" s="5">
        <f>('Raw Wide'!H657-'Raw Wide'!H656)/'Raw Wide'!H656</f>
        <v>2.0069193708371152E-2</v>
      </c>
      <c r="K658" s="5">
        <f>('Raw Wide'!I657-'Raw Wide'!I656)/'Raw Wide'!I656</f>
        <v>1.1206372718363996E-2</v>
      </c>
      <c r="W658" s="2">
        <v>43854</v>
      </c>
      <c r="X658" s="9">
        <f>return[[#This Row],[1COV.DE]]-$N$7</f>
        <v>-2.2223605065043181E-3</v>
      </c>
      <c r="Y658" s="9">
        <f>return[[#This Row],[ADS.DE]]-$O$7</f>
        <v>7.4721574950566728E-3</v>
      </c>
      <c r="Z658" s="9">
        <f>return[[#This Row],[DB1.DE]]-$P$7</f>
        <v>1.3278189784875731E-2</v>
      </c>
      <c r="AA658" s="9">
        <f>return[[#This Row],[FME.DE]]-$Q$7</f>
        <v>2.936309885078256E-2</v>
      </c>
      <c r="AB658" s="9">
        <f>return[[#This Row],[MRK.DE]]-$R$7</f>
        <v>2.1238760796327062E-2</v>
      </c>
      <c r="AC658" s="9">
        <f>return[[#This Row],[PUM.DE]]-$S$7</f>
        <v>1.1511622074075335E-2</v>
      </c>
      <c r="AD658" s="9">
        <f>return[[#This Row],[SIE.DE]]-$T$7</f>
        <v>1.9933298111539738E-2</v>
      </c>
      <c r="AE658" s="9">
        <f>return[[#This Row],[ZAL.DE]]-$U$7</f>
        <v>1.1251927335527699E-2</v>
      </c>
    </row>
    <row r="659" spans="3:31" x14ac:dyDescent="0.25">
      <c r="C659" s="2">
        <v>43857</v>
      </c>
      <c r="D659" s="5">
        <f>('Raw Wide'!B658-'Raw Wide'!B657)/'Raw Wide'!B657</f>
        <v>-2.6156794003011966E-2</v>
      </c>
      <c r="E659" s="5">
        <f>('Raw Wide'!C658-'Raw Wide'!C657)/'Raw Wide'!C657</f>
        <v>-4.1533538833447702E-2</v>
      </c>
      <c r="F659" s="5">
        <f>('Raw Wide'!D658-'Raw Wide'!D657)/'Raw Wide'!D657</f>
        <v>-1.6655616488805848E-2</v>
      </c>
      <c r="G659" s="5">
        <f>('Raw Wide'!E658-'Raw Wide'!E657)/'Raw Wide'!E657</f>
        <v>-1.6662110894368223E-2</v>
      </c>
      <c r="H659" s="5">
        <f>('Raw Wide'!F658-'Raw Wide'!F657)/'Raw Wide'!F657</f>
        <v>-2.0000000522980635E-2</v>
      </c>
      <c r="I659" s="5">
        <f>('Raw Wide'!G658-'Raw Wide'!G657)/'Raw Wide'!G657</f>
        <v>-3.329066852548497E-2</v>
      </c>
      <c r="J659" s="5">
        <f>('Raw Wide'!H658-'Raw Wide'!H657)/'Raw Wide'!H657</f>
        <v>-2.6289012148705351E-2</v>
      </c>
      <c r="K659" s="5">
        <f>('Raw Wide'!I658-'Raw Wide'!I657)/'Raw Wide'!I657</f>
        <v>-3.563665797479363E-2</v>
      </c>
      <c r="W659" s="2">
        <v>43857</v>
      </c>
      <c r="X659" s="9">
        <f>return[[#This Row],[1COV.DE]]-$N$7</f>
        <v>-2.6120583243239036E-2</v>
      </c>
      <c r="Y659" s="9">
        <f>return[[#This Row],[ADS.DE]]-$O$7</f>
        <v>-4.1788304254344086E-2</v>
      </c>
      <c r="Z659" s="9">
        <f>return[[#This Row],[DB1.DE]]-$P$7</f>
        <v>-1.7223980194827689E-2</v>
      </c>
      <c r="AA659" s="9">
        <f>return[[#This Row],[FME.DE]]-$Q$7</f>
        <v>-1.6450222315157581E-2</v>
      </c>
      <c r="AB659" s="9">
        <f>return[[#This Row],[MRK.DE]]-$R$7</f>
        <v>-2.0472618219339513E-2</v>
      </c>
      <c r="AC659" s="9">
        <f>return[[#This Row],[PUM.DE]]-$S$7</f>
        <v>-3.4092789334381257E-2</v>
      </c>
      <c r="AD659" s="9">
        <f>return[[#This Row],[SIE.DE]]-$T$7</f>
        <v>-2.6424907745536765E-2</v>
      </c>
      <c r="AE659" s="9">
        <f>return[[#This Row],[ZAL.DE]]-$U$7</f>
        <v>-3.5591103357629925E-2</v>
      </c>
    </row>
    <row r="660" spans="3:31" x14ac:dyDescent="0.25">
      <c r="C660" s="2">
        <v>43858</v>
      </c>
      <c r="D660" s="5">
        <f>('Raw Wide'!B659-'Raw Wide'!B658)/'Raw Wide'!B658</f>
        <v>1.5754095156100188E-2</v>
      </c>
      <c r="E660" s="5">
        <f>('Raw Wide'!C659-'Raw Wide'!C658)/'Raw Wide'!C658</f>
        <v>6.5000465565672018E-3</v>
      </c>
      <c r="F660" s="5">
        <f>('Raw Wide'!D659-'Raw Wide'!D658)/'Raw Wide'!D658</f>
        <v>9.1463140470666882E-3</v>
      </c>
      <c r="G660" s="5">
        <f>('Raw Wide'!E659-'Raw Wide'!E658)/'Raw Wide'!E658</f>
        <v>1.779173861533722E-2</v>
      </c>
      <c r="H660" s="5">
        <f>('Raw Wide'!F659-'Raw Wide'!F658)/'Raw Wide'!F658</f>
        <v>9.778955555511927E-3</v>
      </c>
      <c r="I660" s="5">
        <f>('Raw Wide'!G659-'Raw Wide'!G658)/'Raw Wide'!G658</f>
        <v>-2.6490047756785673E-3</v>
      </c>
      <c r="J660" s="5">
        <f>('Raw Wide'!H659-'Raw Wide'!H658)/'Raw Wide'!H658</f>
        <v>4.7029858306571384E-3</v>
      </c>
      <c r="K660" s="5">
        <f>('Raw Wide'!I659-'Raw Wide'!I658)/'Raw Wide'!I658</f>
        <v>-1.1266110606892434E-3</v>
      </c>
      <c r="W660" s="2">
        <v>43858</v>
      </c>
      <c r="X660" s="9">
        <f>return[[#This Row],[1COV.DE]]-$N$7</f>
        <v>1.5790305915873118E-2</v>
      </c>
      <c r="Y660" s="9">
        <f>return[[#This Row],[ADS.DE]]-$O$7</f>
        <v>6.2452811356708184E-3</v>
      </c>
      <c r="Z660" s="9">
        <f>return[[#This Row],[DB1.DE]]-$P$7</f>
        <v>8.5779503410448477E-3</v>
      </c>
      <c r="AA660" s="9">
        <f>return[[#This Row],[FME.DE]]-$Q$7</f>
        <v>1.8003627194547862E-2</v>
      </c>
      <c r="AB660" s="9">
        <f>return[[#This Row],[MRK.DE]]-$R$7</f>
        <v>9.3063378591530486E-3</v>
      </c>
      <c r="AC660" s="9">
        <f>return[[#This Row],[PUM.DE]]-$S$7</f>
        <v>-3.4511255845748531E-3</v>
      </c>
      <c r="AD660" s="9">
        <f>return[[#This Row],[SIE.DE]]-$T$7</f>
        <v>4.5670902338257229E-3</v>
      </c>
      <c r="AE660" s="9">
        <f>return[[#This Row],[ZAL.DE]]-$U$7</f>
        <v>-1.0810564435255396E-3</v>
      </c>
    </row>
    <row r="661" spans="3:31" x14ac:dyDescent="0.25">
      <c r="C661" s="2">
        <v>43859</v>
      </c>
      <c r="D661" s="5">
        <f>('Raw Wide'!B660-'Raw Wide'!B659)/'Raw Wide'!B659</f>
        <v>3.5595740678229216E-3</v>
      </c>
      <c r="E661" s="5">
        <f>('Raw Wide'!C660-'Raw Wide'!C659)/'Raw Wide'!C659</f>
        <v>-1.8711832903727941E-2</v>
      </c>
      <c r="F661" s="5">
        <f>('Raw Wide'!D660-'Raw Wide'!D659)/'Raw Wide'!D659</f>
        <v>7.0493110025007504E-3</v>
      </c>
      <c r="G661" s="5">
        <f>('Raw Wide'!E660-'Raw Wide'!E659)/'Raw Wide'!E659</f>
        <v>-2.2200381113264252E-3</v>
      </c>
      <c r="H661" s="5">
        <f>('Raw Wide'!F660-'Raw Wide'!F659)/'Raw Wide'!F659</f>
        <v>2.5262673023022236E-3</v>
      </c>
      <c r="I661" s="5">
        <f>('Raw Wide'!G660-'Raw Wide'!G659)/'Raw Wide'!G659</f>
        <v>-1.2616176073265361E-2</v>
      </c>
      <c r="J661" s="5">
        <f>('Raw Wide'!H660-'Raw Wide'!H659)/'Raw Wide'!H659</f>
        <v>8.3218804487033924E-3</v>
      </c>
      <c r="K661" s="5">
        <f>('Raw Wide'!I660-'Raw Wide'!I659)/'Raw Wide'!I659</f>
        <v>-5.1884500253350082E-3</v>
      </c>
      <c r="W661" s="2">
        <v>43859</v>
      </c>
      <c r="X661" s="9">
        <f>return[[#This Row],[1COV.DE]]-$N$7</f>
        <v>3.5957848275958515E-3</v>
      </c>
      <c r="Y661" s="9">
        <f>return[[#This Row],[ADS.DE]]-$O$7</f>
        <v>-1.8966598324624325E-2</v>
      </c>
      <c r="Z661" s="9">
        <f>return[[#This Row],[DB1.DE]]-$P$7</f>
        <v>6.4809472964789099E-3</v>
      </c>
      <c r="AA661" s="9">
        <f>return[[#This Row],[FME.DE]]-$Q$7</f>
        <v>-2.0081495321157832E-3</v>
      </c>
      <c r="AB661" s="9">
        <f>return[[#This Row],[MRK.DE]]-$R$7</f>
        <v>2.0536496059433457E-3</v>
      </c>
      <c r="AC661" s="9">
        <f>return[[#This Row],[PUM.DE]]-$S$7</f>
        <v>-1.3418296882161647E-2</v>
      </c>
      <c r="AD661" s="9">
        <f>return[[#This Row],[SIE.DE]]-$T$7</f>
        <v>8.1859848518719761E-3</v>
      </c>
      <c r="AE661" s="9">
        <f>return[[#This Row],[ZAL.DE]]-$U$7</f>
        <v>-5.1428954081713047E-3</v>
      </c>
    </row>
    <row r="662" spans="3:31" x14ac:dyDescent="0.25">
      <c r="C662" s="2">
        <v>43860</v>
      </c>
      <c r="D662" s="5">
        <f>('Raw Wide'!B661-'Raw Wide'!B660)/'Raw Wide'!B660</f>
        <v>-1.0894423370758735E-2</v>
      </c>
      <c r="E662" s="5">
        <f>('Raw Wide'!C661-'Raw Wide'!C660)/'Raw Wide'!C660</f>
        <v>-1.1474867447693955E-2</v>
      </c>
      <c r="F662" s="5">
        <f>('Raw Wide'!D661-'Raw Wide'!D660)/'Raw Wide'!D660</f>
        <v>-9.3331416709358014E-3</v>
      </c>
      <c r="G662" s="5">
        <f>('Raw Wide'!E661-'Raw Wide'!E660)/'Raw Wide'!E660</f>
        <v>-1.446042440640811E-2</v>
      </c>
      <c r="H662" s="5">
        <f>('Raw Wide'!F661-'Raw Wide'!F660)/'Raw Wide'!F660</f>
        <v>-7.1399489474234133E-3</v>
      </c>
      <c r="I662" s="5">
        <f>('Raw Wide'!G661-'Raw Wide'!G660)/'Raw Wide'!G660</f>
        <v>-1.0759897751174924E-2</v>
      </c>
      <c r="J662" s="5">
        <f>('Raw Wide'!H661-'Raw Wide'!H660)/'Raw Wide'!H660</f>
        <v>-2.2180279013543122E-2</v>
      </c>
      <c r="K662" s="5">
        <f>('Raw Wide'!I661-'Raw Wide'!I660)/'Raw Wide'!I660</f>
        <v>-9.9772793640490135E-3</v>
      </c>
      <c r="W662" s="2">
        <v>43860</v>
      </c>
      <c r="X662" s="9">
        <f>return[[#This Row],[1COV.DE]]-$N$7</f>
        <v>-1.0858212610985804E-2</v>
      </c>
      <c r="Y662" s="9">
        <f>return[[#This Row],[ADS.DE]]-$O$7</f>
        <v>-1.1729632868590339E-2</v>
      </c>
      <c r="Z662" s="9">
        <f>return[[#This Row],[DB1.DE]]-$P$7</f>
        <v>-9.9015053769576419E-3</v>
      </c>
      <c r="AA662" s="9">
        <f>return[[#This Row],[FME.DE]]-$Q$7</f>
        <v>-1.4248535827197468E-2</v>
      </c>
      <c r="AB662" s="9">
        <f>return[[#This Row],[MRK.DE]]-$R$7</f>
        <v>-7.6125666437822908E-3</v>
      </c>
      <c r="AC662" s="9">
        <f>return[[#This Row],[PUM.DE]]-$S$7</f>
        <v>-1.156201856007121E-2</v>
      </c>
      <c r="AD662" s="9">
        <f>return[[#This Row],[SIE.DE]]-$T$7</f>
        <v>-2.2316174610374537E-2</v>
      </c>
      <c r="AE662" s="9">
        <f>return[[#This Row],[ZAL.DE]]-$U$7</f>
        <v>-9.93172474688531E-3</v>
      </c>
    </row>
    <row r="663" spans="3:31" x14ac:dyDescent="0.25">
      <c r="C663" s="2">
        <v>43861</v>
      </c>
      <c r="D663" s="5">
        <f>('Raw Wide'!B662-'Raw Wide'!B661)/'Raw Wide'!B661</f>
        <v>-2.2797061342362691E-2</v>
      </c>
      <c r="E663" s="5">
        <f>('Raw Wide'!C662-'Raw Wide'!C661)/'Raw Wide'!C661</f>
        <v>-2.4240338995899387E-2</v>
      </c>
      <c r="F663" s="5">
        <f>('Raw Wide'!D662-'Raw Wide'!D661)/'Raw Wide'!D661</f>
        <v>-1.0430777189240122E-2</v>
      </c>
      <c r="G663" s="5">
        <f>('Raw Wide'!E662-'Raw Wide'!E661)/'Raw Wide'!E661</f>
        <v>-1.6647859104469233E-2</v>
      </c>
      <c r="H663" s="5">
        <f>('Raw Wide'!F662-'Raw Wide'!F661)/'Raw Wide'!F661</f>
        <v>-1.9458439586096221E-2</v>
      </c>
      <c r="I663" s="5">
        <f>('Raw Wide'!G662-'Raw Wide'!G661)/'Raw Wide'!G661</f>
        <v>-1.5635690251467497E-2</v>
      </c>
      <c r="J663" s="5">
        <f>('Raw Wide'!H662-'Raw Wide'!H661)/'Raw Wide'!H661</f>
        <v>-1.8463093039522111E-2</v>
      </c>
      <c r="K663" s="5">
        <f>('Raw Wide'!I662-'Raw Wide'!I661)/'Raw Wide'!I661</f>
        <v>-5.2679798442509598E-3</v>
      </c>
      <c r="W663" s="2">
        <v>43861</v>
      </c>
      <c r="X663" s="9">
        <f>return[[#This Row],[1COV.DE]]-$N$7</f>
        <v>-2.276085058258976E-2</v>
      </c>
      <c r="Y663" s="9">
        <f>return[[#This Row],[ADS.DE]]-$O$7</f>
        <v>-2.4495104416795772E-2</v>
      </c>
      <c r="Z663" s="9">
        <f>return[[#This Row],[DB1.DE]]-$P$7</f>
        <v>-1.0999140895261963E-2</v>
      </c>
      <c r="AA663" s="9">
        <f>return[[#This Row],[FME.DE]]-$Q$7</f>
        <v>-1.6435970525258591E-2</v>
      </c>
      <c r="AB663" s="9">
        <f>return[[#This Row],[MRK.DE]]-$R$7</f>
        <v>-1.99310572824551E-2</v>
      </c>
      <c r="AC663" s="9">
        <f>return[[#This Row],[PUM.DE]]-$S$7</f>
        <v>-1.6437811060363784E-2</v>
      </c>
      <c r="AD663" s="9">
        <f>return[[#This Row],[SIE.DE]]-$T$7</f>
        <v>-1.8598988636353526E-2</v>
      </c>
      <c r="AE663" s="9">
        <f>return[[#This Row],[ZAL.DE]]-$U$7</f>
        <v>-5.2224252270872563E-3</v>
      </c>
    </row>
    <row r="664" spans="3:31" x14ac:dyDescent="0.25">
      <c r="C664" s="2">
        <v>43864</v>
      </c>
      <c r="D664" s="5">
        <f>('Raw Wide'!B663-'Raw Wide'!B662)/'Raw Wide'!B662</f>
        <v>-1.1271373304422712E-2</v>
      </c>
      <c r="E664" s="5">
        <f>('Raw Wide'!C663-'Raw Wide'!C662)/'Raw Wide'!C662</f>
        <v>-2.7991019417192764E-3</v>
      </c>
      <c r="F664" s="5">
        <f>('Raw Wide'!D663-'Raw Wide'!D662)/'Raw Wide'!D662</f>
        <v>1.6320923253377809E-2</v>
      </c>
      <c r="G664" s="5">
        <f>('Raw Wide'!E663-'Raw Wide'!E662)/'Raw Wide'!E662</f>
        <v>2.8696315542504555E-3</v>
      </c>
      <c r="H664" s="5">
        <f>('Raw Wide'!F663-'Raw Wide'!F662)/'Raw Wide'!F662</f>
        <v>1.2510716929399904E-2</v>
      </c>
      <c r="I664" s="5">
        <f>('Raw Wide'!G663-'Raw Wide'!G662)/'Raw Wide'!G662</f>
        <v>-1.0359091356091104E-2</v>
      </c>
      <c r="J664" s="5">
        <f>('Raw Wide'!H663-'Raw Wide'!H662)/'Raw Wide'!H662</f>
        <v>-3.7621506625614364E-3</v>
      </c>
      <c r="K664" s="5">
        <f>('Raw Wide'!I663-'Raw Wide'!I662)/'Raw Wide'!I662</f>
        <v>1.3124568270780573E-2</v>
      </c>
      <c r="W664" s="2">
        <v>43864</v>
      </c>
      <c r="X664" s="9">
        <f>return[[#This Row],[1COV.DE]]-$N$7</f>
        <v>-1.1235162544649782E-2</v>
      </c>
      <c r="Y664" s="9">
        <f>return[[#This Row],[ADS.DE]]-$O$7</f>
        <v>-3.0538673626156602E-3</v>
      </c>
      <c r="Z664" s="9">
        <f>return[[#This Row],[DB1.DE]]-$P$7</f>
        <v>1.5752559547355969E-2</v>
      </c>
      <c r="AA664" s="9">
        <f>return[[#This Row],[FME.DE]]-$Q$7</f>
        <v>3.0815201334610976E-3</v>
      </c>
      <c r="AB664" s="9">
        <f>return[[#This Row],[MRK.DE]]-$R$7</f>
        <v>1.2038099233041026E-2</v>
      </c>
      <c r="AC664" s="9">
        <f>return[[#This Row],[PUM.DE]]-$S$7</f>
        <v>-1.116121216498739E-2</v>
      </c>
      <c r="AD664" s="9">
        <f>return[[#This Row],[SIE.DE]]-$T$7</f>
        <v>-3.8980462593928523E-3</v>
      </c>
      <c r="AE664" s="9">
        <f>return[[#This Row],[ZAL.DE]]-$U$7</f>
        <v>1.3170122887944277E-2</v>
      </c>
    </row>
    <row r="665" spans="3:31" x14ac:dyDescent="0.25">
      <c r="C665" s="2">
        <v>43865</v>
      </c>
      <c r="D665" s="5">
        <f>('Raw Wide'!B664-'Raw Wide'!B663)/'Raw Wide'!B663</f>
        <v>2.0148541238678958E-2</v>
      </c>
      <c r="E665" s="5">
        <f>('Raw Wide'!C664-'Raw Wide'!C663)/'Raw Wide'!C663</f>
        <v>2.2456131820723889E-2</v>
      </c>
      <c r="F665" s="5">
        <f>('Raw Wide'!D664-'Raw Wide'!D663)/'Raw Wide'!D663</f>
        <v>1.2378814103102766E-2</v>
      </c>
      <c r="G665" s="5">
        <f>('Raw Wide'!E664-'Raw Wide'!E663)/'Raw Wide'!E663</f>
        <v>1.7739600502538082E-2</v>
      </c>
      <c r="H665" s="5">
        <f>('Raw Wide'!F664-'Raw Wide'!F663)/'Raw Wide'!F663</f>
        <v>3.8347074065901419E-3</v>
      </c>
      <c r="I665" s="5">
        <f>('Raw Wide'!G664-'Raw Wide'!G663)/'Raw Wide'!G663</f>
        <v>3.140269034353925E-2</v>
      </c>
      <c r="J665" s="5">
        <f>('Raw Wide'!H664-'Raw Wide'!H663)/'Raw Wide'!H663</f>
        <v>1.5824517861018347E-2</v>
      </c>
      <c r="K665" s="5">
        <f>('Raw Wide'!I664-'Raw Wide'!I663)/'Raw Wide'!I663</f>
        <v>1.5909113636363645E-2</v>
      </c>
      <c r="W665" s="2">
        <v>43865</v>
      </c>
      <c r="X665" s="9">
        <f>return[[#This Row],[1COV.DE]]-$N$7</f>
        <v>2.0184751998451888E-2</v>
      </c>
      <c r="Y665" s="9">
        <f>return[[#This Row],[ADS.DE]]-$O$7</f>
        <v>2.2201366399827505E-2</v>
      </c>
      <c r="Z665" s="9">
        <f>return[[#This Row],[DB1.DE]]-$P$7</f>
        <v>1.1810450397080926E-2</v>
      </c>
      <c r="AA665" s="9">
        <f>return[[#This Row],[FME.DE]]-$Q$7</f>
        <v>1.7951489081748723E-2</v>
      </c>
      <c r="AB665" s="9">
        <f>return[[#This Row],[MRK.DE]]-$R$7</f>
        <v>3.362089710231264E-3</v>
      </c>
      <c r="AC665" s="9">
        <f>return[[#This Row],[PUM.DE]]-$S$7</f>
        <v>3.0600569534642963E-2</v>
      </c>
      <c r="AD665" s="9">
        <f>return[[#This Row],[SIE.DE]]-$T$7</f>
        <v>1.5688622264186932E-2</v>
      </c>
      <c r="AE665" s="9">
        <f>return[[#This Row],[ZAL.DE]]-$U$7</f>
        <v>1.595466825352735E-2</v>
      </c>
    </row>
    <row r="666" spans="3:31" x14ac:dyDescent="0.25">
      <c r="C666" s="2">
        <v>43866</v>
      </c>
      <c r="D666" s="5">
        <f>('Raw Wide'!B665-'Raw Wide'!B664)/'Raw Wide'!B664</f>
        <v>5.9771861670879995E-3</v>
      </c>
      <c r="E666" s="5">
        <f>('Raw Wide'!C665-'Raw Wide'!C664)/'Raw Wide'!C664</f>
        <v>-3.2601045653829095E-3</v>
      </c>
      <c r="F666" s="5">
        <f>('Raw Wide'!D665-'Raw Wide'!D664)/'Raw Wide'!D664</f>
        <v>-7.2703431345452745E-3</v>
      </c>
      <c r="G666" s="5">
        <f>('Raw Wide'!E665-'Raw Wide'!E664)/'Raw Wide'!E664</f>
        <v>2.1647337218079602E-2</v>
      </c>
      <c r="H666" s="5">
        <f>('Raw Wide'!F665-'Raw Wide'!F664)/'Raw Wide'!F664</f>
        <v>2.7589166095775653E-2</v>
      </c>
      <c r="I666" s="5">
        <f>('Raw Wide'!G665-'Raw Wide'!G664)/'Raw Wide'!G664</f>
        <v>-6.7659847572406218E-3</v>
      </c>
      <c r="J666" s="5">
        <f>('Raw Wide'!H665-'Raw Wide'!H664)/'Raw Wide'!H664</f>
        <v>6.5497348418353772E-3</v>
      </c>
      <c r="K666" s="5">
        <f>('Raw Wide'!I665-'Raw Wide'!I664)/'Raw Wide'!I664</f>
        <v>2.6845413269677549E-3</v>
      </c>
      <c r="W666" s="2">
        <v>43866</v>
      </c>
      <c r="X666" s="9">
        <f>return[[#This Row],[1COV.DE]]-$N$7</f>
        <v>6.0133969268609299E-3</v>
      </c>
      <c r="Y666" s="9">
        <f>return[[#This Row],[ADS.DE]]-$O$7</f>
        <v>-3.5148699862792934E-3</v>
      </c>
      <c r="Z666" s="9">
        <f>return[[#This Row],[DB1.DE]]-$P$7</f>
        <v>-7.838706840567115E-3</v>
      </c>
      <c r="AA666" s="9">
        <f>return[[#This Row],[FME.DE]]-$Q$7</f>
        <v>2.1859225797290244E-2</v>
      </c>
      <c r="AB666" s="9">
        <f>return[[#This Row],[MRK.DE]]-$R$7</f>
        <v>2.7116548399416775E-2</v>
      </c>
      <c r="AC666" s="9">
        <f>return[[#This Row],[PUM.DE]]-$S$7</f>
        <v>-7.5681055661369076E-3</v>
      </c>
      <c r="AD666" s="9">
        <f>return[[#This Row],[SIE.DE]]-$T$7</f>
        <v>6.4138392450039617E-3</v>
      </c>
      <c r="AE666" s="9">
        <f>return[[#This Row],[ZAL.DE]]-$U$7</f>
        <v>2.7300959441314584E-3</v>
      </c>
    </row>
    <row r="667" spans="3:31" x14ac:dyDescent="0.25">
      <c r="C667" s="2">
        <v>43867</v>
      </c>
      <c r="D667" s="5">
        <f>('Raw Wide'!B666-'Raw Wide'!B665)/'Raw Wide'!B665</f>
        <v>-2.3249573614084933E-3</v>
      </c>
      <c r="E667" s="5">
        <f>('Raw Wide'!C666-'Raw Wide'!C665)/'Raw Wide'!C665</f>
        <v>-2.9264136780093072E-3</v>
      </c>
      <c r="F667" s="5">
        <f>('Raw Wide'!D666-'Raw Wide'!D665)/'Raw Wide'!D665</f>
        <v>1.1984057811341011E-2</v>
      </c>
      <c r="G667" s="5">
        <f>('Raw Wide'!E666-'Raw Wide'!E665)/'Raw Wide'!E665</f>
        <v>6.0539811898226159E-3</v>
      </c>
      <c r="H667" s="5">
        <f>('Raw Wide'!F666-'Raw Wide'!F665)/'Raw Wide'!F665</f>
        <v>-4.130099856340841E-4</v>
      </c>
      <c r="I667" s="5">
        <f>('Raw Wide'!G666-'Raw Wide'!G665)/'Raw Wide'!G665</f>
        <v>-2.043593304057801E-2</v>
      </c>
      <c r="J667" s="5">
        <f>('Raw Wide'!H666-'Raw Wide'!H665)/'Raw Wide'!H665</f>
        <v>-1.0380565663734909E-2</v>
      </c>
      <c r="K667" s="5">
        <f>('Raw Wide'!I666-'Raw Wide'!I665)/'Raw Wide'!I665</f>
        <v>6.9165774207942824E-3</v>
      </c>
      <c r="W667" s="2">
        <v>43867</v>
      </c>
      <c r="X667" s="9">
        <f>return[[#This Row],[1COV.DE]]-$N$7</f>
        <v>-2.2887466016355633E-3</v>
      </c>
      <c r="Y667" s="9">
        <f>return[[#This Row],[ADS.DE]]-$O$7</f>
        <v>-3.1811790989056911E-3</v>
      </c>
      <c r="Z667" s="9">
        <f>return[[#This Row],[DB1.DE]]-$P$7</f>
        <v>1.1415694105319171E-2</v>
      </c>
      <c r="AA667" s="9">
        <f>return[[#This Row],[FME.DE]]-$Q$7</f>
        <v>6.2658697690332575E-3</v>
      </c>
      <c r="AB667" s="9">
        <f>return[[#This Row],[MRK.DE]]-$R$7</f>
        <v>-8.8562768199296183E-4</v>
      </c>
      <c r="AC667" s="9">
        <f>return[[#This Row],[PUM.DE]]-$S$7</f>
        <v>-2.1238053849474296E-2</v>
      </c>
      <c r="AD667" s="9">
        <f>return[[#This Row],[SIE.DE]]-$T$7</f>
        <v>-1.0516461260566325E-2</v>
      </c>
      <c r="AE667" s="9">
        <f>return[[#This Row],[ZAL.DE]]-$U$7</f>
        <v>6.9621320379579859E-3</v>
      </c>
    </row>
    <row r="668" spans="3:31" x14ac:dyDescent="0.25">
      <c r="C668" s="2">
        <v>43868</v>
      </c>
      <c r="D668" s="5">
        <f>('Raw Wide'!B667-'Raw Wide'!B666)/'Raw Wide'!B666</f>
        <v>-1.2169938064347916E-2</v>
      </c>
      <c r="E668" s="5">
        <f>('Raw Wide'!C667-'Raw Wide'!C666)/'Raw Wide'!C666</f>
        <v>-1.7266091197012238E-3</v>
      </c>
      <c r="F668" s="5">
        <f>('Raw Wide'!D667-'Raw Wide'!D666)/'Raw Wide'!D666</f>
        <v>2.3026923051781356E-3</v>
      </c>
      <c r="G668" s="5">
        <f>('Raw Wide'!E667-'Raw Wide'!E666)/'Raw Wide'!E666</f>
        <v>-9.0262009840153239E-3</v>
      </c>
      <c r="H668" s="5">
        <f>('Raw Wide'!F667-'Raw Wide'!F666)/'Raw Wide'!F666</f>
        <v>-6.6117026987356116E-3</v>
      </c>
      <c r="I668" s="5">
        <f>('Raw Wide'!G667-'Raw Wide'!G666)/'Raw Wide'!G666</f>
        <v>-1.390816782189578E-2</v>
      </c>
      <c r="J668" s="5">
        <f>('Raw Wide'!H667-'Raw Wide'!H666)/'Raw Wide'!H666</f>
        <v>-3.4964257592276808E-3</v>
      </c>
      <c r="K668" s="5">
        <f>('Raw Wide'!I667-'Raw Wide'!I666)/'Raw Wide'!I666</f>
        <v>-7.3122533278915805E-3</v>
      </c>
      <c r="W668" s="2">
        <v>43868</v>
      </c>
      <c r="X668" s="9">
        <f>return[[#This Row],[1COV.DE]]-$N$7</f>
        <v>-1.2133727304574985E-2</v>
      </c>
      <c r="Y668" s="9">
        <f>return[[#This Row],[ADS.DE]]-$O$7</f>
        <v>-1.9813745405976076E-3</v>
      </c>
      <c r="Z668" s="9">
        <f>return[[#This Row],[DB1.DE]]-$P$7</f>
        <v>1.7343285991562951E-3</v>
      </c>
      <c r="AA668" s="9">
        <f>return[[#This Row],[FME.DE]]-$Q$7</f>
        <v>-8.8143124048046823E-3</v>
      </c>
      <c r="AB668" s="9">
        <f>return[[#This Row],[MRK.DE]]-$R$7</f>
        <v>-7.0843203950944891E-3</v>
      </c>
      <c r="AC668" s="9">
        <f>return[[#This Row],[PUM.DE]]-$S$7</f>
        <v>-1.4710288630792066E-2</v>
      </c>
      <c r="AD668" s="9">
        <f>return[[#This Row],[SIE.DE]]-$T$7</f>
        <v>-3.6323213560590967E-3</v>
      </c>
      <c r="AE668" s="9">
        <f>return[[#This Row],[ZAL.DE]]-$U$7</f>
        <v>-7.266698710727877E-3</v>
      </c>
    </row>
    <row r="669" spans="3:31" x14ac:dyDescent="0.25">
      <c r="C669" s="2">
        <v>43871</v>
      </c>
      <c r="D669" s="5">
        <f>('Raw Wide'!B668-'Raw Wide'!B667)/'Raw Wide'!B667</f>
        <v>-5.2423539625319933E-3</v>
      </c>
      <c r="E669" s="5">
        <f>('Raw Wide'!C668-'Raw Wide'!C667)/'Raw Wide'!C667</f>
        <v>-1.0549938025063415E-2</v>
      </c>
      <c r="F669" s="5">
        <f>('Raw Wide'!D668-'Raw Wide'!D667)/'Raw Wide'!D667</f>
        <v>4.2663428141244781E-3</v>
      </c>
      <c r="G669" s="5">
        <f>('Raw Wide'!E668-'Raw Wide'!E667)/'Raw Wide'!E667</f>
        <v>4.6921904851761724E-3</v>
      </c>
      <c r="H669" s="5">
        <f>('Raw Wide'!F668-'Raw Wide'!F667)/'Raw Wide'!F667</f>
        <v>-8.3180037334038177E-4</v>
      </c>
      <c r="I669" s="5">
        <f>('Raw Wide'!G668-'Raw Wide'!G667)/'Raw Wide'!G667</f>
        <v>5.6417304191703948E-3</v>
      </c>
      <c r="J669" s="5">
        <f>('Raw Wide'!H668-'Raw Wide'!H667)/'Raw Wide'!H667</f>
        <v>0</v>
      </c>
      <c r="K669" s="5">
        <f>('Raw Wide'!I668-'Raw Wide'!I667)/'Raw Wide'!I667</f>
        <v>1.6964330735810957E-2</v>
      </c>
      <c r="W669" s="2">
        <v>43871</v>
      </c>
      <c r="X669" s="9">
        <f>return[[#This Row],[1COV.DE]]-$N$7</f>
        <v>-5.2061432027590629E-3</v>
      </c>
      <c r="Y669" s="9">
        <f>return[[#This Row],[ADS.DE]]-$O$7</f>
        <v>-1.0804703445959799E-2</v>
      </c>
      <c r="Z669" s="9">
        <f>return[[#This Row],[DB1.DE]]-$P$7</f>
        <v>3.6979791081026376E-3</v>
      </c>
      <c r="AA669" s="9">
        <f>return[[#This Row],[FME.DE]]-$Q$7</f>
        <v>4.904079064386814E-3</v>
      </c>
      <c r="AB669" s="9">
        <f>return[[#This Row],[MRK.DE]]-$R$7</f>
        <v>-1.3044180696992595E-3</v>
      </c>
      <c r="AC669" s="9">
        <f>return[[#This Row],[PUM.DE]]-$S$7</f>
        <v>4.839609610274109E-3</v>
      </c>
      <c r="AD669" s="9">
        <f>return[[#This Row],[SIE.DE]]-$T$7</f>
        <v>-1.3589559683141583E-4</v>
      </c>
      <c r="AE669" s="9">
        <f>return[[#This Row],[ZAL.DE]]-$U$7</f>
        <v>1.7009885352974662E-2</v>
      </c>
    </row>
    <row r="670" spans="3:31" x14ac:dyDescent="0.25">
      <c r="C670" s="2">
        <v>43872</v>
      </c>
      <c r="D670" s="5">
        <f>('Raw Wide'!B669-'Raw Wide'!B668)/'Raw Wide'!B668</f>
        <v>2.2924855843669746E-2</v>
      </c>
      <c r="E670" s="5">
        <f>('Raw Wide'!C669-'Raw Wide'!C668)/'Raw Wide'!C668</f>
        <v>2.6217730355605922E-3</v>
      </c>
      <c r="F670" s="5">
        <f>('Raw Wide'!D669-'Raw Wide'!D668)/'Raw Wide'!D668</f>
        <v>4.248433774490204E-3</v>
      </c>
      <c r="G670" s="5">
        <f>('Raw Wide'!E669-'Raw Wide'!E668)/'Raw Wide'!E668</f>
        <v>1.4010933853653653E-2</v>
      </c>
      <c r="H670" s="5">
        <f>('Raw Wide'!F669-'Raw Wide'!F668)/'Raw Wide'!F668</f>
        <v>6.2447022084300549E-3</v>
      </c>
      <c r="I670" s="5">
        <f>('Raw Wide'!G669-'Raw Wide'!G668)/'Raw Wide'!G668</f>
        <v>-7.7138616006944055E-3</v>
      </c>
      <c r="J670" s="5">
        <f>('Raw Wide'!H669-'Raw Wide'!H668)/'Raw Wide'!H668</f>
        <v>1.0526246637116527E-2</v>
      </c>
      <c r="K670" s="5">
        <f>('Raw Wide'!I669-'Raw Wide'!I668)/'Raw Wide'!I668</f>
        <v>3.292361648543423E-2</v>
      </c>
      <c r="W670" s="2">
        <v>43872</v>
      </c>
      <c r="X670" s="9">
        <f>return[[#This Row],[1COV.DE]]-$N$7</f>
        <v>2.2961066603442676E-2</v>
      </c>
      <c r="Y670" s="9">
        <f>return[[#This Row],[ADS.DE]]-$O$7</f>
        <v>2.3670076146642084E-3</v>
      </c>
      <c r="Z670" s="9">
        <f>return[[#This Row],[DB1.DE]]-$P$7</f>
        <v>3.6800700684683635E-3</v>
      </c>
      <c r="AA670" s="9">
        <f>return[[#This Row],[FME.DE]]-$Q$7</f>
        <v>1.4222822432864294E-2</v>
      </c>
      <c r="AB670" s="9">
        <f>return[[#This Row],[MRK.DE]]-$R$7</f>
        <v>5.7720845120711774E-3</v>
      </c>
      <c r="AC670" s="9">
        <f>return[[#This Row],[PUM.DE]]-$S$7</f>
        <v>-8.5159824095906913E-3</v>
      </c>
      <c r="AD670" s="9">
        <f>return[[#This Row],[SIE.DE]]-$T$7</f>
        <v>1.0390351040285111E-2</v>
      </c>
      <c r="AE670" s="9">
        <f>return[[#This Row],[ZAL.DE]]-$U$7</f>
        <v>3.2969171102597936E-2</v>
      </c>
    </row>
    <row r="671" spans="3:31" x14ac:dyDescent="0.25">
      <c r="C671" s="2">
        <v>43873</v>
      </c>
      <c r="D671" s="5">
        <f>('Raw Wide'!B670-'Raw Wide'!B669)/'Raw Wide'!B669</f>
        <v>1.1591878760544952E-2</v>
      </c>
      <c r="E671" s="5">
        <f>('Raw Wide'!C670-'Raw Wide'!C669)/'Raw Wide'!C669</f>
        <v>1.3598538866636875E-2</v>
      </c>
      <c r="F671" s="5">
        <f>('Raw Wide'!D670-'Raw Wide'!D669)/'Raw Wide'!D669</f>
        <v>-2.6033286578352375E-3</v>
      </c>
      <c r="G671" s="5">
        <f>('Raw Wide'!E670-'Raw Wide'!E669)/'Raw Wide'!E669</f>
        <v>-3.2510019460174999E-3</v>
      </c>
      <c r="H671" s="5">
        <f>('Raw Wide'!F670-'Raw Wide'!F669)/'Raw Wide'!F669</f>
        <v>8.2747616614564229E-3</v>
      </c>
      <c r="I671" s="5">
        <f>('Raw Wide'!G670-'Raw Wide'!G669)/'Raw Wide'!G669</f>
        <v>2.1201361767717929E-2</v>
      </c>
      <c r="J671" s="5">
        <f>('Raw Wide'!H670-'Raw Wide'!H669)/'Raw Wide'!H669</f>
        <v>1.2792681701385726E-3</v>
      </c>
      <c r="K671" s="5">
        <f>('Raw Wide'!I670-'Raw Wide'!I669)/'Raw Wide'!I669</f>
        <v>1.3812111903695107E-2</v>
      </c>
      <c r="W671" s="2">
        <v>43873</v>
      </c>
      <c r="X671" s="9">
        <f>return[[#This Row],[1COV.DE]]-$N$7</f>
        <v>1.1628089520317882E-2</v>
      </c>
      <c r="Y671" s="9">
        <f>return[[#This Row],[ADS.DE]]-$O$7</f>
        <v>1.3343773445740491E-2</v>
      </c>
      <c r="Z671" s="9">
        <f>return[[#This Row],[DB1.DE]]-$P$7</f>
        <v>-3.171692363857078E-3</v>
      </c>
      <c r="AA671" s="9">
        <f>return[[#This Row],[FME.DE]]-$Q$7</f>
        <v>-3.0391133668068579E-3</v>
      </c>
      <c r="AB671" s="9">
        <f>return[[#This Row],[MRK.DE]]-$R$7</f>
        <v>7.8021439650975454E-3</v>
      </c>
      <c r="AC671" s="9">
        <f>return[[#This Row],[PUM.DE]]-$S$7</f>
        <v>2.0399240958821643E-2</v>
      </c>
      <c r="AD671" s="9">
        <f>return[[#This Row],[SIE.DE]]-$T$7</f>
        <v>1.1433725733071567E-3</v>
      </c>
      <c r="AE671" s="9">
        <f>return[[#This Row],[ZAL.DE]]-$U$7</f>
        <v>1.385766652085881E-2</v>
      </c>
    </row>
    <row r="672" spans="3:31" x14ac:dyDescent="0.25">
      <c r="C672" s="2">
        <v>43874</v>
      </c>
      <c r="D672" s="5">
        <f>('Raw Wide'!B671-'Raw Wide'!B670)/'Raw Wide'!B670</f>
        <v>-8.4034253450708685E-3</v>
      </c>
      <c r="E672" s="5">
        <f>('Raw Wide'!C671-'Raw Wide'!C670)/'Raw Wide'!C670</f>
        <v>-1.0320009583405596E-2</v>
      </c>
      <c r="F672" s="5">
        <f>('Raw Wide'!D671-'Raw Wide'!D670)/'Raw Wide'!D670</f>
        <v>2.2839102168884023E-3</v>
      </c>
      <c r="G672" s="5">
        <f>('Raw Wide'!E671-'Raw Wide'!E670)/'Raw Wide'!E670</f>
        <v>1.3589276253282681E-3</v>
      </c>
      <c r="H672" s="5">
        <f>('Raw Wide'!F671-'Raw Wide'!F670)/'Raw Wide'!F670</f>
        <v>7.3861092132109091E-3</v>
      </c>
      <c r="I672" s="5">
        <f>('Raw Wide'!G671-'Raw Wide'!G670)/'Raw Wide'!G670</f>
        <v>8.3045916267104405E-3</v>
      </c>
      <c r="J672" s="5">
        <f>('Raw Wide'!H671-'Raw Wide'!H670)/'Raw Wide'!H670</f>
        <v>-2.2084291497623979E-2</v>
      </c>
      <c r="K672" s="5">
        <f>('Raw Wide'!I671-'Raw Wide'!I670)/'Raw Wide'!I670</f>
        <v>3.5632362935072927E-3</v>
      </c>
      <c r="W672" s="2">
        <v>43874</v>
      </c>
      <c r="X672" s="9">
        <f>return[[#This Row],[1COV.DE]]-$N$7</f>
        <v>-8.3672145852979381E-3</v>
      </c>
      <c r="Y672" s="9">
        <f>return[[#This Row],[ADS.DE]]-$O$7</f>
        <v>-1.057477500430198E-2</v>
      </c>
      <c r="Z672" s="9">
        <f>return[[#This Row],[DB1.DE]]-$P$7</f>
        <v>1.7155465108665618E-3</v>
      </c>
      <c r="AA672" s="9">
        <f>return[[#This Row],[FME.DE]]-$Q$7</f>
        <v>1.5708162045389102E-3</v>
      </c>
      <c r="AB672" s="9">
        <f>return[[#This Row],[MRK.DE]]-$R$7</f>
        <v>6.9134915168520316E-3</v>
      </c>
      <c r="AC672" s="9">
        <f>return[[#This Row],[PUM.DE]]-$S$7</f>
        <v>7.5024708178141547E-3</v>
      </c>
      <c r="AD672" s="9">
        <f>return[[#This Row],[SIE.DE]]-$T$7</f>
        <v>-2.2220187094455394E-2</v>
      </c>
      <c r="AE672" s="9">
        <f>return[[#This Row],[ZAL.DE]]-$U$7</f>
        <v>3.6087909106709963E-3</v>
      </c>
    </row>
    <row r="673" spans="3:31" x14ac:dyDescent="0.25">
      <c r="C673" s="2">
        <v>43875</v>
      </c>
      <c r="D673" s="5">
        <f>('Raw Wide'!B672-'Raw Wide'!B671)/'Raw Wide'!B671</f>
        <v>4.1089971807711598E-3</v>
      </c>
      <c r="E673" s="5">
        <f>('Raw Wide'!C672-'Raw Wide'!C671)/'Raw Wide'!C671</f>
        <v>2.4330838699298044E-3</v>
      </c>
      <c r="F673" s="5">
        <f>('Raw Wide'!D672-'Raw Wide'!D671)/'Raw Wide'!D671</f>
        <v>1.9530281941255152E-3</v>
      </c>
      <c r="G673" s="5">
        <f>('Raw Wide'!E672-'Raw Wide'!E671)/'Raw Wide'!E671</f>
        <v>1.0857693982198912E-2</v>
      </c>
      <c r="H673" s="5">
        <f>('Raw Wide'!F672-'Raw Wide'!F671)/'Raw Wide'!F671</f>
        <v>-3.2586531145298928E-3</v>
      </c>
      <c r="I673" s="5">
        <f>('Raw Wide'!G672-'Raw Wide'!G671)/'Raw Wide'!G671</f>
        <v>-1.2354346225667128E-2</v>
      </c>
      <c r="J673" s="5">
        <f>('Raw Wide'!H672-'Raw Wide'!H671)/'Raw Wide'!H671</f>
        <v>-4.665915085633284E-3</v>
      </c>
      <c r="K673" s="5">
        <f>('Raw Wide'!I672-'Raw Wide'!I671)/'Raw Wide'!I671</f>
        <v>-8.5630741737034756E-3</v>
      </c>
      <c r="W673" s="2">
        <v>43875</v>
      </c>
      <c r="X673" s="9">
        <f>return[[#This Row],[1COV.DE]]-$N$7</f>
        <v>4.1452079405440902E-3</v>
      </c>
      <c r="Y673" s="9">
        <f>return[[#This Row],[ADS.DE]]-$O$7</f>
        <v>2.1783184490334205E-3</v>
      </c>
      <c r="Z673" s="9">
        <f>return[[#This Row],[DB1.DE]]-$P$7</f>
        <v>1.384664488103675E-3</v>
      </c>
      <c r="AA673" s="9">
        <f>return[[#This Row],[FME.DE]]-$Q$7</f>
        <v>1.1069582561409554E-2</v>
      </c>
      <c r="AB673" s="9">
        <f>return[[#This Row],[MRK.DE]]-$R$7</f>
        <v>-3.7312708108887707E-3</v>
      </c>
      <c r="AC673" s="9">
        <f>return[[#This Row],[PUM.DE]]-$S$7</f>
        <v>-1.3156467034563414E-2</v>
      </c>
      <c r="AD673" s="9">
        <f>return[[#This Row],[SIE.DE]]-$T$7</f>
        <v>-4.8018106824646994E-3</v>
      </c>
      <c r="AE673" s="9">
        <f>return[[#This Row],[ZAL.DE]]-$U$7</f>
        <v>-8.517519556539772E-3</v>
      </c>
    </row>
    <row r="674" spans="3:31" x14ac:dyDescent="0.25">
      <c r="C674" s="2">
        <v>43878</v>
      </c>
      <c r="D674" s="5">
        <f>('Raw Wide'!B673-'Raw Wide'!B672)/'Raw Wide'!B672</f>
        <v>9.7187070924052571E-3</v>
      </c>
      <c r="E674" s="5">
        <f>('Raw Wide'!C673-'Raw Wide'!C672)/'Raw Wide'!C672</f>
        <v>1.057554456772763E-2</v>
      </c>
      <c r="F674" s="5">
        <f>('Raw Wide'!D673-'Raw Wide'!D672)/'Raw Wide'!D672</f>
        <v>6.8225784083608314E-3</v>
      </c>
      <c r="G674" s="5">
        <f>('Raw Wide'!E673-'Raw Wide'!E672)/'Raw Wide'!E672</f>
        <v>1.3427244993672626E-3</v>
      </c>
      <c r="H674" s="5">
        <f>('Raw Wide'!F673-'Raw Wide'!F672)/'Raw Wide'!F672</f>
        <v>2.8606251530044887E-3</v>
      </c>
      <c r="I674" s="5">
        <f>('Raw Wide'!G673-'Raw Wide'!G672)/'Raw Wide'!G672</f>
        <v>6.2544426629401097E-3</v>
      </c>
      <c r="J674" s="5">
        <f>('Raw Wide'!H673-'Raw Wide'!H672)/'Raw Wide'!H672</f>
        <v>1.1438111835229447E-2</v>
      </c>
      <c r="K674" s="5">
        <f>('Raw Wide'!I673-'Raw Wide'!I672)/'Raw Wide'!I672</f>
        <v>1.9801958714936473E-2</v>
      </c>
      <c r="W674" s="2">
        <v>43878</v>
      </c>
      <c r="X674" s="9">
        <f>return[[#This Row],[1COV.DE]]-$N$7</f>
        <v>9.7549178521781875E-3</v>
      </c>
      <c r="Y674" s="9">
        <f>return[[#This Row],[ADS.DE]]-$O$7</f>
        <v>1.0320779146831245E-2</v>
      </c>
      <c r="Z674" s="9">
        <f>return[[#This Row],[DB1.DE]]-$P$7</f>
        <v>6.2542147023389909E-3</v>
      </c>
      <c r="AA674" s="9">
        <f>return[[#This Row],[FME.DE]]-$Q$7</f>
        <v>1.5546130785779046E-3</v>
      </c>
      <c r="AB674" s="9">
        <f>return[[#This Row],[MRK.DE]]-$R$7</f>
        <v>2.3880074566456108E-3</v>
      </c>
      <c r="AC674" s="9">
        <f>return[[#This Row],[PUM.DE]]-$S$7</f>
        <v>5.4523218540438239E-3</v>
      </c>
      <c r="AD674" s="9">
        <f>return[[#This Row],[SIE.DE]]-$T$7</f>
        <v>1.1302216238398031E-2</v>
      </c>
      <c r="AE674" s="9">
        <f>return[[#This Row],[ZAL.DE]]-$U$7</f>
        <v>1.9847513332100178E-2</v>
      </c>
    </row>
    <row r="675" spans="3:31" x14ac:dyDescent="0.25">
      <c r="C675" s="2">
        <v>43879</v>
      </c>
      <c r="D675" s="5">
        <f>('Raw Wide'!B674-'Raw Wide'!B673)/'Raw Wide'!B673</f>
        <v>-7.5997558723419777E-4</v>
      </c>
      <c r="E675" s="5">
        <f>('Raw Wide'!C674-'Raw Wide'!C673)/'Raw Wide'!C673</f>
        <v>-2.0586684944407151E-2</v>
      </c>
      <c r="F675" s="5">
        <f>('Raw Wide'!D674-'Raw Wide'!D673)/'Raw Wide'!D673</f>
        <v>3.2273736812876735E-4</v>
      </c>
      <c r="G675" s="5">
        <f>('Raw Wide'!E674-'Raw Wide'!E673)/'Raw Wide'!E673</f>
        <v>-8.5813805660596345E-3</v>
      </c>
      <c r="H675" s="5">
        <f>('Raw Wide'!F674-'Raw Wide'!F673)/'Raw Wide'!F673</f>
        <v>6.5199621339827171E-3</v>
      </c>
      <c r="I675" s="5">
        <f>('Raw Wide'!G674-'Raw Wide'!G673)/'Raw Wide'!G673</f>
        <v>-6.2155677508249551E-3</v>
      </c>
      <c r="J675" s="5">
        <f>('Raw Wide'!H674-'Raw Wide'!H673)/'Raw Wide'!H673</f>
        <v>-9.6403304785927305E-3</v>
      </c>
      <c r="K675" s="5">
        <f>('Raw Wide'!I674-'Raw Wide'!I673)/'Raw Wide'!I673</f>
        <v>-1.6112352819665287E-2</v>
      </c>
      <c r="W675" s="2">
        <v>43879</v>
      </c>
      <c r="X675" s="9">
        <f>return[[#This Row],[1COV.DE]]-$N$7</f>
        <v>-7.237648274612677E-4</v>
      </c>
      <c r="Y675" s="9">
        <f>return[[#This Row],[ADS.DE]]-$O$7</f>
        <v>-2.0841450365303535E-2</v>
      </c>
      <c r="Z675" s="9">
        <f>return[[#This Row],[DB1.DE]]-$P$7</f>
        <v>-2.4562633789307304E-4</v>
      </c>
      <c r="AA675" s="9">
        <f>return[[#This Row],[FME.DE]]-$Q$7</f>
        <v>-8.3694919868489929E-3</v>
      </c>
      <c r="AB675" s="9">
        <f>return[[#This Row],[MRK.DE]]-$R$7</f>
        <v>6.0473444376238396E-3</v>
      </c>
      <c r="AC675" s="9">
        <f>return[[#This Row],[PUM.DE]]-$S$7</f>
        <v>-7.0176885597212409E-3</v>
      </c>
      <c r="AD675" s="9">
        <f>return[[#This Row],[SIE.DE]]-$T$7</f>
        <v>-9.7762260754241468E-3</v>
      </c>
      <c r="AE675" s="9">
        <f>return[[#This Row],[ZAL.DE]]-$U$7</f>
        <v>-1.6066798202501582E-2</v>
      </c>
    </row>
    <row r="676" spans="3:31" x14ac:dyDescent="0.25">
      <c r="C676" s="2">
        <v>43880</v>
      </c>
      <c r="D676" s="5">
        <f>('Raw Wide'!B675-'Raw Wide'!B674)/'Raw Wide'!B674</f>
        <v>2.9404423026342778E-2</v>
      </c>
      <c r="E676" s="5">
        <f>('Raw Wide'!C675-'Raw Wide'!C674)/'Raw Wide'!C674</f>
        <v>2.5398514308682629E-2</v>
      </c>
      <c r="F676" s="5">
        <f>('Raw Wide'!D675-'Raw Wide'!D674)/'Raw Wide'!D674</f>
        <v>1.4193490459886163E-2</v>
      </c>
      <c r="G676" s="5">
        <f>('Raw Wide'!E675-'Raw Wide'!E674)/'Raw Wide'!E674</f>
        <v>1.1631073396310429E-2</v>
      </c>
      <c r="H676" s="5">
        <f>('Raw Wide'!F675-'Raw Wide'!F674)/'Raw Wide'!F674</f>
        <v>1.7004037055116248E-2</v>
      </c>
      <c r="I676" s="5">
        <f>('Raw Wide'!G675-'Raw Wide'!G674)/'Raw Wide'!G674</f>
        <v>0.11327320766717085</v>
      </c>
      <c r="J676" s="5">
        <f>('Raw Wide'!H675-'Raw Wide'!H674)/'Raw Wide'!H674</f>
        <v>3.7440981670420673E-4</v>
      </c>
      <c r="K676" s="5">
        <f>('Raw Wide'!I675-'Raw Wide'!I674)/'Raw Wide'!I674</f>
        <v>2.6663887745876819E-2</v>
      </c>
      <c r="W676" s="2">
        <v>43880</v>
      </c>
      <c r="X676" s="9">
        <f>return[[#This Row],[1COV.DE]]-$N$7</f>
        <v>2.9440633786115708E-2</v>
      </c>
      <c r="Y676" s="9">
        <f>return[[#This Row],[ADS.DE]]-$O$7</f>
        <v>2.5143748887786244E-2</v>
      </c>
      <c r="Z676" s="9">
        <f>return[[#This Row],[DB1.DE]]-$P$7</f>
        <v>1.3625126753864323E-2</v>
      </c>
      <c r="AA676" s="9">
        <f>return[[#This Row],[FME.DE]]-$Q$7</f>
        <v>1.1842961975521071E-2</v>
      </c>
      <c r="AB676" s="9">
        <f>return[[#This Row],[MRK.DE]]-$R$7</f>
        <v>1.653141935875737E-2</v>
      </c>
      <c r="AC676" s="9">
        <f>return[[#This Row],[PUM.DE]]-$S$7</f>
        <v>0.11247108685827456</v>
      </c>
      <c r="AD676" s="9">
        <f>return[[#This Row],[SIE.DE]]-$T$7</f>
        <v>2.385142198727909E-4</v>
      </c>
      <c r="AE676" s="9">
        <f>return[[#This Row],[ZAL.DE]]-$U$7</f>
        <v>2.6709442363040525E-2</v>
      </c>
    </row>
    <row r="677" spans="3:31" x14ac:dyDescent="0.25">
      <c r="C677" s="2">
        <v>43881</v>
      </c>
      <c r="D677" s="5">
        <f>('Raw Wide'!B676-'Raw Wide'!B675)/'Raw Wide'!B675</f>
        <v>1.4035973934872032E-2</v>
      </c>
      <c r="E677" s="5">
        <f>('Raw Wide'!C676-'Raw Wide'!C675)/'Raw Wide'!C675</f>
        <v>-2.6306821735030423E-2</v>
      </c>
      <c r="F677" s="5">
        <f>('Raw Wide'!D676-'Raw Wide'!D675)/'Raw Wide'!D675</f>
        <v>-1.7811764058818954E-2</v>
      </c>
      <c r="G677" s="5">
        <f>('Raw Wide'!E676-'Raw Wide'!E675)/'Raw Wide'!E675</f>
        <v>3.7165856446178806E-2</v>
      </c>
      <c r="H677" s="5">
        <f>('Raw Wide'!F676-'Raw Wide'!F675)/'Raw Wide'!F675</f>
        <v>-2.2691049236407801E-2</v>
      </c>
      <c r="I677" s="5">
        <f>('Raw Wide'!G676-'Raw Wide'!G675)/'Raw Wide'!G675</f>
        <v>4.3695192001500264E-3</v>
      </c>
      <c r="J677" s="5">
        <f>('Raw Wide'!H676-'Raw Wide'!H675)/'Raw Wide'!H675</f>
        <v>-5.9880483180534986E-3</v>
      </c>
      <c r="K677" s="5">
        <f>('Raw Wide'!I676-'Raw Wide'!I675)/'Raw Wide'!I675</f>
        <v>-2.8425438510206964E-2</v>
      </c>
      <c r="W677" s="2">
        <v>43881</v>
      </c>
      <c r="X677" s="9">
        <f>return[[#This Row],[1COV.DE]]-$N$7</f>
        <v>1.4072184694644963E-2</v>
      </c>
      <c r="Y677" s="9">
        <f>return[[#This Row],[ADS.DE]]-$O$7</f>
        <v>-2.6561587155926807E-2</v>
      </c>
      <c r="Z677" s="9">
        <f>return[[#This Row],[DB1.DE]]-$P$7</f>
        <v>-1.8380127764840794E-2</v>
      </c>
      <c r="AA677" s="9">
        <f>return[[#This Row],[FME.DE]]-$Q$7</f>
        <v>3.7377745025389451E-2</v>
      </c>
      <c r="AB677" s="9">
        <f>return[[#This Row],[MRK.DE]]-$R$7</f>
        <v>-2.3163666932766679E-2</v>
      </c>
      <c r="AC677" s="9">
        <f>return[[#This Row],[PUM.DE]]-$S$7</f>
        <v>3.5673983912537406E-3</v>
      </c>
      <c r="AD677" s="9">
        <f>return[[#This Row],[SIE.DE]]-$T$7</f>
        <v>-6.1239439148849141E-3</v>
      </c>
      <c r="AE677" s="9">
        <f>return[[#This Row],[ZAL.DE]]-$U$7</f>
        <v>-2.8379883893043259E-2</v>
      </c>
    </row>
    <row r="678" spans="3:31" x14ac:dyDescent="0.25">
      <c r="C678" s="2">
        <v>43882</v>
      </c>
      <c r="D678" s="5">
        <f>('Raw Wide'!B677-'Raw Wide'!B676)/'Raw Wide'!B676</f>
        <v>-2.9626203035797126E-2</v>
      </c>
      <c r="E678" s="5">
        <f>('Raw Wide'!C677-'Raw Wide'!C676)/'Raw Wide'!C676</f>
        <v>-8.9472353995304222E-3</v>
      </c>
      <c r="F678" s="5">
        <f>('Raw Wide'!D677-'Raw Wide'!D676)/'Raw Wide'!D676</f>
        <v>5.5052536937201359E-3</v>
      </c>
      <c r="G678" s="5">
        <f>('Raw Wide'!E677-'Raw Wide'!E676)/'Raw Wide'!E676</f>
        <v>-2.4490963867711626E-2</v>
      </c>
      <c r="H678" s="5">
        <f>('Raw Wide'!F677-'Raw Wide'!F676)/'Raw Wide'!F676</f>
        <v>1.0590752568538078E-2</v>
      </c>
      <c r="I678" s="5">
        <f>('Raw Wide'!G677-'Raw Wide'!G676)/'Raw Wide'!G676</f>
        <v>-8.7010318347043817E-3</v>
      </c>
      <c r="J678" s="5">
        <f>('Raw Wide'!H677-'Raw Wide'!H676)/'Raw Wide'!H676</f>
        <v>-8.4713453904449645E-3</v>
      </c>
      <c r="K678" s="5">
        <f>('Raw Wide'!I677-'Raw Wide'!I676)/'Raw Wide'!I676</f>
        <v>-3.9991161439325417E-3</v>
      </c>
      <c r="W678" s="2">
        <v>43882</v>
      </c>
      <c r="X678" s="9">
        <f>return[[#This Row],[1COV.DE]]-$N$7</f>
        <v>-2.9589992276024196E-2</v>
      </c>
      <c r="Y678" s="9">
        <f>return[[#This Row],[ADS.DE]]-$O$7</f>
        <v>-9.2020008204268065E-3</v>
      </c>
      <c r="Z678" s="9">
        <f>return[[#This Row],[DB1.DE]]-$P$7</f>
        <v>4.9368899876982954E-3</v>
      </c>
      <c r="AA678" s="9">
        <f>return[[#This Row],[FME.DE]]-$Q$7</f>
        <v>-2.4279075288500984E-2</v>
      </c>
      <c r="AB678" s="9">
        <f>return[[#This Row],[MRK.DE]]-$R$7</f>
        <v>1.01181348721792E-2</v>
      </c>
      <c r="AC678" s="9">
        <f>return[[#This Row],[PUM.DE]]-$S$7</f>
        <v>-9.5031526436006684E-3</v>
      </c>
      <c r="AD678" s="9">
        <f>return[[#This Row],[SIE.DE]]-$T$7</f>
        <v>-8.6072409872763808E-3</v>
      </c>
      <c r="AE678" s="9">
        <f>return[[#This Row],[ZAL.DE]]-$U$7</f>
        <v>-3.9535615267688382E-3</v>
      </c>
    </row>
    <row r="679" spans="3:31" x14ac:dyDescent="0.25">
      <c r="C679" s="2">
        <v>43885</v>
      </c>
      <c r="D679" s="5">
        <f>('Raw Wide'!B678-'Raw Wide'!B677)/'Raw Wide'!B677</f>
        <v>-3.2282222268185376E-2</v>
      </c>
      <c r="E679" s="5">
        <f>('Raw Wide'!C678-'Raw Wide'!C677)/'Raw Wide'!C677</f>
        <v>-6.1603998938209947E-2</v>
      </c>
      <c r="F679" s="5">
        <f>('Raw Wide'!D678-'Raw Wide'!D677)/'Raw Wide'!D677</f>
        <v>-1.5458884765750865E-2</v>
      </c>
      <c r="G679" s="5">
        <f>('Raw Wide'!E678-'Raw Wide'!E677)/'Raw Wide'!E677</f>
        <v>-2.8277059797340472E-2</v>
      </c>
      <c r="H679" s="5">
        <f>('Raw Wide'!F678-'Raw Wide'!F677)/'Raw Wide'!F677</f>
        <v>-4.8770755278847326E-2</v>
      </c>
      <c r="I679" s="5">
        <f>('Raw Wide'!G678-'Raw Wide'!G677)/'Raw Wide'!G677</f>
        <v>-5.9561097872540533E-2</v>
      </c>
      <c r="J679" s="5">
        <f>('Raw Wide'!H678-'Raw Wide'!H677)/'Raw Wide'!H677</f>
        <v>-4.2149214632561355E-2</v>
      </c>
      <c r="K679" s="5">
        <f>('Raw Wide'!I678-'Raw Wide'!I677)/'Raw Wide'!I677</f>
        <v>-4.6069336432797911E-2</v>
      </c>
      <c r="W679" s="2">
        <v>43885</v>
      </c>
      <c r="X679" s="9">
        <f>return[[#This Row],[1COV.DE]]-$N$7</f>
        <v>-3.2246011508412449E-2</v>
      </c>
      <c r="Y679" s="9">
        <f>return[[#This Row],[ADS.DE]]-$O$7</f>
        <v>-6.1858764359106332E-2</v>
      </c>
      <c r="Z679" s="9">
        <f>return[[#This Row],[DB1.DE]]-$P$7</f>
        <v>-1.6027248471772705E-2</v>
      </c>
      <c r="AA679" s="9">
        <f>return[[#This Row],[FME.DE]]-$Q$7</f>
        <v>-2.806517121812983E-2</v>
      </c>
      <c r="AB679" s="9">
        <f>return[[#This Row],[MRK.DE]]-$R$7</f>
        <v>-4.9243372975206201E-2</v>
      </c>
      <c r="AC679" s="9">
        <f>return[[#This Row],[PUM.DE]]-$S$7</f>
        <v>-6.036321868143682E-2</v>
      </c>
      <c r="AD679" s="9">
        <f>return[[#This Row],[SIE.DE]]-$T$7</f>
        <v>-4.2285110229392769E-2</v>
      </c>
      <c r="AE679" s="9">
        <f>return[[#This Row],[ZAL.DE]]-$U$7</f>
        <v>-4.6023781815634206E-2</v>
      </c>
    </row>
    <row r="680" spans="3:31" x14ac:dyDescent="0.25">
      <c r="C680" s="2">
        <v>43886</v>
      </c>
      <c r="D680" s="5">
        <f>('Raw Wide'!B679-'Raw Wide'!B678)/'Raw Wide'!B678</f>
        <v>-6.7234879300707212E-3</v>
      </c>
      <c r="E680" s="5">
        <f>('Raw Wide'!C679-'Raw Wide'!C678)/'Raw Wide'!C678</f>
        <v>-1.5091771994989005E-3</v>
      </c>
      <c r="F680" s="5">
        <f>('Raw Wide'!D679-'Raw Wide'!D678)/'Raw Wide'!D678</f>
        <v>-2.1589754301963818E-2</v>
      </c>
      <c r="G680" s="5">
        <f>('Raw Wide'!E679-'Raw Wide'!E678)/'Raw Wide'!E678</f>
        <v>-1.5229852302796701E-2</v>
      </c>
      <c r="H680" s="5">
        <f>('Raw Wide'!F679-'Raw Wide'!F678)/'Raw Wide'!F678</f>
        <v>-1.5677958439525054E-2</v>
      </c>
      <c r="I680" s="5">
        <f>('Raw Wide'!G679-'Raw Wide'!G678)/'Raw Wide'!G678</f>
        <v>-5.999985527327883E-3</v>
      </c>
      <c r="J680" s="5">
        <f>('Raw Wide'!H679-'Raw Wide'!H678)/'Raw Wide'!H678</f>
        <v>-1.625371087945925E-2</v>
      </c>
      <c r="K680" s="5">
        <f>('Raw Wide'!I679-'Raw Wide'!I678)/'Raw Wide'!I678</f>
        <v>-2.2153301332594178E-2</v>
      </c>
      <c r="W680" s="2">
        <v>43886</v>
      </c>
      <c r="X680" s="9">
        <f>return[[#This Row],[1COV.DE]]-$N$7</f>
        <v>-6.6872771702977908E-3</v>
      </c>
      <c r="Y680" s="9">
        <f>return[[#This Row],[ADS.DE]]-$O$7</f>
        <v>-1.7639426203952843E-3</v>
      </c>
      <c r="Z680" s="9">
        <f>return[[#This Row],[DB1.DE]]-$P$7</f>
        <v>-2.2158118007985658E-2</v>
      </c>
      <c r="AA680" s="9">
        <f>return[[#This Row],[FME.DE]]-$Q$7</f>
        <v>-1.501796372358606E-2</v>
      </c>
      <c r="AB680" s="9">
        <f>return[[#This Row],[MRK.DE]]-$R$7</f>
        <v>-1.6150576135883932E-2</v>
      </c>
      <c r="AC680" s="9">
        <f>return[[#This Row],[PUM.DE]]-$S$7</f>
        <v>-6.8021063362241688E-3</v>
      </c>
      <c r="AD680" s="9">
        <f>return[[#This Row],[SIE.DE]]-$T$7</f>
        <v>-1.6389606476290664E-2</v>
      </c>
      <c r="AE680" s="9">
        <f>return[[#This Row],[ZAL.DE]]-$U$7</f>
        <v>-2.2107746715430473E-2</v>
      </c>
    </row>
    <row r="681" spans="3:31" x14ac:dyDescent="0.25">
      <c r="C681" s="2">
        <v>43887</v>
      </c>
      <c r="D681" s="5">
        <f>('Raw Wide'!B680-'Raw Wide'!B679)/'Raw Wide'!B679</f>
        <v>-1.1975996247705305E-2</v>
      </c>
      <c r="E681" s="5">
        <f>('Raw Wide'!C680-'Raw Wide'!C679)/'Raw Wide'!C679</f>
        <v>-8.1238262534847738E-3</v>
      </c>
      <c r="F681" s="5">
        <f>('Raw Wide'!D680-'Raw Wide'!D679)/'Raw Wide'!D679</f>
        <v>6.0180758223874172E-3</v>
      </c>
      <c r="G681" s="5">
        <f>('Raw Wide'!E680-'Raw Wide'!E679)/'Raw Wide'!E679</f>
        <v>-4.9709013839216287E-3</v>
      </c>
      <c r="H681" s="5">
        <f>('Raw Wide'!F680-'Raw Wide'!F679)/'Raw Wide'!F679</f>
        <v>-2.1523839457303711E-3</v>
      </c>
      <c r="I681" s="5">
        <f>('Raw Wide'!G680-'Raw Wide'!G679)/'Raw Wide'!G679</f>
        <v>-1.3414834780653743E-3</v>
      </c>
      <c r="J681" s="5">
        <f>('Raw Wide'!H680-'Raw Wide'!H679)/'Raw Wide'!H679</f>
        <v>-7.6566695319361814E-3</v>
      </c>
      <c r="K681" s="5">
        <f>('Raw Wide'!I680-'Raw Wide'!I679)/'Raw Wide'!I679</f>
        <v>1.6538287642462266E-2</v>
      </c>
      <c r="W681" s="2">
        <v>43887</v>
      </c>
      <c r="X681" s="9">
        <f>return[[#This Row],[1COV.DE]]-$N$7</f>
        <v>-1.1939785487932375E-2</v>
      </c>
      <c r="Y681" s="9">
        <f>return[[#This Row],[ADS.DE]]-$O$7</f>
        <v>-8.378591674381158E-3</v>
      </c>
      <c r="Z681" s="9">
        <f>return[[#This Row],[DB1.DE]]-$P$7</f>
        <v>5.4497121163655767E-3</v>
      </c>
      <c r="AA681" s="9">
        <f>return[[#This Row],[FME.DE]]-$Q$7</f>
        <v>-4.759012804710987E-3</v>
      </c>
      <c r="AB681" s="9">
        <f>return[[#This Row],[MRK.DE]]-$R$7</f>
        <v>-2.625001642089249E-3</v>
      </c>
      <c r="AC681" s="9">
        <f>return[[#This Row],[PUM.DE]]-$S$7</f>
        <v>-2.1436042869616605E-3</v>
      </c>
      <c r="AD681" s="9">
        <f>return[[#This Row],[SIE.DE]]-$T$7</f>
        <v>-7.7925651287675968E-3</v>
      </c>
      <c r="AE681" s="9">
        <f>return[[#This Row],[ZAL.DE]]-$U$7</f>
        <v>1.6583842259625971E-2</v>
      </c>
    </row>
    <row r="682" spans="3:31" x14ac:dyDescent="0.25">
      <c r="C682" s="2">
        <v>43888</v>
      </c>
      <c r="D682" s="5">
        <f>('Raw Wide'!B681-'Raw Wide'!B680)/'Raw Wide'!B680</f>
        <v>-4.7167403161203894E-2</v>
      </c>
      <c r="E682" s="5">
        <f>('Raw Wide'!C681-'Raw Wide'!C680)/'Raw Wide'!C680</f>
        <v>-2.0381012538033056E-2</v>
      </c>
      <c r="F682" s="5">
        <f>('Raw Wide'!D681-'Raw Wide'!D680)/'Raw Wide'!D680</f>
        <v>-2.7583946504244866E-2</v>
      </c>
      <c r="G682" s="5">
        <f>('Raw Wide'!E681-'Raw Wide'!E680)/'Raw Wide'!E680</f>
        <v>-1.887315863299463E-2</v>
      </c>
      <c r="H682" s="5">
        <f>('Raw Wide'!F681-'Raw Wide'!F680)/'Raw Wide'!F680</f>
        <v>-2.5884347418382993E-2</v>
      </c>
      <c r="I682" s="5">
        <f>('Raw Wide'!G681-'Raw Wide'!G680)/'Raw Wide'!G680</f>
        <v>-4.7682907035219338E-2</v>
      </c>
      <c r="J682" s="5">
        <f>('Raw Wide'!H681-'Raw Wide'!H680)/'Raw Wide'!H680</f>
        <v>-1.8274120542282297E-2</v>
      </c>
      <c r="K682" s="5">
        <f>('Raw Wide'!I681-'Raw Wide'!I680)/'Raw Wide'!I680</f>
        <v>-8.7809206325143899E-2</v>
      </c>
      <c r="W682" s="2">
        <v>43888</v>
      </c>
      <c r="X682" s="9">
        <f>return[[#This Row],[1COV.DE]]-$N$7</f>
        <v>-4.7131192401430967E-2</v>
      </c>
      <c r="Y682" s="9">
        <f>return[[#This Row],[ADS.DE]]-$O$7</f>
        <v>-2.063577795892944E-2</v>
      </c>
      <c r="Z682" s="9">
        <f>return[[#This Row],[DB1.DE]]-$P$7</f>
        <v>-2.8152310210266707E-2</v>
      </c>
      <c r="AA682" s="9">
        <f>return[[#This Row],[FME.DE]]-$Q$7</f>
        <v>-1.8661270053783988E-2</v>
      </c>
      <c r="AB682" s="9">
        <f>return[[#This Row],[MRK.DE]]-$R$7</f>
        <v>-2.6356965114741872E-2</v>
      </c>
      <c r="AC682" s="9">
        <f>return[[#This Row],[PUM.DE]]-$S$7</f>
        <v>-4.8485027844115625E-2</v>
      </c>
      <c r="AD682" s="9">
        <f>return[[#This Row],[SIE.DE]]-$T$7</f>
        <v>-1.8410016139113711E-2</v>
      </c>
      <c r="AE682" s="9">
        <f>return[[#This Row],[ZAL.DE]]-$U$7</f>
        <v>-8.77636517079802E-2</v>
      </c>
    </row>
    <row r="683" spans="3:31" x14ac:dyDescent="0.25">
      <c r="C683" s="2">
        <v>43889</v>
      </c>
      <c r="D683" s="5">
        <f>('Raw Wide'!B682-'Raw Wide'!B681)/'Raw Wide'!B681</f>
        <v>-4.6183666975923257E-2</v>
      </c>
      <c r="E683" s="5">
        <f>('Raw Wide'!C682-'Raw Wide'!C681)/'Raw Wide'!C681</f>
        <v>-2.5665832827676267E-2</v>
      </c>
      <c r="F683" s="5">
        <f>('Raw Wide'!D682-'Raw Wide'!D681)/'Raw Wide'!D681</f>
        <v>-2.9049824381282029E-2</v>
      </c>
      <c r="G683" s="5">
        <f>('Raw Wide'!E682-'Raw Wide'!E681)/'Raw Wide'!E681</f>
        <v>-1.9518950429521412E-2</v>
      </c>
      <c r="H683" s="5">
        <f>('Raw Wide'!F682-'Raw Wide'!F681)/'Raw Wide'!F681</f>
        <v>-3.4101042340697094E-2</v>
      </c>
      <c r="I683" s="5">
        <f>('Raw Wide'!G682-'Raw Wide'!G681)/'Raw Wide'!G681</f>
        <v>-2.3977610162204479E-2</v>
      </c>
      <c r="J683" s="5">
        <f>('Raw Wide'!H682-'Raw Wide'!H681)/'Raw Wide'!H681</f>
        <v>-3.6194487582962252E-2</v>
      </c>
      <c r="K683" s="5">
        <f>('Raw Wide'!I682-'Raw Wide'!I681)/'Raw Wide'!I681</f>
        <v>-3.4204764231615031E-2</v>
      </c>
      <c r="W683" s="2">
        <v>43889</v>
      </c>
      <c r="X683" s="9">
        <f>return[[#This Row],[1COV.DE]]-$N$7</f>
        <v>-4.614745621615033E-2</v>
      </c>
      <c r="Y683" s="9">
        <f>return[[#This Row],[ADS.DE]]-$O$7</f>
        <v>-2.5920598248572652E-2</v>
      </c>
      <c r="Z683" s="9">
        <f>return[[#This Row],[DB1.DE]]-$P$7</f>
        <v>-2.9618188087303869E-2</v>
      </c>
      <c r="AA683" s="9">
        <f>return[[#This Row],[FME.DE]]-$Q$7</f>
        <v>-1.930706185031077E-2</v>
      </c>
      <c r="AB683" s="9">
        <f>return[[#This Row],[MRK.DE]]-$R$7</f>
        <v>-3.4573660037055969E-2</v>
      </c>
      <c r="AC683" s="9">
        <f>return[[#This Row],[PUM.DE]]-$S$7</f>
        <v>-2.4779730971100766E-2</v>
      </c>
      <c r="AD683" s="9">
        <f>return[[#This Row],[SIE.DE]]-$T$7</f>
        <v>-3.6330383179793667E-2</v>
      </c>
      <c r="AE683" s="9">
        <f>return[[#This Row],[ZAL.DE]]-$U$7</f>
        <v>-3.4159209614451326E-2</v>
      </c>
    </row>
    <row r="684" spans="3:31" x14ac:dyDescent="0.25">
      <c r="C684" s="2">
        <v>43892</v>
      </c>
      <c r="D684" s="5">
        <f>('Raw Wide'!B683-'Raw Wide'!B682)/'Raw Wide'!B682</f>
        <v>-1.4786807755559312E-2</v>
      </c>
      <c r="E684" s="5">
        <f>('Raw Wide'!C683-'Raw Wide'!C682)/'Raw Wide'!C682</f>
        <v>-1.5765400941386842E-2</v>
      </c>
      <c r="F684" s="5">
        <f>('Raw Wide'!D683-'Raw Wide'!D682)/'Raw Wide'!D682</f>
        <v>1.7247333242273299E-2</v>
      </c>
      <c r="G684" s="5">
        <f>('Raw Wide'!E683-'Raw Wide'!E682)/'Raw Wide'!E682</f>
        <v>1.7887903545453415E-2</v>
      </c>
      <c r="H684" s="5">
        <f>('Raw Wide'!F683-'Raw Wide'!F682)/'Raw Wide'!F682</f>
        <v>1.971574291031963E-2</v>
      </c>
      <c r="I684" s="5">
        <f>('Raw Wide'!G683-'Raw Wide'!G682)/'Raw Wide'!G682</f>
        <v>-1.6618351405836999E-2</v>
      </c>
      <c r="J684" s="5">
        <f>('Raw Wide'!H683-'Raw Wide'!H682)/'Raw Wide'!H682</f>
        <v>-1.6738151070209217E-2</v>
      </c>
      <c r="K684" s="5">
        <f>('Raw Wide'!I683-'Raw Wide'!I682)/'Raw Wide'!I682</f>
        <v>2.5302302689155312E-4</v>
      </c>
      <c r="W684" s="2">
        <v>43892</v>
      </c>
      <c r="X684" s="9">
        <f>return[[#This Row],[1COV.DE]]-$N$7</f>
        <v>-1.4750596995786382E-2</v>
      </c>
      <c r="Y684" s="9">
        <f>return[[#This Row],[ADS.DE]]-$O$7</f>
        <v>-1.6020166362283227E-2</v>
      </c>
      <c r="Z684" s="9">
        <f>return[[#This Row],[DB1.DE]]-$P$7</f>
        <v>1.6678969536251458E-2</v>
      </c>
      <c r="AA684" s="9">
        <f>return[[#This Row],[FME.DE]]-$Q$7</f>
        <v>1.8099792124664057E-2</v>
      </c>
      <c r="AB684" s="9">
        <f>return[[#This Row],[MRK.DE]]-$R$7</f>
        <v>1.9243125213960752E-2</v>
      </c>
      <c r="AC684" s="9">
        <f>return[[#This Row],[PUM.DE]]-$S$7</f>
        <v>-1.7420472214733286E-2</v>
      </c>
      <c r="AD684" s="9">
        <f>return[[#This Row],[SIE.DE]]-$T$7</f>
        <v>-1.6874046667040631E-2</v>
      </c>
      <c r="AE684" s="9">
        <f>return[[#This Row],[ZAL.DE]]-$U$7</f>
        <v>2.9857764405525678E-4</v>
      </c>
    </row>
    <row r="685" spans="3:31" x14ac:dyDescent="0.25">
      <c r="C685" s="2">
        <v>43893</v>
      </c>
      <c r="D685" s="5">
        <f>('Raw Wide'!B684-'Raw Wide'!B683)/'Raw Wide'!B683</f>
        <v>5.5914724165654264E-3</v>
      </c>
      <c r="E685" s="5">
        <f>('Raw Wide'!C684-'Raw Wide'!C683)/'Raw Wide'!C683</f>
        <v>1.784268333168389E-2</v>
      </c>
      <c r="F685" s="5">
        <f>('Raw Wide'!D684-'Raw Wide'!D683)/'Raw Wide'!D683</f>
        <v>2.3183405704363651E-2</v>
      </c>
      <c r="G685" s="5">
        <f>('Raw Wide'!E684-'Raw Wide'!E683)/'Raw Wide'!E683</f>
        <v>-1.417213097296808E-3</v>
      </c>
      <c r="H685" s="5">
        <f>('Raw Wide'!F684-'Raw Wide'!F683)/'Raw Wide'!F683</f>
        <v>1.7535945960972875E-2</v>
      </c>
      <c r="I685" s="5">
        <f>('Raw Wide'!G684-'Raw Wide'!G683)/'Raw Wide'!G683</f>
        <v>3.4533358498113335E-2</v>
      </c>
      <c r="J685" s="5">
        <f>('Raw Wide'!H684-'Raw Wide'!H683)/'Raw Wide'!H683</f>
        <v>3.8193028769521594E-3</v>
      </c>
      <c r="K685" s="5">
        <f>('Raw Wide'!I684-'Raw Wide'!I683)/'Raw Wide'!I683</f>
        <v>-8.3460291263015712E-3</v>
      </c>
      <c r="W685" s="2">
        <v>43893</v>
      </c>
      <c r="X685" s="9">
        <f>return[[#This Row],[1COV.DE]]-$N$7</f>
        <v>5.6276831763383568E-3</v>
      </c>
      <c r="Y685" s="9">
        <f>return[[#This Row],[ADS.DE]]-$O$7</f>
        <v>1.7587917910787506E-2</v>
      </c>
      <c r="Z685" s="9">
        <f>return[[#This Row],[DB1.DE]]-$P$7</f>
        <v>2.2615041998341811E-2</v>
      </c>
      <c r="AA685" s="9">
        <f>return[[#This Row],[FME.DE]]-$Q$7</f>
        <v>-1.205324518086166E-3</v>
      </c>
      <c r="AB685" s="9">
        <f>return[[#This Row],[MRK.DE]]-$R$7</f>
        <v>1.7063328264613997E-2</v>
      </c>
      <c r="AC685" s="9">
        <f>return[[#This Row],[PUM.DE]]-$S$7</f>
        <v>3.3731237689217049E-2</v>
      </c>
      <c r="AD685" s="9">
        <f>return[[#This Row],[SIE.DE]]-$T$7</f>
        <v>3.6834072801207435E-3</v>
      </c>
      <c r="AE685" s="9">
        <f>return[[#This Row],[ZAL.DE]]-$U$7</f>
        <v>-8.3004745091378677E-3</v>
      </c>
    </row>
    <row r="686" spans="3:31" x14ac:dyDescent="0.25">
      <c r="C686" s="2">
        <v>43894</v>
      </c>
      <c r="D686" s="5">
        <f>('Raw Wide'!B685-'Raw Wide'!B684)/'Raw Wide'!B684</f>
        <v>2.6046375036087071E-2</v>
      </c>
      <c r="E686" s="5">
        <f>('Raw Wide'!C685-'Raw Wide'!C684)/'Raw Wide'!C684</f>
        <v>5.577670871418805E-3</v>
      </c>
      <c r="F686" s="5">
        <f>('Raw Wide'!D685-'Raw Wide'!D684)/'Raw Wide'!D684</f>
        <v>2.4687204370329244E-2</v>
      </c>
      <c r="G686" s="5">
        <f>('Raw Wide'!E685-'Raw Wide'!E684)/'Raw Wide'!E684</f>
        <v>3.9737517690281677E-3</v>
      </c>
      <c r="H686" s="5">
        <f>('Raw Wide'!F685-'Raw Wide'!F684)/'Raw Wide'!F684</f>
        <v>1.2373061752282075E-2</v>
      </c>
      <c r="I686" s="5">
        <f>('Raw Wide'!G685-'Raw Wide'!G684)/'Raw Wide'!G684</f>
        <v>2.1306768584834737E-3</v>
      </c>
      <c r="J686" s="5">
        <f>('Raw Wide'!H685-'Raw Wide'!H684)/'Raw Wide'!H684</f>
        <v>-3.2612391026328819E-4</v>
      </c>
      <c r="K686" s="5">
        <f>('Raw Wide'!I685-'Raw Wide'!I684)/'Raw Wide'!I684</f>
        <v>8.1611835797290675E-3</v>
      </c>
      <c r="W686" s="2">
        <v>43894</v>
      </c>
      <c r="X686" s="9">
        <f>return[[#This Row],[1COV.DE]]-$N$7</f>
        <v>2.6082585795860001E-2</v>
      </c>
      <c r="Y686" s="9">
        <f>return[[#This Row],[ADS.DE]]-$O$7</f>
        <v>5.3229054505224208E-3</v>
      </c>
      <c r="Z686" s="9">
        <f>return[[#This Row],[DB1.DE]]-$P$7</f>
        <v>2.4118840664307403E-2</v>
      </c>
      <c r="AA686" s="9">
        <f>return[[#This Row],[FME.DE]]-$Q$7</f>
        <v>4.1856403482388102E-3</v>
      </c>
      <c r="AB686" s="9">
        <f>return[[#This Row],[MRK.DE]]-$R$7</f>
        <v>1.1900444055923196E-2</v>
      </c>
      <c r="AC686" s="9">
        <f>return[[#This Row],[PUM.DE]]-$S$7</f>
        <v>1.3285560495871877E-3</v>
      </c>
      <c r="AD686" s="9">
        <f>return[[#This Row],[SIE.DE]]-$T$7</f>
        <v>-4.6201950709470405E-4</v>
      </c>
      <c r="AE686" s="9">
        <f>return[[#This Row],[ZAL.DE]]-$U$7</f>
        <v>8.2067381968927711E-3</v>
      </c>
    </row>
    <row r="687" spans="3:31" x14ac:dyDescent="0.25">
      <c r="C687" s="2">
        <v>43895</v>
      </c>
      <c r="D687" s="5">
        <f>('Raw Wide'!B686-'Raw Wide'!B685)/'Raw Wide'!B685</f>
        <v>-2.7096470512944545E-2</v>
      </c>
      <c r="E687" s="5">
        <f>('Raw Wide'!C686-'Raw Wide'!C685)/'Raw Wide'!C685</f>
        <v>-1.3074485209920522E-2</v>
      </c>
      <c r="F687" s="5">
        <f>('Raw Wide'!D686-'Raw Wide'!D685)/'Raw Wide'!D685</f>
        <v>1.2871274002630374E-2</v>
      </c>
      <c r="G687" s="5">
        <f>('Raw Wide'!E686-'Raw Wide'!E685)/'Raw Wide'!E685</f>
        <v>-7.9161540380918004E-3</v>
      </c>
      <c r="H687" s="5">
        <f>('Raw Wide'!F686-'Raw Wide'!F685)/'Raw Wide'!F685</f>
        <v>3.0554121042981053E-3</v>
      </c>
      <c r="I687" s="5">
        <f>('Raw Wide'!G686-'Raw Wide'!G685)/'Raw Wide'!G685</f>
        <v>-4.961009512238982E-2</v>
      </c>
      <c r="J687" s="5">
        <f>('Raw Wide'!H686-'Raw Wide'!H685)/'Raw Wide'!H685</f>
        <v>-2.0443631656786965E-2</v>
      </c>
      <c r="K687" s="5">
        <f>('Raw Wide'!I686-'Raw Wide'!I685)/'Raw Wide'!I685</f>
        <v>-2.3526461510914719E-2</v>
      </c>
      <c r="W687" s="2">
        <v>43895</v>
      </c>
      <c r="X687" s="9">
        <f>return[[#This Row],[1COV.DE]]-$N$7</f>
        <v>-2.7060259753171615E-2</v>
      </c>
      <c r="Y687" s="9">
        <f>return[[#This Row],[ADS.DE]]-$O$7</f>
        <v>-1.3329250630816906E-2</v>
      </c>
      <c r="Z687" s="9">
        <f>return[[#This Row],[DB1.DE]]-$P$7</f>
        <v>1.2302910296608533E-2</v>
      </c>
      <c r="AA687" s="9">
        <f>return[[#This Row],[FME.DE]]-$Q$7</f>
        <v>-7.7042654588811588E-3</v>
      </c>
      <c r="AB687" s="9">
        <f>return[[#This Row],[MRK.DE]]-$R$7</f>
        <v>2.5827944079392273E-3</v>
      </c>
      <c r="AC687" s="9">
        <f>return[[#This Row],[PUM.DE]]-$S$7</f>
        <v>-5.0412215931286107E-2</v>
      </c>
      <c r="AD687" s="9">
        <f>return[[#This Row],[SIE.DE]]-$T$7</f>
        <v>-2.057952725361838E-2</v>
      </c>
      <c r="AE687" s="9">
        <f>return[[#This Row],[ZAL.DE]]-$U$7</f>
        <v>-2.3480906893751013E-2</v>
      </c>
    </row>
    <row r="688" spans="3:31" x14ac:dyDescent="0.25">
      <c r="C688" s="2">
        <v>43896</v>
      </c>
      <c r="D688" s="5">
        <f>('Raw Wide'!B687-'Raw Wide'!B686)/'Raw Wide'!B686</f>
        <v>-3.7818890417156303E-2</v>
      </c>
      <c r="E688" s="5">
        <f>('Raw Wide'!C687-'Raw Wide'!C686)/'Raw Wide'!C686</f>
        <v>-3.2316295156616839E-2</v>
      </c>
      <c r="F688" s="5">
        <f>('Raw Wide'!D687-'Raw Wide'!D686)/'Raw Wide'!D686</f>
        <v>-4.235910353022064E-2</v>
      </c>
      <c r="G688" s="5">
        <f>('Raw Wide'!E687-'Raw Wide'!E686)/'Raw Wide'!E686</f>
        <v>-1.5389023098051308E-2</v>
      </c>
      <c r="H688" s="5">
        <f>('Raw Wide'!F687-'Raw Wide'!F686)/'Raw Wide'!F686</f>
        <v>-4.2645843207494455E-2</v>
      </c>
      <c r="I688" s="5">
        <f>('Raw Wide'!G687-'Raw Wide'!G686)/'Raw Wide'!G686</f>
        <v>-4.175997192012558E-2</v>
      </c>
      <c r="J688" s="5">
        <f>('Raw Wide'!H687-'Raw Wide'!H686)/'Raw Wide'!H686</f>
        <v>-3.2415587548219792E-2</v>
      </c>
      <c r="K688" s="5">
        <f>('Raw Wide'!I687-'Raw Wide'!I686)/'Raw Wide'!I686</f>
        <v>-2.3315985664040684E-2</v>
      </c>
      <c r="W688" s="2">
        <v>43896</v>
      </c>
      <c r="X688" s="9">
        <f>return[[#This Row],[1COV.DE]]-$N$7</f>
        <v>-3.7782679657383376E-2</v>
      </c>
      <c r="Y688" s="9">
        <f>return[[#This Row],[ADS.DE]]-$O$7</f>
        <v>-3.2571060577513224E-2</v>
      </c>
      <c r="Z688" s="9">
        <f>return[[#This Row],[DB1.DE]]-$P$7</f>
        <v>-4.2927467236242481E-2</v>
      </c>
      <c r="AA688" s="9">
        <f>return[[#This Row],[FME.DE]]-$Q$7</f>
        <v>-1.5177134518840667E-2</v>
      </c>
      <c r="AB688" s="9">
        <f>return[[#This Row],[MRK.DE]]-$R$7</f>
        <v>-4.311846090385333E-2</v>
      </c>
      <c r="AC688" s="9">
        <f>return[[#This Row],[PUM.DE]]-$S$7</f>
        <v>-4.2562092729021866E-2</v>
      </c>
      <c r="AD688" s="9">
        <f>return[[#This Row],[SIE.DE]]-$T$7</f>
        <v>-3.2551483145051206E-2</v>
      </c>
      <c r="AE688" s="9">
        <f>return[[#This Row],[ZAL.DE]]-$U$7</f>
        <v>-2.3270431046876979E-2</v>
      </c>
    </row>
    <row r="689" spans="3:31" x14ac:dyDescent="0.25">
      <c r="C689" s="2">
        <v>43899</v>
      </c>
      <c r="D689" s="5">
        <f>('Raw Wide'!B688-'Raw Wide'!B687)/'Raw Wide'!B687</f>
        <v>-0.11517366069411344</v>
      </c>
      <c r="E689" s="5">
        <f>('Raw Wide'!C688-'Raw Wide'!C687)/'Raw Wide'!C687</f>
        <v>-5.7042191721699144E-2</v>
      </c>
      <c r="F689" s="5">
        <f>('Raw Wide'!D688-'Raw Wide'!D687)/'Raw Wide'!D687</f>
        <v>-3.7767901939091852E-2</v>
      </c>
      <c r="G689" s="5">
        <f>('Raw Wide'!E688-'Raw Wide'!E687)/'Raw Wide'!E687</f>
        <v>-3.9363266522446101E-2</v>
      </c>
      <c r="H689" s="5">
        <f>('Raw Wide'!F688-'Raw Wide'!F687)/'Raw Wide'!F687</f>
        <v>-6.4545408281115352E-2</v>
      </c>
      <c r="I689" s="5">
        <f>('Raw Wide'!G688-'Raw Wide'!G687)/'Raw Wide'!G687</f>
        <v>-7.3929925683624109E-2</v>
      </c>
      <c r="J689" s="5">
        <f>('Raw Wide'!H688-'Raw Wide'!H687)/'Raw Wide'!H687</f>
        <v>-7.6526054225135351E-2</v>
      </c>
      <c r="K689" s="5">
        <f>('Raw Wide'!I688-'Raw Wide'!I687)/'Raw Wide'!I687</f>
        <v>-2.2015967585783364E-2</v>
      </c>
      <c r="W689" s="2">
        <v>43899</v>
      </c>
      <c r="X689" s="9">
        <f>return[[#This Row],[1COV.DE]]-$N$7</f>
        <v>-0.11513744993434051</v>
      </c>
      <c r="Y689" s="9">
        <f>return[[#This Row],[ADS.DE]]-$O$7</f>
        <v>-5.7296957142595528E-2</v>
      </c>
      <c r="Z689" s="9">
        <f>return[[#This Row],[DB1.DE]]-$P$7</f>
        <v>-3.8336265645113693E-2</v>
      </c>
      <c r="AA689" s="9">
        <f>return[[#This Row],[FME.DE]]-$Q$7</f>
        <v>-3.9151377943235456E-2</v>
      </c>
      <c r="AB689" s="9">
        <f>return[[#This Row],[MRK.DE]]-$R$7</f>
        <v>-6.5018025977474234E-2</v>
      </c>
      <c r="AC689" s="9">
        <f>return[[#This Row],[PUM.DE]]-$S$7</f>
        <v>-7.4732046492520396E-2</v>
      </c>
      <c r="AD689" s="9">
        <f>return[[#This Row],[SIE.DE]]-$T$7</f>
        <v>-7.6661949821966766E-2</v>
      </c>
      <c r="AE689" s="9">
        <f>return[[#This Row],[ZAL.DE]]-$U$7</f>
        <v>-2.1970412968619658E-2</v>
      </c>
    </row>
    <row r="690" spans="3:31" x14ac:dyDescent="0.25">
      <c r="C690" s="2">
        <v>43900</v>
      </c>
      <c r="D690" s="5">
        <f>('Raw Wide'!B689-'Raw Wide'!B688)/'Raw Wide'!B688</f>
        <v>5.5096200940302842E-3</v>
      </c>
      <c r="E690" s="5">
        <f>('Raw Wide'!C689-'Raw Wide'!C688)/'Raw Wide'!C688</f>
        <v>-2.7716651436086436E-2</v>
      </c>
      <c r="F690" s="5">
        <f>('Raw Wide'!D689-'Raw Wide'!D688)/'Raw Wide'!D688</f>
        <v>-4.3847204640334696E-2</v>
      </c>
      <c r="G690" s="5">
        <f>('Raw Wide'!E689-'Raw Wide'!E688)/'Raw Wide'!E688</f>
        <v>-1.8981477148895077E-2</v>
      </c>
      <c r="H690" s="5">
        <f>('Raw Wide'!F689-'Raw Wide'!F688)/'Raw Wide'!F688</f>
        <v>-2.5267293676235109E-2</v>
      </c>
      <c r="I690" s="5">
        <f>('Raw Wide'!G689-'Raw Wide'!G688)/'Raw Wide'!G688</f>
        <v>-1.4285674531288093E-2</v>
      </c>
      <c r="J690" s="5">
        <f>('Raw Wide'!H689-'Raw Wide'!H688)/'Raw Wide'!H688</f>
        <v>-6.3360105790252041E-3</v>
      </c>
      <c r="K690" s="5">
        <f>('Raw Wide'!I689-'Raw Wide'!I688)/'Raw Wide'!I688</f>
        <v>-2.7116897941882395E-4</v>
      </c>
      <c r="W690" s="2">
        <v>43900</v>
      </c>
      <c r="X690" s="9">
        <f>return[[#This Row],[1COV.DE]]-$N$7</f>
        <v>5.5458308538032146E-3</v>
      </c>
      <c r="Y690" s="9">
        <f>return[[#This Row],[ADS.DE]]-$O$7</f>
        <v>-2.797141685698282E-2</v>
      </c>
      <c r="Z690" s="9">
        <f>return[[#This Row],[DB1.DE]]-$P$7</f>
        <v>-4.4415568346356536E-2</v>
      </c>
      <c r="AA690" s="9">
        <f>return[[#This Row],[FME.DE]]-$Q$7</f>
        <v>-1.8769588569684435E-2</v>
      </c>
      <c r="AB690" s="9">
        <f>return[[#This Row],[MRK.DE]]-$R$7</f>
        <v>-2.5739911372593988E-2</v>
      </c>
      <c r="AC690" s="9">
        <f>return[[#This Row],[PUM.DE]]-$S$7</f>
        <v>-1.508779534018438E-2</v>
      </c>
      <c r="AD690" s="9">
        <f>return[[#This Row],[SIE.DE]]-$T$7</f>
        <v>-6.4719061758566196E-3</v>
      </c>
      <c r="AE690" s="9">
        <f>return[[#This Row],[ZAL.DE]]-$U$7</f>
        <v>-2.2561436225512028E-4</v>
      </c>
    </row>
    <row r="691" spans="3:31" x14ac:dyDescent="0.25">
      <c r="C691" s="2">
        <v>43901</v>
      </c>
      <c r="D691" s="5">
        <f>('Raw Wide'!B690-'Raw Wide'!B689)/'Raw Wide'!B689</f>
        <v>1.8493178921402932E-2</v>
      </c>
      <c r="E691" s="5">
        <f>('Raw Wide'!C690-'Raw Wide'!C689)/'Raw Wide'!C689</f>
        <v>-9.1402695121513861E-2</v>
      </c>
      <c r="F691" s="5">
        <f>('Raw Wide'!D690-'Raw Wide'!D689)/'Raw Wide'!D689</f>
        <v>-9.6155918511600814E-3</v>
      </c>
      <c r="G691" s="5">
        <f>('Raw Wide'!E690-'Raw Wide'!E689)/'Raw Wide'!E689</f>
        <v>-2.2112998266920713E-2</v>
      </c>
      <c r="H691" s="5">
        <f>('Raw Wide'!F690-'Raw Wide'!F689)/'Raw Wide'!F689</f>
        <v>-1.6151530367078046E-2</v>
      </c>
      <c r="I691" s="5">
        <f>('Raw Wide'!G690-'Raw Wide'!G689)/'Raw Wide'!G689</f>
        <v>-4.5183384571587056E-2</v>
      </c>
      <c r="J691" s="5">
        <f>('Raw Wide'!H690-'Raw Wide'!H689)/'Raw Wide'!H689</f>
        <v>-3.3758987046933401E-3</v>
      </c>
      <c r="K691" s="5">
        <f>('Raw Wide'!I690-'Raw Wide'!I689)/'Raw Wide'!I689</f>
        <v>-4.9104773491460224E-2</v>
      </c>
      <c r="W691" s="2">
        <v>43901</v>
      </c>
      <c r="X691" s="9">
        <f>return[[#This Row],[1COV.DE]]-$N$7</f>
        <v>1.8529389681175863E-2</v>
      </c>
      <c r="Y691" s="9">
        <f>return[[#This Row],[ADS.DE]]-$O$7</f>
        <v>-9.1657460542410238E-2</v>
      </c>
      <c r="Z691" s="9">
        <f>return[[#This Row],[DB1.DE]]-$P$7</f>
        <v>-1.0183955557181922E-2</v>
      </c>
      <c r="AA691" s="9">
        <f>return[[#This Row],[FME.DE]]-$Q$7</f>
        <v>-2.1901109687710071E-2</v>
      </c>
      <c r="AB691" s="9">
        <f>return[[#This Row],[MRK.DE]]-$R$7</f>
        <v>-1.6624148063436924E-2</v>
      </c>
      <c r="AC691" s="9">
        <f>return[[#This Row],[PUM.DE]]-$S$7</f>
        <v>-4.5985505380483342E-2</v>
      </c>
      <c r="AD691" s="9">
        <f>return[[#This Row],[SIE.DE]]-$T$7</f>
        <v>-3.5117943015247561E-3</v>
      </c>
      <c r="AE691" s="9">
        <f>return[[#This Row],[ZAL.DE]]-$U$7</f>
        <v>-4.9059218874296519E-2</v>
      </c>
    </row>
    <row r="692" spans="3:31" x14ac:dyDescent="0.25">
      <c r="C692" s="2">
        <v>43902</v>
      </c>
      <c r="D692" s="5">
        <f>('Raw Wide'!B691-'Raw Wide'!B690)/'Raw Wide'!B690</f>
        <v>-0.13517154048624033</v>
      </c>
      <c r="E692" s="5">
        <f>('Raw Wide'!C691-'Raw Wide'!C690)/'Raw Wide'!C690</f>
        <v>-0.13406371702684303</v>
      </c>
      <c r="F692" s="5">
        <f>('Raw Wide'!D691-'Raw Wide'!D690)/'Raw Wide'!D690</f>
        <v>-0.11837175938371108</v>
      </c>
      <c r="G692" s="5">
        <f>('Raw Wide'!E691-'Raw Wide'!E690)/'Raw Wide'!E690</f>
        <v>-7.663330187303273E-2</v>
      </c>
      <c r="H692" s="5">
        <f>('Raw Wide'!F691-'Raw Wide'!F690)/'Raw Wide'!F690</f>
        <v>-9.2217229585984328E-2</v>
      </c>
      <c r="I692" s="5">
        <f>('Raw Wide'!G691-'Raw Wide'!G690)/'Raw Wide'!G690</f>
        <v>-0.14035715249130348</v>
      </c>
      <c r="J692" s="5">
        <f>('Raw Wide'!H691-'Raw Wide'!H690)/'Raw Wide'!H690</f>
        <v>-0.12696029988612206</v>
      </c>
      <c r="K692" s="5">
        <f>('Raw Wide'!I691-'Raw Wide'!I690)/'Raw Wide'!I690</f>
        <v>-9.1298119580545442E-2</v>
      </c>
      <c r="W692" s="2">
        <v>43902</v>
      </c>
      <c r="X692" s="9">
        <f>return[[#This Row],[1COV.DE]]-$N$7</f>
        <v>-0.13513532972646741</v>
      </c>
      <c r="Y692" s="9">
        <f>return[[#This Row],[ADS.DE]]-$O$7</f>
        <v>-0.13431848244773942</v>
      </c>
      <c r="Z692" s="9">
        <f>return[[#This Row],[DB1.DE]]-$P$7</f>
        <v>-0.11894012308973292</v>
      </c>
      <c r="AA692" s="9">
        <f>return[[#This Row],[FME.DE]]-$Q$7</f>
        <v>-7.6421413293822085E-2</v>
      </c>
      <c r="AB692" s="9">
        <f>return[[#This Row],[MRK.DE]]-$R$7</f>
        <v>-9.268984728234321E-2</v>
      </c>
      <c r="AC692" s="9">
        <f>return[[#This Row],[PUM.DE]]-$S$7</f>
        <v>-0.14115927330019976</v>
      </c>
      <c r="AD692" s="9">
        <f>return[[#This Row],[SIE.DE]]-$T$7</f>
        <v>-0.12709619548295348</v>
      </c>
      <c r="AE692" s="9">
        <f>return[[#This Row],[ZAL.DE]]-$U$7</f>
        <v>-9.1252564963381744E-2</v>
      </c>
    </row>
    <row r="693" spans="3:31" x14ac:dyDescent="0.25">
      <c r="C693" s="2">
        <v>43903</v>
      </c>
      <c r="D693" s="5">
        <f>('Raw Wide'!B692-'Raw Wide'!B691)/'Raw Wide'!B691</f>
        <v>4.0435518368648317E-2</v>
      </c>
      <c r="E693" s="5">
        <f>('Raw Wide'!C692-'Raw Wide'!C691)/'Raw Wide'!C691</f>
        <v>-1.115711425946422E-2</v>
      </c>
      <c r="F693" s="5">
        <f>('Raw Wide'!D692-'Raw Wide'!D691)/'Raw Wide'!D691</f>
        <v>-3.812025315811885E-3</v>
      </c>
      <c r="G693" s="5">
        <f>('Raw Wide'!E692-'Raw Wide'!E691)/'Raw Wide'!E691</f>
        <v>-6.4626018264373284E-3</v>
      </c>
      <c r="H693" s="5">
        <f>('Raw Wide'!F692-'Raw Wide'!F691)/'Raw Wide'!F691</f>
        <v>1.9200675187962028E-2</v>
      </c>
      <c r="I693" s="5">
        <f>('Raw Wide'!G692-'Raw Wide'!G691)/'Raw Wide'!G691</f>
        <v>7.4782647392257389E-3</v>
      </c>
      <c r="J693" s="5">
        <f>('Raw Wide'!H692-'Raw Wide'!H691)/'Raw Wide'!H691</f>
        <v>0</v>
      </c>
      <c r="K693" s="5">
        <f>('Raw Wide'!I692-'Raw Wide'!I691)/'Raw Wide'!I691</f>
        <v>7.5353218210361689E-3</v>
      </c>
      <c r="W693" s="2">
        <v>43903</v>
      </c>
      <c r="X693" s="9">
        <f>return[[#This Row],[1COV.DE]]-$N$7</f>
        <v>4.0471729128421244E-2</v>
      </c>
      <c r="Y693" s="9">
        <f>return[[#This Row],[ADS.DE]]-$O$7</f>
        <v>-1.1411879680360604E-2</v>
      </c>
      <c r="Z693" s="9">
        <f>return[[#This Row],[DB1.DE]]-$P$7</f>
        <v>-4.3803890218337251E-3</v>
      </c>
      <c r="AA693" s="9">
        <f>return[[#This Row],[FME.DE]]-$Q$7</f>
        <v>-6.2507132472266868E-3</v>
      </c>
      <c r="AB693" s="9">
        <f>return[[#This Row],[MRK.DE]]-$R$7</f>
        <v>1.872805749160315E-2</v>
      </c>
      <c r="AC693" s="9">
        <f>return[[#This Row],[PUM.DE]]-$S$7</f>
        <v>6.6761439303294531E-3</v>
      </c>
      <c r="AD693" s="9">
        <f>return[[#This Row],[SIE.DE]]-$T$7</f>
        <v>-1.3589559683141583E-4</v>
      </c>
      <c r="AE693" s="9">
        <f>return[[#This Row],[ZAL.DE]]-$U$7</f>
        <v>7.5808764381998725E-3</v>
      </c>
    </row>
    <row r="694" spans="3:31" x14ac:dyDescent="0.25">
      <c r="C694" s="2">
        <v>43906</v>
      </c>
      <c r="D694" s="5">
        <f>('Raw Wide'!B693-'Raw Wide'!B692)/'Raw Wide'!B692</f>
        <v>-6.9506805274893835E-2</v>
      </c>
      <c r="E694" s="5">
        <f>('Raw Wide'!C693-'Raw Wide'!C692)/'Raw Wide'!C692</f>
        <v>2.1868002030568313E-2</v>
      </c>
      <c r="F694" s="5">
        <f>('Raw Wide'!D693-'Raw Wide'!D692)/'Raw Wide'!D692</f>
        <v>-5.0170089888460632E-2</v>
      </c>
      <c r="G694" s="5">
        <f>('Raw Wide'!E693-'Raw Wide'!E692)/'Raw Wide'!E692</f>
        <v>-9.9280743786521655E-3</v>
      </c>
      <c r="H694" s="5">
        <f>('Raw Wide'!F693-'Raw Wide'!F692)/'Raw Wide'!F692</f>
        <v>-4.1840113324007173E-2</v>
      </c>
      <c r="I694" s="5">
        <f>('Raw Wide'!G693-'Raw Wide'!G692)/'Raw Wide'!G692</f>
        <v>2.6804158037805996E-2</v>
      </c>
      <c r="J694" s="5">
        <f>('Raw Wide'!H693-'Raw Wide'!H692)/'Raw Wide'!H692</f>
        <v>-5.2737443075517323E-2</v>
      </c>
      <c r="K694" s="5">
        <f>('Raw Wide'!I693-'Raw Wide'!I692)/'Raw Wide'!I692</f>
        <v>-1.6204425054534219E-2</v>
      </c>
      <c r="W694" s="2">
        <v>43906</v>
      </c>
      <c r="X694" s="9">
        <f>return[[#This Row],[1COV.DE]]-$N$7</f>
        <v>-6.9470594515120901E-2</v>
      </c>
      <c r="Y694" s="9">
        <f>return[[#This Row],[ADS.DE]]-$O$7</f>
        <v>2.1613236609671928E-2</v>
      </c>
      <c r="Z694" s="9">
        <f>return[[#This Row],[DB1.DE]]-$P$7</f>
        <v>-5.0738453594482473E-2</v>
      </c>
      <c r="AA694" s="9">
        <f>return[[#This Row],[FME.DE]]-$Q$7</f>
        <v>-9.7161857994415238E-3</v>
      </c>
      <c r="AB694" s="9">
        <f>return[[#This Row],[MRK.DE]]-$R$7</f>
        <v>-4.2312731020366048E-2</v>
      </c>
      <c r="AC694" s="9">
        <f>return[[#This Row],[PUM.DE]]-$S$7</f>
        <v>2.6002037228909709E-2</v>
      </c>
      <c r="AD694" s="9">
        <f>return[[#This Row],[SIE.DE]]-$T$7</f>
        <v>-5.2873338672348738E-2</v>
      </c>
      <c r="AE694" s="9">
        <f>return[[#This Row],[ZAL.DE]]-$U$7</f>
        <v>-1.6158870437370514E-2</v>
      </c>
    </row>
    <row r="695" spans="3:31" x14ac:dyDescent="0.25">
      <c r="C695" s="2">
        <v>43907</v>
      </c>
      <c r="D695" s="5">
        <f>('Raw Wide'!B694-'Raw Wide'!B693)/'Raw Wide'!B693</f>
        <v>3.0923765155119434E-2</v>
      </c>
      <c r="E695" s="5">
        <f>('Raw Wide'!C694-'Raw Wide'!C693)/'Raw Wide'!C693</f>
        <v>-1.5367041085906913E-2</v>
      </c>
      <c r="F695" s="5">
        <f>('Raw Wide'!D694-'Raw Wide'!D693)/'Raw Wide'!D693</f>
        <v>-2.1933751425691043E-2</v>
      </c>
      <c r="G695" s="5">
        <f>('Raw Wide'!E694-'Raw Wide'!E693)/'Raw Wide'!E693</f>
        <v>4.8755265446847162E-2</v>
      </c>
      <c r="H695" s="5">
        <f>('Raw Wide'!F694-'Raw Wide'!F693)/'Raw Wide'!F693</f>
        <v>1.1430965613494458E-3</v>
      </c>
      <c r="I695" s="5">
        <f>('Raw Wide'!G694-'Raw Wide'!G693)/'Raw Wide'!G693</f>
        <v>-2.8112470652616958E-2</v>
      </c>
      <c r="J695" s="5">
        <f>('Raw Wide'!H694-'Raw Wide'!H693)/'Raw Wide'!H693</f>
        <v>2.6243962049275916E-2</v>
      </c>
      <c r="K695" s="5">
        <f>('Raw Wide'!I694-'Raw Wide'!I693)/'Raw Wide'!I693</f>
        <v>3.4209756097560988E-2</v>
      </c>
      <c r="W695" s="2">
        <v>43907</v>
      </c>
      <c r="X695" s="9">
        <f>return[[#This Row],[1COV.DE]]-$N$7</f>
        <v>3.0959975914892364E-2</v>
      </c>
      <c r="Y695" s="9">
        <f>return[[#This Row],[ADS.DE]]-$O$7</f>
        <v>-1.5621806506803297E-2</v>
      </c>
      <c r="Z695" s="9">
        <f>return[[#This Row],[DB1.DE]]-$P$7</f>
        <v>-2.2502115131712883E-2</v>
      </c>
      <c r="AA695" s="9">
        <f>return[[#This Row],[FME.DE]]-$Q$7</f>
        <v>4.8967154026057808E-2</v>
      </c>
      <c r="AB695" s="9">
        <f>return[[#This Row],[MRK.DE]]-$R$7</f>
        <v>6.7047886499056806E-4</v>
      </c>
      <c r="AC695" s="9">
        <f>return[[#This Row],[PUM.DE]]-$S$7</f>
        <v>-2.8914591461513244E-2</v>
      </c>
      <c r="AD695" s="9">
        <f>return[[#This Row],[SIE.DE]]-$T$7</f>
        <v>2.6108066452444501E-2</v>
      </c>
      <c r="AE695" s="9">
        <f>return[[#This Row],[ZAL.DE]]-$U$7</f>
        <v>3.4255310714724693E-2</v>
      </c>
    </row>
    <row r="696" spans="3:31" x14ac:dyDescent="0.25">
      <c r="C696" s="2">
        <v>43908</v>
      </c>
      <c r="D696" s="5">
        <f>('Raw Wide'!B695-'Raw Wide'!B694)/'Raw Wide'!B694</f>
        <v>-1.4413719209466064E-2</v>
      </c>
      <c r="E696" s="5">
        <f>('Raw Wide'!C695-'Raw Wide'!C694)/'Raw Wide'!C694</f>
        <v>-3.5144568821686643E-2</v>
      </c>
      <c r="F696" s="5">
        <f>('Raw Wide'!D695-'Raw Wide'!D694)/'Raw Wide'!D694</f>
        <v>-9.3089183769164779E-2</v>
      </c>
      <c r="G696" s="5">
        <f>('Raw Wide'!E695-'Raw Wide'!E694)/'Raw Wide'!E694</f>
        <v>-2.4068567138255545E-2</v>
      </c>
      <c r="H696" s="5">
        <f>('Raw Wide'!F695-'Raw Wide'!F694)/'Raw Wide'!F694</f>
        <v>-7.2162615150844503E-2</v>
      </c>
      <c r="I696" s="5">
        <f>('Raw Wide'!G695-'Raw Wide'!G694)/'Raw Wide'!G694</f>
        <v>-0.12933882252973961</v>
      </c>
      <c r="J696" s="5">
        <f>('Raw Wide'!H695-'Raw Wide'!H694)/'Raw Wide'!H694</f>
        <v>-0.10007392005034661</v>
      </c>
      <c r="K696" s="5">
        <f>('Raw Wide'!I695-'Raw Wide'!I694)/'Raw Wide'!I694</f>
        <v>-7.4425814736550369E-2</v>
      </c>
      <c r="W696" s="2">
        <v>43908</v>
      </c>
      <c r="X696" s="9">
        <f>return[[#This Row],[1COV.DE]]-$N$7</f>
        <v>-1.4377508449693134E-2</v>
      </c>
      <c r="Y696" s="9">
        <f>return[[#This Row],[ADS.DE]]-$O$7</f>
        <v>-3.5399334242583028E-2</v>
      </c>
      <c r="Z696" s="9">
        <f>return[[#This Row],[DB1.DE]]-$P$7</f>
        <v>-9.365754747518662E-2</v>
      </c>
      <c r="AA696" s="9">
        <f>return[[#This Row],[FME.DE]]-$Q$7</f>
        <v>-2.3856678559044903E-2</v>
      </c>
      <c r="AB696" s="9">
        <f>return[[#This Row],[MRK.DE]]-$R$7</f>
        <v>-7.2635232847203385E-2</v>
      </c>
      <c r="AC696" s="9">
        <f>return[[#This Row],[PUM.DE]]-$S$7</f>
        <v>-0.13014094333863588</v>
      </c>
      <c r="AD696" s="9">
        <f>return[[#This Row],[SIE.DE]]-$T$7</f>
        <v>-0.10020981564717803</v>
      </c>
      <c r="AE696" s="9">
        <f>return[[#This Row],[ZAL.DE]]-$U$7</f>
        <v>-7.4380260119386671E-2</v>
      </c>
    </row>
    <row r="697" spans="3:31" x14ac:dyDescent="0.25">
      <c r="C697" s="2">
        <v>43909</v>
      </c>
      <c r="D697" s="5">
        <f>('Raw Wide'!B696-'Raw Wide'!B695)/'Raw Wide'!B695</f>
        <v>1.8181789642659495E-2</v>
      </c>
      <c r="E697" s="5">
        <f>('Raw Wide'!C696-'Raw Wide'!C695)/'Raw Wide'!C695</f>
        <v>6.0867564814943806E-2</v>
      </c>
      <c r="F697" s="5">
        <f>('Raw Wide'!D696-'Raw Wide'!D695)/'Raw Wide'!D695</f>
        <v>2.2910704756024251E-2</v>
      </c>
      <c r="G697" s="5">
        <f>('Raw Wide'!E696-'Raw Wide'!E695)/'Raw Wide'!E695</f>
        <v>-1.0135243028555322E-2</v>
      </c>
      <c r="H697" s="5">
        <f>('Raw Wide'!F696-'Raw Wide'!F695)/'Raw Wide'!F695</f>
        <v>2.7073640636683289E-2</v>
      </c>
      <c r="I697" s="5">
        <f>('Raw Wide'!G696-'Raw Wide'!G695)/'Raw Wide'!G695</f>
        <v>3.179868732642159E-2</v>
      </c>
      <c r="J697" s="5">
        <f>('Raw Wide'!H696-'Raw Wide'!H695)/'Raw Wide'!H695</f>
        <v>1.6423518999381789E-4</v>
      </c>
      <c r="K697" s="5">
        <f>('Raw Wide'!I696-'Raw Wide'!I695)/'Raw Wide'!I695</f>
        <v>4.6327599150482787E-3</v>
      </c>
      <c r="W697" s="2">
        <v>43909</v>
      </c>
      <c r="X697" s="9">
        <f>return[[#This Row],[1COV.DE]]-$N$7</f>
        <v>1.8218000402432426E-2</v>
      </c>
      <c r="Y697" s="9">
        <f>return[[#This Row],[ADS.DE]]-$O$7</f>
        <v>6.0612799394047422E-2</v>
      </c>
      <c r="Z697" s="9">
        <f>return[[#This Row],[DB1.DE]]-$P$7</f>
        <v>2.234234105000241E-2</v>
      </c>
      <c r="AA697" s="9">
        <f>return[[#This Row],[FME.DE]]-$Q$7</f>
        <v>-9.9233544493446801E-3</v>
      </c>
      <c r="AB697" s="9">
        <f>return[[#This Row],[MRK.DE]]-$R$7</f>
        <v>2.6601022940324411E-2</v>
      </c>
      <c r="AC697" s="9">
        <f>return[[#This Row],[PUM.DE]]-$S$7</f>
        <v>3.0996566517525304E-2</v>
      </c>
      <c r="AD697" s="9">
        <f>return[[#This Row],[SIE.DE]]-$T$7</f>
        <v>2.8339593162402064E-5</v>
      </c>
      <c r="AE697" s="9">
        <f>return[[#This Row],[ZAL.DE]]-$U$7</f>
        <v>4.6783145322119822E-3</v>
      </c>
    </row>
    <row r="698" spans="3:31" x14ac:dyDescent="0.25">
      <c r="C698" s="2">
        <v>43910</v>
      </c>
      <c r="D698" s="5">
        <f>('Raw Wide'!B697-'Raw Wide'!B696)/'Raw Wide'!B696</f>
        <v>2.2127366296856729E-2</v>
      </c>
      <c r="E698" s="5">
        <f>('Raw Wide'!C697-'Raw Wide'!C696)/'Raw Wide'!C696</f>
        <v>8.14320637623967E-2</v>
      </c>
      <c r="F698" s="5">
        <f>('Raw Wide'!D697-'Raw Wide'!D696)/'Raw Wide'!D696</f>
        <v>-2.9599665558748393E-3</v>
      </c>
      <c r="G698" s="5">
        <f>('Raw Wide'!E697-'Raw Wide'!E696)/'Raw Wide'!E696</f>
        <v>-3.6518759703002224E-2</v>
      </c>
      <c r="H698" s="5">
        <f>('Raw Wide'!F697-'Raw Wide'!F696)/'Raw Wide'!F696</f>
        <v>2.2765424749467768E-2</v>
      </c>
      <c r="I698" s="5">
        <f>('Raw Wide'!G697-'Raw Wide'!G696)/'Raw Wide'!G696</f>
        <v>7.7736861611068284E-2</v>
      </c>
      <c r="J698" s="5">
        <f>('Raw Wide'!H697-'Raw Wide'!H696)/'Raw Wide'!H696</f>
        <v>0.1001805718339802</v>
      </c>
      <c r="K698" s="5">
        <f>('Raw Wide'!I697-'Raw Wide'!I696)/'Raw Wide'!I696</f>
        <v>2.4374142807175828E-2</v>
      </c>
      <c r="W698" s="2">
        <v>43910</v>
      </c>
      <c r="X698" s="9">
        <f>return[[#This Row],[1COV.DE]]-$N$7</f>
        <v>2.216357705662966E-2</v>
      </c>
      <c r="Y698" s="9">
        <f>return[[#This Row],[ADS.DE]]-$O$7</f>
        <v>8.1177298341500323E-2</v>
      </c>
      <c r="Z698" s="9">
        <f>return[[#This Row],[DB1.DE]]-$P$7</f>
        <v>-3.5283302618966798E-3</v>
      </c>
      <c r="AA698" s="9">
        <f>return[[#This Row],[FME.DE]]-$Q$7</f>
        <v>-3.6306871123791579E-2</v>
      </c>
      <c r="AB698" s="9">
        <f>return[[#This Row],[MRK.DE]]-$R$7</f>
        <v>2.229280705310889E-2</v>
      </c>
      <c r="AC698" s="9">
        <f>return[[#This Row],[PUM.DE]]-$S$7</f>
        <v>7.6934740802171997E-2</v>
      </c>
      <c r="AD698" s="9">
        <f>return[[#This Row],[SIE.DE]]-$T$7</f>
        <v>0.10004467623714879</v>
      </c>
      <c r="AE698" s="9">
        <f>return[[#This Row],[ZAL.DE]]-$U$7</f>
        <v>2.4419697424339533E-2</v>
      </c>
    </row>
    <row r="699" spans="3:31" x14ac:dyDescent="0.25">
      <c r="C699" s="2">
        <v>43913</v>
      </c>
      <c r="D699" s="5">
        <f>('Raw Wide'!B698-'Raw Wide'!B697)/'Raw Wide'!B697</f>
        <v>-2.6584802593324097E-3</v>
      </c>
      <c r="E699" s="5">
        <f>('Raw Wide'!C698-'Raw Wide'!C697)/'Raw Wide'!C697</f>
        <v>-5.6814581338720915E-2</v>
      </c>
      <c r="F699" s="5">
        <f>('Raw Wide'!D698-'Raw Wide'!D697)/'Raw Wide'!D697</f>
        <v>2.325579854560032E-2</v>
      </c>
      <c r="G699" s="5">
        <f>('Raw Wide'!E698-'Raw Wide'!E697)/'Raw Wide'!E697</f>
        <v>-3.8964501658740433E-3</v>
      </c>
      <c r="H699" s="5">
        <f>('Raw Wide'!F698-'Raw Wide'!F697)/'Raw Wide'!F697</f>
        <v>-5.6232428285176604E-3</v>
      </c>
      <c r="I699" s="5">
        <f>('Raw Wide'!G698-'Raw Wide'!G697)/'Raw Wide'!G697</f>
        <v>-5.4203971948989682E-2</v>
      </c>
      <c r="J699" s="5">
        <f>('Raw Wide'!H698-'Raw Wide'!H697)/'Raw Wide'!H697</f>
        <v>1.3733651659351738E-2</v>
      </c>
      <c r="K699" s="5">
        <f>('Raw Wide'!I698-'Raw Wide'!I697)/'Raw Wide'!I697</f>
        <v>-5.144694533762062E-2</v>
      </c>
      <c r="W699" s="2">
        <v>43913</v>
      </c>
      <c r="X699" s="9">
        <f>return[[#This Row],[1COV.DE]]-$N$7</f>
        <v>-2.6222694995594797E-3</v>
      </c>
      <c r="Y699" s="9">
        <f>return[[#This Row],[ADS.DE]]-$O$7</f>
        <v>-5.70693467596173E-2</v>
      </c>
      <c r="Z699" s="9">
        <f>return[[#This Row],[DB1.DE]]-$P$7</f>
        <v>2.2687434839578479E-2</v>
      </c>
      <c r="AA699" s="9">
        <f>return[[#This Row],[FME.DE]]-$Q$7</f>
        <v>-3.6845615866634013E-3</v>
      </c>
      <c r="AB699" s="9">
        <f>return[[#This Row],[MRK.DE]]-$R$7</f>
        <v>-6.0958605248765379E-3</v>
      </c>
      <c r="AC699" s="9">
        <f>return[[#This Row],[PUM.DE]]-$S$7</f>
        <v>-5.5006092757885969E-2</v>
      </c>
      <c r="AD699" s="9">
        <f>return[[#This Row],[SIE.DE]]-$T$7</f>
        <v>1.3597756062520321E-2</v>
      </c>
      <c r="AE699" s="9">
        <f>return[[#This Row],[ZAL.DE]]-$U$7</f>
        <v>-5.1401390720456915E-2</v>
      </c>
    </row>
    <row r="700" spans="3:31" x14ac:dyDescent="0.25">
      <c r="C700" s="2">
        <v>43914</v>
      </c>
      <c r="D700" s="5">
        <f>('Raw Wide'!B699-'Raw Wide'!B698)/'Raw Wide'!B698</f>
        <v>7.1591663776417555E-2</v>
      </c>
      <c r="E700" s="5">
        <f>('Raw Wide'!C699-'Raw Wide'!C698)/'Raw Wide'!C698</f>
        <v>8.1386332474988762E-2</v>
      </c>
      <c r="F700" s="5">
        <f>('Raw Wide'!D699-'Raw Wide'!D698)/'Raw Wide'!D698</f>
        <v>0.13104443625374657</v>
      </c>
      <c r="G700" s="5">
        <f>('Raw Wide'!E699-'Raw Wide'!E698)/'Raw Wide'!E698</f>
        <v>2.4893335612652143E-3</v>
      </c>
      <c r="H700" s="5">
        <f>('Raw Wide'!F699-'Raw Wide'!F698)/'Raw Wide'!F698</f>
        <v>5.4194128593350974E-2</v>
      </c>
      <c r="I700" s="5">
        <f>('Raw Wide'!G699-'Raw Wide'!G698)/'Raw Wide'!G698</f>
        <v>0.12229245572700556</v>
      </c>
      <c r="J700" s="5">
        <f>('Raw Wide'!H699-'Raw Wide'!H698)/'Raw Wide'!H698</f>
        <v>0.11559401702905062</v>
      </c>
      <c r="K700" s="5">
        <f>('Raw Wide'!I699-'Raw Wide'!I698)/'Raw Wide'!I698</f>
        <v>0.12440671186440677</v>
      </c>
      <c r="W700" s="2">
        <v>43914</v>
      </c>
      <c r="X700" s="9">
        <f>return[[#This Row],[1COV.DE]]-$N$7</f>
        <v>7.1627874536190489E-2</v>
      </c>
      <c r="Y700" s="9">
        <f>return[[#This Row],[ADS.DE]]-$O$7</f>
        <v>8.1131567054092385E-2</v>
      </c>
      <c r="Z700" s="9">
        <f>return[[#This Row],[DB1.DE]]-$P$7</f>
        <v>0.13047607254772473</v>
      </c>
      <c r="AA700" s="9">
        <f>return[[#This Row],[FME.DE]]-$Q$7</f>
        <v>2.7012221404758563E-3</v>
      </c>
      <c r="AB700" s="9">
        <f>return[[#This Row],[MRK.DE]]-$R$7</f>
        <v>5.3721510896992099E-2</v>
      </c>
      <c r="AC700" s="9">
        <f>return[[#This Row],[PUM.DE]]-$S$7</f>
        <v>0.12149033491810927</v>
      </c>
      <c r="AD700" s="9">
        <f>return[[#This Row],[SIE.DE]]-$T$7</f>
        <v>0.1154581214322192</v>
      </c>
      <c r="AE700" s="9">
        <f>return[[#This Row],[ZAL.DE]]-$U$7</f>
        <v>0.12445226648157047</v>
      </c>
    </row>
    <row r="701" spans="3:31" x14ac:dyDescent="0.25">
      <c r="C701" s="2">
        <v>43915</v>
      </c>
      <c r="D701" s="5">
        <f>('Raw Wide'!B700-'Raw Wide'!B699)/'Raw Wide'!B699</f>
        <v>3.5181151151316606E-2</v>
      </c>
      <c r="E701" s="5">
        <f>('Raw Wide'!C700-'Raw Wide'!C699)/'Raw Wide'!C699</f>
        <v>8.0278542447050558E-2</v>
      </c>
      <c r="F701" s="5">
        <f>('Raw Wide'!D700-'Raw Wide'!D699)/'Raw Wide'!D699</f>
        <v>2.7789670022401396E-2</v>
      </c>
      <c r="G701" s="5">
        <f>('Raw Wide'!E700-'Raw Wide'!E699)/'Raw Wide'!E699</f>
        <v>-6.7400145659508035E-3</v>
      </c>
      <c r="H701" s="5">
        <f>('Raw Wide'!F700-'Raw Wide'!F699)/'Raw Wide'!F699</f>
        <v>4.0232374078787131E-2</v>
      </c>
      <c r="I701" s="5">
        <f>('Raw Wide'!G700-'Raw Wide'!G699)/'Raw Wide'!G699</f>
        <v>0.13389631783780018</v>
      </c>
      <c r="J701" s="5">
        <f>('Raw Wide'!H700-'Raw Wide'!H699)/'Raw Wide'!H699</f>
        <v>9.107694358698834E-3</v>
      </c>
      <c r="K701" s="5">
        <f>('Raw Wide'!I700-'Raw Wide'!I699)/'Raw Wide'!I699</f>
        <v>7.5369314161550446E-2</v>
      </c>
      <c r="W701" s="2">
        <v>43915</v>
      </c>
      <c r="X701" s="9">
        <f>return[[#This Row],[1COV.DE]]-$N$7</f>
        <v>3.5217361911089533E-2</v>
      </c>
      <c r="Y701" s="9">
        <f>return[[#This Row],[ADS.DE]]-$O$7</f>
        <v>8.002377702615418E-2</v>
      </c>
      <c r="Z701" s="9">
        <f>return[[#This Row],[DB1.DE]]-$P$7</f>
        <v>2.7221306316379555E-2</v>
      </c>
      <c r="AA701" s="9">
        <f>return[[#This Row],[FME.DE]]-$Q$7</f>
        <v>-6.528125986740161E-3</v>
      </c>
      <c r="AB701" s="9">
        <f>return[[#This Row],[MRK.DE]]-$R$7</f>
        <v>3.9759756382428256E-2</v>
      </c>
      <c r="AC701" s="9">
        <f>return[[#This Row],[PUM.DE]]-$S$7</f>
        <v>0.1330941970289039</v>
      </c>
      <c r="AD701" s="9">
        <f>return[[#This Row],[SIE.DE]]-$T$7</f>
        <v>8.9717987618674177E-3</v>
      </c>
      <c r="AE701" s="9">
        <f>return[[#This Row],[ZAL.DE]]-$U$7</f>
        <v>7.5414868778714145E-2</v>
      </c>
    </row>
    <row r="702" spans="3:31" x14ac:dyDescent="0.25">
      <c r="C702" s="2">
        <v>43916</v>
      </c>
      <c r="D702" s="5">
        <f>('Raw Wide'!B701-'Raw Wide'!B700)/'Raw Wide'!B700</f>
        <v>1.6134675013213189E-2</v>
      </c>
      <c r="E702" s="5">
        <f>('Raw Wide'!C701-'Raw Wide'!C700)/'Raw Wide'!C700</f>
        <v>1.7061562667633305E-2</v>
      </c>
      <c r="F702" s="5">
        <f>('Raw Wide'!D701-'Raw Wide'!D700)/'Raw Wide'!D700</f>
        <v>4.3261231251776867E-2</v>
      </c>
      <c r="G702" s="5">
        <f>('Raw Wide'!E701-'Raw Wide'!E700)/'Raw Wide'!E700</f>
        <v>2.7500024404664154E-2</v>
      </c>
      <c r="H702" s="5">
        <f>('Raw Wide'!F701-'Raw Wide'!F700)/'Raw Wide'!F700</f>
        <v>4.5123098746297071E-3</v>
      </c>
      <c r="I702" s="5">
        <f>('Raw Wide'!G701-'Raw Wide'!G700)/'Raw Wide'!G700</f>
        <v>1.3297839807563119E-2</v>
      </c>
      <c r="J702" s="5">
        <f>('Raw Wide'!H701-'Raw Wide'!H700)/'Raw Wide'!H700</f>
        <v>3.6626057177010329E-3</v>
      </c>
      <c r="K702" s="5">
        <f>('Raw Wide'!I701-'Raw Wide'!I700)/'Raw Wide'!I700</f>
        <v>1.5979928005602839E-2</v>
      </c>
      <c r="W702" s="2">
        <v>43916</v>
      </c>
      <c r="X702" s="9">
        <f>return[[#This Row],[1COV.DE]]-$N$7</f>
        <v>1.6170885772986119E-2</v>
      </c>
      <c r="Y702" s="9">
        <f>return[[#This Row],[ADS.DE]]-$O$7</f>
        <v>1.6806797246736921E-2</v>
      </c>
      <c r="Z702" s="9">
        <f>return[[#This Row],[DB1.DE]]-$P$7</f>
        <v>4.2692867545755027E-2</v>
      </c>
      <c r="AA702" s="9">
        <f>return[[#This Row],[FME.DE]]-$Q$7</f>
        <v>2.7711912983874796E-2</v>
      </c>
      <c r="AB702" s="9">
        <f>return[[#This Row],[MRK.DE]]-$R$7</f>
        <v>4.0396921782708296E-3</v>
      </c>
      <c r="AC702" s="9">
        <f>return[[#This Row],[PUM.DE]]-$S$7</f>
        <v>1.2495718998666833E-2</v>
      </c>
      <c r="AD702" s="9">
        <f>return[[#This Row],[SIE.DE]]-$T$7</f>
        <v>3.526710120869617E-3</v>
      </c>
      <c r="AE702" s="9">
        <f>return[[#This Row],[ZAL.DE]]-$U$7</f>
        <v>1.6025482622766544E-2</v>
      </c>
    </row>
    <row r="703" spans="3:31" x14ac:dyDescent="0.25">
      <c r="C703" s="2">
        <v>43917</v>
      </c>
      <c r="D703" s="5">
        <f>('Raw Wide'!B702-'Raw Wide'!B701)/'Raw Wide'!B701</f>
        <v>-8.1081055019017786E-2</v>
      </c>
      <c r="E703" s="5">
        <f>('Raw Wide'!C702-'Raw Wide'!C701)/'Raw Wide'!C701</f>
        <v>-2.6328078943822848E-2</v>
      </c>
      <c r="F703" s="5">
        <f>('Raw Wide'!D702-'Raw Wide'!D701)/'Raw Wide'!D701</f>
        <v>-6.1802167789724541E-2</v>
      </c>
      <c r="G703" s="5">
        <f>('Raw Wide'!E702-'Raw Wide'!E701)/'Raw Wide'!E701</f>
        <v>3.8232963698699943E-3</v>
      </c>
      <c r="H703" s="5">
        <f>('Raw Wide'!F702-'Raw Wide'!F701)/'Raw Wide'!F701</f>
        <v>-3.0160412770577055E-2</v>
      </c>
      <c r="I703" s="5">
        <f>('Raw Wide'!G702-'Raw Wide'!G701)/'Raw Wide'!G701</f>
        <v>-2.0997396169500172E-2</v>
      </c>
      <c r="J703" s="5">
        <f>('Raw Wide'!H702-'Raw Wide'!H701)/'Raw Wide'!H701</f>
        <v>-4.9263721829129525E-2</v>
      </c>
      <c r="K703" s="5">
        <f>('Raw Wide'!I702-'Raw Wide'!I701)/'Raw Wide'!I701</f>
        <v>-6.6777093444972679E-2</v>
      </c>
      <c r="W703" s="2">
        <v>43917</v>
      </c>
      <c r="X703" s="9">
        <f>return[[#This Row],[1COV.DE]]-$N$7</f>
        <v>-8.1044844259244853E-2</v>
      </c>
      <c r="Y703" s="9">
        <f>return[[#This Row],[ADS.DE]]-$O$7</f>
        <v>-2.6582844364719232E-2</v>
      </c>
      <c r="Z703" s="9">
        <f>return[[#This Row],[DB1.DE]]-$P$7</f>
        <v>-6.2370531495746381E-2</v>
      </c>
      <c r="AA703" s="9">
        <f>return[[#This Row],[FME.DE]]-$Q$7</f>
        <v>4.0351849490806359E-3</v>
      </c>
      <c r="AB703" s="9">
        <f>return[[#This Row],[MRK.DE]]-$R$7</f>
        <v>-3.0633030466935933E-2</v>
      </c>
      <c r="AC703" s="9">
        <f>return[[#This Row],[PUM.DE]]-$S$7</f>
        <v>-2.1799516978396459E-2</v>
      </c>
      <c r="AD703" s="9">
        <f>return[[#This Row],[SIE.DE]]-$T$7</f>
        <v>-4.939961742596094E-2</v>
      </c>
      <c r="AE703" s="9">
        <f>return[[#This Row],[ZAL.DE]]-$U$7</f>
        <v>-6.6731538827808981E-2</v>
      </c>
    </row>
    <row r="704" spans="3:31" x14ac:dyDescent="0.25">
      <c r="C704" s="2">
        <v>43920</v>
      </c>
      <c r="D704" s="5">
        <f>('Raw Wide'!B703-'Raw Wide'!B702)/'Raw Wide'!B702</f>
        <v>6.2499324175640612E-3</v>
      </c>
      <c r="E704" s="5">
        <f>('Raw Wide'!C703-'Raw Wide'!C702)/'Raw Wide'!C702</f>
        <v>-1.0289477150451353E-2</v>
      </c>
      <c r="F704" s="5">
        <f>('Raw Wide'!D703-'Raw Wide'!D702)/'Raw Wide'!D702</f>
        <v>6.6723261064299405E-2</v>
      </c>
      <c r="G704" s="5">
        <f>('Raw Wide'!E703-'Raw Wide'!E702)/'Raw Wide'!E702</f>
        <v>1.4196751469060249E-2</v>
      </c>
      <c r="H704" s="5">
        <f>('Raw Wide'!F703-'Raw Wide'!F702)/'Raw Wide'!F702</f>
        <v>-1.3012817778518895E-2</v>
      </c>
      <c r="I704" s="5">
        <f>('Raw Wide'!G703-'Raw Wide'!G702)/'Raw Wide'!G702</f>
        <v>-3.2171596119181696E-2</v>
      </c>
      <c r="J704" s="5">
        <f>('Raw Wide'!H703-'Raw Wide'!H702)/'Raw Wide'!H702</f>
        <v>3.1665538740420954E-2</v>
      </c>
      <c r="K704" s="5">
        <f>('Raw Wide'!I703-'Raw Wide'!I702)/'Raw Wide'!I702</f>
        <v>-2.3654642223536283E-2</v>
      </c>
      <c r="W704" s="2">
        <v>43920</v>
      </c>
      <c r="X704" s="9">
        <f>return[[#This Row],[1COV.DE]]-$N$7</f>
        <v>6.2861431773369916E-3</v>
      </c>
      <c r="Y704" s="9">
        <f>return[[#This Row],[ADS.DE]]-$O$7</f>
        <v>-1.0544242571347737E-2</v>
      </c>
      <c r="Z704" s="9">
        <f>return[[#This Row],[DB1.DE]]-$P$7</f>
        <v>6.6154897358277565E-2</v>
      </c>
      <c r="AA704" s="9">
        <f>return[[#This Row],[FME.DE]]-$Q$7</f>
        <v>1.4408640048270891E-2</v>
      </c>
      <c r="AB704" s="9">
        <f>return[[#This Row],[MRK.DE]]-$R$7</f>
        <v>-1.3485435474877773E-2</v>
      </c>
      <c r="AC704" s="9">
        <f>return[[#This Row],[PUM.DE]]-$S$7</f>
        <v>-3.2973716928077983E-2</v>
      </c>
      <c r="AD704" s="9">
        <f>return[[#This Row],[SIE.DE]]-$T$7</f>
        <v>3.1529643143589539E-2</v>
      </c>
      <c r="AE704" s="9">
        <f>return[[#This Row],[ZAL.DE]]-$U$7</f>
        <v>-2.3609087606372578E-2</v>
      </c>
    </row>
    <row r="705" spans="3:31" x14ac:dyDescent="0.25">
      <c r="C705" s="2">
        <v>43921</v>
      </c>
      <c r="D705" s="5">
        <f>('Raw Wide'!B704-'Raw Wide'!B703)/'Raw Wide'!B703</f>
        <v>1.8268247242612296E-2</v>
      </c>
      <c r="E705" s="5">
        <f>('Raw Wide'!C704-'Raw Wide'!C703)/'Raw Wide'!C703</f>
        <v>-4.3520401434795717E-3</v>
      </c>
      <c r="F705" s="5">
        <f>('Raw Wide'!D704-'Raw Wide'!D703)/'Raw Wide'!D703</f>
        <v>-3.9840106450056883E-3</v>
      </c>
      <c r="G705" s="5">
        <f>('Raw Wide'!E704-'Raw Wide'!E703)/'Raw Wide'!E703</f>
        <v>2.7654530822896477E-2</v>
      </c>
      <c r="H705" s="5">
        <f>('Raw Wide'!F704-'Raw Wide'!F703)/'Raw Wide'!F703</f>
        <v>4.6033659036349289E-2</v>
      </c>
      <c r="I705" s="5">
        <f>('Raw Wide'!G704-'Raw Wide'!G703)/'Raw Wide'!G703</f>
        <v>4.6168067742384696E-3</v>
      </c>
      <c r="J705" s="5">
        <f>('Raw Wide'!H704-'Raw Wide'!H703)/'Raw Wide'!H703</f>
        <v>2.9364880618377626E-2</v>
      </c>
      <c r="K705" s="5">
        <f>('Raw Wide'!I704-'Raw Wide'!I703)/'Raw Wide'!I703</f>
        <v>5.9660872198667281E-2</v>
      </c>
      <c r="W705" s="2">
        <v>43921</v>
      </c>
      <c r="X705" s="9">
        <f>return[[#This Row],[1COV.DE]]-$N$7</f>
        <v>1.8304458002385227E-2</v>
      </c>
      <c r="Y705" s="9">
        <f>return[[#This Row],[ADS.DE]]-$O$7</f>
        <v>-4.606805564375956E-3</v>
      </c>
      <c r="Z705" s="9">
        <f>return[[#This Row],[DB1.DE]]-$P$7</f>
        <v>-4.5523743510275287E-3</v>
      </c>
      <c r="AA705" s="9">
        <f>return[[#This Row],[FME.DE]]-$Q$7</f>
        <v>2.7866419402107118E-2</v>
      </c>
      <c r="AB705" s="9">
        <f>return[[#This Row],[MRK.DE]]-$R$7</f>
        <v>4.5561041339990414E-2</v>
      </c>
      <c r="AC705" s="9">
        <f>return[[#This Row],[PUM.DE]]-$S$7</f>
        <v>3.8146859653421837E-3</v>
      </c>
      <c r="AD705" s="9">
        <f>return[[#This Row],[SIE.DE]]-$T$7</f>
        <v>2.9228985021546212E-2</v>
      </c>
      <c r="AE705" s="9">
        <f>return[[#This Row],[ZAL.DE]]-$U$7</f>
        <v>5.9706426815830986E-2</v>
      </c>
    </row>
    <row r="706" spans="3:31" x14ac:dyDescent="0.25">
      <c r="C706" s="2">
        <v>43922</v>
      </c>
      <c r="D706" s="5">
        <f>('Raw Wide'!B705-'Raw Wide'!B704)/'Raw Wide'!B704</f>
        <v>-3.5522112129629635E-2</v>
      </c>
      <c r="E706" s="5">
        <f>('Raw Wide'!C705-'Raw Wide'!C704)/'Raw Wide'!C704</f>
        <v>-2.9383187248635284E-2</v>
      </c>
      <c r="F706" s="5">
        <f>('Raw Wide'!D705-'Raw Wide'!D704)/'Raw Wide'!D704</f>
        <v>-2.8800027789815909E-2</v>
      </c>
      <c r="G706" s="5">
        <f>('Raw Wide'!E705-'Raw Wide'!E704)/'Raw Wide'!E704</f>
        <v>-2.9900973819445634E-3</v>
      </c>
      <c r="H706" s="5">
        <f>('Raw Wide'!F705-'Raw Wide'!F704)/'Raw Wide'!F704</f>
        <v>-4.0162441508093699E-2</v>
      </c>
      <c r="I706" s="5">
        <f>('Raw Wide'!G705-'Raw Wide'!G704)/'Raw Wide'!G704</f>
        <v>-3.1617618158057546E-2</v>
      </c>
      <c r="J706" s="5">
        <f>('Raw Wide'!H705-'Raw Wide'!H704)/'Raw Wide'!H704</f>
        <v>-4.4533515520868122E-2</v>
      </c>
      <c r="K706" s="5">
        <f>('Raw Wide'!I705-'Raw Wide'!I704)/'Raw Wide'!I704</f>
        <v>-2.3721118964211561E-2</v>
      </c>
      <c r="W706" s="2">
        <v>43922</v>
      </c>
      <c r="X706" s="9">
        <f>return[[#This Row],[1COV.DE]]-$N$7</f>
        <v>-3.5485901369856708E-2</v>
      </c>
      <c r="Y706" s="9">
        <f>return[[#This Row],[ADS.DE]]-$O$7</f>
        <v>-2.9637952669531668E-2</v>
      </c>
      <c r="Z706" s="9">
        <f>return[[#This Row],[DB1.DE]]-$P$7</f>
        <v>-2.936839149583775E-2</v>
      </c>
      <c r="AA706" s="9">
        <f>return[[#This Row],[FME.DE]]-$Q$7</f>
        <v>-2.7782088027339213E-3</v>
      </c>
      <c r="AB706" s="9">
        <f>return[[#This Row],[MRK.DE]]-$R$7</f>
        <v>-4.0635059204452574E-2</v>
      </c>
      <c r="AC706" s="9">
        <f>return[[#This Row],[PUM.DE]]-$S$7</f>
        <v>-3.2419738966953833E-2</v>
      </c>
      <c r="AD706" s="9">
        <f>return[[#This Row],[SIE.DE]]-$T$7</f>
        <v>-4.4669411117699537E-2</v>
      </c>
      <c r="AE706" s="9">
        <f>return[[#This Row],[ZAL.DE]]-$U$7</f>
        <v>-2.3675564347047855E-2</v>
      </c>
    </row>
    <row r="707" spans="3:31" x14ac:dyDescent="0.25">
      <c r="C707" s="2">
        <v>43923</v>
      </c>
      <c r="D707" s="5">
        <f>('Raw Wide'!B706-'Raw Wide'!B705)/'Raw Wide'!B705</f>
        <v>5.2084456284287942E-3</v>
      </c>
      <c r="E707" s="5">
        <f>('Raw Wide'!C706-'Raw Wide'!C705)/'Raw Wide'!C705</f>
        <v>-1.0507922385218051E-2</v>
      </c>
      <c r="F707" s="5">
        <f>('Raw Wide'!D706-'Raw Wide'!D705)/'Raw Wide'!D705</f>
        <v>-1.2355884783440664E-2</v>
      </c>
      <c r="G707" s="5">
        <f>('Raw Wide'!E706-'Raw Wide'!E705)/'Raw Wide'!E705</f>
        <v>-9.9966489256105573E-3</v>
      </c>
      <c r="H707" s="5">
        <f>('Raw Wide'!F706-'Raw Wide'!F705)/'Raw Wide'!F705</f>
        <v>2.4482781097735643E-3</v>
      </c>
      <c r="I707" s="5">
        <f>('Raw Wide'!G706-'Raw Wide'!G705)/'Raw Wide'!G705</f>
        <v>-2.5056980356849657E-2</v>
      </c>
      <c r="J707" s="5">
        <f>('Raw Wide'!H706-'Raw Wide'!H705)/'Raw Wide'!H705</f>
        <v>3.2153632554703389E-2</v>
      </c>
      <c r="K707" s="5">
        <f>('Raw Wide'!I706-'Raw Wide'!I705)/'Raw Wide'!I705</f>
        <v>4.3911299765808888E-3</v>
      </c>
      <c r="W707" s="2">
        <v>43923</v>
      </c>
      <c r="X707" s="9">
        <f>return[[#This Row],[1COV.DE]]-$N$7</f>
        <v>5.2446563882017246E-3</v>
      </c>
      <c r="Y707" s="9">
        <f>return[[#This Row],[ADS.DE]]-$O$7</f>
        <v>-1.0762687806114436E-2</v>
      </c>
      <c r="Z707" s="9">
        <f>return[[#This Row],[DB1.DE]]-$P$7</f>
        <v>-1.2924248489462505E-2</v>
      </c>
      <c r="AA707" s="9">
        <f>return[[#This Row],[FME.DE]]-$Q$7</f>
        <v>-9.7847603463999157E-3</v>
      </c>
      <c r="AB707" s="9">
        <f>return[[#This Row],[MRK.DE]]-$R$7</f>
        <v>1.9756604134146863E-3</v>
      </c>
      <c r="AC707" s="9">
        <f>return[[#This Row],[PUM.DE]]-$S$7</f>
        <v>-2.5859101165745944E-2</v>
      </c>
      <c r="AD707" s="9">
        <f>return[[#This Row],[SIE.DE]]-$T$7</f>
        <v>3.2017736957871974E-2</v>
      </c>
      <c r="AE707" s="9">
        <f>return[[#This Row],[ZAL.DE]]-$U$7</f>
        <v>4.4366845937445923E-3</v>
      </c>
    </row>
    <row r="708" spans="3:31" x14ac:dyDescent="0.25">
      <c r="C708" s="2">
        <v>43924</v>
      </c>
      <c r="D708" s="5">
        <f>('Raw Wide'!B707-'Raw Wide'!B706)/'Raw Wide'!B706</f>
        <v>-5.9215616300003155E-3</v>
      </c>
      <c r="E708" s="5">
        <f>('Raw Wide'!C707-'Raw Wide'!C706)/'Raw Wide'!C706</f>
        <v>-4.6523409327905815E-2</v>
      </c>
      <c r="F708" s="5">
        <f>('Raw Wide'!D707-'Raw Wide'!D706)/'Raw Wide'!D706</f>
        <v>4.3369474931741037E-2</v>
      </c>
      <c r="G708" s="5">
        <f>('Raw Wide'!E707-'Raw Wide'!E706)/'Raw Wide'!E706</f>
        <v>1.1780501618637886E-2</v>
      </c>
      <c r="H708" s="5">
        <f>('Raw Wide'!F707-'Raw Wide'!F706)/'Raw Wide'!F706</f>
        <v>1.6873893680846085E-2</v>
      </c>
      <c r="I708" s="5">
        <f>('Raw Wide'!G707-'Raw Wide'!G706)/'Raw Wide'!G706</f>
        <v>-7.1456345194140736E-2</v>
      </c>
      <c r="J708" s="5">
        <f>('Raw Wide'!H707-'Raw Wide'!H706)/'Raw Wide'!H706</f>
        <v>-9.1624373835411338E-4</v>
      </c>
      <c r="K708" s="5">
        <f>('Raw Wide'!I707-'Raw Wide'!I706)/'Raw Wide'!I706</f>
        <v>-6.9950741184764019E-3</v>
      </c>
      <c r="W708" s="2">
        <v>43924</v>
      </c>
      <c r="X708" s="9">
        <f>return[[#This Row],[1COV.DE]]-$N$7</f>
        <v>-5.8853508702273851E-3</v>
      </c>
      <c r="Y708" s="9">
        <f>return[[#This Row],[ADS.DE]]-$O$7</f>
        <v>-4.67781747488022E-2</v>
      </c>
      <c r="Z708" s="9">
        <f>return[[#This Row],[DB1.DE]]-$P$7</f>
        <v>4.2801111225719196E-2</v>
      </c>
      <c r="AA708" s="9">
        <f>return[[#This Row],[FME.DE]]-$Q$7</f>
        <v>1.1992390197848528E-2</v>
      </c>
      <c r="AB708" s="9">
        <f>return[[#This Row],[MRK.DE]]-$R$7</f>
        <v>1.6401275984487207E-2</v>
      </c>
      <c r="AC708" s="9">
        <f>return[[#This Row],[PUM.DE]]-$S$7</f>
        <v>-7.2258466003037022E-2</v>
      </c>
      <c r="AD708" s="9">
        <f>return[[#This Row],[SIE.DE]]-$T$7</f>
        <v>-1.0521393351855292E-3</v>
      </c>
      <c r="AE708" s="9">
        <f>return[[#This Row],[ZAL.DE]]-$U$7</f>
        <v>-6.9495195013126983E-3</v>
      </c>
    </row>
    <row r="709" spans="3:31" x14ac:dyDescent="0.25">
      <c r="C709" s="2">
        <v>43927</v>
      </c>
      <c r="D709" s="5">
        <f>('Raw Wide'!B708-'Raw Wide'!B707)/'Raw Wide'!B707</f>
        <v>3.8719152869700152E-2</v>
      </c>
      <c r="E709" s="5">
        <f>('Raw Wide'!C708-'Raw Wide'!C707)/'Raw Wide'!C707</f>
        <v>6.1257098126339303E-2</v>
      </c>
      <c r="F709" s="5">
        <f>('Raw Wide'!D708-'Raw Wide'!D707)/'Raw Wide'!D707</f>
        <v>6.2749874347940632E-2</v>
      </c>
      <c r="G709" s="5">
        <f>('Raw Wide'!E708-'Raw Wide'!E707)/'Raw Wide'!E707</f>
        <v>2.4950098275986276E-2</v>
      </c>
      <c r="H709" s="5">
        <f>('Raw Wide'!F708-'Raw Wide'!F707)/'Raw Wide'!F707</f>
        <v>1.8122295345116023E-2</v>
      </c>
      <c r="I709" s="5">
        <f>('Raw Wide'!G708-'Raw Wide'!G707)/'Raw Wide'!G707</f>
        <v>6.1019049611794468E-2</v>
      </c>
      <c r="J709" s="5">
        <f>('Raw Wide'!H708-'Raw Wide'!H707)/'Raw Wide'!H707</f>
        <v>7.4282684694916945E-2</v>
      </c>
      <c r="K709" s="5">
        <f>('Raw Wide'!I708-'Raw Wide'!I707)/'Raw Wide'!I707</f>
        <v>0.10537129439389481</v>
      </c>
      <c r="W709" s="2">
        <v>43927</v>
      </c>
      <c r="X709" s="9">
        <f>return[[#This Row],[1COV.DE]]-$N$7</f>
        <v>3.8755363629473079E-2</v>
      </c>
      <c r="Y709" s="9">
        <f>return[[#This Row],[ADS.DE]]-$O$7</f>
        <v>6.1002332705442919E-2</v>
      </c>
      <c r="Z709" s="9">
        <f>return[[#This Row],[DB1.DE]]-$P$7</f>
        <v>6.2181510641918791E-2</v>
      </c>
      <c r="AA709" s="9">
        <f>return[[#This Row],[FME.DE]]-$Q$7</f>
        <v>2.5161986855196918E-2</v>
      </c>
      <c r="AB709" s="9">
        <f>return[[#This Row],[MRK.DE]]-$R$7</f>
        <v>1.7649677648757144E-2</v>
      </c>
      <c r="AC709" s="9">
        <f>return[[#This Row],[PUM.DE]]-$S$7</f>
        <v>6.0216928802898181E-2</v>
      </c>
      <c r="AD709" s="9">
        <f>return[[#This Row],[SIE.DE]]-$T$7</f>
        <v>7.414678909808553E-2</v>
      </c>
      <c r="AE709" s="9">
        <f>return[[#This Row],[ZAL.DE]]-$U$7</f>
        <v>0.10541684901105851</v>
      </c>
    </row>
    <row r="710" spans="3:31" x14ac:dyDescent="0.25">
      <c r="C710" s="2">
        <v>43928</v>
      </c>
      <c r="D710" s="5">
        <f>('Raw Wide'!B709-'Raw Wide'!B708)/'Raw Wide'!B708</f>
        <v>4.3010785689875458E-2</v>
      </c>
      <c r="E710" s="5">
        <f>('Raw Wide'!C709-'Raw Wide'!C708)/'Raw Wide'!C708</f>
        <v>3.8980386674742719E-2</v>
      </c>
      <c r="F710" s="5">
        <f>('Raw Wide'!D709-'Raw Wide'!D708)/'Raw Wide'!D708</f>
        <v>-1.165855641115407E-2</v>
      </c>
      <c r="G710" s="5">
        <f>('Raw Wide'!E709-'Raw Wide'!E708)/'Raw Wide'!E708</f>
        <v>2.1097091909736108E-2</v>
      </c>
      <c r="H710" s="5">
        <f>('Raw Wide'!F709-'Raw Wide'!F708)/'Raw Wide'!F708</f>
        <v>3.8387237666699867E-2</v>
      </c>
      <c r="I710" s="5">
        <f>('Raw Wide'!G709-'Raw Wide'!G708)/'Raw Wide'!G708</f>
        <v>5.7312203504240336E-2</v>
      </c>
      <c r="J710" s="5">
        <f>('Raw Wide'!H709-'Raw Wide'!H708)/'Raw Wide'!H708</f>
        <v>3.0243955350870478E-2</v>
      </c>
      <c r="K710" s="5">
        <f>('Raw Wide'!I709-'Raw Wide'!I708)/'Raw Wide'!I708</f>
        <v>1.5135422198619233E-2</v>
      </c>
      <c r="W710" s="2">
        <v>43928</v>
      </c>
      <c r="X710" s="9">
        <f>return[[#This Row],[1COV.DE]]-$N$7</f>
        <v>4.3046996449648385E-2</v>
      </c>
      <c r="Y710" s="9">
        <f>return[[#This Row],[ADS.DE]]-$O$7</f>
        <v>3.8725621253846335E-2</v>
      </c>
      <c r="Z710" s="9">
        <f>return[[#This Row],[DB1.DE]]-$P$7</f>
        <v>-1.222692011717591E-2</v>
      </c>
      <c r="AA710" s="9">
        <f>return[[#This Row],[FME.DE]]-$Q$7</f>
        <v>2.1308980488946749E-2</v>
      </c>
      <c r="AB710" s="9">
        <f>return[[#This Row],[MRK.DE]]-$R$7</f>
        <v>3.7914619970340992E-2</v>
      </c>
      <c r="AC710" s="9">
        <f>return[[#This Row],[PUM.DE]]-$S$7</f>
        <v>5.6510082695344049E-2</v>
      </c>
      <c r="AD710" s="9">
        <f>return[[#This Row],[SIE.DE]]-$T$7</f>
        <v>3.0108059754039063E-2</v>
      </c>
      <c r="AE710" s="9">
        <f>return[[#This Row],[ZAL.DE]]-$U$7</f>
        <v>1.5180976815782937E-2</v>
      </c>
    </row>
    <row r="711" spans="3:31" x14ac:dyDescent="0.25">
      <c r="C711" s="2">
        <v>43929</v>
      </c>
      <c r="D711" s="5">
        <f>('Raw Wide'!B710-'Raw Wide'!B709)/'Raw Wide'!B709</f>
        <v>3.4368657694734217E-4</v>
      </c>
      <c r="E711" s="5">
        <f>('Raw Wide'!C710-'Raw Wide'!C709)/'Raw Wide'!C709</f>
        <v>3.8961108232277691E-2</v>
      </c>
      <c r="F711" s="5">
        <f>('Raw Wide'!D710-'Raw Wide'!D709)/'Raw Wide'!D709</f>
        <v>4.1857037990554328E-3</v>
      </c>
      <c r="G711" s="5">
        <f>('Raw Wide'!E710-'Raw Wide'!E709)/'Raw Wide'!E709</f>
        <v>-1.1125248686044347E-2</v>
      </c>
      <c r="H711" s="5">
        <f>('Raw Wide'!F710-'Raw Wide'!F709)/'Raw Wide'!F709</f>
        <v>-1.3217682673784854E-2</v>
      </c>
      <c r="I711" s="5">
        <f>('Raw Wide'!G710-'Raw Wide'!G709)/'Raw Wide'!G709</f>
        <v>1.6074819111646536E-2</v>
      </c>
      <c r="J711" s="5">
        <f>('Raw Wide'!H710-'Raw Wide'!H709)/'Raw Wide'!H709</f>
        <v>-3.0776646416809036E-2</v>
      </c>
      <c r="K711" s="5">
        <f>('Raw Wide'!I710-'Raw Wide'!I709)/'Raw Wide'!I709</f>
        <v>6.5393669892754389E-3</v>
      </c>
      <c r="W711" s="2">
        <v>43929</v>
      </c>
      <c r="X711" s="9">
        <f>return[[#This Row],[1COV.DE]]-$N$7</f>
        <v>3.7989733672027224E-4</v>
      </c>
      <c r="Y711" s="9">
        <f>return[[#This Row],[ADS.DE]]-$O$7</f>
        <v>3.8706342811381307E-2</v>
      </c>
      <c r="Z711" s="9">
        <f>return[[#This Row],[DB1.DE]]-$P$7</f>
        <v>3.6173400930335923E-3</v>
      </c>
      <c r="AA711" s="9">
        <f>return[[#This Row],[FME.DE]]-$Q$7</f>
        <v>-1.0913360106833705E-2</v>
      </c>
      <c r="AB711" s="9">
        <f>return[[#This Row],[MRK.DE]]-$R$7</f>
        <v>-1.3690300370143732E-2</v>
      </c>
      <c r="AC711" s="9">
        <f>return[[#This Row],[PUM.DE]]-$S$7</f>
        <v>1.527269830275025E-2</v>
      </c>
      <c r="AD711" s="9">
        <f>return[[#This Row],[SIE.DE]]-$T$7</f>
        <v>-3.0912542013640451E-2</v>
      </c>
      <c r="AE711" s="9">
        <f>return[[#This Row],[ZAL.DE]]-$U$7</f>
        <v>6.5849216064391425E-3</v>
      </c>
    </row>
    <row r="712" spans="3:31" x14ac:dyDescent="0.25">
      <c r="C712" s="2">
        <v>43930</v>
      </c>
      <c r="D712" s="5">
        <f>('Raw Wide'!B711-'Raw Wide'!B710)/'Raw Wide'!B710</f>
        <v>2.7825467203490193E-2</v>
      </c>
      <c r="E712" s="5">
        <f>('Raw Wide'!C711-'Raw Wide'!C710)/'Raw Wide'!C710</f>
        <v>3.8425934244687689E-2</v>
      </c>
      <c r="F712" s="5">
        <f>('Raw Wide'!D711-'Raw Wide'!D710)/'Raw Wide'!D710</f>
        <v>5.3049946910911768E-3</v>
      </c>
      <c r="G712" s="5">
        <f>('Raw Wide'!E711-'Raw Wide'!E710)/'Raw Wide'!E710</f>
        <v>1.6393517485784902E-2</v>
      </c>
      <c r="H712" s="5">
        <f>('Raw Wide'!F711-'Raw Wide'!F710)/'Raw Wide'!F710</f>
        <v>2.5115987489226907E-3</v>
      </c>
      <c r="I712" s="5">
        <f>('Raw Wide'!G711-'Raw Wide'!G710)/'Raw Wide'!G710</f>
        <v>5.7762996664378376E-2</v>
      </c>
      <c r="J712" s="5">
        <f>('Raw Wide'!H711-'Raw Wide'!H710)/'Raw Wide'!H710</f>
        <v>-6.5950221208575374E-3</v>
      </c>
      <c r="K712" s="5">
        <f>('Raw Wide'!I711-'Raw Wide'!I710)/'Raw Wide'!I710</f>
        <v>3.7162162162162157E-2</v>
      </c>
      <c r="W712" s="2">
        <v>43930</v>
      </c>
      <c r="X712" s="9">
        <f>return[[#This Row],[1COV.DE]]-$N$7</f>
        <v>2.7861677963263123E-2</v>
      </c>
      <c r="Y712" s="9">
        <f>return[[#This Row],[ADS.DE]]-$O$7</f>
        <v>3.8171168823791304E-2</v>
      </c>
      <c r="Z712" s="9">
        <f>return[[#This Row],[DB1.DE]]-$P$7</f>
        <v>4.7366309850693364E-3</v>
      </c>
      <c r="AA712" s="9">
        <f>return[[#This Row],[FME.DE]]-$Q$7</f>
        <v>1.6605406064995543E-2</v>
      </c>
      <c r="AB712" s="9">
        <f>return[[#This Row],[MRK.DE]]-$R$7</f>
        <v>2.0389810525638127E-3</v>
      </c>
      <c r="AC712" s="9">
        <f>return[[#This Row],[PUM.DE]]-$S$7</f>
        <v>5.6960875855482089E-2</v>
      </c>
      <c r="AD712" s="9">
        <f>return[[#This Row],[SIE.DE]]-$T$7</f>
        <v>-6.7309177176889529E-3</v>
      </c>
      <c r="AE712" s="9">
        <f>return[[#This Row],[ZAL.DE]]-$U$7</f>
        <v>3.7207716779325863E-2</v>
      </c>
    </row>
    <row r="713" spans="3:31" x14ac:dyDescent="0.25">
      <c r="C713" s="2">
        <v>43935</v>
      </c>
      <c r="D713" s="5">
        <f>('Raw Wide'!B712-'Raw Wide'!B711)/'Raw Wide'!B711</f>
        <v>1.5040164343897773E-2</v>
      </c>
      <c r="E713" s="5">
        <f>('Raw Wide'!C712-'Raw Wide'!C711)/'Raw Wide'!C711</f>
        <v>2.6748976954043798E-3</v>
      </c>
      <c r="F713" s="5">
        <f>('Raw Wide'!D712-'Raw Wide'!D711)/'Raw Wide'!D711</f>
        <v>2.2615917853829267E-2</v>
      </c>
      <c r="G713" s="5">
        <f>('Raw Wide'!E712-'Raw Wide'!E711)/'Raw Wide'!E711</f>
        <v>1.2966339212909303E-2</v>
      </c>
      <c r="H713" s="5">
        <f>('Raw Wide'!F712-'Raw Wide'!F711)/'Raw Wide'!F711</f>
        <v>2.5052114363129624E-2</v>
      </c>
      <c r="I713" s="5">
        <f>('Raw Wide'!G712-'Raw Wide'!G711)/'Raw Wide'!G711</f>
        <v>1.7391400025468459E-2</v>
      </c>
      <c r="J713" s="5">
        <f>('Raw Wide'!H712-'Raw Wide'!H711)/'Raw Wide'!H711</f>
        <v>1.7826499684325831E-2</v>
      </c>
      <c r="K713" s="5">
        <f>('Raw Wide'!I712-'Raw Wide'!I711)/'Raw Wide'!I711</f>
        <v>4.2846379353545565E-2</v>
      </c>
      <c r="W713" s="2">
        <v>43935</v>
      </c>
      <c r="X713" s="9">
        <f>return[[#This Row],[1COV.DE]]-$N$7</f>
        <v>1.5076375103670703E-2</v>
      </c>
      <c r="Y713" s="9">
        <f>return[[#This Row],[ADS.DE]]-$O$7</f>
        <v>2.4201322745079959E-3</v>
      </c>
      <c r="Z713" s="9">
        <f>return[[#This Row],[DB1.DE]]-$P$7</f>
        <v>2.2047554147807426E-2</v>
      </c>
      <c r="AA713" s="9">
        <f>return[[#This Row],[FME.DE]]-$Q$7</f>
        <v>1.3178227792119945E-2</v>
      </c>
      <c r="AB713" s="9">
        <f>return[[#This Row],[MRK.DE]]-$R$7</f>
        <v>2.4579496666770746E-2</v>
      </c>
      <c r="AC713" s="9">
        <f>return[[#This Row],[PUM.DE]]-$S$7</f>
        <v>1.6589279216572172E-2</v>
      </c>
      <c r="AD713" s="9">
        <f>return[[#This Row],[SIE.DE]]-$T$7</f>
        <v>1.7690604087494417E-2</v>
      </c>
      <c r="AE713" s="9">
        <f>return[[#This Row],[ZAL.DE]]-$U$7</f>
        <v>4.289193397070927E-2</v>
      </c>
    </row>
    <row r="714" spans="3:31" x14ac:dyDescent="0.25">
      <c r="C714" s="2">
        <v>43936</v>
      </c>
      <c r="D714" s="5">
        <f>('Raw Wide'!B713-'Raw Wide'!B712)/'Raw Wide'!B712</f>
        <v>-4.1817658623996203E-2</v>
      </c>
      <c r="E714" s="5">
        <f>('Raw Wide'!C713-'Raw Wide'!C712)/'Raw Wide'!C712</f>
        <v>-4.7131983638437937E-2</v>
      </c>
      <c r="F714" s="5">
        <f>('Raw Wide'!D713-'Raw Wide'!D712)/'Raw Wide'!D712</f>
        <v>-1.3269366881712768E-2</v>
      </c>
      <c r="G714" s="5">
        <f>('Raw Wide'!E713-'Raw Wide'!E712)/'Raw Wide'!E712</f>
        <v>-2.5600916181643712E-2</v>
      </c>
      <c r="H714" s="5">
        <f>('Raw Wide'!F713-'Raw Wide'!F712)/'Raw Wide'!F712</f>
        <v>-1.8737193231637507E-2</v>
      </c>
      <c r="I714" s="5">
        <f>('Raw Wide'!G713-'Raw Wide'!G712)/'Raw Wide'!G712</f>
        <v>-3.487184296763212E-2</v>
      </c>
      <c r="J714" s="5">
        <f>('Raw Wide'!H713-'Raw Wide'!H712)/'Raw Wide'!H712</f>
        <v>-5.1093233992313115E-2</v>
      </c>
      <c r="K714" s="5">
        <f>('Raw Wide'!I713-'Raw Wide'!I712)/'Raw Wide'!I712</f>
        <v>-3.1715522145976033E-2</v>
      </c>
      <c r="W714" s="2">
        <v>43936</v>
      </c>
      <c r="X714" s="9">
        <f>return[[#This Row],[1COV.DE]]-$N$7</f>
        <v>-4.1781447864223276E-2</v>
      </c>
      <c r="Y714" s="9">
        <f>return[[#This Row],[ADS.DE]]-$O$7</f>
        <v>-4.7386749059334321E-2</v>
      </c>
      <c r="Z714" s="9">
        <f>return[[#This Row],[DB1.DE]]-$P$7</f>
        <v>-1.3837730587734609E-2</v>
      </c>
      <c r="AA714" s="9">
        <f>return[[#This Row],[FME.DE]]-$Q$7</f>
        <v>-2.538902760243307E-2</v>
      </c>
      <c r="AB714" s="9">
        <f>return[[#This Row],[MRK.DE]]-$R$7</f>
        <v>-1.9209810927996385E-2</v>
      </c>
      <c r="AC714" s="9">
        <f>return[[#This Row],[PUM.DE]]-$S$7</f>
        <v>-3.5673963776528407E-2</v>
      </c>
      <c r="AD714" s="9">
        <f>return[[#This Row],[SIE.DE]]-$T$7</f>
        <v>-5.122912958914453E-2</v>
      </c>
      <c r="AE714" s="9">
        <f>return[[#This Row],[ZAL.DE]]-$U$7</f>
        <v>-3.1669967528812328E-2</v>
      </c>
    </row>
    <row r="715" spans="3:31" x14ac:dyDescent="0.25">
      <c r="C715" s="2">
        <v>43937</v>
      </c>
      <c r="D715" s="5">
        <f>('Raw Wide'!B714-'Raw Wide'!B713)/'Raw Wide'!B713</f>
        <v>9.2784714199385977E-3</v>
      </c>
      <c r="E715" s="5">
        <f>('Raw Wide'!C714-'Raw Wide'!C713)/'Raw Wide'!C713</f>
        <v>-1.2132537506824742E-2</v>
      </c>
      <c r="F715" s="5">
        <f>('Raw Wide'!D714-'Raw Wide'!D713)/'Raw Wide'!D713</f>
        <v>3.7355120910070656E-2</v>
      </c>
      <c r="G715" s="5">
        <f>('Raw Wide'!E714-'Raw Wide'!E713)/'Raw Wide'!E713</f>
        <v>3.2361489235357491E-2</v>
      </c>
      <c r="H715" s="5">
        <f>('Raw Wide'!F714-'Raw Wide'!F713)/'Raw Wide'!F713</f>
        <v>2.5321672696502019E-2</v>
      </c>
      <c r="I715" s="5">
        <f>('Raw Wide'!G714-'Raw Wide'!G713)/'Raw Wide'!G713</f>
        <v>-2.089975421712217E-2</v>
      </c>
      <c r="J715" s="5">
        <f>('Raw Wide'!H714-'Raw Wide'!H713)/'Raw Wide'!H713</f>
        <v>-9.8012612023594698E-3</v>
      </c>
      <c r="K715" s="5">
        <f>('Raw Wide'!I714-'Raw Wide'!I713)/'Raw Wide'!I713</f>
        <v>6.2034740993417894E-2</v>
      </c>
      <c r="W715" s="2">
        <v>43937</v>
      </c>
      <c r="X715" s="9">
        <f>return[[#This Row],[1COV.DE]]-$N$7</f>
        <v>9.3146821797115281E-3</v>
      </c>
      <c r="Y715" s="9">
        <f>return[[#This Row],[ADS.DE]]-$O$7</f>
        <v>-1.2387302927721127E-2</v>
      </c>
      <c r="Z715" s="9">
        <f>return[[#This Row],[DB1.DE]]-$P$7</f>
        <v>3.6786757204048816E-2</v>
      </c>
      <c r="AA715" s="9">
        <f>return[[#This Row],[FME.DE]]-$Q$7</f>
        <v>3.2573377814568136E-2</v>
      </c>
      <c r="AB715" s="9">
        <f>return[[#This Row],[MRK.DE]]-$R$7</f>
        <v>2.4849055000143141E-2</v>
      </c>
      <c r="AC715" s="9">
        <f>return[[#This Row],[PUM.DE]]-$S$7</f>
        <v>-2.1701875026018457E-2</v>
      </c>
      <c r="AD715" s="9">
        <f>return[[#This Row],[SIE.DE]]-$T$7</f>
        <v>-9.9371567991908862E-3</v>
      </c>
      <c r="AE715" s="9">
        <f>return[[#This Row],[ZAL.DE]]-$U$7</f>
        <v>6.20802956105816E-2</v>
      </c>
    </row>
    <row r="716" spans="3:31" x14ac:dyDescent="0.25">
      <c r="C716" s="2">
        <v>43938</v>
      </c>
      <c r="D716" s="5">
        <f>('Raw Wide'!B715-'Raw Wide'!B714)/'Raw Wide'!B714</f>
        <v>5.7882154415793162E-2</v>
      </c>
      <c r="E716" s="5">
        <f>('Raw Wide'!C715-'Raw Wide'!C714)/'Raw Wide'!C714</f>
        <v>3.3065549844470458E-2</v>
      </c>
      <c r="F716" s="5">
        <f>('Raw Wide'!D715-'Raw Wide'!D714)/'Raw Wide'!D714</f>
        <v>5.4015899371211949E-3</v>
      </c>
      <c r="G716" s="5">
        <f>('Raw Wide'!E715-'Raw Wide'!E714)/'Raw Wide'!E714</f>
        <v>6.2072173380602128E-3</v>
      </c>
      <c r="H716" s="5">
        <f>('Raw Wide'!F715-'Raw Wide'!F714)/'Raw Wide'!F714</f>
        <v>1.7712559999191305E-2</v>
      </c>
      <c r="I716" s="5">
        <f>('Raw Wide'!G715-'Raw Wide'!G714)/'Raw Wide'!G714</f>
        <v>4.0882775103339673E-2</v>
      </c>
      <c r="J716" s="5">
        <f>('Raw Wide'!H715-'Raw Wide'!H714)/'Raw Wide'!H714</f>
        <v>3.4965961226621045E-2</v>
      </c>
      <c r="K716" s="5">
        <f>('Raw Wide'!I715-'Raw Wide'!I714)/'Raw Wide'!I714</f>
        <v>2.1028084603459937E-2</v>
      </c>
      <c r="W716" s="2">
        <v>43938</v>
      </c>
      <c r="X716" s="9">
        <f>return[[#This Row],[1COV.DE]]-$N$7</f>
        <v>5.7918365175566089E-2</v>
      </c>
      <c r="Y716" s="9">
        <f>return[[#This Row],[ADS.DE]]-$O$7</f>
        <v>3.2810784423574074E-2</v>
      </c>
      <c r="Z716" s="9">
        <f>return[[#This Row],[DB1.DE]]-$P$7</f>
        <v>4.8332262310993544E-3</v>
      </c>
      <c r="AA716" s="9">
        <f>return[[#This Row],[FME.DE]]-$Q$7</f>
        <v>6.4191059172708544E-3</v>
      </c>
      <c r="AB716" s="9">
        <f>return[[#This Row],[MRK.DE]]-$R$7</f>
        <v>1.7239942302832427E-2</v>
      </c>
      <c r="AC716" s="9">
        <f>return[[#This Row],[PUM.DE]]-$S$7</f>
        <v>4.0080654294443387E-2</v>
      </c>
      <c r="AD716" s="9">
        <f>return[[#This Row],[SIE.DE]]-$T$7</f>
        <v>3.483006562978963E-2</v>
      </c>
      <c r="AE716" s="9">
        <f>return[[#This Row],[ZAL.DE]]-$U$7</f>
        <v>2.1073639220623643E-2</v>
      </c>
    </row>
    <row r="717" spans="3:31" x14ac:dyDescent="0.25">
      <c r="C717" s="2">
        <v>43941</v>
      </c>
      <c r="D717" s="5">
        <f>('Raw Wide'!B716-'Raw Wide'!B715)/'Raw Wide'!B715</f>
        <v>7.4293604374353409E-2</v>
      </c>
      <c r="E717" s="5">
        <f>('Raw Wide'!C716-'Raw Wide'!C715)/'Raw Wide'!C715</f>
        <v>1.3260285393820403E-2</v>
      </c>
      <c r="F717" s="5">
        <f>('Raw Wide'!D716-'Raw Wide'!D715)/'Raw Wide'!D715</f>
        <v>-1.2177687221276053E-2</v>
      </c>
      <c r="G717" s="5">
        <f>('Raw Wide'!E716-'Raw Wide'!E715)/'Raw Wide'!E715</f>
        <v>3.9173365752270609E-2</v>
      </c>
      <c r="H717" s="5">
        <f>('Raw Wide'!F716-'Raw Wide'!F715)/'Raw Wide'!F715</f>
        <v>2.5360456660337882E-2</v>
      </c>
      <c r="I717" s="5">
        <f>('Raw Wide'!G716-'Raw Wide'!G715)/'Raw Wide'!G715</f>
        <v>-7.2993380131185313E-3</v>
      </c>
      <c r="J717" s="5">
        <f>('Raw Wide'!H716-'Raw Wide'!H715)/'Raw Wide'!H715</f>
        <v>5.3409055731780744E-3</v>
      </c>
      <c r="K717" s="5">
        <f>('Raw Wide'!I716-'Raw Wide'!I715)/'Raw Wide'!I715</f>
        <v>-2.9748260188826991E-2</v>
      </c>
      <c r="W717" s="2">
        <v>43941</v>
      </c>
      <c r="X717" s="9">
        <f>return[[#This Row],[1COV.DE]]-$N$7</f>
        <v>7.4329815134126342E-2</v>
      </c>
      <c r="Y717" s="9">
        <f>return[[#This Row],[ADS.DE]]-$O$7</f>
        <v>1.3005519972924019E-2</v>
      </c>
      <c r="Z717" s="9">
        <f>return[[#This Row],[DB1.DE]]-$P$7</f>
        <v>-1.2746050927297893E-2</v>
      </c>
      <c r="AA717" s="9">
        <f>return[[#This Row],[FME.DE]]-$Q$7</f>
        <v>3.9385254331481254E-2</v>
      </c>
      <c r="AB717" s="9">
        <f>return[[#This Row],[MRK.DE]]-$R$7</f>
        <v>2.4887838963979003E-2</v>
      </c>
      <c r="AC717" s="9">
        <f>return[[#This Row],[PUM.DE]]-$S$7</f>
        <v>-8.1014588220148179E-3</v>
      </c>
      <c r="AD717" s="9">
        <f>return[[#This Row],[SIE.DE]]-$T$7</f>
        <v>5.2050099763466589E-3</v>
      </c>
      <c r="AE717" s="9">
        <f>return[[#This Row],[ZAL.DE]]-$U$7</f>
        <v>-2.9702705571663286E-2</v>
      </c>
    </row>
    <row r="718" spans="3:31" x14ac:dyDescent="0.25">
      <c r="C718" s="2">
        <v>43942</v>
      </c>
      <c r="D718" s="5">
        <f>('Raw Wide'!B717-'Raw Wide'!B716)/'Raw Wide'!B716</f>
        <v>-4.8051885521841718E-2</v>
      </c>
      <c r="E718" s="5">
        <f>('Raw Wide'!C717-'Raw Wide'!C716)/'Raw Wide'!C716</f>
        <v>-4.693138284564255E-2</v>
      </c>
      <c r="F718" s="5">
        <f>('Raw Wide'!D717-'Raw Wide'!D716)/'Raw Wide'!D716</f>
        <v>-3.4445303854008978E-2</v>
      </c>
      <c r="G718" s="5">
        <f>('Raw Wide'!E717-'Raw Wide'!E716)/'Raw Wide'!E716</f>
        <v>-1.3356917713605932E-2</v>
      </c>
      <c r="H718" s="5">
        <f>('Raw Wide'!F717-'Raw Wide'!F716)/'Raw Wide'!F716</f>
        <v>-2.2308386709571092E-2</v>
      </c>
      <c r="I718" s="5">
        <f>('Raw Wide'!G717-'Raw Wide'!G716)/'Raw Wide'!G716</f>
        <v>-5.112037449981166E-2</v>
      </c>
      <c r="J718" s="5">
        <f>('Raw Wide'!H717-'Raw Wide'!H716)/'Raw Wide'!H716</f>
        <v>-4.2006402691942939E-2</v>
      </c>
      <c r="K718" s="5">
        <f>('Raw Wide'!I717-'Raw Wide'!I716)/'Raw Wide'!I716</f>
        <v>-9.4340089889618558E-3</v>
      </c>
      <c r="W718" s="2">
        <v>43942</v>
      </c>
      <c r="X718" s="9">
        <f>return[[#This Row],[1COV.DE]]-$N$7</f>
        <v>-4.8015674762068791E-2</v>
      </c>
      <c r="Y718" s="9">
        <f>return[[#This Row],[ADS.DE]]-$O$7</f>
        <v>-4.7186148266538934E-2</v>
      </c>
      <c r="Z718" s="9">
        <f>return[[#This Row],[DB1.DE]]-$P$7</f>
        <v>-3.5013667560030819E-2</v>
      </c>
      <c r="AA718" s="9">
        <f>return[[#This Row],[FME.DE]]-$Q$7</f>
        <v>-1.3145029134395291E-2</v>
      </c>
      <c r="AB718" s="9">
        <f>return[[#This Row],[MRK.DE]]-$R$7</f>
        <v>-2.2781004405929971E-2</v>
      </c>
      <c r="AC718" s="9">
        <f>return[[#This Row],[PUM.DE]]-$S$7</f>
        <v>-5.1922495308707947E-2</v>
      </c>
      <c r="AD718" s="9">
        <f>return[[#This Row],[SIE.DE]]-$T$7</f>
        <v>-4.2142298288774353E-2</v>
      </c>
      <c r="AE718" s="9">
        <f>return[[#This Row],[ZAL.DE]]-$U$7</f>
        <v>-9.3884543717981522E-3</v>
      </c>
    </row>
    <row r="719" spans="3:31" x14ac:dyDescent="0.25">
      <c r="C719" s="2">
        <v>43943</v>
      </c>
      <c r="D719" s="5">
        <f>('Raw Wide'!B718-'Raw Wide'!B717)/'Raw Wide'!B717</f>
        <v>2.5579715451560243E-2</v>
      </c>
      <c r="E719" s="5">
        <f>('Raw Wide'!C718-'Raw Wide'!C717)/'Raw Wide'!C717</f>
        <v>-2.083335912612861E-2</v>
      </c>
      <c r="F719" s="5">
        <f>('Raw Wide'!D718-'Raw Wide'!D717)/'Raw Wide'!D717</f>
        <v>2.4408585200434093E-2</v>
      </c>
      <c r="G719" s="5">
        <f>('Raw Wide'!E718-'Raw Wide'!E717)/'Raw Wide'!E717</f>
        <v>2.0757948471100629E-2</v>
      </c>
      <c r="H719" s="5">
        <f>('Raw Wide'!F718-'Raw Wide'!F717)/'Raw Wide'!F717</f>
        <v>1.4880895000826119E-2</v>
      </c>
      <c r="I719" s="5">
        <f>('Raw Wide'!G718-'Raw Wide'!G717)/'Raw Wide'!G717</f>
        <v>-7.3801253633740413E-3</v>
      </c>
      <c r="J719" s="5">
        <f>('Raw Wide'!H718-'Raw Wide'!H717)/'Raw Wide'!H717</f>
        <v>1.8957920517583025E-2</v>
      </c>
      <c r="K719" s="5">
        <f>('Raw Wide'!I718-'Raw Wide'!I717)/'Raw Wide'!I717</f>
        <v>0</v>
      </c>
      <c r="W719" s="2">
        <v>43943</v>
      </c>
      <c r="X719" s="9">
        <f>return[[#This Row],[1COV.DE]]-$N$7</f>
        <v>2.5615926211333174E-2</v>
      </c>
      <c r="Y719" s="9">
        <f>return[[#This Row],[ADS.DE]]-$O$7</f>
        <v>-2.1088124547024995E-2</v>
      </c>
      <c r="Z719" s="9">
        <f>return[[#This Row],[DB1.DE]]-$P$7</f>
        <v>2.3840221494412252E-2</v>
      </c>
      <c r="AA719" s="9">
        <f>return[[#This Row],[FME.DE]]-$Q$7</f>
        <v>2.0969837050311271E-2</v>
      </c>
      <c r="AB719" s="9">
        <f>return[[#This Row],[MRK.DE]]-$R$7</f>
        <v>1.440827730446724E-2</v>
      </c>
      <c r="AC719" s="9">
        <f>return[[#This Row],[PUM.DE]]-$S$7</f>
        <v>-8.1822461722703271E-3</v>
      </c>
      <c r="AD719" s="9">
        <f>return[[#This Row],[SIE.DE]]-$T$7</f>
        <v>1.882202492075161E-2</v>
      </c>
      <c r="AE719" s="9">
        <f>return[[#This Row],[ZAL.DE]]-$U$7</f>
        <v>4.5554617163703678E-5</v>
      </c>
    </row>
    <row r="720" spans="3:31" x14ac:dyDescent="0.25">
      <c r="C720" s="2">
        <v>43944</v>
      </c>
      <c r="D720" s="5">
        <f>('Raw Wide'!B719-'Raw Wide'!B718)/'Raw Wide'!B718</f>
        <v>8.3140187536600019E-3</v>
      </c>
      <c r="E720" s="5">
        <f>('Raw Wide'!C719-'Raw Wide'!C718)/'Raw Wide'!C718</f>
        <v>7.7369393792853644E-3</v>
      </c>
      <c r="F720" s="5">
        <f>('Raw Wide'!D719-'Raw Wide'!D718)/'Raw Wide'!D718</f>
        <v>8.7977957276623303E-3</v>
      </c>
      <c r="G720" s="5">
        <f>('Raw Wide'!E719-'Raw Wide'!E718)/'Raw Wide'!E718</f>
        <v>2.4462187444507101E-2</v>
      </c>
      <c r="H720" s="5">
        <f>('Raw Wide'!F719-'Raw Wide'!F718)/'Raw Wide'!F718</f>
        <v>1.612906095249091E-2</v>
      </c>
      <c r="I720" s="5">
        <f>('Raw Wide'!G719-'Raw Wide'!G718)/'Raw Wide'!G718</f>
        <v>4.0893136559731532E-3</v>
      </c>
      <c r="J720" s="5">
        <f>('Raw Wide'!H719-'Raw Wide'!H718)/'Raw Wide'!H718</f>
        <v>1.4681663812344052E-2</v>
      </c>
      <c r="K720" s="5">
        <f>('Raw Wide'!I719-'Raw Wide'!I718)/'Raw Wide'!I718</f>
        <v>-2.6190714285713548E-3</v>
      </c>
      <c r="W720" s="2">
        <v>43944</v>
      </c>
      <c r="X720" s="9">
        <f>return[[#This Row],[1COV.DE]]-$N$7</f>
        <v>8.3502295134329323E-3</v>
      </c>
      <c r="Y720" s="9">
        <f>return[[#This Row],[ADS.DE]]-$O$7</f>
        <v>7.482173958388981E-3</v>
      </c>
      <c r="Z720" s="9">
        <f>return[[#This Row],[DB1.DE]]-$P$7</f>
        <v>8.2294320216404898E-3</v>
      </c>
      <c r="AA720" s="9">
        <f>return[[#This Row],[FME.DE]]-$Q$7</f>
        <v>2.4674076023717743E-2</v>
      </c>
      <c r="AB720" s="9">
        <f>return[[#This Row],[MRK.DE]]-$R$7</f>
        <v>1.5656443256132031E-2</v>
      </c>
      <c r="AC720" s="9">
        <f>return[[#This Row],[PUM.DE]]-$S$7</f>
        <v>3.2871928470768674E-3</v>
      </c>
      <c r="AD720" s="9">
        <f>return[[#This Row],[SIE.DE]]-$T$7</f>
        <v>1.4545768215512636E-2</v>
      </c>
      <c r="AE720" s="9">
        <f>return[[#This Row],[ZAL.DE]]-$U$7</f>
        <v>-2.5735168114076512E-3</v>
      </c>
    </row>
    <row r="721" spans="3:31" x14ac:dyDescent="0.25">
      <c r="C721" s="2">
        <v>43945</v>
      </c>
      <c r="D721" s="5">
        <f>('Raw Wide'!B720-'Raw Wide'!B719)/'Raw Wide'!B719</f>
        <v>-1.748020619877437E-2</v>
      </c>
      <c r="E721" s="5">
        <f>('Raw Wide'!C720-'Raw Wide'!C719)/'Raw Wide'!C719</f>
        <v>-1.4395366848144991E-2</v>
      </c>
      <c r="F721" s="5">
        <f>('Raw Wide'!D720-'Raw Wide'!D719)/'Raw Wide'!D719</f>
        <v>-1.6351791071586758E-2</v>
      </c>
      <c r="G721" s="5">
        <f>('Raw Wide'!E720-'Raw Wide'!E719)/'Raw Wide'!E719</f>
        <v>-3.1645730925069795E-3</v>
      </c>
      <c r="H721" s="5">
        <f>('Raw Wide'!F720-'Raw Wide'!F719)/'Raw Wide'!F719</f>
        <v>5.2909441194754162E-3</v>
      </c>
      <c r="I721" s="5">
        <f>('Raw Wide'!G720-'Raw Wide'!G719)/'Raw Wide'!G719</f>
        <v>-1.9252213349131631E-2</v>
      </c>
      <c r="J721" s="5">
        <f>('Raw Wide'!H720-'Raw Wide'!H719)/'Raw Wide'!H719</f>
        <v>-2.1579129177161122E-2</v>
      </c>
      <c r="K721" s="5">
        <f>('Raw Wide'!I720-'Raw Wide'!I719)/'Raw Wide'!I719</f>
        <v>1.2413488002231594E-2</v>
      </c>
      <c r="W721" s="2">
        <v>43945</v>
      </c>
      <c r="X721" s="9">
        <f>return[[#This Row],[1COV.DE]]-$N$7</f>
        <v>-1.744399543900144E-2</v>
      </c>
      <c r="Y721" s="9">
        <f>return[[#This Row],[ADS.DE]]-$O$7</f>
        <v>-1.4650132269041376E-2</v>
      </c>
      <c r="Z721" s="9">
        <f>return[[#This Row],[DB1.DE]]-$P$7</f>
        <v>-1.6920154777608599E-2</v>
      </c>
      <c r="AA721" s="9">
        <f>return[[#This Row],[FME.DE]]-$Q$7</f>
        <v>-2.9526845132963374E-3</v>
      </c>
      <c r="AB721" s="9">
        <f>return[[#This Row],[MRK.DE]]-$R$7</f>
        <v>4.8183264231165387E-3</v>
      </c>
      <c r="AC721" s="9">
        <f>return[[#This Row],[PUM.DE]]-$S$7</f>
        <v>-2.0054334158027917E-2</v>
      </c>
      <c r="AD721" s="9">
        <f>return[[#This Row],[SIE.DE]]-$T$7</f>
        <v>-2.1715024773992536E-2</v>
      </c>
      <c r="AE721" s="9">
        <f>return[[#This Row],[ZAL.DE]]-$U$7</f>
        <v>1.2459042619395297E-2</v>
      </c>
    </row>
    <row r="722" spans="3:31" x14ac:dyDescent="0.25">
      <c r="C722" s="2">
        <v>43948</v>
      </c>
      <c r="D722" s="5">
        <f>('Raw Wide'!B721-'Raw Wide'!B720)/'Raw Wide'!B720</f>
        <v>1.2755979408593434E-2</v>
      </c>
      <c r="E722" s="5">
        <f>('Raw Wide'!C721-'Raw Wide'!C720)/'Raw Wide'!C720</f>
        <v>6.815946166054499E-3</v>
      </c>
      <c r="F722" s="5">
        <f>('Raw Wide'!D721-'Raw Wide'!D720)/'Raw Wide'!D720</f>
        <v>4.0635458455769276E-2</v>
      </c>
      <c r="G722" s="5">
        <f>('Raw Wide'!E721-'Raw Wide'!E720)/'Raw Wide'!E720</f>
        <v>3.8960987332888906E-2</v>
      </c>
      <c r="H722" s="5">
        <f>('Raw Wide'!F721-'Raw Wide'!F720)/'Raw Wide'!F720</f>
        <v>2.6162886570675961E-2</v>
      </c>
      <c r="I722" s="5">
        <f>('Raw Wide'!G721-'Raw Wide'!G720)/'Raw Wide'!G720</f>
        <v>4.379011254856717E-2</v>
      </c>
      <c r="J722" s="5">
        <f>('Raw Wide'!H721-'Raw Wide'!H720)/'Raw Wide'!H720</f>
        <v>4.2197844776465529E-2</v>
      </c>
      <c r="K722" s="5">
        <f>('Raw Wide'!I721-'Raw Wide'!I720)/'Raw Wide'!I720</f>
        <v>1.3911813251591687E-2</v>
      </c>
      <c r="W722" s="2">
        <v>43948</v>
      </c>
      <c r="X722" s="9">
        <f>return[[#This Row],[1COV.DE]]-$N$7</f>
        <v>1.2792190168366364E-2</v>
      </c>
      <c r="Y722" s="9">
        <f>return[[#This Row],[ADS.DE]]-$O$7</f>
        <v>6.5611807451581156E-3</v>
      </c>
      <c r="Z722" s="9">
        <f>return[[#This Row],[DB1.DE]]-$P$7</f>
        <v>4.0067094749747435E-2</v>
      </c>
      <c r="AA722" s="9">
        <f>return[[#This Row],[FME.DE]]-$Q$7</f>
        <v>3.9172875912099551E-2</v>
      </c>
      <c r="AB722" s="9">
        <f>return[[#This Row],[MRK.DE]]-$R$7</f>
        <v>2.5690268874317083E-2</v>
      </c>
      <c r="AC722" s="9">
        <f>return[[#This Row],[PUM.DE]]-$S$7</f>
        <v>4.2987991739670883E-2</v>
      </c>
      <c r="AD722" s="9">
        <f>return[[#This Row],[SIE.DE]]-$T$7</f>
        <v>4.2061949179634114E-2</v>
      </c>
      <c r="AE722" s="9">
        <f>return[[#This Row],[ZAL.DE]]-$U$7</f>
        <v>1.3957367868755391E-2</v>
      </c>
    </row>
    <row r="723" spans="3:31" x14ac:dyDescent="0.25">
      <c r="C723" s="2">
        <v>43949</v>
      </c>
      <c r="D723" s="5">
        <f>('Raw Wide'!B722-'Raw Wide'!B721)/'Raw Wide'!B721</f>
        <v>1.1269419417126508E-2</v>
      </c>
      <c r="E723" s="5">
        <f>('Raw Wide'!C722-'Raw Wide'!C721)/'Raw Wide'!C721</f>
        <v>-6.7698035495062994E-3</v>
      </c>
      <c r="F723" s="5">
        <f>('Raw Wide'!D722-'Raw Wide'!D721)/'Raw Wide'!D721</f>
        <v>-1.2424665925667025E-2</v>
      </c>
      <c r="G723" s="5">
        <f>('Raw Wide'!E722-'Raw Wide'!E721)/'Raw Wide'!E721</f>
        <v>-9.1666089596890935E-3</v>
      </c>
      <c r="H723" s="5">
        <f>('Raw Wide'!F722-'Raw Wide'!F721)/'Raw Wide'!F721</f>
        <v>1.6052890437448009E-2</v>
      </c>
      <c r="I723" s="5">
        <f>('Raw Wide'!G722-'Raw Wide'!G721)/'Raw Wide'!G721</f>
        <v>-3.2549319864874689E-3</v>
      </c>
      <c r="J723" s="5">
        <f>('Raw Wide'!H722-'Raw Wide'!H721)/'Raw Wide'!H721</f>
        <v>3.8287387639181651E-2</v>
      </c>
      <c r="K723" s="5">
        <f>('Raw Wide'!I722-'Raw Wide'!I721)/'Raw Wide'!I721</f>
        <v>1.8604627906976735E-2</v>
      </c>
      <c r="W723" s="2">
        <v>43949</v>
      </c>
      <c r="X723" s="9">
        <f>return[[#This Row],[1COV.DE]]-$N$7</f>
        <v>1.1305630176899438E-2</v>
      </c>
      <c r="Y723" s="9">
        <f>return[[#This Row],[ADS.DE]]-$O$7</f>
        <v>-7.0245689704026837E-3</v>
      </c>
      <c r="Z723" s="9">
        <f>return[[#This Row],[DB1.DE]]-$P$7</f>
        <v>-1.2993029631688866E-2</v>
      </c>
      <c r="AA723" s="9">
        <f>return[[#This Row],[FME.DE]]-$Q$7</f>
        <v>-8.9547203804784519E-3</v>
      </c>
      <c r="AB723" s="9">
        <f>return[[#This Row],[MRK.DE]]-$R$7</f>
        <v>1.558027274108913E-2</v>
      </c>
      <c r="AC723" s="9">
        <f>return[[#This Row],[PUM.DE]]-$S$7</f>
        <v>-4.0570527953837547E-3</v>
      </c>
      <c r="AD723" s="9">
        <f>return[[#This Row],[SIE.DE]]-$T$7</f>
        <v>3.8151492042350237E-2</v>
      </c>
      <c r="AE723" s="9">
        <f>return[[#This Row],[ZAL.DE]]-$U$7</f>
        <v>1.8650182524140441E-2</v>
      </c>
    </row>
    <row r="724" spans="3:31" x14ac:dyDescent="0.25">
      <c r="C724" s="2">
        <v>43950</v>
      </c>
      <c r="D724" s="5">
        <f>('Raw Wide'!B723-'Raw Wide'!B722)/'Raw Wide'!B722</f>
        <v>4.260892388825787E-2</v>
      </c>
      <c r="E724" s="5">
        <f>('Raw Wide'!C723-'Raw Wide'!C722)/'Raw Wide'!C722</f>
        <v>3.4566671405618338E-2</v>
      </c>
      <c r="F724" s="5">
        <f>('Raw Wide'!D723-'Raw Wide'!D722)/'Raw Wide'!D722</f>
        <v>1.3659165707289957E-2</v>
      </c>
      <c r="G724" s="5">
        <f>('Raw Wide'!E723-'Raw Wide'!E722)/'Raw Wide'!E722</f>
        <v>2.8034355533295722E-3</v>
      </c>
      <c r="H724" s="5">
        <f>('Raw Wide'!F723-'Raw Wide'!F722)/'Raw Wide'!F722</f>
        <v>3.2527342652422663E-3</v>
      </c>
      <c r="I724" s="5">
        <f>('Raw Wide'!G723-'Raw Wide'!G722)/'Raw Wide'!G722</f>
        <v>5.4063859207621009E-2</v>
      </c>
      <c r="J724" s="5">
        <f>('Raw Wide'!H723-'Raw Wide'!H722)/'Raw Wide'!H722</f>
        <v>3.5108435681906761E-2</v>
      </c>
      <c r="K724" s="5">
        <f>('Raw Wide'!I723-'Raw Wide'!I722)/'Raw Wide'!I722</f>
        <v>2.2831050749567369E-2</v>
      </c>
      <c r="W724" s="2">
        <v>43950</v>
      </c>
      <c r="X724" s="9">
        <f>return[[#This Row],[1COV.DE]]-$N$7</f>
        <v>4.2645134648030797E-2</v>
      </c>
      <c r="Y724" s="9">
        <f>return[[#This Row],[ADS.DE]]-$O$7</f>
        <v>3.4311905984721953E-2</v>
      </c>
      <c r="Z724" s="9">
        <f>return[[#This Row],[DB1.DE]]-$P$7</f>
        <v>1.3090802001268116E-2</v>
      </c>
      <c r="AA724" s="9">
        <f>return[[#This Row],[FME.DE]]-$Q$7</f>
        <v>3.0153241325402143E-3</v>
      </c>
      <c r="AB724" s="9">
        <f>return[[#This Row],[MRK.DE]]-$R$7</f>
        <v>2.7801165688833883E-3</v>
      </c>
      <c r="AC724" s="9">
        <f>return[[#This Row],[PUM.DE]]-$S$7</f>
        <v>5.3261738398724723E-2</v>
      </c>
      <c r="AD724" s="9">
        <f>return[[#This Row],[SIE.DE]]-$T$7</f>
        <v>3.4972540085075346E-2</v>
      </c>
      <c r="AE724" s="9">
        <f>return[[#This Row],[ZAL.DE]]-$U$7</f>
        <v>2.2876605366731074E-2</v>
      </c>
    </row>
    <row r="725" spans="3:31" x14ac:dyDescent="0.25">
      <c r="C725" s="2">
        <v>43951</v>
      </c>
      <c r="D725" s="5">
        <f>('Raw Wide'!B724-'Raw Wide'!B723)/'Raw Wide'!B723</f>
        <v>-3.5523284910806412E-2</v>
      </c>
      <c r="E725" s="5">
        <f>('Raw Wide'!C724-'Raw Wide'!C723)/'Raw Wide'!C723</f>
        <v>-1.5529490766594944E-2</v>
      </c>
      <c r="F725" s="5">
        <f>('Raw Wide'!D724-'Raw Wide'!D723)/'Raw Wide'!D723</f>
        <v>5.3193383589617638E-3</v>
      </c>
      <c r="G725" s="5">
        <f>('Raw Wide'!E724-'Raw Wide'!E723)/'Raw Wide'!E723</f>
        <v>1.6774193704273584E-3</v>
      </c>
      <c r="H725" s="5">
        <f>('Raw Wide'!F724-'Raw Wide'!F723)/'Raw Wide'!F723</f>
        <v>-1.7137610391736266E-2</v>
      </c>
      <c r="I725" s="5">
        <f>('Raw Wide'!G724-'Raw Wide'!G723)/'Raw Wide'!G723</f>
        <v>-1.2392358645088144E-2</v>
      </c>
      <c r="J725" s="5">
        <f>('Raw Wide'!H724-'Raw Wide'!H723)/'Raw Wide'!H723</f>
        <v>-3.6193931533065472E-2</v>
      </c>
      <c r="K725" s="5">
        <f>('Raw Wide'!I724-'Raw Wide'!I723)/'Raw Wide'!I723</f>
        <v>-6.9195760473120269E-3</v>
      </c>
      <c r="W725" s="2">
        <v>43951</v>
      </c>
      <c r="X725" s="9">
        <f>return[[#This Row],[1COV.DE]]-$N$7</f>
        <v>-3.5487074151033485E-2</v>
      </c>
      <c r="Y725" s="9">
        <f>return[[#This Row],[ADS.DE]]-$O$7</f>
        <v>-1.5784256187491328E-2</v>
      </c>
      <c r="Z725" s="9">
        <f>return[[#This Row],[DB1.DE]]-$P$7</f>
        <v>4.7509746529399233E-3</v>
      </c>
      <c r="AA725" s="9">
        <f>return[[#This Row],[FME.DE]]-$Q$7</f>
        <v>1.8893079496380004E-3</v>
      </c>
      <c r="AB725" s="9">
        <f>return[[#This Row],[MRK.DE]]-$R$7</f>
        <v>-1.7610228088095144E-2</v>
      </c>
      <c r="AC725" s="9">
        <f>return[[#This Row],[PUM.DE]]-$S$7</f>
        <v>-1.319447945398443E-2</v>
      </c>
      <c r="AD725" s="9">
        <f>return[[#This Row],[SIE.DE]]-$T$7</f>
        <v>-3.6329827129896887E-2</v>
      </c>
      <c r="AE725" s="9">
        <f>return[[#This Row],[ZAL.DE]]-$U$7</f>
        <v>-6.8740214301483233E-3</v>
      </c>
    </row>
    <row r="726" spans="3:31" x14ac:dyDescent="0.25">
      <c r="C726" s="2">
        <v>43955</v>
      </c>
      <c r="D726" s="5">
        <f>('Raw Wide'!B725-'Raw Wide'!B724)/'Raw Wide'!B724</f>
        <v>-2.4771952497500326E-2</v>
      </c>
      <c r="E726" s="5">
        <f>('Raw Wide'!C725-'Raw Wide'!C724)/'Raw Wide'!C724</f>
        <v>-7.3374705274338717E-2</v>
      </c>
      <c r="F726" s="5">
        <f>('Raw Wide'!D725-'Raw Wide'!D724)/'Raw Wide'!D724</f>
        <v>-1.5520329667590428E-2</v>
      </c>
      <c r="G726" s="5">
        <f>('Raw Wide'!E725-'Raw Wide'!E724)/'Raw Wide'!E724</f>
        <v>-2.9584184764959515E-2</v>
      </c>
      <c r="H726" s="5">
        <f>('Raw Wide'!F725-'Raw Wide'!F724)/'Raw Wide'!F724</f>
        <v>-4.3355280927965194E-2</v>
      </c>
      <c r="I726" s="5">
        <f>('Raw Wide'!G725-'Raw Wide'!G724)/'Raw Wide'!G724</f>
        <v>-6.7967998131539906E-2</v>
      </c>
      <c r="J726" s="5">
        <f>('Raw Wide'!H725-'Raw Wide'!H724)/'Raw Wide'!H724</f>
        <v>-4.5819550475669206E-2</v>
      </c>
      <c r="K726" s="5">
        <f>('Raw Wide'!I725-'Raw Wide'!I724)/'Raw Wide'!I724</f>
        <v>1.033937917107766E-2</v>
      </c>
      <c r="W726" s="2">
        <v>43955</v>
      </c>
      <c r="X726" s="9">
        <f>return[[#This Row],[1COV.DE]]-$N$7</f>
        <v>-2.4735741737727395E-2</v>
      </c>
      <c r="Y726" s="9">
        <f>return[[#This Row],[ADS.DE]]-$O$7</f>
        <v>-7.3629470695235094E-2</v>
      </c>
      <c r="Z726" s="9">
        <f>return[[#This Row],[DB1.DE]]-$P$7</f>
        <v>-1.6088693373612267E-2</v>
      </c>
      <c r="AA726" s="9">
        <f>return[[#This Row],[FME.DE]]-$Q$7</f>
        <v>-2.9372296185748874E-2</v>
      </c>
      <c r="AB726" s="9">
        <f>return[[#This Row],[MRK.DE]]-$R$7</f>
        <v>-4.3827898624324069E-2</v>
      </c>
      <c r="AC726" s="9">
        <f>return[[#This Row],[PUM.DE]]-$S$7</f>
        <v>-6.8770118940436192E-2</v>
      </c>
      <c r="AD726" s="9">
        <f>return[[#This Row],[SIE.DE]]-$T$7</f>
        <v>-4.5955446072500621E-2</v>
      </c>
      <c r="AE726" s="9">
        <f>return[[#This Row],[ZAL.DE]]-$U$7</f>
        <v>1.0384933788241364E-2</v>
      </c>
    </row>
    <row r="727" spans="3:31" x14ac:dyDescent="0.25">
      <c r="C727" s="2">
        <v>43956</v>
      </c>
      <c r="D727" s="5">
        <f>('Raw Wide'!B726-'Raw Wide'!B725)/'Raw Wide'!B725</f>
        <v>2.4732626409836537E-2</v>
      </c>
      <c r="E727" s="5">
        <f>('Raw Wide'!C726-'Raw Wide'!C725)/'Raw Wide'!C725</f>
        <v>2.5793149613343613E-2</v>
      </c>
      <c r="F727" s="5">
        <f>('Raw Wide'!D726-'Raw Wide'!D725)/'Raw Wide'!D725</f>
        <v>3.6187689690101624E-2</v>
      </c>
      <c r="G727" s="5">
        <f>('Raw Wide'!E726-'Raw Wide'!E725)/'Raw Wide'!E725</f>
        <v>2.7897767801054137E-2</v>
      </c>
      <c r="H727" s="5">
        <f>('Raw Wide'!F726-'Raw Wide'!F725)/'Raw Wide'!F725</f>
        <v>5.5665009174778228E-2</v>
      </c>
      <c r="I727" s="5">
        <f>('Raw Wide'!G726-'Raw Wide'!G725)/'Raw Wide'!G725</f>
        <v>2.9169816873898736E-2</v>
      </c>
      <c r="J727" s="5">
        <f>('Raw Wide'!H726-'Raw Wide'!H725)/'Raw Wide'!H725</f>
        <v>3.3415890446121588E-2</v>
      </c>
      <c r="K727" s="5">
        <f>('Raw Wide'!I726-'Raw Wide'!I725)/'Raw Wide'!I725</f>
        <v>2.1579465593337791E-2</v>
      </c>
      <c r="W727" s="2">
        <v>43956</v>
      </c>
      <c r="X727" s="9">
        <f>return[[#This Row],[1COV.DE]]-$N$7</f>
        <v>2.4768837169609467E-2</v>
      </c>
      <c r="Y727" s="9">
        <f>return[[#This Row],[ADS.DE]]-$O$7</f>
        <v>2.5538384192447229E-2</v>
      </c>
      <c r="Z727" s="9">
        <f>return[[#This Row],[DB1.DE]]-$P$7</f>
        <v>3.5619325984079783E-2</v>
      </c>
      <c r="AA727" s="9">
        <f>return[[#This Row],[FME.DE]]-$Q$7</f>
        <v>2.8109656380264778E-2</v>
      </c>
      <c r="AB727" s="9">
        <f>return[[#This Row],[MRK.DE]]-$R$7</f>
        <v>5.5192391478419353E-2</v>
      </c>
      <c r="AC727" s="9">
        <f>return[[#This Row],[PUM.DE]]-$S$7</f>
        <v>2.8367696065002449E-2</v>
      </c>
      <c r="AD727" s="9">
        <f>return[[#This Row],[SIE.DE]]-$T$7</f>
        <v>3.3279994849290173E-2</v>
      </c>
      <c r="AE727" s="9">
        <f>return[[#This Row],[ZAL.DE]]-$U$7</f>
        <v>2.1625020210501496E-2</v>
      </c>
    </row>
    <row r="728" spans="3:31" x14ac:dyDescent="0.25">
      <c r="C728" s="2">
        <v>43957</v>
      </c>
      <c r="D728" s="5">
        <f>('Raw Wide'!B727-'Raw Wide'!B726)/'Raw Wide'!B726</f>
        <v>-1.0437037889166511E-2</v>
      </c>
      <c r="E728" s="5">
        <f>('Raw Wide'!C727-'Raw Wide'!C726)/'Raw Wide'!C726</f>
        <v>5.7832442995933561E-3</v>
      </c>
      <c r="F728" s="5">
        <f>('Raw Wide'!D727-'Raw Wide'!D726)/'Raw Wide'!D726</f>
        <v>8.9902333034834192E-3</v>
      </c>
      <c r="G728" s="5">
        <f>('Raw Wide'!E727-'Raw Wide'!E726)/'Raw Wide'!E726</f>
        <v>1.5388891081290585E-2</v>
      </c>
      <c r="H728" s="5">
        <f>('Raw Wide'!F727-'Raw Wide'!F726)/'Raw Wide'!F726</f>
        <v>-4.6659619153160411E-4</v>
      </c>
      <c r="I728" s="5">
        <f>('Raw Wide'!G727-'Raw Wide'!G726)/'Raw Wide'!G726</f>
        <v>-4.3605214464478501E-3</v>
      </c>
      <c r="J728" s="5">
        <f>('Raw Wide'!H727-'Raw Wide'!H726)/'Raw Wide'!H726</f>
        <v>-1.2335381162548452E-2</v>
      </c>
      <c r="K728" s="5">
        <f>('Raw Wide'!I727-'Raw Wide'!I726)/'Raw Wide'!I726</f>
        <v>4.5296212774225304E-2</v>
      </c>
      <c r="W728" s="2">
        <v>43957</v>
      </c>
      <c r="X728" s="9">
        <f>return[[#This Row],[1COV.DE]]-$N$7</f>
        <v>-1.0400827129393581E-2</v>
      </c>
      <c r="Y728" s="9">
        <f>return[[#This Row],[ADS.DE]]-$O$7</f>
        <v>5.5284788786969727E-3</v>
      </c>
      <c r="Z728" s="9">
        <f>return[[#This Row],[DB1.DE]]-$P$7</f>
        <v>8.4218695974615787E-3</v>
      </c>
      <c r="AA728" s="9">
        <f>return[[#This Row],[FME.DE]]-$Q$7</f>
        <v>1.5600779660501227E-2</v>
      </c>
      <c r="AB728" s="9">
        <f>return[[#This Row],[MRK.DE]]-$R$7</f>
        <v>-9.3921388789048189E-4</v>
      </c>
      <c r="AC728" s="9">
        <f>return[[#This Row],[PUM.DE]]-$S$7</f>
        <v>-5.1626422553441359E-3</v>
      </c>
      <c r="AD728" s="9">
        <f>return[[#This Row],[SIE.DE]]-$T$7</f>
        <v>-1.2471276759379868E-2</v>
      </c>
      <c r="AE728" s="9">
        <f>return[[#This Row],[ZAL.DE]]-$U$7</f>
        <v>4.534176739138901E-2</v>
      </c>
    </row>
    <row r="729" spans="3:31" x14ac:dyDescent="0.25">
      <c r="C729" s="2">
        <v>43958</v>
      </c>
      <c r="D729" s="5">
        <f>('Raw Wide'!B728-'Raw Wide'!B727)/'Raw Wide'!B727</f>
        <v>1.021753998197354E-2</v>
      </c>
      <c r="E729" s="5">
        <f>('Raw Wide'!C728-'Raw Wide'!C727)/'Raw Wide'!C727</f>
        <v>4.5500005612830789E-2</v>
      </c>
      <c r="F729" s="5">
        <f>('Raw Wide'!D728-'Raw Wide'!D727)/'Raw Wide'!D727</f>
        <v>1.7135073322501786E-2</v>
      </c>
      <c r="G729" s="5">
        <f>('Raw Wide'!E728-'Raw Wide'!E727)/'Raw Wide'!E727</f>
        <v>-2.1769106546892892E-2</v>
      </c>
      <c r="H729" s="5">
        <f>('Raw Wide'!F728-'Raw Wide'!F727)/'Raw Wide'!F727</f>
        <v>-1.6806731604361427E-2</v>
      </c>
      <c r="I729" s="5">
        <f>('Raw Wide'!G728-'Raw Wide'!G727)/'Raw Wide'!G727</f>
        <v>8.1386851082980133E-2</v>
      </c>
      <c r="J729" s="5">
        <f>('Raw Wide'!H728-'Raw Wide'!H727)/'Raw Wide'!H727</f>
        <v>2.2311164903265995E-2</v>
      </c>
      <c r="K729" s="5">
        <f>('Raw Wide'!I728-'Raw Wide'!I727)/'Raw Wide'!I727</f>
        <v>0.11458333333333333</v>
      </c>
      <c r="W729" s="2">
        <v>43958</v>
      </c>
      <c r="X729" s="9">
        <f>return[[#This Row],[1COV.DE]]-$N$7</f>
        <v>1.0253750741746471E-2</v>
      </c>
      <c r="Y729" s="9">
        <f>return[[#This Row],[ADS.DE]]-$O$7</f>
        <v>4.5245240191934405E-2</v>
      </c>
      <c r="Z729" s="9">
        <f>return[[#This Row],[DB1.DE]]-$P$7</f>
        <v>1.6566709616479946E-2</v>
      </c>
      <c r="AA729" s="9">
        <f>return[[#This Row],[FME.DE]]-$Q$7</f>
        <v>-2.155721796768225E-2</v>
      </c>
      <c r="AB729" s="9">
        <f>return[[#This Row],[MRK.DE]]-$R$7</f>
        <v>-1.7279349300720306E-2</v>
      </c>
      <c r="AC729" s="9">
        <f>return[[#This Row],[PUM.DE]]-$S$7</f>
        <v>8.0584730274083846E-2</v>
      </c>
      <c r="AD729" s="9">
        <f>return[[#This Row],[SIE.DE]]-$T$7</f>
        <v>2.217526930643458E-2</v>
      </c>
      <c r="AE729" s="9">
        <f>return[[#This Row],[ZAL.DE]]-$U$7</f>
        <v>0.11462888795049703</v>
      </c>
    </row>
    <row r="730" spans="3:31" x14ac:dyDescent="0.25">
      <c r="C730" s="2">
        <v>43959</v>
      </c>
      <c r="D730" s="5">
        <f>('Raw Wide'!B729-'Raw Wide'!B728)/'Raw Wide'!B728</f>
        <v>1.1093007966927734E-2</v>
      </c>
      <c r="E730" s="5">
        <f>('Raw Wide'!C729-'Raw Wide'!C728)/'Raw Wide'!C728</f>
        <v>-5.7389165840745502E-3</v>
      </c>
      <c r="F730" s="5">
        <f>('Raw Wide'!D729-'Raw Wide'!D728)/'Raw Wide'!D728</f>
        <v>1.0108462600656582E-3</v>
      </c>
      <c r="G730" s="5">
        <f>('Raw Wide'!E729-'Raw Wide'!E728)/'Raw Wide'!E728</f>
        <v>1.0985785613467254E-2</v>
      </c>
      <c r="H730" s="5">
        <f>('Raw Wide'!F729-'Raw Wide'!F728)/'Raw Wide'!F728</f>
        <v>7.597278542457387E-3</v>
      </c>
      <c r="I730" s="5">
        <f>('Raw Wide'!G729-'Raw Wide'!G728)/'Raw Wide'!G728</f>
        <v>2.280459246745305E-2</v>
      </c>
      <c r="J730" s="5">
        <f>('Raw Wide'!H729-'Raw Wide'!H728)/'Raw Wide'!H728</f>
        <v>4.7681219424112242E-2</v>
      </c>
      <c r="K730" s="5">
        <f>('Raw Wide'!I729-'Raw Wide'!I728)/'Raw Wide'!I728</f>
        <v>-1.869121495327091E-3</v>
      </c>
      <c r="W730" s="2">
        <v>43959</v>
      </c>
      <c r="X730" s="9">
        <f>return[[#This Row],[1COV.DE]]-$N$7</f>
        <v>1.1129218726700665E-2</v>
      </c>
      <c r="Y730" s="9">
        <f>return[[#This Row],[ADS.DE]]-$O$7</f>
        <v>-5.9936820049709336E-3</v>
      </c>
      <c r="Z730" s="9">
        <f>return[[#This Row],[DB1.DE]]-$P$7</f>
        <v>4.4248255404381778E-4</v>
      </c>
      <c r="AA730" s="9">
        <f>return[[#This Row],[FME.DE]]-$Q$7</f>
        <v>1.1197674192677896E-2</v>
      </c>
      <c r="AB730" s="9">
        <f>return[[#This Row],[MRK.DE]]-$R$7</f>
        <v>7.1246608460985095E-3</v>
      </c>
      <c r="AC730" s="9">
        <f>return[[#This Row],[PUM.DE]]-$S$7</f>
        <v>2.2002471658556764E-2</v>
      </c>
      <c r="AD730" s="9">
        <f>return[[#This Row],[SIE.DE]]-$T$7</f>
        <v>4.7545323827280828E-2</v>
      </c>
      <c r="AE730" s="9">
        <f>return[[#This Row],[ZAL.DE]]-$U$7</f>
        <v>-1.8235668781633873E-3</v>
      </c>
    </row>
    <row r="731" spans="3:31" x14ac:dyDescent="0.25">
      <c r="C731" s="2">
        <v>43962</v>
      </c>
      <c r="D731" s="5">
        <f>('Raw Wide'!B730-'Raw Wide'!B729)/'Raw Wide'!B729</f>
        <v>-2.6782889428865909E-2</v>
      </c>
      <c r="E731" s="5">
        <f>('Raw Wide'!C730-'Raw Wide'!C729)/'Raw Wide'!C729</f>
        <v>-1.1544002885106774E-2</v>
      </c>
      <c r="F731" s="5">
        <f>('Raw Wide'!D730-'Raw Wide'!D729)/'Raw Wide'!D729</f>
        <v>5.3854044449060294E-3</v>
      </c>
      <c r="G731" s="5">
        <f>('Raw Wide'!E730-'Raw Wide'!E729)/'Raw Wide'!E729</f>
        <v>1.6996387852360441E-2</v>
      </c>
      <c r="H731" s="5">
        <f>('Raw Wide'!F730-'Raw Wide'!F729)/'Raw Wide'!F729</f>
        <v>1.8850693581218866E-3</v>
      </c>
      <c r="I731" s="5">
        <f>('Raw Wide'!G730-'Raw Wide'!G729)/'Raw Wide'!G729</f>
        <v>-3.0282809181468577E-2</v>
      </c>
      <c r="J731" s="5">
        <f>('Raw Wide'!H730-'Raw Wide'!H729)/'Raw Wide'!H729</f>
        <v>-2.2642625848594161E-3</v>
      </c>
      <c r="K731" s="5">
        <f>('Raw Wide'!I730-'Raw Wide'!I729)/'Raw Wide'!I729</f>
        <v>1.9850130342691799E-2</v>
      </c>
      <c r="W731" s="2">
        <v>43962</v>
      </c>
      <c r="X731" s="9">
        <f>return[[#This Row],[1COV.DE]]-$N$7</f>
        <v>-2.6746678669092978E-2</v>
      </c>
      <c r="Y731" s="9">
        <f>return[[#This Row],[ADS.DE]]-$O$7</f>
        <v>-1.1798768306003158E-2</v>
      </c>
      <c r="Z731" s="9">
        <f>return[[#This Row],[DB1.DE]]-$P$7</f>
        <v>4.8170407388841889E-3</v>
      </c>
      <c r="AA731" s="9">
        <f>return[[#This Row],[FME.DE]]-$Q$7</f>
        <v>1.7208276431571082E-2</v>
      </c>
      <c r="AB731" s="9">
        <f>return[[#This Row],[MRK.DE]]-$R$7</f>
        <v>1.4124516617630089E-3</v>
      </c>
      <c r="AC731" s="9">
        <f>return[[#This Row],[PUM.DE]]-$S$7</f>
        <v>-3.1084929990364864E-2</v>
      </c>
      <c r="AD731" s="9">
        <f>return[[#This Row],[SIE.DE]]-$T$7</f>
        <v>-2.400158181690832E-3</v>
      </c>
      <c r="AE731" s="9">
        <f>return[[#This Row],[ZAL.DE]]-$U$7</f>
        <v>1.9895684959855504E-2</v>
      </c>
    </row>
    <row r="732" spans="3:31" x14ac:dyDescent="0.25">
      <c r="C732" s="2">
        <v>43963</v>
      </c>
      <c r="D732" s="5">
        <f>('Raw Wide'!B731-'Raw Wide'!B730)/'Raw Wide'!B730</f>
        <v>-1.2599377292712563E-2</v>
      </c>
      <c r="E732" s="5">
        <f>('Raw Wide'!C731-'Raw Wide'!C730)/'Raw Wide'!C730</f>
        <v>-5.8394525073684452E-3</v>
      </c>
      <c r="F732" s="5">
        <f>('Raw Wide'!D731-'Raw Wide'!D730)/'Raw Wide'!D730</f>
        <v>3.347852708313281E-3</v>
      </c>
      <c r="G732" s="5">
        <f>('Raw Wide'!E731-'Raw Wide'!E730)/'Raw Wide'!E730</f>
        <v>5.4796687359247114E-4</v>
      </c>
      <c r="H732" s="5">
        <f>('Raw Wide'!F731-'Raw Wide'!F730)/'Raw Wide'!F730</f>
        <v>2.822176946067232E-3</v>
      </c>
      <c r="I732" s="5">
        <f>('Raw Wide'!G731-'Raw Wide'!G730)/'Raw Wide'!G730</f>
        <v>2.951267778548709E-2</v>
      </c>
      <c r="J732" s="5">
        <f>('Raw Wide'!H731-'Raw Wide'!H730)/'Raw Wide'!H730</f>
        <v>-3.0637058648810178E-3</v>
      </c>
      <c r="K732" s="5">
        <f>('Raw Wide'!I731-'Raw Wide'!I730)/'Raw Wide'!I730</f>
        <v>-6.6103747082331748E-3</v>
      </c>
      <c r="W732" s="2">
        <v>43963</v>
      </c>
      <c r="X732" s="9">
        <f>return[[#This Row],[1COV.DE]]-$N$7</f>
        <v>-1.2563166532939632E-2</v>
      </c>
      <c r="Y732" s="9">
        <f>return[[#This Row],[ADS.DE]]-$O$7</f>
        <v>-6.0942179282648286E-3</v>
      </c>
      <c r="Z732" s="9">
        <f>return[[#This Row],[DB1.DE]]-$P$7</f>
        <v>2.7794890022914405E-3</v>
      </c>
      <c r="AA732" s="9">
        <f>return[[#This Row],[FME.DE]]-$Q$7</f>
        <v>7.5985545280311318E-4</v>
      </c>
      <c r="AB732" s="9">
        <f>return[[#This Row],[MRK.DE]]-$R$7</f>
        <v>2.349559249708354E-3</v>
      </c>
      <c r="AC732" s="9">
        <f>return[[#This Row],[PUM.DE]]-$S$7</f>
        <v>2.8710556976590803E-2</v>
      </c>
      <c r="AD732" s="9">
        <f>return[[#This Row],[SIE.DE]]-$T$7</f>
        <v>-3.1996014617124337E-3</v>
      </c>
      <c r="AE732" s="9">
        <f>return[[#This Row],[ZAL.DE]]-$U$7</f>
        <v>-6.5648200910694713E-3</v>
      </c>
    </row>
    <row r="733" spans="3:31" x14ac:dyDescent="0.25">
      <c r="C733" s="2">
        <v>43964</v>
      </c>
      <c r="D733" s="5">
        <f>('Raw Wide'!B732-'Raw Wide'!B731)/'Raw Wide'!B731</f>
        <v>-3.6265900098290942E-2</v>
      </c>
      <c r="E733" s="5">
        <f>('Raw Wide'!C732-'Raw Wide'!C731)/'Raw Wide'!C731</f>
        <v>-3.0102792690369549E-2</v>
      </c>
      <c r="F733" s="5">
        <f>('Raw Wide'!D732-'Raw Wide'!D731)/'Raw Wide'!D731</f>
        <v>-7.6744217612838214E-3</v>
      </c>
      <c r="G733" s="5">
        <f>('Raw Wide'!E732-'Raw Wide'!E731)/'Raw Wide'!E731</f>
        <v>-3.2858379165504941E-3</v>
      </c>
      <c r="H733" s="5">
        <f>('Raw Wide'!F732-'Raw Wide'!F731)/'Raw Wide'!F731</f>
        <v>-5.628469355677364E-3</v>
      </c>
      <c r="I733" s="5">
        <f>('Raw Wide'!G732-'Raw Wide'!G731)/'Raw Wide'!G731</f>
        <v>-3.4999931338239372E-2</v>
      </c>
      <c r="J733" s="5">
        <f>('Raw Wide'!H732-'Raw Wide'!H731)/'Raw Wide'!H731</f>
        <v>-2.0031857094748976E-2</v>
      </c>
      <c r="K733" s="5">
        <f>('Raw Wide'!I732-'Raw Wide'!I731)/'Raw Wide'!I731</f>
        <v>-1.4787061544807496E-3</v>
      </c>
      <c r="W733" s="2">
        <v>43964</v>
      </c>
      <c r="X733" s="9">
        <f>return[[#This Row],[1COV.DE]]-$N$7</f>
        <v>-3.6229689338518015E-2</v>
      </c>
      <c r="Y733" s="9">
        <f>return[[#This Row],[ADS.DE]]-$O$7</f>
        <v>-3.0357558111265934E-2</v>
      </c>
      <c r="Z733" s="9">
        <f>return[[#This Row],[DB1.DE]]-$P$7</f>
        <v>-8.2427854673056619E-3</v>
      </c>
      <c r="AA733" s="9">
        <f>return[[#This Row],[FME.DE]]-$Q$7</f>
        <v>-3.0739493373398521E-3</v>
      </c>
      <c r="AB733" s="9">
        <f>return[[#This Row],[MRK.DE]]-$R$7</f>
        <v>-6.1010870520362415E-3</v>
      </c>
      <c r="AC733" s="9">
        <f>return[[#This Row],[PUM.DE]]-$S$7</f>
        <v>-3.5802052147135659E-2</v>
      </c>
      <c r="AD733" s="9">
        <f>return[[#This Row],[SIE.DE]]-$T$7</f>
        <v>-2.0167752691580391E-2</v>
      </c>
      <c r="AE733" s="9">
        <f>return[[#This Row],[ZAL.DE]]-$U$7</f>
        <v>-1.4331515373170458E-3</v>
      </c>
    </row>
    <row r="734" spans="3:31" x14ac:dyDescent="0.25">
      <c r="C734" s="2">
        <v>43965</v>
      </c>
      <c r="D734" s="5">
        <f>('Raw Wide'!B733-'Raw Wide'!B732)/'Raw Wide'!B732</f>
        <v>-3.832846859174374E-3</v>
      </c>
      <c r="E734" s="5">
        <f>('Raw Wide'!C733-'Raw Wide'!C732)/'Raw Wide'!C732</f>
        <v>-1.4635341095980126E-2</v>
      </c>
      <c r="F734" s="5">
        <f>('Raw Wide'!D733-'Raw Wide'!D732)/'Raw Wide'!D732</f>
        <v>-1.6812421371432303E-2</v>
      </c>
      <c r="G734" s="5">
        <f>('Raw Wide'!E733-'Raw Wide'!E732)/'Raw Wide'!E732</f>
        <v>8.2413416976695572E-4</v>
      </c>
      <c r="H734" s="5">
        <f>('Raw Wide'!F733-'Raw Wide'!F732)/'Raw Wide'!F732</f>
        <v>-2.3584941789700737E-2</v>
      </c>
      <c r="I734" s="5">
        <f>('Raw Wide'!G733-'Raw Wide'!G732)/'Raw Wide'!G732</f>
        <v>-1.2780681165715794E-2</v>
      </c>
      <c r="J734" s="5">
        <f>('Raw Wide'!H733-'Raw Wide'!H732)/'Raw Wide'!H732</f>
        <v>-2.2648065148021482E-2</v>
      </c>
      <c r="K734" s="5">
        <f>('Raw Wide'!I733-'Raw Wide'!I732)/'Raw Wide'!I732</f>
        <v>-2.3324731580895965E-2</v>
      </c>
      <c r="W734" s="2">
        <v>43965</v>
      </c>
      <c r="X734" s="9">
        <f>return[[#This Row],[1COV.DE]]-$N$7</f>
        <v>-3.796636099401444E-3</v>
      </c>
      <c r="Y734" s="9">
        <f>return[[#This Row],[ADS.DE]]-$O$7</f>
        <v>-1.4890106516876511E-2</v>
      </c>
      <c r="Z734" s="9">
        <f>return[[#This Row],[DB1.DE]]-$P$7</f>
        <v>-1.7380785077454143E-2</v>
      </c>
      <c r="AA734" s="9">
        <f>return[[#This Row],[FME.DE]]-$Q$7</f>
        <v>1.0360227489775978E-3</v>
      </c>
      <c r="AB734" s="9">
        <f>return[[#This Row],[MRK.DE]]-$R$7</f>
        <v>-2.4057559486059615E-2</v>
      </c>
      <c r="AC734" s="9">
        <f>return[[#This Row],[PUM.DE]]-$S$7</f>
        <v>-1.3582801974612081E-2</v>
      </c>
      <c r="AD734" s="9">
        <f>return[[#This Row],[SIE.DE]]-$T$7</f>
        <v>-2.2783960744852897E-2</v>
      </c>
      <c r="AE734" s="9">
        <f>return[[#This Row],[ZAL.DE]]-$U$7</f>
        <v>-2.3279176963732259E-2</v>
      </c>
    </row>
    <row r="735" spans="3:31" x14ac:dyDescent="0.25">
      <c r="C735" s="2">
        <v>43966</v>
      </c>
      <c r="D735" s="5">
        <f>('Raw Wide'!B734-'Raw Wide'!B733)/'Raw Wide'!B733</f>
        <v>1.3641094932515101E-2</v>
      </c>
      <c r="E735" s="5">
        <f>('Raw Wide'!C734-'Raw Wide'!C733)/'Raw Wide'!C733</f>
        <v>4.6499500766770341E-2</v>
      </c>
      <c r="F735" s="5">
        <f>('Raw Wide'!D734-'Raw Wide'!D733)/'Raw Wide'!D733</f>
        <v>5.4719693200406469E-3</v>
      </c>
      <c r="G735" s="5">
        <f>('Raw Wide'!E734-'Raw Wide'!E733)/'Raw Wide'!E733</f>
        <v>-8.5095100484068164E-3</v>
      </c>
      <c r="H735" s="5">
        <f>('Raw Wide'!F734-'Raw Wide'!F733)/'Raw Wide'!F733</f>
        <v>-4.8309494060012337E-3</v>
      </c>
      <c r="I735" s="5">
        <f>('Raw Wide'!G734-'Raw Wide'!G733)/'Raw Wide'!G733</f>
        <v>3.9188241678237749E-2</v>
      </c>
      <c r="J735" s="5">
        <f>('Raw Wide'!H734-'Raw Wide'!H733)/'Raw Wide'!H733</f>
        <v>2.3648263463581724E-2</v>
      </c>
      <c r="K735" s="5">
        <f>('Raw Wide'!I734-'Raw Wide'!I733)/'Raw Wide'!I733</f>
        <v>-6.4442762109278963E-3</v>
      </c>
      <c r="W735" s="2">
        <v>43966</v>
      </c>
      <c r="X735" s="9">
        <f>return[[#This Row],[1COV.DE]]-$N$7</f>
        <v>1.3677305692288031E-2</v>
      </c>
      <c r="Y735" s="9">
        <f>return[[#This Row],[ADS.DE]]-$O$7</f>
        <v>4.6244735345873957E-2</v>
      </c>
      <c r="Z735" s="9">
        <f>return[[#This Row],[DB1.DE]]-$P$7</f>
        <v>4.9036056140188064E-3</v>
      </c>
      <c r="AA735" s="9">
        <f>return[[#This Row],[FME.DE]]-$Q$7</f>
        <v>-8.2976214691961748E-3</v>
      </c>
      <c r="AB735" s="9">
        <f>return[[#This Row],[MRK.DE]]-$R$7</f>
        <v>-5.3035671023601112E-3</v>
      </c>
      <c r="AC735" s="9">
        <f>return[[#This Row],[PUM.DE]]-$S$7</f>
        <v>3.8386120869341463E-2</v>
      </c>
      <c r="AD735" s="9">
        <f>return[[#This Row],[SIE.DE]]-$T$7</f>
        <v>2.351236786675031E-2</v>
      </c>
      <c r="AE735" s="9">
        <f>return[[#This Row],[ZAL.DE]]-$U$7</f>
        <v>-6.3987215937641928E-3</v>
      </c>
    </row>
    <row r="736" spans="3:31" x14ac:dyDescent="0.25">
      <c r="C736" s="2">
        <v>43969</v>
      </c>
      <c r="D736" s="5">
        <f>('Raw Wide'!B735-'Raw Wide'!B734)/'Raw Wide'!B734</f>
        <v>5.2104891258948426E-2</v>
      </c>
      <c r="E736" s="5">
        <f>('Raw Wide'!C735-'Raw Wide'!C734)/'Raw Wide'!C734</f>
        <v>7.2890639846963118E-2</v>
      </c>
      <c r="F736" s="5">
        <f>('Raw Wide'!D735-'Raw Wide'!D734)/'Raw Wide'!D734</f>
        <v>4.3537446302340764E-2</v>
      </c>
      <c r="G736" s="5">
        <f>('Raw Wide'!E735-'Raw Wide'!E734)/'Raw Wide'!E734</f>
        <v>1.8826147278053849E-2</v>
      </c>
      <c r="H736" s="5">
        <f>('Raw Wide'!F735-'Raw Wide'!F734)/'Raw Wide'!F734</f>
        <v>4.4174822370313865E-2</v>
      </c>
      <c r="I736" s="5">
        <f>('Raw Wide'!G735-'Raw Wide'!G734)/'Raw Wide'!G734</f>
        <v>2.2222277577561136E-2</v>
      </c>
      <c r="J736" s="5">
        <f>('Raw Wide'!H735-'Raw Wide'!H734)/'Raw Wide'!H734</f>
        <v>6.0715179546085178E-2</v>
      </c>
      <c r="K736" s="5">
        <f>('Raw Wide'!I735-'Raw Wide'!I734)/'Raw Wide'!I734</f>
        <v>1.297214853003237E-2</v>
      </c>
      <c r="W736" s="2">
        <v>43969</v>
      </c>
      <c r="X736" s="9">
        <f>return[[#This Row],[1COV.DE]]-$N$7</f>
        <v>5.2141102018721353E-2</v>
      </c>
      <c r="Y736" s="9">
        <f>return[[#This Row],[ADS.DE]]-$O$7</f>
        <v>7.263587442606674E-2</v>
      </c>
      <c r="Z736" s="9">
        <f>return[[#This Row],[DB1.DE]]-$P$7</f>
        <v>4.2969082596318924E-2</v>
      </c>
      <c r="AA736" s="9">
        <f>return[[#This Row],[FME.DE]]-$Q$7</f>
        <v>1.903803585726449E-2</v>
      </c>
      <c r="AB736" s="9">
        <f>return[[#This Row],[MRK.DE]]-$R$7</f>
        <v>4.370220467395499E-2</v>
      </c>
      <c r="AC736" s="9">
        <f>return[[#This Row],[PUM.DE]]-$S$7</f>
        <v>2.142015676866485E-2</v>
      </c>
      <c r="AD736" s="9">
        <f>return[[#This Row],[SIE.DE]]-$T$7</f>
        <v>6.0579283949253764E-2</v>
      </c>
      <c r="AE736" s="9">
        <f>return[[#This Row],[ZAL.DE]]-$U$7</f>
        <v>1.3017703147196073E-2</v>
      </c>
    </row>
    <row r="737" spans="3:31" x14ac:dyDescent="0.25">
      <c r="C737" s="2">
        <v>43970</v>
      </c>
      <c r="D737" s="5">
        <f>('Raw Wide'!B736-'Raw Wide'!B735)/'Raw Wide'!B735</f>
        <v>9.8393914959562043E-3</v>
      </c>
      <c r="E737" s="5">
        <f>('Raw Wide'!C736-'Raw Wide'!C735)/'Raw Wide'!C735</f>
        <v>1.489063256685846E-2</v>
      </c>
      <c r="F737" s="5">
        <f>('Raw Wide'!D736-'Raw Wide'!D735)/'Raw Wide'!D735</f>
        <v>-3.9113572824593899E-3</v>
      </c>
      <c r="G737" s="5">
        <f>('Raw Wide'!E736-'Raw Wide'!E735)/'Raw Wide'!E735</f>
        <v>-5.4346893500189682E-3</v>
      </c>
      <c r="H737" s="5">
        <f>('Raw Wide'!F736-'Raw Wide'!F735)/'Raw Wide'!F735</f>
        <v>-9.7630085799909928E-3</v>
      </c>
      <c r="I737" s="5">
        <f>('Raw Wide'!G736-'Raw Wide'!G735)/'Raw Wide'!G735</f>
        <v>1.0869466524720256E-2</v>
      </c>
      <c r="J737" s="5">
        <f>('Raw Wide'!H736-'Raw Wide'!H735)/'Raw Wide'!H735</f>
        <v>1.6088307677523332E-2</v>
      </c>
      <c r="K737" s="5">
        <f>('Raw Wide'!I736-'Raw Wide'!I735)/'Raw Wide'!I735</f>
        <v>9.7928628923865616E-3</v>
      </c>
      <c r="W737" s="2">
        <v>43970</v>
      </c>
      <c r="X737" s="9">
        <f>return[[#This Row],[1COV.DE]]-$N$7</f>
        <v>9.8756022557291347E-3</v>
      </c>
      <c r="Y737" s="9">
        <f>return[[#This Row],[ADS.DE]]-$O$7</f>
        <v>1.4635867145962076E-2</v>
      </c>
      <c r="Z737" s="9">
        <f>return[[#This Row],[DB1.DE]]-$P$7</f>
        <v>-4.4797209884812304E-3</v>
      </c>
      <c r="AA737" s="9">
        <f>return[[#This Row],[FME.DE]]-$Q$7</f>
        <v>-5.2228007708083266E-3</v>
      </c>
      <c r="AB737" s="9">
        <f>return[[#This Row],[MRK.DE]]-$R$7</f>
        <v>-1.0235626276349871E-2</v>
      </c>
      <c r="AC737" s="9">
        <f>return[[#This Row],[PUM.DE]]-$S$7</f>
        <v>1.006734571582397E-2</v>
      </c>
      <c r="AD737" s="9">
        <f>return[[#This Row],[SIE.DE]]-$T$7</f>
        <v>1.5952412080691918E-2</v>
      </c>
      <c r="AE737" s="9">
        <f>return[[#This Row],[ZAL.DE]]-$U$7</f>
        <v>9.8384175095502652E-3</v>
      </c>
    </row>
    <row r="738" spans="3:31" x14ac:dyDescent="0.25">
      <c r="C738" s="2">
        <v>43971</v>
      </c>
      <c r="D738" s="5">
        <f>('Raw Wide'!B737-'Raw Wide'!B736)/'Raw Wide'!B736</f>
        <v>2.5657626684315558E-2</v>
      </c>
      <c r="E738" s="5">
        <f>('Raw Wide'!C737-'Raw Wide'!C736)/'Raw Wide'!C736</f>
        <v>9.6286357241762675E-3</v>
      </c>
      <c r="F738" s="5">
        <f>('Raw Wide'!D737-'Raw Wide'!D736)/'Raw Wide'!D736</f>
        <v>5.6705044379313559E-3</v>
      </c>
      <c r="G738" s="5">
        <f>('Raw Wide'!E737-'Raw Wide'!E736)/'Raw Wide'!E736</f>
        <v>4.6388876991431419E-2</v>
      </c>
      <c r="H738" s="5">
        <f>('Raw Wide'!F737-'Raw Wide'!F736)/'Raw Wide'!F736</f>
        <v>1.8779990510637164E-3</v>
      </c>
      <c r="I738" s="5">
        <f>('Raw Wide'!G737-'Raw Wide'!G736)/'Raw Wide'!G736</f>
        <v>-4.561765063592728E-3</v>
      </c>
      <c r="J738" s="5">
        <f>('Raw Wide'!H737-'Raw Wide'!H736)/'Raw Wide'!H736</f>
        <v>1.6049137908098317E-2</v>
      </c>
      <c r="K738" s="5">
        <f>('Raw Wide'!I737-'Raw Wide'!I736)/'Raw Wide'!I736</f>
        <v>1.491978767101431E-2</v>
      </c>
      <c r="W738" s="2">
        <v>43971</v>
      </c>
      <c r="X738" s="9">
        <f>return[[#This Row],[1COV.DE]]-$N$7</f>
        <v>2.5693837444088489E-2</v>
      </c>
      <c r="Y738" s="9">
        <f>return[[#This Row],[ADS.DE]]-$O$7</f>
        <v>9.3738703032798833E-3</v>
      </c>
      <c r="Z738" s="9">
        <f>return[[#This Row],[DB1.DE]]-$P$7</f>
        <v>5.1021407319095154E-3</v>
      </c>
      <c r="AA738" s="9">
        <f>return[[#This Row],[FME.DE]]-$Q$7</f>
        <v>4.6600765570642064E-2</v>
      </c>
      <c r="AB738" s="9">
        <f>return[[#This Row],[MRK.DE]]-$R$7</f>
        <v>1.4053813547048387E-3</v>
      </c>
      <c r="AC738" s="9">
        <f>return[[#This Row],[PUM.DE]]-$S$7</f>
        <v>-5.3638858724890139E-3</v>
      </c>
      <c r="AD738" s="9">
        <f>return[[#This Row],[SIE.DE]]-$T$7</f>
        <v>1.5913242311266902E-2</v>
      </c>
      <c r="AE738" s="9">
        <f>return[[#This Row],[ZAL.DE]]-$U$7</f>
        <v>1.4965342288178014E-2</v>
      </c>
    </row>
    <row r="739" spans="3:31" x14ac:dyDescent="0.25">
      <c r="C739" s="2">
        <v>43972</v>
      </c>
      <c r="D739" s="5">
        <f>('Raw Wide'!B738-'Raw Wide'!B737)/'Raw Wide'!B737</f>
        <v>-1.8049392267661554E-2</v>
      </c>
      <c r="E739" s="5">
        <f>('Raw Wide'!C738-'Raw Wide'!C737)/'Raw Wide'!C737</f>
        <v>-1.5894682103038748E-2</v>
      </c>
      <c r="F739" s="5">
        <f>('Raw Wide'!D738-'Raw Wide'!D737)/'Raw Wide'!D737</f>
        <v>-1.2935258080788907E-2</v>
      </c>
      <c r="G739" s="5">
        <f>('Raw Wide'!E738-'Raw Wide'!E737)/'Raw Wide'!E737</f>
        <v>-1.7255188370670145E-2</v>
      </c>
      <c r="H739" s="5">
        <f>('Raw Wide'!F738-'Raw Wide'!F737)/'Raw Wide'!F737</f>
        <v>-1.9681344706063822E-2</v>
      </c>
      <c r="I739" s="5">
        <f>('Raw Wide'!G738-'Raw Wide'!G737)/'Raw Wide'!G737</f>
        <v>-1.4402544850439613E-2</v>
      </c>
      <c r="J739" s="5">
        <f>('Raw Wide'!H738-'Raw Wide'!H737)/'Raw Wide'!H737</f>
        <v>-6.7846300145536853E-3</v>
      </c>
      <c r="K739" s="5">
        <f>('Raw Wide'!I738-'Raw Wide'!I737)/'Raw Wide'!I737</f>
        <v>9.1877989411171968E-3</v>
      </c>
      <c r="W739" s="2">
        <v>43972</v>
      </c>
      <c r="X739" s="9">
        <f>return[[#This Row],[1COV.DE]]-$N$7</f>
        <v>-1.8013181507888623E-2</v>
      </c>
      <c r="Y739" s="9">
        <f>return[[#This Row],[ADS.DE]]-$O$7</f>
        <v>-1.6149447523935132E-2</v>
      </c>
      <c r="Z739" s="9">
        <f>return[[#This Row],[DB1.DE]]-$P$7</f>
        <v>-1.3503621786810747E-2</v>
      </c>
      <c r="AA739" s="9">
        <f>return[[#This Row],[FME.DE]]-$Q$7</f>
        <v>-1.7043299791459503E-2</v>
      </c>
      <c r="AB739" s="9">
        <f>return[[#This Row],[MRK.DE]]-$R$7</f>
        <v>-2.01539624024227E-2</v>
      </c>
      <c r="AC739" s="9">
        <f>return[[#This Row],[PUM.DE]]-$S$7</f>
        <v>-1.5204665659335899E-2</v>
      </c>
      <c r="AD739" s="9">
        <f>return[[#This Row],[SIE.DE]]-$T$7</f>
        <v>-6.9205256113851008E-3</v>
      </c>
      <c r="AE739" s="9">
        <f>return[[#This Row],[ZAL.DE]]-$U$7</f>
        <v>9.2333535582809004E-3</v>
      </c>
    </row>
    <row r="740" spans="3:31" x14ac:dyDescent="0.25">
      <c r="C740" s="2">
        <v>43973</v>
      </c>
      <c r="D740" s="5">
        <f>('Raw Wide'!B739-'Raw Wide'!B738)/'Raw Wide'!B738</f>
        <v>5.8045713441216718E-3</v>
      </c>
      <c r="E740" s="5">
        <f>('Raw Wide'!C739-'Raw Wide'!C738)/'Raw Wide'!C738</f>
        <v>5.0761743958250335E-3</v>
      </c>
      <c r="F740" s="5">
        <f>('Raw Wide'!D739-'Raw Wide'!D738)/'Raw Wide'!D738</f>
        <v>1.1760638823263012E-2</v>
      </c>
      <c r="G740" s="5">
        <f>('Raw Wide'!E739-'Raw Wide'!E738)/'Raw Wide'!E738</f>
        <v>1.1885489669395063E-2</v>
      </c>
      <c r="H740" s="5">
        <f>('Raw Wide'!F739-'Raw Wide'!F738)/'Raw Wide'!F738</f>
        <v>-7.6481209629121836E-3</v>
      </c>
      <c r="I740" s="5">
        <f>('Raw Wide'!G739-'Raw Wide'!G738)/'Raw Wide'!G738</f>
        <v>1.9926677970428133E-3</v>
      </c>
      <c r="J740" s="5">
        <f>('Raw Wide'!H739-'Raw Wide'!H738)/'Raw Wide'!H738</f>
        <v>-9.6068675684195563E-4</v>
      </c>
      <c r="K740" s="5">
        <f>('Raw Wide'!I739-'Raw Wide'!I738)/'Raw Wide'!I738</f>
        <v>3.6780791579781202E-2</v>
      </c>
      <c r="W740" s="2">
        <v>43973</v>
      </c>
      <c r="X740" s="9">
        <f>return[[#This Row],[1COV.DE]]-$N$7</f>
        <v>5.8407821038946022E-3</v>
      </c>
      <c r="Y740" s="9">
        <f>return[[#This Row],[ADS.DE]]-$O$7</f>
        <v>4.8214089749286492E-3</v>
      </c>
      <c r="Z740" s="9">
        <f>return[[#This Row],[DB1.DE]]-$P$7</f>
        <v>1.1192275117241171E-2</v>
      </c>
      <c r="AA740" s="9">
        <f>return[[#This Row],[FME.DE]]-$Q$7</f>
        <v>1.2097378248605704E-2</v>
      </c>
      <c r="AB740" s="9">
        <f>return[[#This Row],[MRK.DE]]-$R$7</f>
        <v>-8.120738659271062E-3</v>
      </c>
      <c r="AC740" s="9">
        <f>return[[#This Row],[PUM.DE]]-$S$7</f>
        <v>1.1905469881465273E-3</v>
      </c>
      <c r="AD740" s="9">
        <f>return[[#This Row],[SIE.DE]]-$T$7</f>
        <v>-1.0965823536733714E-3</v>
      </c>
      <c r="AE740" s="9">
        <f>return[[#This Row],[ZAL.DE]]-$U$7</f>
        <v>3.6826346196944908E-2</v>
      </c>
    </row>
    <row r="741" spans="3:31" x14ac:dyDescent="0.25">
      <c r="C741" s="2">
        <v>43976</v>
      </c>
      <c r="D741" s="5">
        <f>('Raw Wide'!B740-'Raw Wide'!B739)/'Raw Wide'!B739</f>
        <v>3.2061882377544988E-3</v>
      </c>
      <c r="E741" s="5">
        <f>('Raw Wide'!C740-'Raw Wide'!C739)/'Raw Wide'!C739</f>
        <v>1.8824615775115003E-2</v>
      </c>
      <c r="F741" s="5">
        <f>('Raw Wide'!D740-'Raw Wide'!D739)/'Raw Wide'!D739</f>
        <v>1.9926973394217774E-2</v>
      </c>
      <c r="G741" s="5">
        <f>('Raw Wide'!E740-'Raw Wide'!E739)/'Raw Wide'!E739</f>
        <v>2.375863723535622E-2</v>
      </c>
      <c r="H741" s="5">
        <f>('Raw Wide'!F740-'Raw Wide'!F739)/'Raw Wide'!F739</f>
        <v>2.3603010718789414E-2</v>
      </c>
      <c r="I741" s="5">
        <f>('Raw Wide'!G740-'Raw Wide'!G739)/'Raw Wide'!G739</f>
        <v>9.6121607935779219E-3</v>
      </c>
      <c r="J741" s="5">
        <f>('Raw Wide'!H740-'Raw Wide'!H739)/'Raw Wide'!H739</f>
        <v>2.5427385010110222E-2</v>
      </c>
      <c r="K741" s="5">
        <f>('Raw Wide'!I740-'Raw Wide'!I739)/'Raw Wide'!I739</f>
        <v>3.336847617436739E-2</v>
      </c>
      <c r="W741" s="2">
        <v>43976</v>
      </c>
      <c r="X741" s="9">
        <f>return[[#This Row],[1COV.DE]]-$N$7</f>
        <v>3.2423989975274288E-3</v>
      </c>
      <c r="Y741" s="9">
        <f>return[[#This Row],[ADS.DE]]-$O$7</f>
        <v>1.8569850354218619E-2</v>
      </c>
      <c r="Z741" s="9">
        <f>return[[#This Row],[DB1.DE]]-$P$7</f>
        <v>1.9358609688195933E-2</v>
      </c>
      <c r="AA741" s="9">
        <f>return[[#This Row],[FME.DE]]-$Q$7</f>
        <v>2.3970525814566861E-2</v>
      </c>
      <c r="AB741" s="9">
        <f>return[[#This Row],[MRK.DE]]-$R$7</f>
        <v>2.3130393022430536E-2</v>
      </c>
      <c r="AC741" s="9">
        <f>return[[#This Row],[PUM.DE]]-$S$7</f>
        <v>8.8100399846816353E-3</v>
      </c>
      <c r="AD741" s="9">
        <f>return[[#This Row],[SIE.DE]]-$T$7</f>
        <v>2.5291489413278807E-2</v>
      </c>
      <c r="AE741" s="9">
        <f>return[[#This Row],[ZAL.DE]]-$U$7</f>
        <v>3.3414030791531095E-2</v>
      </c>
    </row>
    <row r="742" spans="3:31" x14ac:dyDescent="0.25">
      <c r="C742" s="2">
        <v>43977</v>
      </c>
      <c r="D742" s="5">
        <f>('Raw Wide'!B741-'Raw Wide'!B740)/'Raw Wide'!B740</f>
        <v>5.0815051806047645E-2</v>
      </c>
      <c r="E742" s="5">
        <f>('Raw Wide'!C741-'Raw Wide'!C740)/'Raw Wide'!C740</f>
        <v>3.1545748320062024E-2</v>
      </c>
      <c r="F742" s="5">
        <f>('Raw Wide'!D741-'Raw Wide'!D740)/'Raw Wide'!D740</f>
        <v>-2.7352536368367163E-2</v>
      </c>
      <c r="G742" s="5">
        <f>('Raw Wide'!E741-'Raw Wide'!E740)/'Raw Wide'!E740</f>
        <v>-2.3467926171414497E-2</v>
      </c>
      <c r="H742" s="5">
        <f>('Raw Wide'!F741-'Raw Wide'!F740)/'Raw Wide'!F740</f>
        <v>-2.5882337569174314E-2</v>
      </c>
      <c r="I742" s="5">
        <f>('Raw Wide'!G741-'Raw Wide'!G740)/'Raw Wide'!G740</f>
        <v>3.0860187051823199E-2</v>
      </c>
      <c r="J742" s="5">
        <f>('Raw Wide'!H741-'Raw Wide'!H740)/'Raw Wide'!H740</f>
        <v>2.5213639291185731E-2</v>
      </c>
      <c r="K742" s="5">
        <f>('Raw Wide'!I741-'Raw Wide'!I740)/'Raw Wide'!I740</f>
        <v>1.0537032630863356E-2</v>
      </c>
      <c r="W742" s="2">
        <v>43977</v>
      </c>
      <c r="X742" s="9">
        <f>return[[#This Row],[1COV.DE]]-$N$7</f>
        <v>5.0851262565820572E-2</v>
      </c>
      <c r="Y742" s="9">
        <f>return[[#This Row],[ADS.DE]]-$O$7</f>
        <v>3.129098289916564E-2</v>
      </c>
      <c r="Z742" s="9">
        <f>return[[#This Row],[DB1.DE]]-$P$7</f>
        <v>-2.7920900074389004E-2</v>
      </c>
      <c r="AA742" s="9">
        <f>return[[#This Row],[FME.DE]]-$Q$7</f>
        <v>-2.3256037592203856E-2</v>
      </c>
      <c r="AB742" s="9">
        <f>return[[#This Row],[MRK.DE]]-$R$7</f>
        <v>-2.6354955265533192E-2</v>
      </c>
      <c r="AC742" s="9">
        <f>return[[#This Row],[PUM.DE]]-$S$7</f>
        <v>3.0058066242926913E-2</v>
      </c>
      <c r="AD742" s="9">
        <f>return[[#This Row],[SIE.DE]]-$T$7</f>
        <v>2.5077743694354317E-2</v>
      </c>
      <c r="AE742" s="9">
        <f>return[[#This Row],[ZAL.DE]]-$U$7</f>
        <v>1.058258724802706E-2</v>
      </c>
    </row>
    <row r="743" spans="3:31" x14ac:dyDescent="0.25">
      <c r="C743" s="2">
        <v>43978</v>
      </c>
      <c r="D743" s="5">
        <f>('Raw Wide'!B742-'Raw Wide'!B741)/'Raw Wide'!B741</f>
        <v>6.2043670036139628E-2</v>
      </c>
      <c r="E743" s="5">
        <f>('Raw Wide'!C742-'Raw Wide'!C741)/'Raw Wide'!C741</f>
        <v>1.7911757377478757E-2</v>
      </c>
      <c r="F743" s="5">
        <f>('Raw Wide'!D742-'Raw Wide'!D741)/'Raw Wide'!D741</f>
        <v>-4.687185391166318E-3</v>
      </c>
      <c r="G743" s="5">
        <f>('Raw Wide'!E742-'Raw Wide'!E741)/'Raw Wide'!E741</f>
        <v>-2.3231013312609863E-2</v>
      </c>
      <c r="H743" s="5">
        <f>('Raw Wide'!F742-'Raw Wide'!F741)/'Raw Wide'!F741</f>
        <v>-2.2222193612353128E-2</v>
      </c>
      <c r="I743" s="5">
        <f>('Raw Wide'!G742-'Raw Wide'!G741)/'Raw Wide'!G741</f>
        <v>-1.0509588471628339E-2</v>
      </c>
      <c r="J743" s="5">
        <f>('Raw Wide'!H742-'Raw Wide'!H741)/'Raw Wide'!H741</f>
        <v>5.8942569576606249E-3</v>
      </c>
      <c r="K743" s="5">
        <f>('Raw Wide'!I742-'Raw Wide'!I741)/'Raw Wide'!I741</f>
        <v>-1.4463521938505313E-2</v>
      </c>
      <c r="W743" s="2">
        <v>43978</v>
      </c>
      <c r="X743" s="9">
        <f>return[[#This Row],[1COV.DE]]-$N$7</f>
        <v>6.2079880795912555E-2</v>
      </c>
      <c r="Y743" s="9">
        <f>return[[#This Row],[ADS.DE]]-$O$7</f>
        <v>1.7656991956582373E-2</v>
      </c>
      <c r="Z743" s="9">
        <f>return[[#This Row],[DB1.DE]]-$P$7</f>
        <v>-5.2555490971881585E-3</v>
      </c>
      <c r="AA743" s="9">
        <f>return[[#This Row],[FME.DE]]-$Q$7</f>
        <v>-2.3019124733399222E-2</v>
      </c>
      <c r="AB743" s="9">
        <f>return[[#This Row],[MRK.DE]]-$R$7</f>
        <v>-2.2694811308712006E-2</v>
      </c>
      <c r="AC743" s="9">
        <f>return[[#This Row],[PUM.DE]]-$S$7</f>
        <v>-1.1311709280524626E-2</v>
      </c>
      <c r="AD743" s="9">
        <f>return[[#This Row],[SIE.DE]]-$T$7</f>
        <v>5.7583613608292094E-3</v>
      </c>
      <c r="AE743" s="9">
        <f>return[[#This Row],[ZAL.DE]]-$U$7</f>
        <v>-1.441796732134161E-2</v>
      </c>
    </row>
    <row r="744" spans="3:31" x14ac:dyDescent="0.25">
      <c r="C744" s="2">
        <v>43979</v>
      </c>
      <c r="D744" s="5">
        <f>('Raw Wide'!B743-'Raw Wide'!B742)/'Raw Wide'!B742</f>
        <v>2.5772997256405033E-3</v>
      </c>
      <c r="E744" s="5">
        <f>('Raw Wide'!C743-'Raw Wide'!C742)/'Raw Wide'!C742</f>
        <v>2.5751019660523403E-2</v>
      </c>
      <c r="F744" s="5">
        <f>('Raw Wide'!D743-'Raw Wide'!D742)/'Raw Wide'!D742</f>
        <v>8.7455094100345691E-3</v>
      </c>
      <c r="G744" s="5">
        <f>('Raw Wide'!E743-'Raw Wide'!E742)/'Raw Wide'!E742</f>
        <v>3.3624898818403359E-2</v>
      </c>
      <c r="H744" s="5">
        <f>('Raw Wide'!F743-'Raw Wide'!F742)/'Raw Wide'!F742</f>
        <v>4.5454567260428493E-2</v>
      </c>
      <c r="I744" s="5">
        <f>('Raw Wide'!G743-'Raw Wide'!G742)/'Raw Wide'!G742</f>
        <v>3.9266251391465695E-2</v>
      </c>
      <c r="J744" s="5">
        <f>('Raw Wide'!H743-'Raw Wide'!H742)/'Raw Wide'!H742</f>
        <v>1.1113016077022512E-3</v>
      </c>
      <c r="K744" s="5">
        <f>('Raw Wide'!I743-'Raw Wide'!I742)/'Raw Wide'!I742</f>
        <v>3.2081946487438402E-2</v>
      </c>
      <c r="W744" s="2">
        <v>43979</v>
      </c>
      <c r="X744" s="9">
        <f>return[[#This Row],[1COV.DE]]-$N$7</f>
        <v>2.6135104854134333E-3</v>
      </c>
      <c r="Y744" s="9">
        <f>return[[#This Row],[ADS.DE]]-$O$7</f>
        <v>2.5496254239627019E-2</v>
      </c>
      <c r="Z744" s="9">
        <f>return[[#This Row],[DB1.DE]]-$P$7</f>
        <v>8.1771457040127286E-3</v>
      </c>
      <c r="AA744" s="9">
        <f>return[[#This Row],[FME.DE]]-$Q$7</f>
        <v>3.3836787397614004E-2</v>
      </c>
      <c r="AB744" s="9">
        <f>return[[#This Row],[MRK.DE]]-$R$7</f>
        <v>4.4981949564069618E-2</v>
      </c>
      <c r="AC744" s="9">
        <f>return[[#This Row],[PUM.DE]]-$S$7</f>
        <v>3.8464130582569409E-2</v>
      </c>
      <c r="AD744" s="9">
        <f>return[[#This Row],[SIE.DE]]-$T$7</f>
        <v>9.7540601087083543E-4</v>
      </c>
      <c r="AE744" s="9">
        <f>return[[#This Row],[ZAL.DE]]-$U$7</f>
        <v>3.2127501104602108E-2</v>
      </c>
    </row>
    <row r="745" spans="3:31" x14ac:dyDescent="0.25">
      <c r="C745" s="2">
        <v>43980</v>
      </c>
      <c r="D745" s="5">
        <f>('Raw Wide'!B744-'Raw Wide'!B743)/'Raw Wide'!B743</f>
        <v>-4.9128787964277602E-2</v>
      </c>
      <c r="E745" s="5">
        <f>('Raw Wide'!C744-'Raw Wide'!C743)/'Raw Wide'!C743</f>
        <v>-7.5313487578837369E-3</v>
      </c>
      <c r="F745" s="5">
        <f>('Raw Wide'!D744-'Raw Wide'!D743)/'Raw Wide'!D743</f>
        <v>-1.3671337310623812E-2</v>
      </c>
      <c r="G745" s="5">
        <f>('Raw Wide'!E744-'Raw Wide'!E743)/'Raw Wide'!E743</f>
        <v>-2.6449706933396943E-4</v>
      </c>
      <c r="H745" s="5">
        <f>('Raw Wide'!F744-'Raw Wide'!F743)/'Raw Wide'!F743</f>
        <v>-1.2918661403545884E-2</v>
      </c>
      <c r="I745" s="5">
        <f>('Raw Wide'!G744-'Raw Wide'!G743)/'Raw Wide'!G743</f>
        <v>-6.1939085012523622E-3</v>
      </c>
      <c r="J745" s="5">
        <f>('Raw Wide'!H744-'Raw Wide'!H743)/'Raw Wide'!H743</f>
        <v>-5.6514150024480998E-3</v>
      </c>
      <c r="K745" s="5">
        <f>('Raw Wide'!I744-'Raw Wide'!I743)/'Raw Wide'!I743</f>
        <v>5.9523809523810605E-3</v>
      </c>
      <c r="W745" s="2">
        <v>43980</v>
      </c>
      <c r="X745" s="9">
        <f>return[[#This Row],[1COV.DE]]-$N$7</f>
        <v>-4.9092577204504675E-2</v>
      </c>
      <c r="Y745" s="9">
        <f>return[[#This Row],[ADS.DE]]-$O$7</f>
        <v>-7.7861141787801211E-3</v>
      </c>
      <c r="Z745" s="9">
        <f>return[[#This Row],[DB1.DE]]-$P$7</f>
        <v>-1.4239701016645652E-2</v>
      </c>
      <c r="AA745" s="9">
        <f>return[[#This Row],[FME.DE]]-$Q$7</f>
        <v>-5.2608490123327389E-5</v>
      </c>
      <c r="AB745" s="9">
        <f>return[[#This Row],[MRK.DE]]-$R$7</f>
        <v>-1.3391279099904762E-2</v>
      </c>
      <c r="AC745" s="9">
        <f>return[[#This Row],[PUM.DE]]-$S$7</f>
        <v>-6.996029310148648E-3</v>
      </c>
      <c r="AD745" s="9">
        <f>return[[#This Row],[SIE.DE]]-$T$7</f>
        <v>-5.7873105992795153E-3</v>
      </c>
      <c r="AE745" s="9">
        <f>return[[#This Row],[ZAL.DE]]-$U$7</f>
        <v>5.997935569544764E-3</v>
      </c>
    </row>
    <row r="746" spans="3:31" x14ac:dyDescent="0.25">
      <c r="C746" s="2">
        <v>43984</v>
      </c>
      <c r="D746" s="5">
        <f>('Raw Wide'!B745-'Raw Wide'!B744)/'Raw Wide'!B744</f>
        <v>5.4370625209060525E-2</v>
      </c>
      <c r="E746" s="5">
        <f>('Raw Wide'!C745-'Raw Wide'!C744)/'Raw Wide'!C744</f>
        <v>1.6441881062952361E-2</v>
      </c>
      <c r="F746" s="5">
        <f>('Raw Wide'!D745-'Raw Wide'!D744)/'Raw Wide'!D744</f>
        <v>1.9607912519926798E-2</v>
      </c>
      <c r="G746" s="5">
        <f>('Raw Wide'!E745-'Raw Wide'!E744)/'Raw Wide'!E744</f>
        <v>2.1692993795971772E-2</v>
      </c>
      <c r="H746" s="5">
        <f>('Raw Wide'!F745-'Raw Wide'!F744)/'Raw Wide'!F744</f>
        <v>1.9388544636327327E-3</v>
      </c>
      <c r="I746" s="5">
        <f>('Raw Wide'!G745-'Raw Wide'!G744)/'Raw Wide'!G744</f>
        <v>2.5553234912559151E-2</v>
      </c>
      <c r="J746" s="5">
        <f>('Raw Wide'!H745-'Raw Wide'!H744)/'Raw Wide'!H744</f>
        <v>3.5420661278184634E-2</v>
      </c>
      <c r="K746" s="5">
        <f>('Raw Wide'!I745-'Raw Wide'!I744)/'Raw Wide'!I744</f>
        <v>4.2734714003944104E-3</v>
      </c>
      <c r="W746" s="2">
        <v>43984</v>
      </c>
      <c r="X746" s="9">
        <f>return[[#This Row],[1COV.DE]]-$N$7</f>
        <v>5.4406835968833452E-2</v>
      </c>
      <c r="Y746" s="9">
        <f>return[[#This Row],[ADS.DE]]-$O$7</f>
        <v>1.6187115642055976E-2</v>
      </c>
      <c r="Z746" s="9">
        <f>return[[#This Row],[DB1.DE]]-$P$7</f>
        <v>1.9039548813904957E-2</v>
      </c>
      <c r="AA746" s="9">
        <f>return[[#This Row],[FME.DE]]-$Q$7</f>
        <v>2.1904882375182413E-2</v>
      </c>
      <c r="AB746" s="9">
        <f>return[[#This Row],[MRK.DE]]-$R$7</f>
        <v>1.466236767273855E-3</v>
      </c>
      <c r="AC746" s="9">
        <f>return[[#This Row],[PUM.DE]]-$S$7</f>
        <v>2.4751114103662864E-2</v>
      </c>
      <c r="AD746" s="9">
        <f>return[[#This Row],[SIE.DE]]-$T$7</f>
        <v>3.528476568135322E-2</v>
      </c>
      <c r="AE746" s="9">
        <f>return[[#This Row],[ZAL.DE]]-$U$7</f>
        <v>4.3190260175581139E-3</v>
      </c>
    </row>
    <row r="747" spans="3:31" x14ac:dyDescent="0.25">
      <c r="C747" s="2">
        <v>43985</v>
      </c>
      <c r="D747" s="5">
        <f>('Raw Wide'!B746-'Raw Wide'!B745)/'Raw Wide'!B745</f>
        <v>4.3304786791606098E-2</v>
      </c>
      <c r="E747" s="5">
        <f>('Raw Wide'!C746-'Raw Wide'!C745)/'Raw Wide'!C745</f>
        <v>3.7743569392234215E-2</v>
      </c>
      <c r="F747" s="5">
        <f>('Raw Wide'!D746-'Raw Wide'!D745)/'Raw Wide'!D745</f>
        <v>2.6856898253368972E-2</v>
      </c>
      <c r="G747" s="5">
        <f>('Raw Wide'!E746-'Raw Wide'!E745)/'Raw Wide'!E745</f>
        <v>2.5904595804653307E-4</v>
      </c>
      <c r="H747" s="5">
        <f>('Raw Wide'!F746-'Raw Wide'!F745)/'Raw Wide'!F745</f>
        <v>1.9351706972188788E-2</v>
      </c>
      <c r="I747" s="5">
        <f>('Raw Wide'!G746-'Raw Wide'!G745)/'Raw Wide'!G745</f>
        <v>4.8313549302755977E-2</v>
      </c>
      <c r="J747" s="5">
        <f>('Raw Wide'!H746-'Raw Wide'!H745)/'Raw Wide'!H745</f>
        <v>2.9013983951824338E-2</v>
      </c>
      <c r="K747" s="5">
        <f>('Raw Wide'!I746-'Raw Wide'!I745)/'Raw Wide'!I745</f>
        <v>2.0621981035089356E-2</v>
      </c>
      <c r="W747" s="2">
        <v>43985</v>
      </c>
      <c r="X747" s="9">
        <f>return[[#This Row],[1COV.DE]]-$N$7</f>
        <v>4.3340997551379025E-2</v>
      </c>
      <c r="Y747" s="9">
        <f>return[[#This Row],[ADS.DE]]-$O$7</f>
        <v>3.7488803971337831E-2</v>
      </c>
      <c r="Z747" s="9">
        <f>return[[#This Row],[DB1.DE]]-$P$7</f>
        <v>2.6288534547347132E-2</v>
      </c>
      <c r="AA747" s="9">
        <f>return[[#This Row],[FME.DE]]-$Q$7</f>
        <v>4.7093453725717511E-4</v>
      </c>
      <c r="AB747" s="9">
        <f>return[[#This Row],[MRK.DE]]-$R$7</f>
        <v>1.8879089275829909E-2</v>
      </c>
      <c r="AC747" s="9">
        <f>return[[#This Row],[PUM.DE]]-$S$7</f>
        <v>4.7511428493859691E-2</v>
      </c>
      <c r="AD747" s="9">
        <f>return[[#This Row],[SIE.DE]]-$T$7</f>
        <v>2.8878088354992924E-2</v>
      </c>
      <c r="AE747" s="9">
        <f>return[[#This Row],[ZAL.DE]]-$U$7</f>
        <v>2.0667535652253061E-2</v>
      </c>
    </row>
    <row r="748" spans="3:31" x14ac:dyDescent="0.25">
      <c r="C748" s="2">
        <v>43986</v>
      </c>
      <c r="D748" s="5">
        <f>('Raw Wide'!B747-'Raw Wide'!B746)/'Raw Wide'!B746</f>
        <v>-4.3691291527374288E-3</v>
      </c>
      <c r="E748" s="5">
        <f>('Raw Wide'!C747-'Raw Wide'!C746)/'Raw Wide'!C746</f>
        <v>1.8385356484051957E-2</v>
      </c>
      <c r="F748" s="5">
        <f>('Raw Wide'!D747-'Raw Wide'!D746)/'Raw Wide'!D746</f>
        <v>-7.1037309188364643E-3</v>
      </c>
      <c r="G748" s="5">
        <f>('Raw Wide'!E747-'Raw Wide'!E746)/'Raw Wide'!E746</f>
        <v>-4.6595015158083465E-3</v>
      </c>
      <c r="H748" s="5">
        <f>('Raw Wide'!F747-'Raw Wide'!F746)/'Raw Wide'!F746</f>
        <v>-2.1357338537061499E-2</v>
      </c>
      <c r="I748" s="5">
        <f>('Raw Wide'!G747-'Raw Wide'!G746)/'Raw Wide'!G746</f>
        <v>6.6666123218380993E-3</v>
      </c>
      <c r="J748" s="5">
        <f>('Raw Wide'!H747-'Raw Wide'!H746)/'Raw Wide'!H746</f>
        <v>-3.2387738233856499E-3</v>
      </c>
      <c r="K748" s="5">
        <f>('Raw Wide'!I747-'Raw Wide'!I746)/'Raw Wide'!I746</f>
        <v>2.2450127927355727E-3</v>
      </c>
      <c r="W748" s="2">
        <v>43986</v>
      </c>
      <c r="X748" s="9">
        <f>return[[#This Row],[1COV.DE]]-$N$7</f>
        <v>-4.3329183929644985E-3</v>
      </c>
      <c r="Y748" s="9">
        <f>return[[#This Row],[ADS.DE]]-$O$7</f>
        <v>1.8130591063155573E-2</v>
      </c>
      <c r="Z748" s="9">
        <f>return[[#This Row],[DB1.DE]]-$P$7</f>
        <v>-7.6720946248583048E-3</v>
      </c>
      <c r="AA748" s="9">
        <f>return[[#This Row],[FME.DE]]-$Q$7</f>
        <v>-4.447612936597704E-3</v>
      </c>
      <c r="AB748" s="9">
        <f>return[[#This Row],[MRK.DE]]-$R$7</f>
        <v>-2.1829956233420378E-2</v>
      </c>
      <c r="AC748" s="9">
        <f>return[[#This Row],[PUM.DE]]-$S$7</f>
        <v>5.8644915129418135E-3</v>
      </c>
      <c r="AD748" s="9">
        <f>return[[#This Row],[SIE.DE]]-$T$7</f>
        <v>-3.3746694202170659E-3</v>
      </c>
      <c r="AE748" s="9">
        <f>return[[#This Row],[ZAL.DE]]-$U$7</f>
        <v>2.2905674098992763E-3</v>
      </c>
    </row>
    <row r="749" spans="3:31" x14ac:dyDescent="0.25">
      <c r="C749" s="2">
        <v>43987</v>
      </c>
      <c r="D749" s="5">
        <f>('Raw Wide'!B748-'Raw Wide'!B747)/'Raw Wide'!B747</f>
        <v>2.6878767207380066E-2</v>
      </c>
      <c r="E749" s="5">
        <f>('Raw Wide'!C748-'Raw Wide'!C747)/'Raw Wide'!C747</f>
        <v>3.8069070291927437E-2</v>
      </c>
      <c r="F749" s="5">
        <f>('Raw Wide'!D748-'Raw Wide'!D747)/'Raw Wide'!D747</f>
        <v>1.300804810726148E-2</v>
      </c>
      <c r="G749" s="5">
        <f>('Raw Wide'!E748-'Raw Wide'!E747)/'Raw Wide'!E747</f>
        <v>1.6904940379118619E-2</v>
      </c>
      <c r="H749" s="5">
        <f>('Raw Wide'!F748-'Raw Wide'!F747)/'Raw Wide'!F747</f>
        <v>2.1338495036206551E-2</v>
      </c>
      <c r="I749" s="5">
        <f>('Raw Wide'!G748-'Raw Wide'!G747)/'Raw Wide'!G747</f>
        <v>3.8583322744261767E-2</v>
      </c>
      <c r="J749" s="5">
        <f>('Raw Wide'!H748-'Raw Wide'!H747)/'Raw Wide'!H747</f>
        <v>3.7270693347106122E-2</v>
      </c>
      <c r="K749" s="5">
        <f>('Raw Wide'!I748-'Raw Wide'!I747)/'Raw Wide'!I747</f>
        <v>2.6239984000000049E-2</v>
      </c>
      <c r="W749" s="2">
        <v>43987</v>
      </c>
      <c r="X749" s="9">
        <f>return[[#This Row],[1COV.DE]]-$N$7</f>
        <v>2.6914977967152996E-2</v>
      </c>
      <c r="Y749" s="9">
        <f>return[[#This Row],[ADS.DE]]-$O$7</f>
        <v>3.7814304871031053E-2</v>
      </c>
      <c r="Z749" s="9">
        <f>return[[#This Row],[DB1.DE]]-$P$7</f>
        <v>1.243968440123964E-2</v>
      </c>
      <c r="AA749" s="9">
        <f>return[[#This Row],[FME.DE]]-$Q$7</f>
        <v>1.711682895832926E-2</v>
      </c>
      <c r="AB749" s="9">
        <f>return[[#This Row],[MRK.DE]]-$R$7</f>
        <v>2.0865877339847672E-2</v>
      </c>
      <c r="AC749" s="9">
        <f>return[[#This Row],[PUM.DE]]-$S$7</f>
        <v>3.778120193536548E-2</v>
      </c>
      <c r="AD749" s="9">
        <f>return[[#This Row],[SIE.DE]]-$T$7</f>
        <v>3.7134797750274708E-2</v>
      </c>
      <c r="AE749" s="9">
        <f>return[[#This Row],[ZAL.DE]]-$U$7</f>
        <v>2.6285538617163755E-2</v>
      </c>
    </row>
    <row r="750" spans="3:31" x14ac:dyDescent="0.25">
      <c r="C750" s="2">
        <v>43990</v>
      </c>
      <c r="D750" s="5">
        <f>('Raw Wide'!B749-'Raw Wide'!B748)/'Raw Wide'!B748</f>
        <v>-6.9443741387508482E-3</v>
      </c>
      <c r="E750" s="5">
        <f>('Raw Wide'!C749-'Raw Wide'!C748)/'Raw Wide'!C748</f>
        <v>-2.6843141791689569E-2</v>
      </c>
      <c r="F750" s="5">
        <f>('Raw Wide'!D749-'Raw Wide'!D748)/'Raw Wide'!D748</f>
        <v>-1.4767185775507171E-2</v>
      </c>
      <c r="G750" s="5">
        <f>('Raw Wide'!E749-'Raw Wide'!E748)/'Raw Wide'!E748</f>
        <v>-1.5089412125244062E-2</v>
      </c>
      <c r="H750" s="5">
        <f>('Raw Wide'!F749-'Raw Wide'!F748)/'Raw Wide'!F748</f>
        <v>1.8043669215229763E-2</v>
      </c>
      <c r="I750" s="5">
        <f>('Raw Wide'!G749-'Raw Wide'!G748)/'Raw Wide'!G748</f>
        <v>-2.3288061107200678E-2</v>
      </c>
      <c r="J750" s="5">
        <f>('Raw Wide'!H749-'Raw Wide'!H748)/'Raw Wide'!H748</f>
        <v>-3.8694907923890439E-3</v>
      </c>
      <c r="K750" s="5">
        <f>('Raw Wide'!I749-'Raw Wide'!I748)/'Raw Wide'!I748</f>
        <v>-1.9332663226265444E-2</v>
      </c>
      <c r="W750" s="2">
        <v>43990</v>
      </c>
      <c r="X750" s="9">
        <f>return[[#This Row],[1COV.DE]]-$N$7</f>
        <v>-6.9081633789779178E-3</v>
      </c>
      <c r="Y750" s="9">
        <f>return[[#This Row],[ADS.DE]]-$O$7</f>
        <v>-2.7097907212585953E-2</v>
      </c>
      <c r="Z750" s="9">
        <f>return[[#This Row],[DB1.DE]]-$P$7</f>
        <v>-1.5335549481529012E-2</v>
      </c>
      <c r="AA750" s="9">
        <f>return[[#This Row],[FME.DE]]-$Q$7</f>
        <v>-1.487752354603342E-2</v>
      </c>
      <c r="AB750" s="9">
        <f>return[[#This Row],[MRK.DE]]-$R$7</f>
        <v>1.7571051518870884E-2</v>
      </c>
      <c r="AC750" s="9">
        <f>return[[#This Row],[PUM.DE]]-$S$7</f>
        <v>-2.4090181916096964E-2</v>
      </c>
      <c r="AD750" s="9">
        <f>return[[#This Row],[SIE.DE]]-$T$7</f>
        <v>-4.0053863892204594E-3</v>
      </c>
      <c r="AE750" s="9">
        <f>return[[#This Row],[ZAL.DE]]-$U$7</f>
        <v>-1.9287108609101739E-2</v>
      </c>
    </row>
    <row r="751" spans="3:31" x14ac:dyDescent="0.25">
      <c r="C751" s="2">
        <v>43991</v>
      </c>
      <c r="D751" s="5">
        <f>('Raw Wide'!B750-'Raw Wide'!B749)/'Raw Wide'!B749</f>
        <v>-4.7606281731751306E-2</v>
      </c>
      <c r="E751" s="5">
        <f>('Raw Wide'!C750-'Raw Wide'!C749)/'Raw Wide'!C749</f>
        <v>-2.3698513506230517E-2</v>
      </c>
      <c r="F751" s="5">
        <f>('Raw Wide'!D750-'Raw Wide'!D749)/'Raw Wide'!D749</f>
        <v>1.6291144411604808E-3</v>
      </c>
      <c r="G751" s="5">
        <f>('Raw Wide'!E750-'Raw Wide'!E749)/'Raw Wide'!E749</f>
        <v>-2.0773761996038045E-3</v>
      </c>
      <c r="H751" s="5">
        <f>('Raw Wide'!F750-'Raw Wide'!F749)/'Raw Wide'!F749</f>
        <v>-9.7947638498674539E-3</v>
      </c>
      <c r="I751" s="5">
        <f>('Raw Wide'!G750-'Raw Wide'!G749)/'Raw Wide'!G749</f>
        <v>-3.5764830690065537E-2</v>
      </c>
      <c r="J751" s="5">
        <f>('Raw Wide'!H750-'Raw Wide'!H749)/'Raw Wide'!H749</f>
        <v>-1.0913835798854096E-2</v>
      </c>
      <c r="K751" s="5">
        <f>('Raw Wide'!I750-'Raw Wide'!I749)/'Raw Wide'!I749</f>
        <v>3.08425109430044E-2</v>
      </c>
      <c r="W751" s="2">
        <v>43991</v>
      </c>
      <c r="X751" s="9">
        <f>return[[#This Row],[1COV.DE]]-$N$7</f>
        <v>-4.7570070971978379E-2</v>
      </c>
      <c r="Y751" s="9">
        <f>return[[#This Row],[ADS.DE]]-$O$7</f>
        <v>-2.3953278927126901E-2</v>
      </c>
      <c r="Z751" s="9">
        <f>return[[#This Row],[DB1.DE]]-$P$7</f>
        <v>1.0607507351386406E-3</v>
      </c>
      <c r="AA751" s="9">
        <f>return[[#This Row],[FME.DE]]-$Q$7</f>
        <v>-1.8654876203931625E-3</v>
      </c>
      <c r="AB751" s="9">
        <f>return[[#This Row],[MRK.DE]]-$R$7</f>
        <v>-1.0267381546226332E-2</v>
      </c>
      <c r="AC751" s="9">
        <f>return[[#This Row],[PUM.DE]]-$S$7</f>
        <v>-3.6566951498961824E-2</v>
      </c>
      <c r="AD751" s="9">
        <f>return[[#This Row],[SIE.DE]]-$T$7</f>
        <v>-1.1049731395685512E-2</v>
      </c>
      <c r="AE751" s="9">
        <f>return[[#This Row],[ZAL.DE]]-$U$7</f>
        <v>3.0888065560168106E-2</v>
      </c>
    </row>
    <row r="752" spans="3:31" x14ac:dyDescent="0.25">
      <c r="C752" s="2">
        <v>43992</v>
      </c>
      <c r="D752" s="5">
        <f>('Raw Wide'!B751-'Raw Wide'!B750)/'Raw Wide'!B750</f>
        <v>-2.0898055690375814E-2</v>
      </c>
      <c r="E752" s="5">
        <f>('Raw Wide'!C751-'Raw Wide'!C750)/'Raw Wide'!C750</f>
        <v>-1.2335803672257058E-2</v>
      </c>
      <c r="F752" s="5">
        <f>('Raw Wide'!D751-'Raw Wide'!D750)/'Raw Wide'!D750</f>
        <v>-5.8554996252106143E-3</v>
      </c>
      <c r="G752" s="5">
        <f>('Raw Wide'!E751-'Raw Wide'!E750)/'Raw Wide'!E750</f>
        <v>1.8214708083669536E-3</v>
      </c>
      <c r="H752" s="5">
        <f>('Raw Wide'!F751-'Raw Wide'!F750)/'Raw Wide'!F750</f>
        <v>5.1813204572747976E-3</v>
      </c>
      <c r="I752" s="5">
        <f>('Raw Wide'!G751-'Raw Wide'!G750)/'Raw Wide'!G750</f>
        <v>-8.5371344187522395E-3</v>
      </c>
      <c r="J752" s="5">
        <f>('Raw Wide'!H751-'Raw Wide'!H750)/'Raw Wide'!H750</f>
        <v>-1.4961705893742299E-2</v>
      </c>
      <c r="K752" s="5">
        <f>('Raw Wide'!I751-'Raw Wide'!I750)/'Raw Wide'!I750</f>
        <v>-1.17210679655194E-2</v>
      </c>
      <c r="W752" s="2">
        <v>43992</v>
      </c>
      <c r="X752" s="9">
        <f>return[[#This Row],[1COV.DE]]-$N$7</f>
        <v>-2.0861844930602884E-2</v>
      </c>
      <c r="Y752" s="9">
        <f>return[[#This Row],[ADS.DE]]-$O$7</f>
        <v>-1.2590569093153443E-2</v>
      </c>
      <c r="Z752" s="9">
        <f>return[[#This Row],[DB1.DE]]-$P$7</f>
        <v>-6.4238633312324548E-3</v>
      </c>
      <c r="AA752" s="9">
        <f>return[[#This Row],[FME.DE]]-$Q$7</f>
        <v>2.0333593875775957E-3</v>
      </c>
      <c r="AB752" s="9">
        <f>return[[#This Row],[MRK.DE]]-$R$7</f>
        <v>4.7087027609159201E-3</v>
      </c>
      <c r="AC752" s="9">
        <f>return[[#This Row],[PUM.DE]]-$S$7</f>
        <v>-9.3392552276485262E-3</v>
      </c>
      <c r="AD752" s="9">
        <f>return[[#This Row],[SIE.DE]]-$T$7</f>
        <v>-1.5097601490573716E-2</v>
      </c>
      <c r="AE752" s="9">
        <f>return[[#This Row],[ZAL.DE]]-$U$7</f>
        <v>-1.1675513348355697E-2</v>
      </c>
    </row>
    <row r="753" spans="3:31" x14ac:dyDescent="0.25">
      <c r="C753" s="2">
        <v>43993</v>
      </c>
      <c r="D753" s="5">
        <f>('Raw Wide'!B752-'Raw Wide'!B751)/'Raw Wide'!B751</f>
        <v>-5.1629532384772484E-2</v>
      </c>
      <c r="E753" s="5">
        <f>('Raw Wide'!C752-'Raw Wide'!C751)/'Raw Wide'!C751</f>
        <v>-5.6003262135165995E-2</v>
      </c>
      <c r="F753" s="5">
        <f>('Raw Wide'!D752-'Raw Wide'!D751)/'Raw Wide'!D751</f>
        <v>-1.4397869323298987E-2</v>
      </c>
      <c r="G753" s="5">
        <f>('Raw Wide'!E752-'Raw Wide'!E751)/'Raw Wide'!E751</f>
        <v>-1.9220866168757778E-2</v>
      </c>
      <c r="H753" s="5">
        <f>('Raw Wide'!F752-'Raw Wide'!F751)/'Raw Wide'!F751</f>
        <v>-3.4676629246973463E-2</v>
      </c>
      <c r="I753" s="5">
        <f>('Raw Wide'!G752-'Raw Wide'!G751)/'Raw Wide'!G751</f>
        <v>-2.7315921368737311E-2</v>
      </c>
      <c r="J753" s="5">
        <f>('Raw Wide'!H752-'Raw Wide'!H751)/'Raw Wide'!H751</f>
        <v>-5.91417913850373E-2</v>
      </c>
      <c r="K753" s="5">
        <f>('Raw Wide'!I752-'Raw Wide'!I751)/'Raw Wide'!I751</f>
        <v>-1.6541853416296558E-2</v>
      </c>
      <c r="W753" s="2">
        <v>43993</v>
      </c>
      <c r="X753" s="9">
        <f>return[[#This Row],[1COV.DE]]-$N$7</f>
        <v>-5.1593321624999557E-2</v>
      </c>
      <c r="Y753" s="9">
        <f>return[[#This Row],[ADS.DE]]-$O$7</f>
        <v>-5.6258027556062379E-2</v>
      </c>
      <c r="Z753" s="9">
        <f>return[[#This Row],[DB1.DE]]-$P$7</f>
        <v>-1.4966233029320828E-2</v>
      </c>
      <c r="AA753" s="9">
        <f>return[[#This Row],[FME.DE]]-$Q$7</f>
        <v>-1.9008977589547137E-2</v>
      </c>
      <c r="AB753" s="9">
        <f>return[[#This Row],[MRK.DE]]-$R$7</f>
        <v>-3.5149246943332338E-2</v>
      </c>
      <c r="AC753" s="9">
        <f>return[[#This Row],[PUM.DE]]-$S$7</f>
        <v>-2.8118042177633598E-2</v>
      </c>
      <c r="AD753" s="9">
        <f>return[[#This Row],[SIE.DE]]-$T$7</f>
        <v>-5.9277686981868714E-2</v>
      </c>
      <c r="AE753" s="9">
        <f>return[[#This Row],[ZAL.DE]]-$U$7</f>
        <v>-1.6496298799132853E-2</v>
      </c>
    </row>
    <row r="754" spans="3:31" x14ac:dyDescent="0.25">
      <c r="C754" s="2">
        <v>43994</v>
      </c>
      <c r="D754" s="5">
        <f>('Raw Wide'!B753-'Raw Wide'!B752)/'Raw Wide'!B752</f>
        <v>-4.8662774146258671E-3</v>
      </c>
      <c r="E754" s="5">
        <f>('Raw Wide'!C753-'Raw Wide'!C752)/'Raw Wide'!C752</f>
        <v>-1.7925712327182337E-2</v>
      </c>
      <c r="F754" s="5">
        <f>('Raw Wide'!D753-'Raw Wide'!D752)/'Raw Wide'!D752</f>
        <v>-7.6361963393186466E-3</v>
      </c>
      <c r="G754" s="5">
        <f>('Raw Wide'!E753-'Raw Wide'!E752)/'Raw Wide'!E752</f>
        <v>-1.6949117006738311E-2</v>
      </c>
      <c r="H754" s="5">
        <f>('Raw Wide'!F753-'Raw Wide'!F752)/'Raw Wide'!F752</f>
        <v>-1.6504838529894275E-2</v>
      </c>
      <c r="I754" s="5">
        <f>('Raw Wide'!G753-'Raw Wide'!G752)/'Raw Wide'!G752</f>
        <v>1.2210526485122491E-3</v>
      </c>
      <c r="J754" s="5">
        <f>('Raw Wide'!H753-'Raw Wide'!H752)/'Raw Wide'!H752</f>
        <v>-5.5494220041717446E-3</v>
      </c>
      <c r="K754" s="5">
        <f>('Raw Wide'!I753-'Raw Wide'!I752)/'Raw Wide'!I752</f>
        <v>-1.9358949539828679E-2</v>
      </c>
      <c r="W754" s="2">
        <v>43994</v>
      </c>
      <c r="X754" s="9">
        <f>return[[#This Row],[1COV.DE]]-$N$7</f>
        <v>-4.8300666548529367E-3</v>
      </c>
      <c r="Y754" s="9">
        <f>return[[#This Row],[ADS.DE]]-$O$7</f>
        <v>-1.8180477748078721E-2</v>
      </c>
      <c r="Z754" s="9">
        <f>return[[#This Row],[DB1.DE]]-$P$7</f>
        <v>-8.2045600453404862E-3</v>
      </c>
      <c r="AA754" s="9">
        <f>return[[#This Row],[FME.DE]]-$Q$7</f>
        <v>-1.6737228427527669E-2</v>
      </c>
      <c r="AB754" s="9">
        <f>return[[#This Row],[MRK.DE]]-$R$7</f>
        <v>-1.6977456226253154E-2</v>
      </c>
      <c r="AC754" s="9">
        <f>return[[#This Row],[PUM.DE]]-$S$7</f>
        <v>4.1893183961596312E-4</v>
      </c>
      <c r="AD754" s="9">
        <f>return[[#This Row],[SIE.DE]]-$T$7</f>
        <v>-5.6853176010031601E-3</v>
      </c>
      <c r="AE754" s="9">
        <f>return[[#This Row],[ZAL.DE]]-$U$7</f>
        <v>-1.9313394922664973E-2</v>
      </c>
    </row>
    <row r="755" spans="3:31" x14ac:dyDescent="0.25">
      <c r="C755" s="2">
        <v>43997</v>
      </c>
      <c r="D755" s="5">
        <f>('Raw Wide'!B754-'Raw Wide'!B753)/'Raw Wide'!B753</f>
        <v>-4.5843983184134657E-3</v>
      </c>
      <c r="E755" s="5">
        <f>('Raw Wide'!C754-'Raw Wide'!C753)/'Raw Wide'!C753</f>
        <v>3.042163382911319E-3</v>
      </c>
      <c r="F755" s="5">
        <f>('Raw Wide'!D754-'Raw Wide'!D753)/'Raw Wide'!D753</f>
        <v>-3.0110044385458028E-3</v>
      </c>
      <c r="G755" s="5">
        <f>('Raw Wide'!E754-'Raw Wide'!E753)/'Raw Wide'!E753</f>
        <v>-8.3511502704491664E-3</v>
      </c>
      <c r="H755" s="5">
        <f>('Raw Wide'!F754-'Raw Wide'!F753)/'Raw Wide'!F753</f>
        <v>-1.4215183166470399E-2</v>
      </c>
      <c r="I755" s="5">
        <f>('Raw Wide'!G754-'Raw Wide'!G753)/'Raw Wide'!G753</f>
        <v>1.0365803081736281E-2</v>
      </c>
      <c r="J755" s="5">
        <f>('Raw Wide'!H754-'Raw Wide'!H753)/'Raw Wide'!H753</f>
        <v>-1.1262194980367415E-2</v>
      </c>
      <c r="K755" s="5">
        <f>('Raw Wide'!I754-'Raw Wide'!I753)/'Raw Wide'!I753</f>
        <v>-8.0906150176474918E-3</v>
      </c>
      <c r="W755" s="2">
        <v>43997</v>
      </c>
      <c r="X755" s="9">
        <f>return[[#This Row],[1COV.DE]]-$N$7</f>
        <v>-4.5481875586405353E-3</v>
      </c>
      <c r="Y755" s="9">
        <f>return[[#This Row],[ADS.DE]]-$O$7</f>
        <v>2.7873979620149352E-3</v>
      </c>
      <c r="Z755" s="9">
        <f>return[[#This Row],[DB1.DE]]-$P$7</f>
        <v>-3.5793681445676433E-3</v>
      </c>
      <c r="AA755" s="9">
        <f>return[[#This Row],[FME.DE]]-$Q$7</f>
        <v>-8.1392616912385248E-3</v>
      </c>
      <c r="AB755" s="9">
        <f>return[[#This Row],[MRK.DE]]-$R$7</f>
        <v>-1.4687800862829278E-2</v>
      </c>
      <c r="AC755" s="9">
        <f>return[[#This Row],[PUM.DE]]-$S$7</f>
        <v>9.5636822728399941E-3</v>
      </c>
      <c r="AD755" s="9">
        <f>return[[#This Row],[SIE.DE]]-$T$7</f>
        <v>-1.1398090577198832E-2</v>
      </c>
      <c r="AE755" s="9">
        <f>return[[#This Row],[ZAL.DE]]-$U$7</f>
        <v>-8.0450604004837882E-3</v>
      </c>
    </row>
    <row r="756" spans="3:31" x14ac:dyDescent="0.25">
      <c r="C756" s="2">
        <v>43998</v>
      </c>
      <c r="D756" s="5">
        <f>('Raw Wide'!B755-'Raw Wide'!B754)/'Raw Wide'!B754</f>
        <v>2.0571103295538021E-2</v>
      </c>
      <c r="E756" s="5">
        <f>('Raw Wide'!C755-'Raw Wide'!C754)/'Raw Wide'!C754</f>
        <v>4.2027725541137463E-2</v>
      </c>
      <c r="F756" s="5">
        <f>('Raw Wide'!D755-'Raw Wide'!D754)/'Raw Wide'!D754</f>
        <v>3.8590644458008201E-2</v>
      </c>
      <c r="G756" s="5">
        <f>('Raw Wide'!E755-'Raw Wide'!E754)/'Raw Wide'!E754</f>
        <v>3.6131362923545067E-2</v>
      </c>
      <c r="H756" s="5">
        <f>('Raw Wide'!F755-'Raw Wide'!F754)/'Raw Wide'!F754</f>
        <v>2.7438357022740993E-2</v>
      </c>
      <c r="I756" s="5">
        <f>('Raw Wide'!G755-'Raw Wide'!G754)/'Raw Wide'!G754</f>
        <v>3.2589135047742669E-2</v>
      </c>
      <c r="J756" s="5">
        <f>('Raw Wide'!H755-'Raw Wide'!H754)/'Raw Wide'!H754</f>
        <v>3.9917932092551324E-2</v>
      </c>
      <c r="K756" s="5">
        <f>('Raw Wide'!I755-'Raw Wide'!I754)/'Raw Wide'!I754</f>
        <v>-4.1761778821562505E-2</v>
      </c>
      <c r="W756" s="2">
        <v>43998</v>
      </c>
      <c r="X756" s="9">
        <f>return[[#This Row],[1COV.DE]]-$N$7</f>
        <v>2.0607314055310952E-2</v>
      </c>
      <c r="Y756" s="9">
        <f>return[[#This Row],[ADS.DE]]-$O$7</f>
        <v>4.1772960120241079E-2</v>
      </c>
      <c r="Z756" s="9">
        <f>return[[#This Row],[DB1.DE]]-$P$7</f>
        <v>3.8022280751986361E-2</v>
      </c>
      <c r="AA756" s="9">
        <f>return[[#This Row],[FME.DE]]-$Q$7</f>
        <v>3.6343251502755712E-2</v>
      </c>
      <c r="AB756" s="9">
        <f>return[[#This Row],[MRK.DE]]-$R$7</f>
        <v>2.6965739326382115E-2</v>
      </c>
      <c r="AC756" s="9">
        <f>return[[#This Row],[PUM.DE]]-$S$7</f>
        <v>3.1787014238846382E-2</v>
      </c>
      <c r="AD756" s="9">
        <f>return[[#This Row],[SIE.DE]]-$T$7</f>
        <v>3.9782036495719909E-2</v>
      </c>
      <c r="AE756" s="9">
        <f>return[[#This Row],[ZAL.DE]]-$U$7</f>
        <v>-4.17162242043988E-2</v>
      </c>
    </row>
    <row r="757" spans="3:31" x14ac:dyDescent="0.25">
      <c r="C757" s="2">
        <v>43999</v>
      </c>
      <c r="D757" s="5">
        <f>('Raw Wide'!B756-'Raw Wide'!B755)/'Raw Wide'!B755</f>
        <v>-8.7244339029469969E-3</v>
      </c>
      <c r="E757" s="5">
        <f>('Raw Wide'!C756-'Raw Wide'!C755)/'Raw Wide'!C755</f>
        <v>3.7421576773623965E-3</v>
      </c>
      <c r="F757" s="5">
        <f>('Raw Wide'!D756-'Raw Wide'!D755)/'Raw Wide'!D755</f>
        <v>7.7543964015465202E-3</v>
      </c>
      <c r="G757" s="5">
        <f>('Raw Wide'!E756-'Raw Wide'!E755)/'Raw Wide'!E755</f>
        <v>7.3412962244099869E-3</v>
      </c>
      <c r="H757" s="5">
        <f>('Raw Wide'!F756-'Raw Wide'!F755)/'Raw Wide'!F755</f>
        <v>2.9240709601387714E-3</v>
      </c>
      <c r="I757" s="5">
        <f>('Raw Wide'!G756-'Raw Wide'!G755)/'Raw Wide'!G755</f>
        <v>8.7668084742295992E-3</v>
      </c>
      <c r="J757" s="5">
        <f>('Raw Wide'!H756-'Raw Wide'!H755)/'Raw Wide'!H755</f>
        <v>1.0262481263603572E-2</v>
      </c>
      <c r="K757" s="5">
        <f>('Raw Wide'!I756-'Raw Wide'!I755)/'Raw Wide'!I755</f>
        <v>2.4855276647760473E-2</v>
      </c>
      <c r="W757" s="2">
        <v>43999</v>
      </c>
      <c r="X757" s="9">
        <f>return[[#This Row],[1COV.DE]]-$N$7</f>
        <v>-8.6882231431740665E-3</v>
      </c>
      <c r="Y757" s="9">
        <f>return[[#This Row],[ADS.DE]]-$O$7</f>
        <v>3.4873922564660127E-3</v>
      </c>
      <c r="Z757" s="9">
        <f>return[[#This Row],[DB1.DE]]-$P$7</f>
        <v>7.1860326955246797E-3</v>
      </c>
      <c r="AA757" s="9">
        <f>return[[#This Row],[FME.DE]]-$Q$7</f>
        <v>7.5531848036206294E-3</v>
      </c>
      <c r="AB757" s="9">
        <f>return[[#This Row],[MRK.DE]]-$R$7</f>
        <v>2.4514532637798935E-3</v>
      </c>
      <c r="AC757" s="9">
        <f>return[[#This Row],[PUM.DE]]-$S$7</f>
        <v>7.9646876653333126E-3</v>
      </c>
      <c r="AD757" s="9">
        <f>return[[#This Row],[SIE.DE]]-$T$7</f>
        <v>1.0126585666772155E-2</v>
      </c>
      <c r="AE757" s="9">
        <f>return[[#This Row],[ZAL.DE]]-$U$7</f>
        <v>2.4900831264924178E-2</v>
      </c>
    </row>
    <row r="758" spans="3:31" x14ac:dyDescent="0.25">
      <c r="C758" s="2">
        <v>44000</v>
      </c>
      <c r="D758" s="5">
        <f>('Raw Wide'!B757-'Raw Wide'!B756)/'Raw Wide'!B756</f>
        <v>1.6084868830921785E-2</v>
      </c>
      <c r="E758" s="5">
        <f>('Raw Wide'!C757-'Raw Wide'!C756)/'Raw Wide'!C756</f>
        <v>-2.8997590051436854E-3</v>
      </c>
      <c r="F758" s="5">
        <f>('Raw Wide'!D757-'Raw Wide'!D756)/'Raw Wide'!D756</f>
        <v>-5.1298144947588328E-3</v>
      </c>
      <c r="G758" s="5">
        <f>('Raw Wide'!E757-'Raw Wide'!E756)/'Raw Wide'!E756</f>
        <v>-6.7672129312080108E-3</v>
      </c>
      <c r="H758" s="5">
        <f>('Raw Wide'!F757-'Raw Wide'!F756)/'Raw Wide'!F756</f>
        <v>-1.1175979234109913E-2</v>
      </c>
      <c r="I758" s="5">
        <f>('Raw Wide'!G757-'Raw Wide'!G756)/'Raw Wide'!G756</f>
        <v>-2.1436992513360599E-2</v>
      </c>
      <c r="J758" s="5">
        <f>('Raw Wide'!H757-'Raw Wide'!H756)/'Raw Wide'!H756</f>
        <v>2.7348976710318529E-3</v>
      </c>
      <c r="K758" s="5">
        <f>('Raw Wide'!I757-'Raw Wide'!I756)/'Raw Wide'!I756</f>
        <v>7.1428553630754912E-2</v>
      </c>
      <c r="W758" s="2">
        <v>44000</v>
      </c>
      <c r="X758" s="9">
        <f>return[[#This Row],[1COV.DE]]-$N$7</f>
        <v>1.6121079590694715E-2</v>
      </c>
      <c r="Y758" s="9">
        <f>return[[#This Row],[ADS.DE]]-$O$7</f>
        <v>-3.1545244260400692E-3</v>
      </c>
      <c r="Z758" s="9">
        <f>return[[#This Row],[DB1.DE]]-$P$7</f>
        <v>-5.6981782007806733E-3</v>
      </c>
      <c r="AA758" s="9">
        <f>return[[#This Row],[FME.DE]]-$Q$7</f>
        <v>-6.5553243519973683E-3</v>
      </c>
      <c r="AB758" s="9">
        <f>return[[#This Row],[MRK.DE]]-$R$7</f>
        <v>-1.1648596930468791E-2</v>
      </c>
      <c r="AC758" s="9">
        <f>return[[#This Row],[PUM.DE]]-$S$7</f>
        <v>-2.2239113322256886E-2</v>
      </c>
      <c r="AD758" s="9">
        <f>return[[#This Row],[SIE.DE]]-$T$7</f>
        <v>2.599002074200437E-3</v>
      </c>
      <c r="AE758" s="9">
        <f>return[[#This Row],[ZAL.DE]]-$U$7</f>
        <v>7.1474108247918611E-2</v>
      </c>
    </row>
    <row r="759" spans="3:31" x14ac:dyDescent="0.25">
      <c r="C759" s="2">
        <v>44001</v>
      </c>
      <c r="D759" s="5">
        <f>('Raw Wide'!B758-'Raw Wide'!B757)/'Raw Wide'!B757</f>
        <v>1.4038402615694041E-2</v>
      </c>
      <c r="E759" s="5">
        <f>('Raw Wide'!C758-'Raw Wide'!C757)/'Raw Wide'!C757</f>
        <v>-1.287905073724852E-2</v>
      </c>
      <c r="F759" s="5">
        <f>('Raw Wide'!D758-'Raw Wide'!D757)/'Raw Wide'!D757</f>
        <v>2.0947426400016581E-2</v>
      </c>
      <c r="G759" s="5">
        <f>('Raw Wide'!E758-'Raw Wide'!E757)/'Raw Wide'!E757</f>
        <v>-5.5030898132584459E-3</v>
      </c>
      <c r="H759" s="5">
        <f>('Raw Wide'!F758-'Raw Wide'!F757)/'Raw Wide'!F757</f>
        <v>-9.8280594461281853E-4</v>
      </c>
      <c r="I759" s="5">
        <f>('Raw Wide'!G758-'Raw Wide'!G757)/'Raw Wide'!G757</f>
        <v>1.5393862835028249E-2</v>
      </c>
      <c r="J759" s="5">
        <f>('Raw Wide'!H758-'Raw Wide'!H757)/'Raw Wide'!H757</f>
        <v>1.1299500789653366E-2</v>
      </c>
      <c r="K759" s="5">
        <f>('Raw Wide'!I758-'Raw Wide'!I757)/'Raw Wide'!I757</f>
        <v>-1.8605116279069298E-3</v>
      </c>
      <c r="W759" s="2">
        <v>44001</v>
      </c>
      <c r="X759" s="9">
        <f>return[[#This Row],[1COV.DE]]-$N$7</f>
        <v>1.4074613375466971E-2</v>
      </c>
      <c r="Y759" s="9">
        <f>return[[#This Row],[ADS.DE]]-$O$7</f>
        <v>-1.3133816158144905E-2</v>
      </c>
      <c r="Z759" s="9">
        <f>return[[#This Row],[DB1.DE]]-$P$7</f>
        <v>2.037906269399474E-2</v>
      </c>
      <c r="AA759" s="9">
        <f>return[[#This Row],[FME.DE]]-$Q$7</f>
        <v>-5.2912012340478043E-3</v>
      </c>
      <c r="AB759" s="9">
        <f>return[[#This Row],[MRK.DE]]-$R$7</f>
        <v>-1.4554236409716963E-3</v>
      </c>
      <c r="AC759" s="9">
        <f>return[[#This Row],[PUM.DE]]-$S$7</f>
        <v>1.4591742026131962E-2</v>
      </c>
      <c r="AD759" s="9">
        <f>return[[#This Row],[SIE.DE]]-$T$7</f>
        <v>1.1163605192821949E-2</v>
      </c>
      <c r="AE759" s="9">
        <f>return[[#This Row],[ZAL.DE]]-$U$7</f>
        <v>-1.814957010743226E-3</v>
      </c>
    </row>
    <row r="760" spans="3:31" x14ac:dyDescent="0.25">
      <c r="C760" s="2">
        <v>44004</v>
      </c>
      <c r="D760" s="5">
        <f>('Raw Wide'!B759-'Raw Wide'!B758)/'Raw Wide'!B758</f>
        <v>-1.5316755601829043E-2</v>
      </c>
      <c r="E760" s="5">
        <f>('Raw Wide'!C759-'Raw Wide'!C758)/'Raw Wide'!C758</f>
        <v>-7.5757293160337138E-3</v>
      </c>
      <c r="F760" s="5">
        <f>('Raw Wide'!D759-'Raw Wide'!D758)/'Raw Wide'!D758</f>
        <v>-5.6817566290473451E-3</v>
      </c>
      <c r="G760" s="5">
        <f>('Raw Wide'!E759-'Raw Wide'!E758)/'Raw Wide'!E758</f>
        <v>5.2693060472631969E-4</v>
      </c>
      <c r="H760" s="5">
        <f>('Raw Wide'!F759-'Raw Wide'!F758)/'Raw Wide'!F758</f>
        <v>-3.9350811725227183E-3</v>
      </c>
      <c r="I760" s="5">
        <f>('Raw Wide'!G759-'Raw Wide'!G758)/'Raw Wide'!G758</f>
        <v>-5.5393586178116225E-3</v>
      </c>
      <c r="J760" s="5">
        <f>('Raw Wide'!H759-'Raw Wide'!H758)/'Raw Wide'!H758</f>
        <v>-1.1751164443522491E-2</v>
      </c>
      <c r="K760" s="5">
        <f>('Raw Wide'!I759-'Raw Wide'!I758)/'Raw Wide'!I758</f>
        <v>-3.6346631081700831E-2</v>
      </c>
      <c r="W760" s="2">
        <v>44004</v>
      </c>
      <c r="X760" s="9">
        <f>return[[#This Row],[1COV.DE]]-$N$7</f>
        <v>-1.5280544842056112E-2</v>
      </c>
      <c r="Y760" s="9">
        <f>return[[#This Row],[ADS.DE]]-$O$7</f>
        <v>-7.8304947369300971E-3</v>
      </c>
      <c r="Z760" s="9">
        <f>return[[#This Row],[DB1.DE]]-$P$7</f>
        <v>-6.2501203350691856E-3</v>
      </c>
      <c r="AA760" s="9">
        <f>return[[#This Row],[FME.DE]]-$Q$7</f>
        <v>7.3881918393696173E-4</v>
      </c>
      <c r="AB760" s="9">
        <f>return[[#This Row],[MRK.DE]]-$R$7</f>
        <v>-4.4076988688815958E-3</v>
      </c>
      <c r="AC760" s="9">
        <f>return[[#This Row],[PUM.DE]]-$S$7</f>
        <v>-6.3414794267079083E-3</v>
      </c>
      <c r="AD760" s="9">
        <f>return[[#This Row],[SIE.DE]]-$T$7</f>
        <v>-1.1887060040353907E-2</v>
      </c>
      <c r="AE760" s="9">
        <f>return[[#This Row],[ZAL.DE]]-$U$7</f>
        <v>-3.6301076464537126E-2</v>
      </c>
    </row>
    <row r="761" spans="3:31" x14ac:dyDescent="0.25">
      <c r="C761" s="2">
        <v>44005</v>
      </c>
      <c r="D761" s="5">
        <f>('Raw Wide'!B760-'Raw Wide'!B759)/'Raw Wide'!B759</f>
        <v>3.410116575037294E-2</v>
      </c>
      <c r="E761" s="5">
        <f>('Raw Wide'!C760-'Raw Wide'!C759)/'Raw Wide'!C759</f>
        <v>2.9261985983609844E-2</v>
      </c>
      <c r="F761" s="5">
        <f>('Raw Wide'!D760-'Raw Wide'!D759)/'Raw Wide'!D759</f>
        <v>2.7301542845827115E-2</v>
      </c>
      <c r="G761" s="5">
        <f>('Raw Wide'!E760-'Raw Wide'!E759)/'Raw Wide'!E759</f>
        <v>2.1332584857917385E-2</v>
      </c>
      <c r="H761" s="5">
        <f>('Raw Wide'!F760-'Raw Wide'!F759)/'Raw Wide'!F759</f>
        <v>1.283955103243235E-2</v>
      </c>
      <c r="I761" s="5">
        <f>('Raw Wide'!G760-'Raw Wide'!G759)/'Raw Wide'!G759</f>
        <v>2.2867181932584343E-2</v>
      </c>
      <c r="J761" s="5">
        <f>('Raw Wide'!H760-'Raw Wide'!H759)/'Raw Wide'!H759</f>
        <v>1.3645259489353375E-2</v>
      </c>
      <c r="K761" s="5">
        <f>('Raw Wide'!I760-'Raw Wide'!I759)/'Raw Wide'!I759</f>
        <v>1.9664683757822741E-2</v>
      </c>
      <c r="W761" s="2">
        <v>44005</v>
      </c>
      <c r="X761" s="9">
        <f>return[[#This Row],[1COV.DE]]-$N$7</f>
        <v>3.4137376510145867E-2</v>
      </c>
      <c r="Y761" s="9">
        <f>return[[#This Row],[ADS.DE]]-$O$7</f>
        <v>2.9007220562713459E-2</v>
      </c>
      <c r="Z761" s="9">
        <f>return[[#This Row],[DB1.DE]]-$P$7</f>
        <v>2.6733179139805274E-2</v>
      </c>
      <c r="AA761" s="9">
        <f>return[[#This Row],[FME.DE]]-$Q$7</f>
        <v>2.1544473437128026E-2</v>
      </c>
      <c r="AB761" s="9">
        <f>return[[#This Row],[MRK.DE]]-$R$7</f>
        <v>1.2366933336073471E-2</v>
      </c>
      <c r="AC761" s="9">
        <f>return[[#This Row],[PUM.DE]]-$S$7</f>
        <v>2.2065061123688057E-2</v>
      </c>
      <c r="AD761" s="9">
        <f>return[[#This Row],[SIE.DE]]-$T$7</f>
        <v>1.3509363892521959E-2</v>
      </c>
      <c r="AE761" s="9">
        <f>return[[#This Row],[ZAL.DE]]-$U$7</f>
        <v>1.9710238374986446E-2</v>
      </c>
    </row>
    <row r="762" spans="3:31" x14ac:dyDescent="0.25">
      <c r="C762" s="2">
        <v>44006</v>
      </c>
      <c r="D762" s="5">
        <f>('Raw Wide'!B761-'Raw Wide'!B760)/'Raw Wide'!B760</f>
        <v>-3.7894159832091198E-2</v>
      </c>
      <c r="E762" s="5">
        <f>('Raw Wide'!C761-'Raw Wide'!C760)/'Raw Wide'!C760</f>
        <v>-2.8842199989694915E-2</v>
      </c>
      <c r="F762" s="5">
        <f>('Raw Wide'!D761-'Raw Wide'!D760)/'Raw Wide'!D760</f>
        <v>-3.7700805508108642E-2</v>
      </c>
      <c r="G762" s="5">
        <f>('Raw Wide'!E761-'Raw Wide'!E760)/'Raw Wide'!E760</f>
        <v>-2.2176293851886106E-2</v>
      </c>
      <c r="H762" s="5">
        <f>('Raw Wide'!F761-'Raw Wide'!F760)/'Raw Wide'!F760</f>
        <v>-2.8571437667542769E-2</v>
      </c>
      <c r="I762" s="5">
        <f>('Raw Wide'!G761-'Raw Wide'!G760)/'Raw Wide'!G760</f>
        <v>-3.1814393928061097E-2</v>
      </c>
      <c r="J762" s="5">
        <f>('Raw Wide'!H761-'Raw Wide'!H760)/'Raw Wide'!H760</f>
        <v>-2.6346138759747981E-2</v>
      </c>
      <c r="K762" s="5">
        <f>('Raw Wide'!I761-'Raw Wide'!I760)/'Raw Wide'!I760</f>
        <v>-4.4261462037985862E-3</v>
      </c>
      <c r="W762" s="2">
        <v>44006</v>
      </c>
      <c r="X762" s="9">
        <f>return[[#This Row],[1COV.DE]]-$N$7</f>
        <v>-3.7857949072318271E-2</v>
      </c>
      <c r="Y762" s="9">
        <f>return[[#This Row],[ADS.DE]]-$O$7</f>
        <v>-2.9096965410591299E-2</v>
      </c>
      <c r="Z762" s="9">
        <f>return[[#This Row],[DB1.DE]]-$P$7</f>
        <v>-3.8269169214130483E-2</v>
      </c>
      <c r="AA762" s="9">
        <f>return[[#This Row],[FME.DE]]-$Q$7</f>
        <v>-2.1964405272675465E-2</v>
      </c>
      <c r="AB762" s="9">
        <f>return[[#This Row],[MRK.DE]]-$R$7</f>
        <v>-2.9044055363901648E-2</v>
      </c>
      <c r="AC762" s="9">
        <f>return[[#This Row],[PUM.DE]]-$S$7</f>
        <v>-3.2616514736957383E-2</v>
      </c>
      <c r="AD762" s="9">
        <f>return[[#This Row],[SIE.DE]]-$T$7</f>
        <v>-2.6482034356579396E-2</v>
      </c>
      <c r="AE762" s="9">
        <f>return[[#This Row],[ZAL.DE]]-$U$7</f>
        <v>-4.3805915866348827E-3</v>
      </c>
    </row>
    <row r="763" spans="3:31" x14ac:dyDescent="0.25">
      <c r="C763" s="2">
        <v>44007</v>
      </c>
      <c r="D763" s="5">
        <f>('Raw Wide'!B762-'Raw Wide'!B761)/'Raw Wide'!B761</f>
        <v>1.1725936347031901E-2</v>
      </c>
      <c r="E763" s="5">
        <f>('Raw Wide'!C762-'Raw Wide'!C761)/'Raw Wide'!C761</f>
        <v>9.7582016378163459E-3</v>
      </c>
      <c r="F763" s="5">
        <f>('Raw Wide'!D762-'Raw Wide'!D761)/'Raw Wide'!D761</f>
        <v>2.9865079396485503E-2</v>
      </c>
      <c r="G763" s="5">
        <f>('Raw Wide'!E762-'Raw Wide'!E761)/'Raw Wide'!E761</f>
        <v>1.7405157737657436E-2</v>
      </c>
      <c r="H763" s="5">
        <f>('Raw Wide'!F762-'Raw Wide'!F761)/'Raw Wide'!F761</f>
        <v>3.1419331498686628E-2</v>
      </c>
      <c r="I763" s="5">
        <f>('Raw Wide'!G762-'Raw Wide'!G761)/'Raw Wide'!G761</f>
        <v>2.1610532340606871E-2</v>
      </c>
      <c r="J763" s="5">
        <f>('Raw Wide'!H762-'Raw Wide'!H761)/'Raw Wide'!H761</f>
        <v>8.4929262066450878E-3</v>
      </c>
      <c r="K763" s="5">
        <f>('Raw Wide'!I762-'Raw Wide'!I761)/'Raw Wide'!I761</f>
        <v>-1.5877897745315472E-3</v>
      </c>
      <c r="W763" s="2">
        <v>44007</v>
      </c>
      <c r="X763" s="9">
        <f>return[[#This Row],[1COV.DE]]-$N$7</f>
        <v>1.1762147106804831E-2</v>
      </c>
      <c r="Y763" s="9">
        <f>return[[#This Row],[ADS.DE]]-$O$7</f>
        <v>9.5034362169199617E-3</v>
      </c>
      <c r="Z763" s="9">
        <f>return[[#This Row],[DB1.DE]]-$P$7</f>
        <v>2.9296715690463663E-2</v>
      </c>
      <c r="AA763" s="9">
        <f>return[[#This Row],[FME.DE]]-$Q$7</f>
        <v>1.7617046316868078E-2</v>
      </c>
      <c r="AB763" s="9">
        <f>return[[#This Row],[MRK.DE]]-$R$7</f>
        <v>3.094671380232775E-2</v>
      </c>
      <c r="AC763" s="9">
        <f>return[[#This Row],[PUM.DE]]-$S$7</f>
        <v>2.0808411531710584E-2</v>
      </c>
      <c r="AD763" s="9">
        <f>return[[#This Row],[SIE.DE]]-$T$7</f>
        <v>8.3570306098136714E-3</v>
      </c>
      <c r="AE763" s="9">
        <f>return[[#This Row],[ZAL.DE]]-$U$7</f>
        <v>-1.5422351573678435E-3</v>
      </c>
    </row>
    <row r="764" spans="3:31" x14ac:dyDescent="0.25">
      <c r="C764" s="2">
        <v>44008</v>
      </c>
      <c r="D764" s="5">
        <f>('Raw Wide'!B763-'Raw Wide'!B762)/'Raw Wide'!B762</f>
        <v>-9.5097806169528731E-3</v>
      </c>
      <c r="E764" s="5">
        <f>('Raw Wide'!C763-'Raw Wide'!C762)/'Raw Wide'!C762</f>
        <v>-2.1008362907817324E-2</v>
      </c>
      <c r="F764" s="5">
        <f>('Raw Wide'!D763-'Raw Wide'!D762)/'Raw Wide'!D762</f>
        <v>-3.7418412911499081E-3</v>
      </c>
      <c r="G764" s="5">
        <f>('Raw Wide'!E763-'Raw Wide'!E762)/'Raw Wide'!E762</f>
        <v>-8.8128633418665878E-3</v>
      </c>
      <c r="H764" s="5">
        <f>('Raw Wide'!F763-'Raw Wide'!F762)/'Raw Wide'!F762</f>
        <v>-2.4330577232229054E-3</v>
      </c>
      <c r="I764" s="5">
        <f>('Raw Wide'!G763-'Raw Wide'!G762)/'Raw Wide'!G762</f>
        <v>-2.2022617491601306E-2</v>
      </c>
      <c r="J764" s="5">
        <f>('Raw Wide'!H763-'Raw Wide'!H762)/'Raw Wide'!H762</f>
        <v>-2.7418608284447386E-3</v>
      </c>
      <c r="K764" s="5">
        <f>('Raw Wide'!I763-'Raw Wide'!I762)/'Raw Wide'!I762</f>
        <v>5.4071245959427293E-3</v>
      </c>
      <c r="W764" s="2">
        <v>44008</v>
      </c>
      <c r="X764" s="9">
        <f>return[[#This Row],[1COV.DE]]-$N$7</f>
        <v>-9.4735698571799427E-3</v>
      </c>
      <c r="Y764" s="9">
        <f>return[[#This Row],[ADS.DE]]-$O$7</f>
        <v>-2.1263128328713708E-2</v>
      </c>
      <c r="Z764" s="9">
        <f>return[[#This Row],[DB1.DE]]-$P$7</f>
        <v>-4.3102049971717486E-3</v>
      </c>
      <c r="AA764" s="9">
        <f>return[[#This Row],[FME.DE]]-$Q$7</f>
        <v>-8.6009747626559462E-3</v>
      </c>
      <c r="AB764" s="9">
        <f>return[[#This Row],[MRK.DE]]-$R$7</f>
        <v>-2.9056754195817833E-3</v>
      </c>
      <c r="AC764" s="9">
        <f>return[[#This Row],[PUM.DE]]-$S$7</f>
        <v>-2.2824738300497593E-2</v>
      </c>
      <c r="AD764" s="9">
        <f>return[[#This Row],[SIE.DE]]-$T$7</f>
        <v>-2.8777564252761545E-3</v>
      </c>
      <c r="AE764" s="9">
        <f>return[[#This Row],[ZAL.DE]]-$U$7</f>
        <v>5.4526792131064329E-3</v>
      </c>
    </row>
    <row r="765" spans="3:31" x14ac:dyDescent="0.25">
      <c r="C765" s="2">
        <v>44011</v>
      </c>
      <c r="D765" s="5">
        <f>('Raw Wide'!B764-'Raw Wide'!B763)/'Raw Wide'!B763</f>
        <v>2.9702982543379108E-2</v>
      </c>
      <c r="E765" s="5">
        <f>('Raw Wide'!C764-'Raw Wide'!C763)/'Raw Wide'!C763</f>
        <v>-6.8669792220669781E-3</v>
      </c>
      <c r="F765" s="5">
        <f>('Raw Wide'!D764-'Raw Wide'!D763)/'Raw Wide'!D763</f>
        <v>-3.1297223719329209E-4</v>
      </c>
      <c r="G765" s="5">
        <f>('Raw Wide'!E764-'Raw Wide'!E763)/'Raw Wide'!E763</f>
        <v>-3.3996439554657117E-3</v>
      </c>
      <c r="H765" s="5">
        <f>('Raw Wide'!F764-'Raw Wide'!F763)/'Raw Wide'!F763</f>
        <v>1.6585340226449571E-2</v>
      </c>
      <c r="I765" s="5">
        <f>('Raw Wide'!G764-'Raw Wide'!G763)/'Raw Wide'!G763</f>
        <v>2.6667149923335757E-3</v>
      </c>
      <c r="J765" s="5">
        <f>('Raw Wide'!H764-'Raw Wide'!H763)/'Raw Wide'!H763</f>
        <v>1.8263934144107218E-2</v>
      </c>
      <c r="K765" s="5">
        <f>('Raw Wide'!I764-'Raw Wide'!I763)/'Raw Wide'!I763</f>
        <v>-8.8579720205952985E-3</v>
      </c>
      <c r="W765" s="2">
        <v>44011</v>
      </c>
      <c r="X765" s="9">
        <f>return[[#This Row],[1COV.DE]]-$N$7</f>
        <v>2.9739193303152039E-2</v>
      </c>
      <c r="Y765" s="9">
        <f>return[[#This Row],[ADS.DE]]-$O$7</f>
        <v>-7.1217446429633624E-3</v>
      </c>
      <c r="Z765" s="9">
        <f>return[[#This Row],[DB1.DE]]-$P$7</f>
        <v>-8.8133594321513254E-4</v>
      </c>
      <c r="AA765" s="9">
        <f>return[[#This Row],[FME.DE]]-$Q$7</f>
        <v>-3.1877553762550697E-3</v>
      </c>
      <c r="AB765" s="9">
        <f>return[[#This Row],[MRK.DE]]-$R$7</f>
        <v>1.6112722530090693E-2</v>
      </c>
      <c r="AC765" s="9">
        <f>return[[#This Row],[PUM.DE]]-$S$7</f>
        <v>1.8645941834372897E-3</v>
      </c>
      <c r="AD765" s="9">
        <f>return[[#This Row],[SIE.DE]]-$T$7</f>
        <v>1.8128038547275804E-2</v>
      </c>
      <c r="AE765" s="9">
        <f>return[[#This Row],[ZAL.DE]]-$U$7</f>
        <v>-8.8124174034315949E-3</v>
      </c>
    </row>
    <row r="766" spans="3:31" x14ac:dyDescent="0.25">
      <c r="C766" s="2">
        <v>44012</v>
      </c>
      <c r="D766" s="5">
        <f>('Raw Wide'!B765-'Raw Wide'!B764)/'Raw Wide'!B764</f>
        <v>-1.3694603733469243E-2</v>
      </c>
      <c r="E766" s="5">
        <f>('Raw Wide'!C765-'Raw Wide'!C764)/'Raw Wide'!C764</f>
        <v>9.5074112384948371E-3</v>
      </c>
      <c r="F766" s="5">
        <f>('Raw Wide'!D765-'Raw Wide'!D764)/'Raw Wide'!D764</f>
        <v>8.4533594145541485E-3</v>
      </c>
      <c r="G766" s="5">
        <f>('Raw Wide'!E765-'Raw Wide'!E764)/'Raw Wide'!E764</f>
        <v>1.0494367203613246E-3</v>
      </c>
      <c r="H766" s="5">
        <f>('Raw Wide'!F765-'Raw Wide'!F764)/'Raw Wide'!F764</f>
        <v>-8.6371918543018643E-3</v>
      </c>
      <c r="I766" s="5">
        <f>('Raw Wide'!G765-'Raw Wide'!G764)/'Raw Wide'!G764</f>
        <v>1.684397159138042E-2</v>
      </c>
      <c r="J766" s="5">
        <f>('Raw Wide'!H765-'Raw Wide'!H764)/'Raw Wide'!H764</f>
        <v>1.0221847522283908E-2</v>
      </c>
      <c r="K766" s="5">
        <f>('Raw Wide'!I765-'Raw Wide'!I764)/'Raw Wide'!I764</f>
        <v>1.9150813916374077E-3</v>
      </c>
      <c r="W766" s="2">
        <v>44012</v>
      </c>
      <c r="X766" s="9">
        <f>return[[#This Row],[1COV.DE]]-$N$7</f>
        <v>-1.3658392973696313E-2</v>
      </c>
      <c r="Y766" s="9">
        <f>return[[#This Row],[ADS.DE]]-$O$7</f>
        <v>9.2526458175984528E-3</v>
      </c>
      <c r="Z766" s="9">
        <f>return[[#This Row],[DB1.DE]]-$P$7</f>
        <v>7.884995708532308E-3</v>
      </c>
      <c r="AA766" s="9">
        <f>return[[#This Row],[FME.DE]]-$Q$7</f>
        <v>1.2613252995719666E-3</v>
      </c>
      <c r="AB766" s="9">
        <f>return[[#This Row],[MRK.DE]]-$R$7</f>
        <v>-9.1098095506607427E-3</v>
      </c>
      <c r="AC766" s="9">
        <f>return[[#This Row],[PUM.DE]]-$S$7</f>
        <v>1.6041850782484133E-2</v>
      </c>
      <c r="AD766" s="9">
        <f>return[[#This Row],[SIE.DE]]-$T$7</f>
        <v>1.0085951925452492E-2</v>
      </c>
      <c r="AE766" s="9">
        <f>return[[#This Row],[ZAL.DE]]-$U$7</f>
        <v>1.9606360088011113E-3</v>
      </c>
    </row>
    <row r="767" spans="3:31" x14ac:dyDescent="0.25">
      <c r="C767" s="2">
        <v>44013</v>
      </c>
      <c r="D767" s="5">
        <f>('Raw Wide'!B766-'Raw Wide'!B765)/'Raw Wide'!B765</f>
        <v>-2.9542395312947018E-3</v>
      </c>
      <c r="E767" s="5">
        <f>('Raw Wide'!C766-'Raw Wide'!C765)/'Raw Wide'!C765</f>
        <v>6.4211521434012981E-3</v>
      </c>
      <c r="F767" s="5">
        <f>('Raw Wide'!D766-'Raw Wide'!D765)/'Raw Wide'!D765</f>
        <v>5.8987182489954344E-3</v>
      </c>
      <c r="G767" s="5">
        <f>('Raw Wide'!E766-'Raw Wide'!E765)/'Raw Wide'!E765</f>
        <v>1.6513807696340782E-2</v>
      </c>
      <c r="H767" s="5">
        <f>('Raw Wide'!F766-'Raw Wide'!F765)/'Raw Wide'!F765</f>
        <v>9.6805809954539027E-3</v>
      </c>
      <c r="I767" s="5">
        <f>('Raw Wide'!G766-'Raw Wide'!G765)/'Raw Wide'!G765</f>
        <v>1.2205817668071691E-2</v>
      </c>
      <c r="J767" s="5">
        <f>('Raw Wide'!H766-'Raw Wide'!H765)/'Raw Wide'!H765</f>
        <v>-7.2546868877981716E-3</v>
      </c>
      <c r="K767" s="5">
        <f>('Raw Wide'!I766-'Raw Wide'!I765)/'Raw Wide'!I765</f>
        <v>4.7786397702874097E-3</v>
      </c>
      <c r="W767" s="2">
        <v>44013</v>
      </c>
      <c r="X767" s="9">
        <f>return[[#This Row],[1COV.DE]]-$N$7</f>
        <v>-2.9180287715217718E-3</v>
      </c>
      <c r="Y767" s="9">
        <f>return[[#This Row],[ADS.DE]]-$O$7</f>
        <v>6.1663867225049147E-3</v>
      </c>
      <c r="Z767" s="9">
        <f>return[[#This Row],[DB1.DE]]-$P$7</f>
        <v>5.3303545429735939E-3</v>
      </c>
      <c r="AA767" s="9">
        <f>return[[#This Row],[FME.DE]]-$Q$7</f>
        <v>1.6725696275551424E-2</v>
      </c>
      <c r="AB767" s="9">
        <f>return[[#This Row],[MRK.DE]]-$R$7</f>
        <v>9.2079632990950244E-3</v>
      </c>
      <c r="AC767" s="9">
        <f>return[[#This Row],[PUM.DE]]-$S$7</f>
        <v>1.1403696859175404E-2</v>
      </c>
      <c r="AD767" s="9">
        <f>return[[#This Row],[SIE.DE]]-$T$7</f>
        <v>-7.390582484629587E-3</v>
      </c>
      <c r="AE767" s="9">
        <f>return[[#This Row],[ZAL.DE]]-$U$7</f>
        <v>4.8241943874511133E-3</v>
      </c>
    </row>
    <row r="768" spans="3:31" x14ac:dyDescent="0.25">
      <c r="C768" s="2">
        <v>44014</v>
      </c>
      <c r="D768" s="5">
        <f>('Raw Wide'!B767-'Raw Wide'!B766)/'Raw Wide'!B766</f>
        <v>1.7777720020953906E-2</v>
      </c>
      <c r="E768" s="5">
        <f>('Raw Wide'!C767-'Raw Wide'!C766)/'Raw Wide'!C766</f>
        <v>4.0408389608896679E-2</v>
      </c>
      <c r="F768" s="5">
        <f>('Raw Wide'!D767-'Raw Wide'!D766)/'Raw Wide'!D766</f>
        <v>2.129629907302075E-2</v>
      </c>
      <c r="G768" s="5">
        <f>('Raw Wide'!E767-'Raw Wide'!E766)/'Raw Wide'!E766</f>
        <v>1.8308458772081624E-2</v>
      </c>
      <c r="H768" s="5">
        <f>('Raw Wide'!F767-'Raw Wide'!F766)/'Raw Wide'!F766</f>
        <v>2.588679857153045E-2</v>
      </c>
      <c r="I768" s="5">
        <f>('Raw Wide'!G767-'Raw Wide'!G766)/'Raw Wide'!G766</f>
        <v>1.2058515813044375E-2</v>
      </c>
      <c r="J768" s="5">
        <f>('Raw Wide'!H767-'Raw Wide'!H766)/'Raw Wide'!H766</f>
        <v>2.4615392079534688E-2</v>
      </c>
      <c r="K768" s="5">
        <f>('Raw Wide'!I767-'Raw Wide'!I766)/'Raw Wide'!I766</f>
        <v>4.4705134917402196E-2</v>
      </c>
      <c r="W768" s="2">
        <v>44014</v>
      </c>
      <c r="X768" s="9">
        <f>return[[#This Row],[1COV.DE]]-$N$7</f>
        <v>1.7813930780726836E-2</v>
      </c>
      <c r="Y768" s="9">
        <f>return[[#This Row],[ADS.DE]]-$O$7</f>
        <v>4.0153624188000295E-2</v>
      </c>
      <c r="Z768" s="9">
        <f>return[[#This Row],[DB1.DE]]-$P$7</f>
        <v>2.072793536699891E-2</v>
      </c>
      <c r="AA768" s="9">
        <f>return[[#This Row],[FME.DE]]-$Q$7</f>
        <v>1.8520347351292266E-2</v>
      </c>
      <c r="AB768" s="9">
        <f>return[[#This Row],[MRK.DE]]-$R$7</f>
        <v>2.5414180875171572E-2</v>
      </c>
      <c r="AC768" s="9">
        <f>return[[#This Row],[PUM.DE]]-$S$7</f>
        <v>1.1256395004148089E-2</v>
      </c>
      <c r="AD768" s="9">
        <f>return[[#This Row],[SIE.DE]]-$T$7</f>
        <v>2.4479496482703273E-2</v>
      </c>
      <c r="AE768" s="9">
        <f>return[[#This Row],[ZAL.DE]]-$U$7</f>
        <v>4.4750689534565902E-2</v>
      </c>
    </row>
    <row r="769" spans="3:31" x14ac:dyDescent="0.25">
      <c r="C769" s="2">
        <v>44015</v>
      </c>
      <c r="D769" s="5">
        <f>('Raw Wide'!B768-'Raw Wide'!B767)/'Raw Wide'!B767</f>
        <v>-1.1935921432118479E-2</v>
      </c>
      <c r="E769" s="5">
        <f>('Raw Wide'!C768-'Raw Wide'!C767)/'Raw Wide'!C767</f>
        <v>-1.3082634064696695E-2</v>
      </c>
      <c r="F769" s="5">
        <f>('Raw Wide'!D768-'Raw Wide'!D767)/'Raw Wide'!D767</f>
        <v>-2.7198287139473926E-3</v>
      </c>
      <c r="G769" s="5">
        <f>('Raw Wide'!E768-'Raw Wide'!E767)/'Raw Wide'!E767</f>
        <v>-1.4940497042087586E-2</v>
      </c>
      <c r="H769" s="5">
        <f>('Raw Wide'!F768-'Raw Wide'!F767)/'Raw Wide'!F767</f>
        <v>-1.4018428838478525E-3</v>
      </c>
      <c r="I769" s="5">
        <f>('Raw Wide'!G768-'Raw Wide'!G767)/'Raw Wide'!G767</f>
        <v>-5.673795873962305E-3</v>
      </c>
      <c r="J769" s="5">
        <f>('Raw Wide'!H768-'Raw Wide'!H767)/'Raw Wide'!H767</f>
        <v>-4.8799186269123645E-3</v>
      </c>
      <c r="K769" s="5">
        <f>('Raw Wide'!I768-'Raw Wide'!I767)/'Raw Wide'!I767</f>
        <v>-2.0030348405755852E-2</v>
      </c>
      <c r="W769" s="2">
        <v>44015</v>
      </c>
      <c r="X769" s="9">
        <f>return[[#This Row],[1COV.DE]]-$N$7</f>
        <v>-1.1899710672345548E-2</v>
      </c>
      <c r="Y769" s="9">
        <f>return[[#This Row],[ADS.DE]]-$O$7</f>
        <v>-1.3337399485593079E-2</v>
      </c>
      <c r="Z769" s="9">
        <f>return[[#This Row],[DB1.DE]]-$P$7</f>
        <v>-3.2881924199692331E-3</v>
      </c>
      <c r="AA769" s="9">
        <f>return[[#This Row],[FME.DE]]-$Q$7</f>
        <v>-1.4728608462876944E-2</v>
      </c>
      <c r="AB769" s="9">
        <f>return[[#This Row],[MRK.DE]]-$R$7</f>
        <v>-1.8744605802067302E-3</v>
      </c>
      <c r="AC769" s="9">
        <f>return[[#This Row],[PUM.DE]]-$S$7</f>
        <v>-6.4759166828585908E-3</v>
      </c>
      <c r="AD769" s="9">
        <f>return[[#This Row],[SIE.DE]]-$T$7</f>
        <v>-5.01581422374378E-3</v>
      </c>
      <c r="AE769" s="9">
        <f>return[[#This Row],[ZAL.DE]]-$U$7</f>
        <v>-1.9984793788592147E-2</v>
      </c>
    </row>
    <row r="770" spans="3:31" x14ac:dyDescent="0.25">
      <c r="C770" s="2">
        <v>44018</v>
      </c>
      <c r="D770" s="5">
        <f>('Raw Wide'!B769-'Raw Wide'!B768)/'Raw Wide'!B768</f>
        <v>2.7990585375386481E-2</v>
      </c>
      <c r="E770" s="5">
        <f>('Raw Wide'!C769-'Raw Wide'!C768)/'Raw Wide'!C768</f>
        <v>2.6926273918972433E-2</v>
      </c>
      <c r="F770" s="5">
        <f>('Raw Wide'!D769-'Raw Wide'!D768)/'Raw Wide'!D768</f>
        <v>1.3030285854043469E-2</v>
      </c>
      <c r="G770" s="5">
        <f>('Raw Wide'!E769-'Raw Wide'!E768)/'Raw Wide'!E768</f>
        <v>6.4267331117551082E-3</v>
      </c>
      <c r="H770" s="5">
        <f>('Raw Wide'!F769-'Raw Wide'!F768)/'Raw Wide'!F768</f>
        <v>1.7313940331428468E-2</v>
      </c>
      <c r="I770" s="5">
        <f>('Raw Wide'!G769-'Raw Wide'!G768)/'Raw Wide'!G768</f>
        <v>2.0827379329719644E-2</v>
      </c>
      <c r="J770" s="5">
        <f>('Raw Wide'!H769-'Raw Wide'!H768)/'Raw Wide'!H768</f>
        <v>1.7917786179680088E-2</v>
      </c>
      <c r="K770" s="5">
        <f>('Raw Wide'!I769-'Raw Wide'!I768)/'Raw Wide'!I768</f>
        <v>3.2208143939048001E-2</v>
      </c>
      <c r="W770" s="2">
        <v>44018</v>
      </c>
      <c r="X770" s="9">
        <f>return[[#This Row],[1COV.DE]]-$N$7</f>
        <v>2.8026796135159411E-2</v>
      </c>
      <c r="Y770" s="9">
        <f>return[[#This Row],[ADS.DE]]-$O$7</f>
        <v>2.6671508498076049E-2</v>
      </c>
      <c r="Z770" s="9">
        <f>return[[#This Row],[DB1.DE]]-$P$7</f>
        <v>1.2461922148021628E-2</v>
      </c>
      <c r="AA770" s="9">
        <f>return[[#This Row],[FME.DE]]-$Q$7</f>
        <v>6.6386216909657507E-3</v>
      </c>
      <c r="AB770" s="9">
        <f>return[[#This Row],[MRK.DE]]-$R$7</f>
        <v>1.684132263506959E-2</v>
      </c>
      <c r="AC770" s="9">
        <f>return[[#This Row],[PUM.DE]]-$S$7</f>
        <v>2.0025258520823357E-2</v>
      </c>
      <c r="AD770" s="9">
        <f>return[[#This Row],[SIE.DE]]-$T$7</f>
        <v>1.7781890582848674E-2</v>
      </c>
      <c r="AE770" s="9">
        <f>return[[#This Row],[ZAL.DE]]-$U$7</f>
        <v>3.2253698556211706E-2</v>
      </c>
    </row>
    <row r="771" spans="3:31" x14ac:dyDescent="0.25">
      <c r="C771" s="2">
        <v>44019</v>
      </c>
      <c r="D771" s="5">
        <f>('Raw Wide'!B770-'Raw Wide'!B769)/'Raw Wide'!B769</f>
        <v>3.7261059101443565E-3</v>
      </c>
      <c r="E771" s="5">
        <f>('Raw Wide'!C770-'Raw Wide'!C769)/'Raw Wide'!C769</f>
        <v>-2.7833834665554009E-2</v>
      </c>
      <c r="F771" s="5">
        <f>('Raw Wide'!D770-'Raw Wide'!D769)/'Raw Wide'!D769</f>
        <v>5.0852106132468532E-3</v>
      </c>
      <c r="G771" s="5">
        <f>('Raw Wide'!E770-'Raw Wide'!E769)/'Raw Wide'!E769</f>
        <v>-3.8313892334258803E-3</v>
      </c>
      <c r="H771" s="5">
        <f>('Raw Wide'!F770-'Raw Wide'!F769)/'Raw Wide'!F769</f>
        <v>1.0119703012611097E-2</v>
      </c>
      <c r="I771" s="5">
        <f>('Raw Wide'!G770-'Raw Wide'!G769)/'Raw Wide'!G769</f>
        <v>-2.4315280171765576E-2</v>
      </c>
      <c r="J771" s="5">
        <f>('Raw Wide'!H770-'Raw Wide'!H769)/'Raw Wide'!H769</f>
        <v>1.6676496370454845E-3</v>
      </c>
      <c r="K771" s="5">
        <f>('Raw Wide'!I770-'Raw Wide'!I769)/'Raw Wide'!I769</f>
        <v>-2.0702143972268543E-2</v>
      </c>
      <c r="W771" s="2">
        <v>44019</v>
      </c>
      <c r="X771" s="9">
        <f>return[[#This Row],[1COV.DE]]-$N$7</f>
        <v>3.7623166699172865E-3</v>
      </c>
      <c r="Y771" s="9">
        <f>return[[#This Row],[ADS.DE]]-$O$7</f>
        <v>-2.8088600086450394E-2</v>
      </c>
      <c r="Z771" s="9">
        <f>return[[#This Row],[DB1.DE]]-$P$7</f>
        <v>4.5168469072250127E-3</v>
      </c>
      <c r="AA771" s="9">
        <f>return[[#This Row],[FME.DE]]-$Q$7</f>
        <v>-3.6195006542152383E-3</v>
      </c>
      <c r="AB771" s="9">
        <f>return[[#This Row],[MRK.DE]]-$R$7</f>
        <v>9.6470853162522185E-3</v>
      </c>
      <c r="AC771" s="9">
        <f>return[[#This Row],[PUM.DE]]-$S$7</f>
        <v>-2.5117400980661862E-2</v>
      </c>
      <c r="AD771" s="9">
        <f>return[[#This Row],[SIE.DE]]-$T$7</f>
        <v>1.5317540402140686E-3</v>
      </c>
      <c r="AE771" s="9">
        <f>return[[#This Row],[ZAL.DE]]-$U$7</f>
        <v>-2.0656589355104837E-2</v>
      </c>
    </row>
    <row r="772" spans="3:31" x14ac:dyDescent="0.25">
      <c r="C772" s="2">
        <v>44020</v>
      </c>
      <c r="D772" s="5">
        <f>('Raw Wide'!B771-'Raw Wide'!B770)/'Raw Wide'!B770</f>
        <v>-1.7133271066439724E-2</v>
      </c>
      <c r="E772" s="5">
        <f>('Raw Wide'!C771-'Raw Wide'!C770)/'Raw Wide'!C770</f>
        <v>-1.8672162792507978E-2</v>
      </c>
      <c r="F772" s="5">
        <f>('Raw Wide'!D771-'Raw Wide'!D770)/'Raw Wide'!D770</f>
        <v>-8.6308432344370748E-3</v>
      </c>
      <c r="G772" s="5">
        <f>('Raw Wide'!E771-'Raw Wide'!E770)/'Raw Wide'!E770</f>
        <v>-3.2051270698144077E-2</v>
      </c>
      <c r="H772" s="5">
        <f>('Raw Wide'!F771-'Raw Wide'!F770)/'Raw Wide'!F770</f>
        <v>-9.5629030956291706E-3</v>
      </c>
      <c r="I772" s="5">
        <f>('Raw Wide'!G771-'Raw Wide'!G770)/'Raw Wide'!G770</f>
        <v>-1.5754724074454083E-2</v>
      </c>
      <c r="J772" s="5">
        <f>('Raw Wide'!H771-'Raw Wide'!H770)/'Raw Wide'!H770</f>
        <v>-2.1457684585623176E-2</v>
      </c>
      <c r="K772" s="5">
        <f>('Raw Wide'!I771-'Raw Wide'!I770)/'Raw Wide'!I770</f>
        <v>1.5318627685640742E-2</v>
      </c>
      <c r="W772" s="2">
        <v>44020</v>
      </c>
      <c r="X772" s="9">
        <f>return[[#This Row],[1COV.DE]]-$N$7</f>
        <v>-1.7097060306666793E-2</v>
      </c>
      <c r="Y772" s="9">
        <f>return[[#This Row],[ADS.DE]]-$O$7</f>
        <v>-1.8926928213404363E-2</v>
      </c>
      <c r="Z772" s="9">
        <f>return[[#This Row],[DB1.DE]]-$P$7</f>
        <v>-9.1992069404589153E-3</v>
      </c>
      <c r="AA772" s="9">
        <f>return[[#This Row],[FME.DE]]-$Q$7</f>
        <v>-3.1839382118933432E-2</v>
      </c>
      <c r="AB772" s="9">
        <f>return[[#This Row],[MRK.DE]]-$R$7</f>
        <v>-1.0035520791988049E-2</v>
      </c>
      <c r="AC772" s="9">
        <f>return[[#This Row],[PUM.DE]]-$S$7</f>
        <v>-1.655684488335037E-2</v>
      </c>
      <c r="AD772" s="9">
        <f>return[[#This Row],[SIE.DE]]-$T$7</f>
        <v>-2.1593580182454591E-2</v>
      </c>
      <c r="AE772" s="9">
        <f>return[[#This Row],[ZAL.DE]]-$U$7</f>
        <v>1.5364182302804445E-2</v>
      </c>
    </row>
    <row r="773" spans="3:31" x14ac:dyDescent="0.25">
      <c r="C773" s="2">
        <v>44021</v>
      </c>
      <c r="D773" s="5">
        <f>('Raw Wide'!B772-'Raw Wide'!B771)/'Raw Wide'!B771</f>
        <v>1.481706508455078E-2</v>
      </c>
      <c r="E773" s="5">
        <f>('Raw Wide'!C772-'Raw Wide'!C771)/'Raw Wide'!C771</f>
        <v>-3.3827117821711855E-3</v>
      </c>
      <c r="F773" s="5">
        <f>('Raw Wide'!D772-'Raw Wide'!D771)/'Raw Wide'!D771</f>
        <v>-7.5052885268030922E-3</v>
      </c>
      <c r="G773" s="5">
        <f>('Raw Wide'!E772-'Raw Wide'!E771)/'Raw Wide'!E771</f>
        <v>-1.0331091082426941E-2</v>
      </c>
      <c r="H773" s="5">
        <f>('Raw Wide'!F772-'Raw Wide'!F771)/'Raw Wide'!F771</f>
        <v>1.6551779457462466E-2</v>
      </c>
      <c r="I773" s="5">
        <f>('Raw Wide'!G772-'Raw Wide'!G771)/'Raw Wide'!G771</f>
        <v>5.8206564609870433E-3</v>
      </c>
      <c r="J773" s="5">
        <f>('Raw Wide'!H772-'Raw Wide'!H771)/'Raw Wide'!H771</f>
        <v>-7.5610055927904495E-4</v>
      </c>
      <c r="K773" s="5">
        <f>('Raw Wide'!I772-'Raw Wide'!I771)/'Raw Wide'!I771</f>
        <v>-5.7332076906036616E-3</v>
      </c>
      <c r="W773" s="2">
        <v>44021</v>
      </c>
      <c r="X773" s="9">
        <f>return[[#This Row],[1COV.DE]]-$N$7</f>
        <v>1.4853275844323711E-2</v>
      </c>
      <c r="Y773" s="9">
        <f>return[[#This Row],[ADS.DE]]-$O$7</f>
        <v>-3.6374772030675693E-3</v>
      </c>
      <c r="Z773" s="9">
        <f>return[[#This Row],[DB1.DE]]-$P$7</f>
        <v>-8.0736522328249318E-3</v>
      </c>
      <c r="AA773" s="9">
        <f>return[[#This Row],[FME.DE]]-$Q$7</f>
        <v>-1.0119202503216299E-2</v>
      </c>
      <c r="AB773" s="9">
        <f>return[[#This Row],[MRK.DE]]-$R$7</f>
        <v>1.6079161761103588E-2</v>
      </c>
      <c r="AC773" s="9">
        <f>return[[#This Row],[PUM.DE]]-$S$7</f>
        <v>5.0185356520907574E-3</v>
      </c>
      <c r="AD773" s="9">
        <f>return[[#This Row],[SIE.DE]]-$T$7</f>
        <v>-8.9199615611046076E-4</v>
      </c>
      <c r="AE773" s="9">
        <f>return[[#This Row],[ZAL.DE]]-$U$7</f>
        <v>-5.6876530734399581E-3</v>
      </c>
    </row>
    <row r="774" spans="3:31" x14ac:dyDescent="0.25">
      <c r="C774" s="2">
        <v>44022</v>
      </c>
      <c r="D774" s="5">
        <f>('Raw Wide'!B773-'Raw Wide'!B772)/'Raw Wide'!B772</f>
        <v>7.4434484621883797E-3</v>
      </c>
      <c r="E774" s="5">
        <f>('Raw Wide'!C773-'Raw Wide'!C772)/'Raw Wide'!C772</f>
        <v>-4.2417317327292457E-4</v>
      </c>
      <c r="F774" s="5">
        <f>('Raw Wide'!D773-'Raw Wide'!D772)/'Raw Wide'!D772</f>
        <v>4.839652562235449E-3</v>
      </c>
      <c r="G774" s="5">
        <f>('Raw Wide'!E773-'Raw Wide'!E772)/'Raw Wide'!E772</f>
        <v>-2.6768291171426066E-4</v>
      </c>
      <c r="H774" s="5">
        <f>('Raw Wide'!F773-'Raw Wide'!F772)/'Raw Wide'!F772</f>
        <v>-3.6183549262063623E-3</v>
      </c>
      <c r="I774" s="5">
        <f>('Raw Wide'!G773-'Raw Wide'!G772)/'Raw Wide'!G772</f>
        <v>-2.0544013300693852E-2</v>
      </c>
      <c r="J774" s="5">
        <f>('Raw Wide'!H773-'Raw Wide'!H772)/'Raw Wide'!H772</f>
        <v>2.1566339606245211E-2</v>
      </c>
      <c r="K774" s="5">
        <f>('Raw Wide'!I773-'Raw Wide'!I772)/'Raw Wide'!I772</f>
        <v>-1.1229104363304874E-2</v>
      </c>
      <c r="W774" s="2">
        <v>44022</v>
      </c>
      <c r="X774" s="9">
        <f>return[[#This Row],[1COV.DE]]-$N$7</f>
        <v>7.4796592219613101E-3</v>
      </c>
      <c r="Y774" s="9">
        <f>return[[#This Row],[ADS.DE]]-$O$7</f>
        <v>-6.789385941693084E-4</v>
      </c>
      <c r="Z774" s="9">
        <f>return[[#This Row],[DB1.DE]]-$P$7</f>
        <v>4.2712888562136085E-3</v>
      </c>
      <c r="AA774" s="9">
        <f>return[[#This Row],[FME.DE]]-$Q$7</f>
        <v>-5.5794332503618621E-5</v>
      </c>
      <c r="AB774" s="9">
        <f>return[[#This Row],[MRK.DE]]-$R$7</f>
        <v>-4.0909726225652398E-3</v>
      </c>
      <c r="AC774" s="9">
        <f>return[[#This Row],[PUM.DE]]-$S$7</f>
        <v>-2.1346134109590138E-2</v>
      </c>
      <c r="AD774" s="9">
        <f>return[[#This Row],[SIE.DE]]-$T$7</f>
        <v>2.1430444009413796E-2</v>
      </c>
      <c r="AE774" s="9">
        <f>return[[#This Row],[ZAL.DE]]-$U$7</f>
        <v>-1.1183549746141171E-2</v>
      </c>
    </row>
    <row r="775" spans="3:31" x14ac:dyDescent="0.25">
      <c r="C775" s="2">
        <v>44025</v>
      </c>
      <c r="D775" s="5">
        <f>('Raw Wide'!B774-'Raw Wide'!B773)/'Raw Wide'!B773</f>
        <v>1.6766088372854041E-2</v>
      </c>
      <c r="E775" s="5">
        <f>('Raw Wide'!C774-'Raw Wide'!C773)/'Raw Wide'!C773</f>
        <v>2.7164654492531328E-2</v>
      </c>
      <c r="F775" s="5">
        <f>('Raw Wide'!D774-'Raw Wide'!D773)/'Raw Wide'!D773</f>
        <v>1.2040964537228719E-2</v>
      </c>
      <c r="G775" s="5">
        <f>('Raw Wide'!E774-'Raw Wide'!E773)/'Raw Wide'!E773</f>
        <v>-8.5677910808645424E-3</v>
      </c>
      <c r="H775" s="5">
        <f>('Raw Wide'!F774-'Raw Wide'!F773)/'Raw Wide'!F773</f>
        <v>1.0440301408885801E-2</v>
      </c>
      <c r="I775" s="5">
        <f>('Raw Wide'!G774-'Raw Wide'!G773)/'Raw Wide'!G773</f>
        <v>8.8627402489863604E-4</v>
      </c>
      <c r="J775" s="5">
        <f>('Raw Wide'!H774-'Raw Wide'!H773)/'Raw Wide'!H773</f>
        <v>1.1111113174525677E-2</v>
      </c>
      <c r="K775" s="5">
        <f>('Raw Wide'!I774-'Raw Wide'!I773)/'Raw Wide'!I773</f>
        <v>2.1792478711327157E-2</v>
      </c>
      <c r="W775" s="2">
        <v>44025</v>
      </c>
      <c r="X775" s="9">
        <f>return[[#This Row],[1COV.DE]]-$N$7</f>
        <v>1.6802299132626972E-2</v>
      </c>
      <c r="Y775" s="9">
        <f>return[[#This Row],[ADS.DE]]-$O$7</f>
        <v>2.6909889071634944E-2</v>
      </c>
      <c r="Z775" s="9">
        <f>return[[#This Row],[DB1.DE]]-$P$7</f>
        <v>1.1472600831206879E-2</v>
      </c>
      <c r="AA775" s="9">
        <f>return[[#This Row],[FME.DE]]-$Q$7</f>
        <v>-8.3559025016539008E-3</v>
      </c>
      <c r="AB775" s="9">
        <f>return[[#This Row],[MRK.DE]]-$R$7</f>
        <v>9.9676837125269226E-3</v>
      </c>
      <c r="AC775" s="9">
        <f>return[[#This Row],[PUM.DE]]-$S$7</f>
        <v>8.4153216002350018E-5</v>
      </c>
      <c r="AD775" s="9">
        <f>return[[#This Row],[SIE.DE]]-$T$7</f>
        <v>1.0975217577694261E-2</v>
      </c>
      <c r="AE775" s="9">
        <f>return[[#This Row],[ZAL.DE]]-$U$7</f>
        <v>2.1838033328490863E-2</v>
      </c>
    </row>
    <row r="776" spans="3:31" x14ac:dyDescent="0.25">
      <c r="C776" s="2">
        <v>44026</v>
      </c>
      <c r="D776" s="5">
        <f>('Raw Wide'!B775-'Raw Wide'!B774)/'Raw Wide'!B774</f>
        <v>-8.3847216787997668E-4</v>
      </c>
      <c r="E776" s="5">
        <f>('Raw Wide'!C775-'Raw Wide'!C774)/'Raw Wide'!C774</f>
        <v>-2.975208313061653E-2</v>
      </c>
      <c r="F776" s="5">
        <f>('Raw Wide'!D775-'Raw Wide'!D774)/'Raw Wide'!D774</f>
        <v>-2.8554349871468362E-2</v>
      </c>
      <c r="G776" s="5">
        <f>('Raw Wide'!E775-'Raw Wide'!E774)/'Raw Wide'!E774</f>
        <v>-1.0801820705181042E-2</v>
      </c>
      <c r="H776" s="5">
        <f>('Raw Wide'!F775-'Raw Wide'!F774)/'Raw Wide'!F774</f>
        <v>-1.5274010875098292E-2</v>
      </c>
      <c r="I776" s="5">
        <f>('Raw Wide'!G775-'Raw Wide'!G774)/'Raw Wide'!G774</f>
        <v>-9.7401722345668556E-3</v>
      </c>
      <c r="J776" s="5">
        <f>('Raw Wide'!H775-'Raw Wide'!H774)/'Raw Wide'!H774</f>
        <v>5.6776269149102446E-3</v>
      </c>
      <c r="K776" s="5">
        <f>('Raw Wide'!I775-'Raw Wide'!I774)/'Raw Wide'!I774</f>
        <v>-8.7113544995086264E-3</v>
      </c>
      <c r="W776" s="2">
        <v>44026</v>
      </c>
      <c r="X776" s="9">
        <f>return[[#This Row],[1COV.DE]]-$N$7</f>
        <v>-8.0226140810704661E-4</v>
      </c>
      <c r="Y776" s="9">
        <f>return[[#This Row],[ADS.DE]]-$O$7</f>
        <v>-3.0006848551512914E-2</v>
      </c>
      <c r="Z776" s="9">
        <f>return[[#This Row],[DB1.DE]]-$P$7</f>
        <v>-2.9122713577490203E-2</v>
      </c>
      <c r="AA776" s="9">
        <f>return[[#This Row],[FME.DE]]-$Q$7</f>
        <v>-1.0589932125970401E-2</v>
      </c>
      <c r="AB776" s="9">
        <f>return[[#This Row],[MRK.DE]]-$R$7</f>
        <v>-1.5746628571457168E-2</v>
      </c>
      <c r="AC776" s="9">
        <f>return[[#This Row],[PUM.DE]]-$S$7</f>
        <v>-1.0542293043463142E-2</v>
      </c>
      <c r="AD776" s="9">
        <f>return[[#This Row],[SIE.DE]]-$T$7</f>
        <v>5.5417313180788292E-3</v>
      </c>
      <c r="AE776" s="9">
        <f>return[[#This Row],[ZAL.DE]]-$U$7</f>
        <v>-8.6657998823449229E-3</v>
      </c>
    </row>
    <row r="777" spans="3:31" x14ac:dyDescent="0.25">
      <c r="C777" s="2">
        <v>44027</v>
      </c>
      <c r="D777" s="5">
        <f>('Raw Wide'!B776-'Raw Wide'!B775)/'Raw Wide'!B775</f>
        <v>3.6923062237611326E-2</v>
      </c>
      <c r="E777" s="5">
        <f>('Raw Wide'!C776-'Raw Wide'!C775)/'Raw Wide'!C775</f>
        <v>3.2367947005386387E-2</v>
      </c>
      <c r="F777" s="5">
        <f>('Raw Wide'!D776-'Raw Wide'!D775)/'Raw Wide'!D775</f>
        <v>4.5927568653098029E-3</v>
      </c>
      <c r="G777" s="5">
        <f>('Raw Wide'!E776-'Raw Wide'!E775)/'Raw Wide'!E775</f>
        <v>1.5287881077947943E-2</v>
      </c>
      <c r="H777" s="5">
        <f>('Raw Wide'!F776-'Raw Wide'!F775)/'Raw Wide'!F775</f>
        <v>3.7864982686301195E-2</v>
      </c>
      <c r="I777" s="5">
        <f>('Raw Wide'!G776-'Raw Wide'!G775)/'Raw Wide'!G775</f>
        <v>1.4901905155348617E-3</v>
      </c>
      <c r="J777" s="5">
        <f>('Raw Wide'!H776-'Raw Wide'!H775)/'Raw Wide'!H775</f>
        <v>1.9850672942770705E-2</v>
      </c>
      <c r="K777" s="5">
        <f>('Raw Wide'!I776-'Raw Wide'!I775)/'Raw Wide'!I775</f>
        <v>-1.9999999999999896E-2</v>
      </c>
      <c r="W777" s="2">
        <v>44027</v>
      </c>
      <c r="X777" s="9">
        <f>return[[#This Row],[1COV.DE]]-$N$7</f>
        <v>3.6959272997384253E-2</v>
      </c>
      <c r="Y777" s="9">
        <f>return[[#This Row],[ADS.DE]]-$O$7</f>
        <v>3.2113181584490003E-2</v>
      </c>
      <c r="Z777" s="9">
        <f>return[[#This Row],[DB1.DE]]-$P$7</f>
        <v>4.0243931592879624E-3</v>
      </c>
      <c r="AA777" s="9">
        <f>return[[#This Row],[FME.DE]]-$Q$7</f>
        <v>1.5499769657158585E-2</v>
      </c>
      <c r="AB777" s="9">
        <f>return[[#This Row],[MRK.DE]]-$R$7</f>
        <v>3.739236498994232E-2</v>
      </c>
      <c r="AC777" s="9">
        <f>return[[#This Row],[PUM.DE]]-$S$7</f>
        <v>6.880697066385757E-4</v>
      </c>
      <c r="AD777" s="9">
        <f>return[[#This Row],[SIE.DE]]-$T$7</f>
        <v>1.971477734593929E-2</v>
      </c>
      <c r="AE777" s="9">
        <f>return[[#This Row],[ZAL.DE]]-$U$7</f>
        <v>-1.9954445382836191E-2</v>
      </c>
    </row>
    <row r="778" spans="3:31" x14ac:dyDescent="0.25">
      <c r="C778" s="2">
        <v>44028</v>
      </c>
      <c r="D778" s="5">
        <f>('Raw Wide'!B777-'Raw Wide'!B776)/'Raw Wide'!B776</f>
        <v>-9.4414770462016139E-3</v>
      </c>
      <c r="E778" s="5">
        <f>('Raw Wide'!C777-'Raw Wide'!C776)/'Raw Wide'!C776</f>
        <v>-1.6089100039052708E-2</v>
      </c>
      <c r="F778" s="5">
        <f>('Raw Wide'!D777-'Raw Wide'!D776)/'Raw Wide'!D776</f>
        <v>-6.4004867148777867E-3</v>
      </c>
      <c r="G778" s="5">
        <f>('Raw Wide'!E777-'Raw Wide'!E776)/'Raw Wide'!E776</f>
        <v>3.7645202679705285E-3</v>
      </c>
      <c r="H778" s="5">
        <f>('Raw Wide'!F777-'Raw Wide'!F776)/'Raw Wide'!F776</f>
        <v>-1.7582407469785549E-2</v>
      </c>
      <c r="I778" s="5">
        <f>('Raw Wide'!G777-'Raw Wide'!G776)/'Raw Wide'!G776</f>
        <v>-1.0714209015527235E-2</v>
      </c>
      <c r="J778" s="5">
        <f>('Raw Wide'!H777-'Raw Wide'!H776)/'Raw Wide'!H776</f>
        <v>2.3214518225561642E-3</v>
      </c>
      <c r="K778" s="5">
        <f>('Raw Wide'!I777-'Raw Wide'!I776)/'Raw Wide'!I776</f>
        <v>2.1335776128633056E-2</v>
      </c>
      <c r="W778" s="2">
        <v>44028</v>
      </c>
      <c r="X778" s="9">
        <f>return[[#This Row],[1COV.DE]]-$N$7</f>
        <v>-9.4052662864286835E-3</v>
      </c>
      <c r="Y778" s="9">
        <f>return[[#This Row],[ADS.DE]]-$O$7</f>
        <v>-1.6343865459949092E-2</v>
      </c>
      <c r="Z778" s="9">
        <f>return[[#This Row],[DB1.DE]]-$P$7</f>
        <v>-6.9688504208996272E-3</v>
      </c>
      <c r="AA778" s="9">
        <f>return[[#This Row],[FME.DE]]-$Q$7</f>
        <v>3.9764088471811706E-3</v>
      </c>
      <c r="AB778" s="9">
        <f>return[[#This Row],[MRK.DE]]-$R$7</f>
        <v>-1.8055025166144427E-2</v>
      </c>
      <c r="AC778" s="9">
        <f>return[[#This Row],[PUM.DE]]-$S$7</f>
        <v>-1.1516329824423521E-2</v>
      </c>
      <c r="AD778" s="9">
        <f>return[[#This Row],[SIE.DE]]-$T$7</f>
        <v>2.1855562257247483E-3</v>
      </c>
      <c r="AE778" s="9">
        <f>return[[#This Row],[ZAL.DE]]-$U$7</f>
        <v>2.1381330745796762E-2</v>
      </c>
    </row>
    <row r="779" spans="3:31" x14ac:dyDescent="0.25">
      <c r="C779" s="2">
        <v>44029</v>
      </c>
      <c r="D779" s="5">
        <f>('Raw Wide'!B778-'Raw Wide'!B777)/'Raw Wide'!B777</f>
        <v>5.4475511966278224E-4</v>
      </c>
      <c r="E779" s="5">
        <f>('Raw Wide'!C778-'Raw Wide'!C777)/'Raw Wide'!C777</f>
        <v>-2.9349533913381456E-3</v>
      </c>
      <c r="F779" s="5">
        <f>('Raw Wide'!D778-'Raw Wide'!D777)/'Raw Wide'!D777</f>
        <v>-3.0675372026844568E-3</v>
      </c>
      <c r="G779" s="5">
        <f>('Raw Wide'!E778-'Raw Wide'!E777)/'Raw Wide'!E777</f>
        <v>2.2769896105318616E-2</v>
      </c>
      <c r="H779" s="5">
        <f>('Raw Wide'!F778-'Raw Wide'!F777)/'Raw Wide'!F777</f>
        <v>1.8344542740931329E-2</v>
      </c>
      <c r="I779" s="5">
        <f>('Raw Wide'!G778-'Raw Wide'!G777)/'Raw Wide'!G777</f>
        <v>7.2201999310521426E-3</v>
      </c>
      <c r="J779" s="5">
        <f>('Raw Wide'!H778-'Raw Wide'!H777)/'Raw Wide'!H777</f>
        <v>-1.0689331758604508E-3</v>
      </c>
      <c r="K779" s="5">
        <f>('Raw Wide'!I778-'Raw Wide'!I777)/'Raw Wide'!I777</f>
        <v>-1.089921316679413E-2</v>
      </c>
      <c r="W779" s="2">
        <v>44029</v>
      </c>
      <c r="X779" s="9">
        <f>return[[#This Row],[1COV.DE]]-$N$7</f>
        <v>5.8096587943571231E-4</v>
      </c>
      <c r="Y779" s="9">
        <f>return[[#This Row],[ADS.DE]]-$O$7</f>
        <v>-3.1897188122345294E-3</v>
      </c>
      <c r="Z779" s="9">
        <f>return[[#This Row],[DB1.DE]]-$P$7</f>
        <v>-3.6359009087062973E-3</v>
      </c>
      <c r="AA779" s="9">
        <f>return[[#This Row],[FME.DE]]-$Q$7</f>
        <v>2.2981784684529258E-2</v>
      </c>
      <c r="AB779" s="9">
        <f>return[[#This Row],[MRK.DE]]-$R$7</f>
        <v>1.787192504457245E-2</v>
      </c>
      <c r="AC779" s="9">
        <f>return[[#This Row],[PUM.DE]]-$S$7</f>
        <v>6.4180791221558568E-3</v>
      </c>
      <c r="AD779" s="9">
        <f>return[[#This Row],[SIE.DE]]-$T$7</f>
        <v>-1.2048287726918667E-3</v>
      </c>
      <c r="AE779" s="9">
        <f>return[[#This Row],[ZAL.DE]]-$U$7</f>
        <v>-1.0853658549630427E-2</v>
      </c>
    </row>
    <row r="780" spans="3:31" x14ac:dyDescent="0.25">
      <c r="C780" s="2">
        <v>44032</v>
      </c>
      <c r="D780" s="5">
        <f>('Raw Wide'!B779-'Raw Wide'!B778)/'Raw Wide'!B778</f>
        <v>5.4434631501819293E-3</v>
      </c>
      <c r="E780" s="5">
        <f>('Raw Wide'!C779-'Raw Wide'!C778)/'Raw Wide'!C778</f>
        <v>1.8502934551880047E-2</v>
      </c>
      <c r="F780" s="5">
        <f>('Raw Wide'!D779-'Raw Wide'!D778)/'Raw Wide'!D778</f>
        <v>2.399987856692961E-2</v>
      </c>
      <c r="G780" s="5">
        <f>('Raw Wide'!E779-'Raw Wide'!E778)/'Raw Wide'!E778</f>
        <v>8.3813400405392466E-3</v>
      </c>
      <c r="H780" s="5">
        <f>('Raw Wide'!F779-'Raw Wide'!F778)/'Raw Wide'!F778</f>
        <v>1.7574681744333295E-2</v>
      </c>
      <c r="I780" s="5">
        <f>('Raw Wide'!G779-'Raw Wide'!G778)/'Raw Wide'!G778</f>
        <v>2.9872482775634377E-4</v>
      </c>
      <c r="J780" s="5">
        <f>('Raw Wide'!H779-'Raw Wide'!H778)/'Raw Wide'!H778</f>
        <v>1.6229686546542901E-2</v>
      </c>
      <c r="K780" s="5">
        <f>('Raw Wide'!I779-'Raw Wide'!I778)/'Raw Wide'!I778</f>
        <v>-3.3668964411935733E-3</v>
      </c>
      <c r="W780" s="2">
        <v>44032</v>
      </c>
      <c r="X780" s="9">
        <f>return[[#This Row],[1COV.DE]]-$N$7</f>
        <v>5.4796739099548597E-3</v>
      </c>
      <c r="Y780" s="9">
        <f>return[[#This Row],[ADS.DE]]-$O$7</f>
        <v>1.8248169130983663E-2</v>
      </c>
      <c r="Z780" s="9">
        <f>return[[#This Row],[DB1.DE]]-$P$7</f>
        <v>2.3431514860907769E-2</v>
      </c>
      <c r="AA780" s="9">
        <f>return[[#This Row],[FME.DE]]-$Q$7</f>
        <v>8.5932286197498882E-3</v>
      </c>
      <c r="AB780" s="9">
        <f>return[[#This Row],[MRK.DE]]-$R$7</f>
        <v>1.7102064047974416E-2</v>
      </c>
      <c r="AC780" s="9">
        <f>return[[#This Row],[PUM.DE]]-$S$7</f>
        <v>-5.0339598113994231E-4</v>
      </c>
      <c r="AD780" s="9">
        <f>return[[#This Row],[SIE.DE]]-$T$7</f>
        <v>1.6093790949711487E-2</v>
      </c>
      <c r="AE780" s="9">
        <f>return[[#This Row],[ZAL.DE]]-$U$7</f>
        <v>-3.3213418240298697E-3</v>
      </c>
    </row>
    <row r="781" spans="3:31" x14ac:dyDescent="0.25">
      <c r="C781" s="2">
        <v>44033</v>
      </c>
      <c r="D781" s="5">
        <f>('Raw Wide'!B780-'Raw Wide'!B779)/'Raw Wide'!B779</f>
        <v>1.272333446669913E-2</v>
      </c>
      <c r="E781" s="5">
        <f>('Raw Wide'!C780-'Raw Wide'!C779)/'Raw Wide'!C779</f>
        <v>1.8166791273079373E-2</v>
      </c>
      <c r="F781" s="5">
        <f>('Raw Wide'!D780-'Raw Wide'!D779)/'Raw Wide'!D779</f>
        <v>8.1130847807184651E-3</v>
      </c>
      <c r="G781" s="5">
        <f>('Raw Wide'!E780-'Raw Wide'!E779)/'Raw Wide'!E779</f>
        <v>1.4805167411706502E-2</v>
      </c>
      <c r="H781" s="5">
        <f>('Raw Wide'!F780-'Raw Wide'!F779)/'Raw Wide'!F779</f>
        <v>1.2952419604510652E-3</v>
      </c>
      <c r="I781" s="5">
        <f>('Raw Wide'!G780-'Raw Wide'!G779)/'Raw Wide'!G779</f>
        <v>2.5380653362742776E-2</v>
      </c>
      <c r="J781" s="5">
        <f>('Raw Wide'!H780-'Raw Wide'!H779)/'Raw Wide'!H779</f>
        <v>1.3864515768137933E-2</v>
      </c>
      <c r="K781" s="5">
        <f>('Raw Wide'!I780-'Raw Wide'!I779)/'Raw Wide'!I779</f>
        <v>-1.8427978266523878E-3</v>
      </c>
      <c r="W781" s="2">
        <v>44033</v>
      </c>
      <c r="X781" s="9">
        <f>return[[#This Row],[1COV.DE]]-$N$7</f>
        <v>1.275954522647206E-2</v>
      </c>
      <c r="Y781" s="9">
        <f>return[[#This Row],[ADS.DE]]-$O$7</f>
        <v>1.7912025852182989E-2</v>
      </c>
      <c r="Z781" s="9">
        <f>return[[#This Row],[DB1.DE]]-$P$7</f>
        <v>7.5447210746966246E-3</v>
      </c>
      <c r="AA781" s="9">
        <f>return[[#This Row],[FME.DE]]-$Q$7</f>
        <v>1.5017055990917143E-2</v>
      </c>
      <c r="AB781" s="9">
        <f>return[[#This Row],[MRK.DE]]-$R$7</f>
        <v>8.2262426409218745E-4</v>
      </c>
      <c r="AC781" s="9">
        <f>return[[#This Row],[PUM.DE]]-$S$7</f>
        <v>2.457853255384649E-2</v>
      </c>
      <c r="AD781" s="9">
        <f>return[[#This Row],[SIE.DE]]-$T$7</f>
        <v>1.3728620171306516E-2</v>
      </c>
      <c r="AE781" s="9">
        <f>return[[#This Row],[ZAL.DE]]-$U$7</f>
        <v>-1.797243209488684E-3</v>
      </c>
    </row>
    <row r="782" spans="3:31" x14ac:dyDescent="0.25">
      <c r="C782" s="2">
        <v>44034</v>
      </c>
      <c r="D782" s="5">
        <f>('Raw Wide'!B781-'Raw Wide'!B780)/'Raw Wide'!B780</f>
        <v>-7.2172358765633876E-3</v>
      </c>
      <c r="E782" s="5">
        <f>('Raw Wide'!C781-'Raw Wide'!C780)/'Raw Wide'!C780</f>
        <v>-6.4882650976248943E-3</v>
      </c>
      <c r="F782" s="5">
        <f>('Raw Wide'!D781-'Raw Wide'!D780)/'Raw Wide'!D780</f>
        <v>7.4515997460160473E-3</v>
      </c>
      <c r="G782" s="5">
        <f>('Raw Wide'!E781-'Raw Wide'!E780)/'Raw Wide'!E780</f>
        <v>5.1190562481632168E-3</v>
      </c>
      <c r="H782" s="5">
        <f>('Raw Wide'!F781-'Raw Wide'!F780)/'Raw Wide'!F780</f>
        <v>-2.6735622503669457E-2</v>
      </c>
      <c r="I782" s="5">
        <f>('Raw Wide'!G781-'Raw Wide'!G780)/'Raw Wide'!G780</f>
        <v>-8.7360703794142503E-3</v>
      </c>
      <c r="J782" s="5">
        <f>('Raw Wide'!H781-'Raw Wide'!H780)/'Raw Wide'!H780</f>
        <v>-4.6737092530167012E-3</v>
      </c>
      <c r="K782" s="5">
        <f>('Raw Wide'!I781-'Raw Wide'!I780)/'Raw Wide'!I780</f>
        <v>9.2304615384604784E-4</v>
      </c>
      <c r="W782" s="2">
        <v>44034</v>
      </c>
      <c r="X782" s="9">
        <f>return[[#This Row],[1COV.DE]]-$N$7</f>
        <v>-7.1810251167904572E-3</v>
      </c>
      <c r="Y782" s="9">
        <f>return[[#This Row],[ADS.DE]]-$O$7</f>
        <v>-6.7430305185212785E-3</v>
      </c>
      <c r="Z782" s="9">
        <f>return[[#This Row],[DB1.DE]]-$P$7</f>
        <v>6.8832360399942068E-3</v>
      </c>
      <c r="AA782" s="9">
        <f>return[[#This Row],[FME.DE]]-$Q$7</f>
        <v>5.3309448273738593E-3</v>
      </c>
      <c r="AB782" s="9">
        <f>return[[#This Row],[MRK.DE]]-$R$7</f>
        <v>-2.7208240200028336E-2</v>
      </c>
      <c r="AC782" s="9">
        <f>return[[#This Row],[PUM.DE]]-$S$7</f>
        <v>-9.538191188310537E-3</v>
      </c>
      <c r="AD782" s="9">
        <f>return[[#This Row],[SIE.DE]]-$T$7</f>
        <v>-4.8096048498481167E-3</v>
      </c>
      <c r="AE782" s="9">
        <f>return[[#This Row],[ZAL.DE]]-$U$7</f>
        <v>9.686007710097515E-4</v>
      </c>
    </row>
    <row r="783" spans="3:31" x14ac:dyDescent="0.25">
      <c r="C783" s="2">
        <v>44035</v>
      </c>
      <c r="D783" s="5">
        <f>('Raw Wide'!B782-'Raw Wide'!B781)/'Raw Wide'!B781</f>
        <v>-1.1847110752842902E-2</v>
      </c>
      <c r="E783" s="5">
        <f>('Raw Wide'!C782-'Raw Wide'!C781)/'Raw Wide'!C781</f>
        <v>-5.7142375274526307E-3</v>
      </c>
      <c r="F783" s="5">
        <f>('Raw Wide'!D782-'Raw Wide'!D781)/'Raw Wide'!D781</f>
        <v>-4.1420051910238198E-3</v>
      </c>
      <c r="G783" s="5">
        <f>('Raw Wide'!E782-'Raw Wide'!E781)/'Raw Wide'!E781</f>
        <v>5.8567588556403746E-3</v>
      </c>
      <c r="H783" s="5">
        <f>('Raw Wide'!F782-'Raw Wide'!F781)/'Raw Wide'!F781</f>
        <v>1.3291731431751186E-3</v>
      </c>
      <c r="I783" s="5">
        <f>('Raw Wide'!G782-'Raw Wide'!G781)/'Raw Wide'!G781</f>
        <v>6.1690659273228848E-3</v>
      </c>
      <c r="J783" s="5">
        <f>('Raw Wide'!H782-'Raw Wide'!H781)/'Raw Wide'!H781</f>
        <v>-8.6957533039358666E-4</v>
      </c>
      <c r="K783" s="5">
        <f>('Raw Wide'!I782-'Raw Wide'!I781)/'Raw Wide'!I781</f>
        <v>1.3833400363768889E-2</v>
      </c>
      <c r="W783" s="2">
        <v>44035</v>
      </c>
      <c r="X783" s="9">
        <f>return[[#This Row],[1COV.DE]]-$N$7</f>
        <v>-1.1810899993069971E-2</v>
      </c>
      <c r="Y783" s="9">
        <f>return[[#This Row],[ADS.DE]]-$O$7</f>
        <v>-5.9690029483490149E-3</v>
      </c>
      <c r="Z783" s="9">
        <f>return[[#This Row],[DB1.DE]]-$P$7</f>
        <v>-4.7103688970456603E-3</v>
      </c>
      <c r="AA783" s="9">
        <f>return[[#This Row],[FME.DE]]-$Q$7</f>
        <v>6.0686474348510162E-3</v>
      </c>
      <c r="AB783" s="9">
        <f>return[[#This Row],[MRK.DE]]-$R$7</f>
        <v>8.5655544681624085E-4</v>
      </c>
      <c r="AC783" s="9">
        <f>return[[#This Row],[PUM.DE]]-$S$7</f>
        <v>5.366945118426599E-3</v>
      </c>
      <c r="AD783" s="9">
        <f>return[[#This Row],[SIE.DE]]-$T$7</f>
        <v>-1.0054709272250026E-3</v>
      </c>
      <c r="AE783" s="9">
        <f>return[[#This Row],[ZAL.DE]]-$U$7</f>
        <v>1.3878954980932593E-2</v>
      </c>
    </row>
    <row r="784" spans="3:31" x14ac:dyDescent="0.25">
      <c r="C784" s="2">
        <v>44036</v>
      </c>
      <c r="D784" s="5">
        <f>('Raw Wide'!B783-'Raw Wide'!B782)/'Raw Wide'!B782</f>
        <v>-1.8256028857927119E-2</v>
      </c>
      <c r="E784" s="5">
        <f>('Raw Wide'!C783-'Raw Wide'!C782)/'Raw Wide'!C782</f>
        <v>-1.8472932346748461E-2</v>
      </c>
      <c r="F784" s="5">
        <f>('Raw Wide'!D783-'Raw Wide'!D782)/'Raw Wide'!D782</f>
        <v>-8.0214982468858904E-3</v>
      </c>
      <c r="G784" s="5">
        <f>('Raw Wide'!E783-'Raw Wide'!E782)/'Raw Wide'!E782</f>
        <v>-3.2658163445251825E-2</v>
      </c>
      <c r="H784" s="5">
        <f>('Raw Wide'!F783-'Raw Wide'!F782)/'Raw Wide'!F782</f>
        <v>-8.8495213269237875E-3</v>
      </c>
      <c r="I784" s="5">
        <f>('Raw Wide'!G783-'Raw Wide'!G782)/'Raw Wide'!G782</f>
        <v>-2.9488972432987381E-2</v>
      </c>
      <c r="J784" s="5">
        <f>('Raw Wide'!H783-'Raw Wide'!H782)/'Raw Wide'!H782</f>
        <v>-1.8450776986008822E-2</v>
      </c>
      <c r="K784" s="5">
        <f>('Raw Wide'!I783-'Raw Wide'!I782)/'Raw Wide'!I782</f>
        <v>-3.6992101834325275E-2</v>
      </c>
      <c r="W784" s="2">
        <v>44036</v>
      </c>
      <c r="X784" s="9">
        <f>return[[#This Row],[1COV.DE]]-$N$7</f>
        <v>-1.8219818098154188E-2</v>
      </c>
      <c r="Y784" s="9">
        <f>return[[#This Row],[ADS.DE]]-$O$7</f>
        <v>-1.8727697767644845E-2</v>
      </c>
      <c r="Z784" s="9">
        <f>return[[#This Row],[DB1.DE]]-$P$7</f>
        <v>-8.5898619529077309E-3</v>
      </c>
      <c r="AA784" s="9">
        <f>return[[#This Row],[FME.DE]]-$Q$7</f>
        <v>-3.244627486604118E-2</v>
      </c>
      <c r="AB784" s="9">
        <f>return[[#This Row],[MRK.DE]]-$R$7</f>
        <v>-9.3221390232826658E-3</v>
      </c>
      <c r="AC784" s="9">
        <f>return[[#This Row],[PUM.DE]]-$S$7</f>
        <v>-3.0291093241883667E-2</v>
      </c>
      <c r="AD784" s="9">
        <f>return[[#This Row],[SIE.DE]]-$T$7</f>
        <v>-1.8586672582840236E-2</v>
      </c>
      <c r="AE784" s="9">
        <f>return[[#This Row],[ZAL.DE]]-$U$7</f>
        <v>-3.694654721716157E-2</v>
      </c>
    </row>
    <row r="785" spans="3:31" x14ac:dyDescent="0.25">
      <c r="C785" s="2">
        <v>44039</v>
      </c>
      <c r="D785" s="5">
        <f>('Raw Wide'!B784-'Raw Wide'!B783)/'Raw Wide'!B783</f>
        <v>1.7762823042838303E-2</v>
      </c>
      <c r="E785" s="5">
        <f>('Raw Wide'!C784-'Raw Wide'!C783)/'Raw Wide'!C783</f>
        <v>0</v>
      </c>
      <c r="F785" s="5">
        <f>('Raw Wide'!D784-'Raw Wide'!D783)/'Raw Wide'!D783</f>
        <v>3.5940161239812465E-3</v>
      </c>
      <c r="G785" s="5">
        <f>('Raw Wide'!E784-'Raw Wide'!E783)/'Raw Wide'!E783</f>
        <v>7.3280697625934515E-3</v>
      </c>
      <c r="H785" s="5">
        <f>('Raw Wide'!F784-'Raw Wide'!F783)/'Raw Wide'!F783</f>
        <v>-7.1428841458368699E-3</v>
      </c>
      <c r="I785" s="5">
        <f>('Raw Wide'!G784-'Raw Wide'!G783)/'Raw Wide'!G783</f>
        <v>1.1732891582865262E-2</v>
      </c>
      <c r="J785" s="5">
        <f>('Raw Wide'!H784-'Raw Wide'!H783)/'Raw Wide'!H783</f>
        <v>4.6107176553464796E-3</v>
      </c>
      <c r="K785" s="5">
        <f>('Raw Wide'!I784-'Raw Wide'!I783)/'Raw Wide'!I783</f>
        <v>1.0075629722921876E-2</v>
      </c>
      <c r="W785" s="2">
        <v>44039</v>
      </c>
      <c r="X785" s="9">
        <f>return[[#This Row],[1COV.DE]]-$N$7</f>
        <v>1.7799033802611233E-2</v>
      </c>
      <c r="Y785" s="9">
        <f>return[[#This Row],[ADS.DE]]-$O$7</f>
        <v>-2.5476542089638383E-4</v>
      </c>
      <c r="Z785" s="9">
        <f>return[[#This Row],[DB1.DE]]-$P$7</f>
        <v>3.025652417959406E-3</v>
      </c>
      <c r="AA785" s="9">
        <f>return[[#This Row],[FME.DE]]-$Q$7</f>
        <v>7.5399583418040931E-3</v>
      </c>
      <c r="AB785" s="9">
        <f>return[[#This Row],[MRK.DE]]-$R$7</f>
        <v>-7.6155018421957474E-3</v>
      </c>
      <c r="AC785" s="9">
        <f>return[[#This Row],[PUM.DE]]-$S$7</f>
        <v>1.0930770773968975E-2</v>
      </c>
      <c r="AD785" s="9">
        <f>return[[#This Row],[SIE.DE]]-$T$7</f>
        <v>4.4748220585150641E-3</v>
      </c>
      <c r="AE785" s="9">
        <f>return[[#This Row],[ZAL.DE]]-$U$7</f>
        <v>1.012118434008558E-2</v>
      </c>
    </row>
    <row r="786" spans="3:31" x14ac:dyDescent="0.25">
      <c r="C786" s="2">
        <v>44040</v>
      </c>
      <c r="D786" s="5">
        <f>('Raw Wide'!B785-'Raw Wide'!B784)/'Raw Wide'!B784</f>
        <v>-1.554406863406101E-2</v>
      </c>
      <c r="E786" s="5">
        <f>('Raw Wide'!C785-'Raw Wide'!C784)/'Raw Wide'!C784</f>
        <v>-8.3648086039741576E-4</v>
      </c>
      <c r="F786" s="5">
        <f>('Raw Wide'!D785-'Raw Wide'!D784)/'Raw Wide'!D784</f>
        <v>-2.2082899490646037E-2</v>
      </c>
      <c r="G786" s="5">
        <f>('Raw Wide'!E785-'Raw Wide'!E784)/'Raw Wide'!E784</f>
        <v>-1.5589175300739493E-3</v>
      </c>
      <c r="H786" s="5">
        <f>('Raw Wide'!F785-'Raw Wide'!F784)/'Raw Wide'!F784</f>
        <v>1.124101386920376E-2</v>
      </c>
      <c r="I786" s="5">
        <f>('Raw Wide'!G785-'Raw Wide'!G784)/'Raw Wide'!G784</f>
        <v>-6.2445022447122425E-3</v>
      </c>
      <c r="J786" s="5">
        <f>('Raw Wide'!H785-'Raw Wide'!H784)/'Raw Wide'!H784</f>
        <v>6.5313564523285621E-3</v>
      </c>
      <c r="K786" s="5">
        <f>('Raw Wide'!I785-'Raw Wide'!I784)/'Raw Wide'!I784</f>
        <v>9.9750461362191171E-3</v>
      </c>
      <c r="W786" s="2">
        <v>44040</v>
      </c>
      <c r="X786" s="9">
        <f>return[[#This Row],[1COV.DE]]-$N$7</f>
        <v>-1.5507857874288079E-2</v>
      </c>
      <c r="Y786" s="9">
        <f>return[[#This Row],[ADS.DE]]-$O$7</f>
        <v>-1.0912462812937996E-3</v>
      </c>
      <c r="Z786" s="9">
        <f>return[[#This Row],[DB1.DE]]-$P$7</f>
        <v>-2.2651263196667878E-2</v>
      </c>
      <c r="AA786" s="9">
        <f>return[[#This Row],[FME.DE]]-$Q$7</f>
        <v>-1.3470289508633073E-3</v>
      </c>
      <c r="AB786" s="9">
        <f>return[[#This Row],[MRK.DE]]-$R$7</f>
        <v>1.0768396172844882E-2</v>
      </c>
      <c r="AC786" s="9">
        <f>return[[#This Row],[PUM.DE]]-$S$7</f>
        <v>-7.0466230536085283E-3</v>
      </c>
      <c r="AD786" s="9">
        <f>return[[#This Row],[SIE.DE]]-$T$7</f>
        <v>6.3954608554971466E-3</v>
      </c>
      <c r="AE786" s="9">
        <f>return[[#This Row],[ZAL.DE]]-$U$7</f>
        <v>1.0020600753382821E-2</v>
      </c>
    </row>
    <row r="787" spans="3:31" x14ac:dyDescent="0.25">
      <c r="C787" s="2">
        <v>44041</v>
      </c>
      <c r="D787" s="5">
        <f>('Raw Wide'!B786-'Raw Wide'!B785)/'Raw Wide'!B785</f>
        <v>-1.4958366804798985E-2</v>
      </c>
      <c r="E787" s="5">
        <f>('Raw Wide'!C786-'Raw Wide'!C785)/'Raw Wide'!C785</f>
        <v>1.5069075351456624E-2</v>
      </c>
      <c r="F787" s="5">
        <f>('Raw Wide'!D786-'Raw Wide'!D785)/'Raw Wide'!D785</f>
        <v>1.0070115051761934E-2</v>
      </c>
      <c r="G787" s="5">
        <f>('Raw Wide'!E786-'Raw Wide'!E785)/'Raw Wide'!E785</f>
        <v>2.2378372124616828E-2</v>
      </c>
      <c r="H787" s="5">
        <f>('Raw Wide'!F786-'Raw Wide'!F785)/'Raw Wide'!F785</f>
        <v>-6.6696149029515338E-3</v>
      </c>
      <c r="I787" s="5">
        <f>('Raw Wide'!G786-'Raw Wide'!G785)/'Raw Wide'!G785</f>
        <v>2.1543936720088377E-2</v>
      </c>
      <c r="J787" s="5">
        <f>('Raw Wide'!H786-'Raw Wide'!H785)/'Raw Wide'!H785</f>
        <v>4.5597749903291867E-3</v>
      </c>
      <c r="K787" s="5">
        <f>('Raw Wide'!I786-'Raw Wide'!I785)/'Raw Wide'!I785</f>
        <v>-1.2345724737080703E-2</v>
      </c>
      <c r="W787" s="2">
        <v>44041</v>
      </c>
      <c r="X787" s="9">
        <f>return[[#This Row],[1COV.DE]]-$N$7</f>
        <v>-1.4922156045026055E-2</v>
      </c>
      <c r="Y787" s="9">
        <f>return[[#This Row],[ADS.DE]]-$O$7</f>
        <v>1.4814309930560239E-2</v>
      </c>
      <c r="Z787" s="9">
        <f>return[[#This Row],[DB1.DE]]-$P$7</f>
        <v>9.5017513457400938E-3</v>
      </c>
      <c r="AA787" s="9">
        <f>return[[#This Row],[FME.DE]]-$Q$7</f>
        <v>2.2590260703827469E-2</v>
      </c>
      <c r="AB787" s="9">
        <f>return[[#This Row],[MRK.DE]]-$R$7</f>
        <v>-7.1422325993104113E-3</v>
      </c>
      <c r="AC787" s="9">
        <f>return[[#This Row],[PUM.DE]]-$S$7</f>
        <v>2.0741815911192091E-2</v>
      </c>
      <c r="AD787" s="9">
        <f>return[[#This Row],[SIE.DE]]-$T$7</f>
        <v>4.4238793934977712E-3</v>
      </c>
      <c r="AE787" s="9">
        <f>return[[#This Row],[ZAL.DE]]-$U$7</f>
        <v>-1.2300170119916999E-2</v>
      </c>
    </row>
    <row r="788" spans="3:31" x14ac:dyDescent="0.25">
      <c r="C788" s="2">
        <v>44042</v>
      </c>
      <c r="D788" s="5">
        <f>('Raw Wide'!B787-'Raw Wide'!B786)/'Raw Wide'!B786</f>
        <v>-3.0089965124252323E-2</v>
      </c>
      <c r="E788" s="5">
        <f>('Raw Wide'!C787-'Raw Wide'!C786)/'Raw Wide'!C786</f>
        <v>-3.4226786191608509E-2</v>
      </c>
      <c r="F788" s="5">
        <f>('Raw Wide'!D787-'Raw Wide'!D786)/'Raw Wide'!D786</f>
        <v>-5.0453257456312739E-2</v>
      </c>
      <c r="G788" s="5">
        <f>('Raw Wide'!E787-'Raw Wide'!E786)/'Raw Wide'!E786</f>
        <v>-5.7775619233425272E-2</v>
      </c>
      <c r="H788" s="5">
        <f>('Raw Wide'!F787-'Raw Wide'!F786)/'Raw Wide'!F786</f>
        <v>-2.775286733594267E-2</v>
      </c>
      <c r="I788" s="5">
        <f>('Raw Wide'!G787-'Raw Wide'!G786)/'Raw Wide'!G786</f>
        <v>-2.6361954094994321E-2</v>
      </c>
      <c r="J788" s="5">
        <f>('Raw Wide'!H787-'Raw Wide'!H786)/'Raw Wide'!H786</f>
        <v>-4.1201091251775408E-2</v>
      </c>
      <c r="K788" s="5">
        <f>('Raw Wide'!I787-'Raw Wide'!I786)/'Raw Wide'!I786</f>
        <v>-4.0000015624999996E-2</v>
      </c>
      <c r="W788" s="2">
        <v>44042</v>
      </c>
      <c r="X788" s="9">
        <f>return[[#This Row],[1COV.DE]]-$N$7</f>
        <v>-3.0053754364479393E-2</v>
      </c>
      <c r="Y788" s="9">
        <f>return[[#This Row],[ADS.DE]]-$O$7</f>
        <v>-3.4481551612504893E-2</v>
      </c>
      <c r="Z788" s="9">
        <f>return[[#This Row],[DB1.DE]]-$P$7</f>
        <v>-5.1021621162334579E-2</v>
      </c>
      <c r="AA788" s="9">
        <f>return[[#This Row],[FME.DE]]-$Q$7</f>
        <v>-5.7563730654214627E-2</v>
      </c>
      <c r="AB788" s="9">
        <f>return[[#This Row],[MRK.DE]]-$R$7</f>
        <v>-2.8225485032301548E-2</v>
      </c>
      <c r="AC788" s="9">
        <f>return[[#This Row],[PUM.DE]]-$S$7</f>
        <v>-2.7164074903890608E-2</v>
      </c>
      <c r="AD788" s="9">
        <f>return[[#This Row],[SIE.DE]]-$T$7</f>
        <v>-4.1336986848606823E-2</v>
      </c>
      <c r="AE788" s="9">
        <f>return[[#This Row],[ZAL.DE]]-$U$7</f>
        <v>-3.9954461007836291E-2</v>
      </c>
    </row>
    <row r="789" spans="3:31" x14ac:dyDescent="0.25">
      <c r="C789" s="2">
        <v>44043</v>
      </c>
      <c r="D789" s="5">
        <f>('Raw Wide'!B788-'Raw Wide'!B787)/'Raw Wide'!B787</f>
        <v>-1.2916741053560133E-2</v>
      </c>
      <c r="E789" s="5">
        <f>('Raw Wide'!C788-'Raw Wide'!C787)/'Raw Wide'!C787</f>
        <v>-1.2810080737049349E-3</v>
      </c>
      <c r="F789" s="5">
        <f>('Raw Wide'!D788-'Raw Wide'!D787)/'Raw Wide'!D787</f>
        <v>-1.6226400885200467E-2</v>
      </c>
      <c r="G789" s="5">
        <f>('Raw Wide'!E788-'Raw Wide'!E787)/'Raw Wide'!E787</f>
        <v>7.8336413507919551E-3</v>
      </c>
      <c r="H789" s="5">
        <f>('Raw Wide'!F788-'Raw Wide'!F787)/'Raw Wide'!F787</f>
        <v>-5.0644398530994093E-3</v>
      </c>
      <c r="I789" s="5">
        <f>('Raw Wide'!G788-'Raw Wide'!G787)/'Raw Wide'!G787</f>
        <v>-9.6270551978014894E-3</v>
      </c>
      <c r="J789" s="5">
        <f>('Raw Wide'!H788-'Raw Wide'!H787)/'Raw Wide'!H787</f>
        <v>-1.383832850322581E-2</v>
      </c>
      <c r="K789" s="5">
        <f>('Raw Wide'!I788-'Raw Wide'!I787)/'Raw Wide'!I787</f>
        <v>-3.2551595581894999E-3</v>
      </c>
      <c r="W789" s="2">
        <v>44043</v>
      </c>
      <c r="X789" s="9">
        <f>return[[#This Row],[1COV.DE]]-$N$7</f>
        <v>-1.2880530293787202E-2</v>
      </c>
      <c r="Y789" s="9">
        <f>return[[#This Row],[ADS.DE]]-$O$7</f>
        <v>-1.5357734946013187E-3</v>
      </c>
      <c r="Z789" s="9">
        <f>return[[#This Row],[DB1.DE]]-$P$7</f>
        <v>-1.6794764591222307E-2</v>
      </c>
      <c r="AA789" s="9">
        <f>return[[#This Row],[FME.DE]]-$Q$7</f>
        <v>8.0455299300025967E-3</v>
      </c>
      <c r="AB789" s="9">
        <f>return[[#This Row],[MRK.DE]]-$R$7</f>
        <v>-5.5370575494582868E-3</v>
      </c>
      <c r="AC789" s="9">
        <f>return[[#This Row],[PUM.DE]]-$S$7</f>
        <v>-1.0429176006697776E-2</v>
      </c>
      <c r="AD789" s="9">
        <f>return[[#This Row],[SIE.DE]]-$T$7</f>
        <v>-1.3974224100057227E-2</v>
      </c>
      <c r="AE789" s="9">
        <f>return[[#This Row],[ZAL.DE]]-$U$7</f>
        <v>-3.2096049410257964E-3</v>
      </c>
    </row>
    <row r="790" spans="3:31" x14ac:dyDescent="0.25">
      <c r="C790" s="2">
        <v>44046</v>
      </c>
      <c r="D790" s="5">
        <f>('Raw Wide'!B789-'Raw Wide'!B788)/'Raw Wide'!B788</f>
        <v>2.5562876292058549E-2</v>
      </c>
      <c r="E790" s="5">
        <f>('Raw Wide'!C789-'Raw Wide'!C788)/'Raw Wide'!C788</f>
        <v>1.9666527070203055E-2</v>
      </c>
      <c r="F790" s="5">
        <f>('Raw Wide'!D789-'Raw Wide'!D788)/'Raw Wide'!D788</f>
        <v>2.5549766766533595E-2</v>
      </c>
      <c r="G790" s="5">
        <f>('Raw Wide'!E789-'Raw Wide'!E788)/'Raw Wide'!E788</f>
        <v>2.1978006172221048E-2</v>
      </c>
      <c r="H790" s="5">
        <f>('Raw Wide'!F789-'Raw Wide'!F788)/'Raw Wide'!F788</f>
        <v>3.9333597709442031E-2</v>
      </c>
      <c r="I790" s="5">
        <f>('Raw Wide'!G789-'Raw Wide'!G788)/'Raw Wide'!G788</f>
        <v>7.5941913107202249E-3</v>
      </c>
      <c r="J790" s="5">
        <f>('Raw Wide'!H789-'Raw Wide'!H788)/'Raw Wide'!H788</f>
        <v>3.3973385698032321E-2</v>
      </c>
      <c r="K790" s="5">
        <f>('Raw Wide'!I789-'Raw Wide'!I788)/'Raw Wide'!I788</f>
        <v>4.5721732667481085E-2</v>
      </c>
      <c r="W790" s="2">
        <v>44046</v>
      </c>
      <c r="X790" s="9">
        <f>return[[#This Row],[1COV.DE]]-$N$7</f>
        <v>2.559908705183148E-2</v>
      </c>
      <c r="Y790" s="9">
        <f>return[[#This Row],[ADS.DE]]-$O$7</f>
        <v>1.9411761649306671E-2</v>
      </c>
      <c r="Z790" s="9">
        <f>return[[#This Row],[DB1.DE]]-$P$7</f>
        <v>2.4981403060511755E-2</v>
      </c>
      <c r="AA790" s="9">
        <f>return[[#This Row],[FME.DE]]-$Q$7</f>
        <v>2.2189894751431689E-2</v>
      </c>
      <c r="AB790" s="9">
        <f>return[[#This Row],[MRK.DE]]-$R$7</f>
        <v>3.8860980013083156E-2</v>
      </c>
      <c r="AC790" s="9">
        <f>return[[#This Row],[PUM.DE]]-$S$7</f>
        <v>6.7920705018239391E-3</v>
      </c>
      <c r="AD790" s="9">
        <f>return[[#This Row],[SIE.DE]]-$T$7</f>
        <v>3.3837490101200907E-2</v>
      </c>
      <c r="AE790" s="9">
        <f>return[[#This Row],[ZAL.DE]]-$U$7</f>
        <v>4.5767287284644791E-2</v>
      </c>
    </row>
    <row r="791" spans="3:31" x14ac:dyDescent="0.25">
      <c r="C791" s="2">
        <v>44047</v>
      </c>
      <c r="D791" s="5">
        <f>('Raw Wide'!B790-'Raw Wide'!B789)/'Raw Wide'!B789</f>
        <v>-2.0177950544730858E-2</v>
      </c>
      <c r="E791" s="5">
        <f>('Raw Wide'!C790-'Raw Wide'!C789)/'Raw Wide'!C789</f>
        <v>-5.0314510253356868E-3</v>
      </c>
      <c r="F791" s="5">
        <f>('Raw Wide'!D790-'Raw Wide'!D789)/'Raw Wide'!D789</f>
        <v>-1.7344694156564901E-2</v>
      </c>
      <c r="G791" s="5">
        <f>('Raw Wide'!E790-'Raw Wide'!E789)/'Raw Wide'!E789</f>
        <v>-1.3375307552632484E-2</v>
      </c>
      <c r="H791" s="5">
        <f>('Raw Wide'!F790-'Raw Wide'!F789)/'Raw Wide'!F789</f>
        <v>-1.914517532387713E-2</v>
      </c>
      <c r="I791" s="5">
        <f>('Raw Wide'!G790-'Raw Wide'!G789)/'Raw Wide'!G789</f>
        <v>-3.1052107249678572E-2</v>
      </c>
      <c r="J791" s="5">
        <f>('Raw Wide'!H790-'Raw Wide'!H789)/'Raw Wide'!H789</f>
        <v>-1.285711720769054E-2</v>
      </c>
      <c r="K791" s="5">
        <f>('Raw Wide'!I790-'Raw Wide'!I789)/'Raw Wide'!I789</f>
        <v>-9.6814957888586555E-3</v>
      </c>
      <c r="W791" s="2">
        <v>44047</v>
      </c>
      <c r="X791" s="9">
        <f>return[[#This Row],[1COV.DE]]-$N$7</f>
        <v>-2.0141739784957927E-2</v>
      </c>
      <c r="Y791" s="9">
        <f>return[[#This Row],[ADS.DE]]-$O$7</f>
        <v>-5.2862164462320702E-3</v>
      </c>
      <c r="Z791" s="9">
        <f>return[[#This Row],[DB1.DE]]-$P$7</f>
        <v>-1.7913057862586741E-2</v>
      </c>
      <c r="AA791" s="9">
        <f>return[[#This Row],[FME.DE]]-$Q$7</f>
        <v>-1.3163418973421843E-2</v>
      </c>
      <c r="AB791" s="9">
        <f>return[[#This Row],[MRK.DE]]-$R$7</f>
        <v>-1.9617793020236009E-2</v>
      </c>
      <c r="AC791" s="9">
        <f>return[[#This Row],[PUM.DE]]-$S$7</f>
        <v>-3.1854228058574859E-2</v>
      </c>
      <c r="AD791" s="9">
        <f>return[[#This Row],[SIE.DE]]-$T$7</f>
        <v>-1.2993012804521956E-2</v>
      </c>
      <c r="AE791" s="9">
        <f>return[[#This Row],[ZAL.DE]]-$U$7</f>
        <v>-9.635941171694952E-3</v>
      </c>
    </row>
    <row r="792" spans="3:31" x14ac:dyDescent="0.25">
      <c r="C792" s="2">
        <v>44048</v>
      </c>
      <c r="D792" s="5">
        <f>('Raw Wide'!B791-'Raw Wide'!B790)/'Raw Wide'!B790</f>
        <v>3.6644414769594999E-2</v>
      </c>
      <c r="E792" s="5">
        <f>('Raw Wide'!C791-'Raw Wide'!C790)/'Raw Wide'!C790</f>
        <v>1.0535232390506955E-2</v>
      </c>
      <c r="F792" s="5">
        <f>('Raw Wide'!D791-'Raw Wide'!D790)/'Raw Wide'!D790</f>
        <v>5.4556668145024339E-3</v>
      </c>
      <c r="G792" s="5">
        <f>('Raw Wide'!E791-'Raw Wide'!E790)/'Raw Wide'!E790</f>
        <v>-3.4556034372753494E-2</v>
      </c>
      <c r="H792" s="5">
        <f>('Raw Wide'!F791-'Raw Wide'!F790)/'Raw Wide'!F790</f>
        <v>1.2709977656692056E-2</v>
      </c>
      <c r="I792" s="5">
        <f>('Raw Wide'!G791-'Raw Wide'!G790)/'Raw Wide'!G790</f>
        <v>2.5824535659631914E-2</v>
      </c>
      <c r="J792" s="5">
        <f>('Raw Wide'!H791-'Raw Wide'!H790)/'Raw Wide'!H790</f>
        <v>1.3567260391090855E-2</v>
      </c>
      <c r="K792" s="5">
        <f>('Raw Wide'!I791-'Raw Wide'!I790)/'Raw Wide'!I790</f>
        <v>2.2390382289195272E-2</v>
      </c>
      <c r="W792" s="2">
        <v>44048</v>
      </c>
      <c r="X792" s="9">
        <f>return[[#This Row],[1COV.DE]]-$N$7</f>
        <v>3.6680625529367926E-2</v>
      </c>
      <c r="Y792" s="9">
        <f>return[[#This Row],[ADS.DE]]-$O$7</f>
        <v>1.0280466969610571E-2</v>
      </c>
      <c r="Z792" s="9">
        <f>return[[#This Row],[DB1.DE]]-$P$7</f>
        <v>4.8873031084805934E-3</v>
      </c>
      <c r="AA792" s="9">
        <f>return[[#This Row],[FME.DE]]-$Q$7</f>
        <v>-3.4344145793542849E-2</v>
      </c>
      <c r="AB792" s="9">
        <f>return[[#This Row],[MRK.DE]]-$R$7</f>
        <v>1.2237359960333177E-2</v>
      </c>
      <c r="AC792" s="9">
        <f>return[[#This Row],[PUM.DE]]-$S$7</f>
        <v>2.5022414850735628E-2</v>
      </c>
      <c r="AD792" s="9">
        <f>return[[#This Row],[SIE.DE]]-$T$7</f>
        <v>1.3431364794259439E-2</v>
      </c>
      <c r="AE792" s="9">
        <f>return[[#This Row],[ZAL.DE]]-$U$7</f>
        <v>2.2435936906358978E-2</v>
      </c>
    </row>
    <row r="793" spans="3:31" x14ac:dyDescent="0.25">
      <c r="C793" s="2">
        <v>44049</v>
      </c>
      <c r="D793" s="5">
        <f>('Raw Wide'!B792-'Raw Wide'!B791)/'Raw Wide'!B791</f>
        <v>3.6809825657875016E-2</v>
      </c>
      <c r="E793" s="5">
        <f>('Raw Wide'!C792-'Raw Wide'!C791)/'Raw Wide'!C791</f>
        <v>1.8765600349265232E-2</v>
      </c>
      <c r="F793" s="5">
        <f>('Raw Wide'!D792-'Raw Wide'!D791)/'Raw Wide'!D791</f>
        <v>-1.3405673666042965E-2</v>
      </c>
      <c r="G793" s="5">
        <f>('Raw Wide'!E792-'Raw Wide'!E791)/'Raw Wide'!E791</f>
        <v>8.259265268004269E-4</v>
      </c>
      <c r="H793" s="5">
        <f>('Raw Wide'!F792-'Raw Wide'!F791)/'Raw Wide'!F791</f>
        <v>1.5687978641678233E-2</v>
      </c>
      <c r="I793" s="5">
        <f>('Raw Wide'!G792-'Raw Wide'!G791)/'Raw Wide'!G791</f>
        <v>-3.639717852396859E-3</v>
      </c>
      <c r="J793" s="5">
        <f>('Raw Wide'!H792-'Raw Wide'!H791)/'Raw Wide'!H791</f>
        <v>1.6241349048270452E-2</v>
      </c>
      <c r="K793" s="5">
        <f>('Raw Wide'!I792-'Raw Wide'!I791)/'Raw Wide'!I791</f>
        <v>1.5731108311604423E-2</v>
      </c>
      <c r="W793" s="2">
        <v>44049</v>
      </c>
      <c r="X793" s="9">
        <f>return[[#This Row],[1COV.DE]]-$N$7</f>
        <v>3.6846036417647943E-2</v>
      </c>
      <c r="Y793" s="9">
        <f>return[[#This Row],[ADS.DE]]-$O$7</f>
        <v>1.8510834928368847E-2</v>
      </c>
      <c r="Z793" s="9">
        <f>return[[#This Row],[DB1.DE]]-$P$7</f>
        <v>-1.3974037372064806E-2</v>
      </c>
      <c r="AA793" s="9">
        <f>return[[#This Row],[FME.DE]]-$Q$7</f>
        <v>1.0378151060110689E-3</v>
      </c>
      <c r="AB793" s="9">
        <f>return[[#This Row],[MRK.DE]]-$R$7</f>
        <v>1.5215360945319355E-2</v>
      </c>
      <c r="AC793" s="9">
        <f>return[[#This Row],[PUM.DE]]-$S$7</f>
        <v>-4.4418386612931453E-3</v>
      </c>
      <c r="AD793" s="9">
        <f>return[[#This Row],[SIE.DE]]-$T$7</f>
        <v>1.6105453451439038E-2</v>
      </c>
      <c r="AE793" s="9">
        <f>return[[#This Row],[ZAL.DE]]-$U$7</f>
        <v>1.5776662928768129E-2</v>
      </c>
    </row>
    <row r="794" spans="3:31" x14ac:dyDescent="0.25">
      <c r="C794" s="2">
        <v>44050</v>
      </c>
      <c r="D794" s="5">
        <f>('Raw Wide'!B793-'Raw Wide'!B792)/'Raw Wide'!B792</f>
        <v>-5.0719059055300544E-3</v>
      </c>
      <c r="E794" s="5">
        <f>('Raw Wide'!C793-'Raw Wide'!C792)/'Raw Wide'!C792</f>
        <v>2.0875971749694137E-2</v>
      </c>
      <c r="F794" s="5">
        <f>('Raw Wide'!D793-'Raw Wide'!D792)/'Raw Wide'!D792</f>
        <v>1.0029165008950638E-2</v>
      </c>
      <c r="G794" s="5">
        <f>('Raw Wide'!E793-'Raw Wide'!E792)/'Raw Wide'!E792</f>
        <v>2.752229424230601E-4</v>
      </c>
      <c r="H794" s="5">
        <f>('Raw Wide'!F793-'Raw Wide'!F792)/'Raw Wide'!F792</f>
        <v>2.2065740763002944E-3</v>
      </c>
      <c r="I794" s="5">
        <f>('Raw Wide'!G793-'Raw Wide'!G792)/'Raw Wide'!G792</f>
        <v>1.8873668066647215E-2</v>
      </c>
      <c r="J794" s="5">
        <f>('Raw Wide'!H793-'Raw Wide'!H792)/'Raw Wide'!H792</f>
        <v>1.8089237420040712E-2</v>
      </c>
      <c r="K794" s="5">
        <f>('Raw Wide'!I793-'Raw Wide'!I792)/'Raw Wide'!I792</f>
        <v>1.3665365720234399E-2</v>
      </c>
      <c r="W794" s="2">
        <v>44050</v>
      </c>
      <c r="X794" s="9">
        <f>return[[#This Row],[1COV.DE]]-$N$7</f>
        <v>-5.035695145757124E-3</v>
      </c>
      <c r="Y794" s="9">
        <f>return[[#This Row],[ADS.DE]]-$O$7</f>
        <v>2.0621206328797752E-2</v>
      </c>
      <c r="Z794" s="9">
        <f>return[[#This Row],[DB1.DE]]-$P$7</f>
        <v>9.460801302928798E-3</v>
      </c>
      <c r="AA794" s="9">
        <f>return[[#This Row],[FME.DE]]-$Q$7</f>
        <v>4.8711152163370214E-4</v>
      </c>
      <c r="AB794" s="9">
        <f>return[[#This Row],[MRK.DE]]-$R$7</f>
        <v>1.7339563799414167E-3</v>
      </c>
      <c r="AC794" s="9">
        <f>return[[#This Row],[PUM.DE]]-$S$7</f>
        <v>1.8071547257750929E-2</v>
      </c>
      <c r="AD794" s="9">
        <f>return[[#This Row],[SIE.DE]]-$T$7</f>
        <v>1.7953341823209297E-2</v>
      </c>
      <c r="AE794" s="9">
        <f>return[[#This Row],[ZAL.DE]]-$U$7</f>
        <v>1.3710920337398102E-2</v>
      </c>
    </row>
    <row r="795" spans="3:31" x14ac:dyDescent="0.25">
      <c r="C795" s="2">
        <v>44053</v>
      </c>
      <c r="D795" s="5">
        <f>('Raw Wide'!B794-'Raw Wide'!B793)/'Raw Wide'!B793</f>
        <v>9.9121692416800598E-3</v>
      </c>
      <c r="E795" s="5">
        <f>('Raw Wide'!C794-'Raw Wide'!C793)/'Raw Wide'!C793</f>
        <v>1.7642329783484421E-2</v>
      </c>
      <c r="F795" s="5">
        <f>('Raw Wide'!D794-'Raw Wide'!D793)/'Raw Wide'!D793</f>
        <v>-2.1140340376039492E-2</v>
      </c>
      <c r="G795" s="5">
        <f>('Raw Wide'!E794-'Raw Wide'!E793)/'Raw Wide'!E793</f>
        <v>-3.5754232819669306E-3</v>
      </c>
      <c r="H795" s="5">
        <f>('Raw Wide'!F794-'Raw Wide'!F793)/'Raw Wide'!F793</f>
        <v>-9.6873932992296106E-3</v>
      </c>
      <c r="I795" s="5">
        <f>('Raw Wide'!G794-'Raw Wide'!G793)/'Raw Wide'!G793</f>
        <v>1.2847431372151745E-2</v>
      </c>
      <c r="J795" s="5">
        <f>('Raw Wide'!H794-'Raw Wide'!H793)/'Raw Wide'!H793</f>
        <v>-1.725122997274553E-3</v>
      </c>
      <c r="K795" s="5">
        <f>('Raw Wide'!I794-'Raw Wide'!I793)/'Raw Wide'!I793</f>
        <v>-1.6177381181025029E-2</v>
      </c>
      <c r="W795" s="2">
        <v>44053</v>
      </c>
      <c r="X795" s="9">
        <f>return[[#This Row],[1COV.DE]]-$N$7</f>
        <v>9.9483800014529902E-3</v>
      </c>
      <c r="Y795" s="9">
        <f>return[[#This Row],[ADS.DE]]-$O$7</f>
        <v>1.7387564362588037E-2</v>
      </c>
      <c r="Z795" s="9">
        <f>return[[#This Row],[DB1.DE]]-$P$7</f>
        <v>-2.1708704082061332E-2</v>
      </c>
      <c r="AA795" s="9">
        <f>return[[#This Row],[FME.DE]]-$Q$7</f>
        <v>-3.3635347027562885E-3</v>
      </c>
      <c r="AB795" s="9">
        <f>return[[#This Row],[MRK.DE]]-$R$7</f>
        <v>-1.0160010995588489E-2</v>
      </c>
      <c r="AC795" s="9">
        <f>return[[#This Row],[PUM.DE]]-$S$7</f>
        <v>1.2045310563255458E-2</v>
      </c>
      <c r="AD795" s="9">
        <f>return[[#This Row],[SIE.DE]]-$T$7</f>
        <v>-1.8610185941059689E-3</v>
      </c>
      <c r="AE795" s="9">
        <f>return[[#This Row],[ZAL.DE]]-$U$7</f>
        <v>-1.6131826563861324E-2</v>
      </c>
    </row>
    <row r="796" spans="3:31" x14ac:dyDescent="0.25">
      <c r="C796" s="2">
        <v>44054</v>
      </c>
      <c r="D796" s="5">
        <f>('Raw Wide'!B795-'Raw Wide'!B794)/'Raw Wide'!B794</f>
        <v>4.3746608693312636E-2</v>
      </c>
      <c r="E796" s="5">
        <f>('Raw Wide'!C795-'Raw Wide'!C794)/'Raw Wide'!C794</f>
        <v>3.7431036481577119E-2</v>
      </c>
      <c r="F796" s="5">
        <f>('Raw Wide'!D795-'Raw Wide'!D794)/'Raw Wide'!D794</f>
        <v>2.9449976365840454E-3</v>
      </c>
      <c r="G796" s="5">
        <f>('Raw Wide'!E795-'Raw Wide'!E794)/'Raw Wide'!E794</f>
        <v>1.5180637493092229E-2</v>
      </c>
      <c r="H796" s="5">
        <f>('Raw Wide'!F795-'Raw Wide'!F794)/'Raw Wide'!F794</f>
        <v>1.1116058105864858E-2</v>
      </c>
      <c r="I796" s="5">
        <f>('Raw Wide'!G795-'Raw Wide'!G794)/'Raw Wide'!G794</f>
        <v>2.0059017015759267E-2</v>
      </c>
      <c r="J796" s="5">
        <f>('Raw Wide'!H795-'Raw Wide'!H794)/'Raw Wide'!H794</f>
        <v>1.4688155976132638E-2</v>
      </c>
      <c r="K796" s="5">
        <f>('Raw Wide'!I795-'Raw Wide'!I794)/'Raw Wide'!I794</f>
        <v>1.8574939098660075E-2</v>
      </c>
      <c r="W796" s="2">
        <v>44054</v>
      </c>
      <c r="X796" s="9">
        <f>return[[#This Row],[1COV.DE]]-$N$7</f>
        <v>4.3782819453085563E-2</v>
      </c>
      <c r="Y796" s="9">
        <f>return[[#This Row],[ADS.DE]]-$O$7</f>
        <v>3.7176271060680735E-2</v>
      </c>
      <c r="Z796" s="9">
        <f>return[[#This Row],[DB1.DE]]-$P$7</f>
        <v>2.3766339305622049E-3</v>
      </c>
      <c r="AA796" s="9">
        <f>return[[#This Row],[FME.DE]]-$Q$7</f>
        <v>1.539252607230287E-2</v>
      </c>
      <c r="AB796" s="9">
        <f>return[[#This Row],[MRK.DE]]-$R$7</f>
        <v>1.064344040950598E-2</v>
      </c>
      <c r="AC796" s="9">
        <f>return[[#This Row],[PUM.DE]]-$S$7</f>
        <v>1.9256896206862981E-2</v>
      </c>
      <c r="AD796" s="9">
        <f>return[[#This Row],[SIE.DE]]-$T$7</f>
        <v>1.4552260379301222E-2</v>
      </c>
      <c r="AE796" s="9">
        <f>return[[#This Row],[ZAL.DE]]-$U$7</f>
        <v>1.8620493715823781E-2</v>
      </c>
    </row>
    <row r="797" spans="3:31" x14ac:dyDescent="0.25">
      <c r="C797" s="2">
        <v>44055</v>
      </c>
      <c r="D797" s="5">
        <f>('Raw Wide'!B796-'Raw Wide'!B795)/'Raw Wide'!B795</f>
        <v>8.8660934710524247E-3</v>
      </c>
      <c r="E797" s="5">
        <f>('Raw Wide'!C796-'Raw Wide'!C795)/'Raw Wide'!C795</f>
        <v>1.5193204708993753E-3</v>
      </c>
      <c r="F797" s="5">
        <f>('Raw Wide'!D796-'Raw Wide'!D795)/'Raw Wide'!D795</f>
        <v>2.4469840341469748E-2</v>
      </c>
      <c r="G797" s="5">
        <f>('Raw Wide'!E796-'Raw Wide'!E795)/'Raw Wide'!E795</f>
        <v>4.3502790318744487E-3</v>
      </c>
      <c r="H797" s="5">
        <f>('Raw Wide'!F796-'Raw Wide'!F795)/'Raw Wide'!F795</f>
        <v>2.0228666821783939E-2</v>
      </c>
      <c r="I797" s="5">
        <f>('Raw Wide'!G796-'Raw Wide'!G795)/'Raw Wide'!G795</f>
        <v>2.6024729684436436E-3</v>
      </c>
      <c r="J797" s="5">
        <f>('Raw Wide'!H796-'Raw Wide'!H795)/'Raw Wide'!H795</f>
        <v>8.0040758507908417E-3</v>
      </c>
      <c r="K797" s="5">
        <f>('Raw Wide'!I796-'Raw Wide'!I795)/'Raw Wide'!I795</f>
        <v>1.0762346464503789E-2</v>
      </c>
      <c r="W797" s="2">
        <v>44055</v>
      </c>
      <c r="X797" s="9">
        <f>return[[#This Row],[1COV.DE]]-$N$7</f>
        <v>8.9023042308253551E-3</v>
      </c>
      <c r="Y797" s="9">
        <f>return[[#This Row],[ADS.DE]]-$O$7</f>
        <v>1.2645550500029914E-3</v>
      </c>
      <c r="Z797" s="9">
        <f>return[[#This Row],[DB1.DE]]-$P$7</f>
        <v>2.3901476635447907E-2</v>
      </c>
      <c r="AA797" s="9">
        <f>return[[#This Row],[FME.DE]]-$Q$7</f>
        <v>4.5621676110850912E-3</v>
      </c>
      <c r="AB797" s="9">
        <f>return[[#This Row],[MRK.DE]]-$R$7</f>
        <v>1.975604912542506E-2</v>
      </c>
      <c r="AC797" s="9">
        <f>return[[#This Row],[PUM.DE]]-$S$7</f>
        <v>1.8003521595473576E-3</v>
      </c>
      <c r="AD797" s="9">
        <f>return[[#This Row],[SIE.DE]]-$T$7</f>
        <v>7.8681802539594253E-3</v>
      </c>
      <c r="AE797" s="9">
        <f>return[[#This Row],[ZAL.DE]]-$U$7</f>
        <v>1.0807901081667492E-2</v>
      </c>
    </row>
    <row r="798" spans="3:31" x14ac:dyDescent="0.25">
      <c r="C798" s="2">
        <v>44056</v>
      </c>
      <c r="D798" s="5">
        <f>('Raw Wide'!B797-'Raw Wide'!B796)/'Raw Wide'!B796</f>
        <v>-3.9946337893244825E-3</v>
      </c>
      <c r="E798" s="5">
        <f>('Raw Wide'!C797-'Raw Wide'!C796)/'Raw Wide'!C796</f>
        <v>1.7064810776920743E-2</v>
      </c>
      <c r="F798" s="5">
        <f>('Raw Wide'!D797-'Raw Wide'!D796)/'Raw Wide'!D796</f>
        <v>-5.0955134613714665E-3</v>
      </c>
      <c r="G798" s="5">
        <f>('Raw Wide'!E797-'Raw Wide'!E796)/'Raw Wide'!E796</f>
        <v>-9.2041092827512428E-3</v>
      </c>
      <c r="H798" s="5">
        <f>('Raw Wide'!F797-'Raw Wide'!F796)/'Raw Wide'!F796</f>
        <v>-4.3106745383723725E-4</v>
      </c>
      <c r="I798" s="5">
        <f>('Raw Wide'!G797-'Raw Wide'!G796)/'Raw Wide'!G796</f>
        <v>2.6536019962107697E-2</v>
      </c>
      <c r="J798" s="5">
        <f>('Raw Wide'!H797-'Raw Wide'!H796)/'Raw Wide'!H796</f>
        <v>-7.9405193317647251E-3</v>
      </c>
      <c r="K798" s="5">
        <f>('Raw Wide'!I797-'Raw Wide'!I796)/'Raw Wide'!I796</f>
        <v>-3.8450456738370756E-3</v>
      </c>
      <c r="W798" s="2">
        <v>44056</v>
      </c>
      <c r="X798" s="9">
        <f>return[[#This Row],[1COV.DE]]-$N$7</f>
        <v>-3.9584230295515522E-3</v>
      </c>
      <c r="Y798" s="9">
        <f>return[[#This Row],[ADS.DE]]-$O$7</f>
        <v>1.6810045356024358E-2</v>
      </c>
      <c r="Z798" s="9">
        <f>return[[#This Row],[DB1.DE]]-$P$7</f>
        <v>-5.663877167393307E-3</v>
      </c>
      <c r="AA798" s="9">
        <f>return[[#This Row],[FME.DE]]-$Q$7</f>
        <v>-8.9922207035406012E-3</v>
      </c>
      <c r="AB798" s="9">
        <f>return[[#This Row],[MRK.DE]]-$R$7</f>
        <v>-9.0368515019611509E-4</v>
      </c>
      <c r="AC798" s="9">
        <f>return[[#This Row],[PUM.DE]]-$S$7</f>
        <v>2.573389915321141E-2</v>
      </c>
      <c r="AD798" s="9">
        <f>return[[#This Row],[SIE.DE]]-$T$7</f>
        <v>-8.0764149285961415E-3</v>
      </c>
      <c r="AE798" s="9">
        <f>return[[#This Row],[ZAL.DE]]-$U$7</f>
        <v>-3.7994910566733721E-3</v>
      </c>
    </row>
    <row r="799" spans="3:31" x14ac:dyDescent="0.25">
      <c r="C799" s="2">
        <v>44057</v>
      </c>
      <c r="D799" s="5">
        <f>('Raw Wide'!B798-'Raw Wide'!B797)/'Raw Wide'!B797</f>
        <v>0</v>
      </c>
      <c r="E799" s="5">
        <f>('Raw Wide'!C798-'Raw Wide'!C797)/'Raw Wide'!C797</f>
        <v>-8.5758380692074615E-3</v>
      </c>
      <c r="F799" s="5">
        <f>('Raw Wide'!D798-'Raw Wide'!D797)/'Raw Wide'!D797</f>
        <v>-1.0243214720968067E-2</v>
      </c>
      <c r="G799" s="5">
        <f>('Raw Wide'!E798-'Raw Wide'!E797)/'Raw Wide'!E797</f>
        <v>-6.8305991096818588E-3</v>
      </c>
      <c r="H799" s="5">
        <f>('Raw Wide'!F798-'Raw Wide'!F797)/'Raw Wide'!F797</f>
        <v>-1.3367710062029161E-2</v>
      </c>
      <c r="I799" s="5">
        <f>('Raw Wide'!G798-'Raw Wide'!G797)/'Raw Wide'!G797</f>
        <v>-2.3883159804451409E-2</v>
      </c>
      <c r="J799" s="5">
        <f>('Raw Wide'!H798-'Raw Wide'!H797)/'Raw Wide'!H797</f>
        <v>-1.0388261963908645E-2</v>
      </c>
      <c r="K799" s="5">
        <f>('Raw Wide'!I798-'Raw Wide'!I797)/'Raw Wide'!I797</f>
        <v>-1.6627122674775452E-2</v>
      </c>
      <c r="W799" s="2">
        <v>44057</v>
      </c>
      <c r="X799" s="9">
        <f>return[[#This Row],[1COV.DE]]-$N$7</f>
        <v>3.6210759772930063E-5</v>
      </c>
      <c r="Y799" s="9">
        <f>return[[#This Row],[ADS.DE]]-$O$7</f>
        <v>-8.8306034901038458E-3</v>
      </c>
      <c r="Z799" s="9">
        <f>return[[#This Row],[DB1.DE]]-$P$7</f>
        <v>-1.0811578426989907E-2</v>
      </c>
      <c r="AA799" s="9">
        <f>return[[#This Row],[FME.DE]]-$Q$7</f>
        <v>-6.6187105304712172E-3</v>
      </c>
      <c r="AB799" s="9">
        <f>return[[#This Row],[MRK.DE]]-$R$7</f>
        <v>-1.3840327758388039E-2</v>
      </c>
      <c r="AC799" s="9">
        <f>return[[#This Row],[PUM.DE]]-$S$7</f>
        <v>-2.4685280613347696E-2</v>
      </c>
      <c r="AD799" s="9">
        <f>return[[#This Row],[SIE.DE]]-$T$7</f>
        <v>-1.0524157560740061E-2</v>
      </c>
      <c r="AE799" s="9">
        <f>return[[#This Row],[ZAL.DE]]-$U$7</f>
        <v>-1.6581568057611747E-2</v>
      </c>
    </row>
    <row r="800" spans="3:31" x14ac:dyDescent="0.25">
      <c r="C800" s="2">
        <v>44060</v>
      </c>
      <c r="D800" s="5">
        <f>('Raw Wide'!B799-'Raw Wide'!B798)/'Raw Wide'!B798</f>
        <v>1.8983937875101116E-2</v>
      </c>
      <c r="E800" s="5">
        <f>('Raw Wide'!C799-'Raw Wide'!C798)/'Raw Wide'!C798</f>
        <v>1.0154363671632732E-2</v>
      </c>
      <c r="F800" s="5">
        <f>('Raw Wide'!D799-'Raw Wide'!D798)/'Raw Wide'!D798</f>
        <v>1.1642829004277457E-2</v>
      </c>
      <c r="G800" s="5">
        <f>('Raw Wide'!E799-'Raw Wide'!E798)/'Raw Wide'!E798</f>
        <v>1.0453969785084293E-2</v>
      </c>
      <c r="H800" s="5">
        <f>('Raw Wide'!F799-'Raw Wide'!F798)/'Raw Wide'!F798</f>
        <v>3.9334745646205961E-3</v>
      </c>
      <c r="I800" s="5">
        <f>('Raw Wide'!G799-'Raw Wide'!G798)/'Raw Wide'!G798</f>
        <v>1.0074831776299198E-2</v>
      </c>
      <c r="J800" s="5">
        <f>('Raw Wide'!H799-'Raw Wide'!H798)/'Raw Wide'!H798</f>
        <v>1.7208305658513025E-3</v>
      </c>
      <c r="K800" s="5">
        <f>('Raw Wide'!I799-'Raw Wide'!I798)/'Raw Wide'!I798</f>
        <v>1.9927536833560792E-2</v>
      </c>
      <c r="W800" s="2">
        <v>44060</v>
      </c>
      <c r="X800" s="9">
        <f>return[[#This Row],[1COV.DE]]-$N$7</f>
        <v>1.9020148634874046E-2</v>
      </c>
      <c r="Y800" s="9">
        <f>return[[#This Row],[ADS.DE]]-$O$7</f>
        <v>9.8995982507363474E-3</v>
      </c>
      <c r="Z800" s="9">
        <f>return[[#This Row],[DB1.DE]]-$P$7</f>
        <v>1.1074465298255617E-2</v>
      </c>
      <c r="AA800" s="9">
        <f>return[[#This Row],[FME.DE]]-$Q$7</f>
        <v>1.0665858364294935E-2</v>
      </c>
      <c r="AB800" s="9">
        <f>return[[#This Row],[MRK.DE]]-$R$7</f>
        <v>3.4608568682617182E-3</v>
      </c>
      <c r="AC800" s="9">
        <f>return[[#This Row],[PUM.DE]]-$S$7</f>
        <v>9.2727109674029112E-3</v>
      </c>
      <c r="AD800" s="9">
        <f>return[[#This Row],[SIE.DE]]-$T$7</f>
        <v>1.5849349690198865E-3</v>
      </c>
      <c r="AE800" s="9">
        <f>return[[#This Row],[ZAL.DE]]-$U$7</f>
        <v>1.9973091450724498E-2</v>
      </c>
    </row>
    <row r="801" spans="3:31" x14ac:dyDescent="0.25">
      <c r="C801" s="2">
        <v>44061</v>
      </c>
      <c r="D801" s="5">
        <f>('Raw Wide'!B800-'Raw Wide'!B799)/'Raw Wide'!B799</f>
        <v>2.6764667709323602E-2</v>
      </c>
      <c r="E801" s="5">
        <f>('Raw Wide'!C800-'Raw Wide'!C799)/'Raw Wide'!C799</f>
        <v>-4.0953920756056613E-3</v>
      </c>
      <c r="F801" s="5">
        <f>('Raw Wide'!D800-'Raw Wide'!D799)/'Raw Wide'!D799</f>
        <v>-9.5914112532059532E-4</v>
      </c>
      <c r="G801" s="5">
        <f>('Raw Wide'!E800-'Raw Wide'!E799)/'Raw Wide'!E799</f>
        <v>-5.9897158380624689E-3</v>
      </c>
      <c r="H801" s="5">
        <f>('Raw Wide'!F800-'Raw Wide'!F799)/'Raw Wide'!F799</f>
        <v>-6.0949195758401237E-3</v>
      </c>
      <c r="I801" s="5">
        <f>('Raw Wide'!G800-'Raw Wide'!G799)/'Raw Wide'!G799</f>
        <v>3.7048537824380078E-3</v>
      </c>
      <c r="J801" s="5">
        <f>('Raw Wide'!H800-'Raw Wide'!H799)/'Raw Wide'!H799</f>
        <v>2.0615471994969588E-3</v>
      </c>
      <c r="K801" s="5">
        <f>('Raw Wide'!I800-'Raw Wide'!I799)/'Raw Wide'!I799</f>
        <v>4.1444346993616873E-3</v>
      </c>
      <c r="W801" s="2">
        <v>44061</v>
      </c>
      <c r="X801" s="9">
        <f>return[[#This Row],[1COV.DE]]-$N$7</f>
        <v>2.6800878469096533E-2</v>
      </c>
      <c r="Y801" s="9">
        <f>return[[#This Row],[ADS.DE]]-$O$7</f>
        <v>-4.3501574965020447E-3</v>
      </c>
      <c r="Z801" s="9">
        <f>return[[#This Row],[DB1.DE]]-$P$7</f>
        <v>-1.5275048313424357E-3</v>
      </c>
      <c r="AA801" s="9">
        <f>return[[#This Row],[FME.DE]]-$Q$7</f>
        <v>-5.7778272588518264E-3</v>
      </c>
      <c r="AB801" s="9">
        <f>return[[#This Row],[MRK.DE]]-$R$7</f>
        <v>-6.5675372721990012E-3</v>
      </c>
      <c r="AC801" s="9">
        <f>return[[#This Row],[PUM.DE]]-$S$7</f>
        <v>2.9027329735417219E-3</v>
      </c>
      <c r="AD801" s="9">
        <f>return[[#This Row],[SIE.DE]]-$T$7</f>
        <v>1.9256516026655429E-3</v>
      </c>
      <c r="AE801" s="9">
        <f>return[[#This Row],[ZAL.DE]]-$U$7</f>
        <v>4.1899893165253908E-3</v>
      </c>
    </row>
    <row r="802" spans="3:31" x14ac:dyDescent="0.25">
      <c r="C802" s="2">
        <v>44062</v>
      </c>
      <c r="D802" s="5">
        <f>('Raw Wide'!B801-'Raw Wide'!B800)/'Raw Wide'!B800</f>
        <v>1.3033454277365243E-2</v>
      </c>
      <c r="E802" s="5">
        <f>('Raw Wide'!C801-'Raw Wide'!C800)/'Raw Wide'!C800</f>
        <v>-2.2055997115487811E-2</v>
      </c>
      <c r="F802" s="5">
        <f>('Raw Wide'!D801-'Raw Wide'!D800)/'Raw Wide'!D800</f>
        <v>7.3600724755338316E-3</v>
      </c>
      <c r="G802" s="5">
        <f>('Raw Wide'!E801-'Raw Wide'!E800)/'Raw Wide'!E800</f>
        <v>6.2996072459542514E-3</v>
      </c>
      <c r="H802" s="5">
        <f>('Raw Wide'!F801-'Raw Wide'!F800)/'Raw Wide'!F800</f>
        <v>3.9422237511530962E-3</v>
      </c>
      <c r="I802" s="5">
        <f>('Raw Wide'!G801-'Raw Wide'!G800)/'Raw Wide'!G800</f>
        <v>-1.3344736698192076E-2</v>
      </c>
      <c r="J802" s="5">
        <f>('Raw Wide'!H801-'Raw Wide'!H800)/'Raw Wide'!H800</f>
        <v>1.1657741395036635E-2</v>
      </c>
      <c r="K802" s="5">
        <f>('Raw Wide'!I801-'Raw Wide'!I800)/'Raw Wide'!I800</f>
        <v>1.2087382788171177E-2</v>
      </c>
      <c r="W802" s="2">
        <v>44062</v>
      </c>
      <c r="X802" s="9">
        <f>return[[#This Row],[1COV.DE]]-$N$7</f>
        <v>1.3069665037138174E-2</v>
      </c>
      <c r="Y802" s="9">
        <f>return[[#This Row],[ADS.DE]]-$O$7</f>
        <v>-2.2310762536384195E-2</v>
      </c>
      <c r="Z802" s="9">
        <f>return[[#This Row],[DB1.DE]]-$P$7</f>
        <v>6.7917087695119911E-3</v>
      </c>
      <c r="AA802" s="9">
        <f>return[[#This Row],[FME.DE]]-$Q$7</f>
        <v>6.5114958251648938E-3</v>
      </c>
      <c r="AB802" s="9">
        <f>return[[#This Row],[MRK.DE]]-$R$7</f>
        <v>3.4696060547942183E-3</v>
      </c>
      <c r="AC802" s="9">
        <f>return[[#This Row],[PUM.DE]]-$S$7</f>
        <v>-1.4146857507088363E-2</v>
      </c>
      <c r="AD802" s="9">
        <f>return[[#This Row],[SIE.DE]]-$T$7</f>
        <v>1.1521845798205218E-2</v>
      </c>
      <c r="AE802" s="9">
        <f>return[[#This Row],[ZAL.DE]]-$U$7</f>
        <v>1.213293740533488E-2</v>
      </c>
    </row>
    <row r="803" spans="3:31" x14ac:dyDescent="0.25">
      <c r="C803" s="2">
        <v>44063</v>
      </c>
      <c r="D803" s="5">
        <f>('Raw Wide'!B802-'Raw Wide'!B801)/'Raw Wide'!B801</f>
        <v>-1.362266737167399E-2</v>
      </c>
      <c r="E803" s="5">
        <f>('Raw Wide'!C802-'Raw Wide'!C801)/'Raw Wide'!C801</f>
        <v>-6.1162901774245481E-3</v>
      </c>
      <c r="F803" s="5">
        <f>('Raw Wide'!D802-'Raw Wide'!D801)/'Raw Wide'!D801</f>
        <v>-1.7153768075693899E-2</v>
      </c>
      <c r="G803" s="5">
        <f>('Raw Wide'!E802-'Raw Wide'!E801)/'Raw Wide'!E801</f>
        <v>-5.4427023362026063E-4</v>
      </c>
      <c r="H803" s="5">
        <f>('Raw Wide'!F802-'Raw Wide'!F801)/'Raw Wide'!F801</f>
        <v>-1.0907501554668082E-2</v>
      </c>
      <c r="I803" s="5">
        <f>('Raw Wide'!G802-'Raw Wide'!G801)/'Raw Wide'!G801</f>
        <v>-6.0431388840971037E-3</v>
      </c>
      <c r="J803" s="5">
        <f>('Raw Wide'!H802-'Raw Wide'!H801)/'Raw Wide'!H801</f>
        <v>-1.4065385133187487E-2</v>
      </c>
      <c r="K803" s="5">
        <f>('Raw Wide'!I802-'Raw Wide'!I801)/'Raw Wide'!I801</f>
        <v>-6.4084324842160565E-3</v>
      </c>
      <c r="W803" s="2">
        <v>44063</v>
      </c>
      <c r="X803" s="9">
        <f>return[[#This Row],[1COV.DE]]-$N$7</f>
        <v>-1.358645661190106E-2</v>
      </c>
      <c r="Y803" s="9">
        <f>return[[#This Row],[ADS.DE]]-$O$7</f>
        <v>-6.3710555983209315E-3</v>
      </c>
      <c r="Z803" s="9">
        <f>return[[#This Row],[DB1.DE]]-$P$7</f>
        <v>-1.7722131781715739E-2</v>
      </c>
      <c r="AA803" s="9">
        <f>return[[#This Row],[FME.DE]]-$Q$7</f>
        <v>-3.3238165440961859E-4</v>
      </c>
      <c r="AB803" s="9">
        <f>return[[#This Row],[MRK.DE]]-$R$7</f>
        <v>-1.1380119251026961E-2</v>
      </c>
      <c r="AC803" s="9">
        <f>return[[#This Row],[PUM.DE]]-$S$7</f>
        <v>-6.8452596929933895E-3</v>
      </c>
      <c r="AD803" s="9">
        <f>return[[#This Row],[SIE.DE]]-$T$7</f>
        <v>-1.4201280730018903E-2</v>
      </c>
      <c r="AE803" s="9">
        <f>return[[#This Row],[ZAL.DE]]-$U$7</f>
        <v>-6.3628778670523529E-3</v>
      </c>
    </row>
    <row r="804" spans="3:31" x14ac:dyDescent="0.25">
      <c r="C804" s="2">
        <v>44064</v>
      </c>
      <c r="D804" s="5">
        <f>('Raw Wide'!B803-'Raw Wide'!B802)/'Raw Wide'!B802</f>
        <v>1.9437479761429715E-2</v>
      </c>
      <c r="E804" s="5">
        <f>('Raw Wide'!C803-'Raw Wide'!C802)/'Raw Wide'!C802</f>
        <v>-5.769221952308546E-3</v>
      </c>
      <c r="F804" s="5">
        <f>('Raw Wide'!D803-'Raw Wide'!D802)/'Raw Wide'!D802</f>
        <v>-9.6957332338033937E-4</v>
      </c>
      <c r="G804" s="5">
        <f>('Raw Wide'!E803-'Raw Wide'!E802)/'Raw Wide'!E802</f>
        <v>-7.3529734140792974E-3</v>
      </c>
      <c r="H804" s="5">
        <f>('Raw Wide'!F803-'Raw Wide'!F802)/'Raw Wide'!F802</f>
        <v>-1.3674407113583815E-2</v>
      </c>
      <c r="I804" s="5">
        <f>('Raw Wide'!G803-'Raw Wide'!G802)/'Raw Wide'!G802</f>
        <v>5.7901178165083709E-4</v>
      </c>
      <c r="J804" s="5">
        <f>('Raw Wide'!H803-'Raw Wide'!H802)/'Raw Wide'!H802</f>
        <v>-3.6094408515063184E-3</v>
      </c>
      <c r="K804" s="5">
        <f>('Raw Wide'!I803-'Raw Wide'!I802)/'Raw Wide'!I802</f>
        <v>2.0228627671817288E-2</v>
      </c>
      <c r="W804" s="2">
        <v>44064</v>
      </c>
      <c r="X804" s="9">
        <f>return[[#This Row],[1COV.DE]]-$N$7</f>
        <v>1.9473690521202645E-2</v>
      </c>
      <c r="Y804" s="9">
        <f>return[[#This Row],[ADS.DE]]-$O$7</f>
        <v>-6.0239873732049302E-3</v>
      </c>
      <c r="Z804" s="9">
        <f>return[[#This Row],[DB1.DE]]-$P$7</f>
        <v>-1.5379370294021798E-3</v>
      </c>
      <c r="AA804" s="9">
        <f>return[[#This Row],[FME.DE]]-$Q$7</f>
        <v>-7.1410848348686558E-3</v>
      </c>
      <c r="AB804" s="9">
        <f>return[[#This Row],[MRK.DE]]-$R$7</f>
        <v>-1.4147024809942694E-2</v>
      </c>
      <c r="AC804" s="9">
        <f>return[[#This Row],[PUM.DE]]-$S$7</f>
        <v>-2.2310902724544893E-4</v>
      </c>
      <c r="AD804" s="9">
        <f>return[[#This Row],[SIE.DE]]-$T$7</f>
        <v>-3.7453364483377343E-3</v>
      </c>
      <c r="AE804" s="9">
        <f>return[[#This Row],[ZAL.DE]]-$U$7</f>
        <v>2.0274182288980994E-2</v>
      </c>
    </row>
    <row r="805" spans="3:31" x14ac:dyDescent="0.25">
      <c r="C805" s="2">
        <v>44067</v>
      </c>
      <c r="D805" s="5">
        <f>('Raw Wide'!B804-'Raw Wide'!B803)/'Raw Wide'!B803</f>
        <v>3.211230146414689E-2</v>
      </c>
      <c r="E805" s="5">
        <f>('Raw Wide'!C804-'Raw Wide'!C803)/'Raw Wide'!C803</f>
        <v>1.9342330036081067E-3</v>
      </c>
      <c r="F805" s="5">
        <f>('Raw Wide'!D804-'Raw Wide'!D803)/'Raw Wide'!D803</f>
        <v>2.4264004445579551E-2</v>
      </c>
      <c r="G805" s="5">
        <f>('Raw Wide'!E804-'Raw Wide'!E803)/'Raw Wide'!E803</f>
        <v>5.2126592470110658E-3</v>
      </c>
      <c r="H805" s="5">
        <f>('Raw Wide'!F804-'Raw Wide'!F803)/'Raw Wide'!F803</f>
        <v>2.2361361684763097E-2</v>
      </c>
      <c r="I805" s="5">
        <f>('Raw Wide'!G804-'Raw Wide'!G803)/'Raw Wide'!G803</f>
        <v>9.8380320997476754E-3</v>
      </c>
      <c r="J805" s="5">
        <f>('Raw Wide'!H804-'Raw Wide'!H803)/'Raw Wide'!H803</f>
        <v>2.8807922491431832E-2</v>
      </c>
      <c r="K805" s="5">
        <f>('Raw Wide'!I804-'Raw Wide'!I803)/'Raw Wide'!I803</f>
        <v>1.8103491899525596E-2</v>
      </c>
      <c r="W805" s="2">
        <v>44067</v>
      </c>
      <c r="X805" s="9">
        <f>return[[#This Row],[1COV.DE]]-$N$7</f>
        <v>3.2148512223919817E-2</v>
      </c>
      <c r="Y805" s="9">
        <f>return[[#This Row],[ADS.DE]]-$O$7</f>
        <v>1.6794675827117229E-3</v>
      </c>
      <c r="Z805" s="9">
        <f>return[[#This Row],[DB1.DE]]-$P$7</f>
        <v>2.3695640739557711E-2</v>
      </c>
      <c r="AA805" s="9">
        <f>return[[#This Row],[FME.DE]]-$Q$7</f>
        <v>5.4245478262217074E-3</v>
      </c>
      <c r="AB805" s="9">
        <f>return[[#This Row],[MRK.DE]]-$R$7</f>
        <v>2.1888743988404218E-2</v>
      </c>
      <c r="AC805" s="9">
        <f>return[[#This Row],[PUM.DE]]-$S$7</f>
        <v>9.0359112908513887E-3</v>
      </c>
      <c r="AD805" s="9">
        <f>return[[#This Row],[SIE.DE]]-$T$7</f>
        <v>2.8672026894600418E-2</v>
      </c>
      <c r="AE805" s="9">
        <f>return[[#This Row],[ZAL.DE]]-$U$7</f>
        <v>1.8149046516689301E-2</v>
      </c>
    </row>
    <row r="806" spans="3:31" x14ac:dyDescent="0.25">
      <c r="C806" s="2">
        <v>44068</v>
      </c>
      <c r="D806" s="5">
        <f>('Raw Wide'!B805-'Raw Wide'!B804)/'Raw Wide'!B804</f>
        <v>-1.3612075736433235E-2</v>
      </c>
      <c r="E806" s="5">
        <f>('Raw Wide'!C805-'Raw Wide'!C804)/'Raw Wide'!C804</f>
        <v>-1.0424701585609382E-2</v>
      </c>
      <c r="F806" s="5">
        <f>('Raw Wide'!D805-'Raw Wide'!D804)/'Raw Wide'!D804</f>
        <v>2.8426761464466436E-3</v>
      </c>
      <c r="G806" s="5">
        <f>('Raw Wide'!E805-'Raw Wide'!E804)/'Raw Wide'!E804</f>
        <v>3.0020982625511162E-3</v>
      </c>
      <c r="H806" s="5">
        <f>('Raw Wide'!F805-'Raw Wide'!F804)/'Raw Wide'!F804</f>
        <v>6.1241222106969565E-3</v>
      </c>
      <c r="I806" s="5">
        <f>('Raw Wide'!G805-'Raw Wide'!G804)/'Raw Wide'!G804</f>
        <v>4.8709851741748755E-3</v>
      </c>
      <c r="J806" s="5">
        <f>('Raw Wide'!H805-'Raw Wide'!H804)/'Raw Wide'!H804</f>
        <v>-5.365477530730395E-3</v>
      </c>
      <c r="K806" s="5">
        <f>('Raw Wide'!I805-'Raw Wide'!I804)/'Raw Wide'!I804</f>
        <v>2.9071365663683943E-2</v>
      </c>
      <c r="W806" s="2">
        <v>44068</v>
      </c>
      <c r="X806" s="9">
        <f>return[[#This Row],[1COV.DE]]-$N$7</f>
        <v>-1.3575864976660305E-2</v>
      </c>
      <c r="Y806" s="9">
        <f>return[[#This Row],[ADS.DE]]-$O$7</f>
        <v>-1.0679467006505766E-2</v>
      </c>
      <c r="Z806" s="9">
        <f>return[[#This Row],[DB1.DE]]-$P$7</f>
        <v>2.2743124404248031E-3</v>
      </c>
      <c r="AA806" s="9">
        <f>return[[#This Row],[FME.DE]]-$Q$7</f>
        <v>3.2139868417617582E-3</v>
      </c>
      <c r="AB806" s="9">
        <f>return[[#This Row],[MRK.DE]]-$R$7</f>
        <v>5.651504514338079E-3</v>
      </c>
      <c r="AC806" s="9">
        <f>return[[#This Row],[PUM.DE]]-$S$7</f>
        <v>4.0688643652785897E-3</v>
      </c>
      <c r="AD806" s="9">
        <f>return[[#This Row],[SIE.DE]]-$T$7</f>
        <v>-5.5013731275618104E-3</v>
      </c>
      <c r="AE806" s="9">
        <f>return[[#This Row],[ZAL.DE]]-$U$7</f>
        <v>2.9116920280847648E-2</v>
      </c>
    </row>
    <row r="807" spans="3:31" x14ac:dyDescent="0.25">
      <c r="C807" s="2">
        <v>44069</v>
      </c>
      <c r="D807" s="5">
        <f>('Raw Wide'!B806-'Raw Wide'!B805)/'Raw Wide'!B805</f>
        <v>5.4214881255480905E-3</v>
      </c>
      <c r="E807" s="5">
        <f>('Raw Wide'!C806-'Raw Wide'!C805)/'Raw Wide'!C805</f>
        <v>3.9016074384072104E-3</v>
      </c>
      <c r="F807" s="5">
        <f>('Raw Wide'!D806-'Raw Wide'!D805)/'Raw Wide'!D805</f>
        <v>7.8740526684300313E-3</v>
      </c>
      <c r="G807" s="5">
        <f>('Raw Wide'!E806-'Raw Wide'!E805)/'Raw Wide'!E805</f>
        <v>-3.2651375613308143E-3</v>
      </c>
      <c r="H807" s="5">
        <f>('Raw Wide'!F806-'Raw Wide'!F805)/'Raw Wide'!F805</f>
        <v>-1.7390683321700118E-3</v>
      </c>
      <c r="I807" s="5">
        <f>('Raw Wide'!G806-'Raw Wide'!G805)/'Raw Wide'!G805</f>
        <v>1.5112584762031891E-2</v>
      </c>
      <c r="J807" s="5">
        <f>('Raw Wide'!H806-'Raw Wide'!H805)/'Raw Wide'!H805</f>
        <v>1.2306159829558688E-2</v>
      </c>
      <c r="K807" s="5">
        <f>('Raw Wide'!I806-'Raw Wide'!I805)/'Raw Wide'!I805</f>
        <v>2.5507419789013115E-2</v>
      </c>
      <c r="W807" s="2">
        <v>44069</v>
      </c>
      <c r="X807" s="9">
        <f>return[[#This Row],[1COV.DE]]-$N$7</f>
        <v>5.4576988853210209E-3</v>
      </c>
      <c r="Y807" s="9">
        <f>return[[#This Row],[ADS.DE]]-$O$7</f>
        <v>3.6468420175108265E-3</v>
      </c>
      <c r="Z807" s="9">
        <f>return[[#This Row],[DB1.DE]]-$P$7</f>
        <v>7.3056889624081908E-3</v>
      </c>
      <c r="AA807" s="9">
        <f>return[[#This Row],[FME.DE]]-$Q$7</f>
        <v>-3.0532489821201722E-3</v>
      </c>
      <c r="AB807" s="9">
        <f>return[[#This Row],[MRK.DE]]-$R$7</f>
        <v>-2.2116860285288898E-3</v>
      </c>
      <c r="AC807" s="9">
        <f>return[[#This Row],[PUM.DE]]-$S$7</f>
        <v>1.4310463953135604E-2</v>
      </c>
      <c r="AD807" s="9">
        <f>return[[#This Row],[SIE.DE]]-$T$7</f>
        <v>1.2170264232727272E-2</v>
      </c>
      <c r="AE807" s="9">
        <f>return[[#This Row],[ZAL.DE]]-$U$7</f>
        <v>2.555297440617682E-2</v>
      </c>
    </row>
    <row r="808" spans="3:31" x14ac:dyDescent="0.25">
      <c r="C808" s="2">
        <v>44070</v>
      </c>
      <c r="D808" s="5">
        <f>('Raw Wide'!B807-'Raw Wide'!B806)/'Raw Wide'!B806</f>
        <v>-1.6666779996363901E-2</v>
      </c>
      <c r="E808" s="5">
        <f>('Raw Wide'!C807-'Raw Wide'!C806)/'Raw Wide'!C806</f>
        <v>-6.6070109119172786E-3</v>
      </c>
      <c r="F808" s="5">
        <f>('Raw Wide'!D807-'Raw Wide'!D806)/'Raw Wide'!D806</f>
        <v>-6.8750802009614727E-3</v>
      </c>
      <c r="G808" s="5">
        <f>('Raw Wide'!E807-'Raw Wide'!E806)/'Raw Wide'!E806</f>
        <v>-5.4601481680900911E-3</v>
      </c>
      <c r="H808" s="5">
        <f>('Raw Wide'!F807-'Raw Wide'!F806)/'Raw Wide'!F806</f>
        <v>-8.7107653027928052E-3</v>
      </c>
      <c r="I808" s="5">
        <f>('Raw Wide'!G807-'Raw Wide'!G806)/'Raw Wide'!G806</f>
        <v>-1.5168544571615631E-2</v>
      </c>
      <c r="J808" s="5">
        <f>('Raw Wide'!H807-'Raw Wide'!H806)/'Raw Wide'!H806</f>
        <v>-7.493859592932633E-3</v>
      </c>
      <c r="K808" s="5">
        <f>('Raw Wide'!I807-'Raw Wide'!I806)/'Raw Wide'!I806</f>
        <v>-1.3105055002742108E-2</v>
      </c>
      <c r="W808" s="2">
        <v>44070</v>
      </c>
      <c r="X808" s="9">
        <f>return[[#This Row],[1COV.DE]]-$N$7</f>
        <v>-1.663056923659097E-2</v>
      </c>
      <c r="Y808" s="9">
        <f>return[[#This Row],[ADS.DE]]-$O$7</f>
        <v>-6.861776332813662E-3</v>
      </c>
      <c r="Z808" s="9">
        <f>return[[#This Row],[DB1.DE]]-$P$7</f>
        <v>-7.4434439069833132E-3</v>
      </c>
      <c r="AA808" s="9">
        <f>return[[#This Row],[FME.DE]]-$Q$7</f>
        <v>-5.2482595888794486E-3</v>
      </c>
      <c r="AB808" s="9">
        <f>return[[#This Row],[MRK.DE]]-$R$7</f>
        <v>-9.1833829991516836E-3</v>
      </c>
      <c r="AC808" s="9">
        <f>return[[#This Row],[PUM.DE]]-$S$7</f>
        <v>-1.5970665380511916E-2</v>
      </c>
      <c r="AD808" s="9">
        <f>return[[#This Row],[SIE.DE]]-$T$7</f>
        <v>-7.6297551897640484E-3</v>
      </c>
      <c r="AE808" s="9">
        <f>return[[#This Row],[ZAL.DE]]-$U$7</f>
        <v>-1.3059500385578404E-2</v>
      </c>
    </row>
    <row r="809" spans="3:31" x14ac:dyDescent="0.25">
      <c r="C809" s="2">
        <v>44071</v>
      </c>
      <c r="D809" s="5">
        <f>('Raw Wide'!B808-'Raw Wide'!B807)/'Raw Wide'!B807</f>
        <v>-6.9790041134528604E-3</v>
      </c>
      <c r="E809" s="5">
        <f>('Raw Wide'!C808-'Raw Wide'!C807)/'Raw Wide'!C807</f>
        <v>-1.0172158152779848E-2</v>
      </c>
      <c r="F809" s="5">
        <f>('Raw Wide'!D808-'Raw Wide'!D807)/'Raw Wide'!D807</f>
        <v>-7.5518751468693166E-3</v>
      </c>
      <c r="G809" s="5">
        <f>('Raw Wide'!E808-'Raw Wide'!E807)/'Raw Wide'!E807</f>
        <v>-1.0605506425117501E-2</v>
      </c>
      <c r="H809" s="5">
        <f>('Raw Wide'!F808-'Raw Wide'!F807)/'Raw Wide'!F807</f>
        <v>-4.8330870132638447E-3</v>
      </c>
      <c r="I809" s="5">
        <f>('Raw Wide'!G808-'Raw Wide'!G807)/'Raw Wide'!G807</f>
        <v>-9.9828768709673398E-3</v>
      </c>
      <c r="J809" s="5">
        <f>('Raw Wide'!H808-'Raw Wide'!H807)/'Raw Wide'!H807</f>
        <v>-8.2214114414665661E-3</v>
      </c>
      <c r="K809" s="5">
        <f>('Raw Wide'!I808-'Raw Wide'!I807)/'Raw Wide'!I807</f>
        <v>1.897005342940204E-3</v>
      </c>
      <c r="W809" s="2">
        <v>44071</v>
      </c>
      <c r="X809" s="9">
        <f>return[[#This Row],[1COV.DE]]-$N$7</f>
        <v>-6.94279335367993E-3</v>
      </c>
      <c r="Y809" s="9">
        <f>return[[#This Row],[ADS.DE]]-$O$7</f>
        <v>-1.0426923573676233E-2</v>
      </c>
      <c r="Z809" s="9">
        <f>return[[#This Row],[DB1.DE]]-$P$7</f>
        <v>-8.1202388528911571E-3</v>
      </c>
      <c r="AA809" s="9">
        <f>return[[#This Row],[FME.DE]]-$Q$7</f>
        <v>-1.0393617845906859E-2</v>
      </c>
      <c r="AB809" s="9">
        <f>return[[#This Row],[MRK.DE]]-$R$7</f>
        <v>-5.3057047096227222E-3</v>
      </c>
      <c r="AC809" s="9">
        <f>return[[#This Row],[PUM.DE]]-$S$7</f>
        <v>-1.0784997679863626E-2</v>
      </c>
      <c r="AD809" s="9">
        <f>return[[#This Row],[SIE.DE]]-$T$7</f>
        <v>-8.3573070382979824E-3</v>
      </c>
      <c r="AE809" s="9">
        <f>return[[#This Row],[ZAL.DE]]-$U$7</f>
        <v>1.9425599601039078E-3</v>
      </c>
    </row>
    <row r="810" spans="3:31" x14ac:dyDescent="0.25">
      <c r="C810" s="2">
        <v>44074</v>
      </c>
      <c r="D810" s="5">
        <f>('Raw Wide'!B809-'Raw Wide'!B808)/'Raw Wide'!B808</f>
        <v>5.0207512083628861E-4</v>
      </c>
      <c r="E810" s="5">
        <f>('Raw Wide'!C809-'Raw Wide'!C808)/'Raw Wide'!C808</f>
        <v>6.3241962579214947E-3</v>
      </c>
      <c r="F810" s="5">
        <f>('Raw Wide'!D809-'Raw Wide'!D808)/'Raw Wide'!D808</f>
        <v>4.4388075192862983E-3</v>
      </c>
      <c r="G810" s="5">
        <f>('Raw Wide'!E809-'Raw Wide'!E808)/'Raw Wide'!E808</f>
        <v>2.256643406413082E-3</v>
      </c>
      <c r="H810" s="5">
        <f>('Raw Wide'!F809-'Raw Wide'!F808)/'Raw Wide'!F808</f>
        <v>3.5320176559530988E-3</v>
      </c>
      <c r="I810" s="5">
        <f>('Raw Wide'!G809-'Raw Wide'!G808)/'Raw Wide'!G808</f>
        <v>-3.4571581030145202E-3</v>
      </c>
      <c r="J810" s="5">
        <f>('Raw Wide'!H809-'Raw Wide'!H808)/'Raw Wide'!H808</f>
        <v>-2.1654558360682464E-2</v>
      </c>
      <c r="K810" s="5">
        <f>('Raw Wide'!I809-'Raw Wide'!I808)/'Raw Wide'!I808</f>
        <v>-1.0819623726815747E-2</v>
      </c>
      <c r="W810" s="2">
        <v>44074</v>
      </c>
      <c r="X810" s="9">
        <f>return[[#This Row],[1COV.DE]]-$N$7</f>
        <v>5.3828588060921868E-4</v>
      </c>
      <c r="Y810" s="9">
        <f>return[[#This Row],[ADS.DE]]-$O$7</f>
        <v>6.0694308370251113E-3</v>
      </c>
      <c r="Z810" s="9">
        <f>return[[#This Row],[DB1.DE]]-$P$7</f>
        <v>3.8704438132644578E-3</v>
      </c>
      <c r="AA810" s="9">
        <f>return[[#This Row],[FME.DE]]-$Q$7</f>
        <v>2.4685319856237241E-3</v>
      </c>
      <c r="AB810" s="9">
        <f>return[[#This Row],[MRK.DE]]-$R$7</f>
        <v>3.0593999595942209E-3</v>
      </c>
      <c r="AC810" s="9">
        <f>return[[#This Row],[PUM.DE]]-$S$7</f>
        <v>-4.2592789119108064E-3</v>
      </c>
      <c r="AD810" s="9">
        <f>return[[#This Row],[SIE.DE]]-$T$7</f>
        <v>-2.1790453957513879E-2</v>
      </c>
      <c r="AE810" s="9">
        <f>return[[#This Row],[ZAL.DE]]-$U$7</f>
        <v>-1.0774069109652043E-2</v>
      </c>
    </row>
    <row r="811" spans="3:31" x14ac:dyDescent="0.25">
      <c r="C811" s="2">
        <v>44075</v>
      </c>
      <c r="D811" s="5">
        <f>('Raw Wide'!B810-'Raw Wide'!B809)/'Raw Wide'!B809</f>
        <v>2.5078680060605164E-4</v>
      </c>
      <c r="E811" s="5">
        <f>('Raw Wide'!C810-'Raw Wide'!C809)/'Raw Wide'!C809</f>
        <v>1.5709907300711489E-3</v>
      </c>
      <c r="F811" s="5">
        <f>('Raw Wide'!D810-'Raw Wide'!D809)/'Raw Wide'!D809</f>
        <v>-8.207097340880572E-3</v>
      </c>
      <c r="G811" s="5">
        <f>('Raw Wide'!E810-'Raw Wide'!E809)/'Raw Wide'!E809</f>
        <v>-5.3476299203472199E-3</v>
      </c>
      <c r="H811" s="5">
        <f>('Raw Wide'!F810-'Raw Wide'!F809)/'Raw Wide'!F809</f>
        <v>1.0558696403486278E-2</v>
      </c>
      <c r="I811" s="5">
        <f>('Raw Wide'!G810-'Raw Wide'!G809)/'Raw Wide'!G809</f>
        <v>3.1801153683430603E-3</v>
      </c>
      <c r="J811" s="5">
        <f>('Raw Wide'!H810-'Raw Wide'!H809)/'Raw Wide'!H809</f>
        <v>1.0375249015294812E-2</v>
      </c>
      <c r="K811" s="5">
        <f>('Raw Wide'!I810-'Raw Wide'!I809)/'Raw Wide'!I809</f>
        <v>5.2775513436908811E-2</v>
      </c>
      <c r="W811" s="2">
        <v>44075</v>
      </c>
      <c r="X811" s="9">
        <f>return[[#This Row],[1COV.DE]]-$N$7</f>
        <v>2.8699756037898171E-4</v>
      </c>
      <c r="Y811" s="9">
        <f>return[[#This Row],[ADS.DE]]-$O$7</f>
        <v>1.3162253091747651E-3</v>
      </c>
      <c r="Z811" s="9">
        <f>return[[#This Row],[DB1.DE]]-$P$7</f>
        <v>-8.7754610469024125E-3</v>
      </c>
      <c r="AA811" s="9">
        <f>return[[#This Row],[FME.DE]]-$Q$7</f>
        <v>-5.1357413411365783E-3</v>
      </c>
      <c r="AB811" s="9">
        <f>return[[#This Row],[MRK.DE]]-$R$7</f>
        <v>1.00860787071274E-2</v>
      </c>
      <c r="AC811" s="9">
        <f>return[[#This Row],[PUM.DE]]-$S$7</f>
        <v>2.3779945594467741E-3</v>
      </c>
      <c r="AD811" s="9">
        <f>return[[#This Row],[SIE.DE]]-$T$7</f>
        <v>1.0239353418463396E-2</v>
      </c>
      <c r="AE811" s="9">
        <f>return[[#This Row],[ZAL.DE]]-$U$7</f>
        <v>5.2821068054072516E-2</v>
      </c>
    </row>
    <row r="812" spans="3:31" x14ac:dyDescent="0.25">
      <c r="C812" s="2">
        <v>44076</v>
      </c>
      <c r="D812" s="5">
        <f>('Raw Wide'!B811-'Raw Wide'!B810)/'Raw Wide'!B810</f>
        <v>3.6619110441281945E-2</v>
      </c>
      <c r="E812" s="5">
        <f>('Raw Wide'!C811-'Raw Wide'!C810)/'Raw Wide'!C810</f>
        <v>4.50980722309662E-2</v>
      </c>
      <c r="F812" s="5">
        <f>('Raw Wide'!D811-'Raw Wide'!D810)/'Raw Wide'!D810</f>
        <v>7.6385014497406473E-3</v>
      </c>
      <c r="G812" s="5">
        <f>('Raw Wide'!E811-'Raw Wide'!E810)/'Raw Wide'!E810</f>
        <v>2.9711370391982489E-2</v>
      </c>
      <c r="H812" s="5">
        <f>('Raw Wide'!F811-'Raw Wide'!F810)/'Raw Wide'!F810</f>
        <v>2.7862526292165311E-2</v>
      </c>
      <c r="I812" s="5">
        <f>('Raw Wide'!G811-'Raw Wide'!G810)/'Raw Wide'!G810</f>
        <v>2.4783961561974384E-2</v>
      </c>
      <c r="J812" s="5">
        <f>('Raw Wide'!H811-'Raw Wide'!H810)/'Raw Wide'!H810</f>
        <v>1.9339421081449319E-2</v>
      </c>
      <c r="K812" s="5">
        <f>('Raw Wide'!I811-'Raw Wide'!I810)/'Raw Wide'!I810</f>
        <v>0</v>
      </c>
      <c r="W812" s="2">
        <v>44076</v>
      </c>
      <c r="X812" s="9">
        <f>return[[#This Row],[1COV.DE]]-$N$7</f>
        <v>3.6655321201054872E-2</v>
      </c>
      <c r="Y812" s="9">
        <f>return[[#This Row],[ADS.DE]]-$O$7</f>
        <v>4.4843306810069816E-2</v>
      </c>
      <c r="Z812" s="9">
        <f>return[[#This Row],[DB1.DE]]-$P$7</f>
        <v>7.0701377437188068E-3</v>
      </c>
      <c r="AA812" s="9">
        <f>return[[#This Row],[FME.DE]]-$Q$7</f>
        <v>2.9923258971193131E-2</v>
      </c>
      <c r="AB812" s="9">
        <f>return[[#This Row],[MRK.DE]]-$R$7</f>
        <v>2.7389908595806433E-2</v>
      </c>
      <c r="AC812" s="9">
        <f>return[[#This Row],[PUM.DE]]-$S$7</f>
        <v>2.3981840753078097E-2</v>
      </c>
      <c r="AD812" s="9">
        <f>return[[#This Row],[SIE.DE]]-$T$7</f>
        <v>1.9203525484617904E-2</v>
      </c>
      <c r="AE812" s="9">
        <f>return[[#This Row],[ZAL.DE]]-$U$7</f>
        <v>4.5554617163703678E-5</v>
      </c>
    </row>
    <row r="813" spans="3:31" x14ac:dyDescent="0.25">
      <c r="C813" s="2">
        <v>44077</v>
      </c>
      <c r="D813" s="5">
        <f>('Raw Wide'!B812-'Raw Wide'!B811)/'Raw Wide'!B811</f>
        <v>2.1775809537624344E-2</v>
      </c>
      <c r="E813" s="5">
        <f>('Raw Wide'!C812-'Raw Wide'!C811)/'Raw Wide'!C811</f>
        <v>-1.8761697235574785E-3</v>
      </c>
      <c r="F813" s="5">
        <f>('Raw Wide'!D812-'Raw Wide'!D811)/'Raw Wide'!D811</f>
        <v>-4.2640504412496373E-2</v>
      </c>
      <c r="G813" s="5">
        <f>('Raw Wide'!E812-'Raw Wide'!E811)/'Raw Wide'!E811</f>
        <v>-1.7312457235545115E-2</v>
      </c>
      <c r="H813" s="5">
        <f>('Raw Wide'!F812-'Raw Wide'!F811)/'Raw Wide'!F811</f>
        <v>-2.0754016915490791E-2</v>
      </c>
      <c r="I813" s="5">
        <f>('Raw Wide'!G812-'Raw Wide'!G811)/'Raw Wide'!G811</f>
        <v>-5.6243475831189299E-3</v>
      </c>
      <c r="J813" s="5">
        <f>('Raw Wide'!H812-'Raw Wide'!H811)/'Raw Wide'!H811</f>
        <v>-1.9140449785150681E-2</v>
      </c>
      <c r="K813" s="5">
        <f>('Raw Wide'!I812-'Raw Wide'!I811)/'Raw Wide'!I811</f>
        <v>-2.493503896103905E-2</v>
      </c>
      <c r="W813" s="2">
        <v>44077</v>
      </c>
      <c r="X813" s="9">
        <f>return[[#This Row],[1COV.DE]]-$N$7</f>
        <v>2.1812020297397275E-2</v>
      </c>
      <c r="Y813" s="9">
        <f>return[[#This Row],[ADS.DE]]-$O$7</f>
        <v>-2.1309351444538625E-3</v>
      </c>
      <c r="Z813" s="9">
        <f>return[[#This Row],[DB1.DE]]-$P$7</f>
        <v>-4.3208868118518214E-2</v>
      </c>
      <c r="AA813" s="9">
        <f>return[[#This Row],[FME.DE]]-$Q$7</f>
        <v>-1.7100568656334473E-2</v>
      </c>
      <c r="AB813" s="9">
        <f>return[[#This Row],[MRK.DE]]-$R$7</f>
        <v>-2.1226634611849669E-2</v>
      </c>
      <c r="AC813" s="9">
        <f>return[[#This Row],[PUM.DE]]-$S$7</f>
        <v>-6.4264683920152157E-3</v>
      </c>
      <c r="AD813" s="9">
        <f>return[[#This Row],[SIE.DE]]-$T$7</f>
        <v>-1.9276345381982096E-2</v>
      </c>
      <c r="AE813" s="9">
        <f>return[[#This Row],[ZAL.DE]]-$U$7</f>
        <v>-2.4889484343875345E-2</v>
      </c>
    </row>
    <row r="814" spans="3:31" x14ac:dyDescent="0.25">
      <c r="C814" s="2">
        <v>44078</v>
      </c>
      <c r="D814" s="5">
        <f>('Raw Wide'!B813-'Raw Wide'!B812)/'Raw Wide'!B812</f>
        <v>2.5337436173182924E-2</v>
      </c>
      <c r="E814" s="5">
        <f>('Raw Wide'!C813-'Raw Wide'!C812)/'Raw Wide'!C812</f>
        <v>-1.2405919304750723E-2</v>
      </c>
      <c r="F814" s="5">
        <f>('Raw Wide'!D813-'Raw Wide'!D812)/'Raw Wide'!D812</f>
        <v>-1.8805757216409657E-2</v>
      </c>
      <c r="G814" s="5">
        <f>('Raw Wide'!E813-'Raw Wide'!E812)/'Raw Wide'!E812</f>
        <v>-1.2024580827155913E-2</v>
      </c>
      <c r="H814" s="5">
        <f>('Raw Wide'!F813-'Raw Wide'!F812)/'Raw Wide'!F812</f>
        <v>-2.5950982961316874E-3</v>
      </c>
      <c r="I814" s="5">
        <f>('Raw Wide'!G813-'Raw Wide'!G812)/'Raw Wide'!G812</f>
        <v>-3.365395873146635E-2</v>
      </c>
      <c r="J814" s="5">
        <f>('Raw Wide'!H813-'Raw Wide'!H812)/'Raw Wide'!H812</f>
        <v>-9.7569416986242469E-3</v>
      </c>
      <c r="K814" s="5">
        <f>('Raw Wide'!I813-'Raw Wide'!I812)/'Raw Wide'!I812</f>
        <v>-4.44859338176362E-2</v>
      </c>
      <c r="W814" s="2">
        <v>44078</v>
      </c>
      <c r="X814" s="9">
        <f>return[[#This Row],[1COV.DE]]-$N$7</f>
        <v>2.5373646932955855E-2</v>
      </c>
      <c r="Y814" s="9">
        <f>return[[#This Row],[ADS.DE]]-$O$7</f>
        <v>-1.2660684725647107E-2</v>
      </c>
      <c r="Z814" s="9">
        <f>return[[#This Row],[DB1.DE]]-$P$7</f>
        <v>-1.9374120922431497E-2</v>
      </c>
      <c r="AA814" s="9">
        <f>return[[#This Row],[FME.DE]]-$Q$7</f>
        <v>-1.1812692247945272E-2</v>
      </c>
      <c r="AB814" s="9">
        <f>return[[#This Row],[MRK.DE]]-$R$7</f>
        <v>-3.0677159924905654E-3</v>
      </c>
      <c r="AC814" s="9">
        <f>return[[#This Row],[PUM.DE]]-$S$7</f>
        <v>-3.4456079540362637E-2</v>
      </c>
      <c r="AD814" s="9">
        <f>return[[#This Row],[SIE.DE]]-$T$7</f>
        <v>-9.8928372954556632E-3</v>
      </c>
      <c r="AE814" s="9">
        <f>return[[#This Row],[ZAL.DE]]-$U$7</f>
        <v>-4.4440379200472495E-2</v>
      </c>
    </row>
    <row r="815" spans="3:31" x14ac:dyDescent="0.25">
      <c r="C815" s="2">
        <v>44081</v>
      </c>
      <c r="D815" s="5">
        <f>('Raw Wide'!B814-'Raw Wide'!B813)/'Raw Wide'!B813</f>
        <v>8.0832133602733811E-3</v>
      </c>
      <c r="E815" s="5">
        <f>('Raw Wide'!C814-'Raw Wide'!C813)/'Raw Wide'!C813</f>
        <v>1.5225513046007962E-3</v>
      </c>
      <c r="F815" s="5">
        <f>('Raw Wide'!D814-'Raw Wide'!D813)/'Raw Wide'!D813</f>
        <v>1.3449927174128382E-2</v>
      </c>
      <c r="G815" s="5">
        <f>('Raw Wide'!E814-'Raw Wide'!E813)/'Raw Wide'!E813</f>
        <v>6.7930286742728108E-3</v>
      </c>
      <c r="H815" s="5">
        <f>('Raw Wide'!F814-'Raw Wide'!F813)/'Raw Wide'!F813</f>
        <v>2.4718104857426426E-2</v>
      </c>
      <c r="I815" s="5">
        <f>('Raw Wide'!G814-'Raw Wide'!G813)/'Raw Wide'!G813</f>
        <v>1.7559290021979208E-2</v>
      </c>
      <c r="J815" s="5">
        <f>('Raw Wide'!H814-'Raw Wide'!H813)/'Raw Wide'!H813</f>
        <v>1.3483181393142654E-2</v>
      </c>
      <c r="K815" s="5">
        <f>('Raw Wide'!I814-'Raw Wide'!I813)/'Raw Wide'!I813</f>
        <v>3.1502677209441797E-2</v>
      </c>
      <c r="W815" s="2">
        <v>44081</v>
      </c>
      <c r="X815" s="9">
        <f>return[[#This Row],[1COV.DE]]-$N$7</f>
        <v>8.1194241200463115E-3</v>
      </c>
      <c r="Y815" s="9">
        <f>return[[#This Row],[ADS.DE]]-$O$7</f>
        <v>1.2677858837044124E-3</v>
      </c>
      <c r="Z815" s="9">
        <f>return[[#This Row],[DB1.DE]]-$P$7</f>
        <v>1.2881563468106542E-2</v>
      </c>
      <c r="AA815" s="9">
        <f>return[[#This Row],[FME.DE]]-$Q$7</f>
        <v>7.0049172534834524E-3</v>
      </c>
      <c r="AB815" s="9">
        <f>return[[#This Row],[MRK.DE]]-$R$7</f>
        <v>2.4245487161067548E-2</v>
      </c>
      <c r="AC815" s="9">
        <f>return[[#This Row],[PUM.DE]]-$S$7</f>
        <v>1.6757169213082922E-2</v>
      </c>
      <c r="AD815" s="9">
        <f>return[[#This Row],[SIE.DE]]-$T$7</f>
        <v>1.3347285796311238E-2</v>
      </c>
      <c r="AE815" s="9">
        <f>return[[#This Row],[ZAL.DE]]-$U$7</f>
        <v>3.1548231826605502E-2</v>
      </c>
    </row>
    <row r="816" spans="3:31" x14ac:dyDescent="0.25">
      <c r="C816" s="2">
        <v>44082</v>
      </c>
      <c r="D816" s="5">
        <f>('Raw Wide'!B815-'Raw Wide'!B814)/'Raw Wide'!B814</f>
        <v>0</v>
      </c>
      <c r="E816" s="5">
        <f>('Raw Wide'!C815-'Raw Wide'!C814)/'Raw Wide'!C814</f>
        <v>-1.1782602987524267E-2</v>
      </c>
      <c r="F816" s="5">
        <f>('Raw Wide'!D815-'Raw Wide'!D814)/'Raw Wide'!D814</f>
        <v>-1.0285391375382881E-2</v>
      </c>
      <c r="G816" s="5">
        <f>('Raw Wide'!E815-'Raw Wide'!E814)/'Raw Wide'!E814</f>
        <v>-6.7471947866164219E-3</v>
      </c>
      <c r="H816" s="5">
        <f>('Raw Wide'!F815-'Raw Wide'!F814)/'Raw Wide'!F814</f>
        <v>-2.9623121066709728E-3</v>
      </c>
      <c r="I816" s="5">
        <f>('Raw Wide'!G815-'Raw Wide'!G814)/'Raw Wide'!G814</f>
        <v>-2.8764186240310893E-4</v>
      </c>
      <c r="J816" s="5">
        <f>('Raw Wide'!H815-'Raw Wide'!H814)/'Raw Wide'!H814</f>
        <v>-1.5520976894253276E-2</v>
      </c>
      <c r="K816" s="5">
        <f>('Raw Wide'!I815-'Raw Wide'!I814)/'Raw Wide'!I814</f>
        <v>-7.5675405405404477E-3</v>
      </c>
      <c r="W816" s="2">
        <v>44082</v>
      </c>
      <c r="X816" s="9">
        <f>return[[#This Row],[1COV.DE]]-$N$7</f>
        <v>3.6210759772930063E-5</v>
      </c>
      <c r="Y816" s="9">
        <f>return[[#This Row],[ADS.DE]]-$O$7</f>
        <v>-1.2037368408420651E-2</v>
      </c>
      <c r="Z816" s="9">
        <f>return[[#This Row],[DB1.DE]]-$P$7</f>
        <v>-1.0853755081404721E-2</v>
      </c>
      <c r="AA816" s="9">
        <f>return[[#This Row],[FME.DE]]-$Q$7</f>
        <v>-6.5353062074057795E-3</v>
      </c>
      <c r="AB816" s="9">
        <f>return[[#This Row],[MRK.DE]]-$R$7</f>
        <v>-3.4349298030298507E-3</v>
      </c>
      <c r="AC816" s="9">
        <f>return[[#This Row],[PUM.DE]]-$S$7</f>
        <v>-1.089762671299395E-3</v>
      </c>
      <c r="AD816" s="9">
        <f>return[[#This Row],[SIE.DE]]-$T$7</f>
        <v>-1.5656872491084693E-2</v>
      </c>
      <c r="AE816" s="9">
        <f>return[[#This Row],[ZAL.DE]]-$U$7</f>
        <v>-7.5219859233767441E-3</v>
      </c>
    </row>
    <row r="817" spans="3:31" x14ac:dyDescent="0.25">
      <c r="C817" s="2">
        <v>44083</v>
      </c>
      <c r="D817" s="5">
        <f>('Raw Wide'!B816-'Raw Wide'!B815)/'Raw Wide'!B815</f>
        <v>-3.6655299220020162E-3</v>
      </c>
      <c r="E817" s="5">
        <f>('Raw Wide'!C816-'Raw Wide'!C815)/'Raw Wide'!C815</f>
        <v>2.6538371886047022E-2</v>
      </c>
      <c r="F817" s="5">
        <f>('Raw Wide'!D816-'Raw Wide'!D815)/'Raw Wide'!D815</f>
        <v>1.6426513477927784E-2</v>
      </c>
      <c r="G817" s="5">
        <f>('Raw Wide'!E816-'Raw Wide'!E815)/'Raw Wide'!E815</f>
        <v>1.7548848462577246E-2</v>
      </c>
      <c r="H817" s="5">
        <f>('Raw Wide'!F816-'Raw Wide'!F815)/'Raw Wide'!F815</f>
        <v>2.2495664989824728E-2</v>
      </c>
      <c r="I817" s="5">
        <f>('Raw Wide'!G816-'Raw Wide'!G815)/'Raw Wide'!G815</f>
        <v>1.0932223700100455E-2</v>
      </c>
      <c r="J817" s="5">
        <f>('Raw Wide'!H816-'Raw Wide'!H815)/'Raw Wide'!H815</f>
        <v>2.3388668939320425E-2</v>
      </c>
      <c r="K817" s="5">
        <f>('Raw Wide'!I816-'Raw Wide'!I815)/'Raw Wide'!I815</f>
        <v>-9.803934918193636E-3</v>
      </c>
      <c r="W817" s="2">
        <v>44083</v>
      </c>
      <c r="X817" s="9">
        <f>return[[#This Row],[1COV.DE]]-$N$7</f>
        <v>-3.6293191622290863E-3</v>
      </c>
      <c r="Y817" s="9">
        <f>return[[#This Row],[ADS.DE]]-$O$7</f>
        <v>2.6283606465150638E-2</v>
      </c>
      <c r="Z817" s="9">
        <f>return[[#This Row],[DB1.DE]]-$P$7</f>
        <v>1.5858149771905944E-2</v>
      </c>
      <c r="AA817" s="9">
        <f>return[[#This Row],[FME.DE]]-$Q$7</f>
        <v>1.7760737041787888E-2</v>
      </c>
      <c r="AB817" s="9">
        <f>return[[#This Row],[MRK.DE]]-$R$7</f>
        <v>2.2023047293465849E-2</v>
      </c>
      <c r="AC817" s="9">
        <f>return[[#This Row],[PUM.DE]]-$S$7</f>
        <v>1.0130102891204168E-2</v>
      </c>
      <c r="AD817" s="9">
        <f>return[[#This Row],[SIE.DE]]-$T$7</f>
        <v>2.325277334248901E-2</v>
      </c>
      <c r="AE817" s="9">
        <f>return[[#This Row],[ZAL.DE]]-$U$7</f>
        <v>-9.7583803010299324E-3</v>
      </c>
    </row>
    <row r="818" spans="3:31" x14ac:dyDescent="0.25">
      <c r="C818" s="2">
        <v>44084</v>
      </c>
      <c r="D818" s="5">
        <f>('Raw Wide'!B817-'Raw Wide'!B816)/'Raw Wide'!B816</f>
        <v>-2.2763782691840671E-2</v>
      </c>
      <c r="E818" s="5">
        <f>('Raw Wide'!C817-'Raw Wide'!C816)/'Raw Wide'!C816</f>
        <v>1.9108454821780765E-2</v>
      </c>
      <c r="F818" s="5">
        <f>('Raw Wide'!D817-'Raw Wide'!D816)/'Raw Wide'!D816</f>
        <v>-4.6175167513517442E-3</v>
      </c>
      <c r="G818" s="5">
        <f>('Raw Wide'!E817-'Raw Wide'!E816)/'Raw Wide'!E816</f>
        <v>3.6161963417912059E-3</v>
      </c>
      <c r="H818" s="5">
        <f>('Raw Wide'!F817-'Raw Wide'!F816)/'Raw Wide'!F816</f>
        <v>-2.0755225139978653E-3</v>
      </c>
      <c r="I818" s="5">
        <f>('Raw Wide'!G817-'Raw Wide'!G816)/'Raw Wide'!G816</f>
        <v>2.0773934976857533E-2</v>
      </c>
      <c r="J818" s="5">
        <f>('Raw Wide'!H817-'Raw Wide'!H816)/'Raw Wide'!H816</f>
        <v>-4.4014497758088364E-3</v>
      </c>
      <c r="K818" s="5">
        <f>('Raw Wide'!I817-'Raw Wide'!I816)/'Raw Wide'!I816</f>
        <v>-2.4752474907143171E-3</v>
      </c>
      <c r="W818" s="2">
        <v>44084</v>
      </c>
      <c r="X818" s="9">
        <f>return[[#This Row],[1COV.DE]]-$N$7</f>
        <v>-2.2727571932067741E-2</v>
      </c>
      <c r="Y818" s="9">
        <f>return[[#This Row],[ADS.DE]]-$O$7</f>
        <v>1.8853689400884381E-2</v>
      </c>
      <c r="Z818" s="9">
        <f>return[[#This Row],[DB1.DE]]-$P$7</f>
        <v>-5.1858804573735847E-3</v>
      </c>
      <c r="AA818" s="9">
        <f>return[[#This Row],[FME.DE]]-$Q$7</f>
        <v>3.828084921001848E-3</v>
      </c>
      <c r="AB818" s="9">
        <f>return[[#This Row],[MRK.DE]]-$R$7</f>
        <v>-2.5481402103567433E-3</v>
      </c>
      <c r="AC818" s="9">
        <f>return[[#This Row],[PUM.DE]]-$S$7</f>
        <v>1.9971814167961247E-2</v>
      </c>
      <c r="AD818" s="9">
        <f>return[[#This Row],[SIE.DE]]-$T$7</f>
        <v>-4.5373453726402519E-3</v>
      </c>
      <c r="AE818" s="9">
        <f>return[[#This Row],[ZAL.DE]]-$U$7</f>
        <v>-2.4296928735506136E-3</v>
      </c>
    </row>
    <row r="819" spans="3:31" x14ac:dyDescent="0.25">
      <c r="C819" s="2">
        <v>44085</v>
      </c>
      <c r="D819" s="5">
        <f>('Raw Wide'!B818-'Raw Wide'!B817)/'Raw Wide'!B817</f>
        <v>1.1293987782733064E-2</v>
      </c>
      <c r="E819" s="5">
        <f>('Raw Wide'!C818-'Raw Wide'!C817)/'Raw Wide'!C817</f>
        <v>4.7793329093559316E-3</v>
      </c>
      <c r="F819" s="5">
        <f>('Raw Wide'!D818-'Raw Wide'!D817)/'Raw Wide'!D817</f>
        <v>1.7561337693092052E-2</v>
      </c>
      <c r="G819" s="5">
        <f>('Raw Wide'!E818-'Raw Wide'!E817)/'Raw Wide'!E817</f>
        <v>1.1085619121283612E-3</v>
      </c>
      <c r="H819" s="5">
        <f>('Raw Wide'!F818-'Raw Wide'!F817)/'Raw Wide'!F817</f>
        <v>1.4975092271101109E-2</v>
      </c>
      <c r="I819" s="5">
        <f>('Raw Wide'!G818-'Raw Wide'!G817)/'Raw Wide'!G817</f>
        <v>1.5612010172267829E-2</v>
      </c>
      <c r="J819" s="5">
        <f>('Raw Wide'!H818-'Raw Wide'!H817)/'Raw Wide'!H817</f>
        <v>-3.9109411175027638E-3</v>
      </c>
      <c r="K819" s="5">
        <f>('Raw Wide'!I818-'Raw Wide'!I817)/'Raw Wide'!I817</f>
        <v>-3.5842569122655518E-3</v>
      </c>
      <c r="W819" s="2">
        <v>44085</v>
      </c>
      <c r="X819" s="9">
        <f>return[[#This Row],[1COV.DE]]-$N$7</f>
        <v>1.1330198542505995E-2</v>
      </c>
      <c r="Y819" s="9">
        <f>return[[#This Row],[ADS.DE]]-$O$7</f>
        <v>4.5245674884595473E-3</v>
      </c>
      <c r="Z819" s="9">
        <f>return[[#This Row],[DB1.DE]]-$P$7</f>
        <v>1.6992973987070212E-2</v>
      </c>
      <c r="AA819" s="9">
        <f>return[[#This Row],[FME.DE]]-$Q$7</f>
        <v>1.3204504913390033E-3</v>
      </c>
      <c r="AB819" s="9">
        <f>return[[#This Row],[MRK.DE]]-$R$7</f>
        <v>1.4502474574742231E-2</v>
      </c>
      <c r="AC819" s="9">
        <f>return[[#This Row],[PUM.DE]]-$S$7</f>
        <v>1.4809889363371543E-2</v>
      </c>
      <c r="AD819" s="9">
        <f>return[[#This Row],[SIE.DE]]-$T$7</f>
        <v>-4.0468367143341793E-3</v>
      </c>
      <c r="AE819" s="9">
        <f>return[[#This Row],[ZAL.DE]]-$U$7</f>
        <v>-3.5387022951018482E-3</v>
      </c>
    </row>
    <row r="820" spans="3:31" x14ac:dyDescent="0.25">
      <c r="C820" s="2">
        <v>44088</v>
      </c>
      <c r="D820" s="5">
        <f>('Raw Wide'!B819-'Raw Wide'!B818)/'Raw Wide'!B818</f>
        <v>1.6752082936117477E-2</v>
      </c>
      <c r="E820" s="5">
        <f>('Raw Wide'!C819-'Raw Wide'!C818)/'Raw Wide'!C818</f>
        <v>9.1474392105164032E-3</v>
      </c>
      <c r="F820" s="5">
        <f>('Raw Wide'!D819-'Raw Wide'!D818)/'Raw Wide'!D818</f>
        <v>-1.3024991776934716E-2</v>
      </c>
      <c r="G820" s="5">
        <f>('Raw Wide'!E819-'Raw Wide'!E818)/'Raw Wide'!E818</f>
        <v>-1.9379581120662175E-3</v>
      </c>
      <c r="H820" s="5">
        <f>('Raw Wide'!F819-'Raw Wide'!F818)/'Raw Wide'!F818</f>
        <v>9.4262309682529594E-3</v>
      </c>
      <c r="I820" s="5">
        <f>('Raw Wide'!G819-'Raw Wide'!G818)/'Raw Wide'!G818</f>
        <v>2.1685448831417663E-2</v>
      </c>
      <c r="J820" s="5">
        <f>('Raw Wide'!H819-'Raw Wide'!H818)/'Raw Wide'!H818</f>
        <v>-2.7313861463490485E-3</v>
      </c>
      <c r="K820" s="5">
        <f>('Raw Wide'!I819-'Raw Wide'!I818)/'Raw Wide'!I818</f>
        <v>1.5771984169507293E-2</v>
      </c>
      <c r="W820" s="2">
        <v>44088</v>
      </c>
      <c r="X820" s="9">
        <f>return[[#This Row],[1COV.DE]]-$N$7</f>
        <v>1.6788293695890407E-2</v>
      </c>
      <c r="Y820" s="9">
        <f>return[[#This Row],[ADS.DE]]-$O$7</f>
        <v>8.8926737896200189E-3</v>
      </c>
      <c r="Z820" s="9">
        <f>return[[#This Row],[DB1.DE]]-$P$7</f>
        <v>-1.3593355482956556E-2</v>
      </c>
      <c r="AA820" s="9">
        <f>return[[#This Row],[FME.DE]]-$Q$7</f>
        <v>-1.7260695328555754E-3</v>
      </c>
      <c r="AB820" s="9">
        <f>return[[#This Row],[MRK.DE]]-$R$7</f>
        <v>8.9536132718940811E-3</v>
      </c>
      <c r="AC820" s="9">
        <f>return[[#This Row],[PUM.DE]]-$S$7</f>
        <v>2.0883328022521377E-2</v>
      </c>
      <c r="AD820" s="9">
        <f>return[[#This Row],[SIE.DE]]-$T$7</f>
        <v>-2.8672817431804644E-3</v>
      </c>
      <c r="AE820" s="9">
        <f>return[[#This Row],[ZAL.DE]]-$U$7</f>
        <v>1.5817538786670998E-2</v>
      </c>
    </row>
    <row r="821" spans="3:31" x14ac:dyDescent="0.25">
      <c r="C821" s="2">
        <v>44089</v>
      </c>
      <c r="D821" s="5">
        <f>('Raw Wide'!B820-'Raw Wide'!B819)/'Raw Wide'!B819</f>
        <v>1.1212807717231989E-2</v>
      </c>
      <c r="E821" s="5">
        <f>('Raw Wide'!C820-'Raw Wide'!C819)/'Raw Wide'!C819</f>
        <v>1.1602655701255028E-2</v>
      </c>
      <c r="F821" s="5">
        <f>('Raw Wide'!D820-'Raw Wide'!D819)/'Raw Wide'!D819</f>
        <v>-6.2685857388032834E-3</v>
      </c>
      <c r="G821" s="5">
        <f>('Raw Wide'!E820-'Raw Wide'!E819)/'Raw Wide'!E819</f>
        <v>6.3799924827343708E-3</v>
      </c>
      <c r="H821" s="5">
        <f>('Raw Wide'!F820-'Raw Wide'!F819)/'Raw Wide'!F819</f>
        <v>-4.4661497280991738E-3</v>
      </c>
      <c r="I821" s="5">
        <f>('Raw Wide'!G820-'Raw Wide'!G819)/'Raw Wide'!G819</f>
        <v>1.3433487382798837E-3</v>
      </c>
      <c r="J821" s="5">
        <f>('Raw Wide'!H820-'Raw Wide'!H819)/'Raw Wide'!H819</f>
        <v>5.135883913249625E-4</v>
      </c>
      <c r="K821" s="5">
        <f>('Raw Wide'!I820-'Raw Wide'!I819)/'Raw Wide'!I819</f>
        <v>1.4437551469287558E-2</v>
      </c>
      <c r="W821" s="2">
        <v>44089</v>
      </c>
      <c r="X821" s="9">
        <f>return[[#This Row],[1COV.DE]]-$N$7</f>
        <v>1.1249018477004919E-2</v>
      </c>
      <c r="Y821" s="9">
        <f>return[[#This Row],[ADS.DE]]-$O$7</f>
        <v>1.1347890280358644E-2</v>
      </c>
      <c r="Z821" s="9">
        <f>return[[#This Row],[DB1.DE]]-$P$7</f>
        <v>-6.8369494448251239E-3</v>
      </c>
      <c r="AA821" s="9">
        <f>return[[#This Row],[FME.DE]]-$Q$7</f>
        <v>6.5918810619450124E-3</v>
      </c>
      <c r="AB821" s="9">
        <f>return[[#This Row],[MRK.DE]]-$R$7</f>
        <v>-4.9387674244580513E-3</v>
      </c>
      <c r="AC821" s="9">
        <f>return[[#This Row],[PUM.DE]]-$S$7</f>
        <v>5.4122792938359767E-4</v>
      </c>
      <c r="AD821" s="9">
        <f>return[[#This Row],[SIE.DE]]-$T$7</f>
        <v>3.7769279449354669E-4</v>
      </c>
      <c r="AE821" s="9">
        <f>return[[#This Row],[ZAL.DE]]-$U$7</f>
        <v>1.4483106086451262E-2</v>
      </c>
    </row>
    <row r="822" spans="3:31" x14ac:dyDescent="0.25">
      <c r="C822" s="2">
        <v>44090</v>
      </c>
      <c r="D822" s="5">
        <f>('Raw Wide'!B821-'Raw Wide'!B820)/'Raw Wide'!B820</f>
        <v>4.7521534528031069E-3</v>
      </c>
      <c r="E822" s="5">
        <f>('Raw Wide'!C821-'Raw Wide'!C820)/'Raw Wide'!C820</f>
        <v>1.3978489779549951E-2</v>
      </c>
      <c r="F822" s="5">
        <f>('Raw Wide'!D821-'Raw Wide'!D820)/'Raw Wide'!D820</f>
        <v>-1.4940294451106114E-2</v>
      </c>
      <c r="G822" s="5">
        <f>('Raw Wide'!E821-'Raw Wide'!E820)/'Raw Wide'!E820</f>
        <v>-4.6857546892548792E-3</v>
      </c>
      <c r="H822" s="5">
        <f>('Raw Wide'!F821-'Raw Wide'!F820)/'Raw Wide'!F820</f>
        <v>1.386627718695187E-2</v>
      </c>
      <c r="I822" s="5">
        <f>('Raw Wide'!G821-'Raw Wide'!G820)/'Raw Wide'!G820</f>
        <v>1.019588176160428E-2</v>
      </c>
      <c r="J822" s="5">
        <f>('Raw Wide'!H821-'Raw Wide'!H820)/'Raw Wide'!H820</f>
        <v>1.5226710983182935E-2</v>
      </c>
      <c r="K822" s="5">
        <f>('Raw Wide'!I821-'Raw Wide'!I820)/'Raw Wide'!I820</f>
        <v>1.423198116681074E-2</v>
      </c>
      <c r="W822" s="2">
        <v>44090</v>
      </c>
      <c r="X822" s="9">
        <f>return[[#This Row],[1COV.DE]]-$N$7</f>
        <v>4.7883642125760373E-3</v>
      </c>
      <c r="Y822" s="9">
        <f>return[[#This Row],[ADS.DE]]-$O$7</f>
        <v>1.3723724358653567E-2</v>
      </c>
      <c r="Z822" s="9">
        <f>return[[#This Row],[DB1.DE]]-$P$7</f>
        <v>-1.5508658157127955E-2</v>
      </c>
      <c r="AA822" s="9">
        <f>return[[#This Row],[FME.DE]]-$Q$7</f>
        <v>-4.4738661100442376E-3</v>
      </c>
      <c r="AB822" s="9">
        <f>return[[#This Row],[MRK.DE]]-$R$7</f>
        <v>1.3393659490592992E-2</v>
      </c>
      <c r="AC822" s="9">
        <f>return[[#This Row],[PUM.DE]]-$S$7</f>
        <v>9.3937609527079934E-3</v>
      </c>
      <c r="AD822" s="9">
        <f>return[[#This Row],[SIE.DE]]-$T$7</f>
        <v>1.5090815386351519E-2</v>
      </c>
      <c r="AE822" s="9">
        <f>return[[#This Row],[ZAL.DE]]-$U$7</f>
        <v>1.4277535783974444E-2</v>
      </c>
    </row>
    <row r="823" spans="3:31" x14ac:dyDescent="0.25">
      <c r="C823" s="2">
        <v>44091</v>
      </c>
      <c r="D823" s="5">
        <f>('Raw Wide'!B822-'Raw Wide'!B821)/'Raw Wide'!B821</f>
        <v>4.5044344194325233E-3</v>
      </c>
      <c r="E823" s="5">
        <f>('Raw Wide'!C822-'Raw Wide'!C821)/'Raw Wide'!C821</f>
        <v>-1.2018379091872282E-2</v>
      </c>
      <c r="F823" s="5">
        <f>('Raw Wide'!D822-'Raw Wide'!D821)/'Raw Wide'!D821</f>
        <v>-4.7185635690858525E-3</v>
      </c>
      <c r="G823" s="5">
        <f>('Raw Wide'!E822-'Raw Wide'!E821)/'Raw Wide'!E821</f>
        <v>6.3693916321803075E-3</v>
      </c>
      <c r="H823" s="5">
        <f>('Raw Wide'!F822-'Raw Wide'!F821)/'Raw Wide'!F821</f>
        <v>-2.0112362733245947E-3</v>
      </c>
      <c r="I823" s="5">
        <f>('Raw Wide'!G822-'Raw Wide'!G821)/'Raw Wide'!G821</f>
        <v>7.9681324768158205E-3</v>
      </c>
      <c r="J823" s="5">
        <f>('Raw Wide'!H822-'Raw Wide'!H821)/'Raw Wide'!H821</f>
        <v>3.0333274843090995E-3</v>
      </c>
      <c r="K823" s="5">
        <f>('Raw Wide'!I822-'Raw Wide'!I821)/'Raw Wide'!I821</f>
        <v>-2.3828434950643805E-3</v>
      </c>
      <c r="W823" s="2">
        <v>44091</v>
      </c>
      <c r="X823" s="9">
        <f>return[[#This Row],[1COV.DE]]-$N$7</f>
        <v>4.5406451792054537E-3</v>
      </c>
      <c r="Y823" s="9">
        <f>return[[#This Row],[ADS.DE]]-$O$7</f>
        <v>-1.2273144512768666E-2</v>
      </c>
      <c r="Z823" s="9">
        <f>return[[#This Row],[DB1.DE]]-$P$7</f>
        <v>-5.286927275107693E-3</v>
      </c>
      <c r="AA823" s="9">
        <f>return[[#This Row],[FME.DE]]-$Q$7</f>
        <v>6.58128021139095E-3</v>
      </c>
      <c r="AB823" s="9">
        <f>return[[#This Row],[MRK.DE]]-$R$7</f>
        <v>-2.4838539696834727E-3</v>
      </c>
      <c r="AC823" s="9">
        <f>return[[#This Row],[PUM.DE]]-$S$7</f>
        <v>7.1660116679195347E-3</v>
      </c>
      <c r="AD823" s="9">
        <f>return[[#This Row],[SIE.DE]]-$T$7</f>
        <v>2.8974318874776836E-3</v>
      </c>
      <c r="AE823" s="9">
        <f>return[[#This Row],[ZAL.DE]]-$U$7</f>
        <v>-2.3372888779006769E-3</v>
      </c>
    </row>
    <row r="824" spans="3:31" x14ac:dyDescent="0.25">
      <c r="C824" s="2">
        <v>44092</v>
      </c>
      <c r="D824" s="5">
        <f>('Raw Wide'!B823-'Raw Wide'!B822)/'Raw Wide'!B822</f>
        <v>5.0000131347706207E-2</v>
      </c>
      <c r="E824" s="5">
        <f>('Raw Wide'!C823-'Raw Wide'!C822)/'Raw Wide'!C822</f>
        <v>3.5775688784756032E-4</v>
      </c>
      <c r="F824" s="5">
        <f>('Raw Wide'!D823-'Raw Wide'!D822)/'Raw Wide'!D822</f>
        <v>2.3704705140797401E-3</v>
      </c>
      <c r="G824" s="5">
        <f>('Raw Wide'!E823-'Raw Wide'!E822)/'Raw Wide'!E822</f>
        <v>-3.026957196845211E-3</v>
      </c>
      <c r="H824" s="5">
        <f>('Raw Wide'!F823-'Raw Wide'!F822)/'Raw Wide'!F822</f>
        <v>2.1765361786463461E-2</v>
      </c>
      <c r="I824" s="5">
        <f>('Raw Wide'!G823-'Raw Wide'!G822)/'Raw Wide'!G822</f>
        <v>-6.0605568585259898E-3</v>
      </c>
      <c r="J824" s="5">
        <f>('Raw Wide'!H823-'Raw Wide'!H822)/'Raw Wide'!H822</f>
        <v>-1.1760774195685742E-2</v>
      </c>
      <c r="K824" s="5">
        <f>('Raw Wide'!I823-'Raw Wide'!I822)/'Raw Wide'!I822</f>
        <v>2.7866215129163804E-2</v>
      </c>
      <c r="W824" s="2">
        <v>44092</v>
      </c>
      <c r="X824" s="9">
        <f>return[[#This Row],[1COV.DE]]-$N$7</f>
        <v>5.0036342107479134E-2</v>
      </c>
      <c r="Y824" s="9">
        <f>return[[#This Row],[ADS.DE]]-$O$7</f>
        <v>1.0299146695117649E-4</v>
      </c>
      <c r="Z824" s="9">
        <f>return[[#This Row],[DB1.DE]]-$P$7</f>
        <v>1.8021068080578996E-3</v>
      </c>
      <c r="AA824" s="9">
        <f>return[[#This Row],[FME.DE]]-$Q$7</f>
        <v>-2.8150686176345689E-3</v>
      </c>
      <c r="AB824" s="9">
        <f>return[[#This Row],[MRK.DE]]-$R$7</f>
        <v>2.1292744090104582E-2</v>
      </c>
      <c r="AC824" s="9">
        <f>return[[#This Row],[PUM.DE]]-$S$7</f>
        <v>-6.8626776674222756E-3</v>
      </c>
      <c r="AD824" s="9">
        <f>return[[#This Row],[SIE.DE]]-$T$7</f>
        <v>-1.1896669792517158E-2</v>
      </c>
      <c r="AE824" s="9">
        <f>return[[#This Row],[ZAL.DE]]-$U$7</f>
        <v>2.791176974632751E-2</v>
      </c>
    </row>
    <row r="825" spans="3:31" x14ac:dyDescent="0.25">
      <c r="C825" s="2">
        <v>44095</v>
      </c>
      <c r="D825" s="5">
        <f>('Raw Wide'!B824-'Raw Wide'!B823)/'Raw Wide'!B823</f>
        <v>-6.6410359686148612E-2</v>
      </c>
      <c r="E825" s="5">
        <f>('Raw Wide'!C824-'Raw Wide'!C823)/'Raw Wide'!C823</f>
        <v>-3.0042881969798201E-2</v>
      </c>
      <c r="F825" s="5">
        <f>('Raw Wide'!D824-'Raw Wide'!D823)/'Raw Wide'!D823</f>
        <v>-5.4053757822187607E-3</v>
      </c>
      <c r="G825" s="5">
        <f>('Raw Wide'!E824-'Raw Wide'!E823)/'Raw Wide'!E823</f>
        <v>-3.8918046533519879E-2</v>
      </c>
      <c r="H825" s="5">
        <f>('Raw Wide'!F824-'Raw Wide'!F823)/'Raw Wide'!F823</f>
        <v>-2.1696229587501472E-2</v>
      </c>
      <c r="I825" s="5">
        <f>('Raw Wide'!G824-'Raw Wide'!G823)/'Raw Wide'!G823</f>
        <v>-2.5185590094553494E-2</v>
      </c>
      <c r="J825" s="5">
        <f>('Raw Wide'!H824-'Raw Wide'!H823)/'Raw Wide'!H823</f>
        <v>-4.6582707860256659E-2</v>
      </c>
      <c r="K825" s="5">
        <f>('Raw Wide'!I824-'Raw Wide'!I823)/'Raw Wide'!I823</f>
        <v>-2.7369003709901894E-2</v>
      </c>
      <c r="W825" s="2">
        <v>44095</v>
      </c>
      <c r="X825" s="9">
        <f>return[[#This Row],[1COV.DE]]-$N$7</f>
        <v>-6.6374148926375678E-2</v>
      </c>
      <c r="Y825" s="9">
        <f>return[[#This Row],[ADS.DE]]-$O$7</f>
        <v>-3.0297647390694585E-2</v>
      </c>
      <c r="Z825" s="9">
        <f>return[[#This Row],[DB1.DE]]-$P$7</f>
        <v>-5.9737394882406012E-3</v>
      </c>
      <c r="AA825" s="9">
        <f>return[[#This Row],[FME.DE]]-$Q$7</f>
        <v>-3.8706157954309234E-2</v>
      </c>
      <c r="AB825" s="9">
        <f>return[[#This Row],[MRK.DE]]-$R$7</f>
        <v>-2.216884728386035E-2</v>
      </c>
      <c r="AC825" s="9">
        <f>return[[#This Row],[PUM.DE]]-$S$7</f>
        <v>-2.5987710903449781E-2</v>
      </c>
      <c r="AD825" s="9">
        <f>return[[#This Row],[SIE.DE]]-$T$7</f>
        <v>-4.6718603457088073E-2</v>
      </c>
      <c r="AE825" s="9">
        <f>return[[#This Row],[ZAL.DE]]-$U$7</f>
        <v>-2.7323449092738188E-2</v>
      </c>
    </row>
    <row r="826" spans="3:31" x14ac:dyDescent="0.25">
      <c r="C826" s="2">
        <v>44096</v>
      </c>
      <c r="D826" s="5">
        <f>('Raw Wide'!B825-'Raw Wide'!B824)/'Raw Wide'!B824</f>
        <v>1.1893764492566791E-2</v>
      </c>
      <c r="E826" s="5">
        <f>('Raw Wide'!C825-'Raw Wide'!C824)/'Raw Wide'!C824</f>
        <v>2.2122469818308906E-3</v>
      </c>
      <c r="F826" s="5">
        <f>('Raw Wide'!D825-'Raw Wide'!D824)/'Raw Wide'!D824</f>
        <v>2.1399447057747465E-2</v>
      </c>
      <c r="G826" s="5">
        <f>('Raw Wide'!E825-'Raw Wide'!E824)/'Raw Wide'!E824</f>
        <v>2.0964975974863125E-2</v>
      </c>
      <c r="H826" s="5">
        <f>('Raw Wide'!F825-'Raw Wide'!F824)/'Raw Wide'!F824</f>
        <v>-1.6128455377494384E-3</v>
      </c>
      <c r="I826" s="5">
        <f>('Raw Wide'!G825-'Raw Wide'!G824)/'Raw Wide'!G824</f>
        <v>1.822124849075232E-2</v>
      </c>
      <c r="J826" s="5">
        <f>('Raw Wide'!H825-'Raw Wide'!H824)/'Raw Wide'!H824</f>
        <v>7.667495516761178E-3</v>
      </c>
      <c r="K826" s="5">
        <f>('Raw Wide'!I825-'Raw Wide'!I824)/'Raw Wide'!I824</f>
        <v>8.760340258048338E-3</v>
      </c>
      <c r="W826" s="2">
        <v>44096</v>
      </c>
      <c r="X826" s="9">
        <f>return[[#This Row],[1COV.DE]]-$N$7</f>
        <v>1.1929975252339721E-2</v>
      </c>
      <c r="Y826" s="9">
        <f>return[[#This Row],[ADS.DE]]-$O$7</f>
        <v>1.9574815609345068E-3</v>
      </c>
      <c r="Z826" s="9">
        <f>return[[#This Row],[DB1.DE]]-$P$7</f>
        <v>2.0831083351725625E-2</v>
      </c>
      <c r="AA826" s="9">
        <f>return[[#This Row],[FME.DE]]-$Q$7</f>
        <v>2.1176864554073766E-2</v>
      </c>
      <c r="AB826" s="9">
        <f>return[[#This Row],[MRK.DE]]-$R$7</f>
        <v>-2.0854632341083161E-3</v>
      </c>
      <c r="AC826" s="9">
        <f>return[[#This Row],[PUM.DE]]-$S$7</f>
        <v>1.7419127681856033E-2</v>
      </c>
      <c r="AD826" s="9">
        <f>return[[#This Row],[SIE.DE]]-$T$7</f>
        <v>7.5315999199297625E-3</v>
      </c>
      <c r="AE826" s="9">
        <f>return[[#This Row],[ZAL.DE]]-$U$7</f>
        <v>8.8058948752120416E-3</v>
      </c>
    </row>
    <row r="827" spans="3:31" x14ac:dyDescent="0.25">
      <c r="C827" s="2">
        <v>44097</v>
      </c>
      <c r="D827" s="5">
        <f>('Raw Wide'!B826-'Raw Wide'!B825)/'Raw Wide'!B825</f>
        <v>-1.1075943002429853E-2</v>
      </c>
      <c r="E827" s="5">
        <f>('Raw Wide'!C826-'Raw Wide'!C825)/'Raw Wide'!C825</f>
        <v>4.41502593946397E-2</v>
      </c>
      <c r="F827" s="5">
        <f>('Raw Wide'!D826-'Raw Wide'!D825)/'Raw Wide'!D825</f>
        <v>-9.6442488136301314E-3</v>
      </c>
      <c r="G827" s="5">
        <f>('Raw Wide'!E826-'Raw Wide'!E825)/'Raw Wide'!E825</f>
        <v>8.7201241822733467E-3</v>
      </c>
      <c r="H827" s="5">
        <f>('Raw Wide'!F826-'Raw Wide'!F825)/'Raw Wide'!F825</f>
        <v>7.2697520598088185E-3</v>
      </c>
      <c r="I827" s="5">
        <f>('Raw Wide'!G826-'Raw Wide'!G825)/'Raw Wide'!G825</f>
        <v>4.0865450140220604E-2</v>
      </c>
      <c r="J827" s="5">
        <f>('Raw Wide'!H826-'Raw Wide'!H825)/'Raw Wide'!H825</f>
        <v>-6.0166092453634709E-3</v>
      </c>
      <c r="K827" s="5">
        <f>('Raw Wide'!I826-'Raw Wide'!I825)/'Raw Wide'!I825</f>
        <v>2.7105236842105172E-2</v>
      </c>
      <c r="W827" s="2">
        <v>44097</v>
      </c>
      <c r="X827" s="9">
        <f>return[[#This Row],[1COV.DE]]-$N$7</f>
        <v>-1.1039732242656922E-2</v>
      </c>
      <c r="Y827" s="9">
        <f>return[[#This Row],[ADS.DE]]-$O$7</f>
        <v>4.3895493973743316E-2</v>
      </c>
      <c r="Z827" s="9">
        <f>return[[#This Row],[DB1.DE]]-$P$7</f>
        <v>-1.0212612519651972E-2</v>
      </c>
      <c r="AA827" s="9">
        <f>return[[#This Row],[FME.DE]]-$Q$7</f>
        <v>8.9320127614839883E-3</v>
      </c>
      <c r="AB827" s="9">
        <f>return[[#This Row],[MRK.DE]]-$R$7</f>
        <v>6.797134363449941E-3</v>
      </c>
      <c r="AC827" s="9">
        <f>return[[#This Row],[PUM.DE]]-$S$7</f>
        <v>4.0063329331324317E-2</v>
      </c>
      <c r="AD827" s="9">
        <f>return[[#This Row],[SIE.DE]]-$T$7</f>
        <v>-6.1525048421948864E-3</v>
      </c>
      <c r="AE827" s="9">
        <f>return[[#This Row],[ZAL.DE]]-$U$7</f>
        <v>2.7150791459268877E-2</v>
      </c>
    </row>
    <row r="828" spans="3:31" x14ac:dyDescent="0.25">
      <c r="C828" s="2">
        <v>44098</v>
      </c>
      <c r="D828" s="5">
        <f>('Raw Wide'!B827-'Raw Wide'!B826)/'Raw Wide'!B826</f>
        <v>-9.1430683793902018E-4</v>
      </c>
      <c r="E828" s="5">
        <f>('Raw Wide'!C827-'Raw Wide'!C826)/'Raw Wide'!C826</f>
        <v>-2.0436932298519096E-2</v>
      </c>
      <c r="F828" s="5">
        <f>('Raw Wide'!D827-'Raw Wide'!D826)/'Raw Wide'!D826</f>
        <v>-8.0590529281300005E-3</v>
      </c>
      <c r="G828" s="5">
        <f>('Raw Wide'!E827-'Raw Wide'!E826)/'Raw Wide'!E826</f>
        <v>-5.8561148489606049E-3</v>
      </c>
      <c r="H828" s="5">
        <f>('Raw Wide'!F827-'Raw Wide'!F826)/'Raw Wide'!F826</f>
        <v>-8.0193355661774407E-3</v>
      </c>
      <c r="I828" s="5">
        <f>('Raw Wide'!G827-'Raw Wide'!G826)/'Raw Wide'!G826</f>
        <v>-2.3607907502859501E-2</v>
      </c>
      <c r="J828" s="5">
        <f>('Raw Wide'!H827-'Raw Wide'!H826)/'Raw Wide'!H826</f>
        <v>1.0325856921724708E-2</v>
      </c>
      <c r="K828" s="5">
        <f>('Raw Wide'!I827-'Raw Wide'!I826)/'Raw Wide'!I826</f>
        <v>-3.6894671711367281E-2</v>
      </c>
      <c r="W828" s="2">
        <v>44098</v>
      </c>
      <c r="X828" s="9">
        <f>return[[#This Row],[1COV.DE]]-$N$7</f>
        <v>-8.7809607816609011E-4</v>
      </c>
      <c r="Y828" s="9">
        <f>return[[#This Row],[ADS.DE]]-$O$7</f>
        <v>-2.0691697719415481E-2</v>
      </c>
      <c r="Z828" s="9">
        <f>return[[#This Row],[DB1.DE]]-$P$7</f>
        <v>-8.627416634151841E-3</v>
      </c>
      <c r="AA828" s="9">
        <f>return[[#This Row],[FME.DE]]-$Q$7</f>
        <v>-5.6442262697499624E-3</v>
      </c>
      <c r="AB828" s="9">
        <f>return[[#This Row],[MRK.DE]]-$R$7</f>
        <v>-8.4919532625363191E-3</v>
      </c>
      <c r="AC828" s="9">
        <f>return[[#This Row],[PUM.DE]]-$S$7</f>
        <v>-2.4410028311755788E-2</v>
      </c>
      <c r="AD828" s="9">
        <f>return[[#This Row],[SIE.DE]]-$T$7</f>
        <v>1.0189961324893292E-2</v>
      </c>
      <c r="AE828" s="9">
        <f>return[[#This Row],[ZAL.DE]]-$U$7</f>
        <v>-3.6849117094203576E-2</v>
      </c>
    </row>
    <row r="829" spans="3:31" x14ac:dyDescent="0.25">
      <c r="C829" s="2">
        <v>44099</v>
      </c>
      <c r="D829" s="5">
        <f>('Raw Wide'!B828-'Raw Wide'!B827)/'Raw Wide'!B827</f>
        <v>1.1896689269035272E-2</v>
      </c>
      <c r="E829" s="5">
        <f>('Raw Wide'!C828-'Raw Wide'!C827)/'Raw Wide'!C827</f>
        <v>1.7985583339553736E-3</v>
      </c>
      <c r="F829" s="5">
        <f>('Raw Wide'!D828-'Raw Wide'!D827)/'Raw Wide'!D827</f>
        <v>-4.7393361918225737E-3</v>
      </c>
      <c r="G829" s="5">
        <f>('Raw Wide'!E828-'Raw Wide'!E827)/'Raw Wide'!E827</f>
        <v>3.0855434545795351E-3</v>
      </c>
      <c r="H829" s="5">
        <f>('Raw Wide'!F828-'Raw Wide'!F827)/'Raw Wide'!F827</f>
        <v>2.4252924486491451E-3</v>
      </c>
      <c r="I829" s="5">
        <f>('Raw Wide'!G828-'Raw Wide'!G827)/'Raw Wide'!G827</f>
        <v>8.9355671307839862E-3</v>
      </c>
      <c r="J829" s="5">
        <f>('Raw Wide'!H828-'Raw Wide'!H827)/'Raw Wide'!H827</f>
        <v>-1.6035290615321853E-2</v>
      </c>
      <c r="K829" s="5">
        <f>('Raw Wide'!I828-'Raw Wide'!I827)/'Raw Wide'!I827</f>
        <v>1.4099467943601928E-2</v>
      </c>
      <c r="W829" s="2">
        <v>44099</v>
      </c>
      <c r="X829" s="9">
        <f>return[[#This Row],[1COV.DE]]-$N$7</f>
        <v>1.1932900028808202E-2</v>
      </c>
      <c r="Y829" s="9">
        <f>return[[#This Row],[ADS.DE]]-$O$7</f>
        <v>1.5437929130589897E-3</v>
      </c>
      <c r="Z829" s="9">
        <f>return[[#This Row],[DB1.DE]]-$P$7</f>
        <v>-5.3076998978444142E-3</v>
      </c>
      <c r="AA829" s="9">
        <f>return[[#This Row],[FME.DE]]-$Q$7</f>
        <v>3.2974320337901771E-3</v>
      </c>
      <c r="AB829" s="9">
        <f>return[[#This Row],[MRK.DE]]-$R$7</f>
        <v>1.9526747522902674E-3</v>
      </c>
      <c r="AC829" s="9">
        <f>return[[#This Row],[PUM.DE]]-$S$7</f>
        <v>8.1334463218876996E-3</v>
      </c>
      <c r="AD829" s="9">
        <f>return[[#This Row],[SIE.DE]]-$T$7</f>
        <v>-1.6171186212153268E-2</v>
      </c>
      <c r="AE829" s="9">
        <f>return[[#This Row],[ZAL.DE]]-$U$7</f>
        <v>1.4145022560765632E-2</v>
      </c>
    </row>
    <row r="830" spans="3:31" x14ac:dyDescent="0.25">
      <c r="C830" s="2">
        <v>44102</v>
      </c>
      <c r="D830" s="5">
        <f>('Raw Wide'!B829-'Raw Wide'!B828)/'Raw Wide'!B828</f>
        <v>1.8087112832459618E-2</v>
      </c>
      <c r="E830" s="5">
        <f>('Raw Wide'!C829-'Raw Wide'!C828)/'Raw Wide'!C828</f>
        <v>1.8671483426610371E-2</v>
      </c>
      <c r="F830" s="5">
        <f>('Raw Wide'!D829-'Raw Wide'!D828)/'Raw Wide'!D828</f>
        <v>3.4694022242149292E-2</v>
      </c>
      <c r="G830" s="5">
        <f>('Raw Wide'!E829-'Raw Wide'!E828)/'Raw Wide'!E828</f>
        <v>1.0906113384602269E-2</v>
      </c>
      <c r="H830" s="5">
        <f>('Raw Wide'!F829-'Raw Wide'!F828)/'Raw Wide'!F828</f>
        <v>8.0645403481958266E-3</v>
      </c>
      <c r="I830" s="5">
        <f>('Raw Wide'!G829-'Raw Wide'!G828)/'Raw Wide'!G828</f>
        <v>1.172176448771016E-2</v>
      </c>
      <c r="J830" s="5">
        <f>('Raw Wide'!H829-'Raw Wide'!H828)/'Raw Wide'!H828</f>
        <v>-1.5401109999566238E-2</v>
      </c>
      <c r="K830" s="5">
        <f>('Raw Wide'!I829-'Raw Wide'!I828)/'Raw Wide'!I828</f>
        <v>1.6002112172143503E-2</v>
      </c>
      <c r="W830" s="2">
        <v>44102</v>
      </c>
      <c r="X830" s="9">
        <f>return[[#This Row],[1COV.DE]]-$N$7</f>
        <v>1.8123323592232548E-2</v>
      </c>
      <c r="Y830" s="9">
        <f>return[[#This Row],[ADS.DE]]-$O$7</f>
        <v>1.8416718005713987E-2</v>
      </c>
      <c r="Z830" s="9">
        <f>return[[#This Row],[DB1.DE]]-$P$7</f>
        <v>3.4125658536127451E-2</v>
      </c>
      <c r="AA830" s="9">
        <f>return[[#This Row],[FME.DE]]-$Q$7</f>
        <v>1.111800196381291E-2</v>
      </c>
      <c r="AB830" s="9">
        <f>return[[#This Row],[MRK.DE]]-$R$7</f>
        <v>7.5919226518369491E-3</v>
      </c>
      <c r="AC830" s="9">
        <f>return[[#This Row],[PUM.DE]]-$S$7</f>
        <v>1.0919643678813873E-2</v>
      </c>
      <c r="AD830" s="9">
        <f>return[[#This Row],[SIE.DE]]-$T$7</f>
        <v>-1.5537005596397655E-2</v>
      </c>
      <c r="AE830" s="9">
        <f>return[[#This Row],[ZAL.DE]]-$U$7</f>
        <v>1.6047666789307208E-2</v>
      </c>
    </row>
    <row r="831" spans="3:31" x14ac:dyDescent="0.25">
      <c r="C831" s="2">
        <v>44103</v>
      </c>
      <c r="D831" s="5">
        <f>('Raw Wide'!B830-'Raw Wide'!B829)/'Raw Wide'!B829</f>
        <v>1.3324587454063634E-2</v>
      </c>
      <c r="E831" s="5">
        <f>('Raw Wide'!C830-'Raw Wide'!C829)/'Raw Wide'!C829</f>
        <v>-8.8122166803427764E-3</v>
      </c>
      <c r="F831" s="5">
        <f>('Raw Wide'!D830-'Raw Wide'!D829)/'Raw Wide'!D829</f>
        <v>-5.9173073920938801E-3</v>
      </c>
      <c r="G831" s="5">
        <f>('Raw Wide'!E830-'Raw Wide'!E829)/'Raw Wide'!E829</f>
        <v>1.3830119778157389E-3</v>
      </c>
      <c r="H831" s="5">
        <f>('Raw Wide'!F830-'Raw Wide'!F829)/'Raw Wide'!F829</f>
        <v>1.5999427350081622E-3</v>
      </c>
      <c r="I831" s="5">
        <f>('Raw Wide'!G830-'Raw Wide'!G829)/'Raw Wide'!G829</f>
        <v>-9.7836378575162954E-3</v>
      </c>
      <c r="J831" s="5">
        <f>('Raw Wide'!H830-'Raw Wide'!H829)/'Raw Wide'!H829</f>
        <v>-1.2004429716269563E-2</v>
      </c>
      <c r="K831" s="5">
        <f>('Raw Wide'!I830-'Raw Wide'!I829)/'Raw Wide'!I829</f>
        <v>8.5205784730258104E-3</v>
      </c>
      <c r="W831" s="2">
        <v>44103</v>
      </c>
      <c r="X831" s="9">
        <f>return[[#This Row],[1COV.DE]]-$N$7</f>
        <v>1.3360798213836565E-2</v>
      </c>
      <c r="Y831" s="9">
        <f>return[[#This Row],[ADS.DE]]-$O$7</f>
        <v>-9.0669821012391606E-3</v>
      </c>
      <c r="Z831" s="9">
        <f>return[[#This Row],[DB1.DE]]-$P$7</f>
        <v>-6.4856710981157206E-3</v>
      </c>
      <c r="AA831" s="9">
        <f>return[[#This Row],[FME.DE]]-$Q$7</f>
        <v>1.594900557026381E-3</v>
      </c>
      <c r="AB831" s="9">
        <f>return[[#This Row],[MRK.DE]]-$R$7</f>
        <v>1.1273250386492845E-3</v>
      </c>
      <c r="AC831" s="9">
        <f>return[[#This Row],[PUM.DE]]-$S$7</f>
        <v>-1.0585758666412582E-2</v>
      </c>
      <c r="AD831" s="9">
        <f>return[[#This Row],[SIE.DE]]-$T$7</f>
        <v>-1.214032531310098E-2</v>
      </c>
      <c r="AE831" s="9">
        <f>return[[#This Row],[ZAL.DE]]-$U$7</f>
        <v>8.5661330901895139E-3</v>
      </c>
    </row>
    <row r="832" spans="3:31" x14ac:dyDescent="0.25">
      <c r="C832" s="2">
        <v>44104</v>
      </c>
      <c r="D832" s="5">
        <f>('Raw Wide'!B831-'Raw Wide'!B830)/'Raw Wide'!B830</f>
        <v>-7.1882688357965074E-2</v>
      </c>
      <c r="E832" s="5">
        <f>('Raw Wide'!C831-'Raw Wide'!C830)/'Raw Wide'!C830</f>
        <v>-1.8136498919806635E-2</v>
      </c>
      <c r="F832" s="5">
        <f>('Raw Wide'!D831-'Raw Wide'!D830)/'Raw Wide'!D830</f>
        <v>-9.2592587485191922E-3</v>
      </c>
      <c r="G832" s="5">
        <f>('Raw Wide'!E831-'Raw Wide'!E830)/'Raw Wide'!E830</f>
        <v>-5.2485394434570167E-3</v>
      </c>
      <c r="H832" s="5">
        <f>('Raw Wide'!F831-'Raw Wide'!F830)/'Raw Wide'!F830</f>
        <v>-5.1916748285203602E-3</v>
      </c>
      <c r="I832" s="5">
        <f>('Raw Wide'!G831-'Raw Wide'!G830)/'Raw Wide'!G830</f>
        <v>-7.8004092355781092E-4</v>
      </c>
      <c r="J832" s="5">
        <f>('Raw Wide'!H831-'Raw Wide'!H830)/'Raw Wide'!H830</f>
        <v>-6.9955915115804731E-3</v>
      </c>
      <c r="K832" s="5">
        <f>('Raw Wide'!I831-'Raw Wide'!I830)/'Raw Wide'!I830</f>
        <v>2.2785444593492958E-2</v>
      </c>
      <c r="W832" s="2">
        <v>44104</v>
      </c>
      <c r="X832" s="9">
        <f>return[[#This Row],[1COV.DE]]-$N$7</f>
        <v>-7.1846477598192141E-2</v>
      </c>
      <c r="Y832" s="9">
        <f>return[[#This Row],[ADS.DE]]-$O$7</f>
        <v>-1.8391264340703019E-2</v>
      </c>
      <c r="Z832" s="9">
        <f>return[[#This Row],[DB1.DE]]-$P$7</f>
        <v>-9.8276224545410327E-3</v>
      </c>
      <c r="AA832" s="9">
        <f>return[[#This Row],[FME.DE]]-$Q$7</f>
        <v>-5.0366508642463743E-3</v>
      </c>
      <c r="AB832" s="9">
        <f>return[[#This Row],[MRK.DE]]-$R$7</f>
        <v>-5.6642925248792378E-3</v>
      </c>
      <c r="AC832" s="9">
        <f>return[[#This Row],[PUM.DE]]-$S$7</f>
        <v>-1.5821617324540968E-3</v>
      </c>
      <c r="AD832" s="9">
        <f>return[[#This Row],[SIE.DE]]-$T$7</f>
        <v>-7.1314871084118886E-3</v>
      </c>
      <c r="AE832" s="9">
        <f>return[[#This Row],[ZAL.DE]]-$U$7</f>
        <v>2.2830999210656663E-2</v>
      </c>
    </row>
    <row r="833" spans="3:31" x14ac:dyDescent="0.25">
      <c r="C833" s="2">
        <v>44105</v>
      </c>
      <c r="D833" s="5">
        <f>('Raw Wide'!B832-'Raw Wide'!B831)/'Raw Wide'!B831</f>
        <v>2.3613821047288354E-3</v>
      </c>
      <c r="E833" s="5">
        <f>('Raw Wide'!C832-'Raw Wide'!C831)/'Raw Wide'!C831</f>
        <v>1.014127537865322E-2</v>
      </c>
      <c r="F833" s="5">
        <f>('Raw Wide'!D832-'Raw Wide'!D831)/'Raw Wide'!D831</f>
        <v>-1.0680947050689926E-2</v>
      </c>
      <c r="G833" s="5">
        <f>('Raw Wide'!E832-'Raw Wide'!E831)/'Raw Wide'!E831</f>
        <v>-1.0830397102854104E-2</v>
      </c>
      <c r="H833" s="5">
        <f>('Raw Wide'!F832-'Raw Wide'!F831)/'Raw Wide'!F831</f>
        <v>1.1240440618391278E-2</v>
      </c>
      <c r="I833" s="5">
        <f>('Raw Wide'!G832-'Raw Wide'!G831)/'Raw Wide'!G831</f>
        <v>3.0184754416102903E-2</v>
      </c>
      <c r="J833" s="5">
        <f>('Raw Wide'!H832-'Raw Wide'!H831)/'Raw Wide'!H831</f>
        <v>-1.1308760962621109E-2</v>
      </c>
      <c r="K833" s="5">
        <f>('Raw Wide'!I832-'Raw Wide'!I831)/'Raw Wide'!I831</f>
        <v>3.3541926569663823E-2</v>
      </c>
      <c r="W833" s="2">
        <v>44105</v>
      </c>
      <c r="X833" s="9">
        <f>return[[#This Row],[1COV.DE]]-$N$7</f>
        <v>2.3975928645017654E-3</v>
      </c>
      <c r="Y833" s="9">
        <f>return[[#This Row],[ADS.DE]]-$O$7</f>
        <v>9.8865099577568356E-3</v>
      </c>
      <c r="Z833" s="9">
        <f>return[[#This Row],[DB1.DE]]-$P$7</f>
        <v>-1.1249310756711766E-2</v>
      </c>
      <c r="AA833" s="9">
        <f>return[[#This Row],[FME.DE]]-$Q$7</f>
        <v>-1.0618508523643462E-2</v>
      </c>
      <c r="AB833" s="9">
        <f>return[[#This Row],[MRK.DE]]-$R$7</f>
        <v>1.07678229220324E-2</v>
      </c>
      <c r="AC833" s="9">
        <f>return[[#This Row],[PUM.DE]]-$S$7</f>
        <v>2.9382633607206617E-2</v>
      </c>
      <c r="AD833" s="9">
        <f>return[[#This Row],[SIE.DE]]-$T$7</f>
        <v>-1.1444656559452525E-2</v>
      </c>
      <c r="AE833" s="9">
        <f>return[[#This Row],[ZAL.DE]]-$U$7</f>
        <v>3.3587481186827528E-2</v>
      </c>
    </row>
    <row r="834" spans="3:31" x14ac:dyDescent="0.25">
      <c r="C834" s="2">
        <v>44106</v>
      </c>
      <c r="D834" s="5">
        <f>('Raw Wide'!B833-'Raw Wide'!B832)/'Raw Wide'!B832</f>
        <v>2.2143689421505911E-2</v>
      </c>
      <c r="E834" s="5">
        <f>('Raw Wide'!C833-'Raw Wide'!C832)/'Raw Wide'!C832</f>
        <v>-7.1711247357282796E-3</v>
      </c>
      <c r="F834" s="5">
        <f>('Raw Wide'!D833-'Raw Wide'!D832)/'Raw Wide'!D832</f>
        <v>1.0122040191358191E-3</v>
      </c>
      <c r="G834" s="5">
        <f>('Raw Wide'!E833-'Raw Wide'!E832)/'Raw Wide'!E832</f>
        <v>-8.7028704913262242E-3</v>
      </c>
      <c r="H834" s="5">
        <f>('Raw Wide'!F833-'Raw Wide'!F832)/'Raw Wide'!F832</f>
        <v>8.3366960508027901E-3</v>
      </c>
      <c r="I834" s="5">
        <f>('Raw Wide'!G833-'Raw Wide'!G832)/'Raw Wide'!G832</f>
        <v>2.5257597505528692E-3</v>
      </c>
      <c r="J834" s="5">
        <f>('Raw Wide'!H833-'Raw Wide'!H832)/'Raw Wide'!H832</f>
        <v>-7.3130100979478946E-3</v>
      </c>
      <c r="K834" s="5">
        <f>('Raw Wide'!I833-'Raw Wide'!I832)/'Raw Wide'!I832</f>
        <v>-2.785181574589923E-2</v>
      </c>
      <c r="W834" s="2">
        <v>44106</v>
      </c>
      <c r="X834" s="9">
        <f>return[[#This Row],[1COV.DE]]-$N$7</f>
        <v>2.2179900181278842E-2</v>
      </c>
      <c r="Y834" s="9">
        <f>return[[#This Row],[ADS.DE]]-$O$7</f>
        <v>-7.4258901566246639E-3</v>
      </c>
      <c r="Z834" s="9">
        <f>return[[#This Row],[DB1.DE]]-$P$7</f>
        <v>4.4384031311397868E-4</v>
      </c>
      <c r="AA834" s="9">
        <f>return[[#This Row],[FME.DE]]-$Q$7</f>
        <v>-8.4909819121155826E-3</v>
      </c>
      <c r="AB834" s="9">
        <f>return[[#This Row],[MRK.DE]]-$R$7</f>
        <v>7.8640783544439118E-3</v>
      </c>
      <c r="AC834" s="9">
        <f>return[[#This Row],[PUM.DE]]-$S$7</f>
        <v>1.7236389416565832E-3</v>
      </c>
      <c r="AD834" s="9">
        <f>return[[#This Row],[SIE.DE]]-$T$7</f>
        <v>-7.4489056947793101E-3</v>
      </c>
      <c r="AE834" s="9">
        <f>return[[#This Row],[ZAL.DE]]-$U$7</f>
        <v>-2.7806261128735524E-2</v>
      </c>
    </row>
    <row r="835" spans="3:31" x14ac:dyDescent="0.25">
      <c r="C835" s="2">
        <v>44109</v>
      </c>
      <c r="D835" s="5">
        <f>('Raw Wide'!B834-'Raw Wide'!B833)/'Raw Wide'!B833</f>
        <v>6.6836584646066365E-3</v>
      </c>
      <c r="E835" s="5">
        <f>('Raw Wide'!C834-'Raw Wide'!C833)/'Raw Wide'!C833</f>
        <v>-1.2278688343464069E-2</v>
      </c>
      <c r="F835" s="5">
        <f>('Raw Wide'!D834-'Raw Wide'!D833)/'Raw Wide'!D833</f>
        <v>4.3815479102436291E-3</v>
      </c>
      <c r="G835" s="5">
        <f>('Raw Wide'!E834-'Raw Wide'!E833)/'Raw Wide'!E833</f>
        <v>2.0107673430159682E-2</v>
      </c>
      <c r="H835" s="5">
        <f>('Raw Wide'!F834-'Raw Wide'!F833)/'Raw Wide'!F833</f>
        <v>1.1417271799649416E-2</v>
      </c>
      <c r="I835" s="5">
        <f>('Raw Wide'!G834-'Raw Wide'!G833)/'Raw Wide'!G833</f>
        <v>-1.612494614648886E-2</v>
      </c>
      <c r="J835" s="5">
        <f>('Raw Wide'!H834-'Raw Wide'!H833)/'Raw Wide'!H833</f>
        <v>1.3600354812237689E-2</v>
      </c>
      <c r="K835" s="5">
        <f>('Raw Wide'!I834-'Raw Wide'!I833)/'Raw Wide'!I833</f>
        <v>2.7653226552730729E-2</v>
      </c>
      <c r="W835" s="2">
        <v>44109</v>
      </c>
      <c r="X835" s="9">
        <f>return[[#This Row],[1COV.DE]]-$N$7</f>
        <v>6.7198692243795669E-3</v>
      </c>
      <c r="Y835" s="9">
        <f>return[[#This Row],[ADS.DE]]-$O$7</f>
        <v>-1.2533453764360453E-2</v>
      </c>
      <c r="Z835" s="9">
        <f>return[[#This Row],[DB1.DE]]-$P$7</f>
        <v>3.8131842042217886E-3</v>
      </c>
      <c r="AA835" s="9">
        <f>return[[#This Row],[FME.DE]]-$Q$7</f>
        <v>2.0319562009370323E-2</v>
      </c>
      <c r="AB835" s="9">
        <f>return[[#This Row],[MRK.DE]]-$R$7</f>
        <v>1.0944654103290537E-2</v>
      </c>
      <c r="AC835" s="9">
        <f>return[[#This Row],[PUM.DE]]-$S$7</f>
        <v>-1.6927066955385147E-2</v>
      </c>
      <c r="AD835" s="9">
        <f>return[[#This Row],[SIE.DE]]-$T$7</f>
        <v>1.3464459215406272E-2</v>
      </c>
      <c r="AE835" s="9">
        <f>return[[#This Row],[ZAL.DE]]-$U$7</f>
        <v>2.7698781169894434E-2</v>
      </c>
    </row>
    <row r="836" spans="3:31" x14ac:dyDescent="0.25">
      <c r="C836" s="2">
        <v>44110</v>
      </c>
      <c r="D836" s="5">
        <f>('Raw Wide'!B835-'Raw Wide'!B834)/'Raw Wide'!B834</f>
        <v>-2.2905687123792566E-4</v>
      </c>
      <c r="E836" s="5">
        <f>('Raw Wide'!C835-'Raw Wide'!C834)/'Raw Wide'!C834</f>
        <v>9.8719637766635556E-3</v>
      </c>
      <c r="F836" s="5">
        <f>('Raw Wide'!D835-'Raw Wide'!D834)/'Raw Wide'!D834</f>
        <v>1.0067182136648109E-2</v>
      </c>
      <c r="G836" s="5">
        <f>('Raw Wide'!E835-'Raw Wide'!E834)/'Raw Wide'!E834</f>
        <v>1.7212564546536559E-2</v>
      </c>
      <c r="H836" s="5">
        <f>('Raw Wide'!F835-'Raw Wide'!F834)/'Raw Wide'!F834</f>
        <v>-7.7846139465961883E-4</v>
      </c>
      <c r="I836" s="5">
        <f>('Raw Wide'!G835-'Raw Wide'!G834)/'Raw Wide'!G834</f>
        <v>-1.1011510804212631E-2</v>
      </c>
      <c r="J836" s="5">
        <f>('Raw Wide'!H835-'Raw Wide'!H834)/'Raw Wide'!H834</f>
        <v>1.4908660303345622E-2</v>
      </c>
      <c r="K836" s="5">
        <f>('Raw Wide'!I835-'Raw Wide'!I834)/'Raw Wide'!I834</f>
        <v>-3.1515127272727268E-2</v>
      </c>
      <c r="W836" s="2">
        <v>44110</v>
      </c>
      <c r="X836" s="9">
        <f>return[[#This Row],[1COV.DE]]-$N$7</f>
        <v>-1.9284611146499559E-4</v>
      </c>
      <c r="Y836" s="9">
        <f>return[[#This Row],[ADS.DE]]-$O$7</f>
        <v>9.6171983557671713E-3</v>
      </c>
      <c r="Z836" s="9">
        <f>return[[#This Row],[DB1.DE]]-$P$7</f>
        <v>9.4988184306262682E-3</v>
      </c>
      <c r="AA836" s="9">
        <f>return[[#This Row],[FME.DE]]-$Q$7</f>
        <v>1.74244531257472E-2</v>
      </c>
      <c r="AB836" s="9">
        <f>return[[#This Row],[MRK.DE]]-$R$7</f>
        <v>-1.2510790910184966E-3</v>
      </c>
      <c r="AC836" s="9">
        <f>return[[#This Row],[PUM.DE]]-$S$7</f>
        <v>-1.1813631613108918E-2</v>
      </c>
      <c r="AD836" s="9">
        <f>return[[#This Row],[SIE.DE]]-$T$7</f>
        <v>1.4772764706514206E-2</v>
      </c>
      <c r="AE836" s="9">
        <f>return[[#This Row],[ZAL.DE]]-$U$7</f>
        <v>-3.1469572655563563E-2</v>
      </c>
    </row>
    <row r="837" spans="3:31" x14ac:dyDescent="0.25">
      <c r="C837" s="2">
        <v>44111</v>
      </c>
      <c r="D837" s="5">
        <f>('Raw Wide'!B836-'Raw Wide'!B835)/'Raw Wide'!B835</f>
        <v>2.9081827826904886E-2</v>
      </c>
      <c r="E837" s="5">
        <f>('Raw Wide'!C836-'Raw Wide'!C835)/'Raw Wide'!C835</f>
        <v>3.2585241974859894E-3</v>
      </c>
      <c r="F837" s="5">
        <f>('Raw Wide'!D836-'Raw Wide'!D835)/'Raw Wide'!D835</f>
        <v>-3.1229274446414587E-2</v>
      </c>
      <c r="G837" s="5">
        <f>('Raw Wide'!E836-'Raw Wide'!E835)/'Raw Wide'!E835</f>
        <v>-3.2750706803919946E-3</v>
      </c>
      <c r="H837" s="5">
        <f>('Raw Wide'!F836-'Raw Wide'!F835)/'Raw Wide'!F835</f>
        <v>7.4016375941740988E-3</v>
      </c>
      <c r="I837" s="5">
        <f>('Raw Wide'!G836-'Raw Wide'!G835)/'Raw Wide'!G835</f>
        <v>5.1793412852503063E-4</v>
      </c>
      <c r="J837" s="5">
        <f>('Raw Wide'!H836-'Raw Wide'!H835)/'Raw Wide'!H835</f>
        <v>2.9378752280836912E-3</v>
      </c>
      <c r="K837" s="5">
        <f>('Raw Wide'!I836-'Raw Wide'!I835)/'Raw Wide'!I835</f>
        <v>1.2265268779342489E-2</v>
      </c>
      <c r="W837" s="2">
        <v>44111</v>
      </c>
      <c r="X837" s="9">
        <f>return[[#This Row],[1COV.DE]]-$N$7</f>
        <v>2.9118038586677816E-2</v>
      </c>
      <c r="Y837" s="9">
        <f>return[[#This Row],[ADS.DE]]-$O$7</f>
        <v>3.0037587765896056E-3</v>
      </c>
      <c r="Z837" s="9">
        <f>return[[#This Row],[DB1.DE]]-$P$7</f>
        <v>-3.1797638152436428E-2</v>
      </c>
      <c r="AA837" s="9">
        <f>return[[#This Row],[FME.DE]]-$Q$7</f>
        <v>-3.0631821011813526E-3</v>
      </c>
      <c r="AB837" s="9">
        <f>return[[#This Row],[MRK.DE]]-$R$7</f>
        <v>6.9290198978152213E-3</v>
      </c>
      <c r="AC837" s="9">
        <f>return[[#This Row],[PUM.DE]]-$S$7</f>
        <v>-2.8418668037125539E-4</v>
      </c>
      <c r="AD837" s="9">
        <f>return[[#This Row],[SIE.DE]]-$T$7</f>
        <v>2.8019796312522753E-3</v>
      </c>
      <c r="AE837" s="9">
        <f>return[[#This Row],[ZAL.DE]]-$U$7</f>
        <v>1.2310823396506193E-2</v>
      </c>
    </row>
    <row r="838" spans="3:31" x14ac:dyDescent="0.25">
      <c r="C838" s="2">
        <v>44112</v>
      </c>
      <c r="D838" s="5">
        <f>('Raw Wide'!B837-'Raw Wide'!B836)/'Raw Wide'!B836</f>
        <v>6.2305011689184351E-3</v>
      </c>
      <c r="E838" s="5">
        <f>('Raw Wide'!C837-'Raw Wide'!C836)/'Raw Wide'!C836</f>
        <v>7.2171465597646296E-4</v>
      </c>
      <c r="F838" s="5">
        <f>('Raw Wide'!D837-'Raw Wide'!D836)/'Raw Wide'!D836</f>
        <v>1.9890214330195038E-2</v>
      </c>
      <c r="G838" s="5">
        <f>('Raw Wide'!E837-'Raw Wide'!E836)/'Raw Wide'!E836</f>
        <v>3.2858320124767508E-3</v>
      </c>
      <c r="H838" s="5">
        <f>('Raw Wide'!F837-'Raw Wide'!F836)/'Raw Wide'!F836</f>
        <v>8.120639179966388E-3</v>
      </c>
      <c r="I838" s="5">
        <f>('Raw Wide'!G837-'Raw Wide'!G836)/'Raw Wide'!G836</f>
        <v>1.0351956366134681E-2</v>
      </c>
      <c r="J838" s="5">
        <f>('Raw Wide'!H837-'Raw Wide'!H836)/'Raw Wide'!H836</f>
        <v>1.4646694872806945E-2</v>
      </c>
      <c r="K838" s="5">
        <f>('Raw Wide'!I837-'Raw Wide'!I836)/'Raw Wide'!I836</f>
        <v>2.6211709676497601E-2</v>
      </c>
      <c r="W838" s="2">
        <v>44112</v>
      </c>
      <c r="X838" s="9">
        <f>return[[#This Row],[1COV.DE]]-$N$7</f>
        <v>6.2667119286913655E-3</v>
      </c>
      <c r="Y838" s="9">
        <f>return[[#This Row],[ADS.DE]]-$O$7</f>
        <v>4.6694923508007913E-4</v>
      </c>
      <c r="Z838" s="9">
        <f>return[[#This Row],[DB1.DE]]-$P$7</f>
        <v>1.9321850624173197E-2</v>
      </c>
      <c r="AA838" s="9">
        <f>return[[#This Row],[FME.DE]]-$Q$7</f>
        <v>3.4977205916873928E-3</v>
      </c>
      <c r="AB838" s="9">
        <f>return[[#This Row],[MRK.DE]]-$R$7</f>
        <v>7.6480214836075104E-3</v>
      </c>
      <c r="AC838" s="9">
        <f>return[[#This Row],[PUM.DE]]-$S$7</f>
        <v>9.5498355572383939E-3</v>
      </c>
      <c r="AD838" s="9">
        <f>return[[#This Row],[SIE.DE]]-$T$7</f>
        <v>1.4510799275975528E-2</v>
      </c>
      <c r="AE838" s="9">
        <f>return[[#This Row],[ZAL.DE]]-$U$7</f>
        <v>2.6257264293661306E-2</v>
      </c>
    </row>
    <row r="839" spans="3:31" x14ac:dyDescent="0.25">
      <c r="C839" s="2">
        <v>44113</v>
      </c>
      <c r="D839" s="5">
        <f>('Raw Wide'!B838-'Raw Wide'!B837)/'Raw Wide'!B837</f>
        <v>-9.7301637545112903E-3</v>
      </c>
      <c r="E839" s="5">
        <f>('Raw Wide'!C838-'Raw Wide'!C837)/'Raw Wide'!C837</f>
        <v>1.8752284322872584E-2</v>
      </c>
      <c r="F839" s="5">
        <f>('Raw Wide'!D838-'Raw Wide'!D837)/'Raw Wide'!D837</f>
        <v>-5.7161596315063925E-3</v>
      </c>
      <c r="G839" s="5">
        <f>('Raw Wide'!E838-'Raw Wide'!E837)/'Raw Wide'!E837</f>
        <v>-3.8209942372310545E-3</v>
      </c>
      <c r="H839" s="5">
        <f>('Raw Wide'!F838-'Raw Wide'!F837)/'Raw Wide'!F837</f>
        <v>4.986564501004701E-3</v>
      </c>
      <c r="I839" s="5">
        <f>('Raw Wide'!G838-'Raw Wide'!G837)/'Raw Wide'!G837</f>
        <v>-7.6845223473731767E-4</v>
      </c>
      <c r="J839" s="5">
        <f>('Raw Wide'!H838-'Raw Wide'!H837)/'Raw Wide'!H837</f>
        <v>6.4958415770297873E-3</v>
      </c>
      <c r="K839" s="5">
        <f>('Raw Wide'!I838-'Raw Wide'!I837)/'Raw Wide'!I837</f>
        <v>3.1807216867469915E-2</v>
      </c>
      <c r="W839" s="2">
        <v>44113</v>
      </c>
      <c r="X839" s="9">
        <f>return[[#This Row],[1COV.DE]]-$N$7</f>
        <v>-9.6939529947383599E-3</v>
      </c>
      <c r="Y839" s="9">
        <f>return[[#This Row],[ADS.DE]]-$O$7</f>
        <v>1.84975189019762E-2</v>
      </c>
      <c r="Z839" s="9">
        <f>return[[#This Row],[DB1.DE]]-$P$7</f>
        <v>-6.284523337528233E-3</v>
      </c>
      <c r="AA839" s="9">
        <f>return[[#This Row],[FME.DE]]-$Q$7</f>
        <v>-3.6091056580204125E-3</v>
      </c>
      <c r="AB839" s="9">
        <f>return[[#This Row],[MRK.DE]]-$R$7</f>
        <v>4.5139468046458235E-3</v>
      </c>
      <c r="AC839" s="9">
        <f>return[[#This Row],[PUM.DE]]-$S$7</f>
        <v>-1.5705730436336037E-3</v>
      </c>
      <c r="AD839" s="9">
        <f>return[[#This Row],[SIE.DE]]-$T$7</f>
        <v>6.3599459801983718E-3</v>
      </c>
      <c r="AE839" s="9">
        <f>return[[#This Row],[ZAL.DE]]-$U$7</f>
        <v>3.185277148463362E-2</v>
      </c>
    </row>
    <row r="840" spans="3:31" x14ac:dyDescent="0.25">
      <c r="C840" s="2">
        <v>44116</v>
      </c>
      <c r="D840" s="5">
        <f>('Raw Wide'!B839-'Raw Wide'!B838)/'Raw Wide'!B838</f>
        <v>-8.9327651084362709E-4</v>
      </c>
      <c r="E840" s="5">
        <f>('Raw Wide'!C839-'Raw Wide'!C838)/'Raw Wide'!C838</f>
        <v>1.3451347609881576E-2</v>
      </c>
      <c r="F840" s="5">
        <f>('Raw Wide'!D839-'Raw Wide'!D838)/'Raw Wide'!D838</f>
        <v>2.0289956466966567E-3</v>
      </c>
      <c r="G840" s="5">
        <f>('Raw Wide'!E839-'Raw Wide'!E838)/'Raw Wide'!E838</f>
        <v>-7.3972415949958023E-3</v>
      </c>
      <c r="H840" s="5">
        <f>('Raw Wide'!F839-'Raw Wide'!F838)/'Raw Wide'!F838</f>
        <v>0</v>
      </c>
      <c r="I840" s="5">
        <f>('Raw Wide'!G839-'Raw Wide'!G838)/'Raw Wide'!G838</f>
        <v>2.28146583916801E-2</v>
      </c>
      <c r="J840" s="5">
        <f>('Raw Wide'!H839-'Raw Wide'!H838)/'Raw Wide'!H838</f>
        <v>7.8881934289764099E-3</v>
      </c>
      <c r="K840" s="5">
        <f>('Raw Wide'!I839-'Raw Wide'!I838)/'Raw Wide'!I838</f>
        <v>-8.8743812339371932E-3</v>
      </c>
      <c r="W840" s="2">
        <v>44116</v>
      </c>
      <c r="X840" s="9">
        <f>return[[#This Row],[1COV.DE]]-$N$7</f>
        <v>-8.5706575107069702E-4</v>
      </c>
      <c r="Y840" s="9">
        <f>return[[#This Row],[ADS.DE]]-$O$7</f>
        <v>1.3196582188985192E-2</v>
      </c>
      <c r="Z840" s="9">
        <f>return[[#This Row],[DB1.DE]]-$P$7</f>
        <v>1.4606319406748162E-3</v>
      </c>
      <c r="AA840" s="9">
        <f>return[[#This Row],[FME.DE]]-$Q$7</f>
        <v>-7.1853530157851599E-3</v>
      </c>
      <c r="AB840" s="9">
        <f>return[[#This Row],[MRK.DE]]-$R$7</f>
        <v>-4.7261769635887778E-4</v>
      </c>
      <c r="AC840" s="9">
        <f>return[[#This Row],[PUM.DE]]-$S$7</f>
        <v>2.2012537582783813E-2</v>
      </c>
      <c r="AD840" s="9">
        <f>return[[#This Row],[SIE.DE]]-$T$7</f>
        <v>7.7522978321449944E-3</v>
      </c>
      <c r="AE840" s="9">
        <f>return[[#This Row],[ZAL.DE]]-$U$7</f>
        <v>-8.8288266167734896E-3</v>
      </c>
    </row>
    <row r="841" spans="3:31" x14ac:dyDescent="0.25">
      <c r="C841" s="2">
        <v>44117</v>
      </c>
      <c r="D841" s="5">
        <f>('Raw Wide'!B840-'Raw Wide'!B839)/'Raw Wide'!B839</f>
        <v>-1.0952161395217772E-2</v>
      </c>
      <c r="E841" s="5">
        <f>('Raw Wide'!C840-'Raw Wide'!C839)/'Raw Wide'!C839</f>
        <v>6.985193890724639E-4</v>
      </c>
      <c r="F841" s="5">
        <f>('Raw Wide'!D840-'Raw Wide'!D839)/'Raw Wide'!D839</f>
        <v>-9.7873592282581162E-3</v>
      </c>
      <c r="G841" s="5">
        <f>('Raw Wide'!E840-'Raw Wide'!E839)/'Raw Wide'!E839</f>
        <v>-6.6242811371458633E-3</v>
      </c>
      <c r="H841" s="5">
        <f>('Raw Wide'!F840-'Raw Wide'!F839)/'Raw Wide'!F839</f>
        <v>-3.4351513105997217E-3</v>
      </c>
      <c r="I841" s="5">
        <f>('Raw Wide'!G840-'Raw Wide'!G839)/'Raw Wide'!G839</f>
        <v>2.4561427438191834E-2</v>
      </c>
      <c r="J841" s="5">
        <f>('Raw Wide'!H840-'Raw Wide'!H839)/'Raw Wide'!H839</f>
        <v>-1.067242576084346E-2</v>
      </c>
      <c r="K841" s="5">
        <f>('Raw Wide'!I840-'Raw Wide'!I839)/'Raw Wide'!I839</f>
        <v>1.1074493793867478E-2</v>
      </c>
      <c r="W841" s="2">
        <v>44117</v>
      </c>
      <c r="X841" s="9">
        <f>return[[#This Row],[1COV.DE]]-$N$7</f>
        <v>-1.0915950635444841E-2</v>
      </c>
      <c r="Y841" s="9">
        <f>return[[#This Row],[ADS.DE]]-$O$7</f>
        <v>4.4375396817608007E-4</v>
      </c>
      <c r="Z841" s="9">
        <f>return[[#This Row],[DB1.DE]]-$P$7</f>
        <v>-1.0355722934279957E-2</v>
      </c>
      <c r="AA841" s="9">
        <f>return[[#This Row],[FME.DE]]-$Q$7</f>
        <v>-6.4123925579352217E-3</v>
      </c>
      <c r="AB841" s="9">
        <f>return[[#This Row],[MRK.DE]]-$R$7</f>
        <v>-3.9077690069585997E-3</v>
      </c>
      <c r="AC841" s="9">
        <f>return[[#This Row],[PUM.DE]]-$S$7</f>
        <v>2.3759306629295547E-2</v>
      </c>
      <c r="AD841" s="9">
        <f>return[[#This Row],[SIE.DE]]-$T$7</f>
        <v>-1.0808321357674877E-2</v>
      </c>
      <c r="AE841" s="9">
        <f>return[[#This Row],[ZAL.DE]]-$U$7</f>
        <v>1.1120048411031182E-2</v>
      </c>
    </row>
    <row r="842" spans="3:31" x14ac:dyDescent="0.25">
      <c r="C842" s="2">
        <v>44118</v>
      </c>
      <c r="D842" s="5">
        <f>('Raw Wide'!B841-'Raw Wide'!B840)/'Raw Wide'!B840</f>
        <v>3.6158027034042888E-3</v>
      </c>
      <c r="E842" s="5">
        <f>('Raw Wide'!C841-'Raw Wide'!C840)/'Raw Wide'!C840</f>
        <v>-5.9336260124803631E-3</v>
      </c>
      <c r="F842" s="5">
        <f>('Raw Wide'!D841-'Raw Wide'!D840)/'Raw Wide'!D840</f>
        <v>1.0225537159429165E-3</v>
      </c>
      <c r="G842" s="5">
        <f>('Raw Wide'!E841-'Raw Wide'!E840)/'Raw Wide'!E840</f>
        <v>9.7248487546394216E-3</v>
      </c>
      <c r="H842" s="5">
        <f>('Raw Wide'!F841-'Raw Wide'!F840)/'Raw Wide'!F840</f>
        <v>-1.6851725925048553E-2</v>
      </c>
      <c r="I842" s="5">
        <f>('Raw Wide'!G841-'Raw Wide'!G840)/'Raw Wide'!G840</f>
        <v>5.8708280972076584E-3</v>
      </c>
      <c r="J842" s="5">
        <f>('Raw Wide'!H841-'Raw Wide'!H840)/'Raw Wide'!H840</f>
        <v>1.0427954787811326E-2</v>
      </c>
      <c r="K842" s="5">
        <f>('Raw Wide'!I841-'Raw Wide'!I840)/'Raw Wide'!I840</f>
        <v>-9.7878932649731621E-3</v>
      </c>
      <c r="W842" s="2">
        <v>44118</v>
      </c>
      <c r="X842" s="9">
        <f>return[[#This Row],[1COV.DE]]-$N$7</f>
        <v>3.6520134631772188E-3</v>
      </c>
      <c r="Y842" s="9">
        <f>return[[#This Row],[ADS.DE]]-$O$7</f>
        <v>-6.1883914333767474E-3</v>
      </c>
      <c r="Z842" s="9">
        <f>return[[#This Row],[DB1.DE]]-$P$7</f>
        <v>4.5419000992107615E-4</v>
      </c>
      <c r="AA842" s="9">
        <f>return[[#This Row],[FME.DE]]-$Q$7</f>
        <v>9.9367373338500632E-3</v>
      </c>
      <c r="AB842" s="9">
        <f>return[[#This Row],[MRK.DE]]-$R$7</f>
        <v>-1.7324343621407431E-2</v>
      </c>
      <c r="AC842" s="9">
        <f>return[[#This Row],[PUM.DE]]-$S$7</f>
        <v>5.0687072883113726E-3</v>
      </c>
      <c r="AD842" s="9">
        <f>return[[#This Row],[SIE.DE]]-$T$7</f>
        <v>1.029205919097991E-2</v>
      </c>
      <c r="AE842" s="9">
        <f>return[[#This Row],[ZAL.DE]]-$U$7</f>
        <v>-9.7423386478094585E-3</v>
      </c>
    </row>
    <row r="843" spans="3:31" x14ac:dyDescent="0.25">
      <c r="C843" s="2">
        <v>44119</v>
      </c>
      <c r="D843" s="5">
        <f>('Raw Wide'!B842-'Raw Wide'!B841)/'Raw Wide'!B841</f>
        <v>-1.4861537190304761E-2</v>
      </c>
      <c r="E843" s="5">
        <f>('Raw Wide'!C842-'Raw Wide'!C841)/'Raw Wide'!C841</f>
        <v>-2.7387627303818628E-2</v>
      </c>
      <c r="F843" s="5">
        <f>('Raw Wide'!D842-'Raw Wide'!D841)/'Raw Wide'!D841</f>
        <v>-1.7364725855094899E-2</v>
      </c>
      <c r="G843" s="5">
        <f>('Raw Wide'!E842-'Raw Wide'!E841)/'Raw Wide'!E841</f>
        <v>-3.082000233793054E-2</v>
      </c>
      <c r="H843" s="5">
        <f>('Raw Wide'!F842-'Raw Wide'!F841)/'Raw Wide'!F841</f>
        <v>-3.5449901201590236E-2</v>
      </c>
      <c r="I843" s="5">
        <f>('Raw Wide'!G842-'Raw Wide'!G841)/'Raw Wide'!G841</f>
        <v>-3.5748969283678995E-2</v>
      </c>
      <c r="J843" s="5">
        <f>('Raw Wide'!H842-'Raw Wide'!H841)/'Raw Wide'!H841</f>
        <v>-2.7224266856594369E-2</v>
      </c>
      <c r="K843" s="5">
        <f>('Raw Wide'!I842-'Raw Wide'!I841)/'Raw Wide'!I841</f>
        <v>-6.5898444366963562E-3</v>
      </c>
      <c r="W843" s="2">
        <v>44119</v>
      </c>
      <c r="X843" s="9">
        <f>return[[#This Row],[1COV.DE]]-$N$7</f>
        <v>-1.482532643053183E-2</v>
      </c>
      <c r="Y843" s="9">
        <f>return[[#This Row],[ADS.DE]]-$O$7</f>
        <v>-2.7642392724715012E-2</v>
      </c>
      <c r="Z843" s="9">
        <f>return[[#This Row],[DB1.DE]]-$P$7</f>
        <v>-1.7933089561116739E-2</v>
      </c>
      <c r="AA843" s="9">
        <f>return[[#This Row],[FME.DE]]-$Q$7</f>
        <v>-3.0608113758719899E-2</v>
      </c>
      <c r="AB843" s="9">
        <f>return[[#This Row],[MRK.DE]]-$R$7</f>
        <v>-3.5922518897949111E-2</v>
      </c>
      <c r="AC843" s="9">
        <f>return[[#This Row],[PUM.DE]]-$S$7</f>
        <v>-3.6551090092575282E-2</v>
      </c>
      <c r="AD843" s="9">
        <f>return[[#This Row],[SIE.DE]]-$T$7</f>
        <v>-2.7360162453425783E-2</v>
      </c>
      <c r="AE843" s="9">
        <f>return[[#This Row],[ZAL.DE]]-$U$7</f>
        <v>-6.5442898195326527E-3</v>
      </c>
    </row>
    <row r="844" spans="3:31" x14ac:dyDescent="0.25">
      <c r="C844" s="2">
        <v>44120</v>
      </c>
      <c r="D844" s="5">
        <f>('Raw Wide'!B843-'Raw Wide'!B842)/'Raw Wide'!B842</f>
        <v>1.5771350833151041E-2</v>
      </c>
      <c r="E844" s="5">
        <f>('Raw Wide'!C843-'Raw Wide'!C842)/'Raw Wide'!C842</f>
        <v>2.5270707155062282E-2</v>
      </c>
      <c r="F844" s="5">
        <f>('Raw Wide'!D843-'Raw Wide'!D842)/'Raw Wide'!D842</f>
        <v>1.593916491886312E-2</v>
      </c>
      <c r="G844" s="5">
        <f>('Raw Wide'!E843-'Raw Wide'!E842)/'Raw Wide'!E842</f>
        <v>1.3912508503357868E-2</v>
      </c>
      <c r="H844" s="5">
        <f>('Raw Wide'!F843-'Raw Wide'!F842)/'Raw Wide'!F842</f>
        <v>1.1308470239459186E-2</v>
      </c>
      <c r="I844" s="5">
        <f>('Raw Wide'!G843-'Raw Wide'!G842)/'Raw Wide'!G842</f>
        <v>6.8094769511804218E-3</v>
      </c>
      <c r="J844" s="5">
        <f>('Raw Wide'!H843-'Raw Wide'!H842)/'Raw Wide'!H842</f>
        <v>1.4816189942575084E-2</v>
      </c>
      <c r="K844" s="5">
        <f>('Raw Wide'!I843-'Raw Wide'!I842)/'Raw Wide'!I842</f>
        <v>4.5013623430789117E-3</v>
      </c>
      <c r="W844" s="2">
        <v>44120</v>
      </c>
      <c r="X844" s="9">
        <f>return[[#This Row],[1COV.DE]]-$N$7</f>
        <v>1.5807561592923972E-2</v>
      </c>
      <c r="Y844" s="9">
        <f>return[[#This Row],[ADS.DE]]-$O$7</f>
        <v>2.5015941734165898E-2</v>
      </c>
      <c r="Z844" s="9">
        <f>return[[#This Row],[DB1.DE]]-$P$7</f>
        <v>1.5370801212841279E-2</v>
      </c>
      <c r="AA844" s="9">
        <f>return[[#This Row],[FME.DE]]-$Q$7</f>
        <v>1.412439708256851E-2</v>
      </c>
      <c r="AB844" s="9">
        <f>return[[#This Row],[MRK.DE]]-$R$7</f>
        <v>1.0835852543100308E-2</v>
      </c>
      <c r="AC844" s="9">
        <f>return[[#This Row],[PUM.DE]]-$S$7</f>
        <v>6.007356142284136E-3</v>
      </c>
      <c r="AD844" s="9">
        <f>return[[#This Row],[SIE.DE]]-$T$7</f>
        <v>1.4680294345743668E-2</v>
      </c>
      <c r="AE844" s="9">
        <f>return[[#This Row],[ZAL.DE]]-$U$7</f>
        <v>4.5469169602426153E-3</v>
      </c>
    </row>
    <row r="845" spans="3:31" x14ac:dyDescent="0.25">
      <c r="C845" s="2">
        <v>44123</v>
      </c>
      <c r="D845" s="5">
        <f>('Raw Wide'!B844-'Raw Wide'!B843)/'Raw Wide'!B843</f>
        <v>-8.1007242721376198E-3</v>
      </c>
      <c r="E845" s="5">
        <f>('Raw Wide'!C844-'Raw Wide'!C843)/'Raw Wide'!C843</f>
        <v>3.5220058034734532E-4</v>
      </c>
      <c r="F845" s="5">
        <f>('Raw Wide'!D844-'Raw Wide'!D843)/'Raw Wide'!D843</f>
        <v>3.4093909915875251E-4</v>
      </c>
      <c r="G845" s="5">
        <f>('Raw Wide'!E844-'Raw Wide'!E843)/'Raw Wide'!E843</f>
        <v>-6.1606012441960565E-3</v>
      </c>
      <c r="H845" s="5">
        <f>('Raw Wide'!F844-'Raw Wide'!F843)/'Raw Wide'!F843</f>
        <v>-7.1884615562326643E-3</v>
      </c>
      <c r="I845" s="5">
        <f>('Raw Wide'!G844-'Raw Wide'!G843)/'Raw Wide'!G843</f>
        <v>2.204415345050393E-2</v>
      </c>
      <c r="J845" s="5">
        <f>('Raw Wide'!H844-'Raw Wide'!H843)/'Raw Wide'!H843</f>
        <v>-4.5061141862803968E-3</v>
      </c>
      <c r="K845" s="5">
        <f>('Raw Wide'!I844-'Raw Wide'!I843)/'Raw Wide'!I843</f>
        <v>2.3584551052432887E-3</v>
      </c>
      <c r="W845" s="2">
        <v>44123</v>
      </c>
      <c r="X845" s="9">
        <f>return[[#This Row],[1COV.DE]]-$N$7</f>
        <v>-8.0645135123646895E-3</v>
      </c>
      <c r="Y845" s="9">
        <f>return[[#This Row],[ADS.DE]]-$O$7</f>
        <v>9.7435159450961486E-5</v>
      </c>
      <c r="Z845" s="9">
        <f>return[[#This Row],[DB1.DE]]-$P$7</f>
        <v>-2.2742460686308788E-4</v>
      </c>
      <c r="AA845" s="9">
        <f>return[[#This Row],[FME.DE]]-$Q$7</f>
        <v>-5.9487126649854141E-3</v>
      </c>
      <c r="AB845" s="9">
        <f>return[[#This Row],[MRK.DE]]-$R$7</f>
        <v>-7.6610792525915418E-3</v>
      </c>
      <c r="AC845" s="9">
        <f>return[[#This Row],[PUM.DE]]-$S$7</f>
        <v>2.1242032641607643E-2</v>
      </c>
      <c r="AD845" s="9">
        <f>return[[#This Row],[SIE.DE]]-$T$7</f>
        <v>-4.6420097831118123E-3</v>
      </c>
      <c r="AE845" s="9">
        <f>return[[#This Row],[ZAL.DE]]-$U$7</f>
        <v>2.4040097224069922E-3</v>
      </c>
    </row>
    <row r="846" spans="3:31" x14ac:dyDescent="0.25">
      <c r="C846" s="2">
        <v>44124</v>
      </c>
      <c r="D846" s="5">
        <f>('Raw Wide'!B845-'Raw Wide'!B844)/'Raw Wide'!B844</f>
        <v>-1.8829346974165974E-2</v>
      </c>
      <c r="E846" s="5">
        <f>('Raw Wide'!C845-'Raw Wide'!C844)/'Raw Wide'!C844</f>
        <v>-8.7997005841753961E-3</v>
      </c>
      <c r="F846" s="5">
        <f>('Raw Wide'!D845-'Raw Wide'!D844)/'Raw Wide'!D844</f>
        <v>-3.4094844281441647E-2</v>
      </c>
      <c r="G846" s="5">
        <f>('Raw Wide'!E845-'Raw Wide'!E844)/'Raw Wide'!E844</f>
        <v>-5.5226891139389556E-2</v>
      </c>
      <c r="H846" s="5">
        <f>('Raw Wide'!F845-'Raw Wide'!F844)/'Raw Wide'!F844</f>
        <v>2.4134621871320767E-3</v>
      </c>
      <c r="I846" s="5">
        <f>('Raw Wide'!G845-'Raw Wide'!G844)/'Raw Wide'!G844</f>
        <v>-2.4509530563661839E-3</v>
      </c>
      <c r="J846" s="5">
        <f>('Raw Wide'!H845-'Raw Wide'!H844)/'Raw Wide'!H844</f>
        <v>2.5348435751777428E-3</v>
      </c>
      <c r="K846" s="5">
        <f>('Raw Wide'!I845-'Raw Wide'!I844)/'Raw Wide'!I844</f>
        <v>-2.3525882352945407E-4</v>
      </c>
      <c r="W846" s="2">
        <v>44124</v>
      </c>
      <c r="X846" s="9">
        <f>return[[#This Row],[1COV.DE]]-$N$7</f>
        <v>-1.8793136214393043E-2</v>
      </c>
      <c r="Y846" s="9">
        <f>return[[#This Row],[ADS.DE]]-$O$7</f>
        <v>-9.0544660050717804E-3</v>
      </c>
      <c r="Z846" s="9">
        <f>return[[#This Row],[DB1.DE]]-$P$7</f>
        <v>-3.4663207987463487E-2</v>
      </c>
      <c r="AA846" s="9">
        <f>return[[#This Row],[FME.DE]]-$Q$7</f>
        <v>-5.5015002560178911E-2</v>
      </c>
      <c r="AB846" s="9">
        <f>return[[#This Row],[MRK.DE]]-$R$7</f>
        <v>1.9408444907731989E-3</v>
      </c>
      <c r="AC846" s="9">
        <f>return[[#This Row],[PUM.DE]]-$S$7</f>
        <v>-3.2530738652624697E-3</v>
      </c>
      <c r="AD846" s="9">
        <f>return[[#This Row],[SIE.DE]]-$T$7</f>
        <v>2.3989479783463269E-3</v>
      </c>
      <c r="AE846" s="9">
        <f>return[[#This Row],[ZAL.DE]]-$U$7</f>
        <v>-1.897042063657504E-4</v>
      </c>
    </row>
    <row r="847" spans="3:31" x14ac:dyDescent="0.25">
      <c r="C847" s="2">
        <v>44125</v>
      </c>
      <c r="D847" s="5">
        <f>('Raw Wide'!B846-'Raw Wide'!B845)/'Raw Wide'!B845</f>
        <v>4.8554370795503201E-3</v>
      </c>
      <c r="E847" s="5">
        <f>('Raw Wide'!C846-'Raw Wide'!C845)/'Raw Wide'!C845</f>
        <v>-2.5213105266933541E-2</v>
      </c>
      <c r="F847" s="5">
        <f>('Raw Wide'!D846-'Raw Wide'!D845)/'Raw Wide'!D845</f>
        <v>-1.8354933406992586E-2</v>
      </c>
      <c r="G847" s="5">
        <f>('Raw Wide'!E846-'Raw Wide'!E845)/'Raw Wide'!E845</f>
        <v>-8.9476904466610329E-4</v>
      </c>
      <c r="H847" s="5">
        <f>('Raw Wide'!F846-'Raw Wide'!F845)/'Raw Wide'!F845</f>
        <v>3.6116040352661954E-3</v>
      </c>
      <c r="I847" s="5">
        <f>('Raw Wide'!G846-'Raw Wide'!G845)/'Raw Wide'!G845</f>
        <v>-6.1425370695176963E-3</v>
      </c>
      <c r="J847" s="5">
        <f>('Raw Wide'!H846-'Raw Wide'!H845)/'Raw Wide'!H845</f>
        <v>-1.8602153096987869E-2</v>
      </c>
      <c r="K847" s="5">
        <f>('Raw Wide'!I846-'Raw Wide'!I845)/'Raw Wide'!I845</f>
        <v>-2.1652199753393671E-2</v>
      </c>
      <c r="W847" s="2">
        <v>44125</v>
      </c>
      <c r="X847" s="9">
        <f>return[[#This Row],[1COV.DE]]-$N$7</f>
        <v>4.8916478393232505E-3</v>
      </c>
      <c r="Y847" s="9">
        <f>return[[#This Row],[ADS.DE]]-$O$7</f>
        <v>-2.5467870687829925E-2</v>
      </c>
      <c r="Z847" s="9">
        <f>return[[#This Row],[DB1.DE]]-$P$7</f>
        <v>-1.8923297113014426E-2</v>
      </c>
      <c r="AA847" s="9">
        <f>return[[#This Row],[FME.DE]]-$Q$7</f>
        <v>-6.8288046545546125E-4</v>
      </c>
      <c r="AB847" s="9">
        <f>return[[#This Row],[MRK.DE]]-$R$7</f>
        <v>3.1389863389073174E-3</v>
      </c>
      <c r="AC847" s="9">
        <f>return[[#This Row],[PUM.DE]]-$S$7</f>
        <v>-6.9446578784139821E-3</v>
      </c>
      <c r="AD847" s="9">
        <f>return[[#This Row],[SIE.DE]]-$T$7</f>
        <v>-1.8738048693819283E-2</v>
      </c>
      <c r="AE847" s="9">
        <f>return[[#This Row],[ZAL.DE]]-$U$7</f>
        <v>-2.1606645136229966E-2</v>
      </c>
    </row>
    <row r="848" spans="3:31" x14ac:dyDescent="0.25">
      <c r="C848" s="2">
        <v>44126</v>
      </c>
      <c r="D848" s="5">
        <f>('Raw Wide'!B847-'Raw Wide'!B846)/'Raw Wide'!B846</f>
        <v>3.2213764931607806E-3</v>
      </c>
      <c r="E848" s="5">
        <f>('Raw Wide'!C847-'Raw Wide'!C846)/'Raw Wide'!C846</f>
        <v>2.7686622968734805E-2</v>
      </c>
      <c r="F848" s="5">
        <f>('Raw Wide'!D847-'Raw Wide'!D846)/'Raw Wide'!D846</f>
        <v>-7.5513517288996147E-3</v>
      </c>
      <c r="G848" s="5">
        <f>('Raw Wide'!E847-'Raw Wide'!E846)/'Raw Wide'!E846</f>
        <v>3.5820475040252426E-3</v>
      </c>
      <c r="H848" s="5">
        <f>('Raw Wide'!F847-'Raw Wide'!F846)/'Raw Wide'!F846</f>
        <v>2.3190677559994304E-2</v>
      </c>
      <c r="I848" s="5">
        <f>('Raw Wide'!G847-'Raw Wide'!G846)/'Raw Wide'!G846</f>
        <v>-5.4388228637410442E-3</v>
      </c>
      <c r="J848" s="5">
        <f>('Raw Wide'!H847-'Raw Wide'!H846)/'Raw Wide'!H846</f>
        <v>3.1284422871889093E-3</v>
      </c>
      <c r="K848" s="5">
        <f>('Raw Wide'!I847-'Raw Wide'!I846)/'Raw Wide'!I846</f>
        <v>8.4194973348507753E-3</v>
      </c>
      <c r="W848" s="2">
        <v>44126</v>
      </c>
      <c r="X848" s="9">
        <f>return[[#This Row],[1COV.DE]]-$N$7</f>
        <v>3.2575872529337106E-3</v>
      </c>
      <c r="Y848" s="9">
        <f>return[[#This Row],[ADS.DE]]-$O$7</f>
        <v>2.7431857547838421E-2</v>
      </c>
      <c r="Z848" s="9">
        <f>return[[#This Row],[DB1.DE]]-$P$7</f>
        <v>-8.1197154349214543E-3</v>
      </c>
      <c r="AA848" s="9">
        <f>return[[#This Row],[FME.DE]]-$Q$7</f>
        <v>3.7939360832358847E-3</v>
      </c>
      <c r="AB848" s="9">
        <f>return[[#This Row],[MRK.DE]]-$R$7</f>
        <v>2.2718059863635426E-2</v>
      </c>
      <c r="AC848" s="9">
        <f>return[[#This Row],[PUM.DE]]-$S$7</f>
        <v>-6.24094367263733E-3</v>
      </c>
      <c r="AD848" s="9">
        <f>return[[#This Row],[SIE.DE]]-$T$7</f>
        <v>2.9925466903574934E-3</v>
      </c>
      <c r="AE848" s="9">
        <f>return[[#This Row],[ZAL.DE]]-$U$7</f>
        <v>8.4650519520144789E-3</v>
      </c>
    </row>
    <row r="849" spans="3:31" x14ac:dyDescent="0.25">
      <c r="C849" s="2">
        <v>44127</v>
      </c>
      <c r="D849" s="5">
        <f>('Raw Wide'!B848-'Raw Wide'!B847)/'Raw Wide'!B847</f>
        <v>8.7155692349501317E-3</v>
      </c>
      <c r="E849" s="5">
        <f>('Raw Wide'!C848-'Raw Wide'!C847)/'Raw Wide'!C847</f>
        <v>-1.0634955829900976E-3</v>
      </c>
      <c r="F849" s="5">
        <f>('Raw Wide'!D848-'Raw Wide'!D847)/'Raw Wide'!D847</f>
        <v>-1.8116253926410404E-3</v>
      </c>
      <c r="G849" s="5">
        <f>('Raw Wide'!E848-'Raw Wide'!E847)/'Raw Wide'!E847</f>
        <v>2.0820906221955503E-2</v>
      </c>
      <c r="H849" s="5">
        <f>('Raw Wide'!F848-'Raw Wide'!F847)/'Raw Wide'!F847</f>
        <v>3.0480755876063536E-2</v>
      </c>
      <c r="I849" s="5">
        <f>('Raw Wide'!G848-'Raw Wide'!G847)/'Raw Wide'!G847</f>
        <v>1.9139991574168489E-2</v>
      </c>
      <c r="J849" s="5">
        <f>('Raw Wide'!H848-'Raw Wide'!H847)/'Raw Wide'!H847</f>
        <v>5.8705742014145941E-3</v>
      </c>
      <c r="K849" s="5">
        <f>('Raw Wide'!I848-'Raw Wide'!I847)/'Raw Wide'!I847</f>
        <v>-1.5267152445952004E-2</v>
      </c>
      <c r="W849" s="2">
        <v>44127</v>
      </c>
      <c r="X849" s="9">
        <f>return[[#This Row],[1COV.DE]]-$N$7</f>
        <v>8.7517799947230621E-3</v>
      </c>
      <c r="Y849" s="9">
        <f>return[[#This Row],[ADS.DE]]-$O$7</f>
        <v>-1.3182610038864815E-3</v>
      </c>
      <c r="Z849" s="9">
        <f>return[[#This Row],[DB1.DE]]-$P$7</f>
        <v>-2.3799890986628807E-3</v>
      </c>
      <c r="AA849" s="9">
        <f>return[[#This Row],[FME.DE]]-$Q$7</f>
        <v>2.1032794801166144E-2</v>
      </c>
      <c r="AB849" s="9">
        <f>return[[#This Row],[MRK.DE]]-$R$7</f>
        <v>3.0008138179704658E-2</v>
      </c>
      <c r="AC849" s="9">
        <f>return[[#This Row],[PUM.DE]]-$S$7</f>
        <v>1.8337870765272202E-2</v>
      </c>
      <c r="AD849" s="9">
        <f>return[[#This Row],[SIE.DE]]-$T$7</f>
        <v>5.7346786045831787E-3</v>
      </c>
      <c r="AE849" s="9">
        <f>return[[#This Row],[ZAL.DE]]-$U$7</f>
        <v>-1.52215978287883E-2</v>
      </c>
    </row>
    <row r="850" spans="3:31" x14ac:dyDescent="0.25">
      <c r="C850" s="2">
        <v>44130</v>
      </c>
      <c r="D850" s="5">
        <f>('Raw Wide'!B849-'Raw Wide'!B848)/'Raw Wide'!B848</f>
        <v>-2.7739944417170675E-2</v>
      </c>
      <c r="E850" s="5">
        <f>('Raw Wide'!C849-'Raw Wide'!C848)/'Raw Wide'!C848</f>
        <v>-2.7679194296330499E-2</v>
      </c>
      <c r="F850" s="5">
        <f>('Raw Wide'!D849-'Raw Wide'!D848)/'Raw Wide'!D848</f>
        <v>-2.5771297110062798E-2</v>
      </c>
      <c r="G850" s="5">
        <f>('Raw Wide'!E849-'Raw Wide'!E848)/'Raw Wide'!E848</f>
        <v>8.7417277835929227E-4</v>
      </c>
      <c r="H850" s="5">
        <f>('Raw Wide'!F849-'Raw Wide'!F848)/'Raw Wide'!F848</f>
        <v>-7.5843985921397157E-3</v>
      </c>
      <c r="I850" s="5">
        <f>('Raw Wide'!G849-'Raw Wide'!G848)/'Raw Wide'!G848</f>
        <v>-3.14634853983305E-2</v>
      </c>
      <c r="J850" s="5">
        <f>('Raw Wide'!H849-'Raw Wide'!H848)/'Raw Wide'!H848</f>
        <v>-1.9514920579474168E-2</v>
      </c>
      <c r="K850" s="5">
        <f>('Raw Wide'!I849-'Raw Wide'!I848)/'Raw Wide'!I848</f>
        <v>-2.1802447233585215E-3</v>
      </c>
      <c r="W850" s="2">
        <v>44130</v>
      </c>
      <c r="X850" s="9">
        <f>return[[#This Row],[1COV.DE]]-$N$7</f>
        <v>-2.7703733657397745E-2</v>
      </c>
      <c r="Y850" s="9">
        <f>return[[#This Row],[ADS.DE]]-$O$7</f>
        <v>-2.7933959717226883E-2</v>
      </c>
      <c r="Z850" s="9">
        <f>return[[#This Row],[DB1.DE]]-$P$7</f>
        <v>-2.6339660816084638E-2</v>
      </c>
      <c r="AA850" s="9">
        <f>return[[#This Row],[FME.DE]]-$Q$7</f>
        <v>1.0860613575699343E-3</v>
      </c>
      <c r="AB850" s="9">
        <f>return[[#This Row],[MRK.DE]]-$R$7</f>
        <v>-8.0570162884985932E-3</v>
      </c>
      <c r="AC850" s="9">
        <f>return[[#This Row],[PUM.DE]]-$S$7</f>
        <v>-3.2265606207226787E-2</v>
      </c>
      <c r="AD850" s="9">
        <f>return[[#This Row],[SIE.DE]]-$T$7</f>
        <v>-1.9650816176305583E-2</v>
      </c>
      <c r="AE850" s="9">
        <f>return[[#This Row],[ZAL.DE]]-$U$7</f>
        <v>-2.134690106194818E-3</v>
      </c>
    </row>
    <row r="851" spans="3:31" x14ac:dyDescent="0.25">
      <c r="C851" s="2">
        <v>44131</v>
      </c>
      <c r="D851" s="5">
        <f>('Raw Wide'!B850-'Raw Wide'!B849)/'Raw Wide'!B849</f>
        <v>0</v>
      </c>
      <c r="E851" s="5">
        <f>('Raw Wide'!C850-'Raw Wide'!C849)/'Raw Wide'!C849</f>
        <v>-4.0145677866886805E-3</v>
      </c>
      <c r="F851" s="5">
        <f>('Raw Wide'!D850-'Raw Wide'!D849)/'Raw Wide'!D849</f>
        <v>-7.8241970062018201E-3</v>
      </c>
      <c r="G851" s="5">
        <f>('Raw Wide'!E850-'Raw Wide'!E849)/'Raw Wide'!E849</f>
        <v>4.0757273568939644E-3</v>
      </c>
      <c r="H851" s="5">
        <f>('Raw Wide'!F850-'Raw Wide'!F849)/'Raw Wide'!F849</f>
        <v>3.3244132893881909E-2</v>
      </c>
      <c r="I851" s="5">
        <f>('Raw Wide'!G850-'Raw Wide'!G849)/'Raw Wide'!G849</f>
        <v>1.5110754457015553E-3</v>
      </c>
      <c r="J851" s="5">
        <f>('Raw Wide'!H850-'Raw Wide'!H849)/'Raw Wide'!H849</f>
        <v>-9.3005757926136676E-3</v>
      </c>
      <c r="K851" s="5">
        <f>('Raw Wide'!I850-'Raw Wide'!I849)/'Raw Wide'!I849</f>
        <v>-1.4566606502789702E-2</v>
      </c>
      <c r="W851" s="2">
        <v>44131</v>
      </c>
      <c r="X851" s="9">
        <f>return[[#This Row],[1COV.DE]]-$N$7</f>
        <v>3.6210759772930063E-5</v>
      </c>
      <c r="Y851" s="9">
        <f>return[[#This Row],[ADS.DE]]-$O$7</f>
        <v>-4.2693332075850639E-3</v>
      </c>
      <c r="Z851" s="9">
        <f>return[[#This Row],[DB1.DE]]-$P$7</f>
        <v>-8.3925607122236606E-3</v>
      </c>
      <c r="AA851" s="9">
        <f>return[[#This Row],[FME.DE]]-$Q$7</f>
        <v>4.2876159361046069E-3</v>
      </c>
      <c r="AB851" s="9">
        <f>return[[#This Row],[MRK.DE]]-$R$7</f>
        <v>3.2771515197523034E-2</v>
      </c>
      <c r="AC851" s="9">
        <f>return[[#This Row],[PUM.DE]]-$S$7</f>
        <v>7.0895463680526924E-4</v>
      </c>
      <c r="AD851" s="9">
        <f>return[[#This Row],[SIE.DE]]-$T$7</f>
        <v>-9.4364713894450839E-3</v>
      </c>
      <c r="AE851" s="9">
        <f>return[[#This Row],[ZAL.DE]]-$U$7</f>
        <v>-1.4521051885625998E-2</v>
      </c>
    </row>
    <row r="852" spans="3:31" x14ac:dyDescent="0.25">
      <c r="C852" s="2">
        <v>44132</v>
      </c>
      <c r="D852" s="5">
        <f>('Raw Wide'!B851-'Raw Wide'!B850)/'Raw Wide'!B850</f>
        <v>-6.0336687379126855E-2</v>
      </c>
      <c r="E852" s="5">
        <f>('Raw Wide'!C851-'Raw Wide'!C850)/'Raw Wide'!C850</f>
        <v>-5.8263066848089885E-2</v>
      </c>
      <c r="F852" s="5">
        <f>('Raw Wide'!D851-'Raw Wide'!D850)/'Raw Wide'!D850</f>
        <v>-2.403296261272074E-2</v>
      </c>
      <c r="G852" s="5">
        <f>('Raw Wide'!E851-'Raw Wide'!E850)/'Raw Wide'!E850</f>
        <v>-1.3047307577091953E-2</v>
      </c>
      <c r="H852" s="5">
        <f>('Raw Wide'!F851-'Raw Wide'!F850)/'Raw Wide'!F850</f>
        <v>-3.3283324130644171E-3</v>
      </c>
      <c r="I852" s="5">
        <f>('Raw Wide'!G851-'Raw Wide'!G850)/'Raw Wide'!G850</f>
        <v>-3.7465441114309092E-2</v>
      </c>
      <c r="J852" s="5">
        <f>('Raw Wide'!H851-'Raw Wide'!H850)/'Raw Wide'!H850</f>
        <v>-6.0270409664661372E-2</v>
      </c>
      <c r="K852" s="5">
        <f>('Raw Wide'!I851-'Raw Wide'!I850)/'Raw Wide'!I850</f>
        <v>-3.9418452820893062E-3</v>
      </c>
      <c r="W852" s="2">
        <v>44132</v>
      </c>
      <c r="X852" s="9">
        <f>return[[#This Row],[1COV.DE]]-$N$7</f>
        <v>-6.0300476619353928E-2</v>
      </c>
      <c r="Y852" s="9">
        <f>return[[#This Row],[ADS.DE]]-$O$7</f>
        <v>-5.851783226898627E-2</v>
      </c>
      <c r="Z852" s="9">
        <f>return[[#This Row],[DB1.DE]]-$P$7</f>
        <v>-2.4601326318742581E-2</v>
      </c>
      <c r="AA852" s="9">
        <f>return[[#This Row],[FME.DE]]-$Q$7</f>
        <v>-1.2835418997881312E-2</v>
      </c>
      <c r="AB852" s="9">
        <f>return[[#This Row],[MRK.DE]]-$R$7</f>
        <v>-3.8009501094232951E-3</v>
      </c>
      <c r="AC852" s="9">
        <f>return[[#This Row],[PUM.DE]]-$S$7</f>
        <v>-3.8267561923205379E-2</v>
      </c>
      <c r="AD852" s="9">
        <f>return[[#This Row],[SIE.DE]]-$T$7</f>
        <v>-6.0406305261492786E-2</v>
      </c>
      <c r="AE852" s="9">
        <f>return[[#This Row],[ZAL.DE]]-$U$7</f>
        <v>-3.8962906649256026E-3</v>
      </c>
    </row>
    <row r="853" spans="3:31" x14ac:dyDescent="0.25">
      <c r="C853" s="2">
        <v>44133</v>
      </c>
      <c r="D853" s="5">
        <f>('Raw Wide'!B852-'Raw Wide'!B851)/'Raw Wide'!B851</f>
        <v>1.3190575180204549E-2</v>
      </c>
      <c r="E853" s="5">
        <f>('Raw Wide'!C852-'Raw Wide'!C851)/'Raw Wide'!C851</f>
        <v>7.0038649730363349E-3</v>
      </c>
      <c r="F853" s="5">
        <f>('Raw Wide'!D852-'Raw Wide'!D851)/'Raw Wide'!D851</f>
        <v>-4.6171291002639918E-3</v>
      </c>
      <c r="G853" s="5">
        <f>('Raw Wide'!E852-'Raw Wide'!E851)/'Raw Wide'!E851</f>
        <v>-2.7614578119311579E-2</v>
      </c>
      <c r="H853" s="5">
        <f>('Raw Wide'!F852-'Raw Wide'!F851)/'Raw Wide'!F851</f>
        <v>-1.6697667591593867E-2</v>
      </c>
      <c r="I853" s="5">
        <f>('Raw Wide'!G852-'Raw Wide'!G851)/'Raw Wide'!G851</f>
        <v>-5.2246944519878692E-3</v>
      </c>
      <c r="J853" s="5">
        <f>('Raw Wide'!H852-'Raw Wide'!H851)/'Raw Wide'!H851</f>
        <v>5.3946197473733228E-3</v>
      </c>
      <c r="K853" s="5">
        <f>('Raw Wide'!I852-'Raw Wide'!I851)/'Raw Wide'!I851</f>
        <v>1.6571802911553257E-2</v>
      </c>
      <c r="W853" s="2">
        <v>44133</v>
      </c>
      <c r="X853" s="9">
        <f>return[[#This Row],[1COV.DE]]-$N$7</f>
        <v>1.3226785939977479E-2</v>
      </c>
      <c r="Y853" s="9">
        <f>return[[#This Row],[ADS.DE]]-$O$7</f>
        <v>6.7490995521399515E-3</v>
      </c>
      <c r="Z853" s="9">
        <f>return[[#This Row],[DB1.DE]]-$P$7</f>
        <v>-5.1854928062858322E-3</v>
      </c>
      <c r="AA853" s="9">
        <f>return[[#This Row],[FME.DE]]-$Q$7</f>
        <v>-2.7402689540100937E-2</v>
      </c>
      <c r="AB853" s="9">
        <f>return[[#This Row],[MRK.DE]]-$R$7</f>
        <v>-1.7170285287952745E-2</v>
      </c>
      <c r="AC853" s="9">
        <f>return[[#This Row],[PUM.DE]]-$S$7</f>
        <v>-6.026815260884155E-3</v>
      </c>
      <c r="AD853" s="9">
        <f>return[[#This Row],[SIE.DE]]-$T$7</f>
        <v>5.2587241505419073E-3</v>
      </c>
      <c r="AE853" s="9">
        <f>return[[#This Row],[ZAL.DE]]-$U$7</f>
        <v>1.6617357528716962E-2</v>
      </c>
    </row>
    <row r="854" spans="3:31" x14ac:dyDescent="0.25">
      <c r="C854" s="2">
        <v>44134</v>
      </c>
      <c r="D854" s="5">
        <f>('Raw Wide'!B853-'Raw Wide'!B852)/'Raw Wide'!B852</f>
        <v>6.3866492612849376E-3</v>
      </c>
      <c r="E854" s="5">
        <f>('Raw Wide'!C853-'Raw Wide'!C852)/'Raw Wide'!C852</f>
        <v>-1.4683171205119028E-2</v>
      </c>
      <c r="F854" s="5">
        <f>('Raw Wide'!D853-'Raw Wide'!D852)/'Raw Wide'!D852</f>
        <v>-2.3192930819445647E-2</v>
      </c>
      <c r="G854" s="5">
        <f>('Raw Wide'!E853-'Raw Wide'!E852)/'Raw Wide'!E852</f>
        <v>-9.3654612617827988E-3</v>
      </c>
      <c r="H854" s="5">
        <f>('Raw Wide'!F853-'Raw Wide'!F852)/'Raw Wide'!F852</f>
        <v>-4.0377343616385925E-2</v>
      </c>
      <c r="I854" s="5">
        <f>('Raw Wide'!G853-'Raw Wide'!G852)/'Raw Wide'!G852</f>
        <v>-1.4705848302792422E-2</v>
      </c>
      <c r="J854" s="5">
        <f>('Raw Wide'!H853-'Raw Wide'!H852)/'Raw Wide'!H852</f>
        <v>5.961766739612964E-4</v>
      </c>
      <c r="K854" s="5">
        <f>('Raw Wide'!I853-'Raw Wide'!I852)/'Raw Wide'!I852</f>
        <v>-2.4574173646259252E-2</v>
      </c>
      <c r="W854" s="2">
        <v>44134</v>
      </c>
      <c r="X854" s="9">
        <f>return[[#This Row],[1COV.DE]]-$N$7</f>
        <v>6.422860021057868E-3</v>
      </c>
      <c r="Y854" s="9">
        <f>return[[#This Row],[ADS.DE]]-$O$7</f>
        <v>-1.4937936626015412E-2</v>
      </c>
      <c r="Z854" s="9">
        <f>return[[#This Row],[DB1.DE]]-$P$7</f>
        <v>-2.3761294525467488E-2</v>
      </c>
      <c r="AA854" s="9">
        <f>return[[#This Row],[FME.DE]]-$Q$7</f>
        <v>-9.1535726825721572E-3</v>
      </c>
      <c r="AB854" s="9">
        <f>return[[#This Row],[MRK.DE]]-$R$7</f>
        <v>-4.0849961312744799E-2</v>
      </c>
      <c r="AC854" s="9">
        <f>return[[#This Row],[PUM.DE]]-$S$7</f>
        <v>-1.5507969111688709E-2</v>
      </c>
      <c r="AD854" s="9">
        <f>return[[#This Row],[SIE.DE]]-$T$7</f>
        <v>4.602810771298806E-4</v>
      </c>
      <c r="AE854" s="9">
        <f>return[[#This Row],[ZAL.DE]]-$U$7</f>
        <v>-2.4528619029095547E-2</v>
      </c>
    </row>
    <row r="855" spans="3:31" x14ac:dyDescent="0.25">
      <c r="C855" s="2">
        <v>44137</v>
      </c>
      <c r="D855" s="5">
        <f>('Raw Wide'!B854-'Raw Wide'!B853)/'Raw Wide'!B853</f>
        <v>1.7573836389756427E-2</v>
      </c>
      <c r="E855" s="5">
        <f>('Raw Wide'!C854-'Raw Wide'!C853)/'Raw Wide'!C853</f>
        <v>1.9607866092016851E-2</v>
      </c>
      <c r="F855" s="5">
        <f>('Raw Wide'!D854-'Raw Wide'!D853)/'Raw Wide'!D853</f>
        <v>-8.3101826817869283E-3</v>
      </c>
      <c r="G855" s="5">
        <f>('Raw Wide'!E854-'Raw Wide'!E853)/'Raw Wide'!E853</f>
        <v>-4.5745712486922789E-3</v>
      </c>
      <c r="H855" s="5">
        <f>('Raw Wide'!F854-'Raw Wide'!F853)/'Raw Wide'!F853</f>
        <v>1.7695535894704913E-2</v>
      </c>
      <c r="I855" s="5">
        <f>('Raw Wide'!G854-'Raw Wide'!G853)/'Raw Wide'!G853</f>
        <v>2.3987504974943372E-3</v>
      </c>
      <c r="J855" s="5">
        <f>('Raw Wide'!H854-'Raw Wide'!H853)/'Raw Wide'!H853</f>
        <v>2.6812353516567224E-2</v>
      </c>
      <c r="K855" s="5">
        <f>('Raw Wide'!I854-'Raw Wide'!I853)/'Raw Wide'!I853</f>
        <v>3.217762534297821E-2</v>
      </c>
      <c r="W855" s="2">
        <v>44137</v>
      </c>
      <c r="X855" s="9">
        <f>return[[#This Row],[1COV.DE]]-$N$7</f>
        <v>1.7610047149529358E-2</v>
      </c>
      <c r="Y855" s="9">
        <f>return[[#This Row],[ADS.DE]]-$O$7</f>
        <v>1.9353100671120466E-2</v>
      </c>
      <c r="Z855" s="9">
        <f>return[[#This Row],[DB1.DE]]-$P$7</f>
        <v>-8.8785463878087688E-3</v>
      </c>
      <c r="AA855" s="9">
        <f>return[[#This Row],[FME.DE]]-$Q$7</f>
        <v>-4.3626826694816365E-3</v>
      </c>
      <c r="AB855" s="9">
        <f>return[[#This Row],[MRK.DE]]-$R$7</f>
        <v>1.7222918198346034E-2</v>
      </c>
      <c r="AC855" s="9">
        <f>return[[#This Row],[PUM.DE]]-$S$7</f>
        <v>1.5966296885980512E-3</v>
      </c>
      <c r="AD855" s="9">
        <f>return[[#This Row],[SIE.DE]]-$T$7</f>
        <v>2.6676457919735809E-2</v>
      </c>
      <c r="AE855" s="9">
        <f>return[[#This Row],[ZAL.DE]]-$U$7</f>
        <v>3.2223179960141915E-2</v>
      </c>
    </row>
    <row r="856" spans="3:31" x14ac:dyDescent="0.25">
      <c r="C856" s="2">
        <v>44138</v>
      </c>
      <c r="D856" s="5">
        <f>('Raw Wide'!B855-'Raw Wide'!B854)/'Raw Wide'!B854</f>
        <v>1.271300253153939E-2</v>
      </c>
      <c r="E856" s="5">
        <f>('Raw Wide'!C855-'Raw Wide'!C854)/'Raw Wide'!C854</f>
        <v>2.7307671954154823E-2</v>
      </c>
      <c r="F856" s="5">
        <f>('Raw Wide'!D855-'Raw Wide'!D854)/'Raw Wide'!D854</f>
        <v>9.5769579447019335E-3</v>
      </c>
      <c r="G856" s="5">
        <f>('Raw Wide'!E855-'Raw Wide'!E854)/'Raw Wide'!E854</f>
        <v>1.2254949677732045E-2</v>
      </c>
      <c r="H856" s="5">
        <f>('Raw Wide'!F855-'Raw Wide'!F854)/'Raw Wide'!F854</f>
        <v>2.859360840998515E-2</v>
      </c>
      <c r="I856" s="5">
        <f>('Raw Wide'!G855-'Raw Wide'!G854)/'Raw Wide'!G854</f>
        <v>3.7223346587102022E-3</v>
      </c>
      <c r="J856" s="5">
        <f>('Raw Wide'!H855-'Raw Wide'!H854)/'Raw Wide'!H854</f>
        <v>2.7852941598938571E-2</v>
      </c>
      <c r="K856" s="5">
        <f>('Raw Wide'!I855-'Raw Wide'!I854)/'Raw Wide'!I854</f>
        <v>2.5374564394041423E-2</v>
      </c>
      <c r="W856" s="2">
        <v>44138</v>
      </c>
      <c r="X856" s="9">
        <f>return[[#This Row],[1COV.DE]]-$N$7</f>
        <v>1.274921329131232E-2</v>
      </c>
      <c r="Y856" s="9">
        <f>return[[#This Row],[ADS.DE]]-$O$7</f>
        <v>2.7052906533258439E-2</v>
      </c>
      <c r="Z856" s="9">
        <f>return[[#This Row],[DB1.DE]]-$P$7</f>
        <v>9.008594238680093E-3</v>
      </c>
      <c r="AA856" s="9">
        <f>return[[#This Row],[FME.DE]]-$Q$7</f>
        <v>1.2466838256942687E-2</v>
      </c>
      <c r="AB856" s="9">
        <f>return[[#This Row],[MRK.DE]]-$R$7</f>
        <v>2.8120990713626271E-2</v>
      </c>
      <c r="AC856" s="9">
        <f>return[[#This Row],[PUM.DE]]-$S$7</f>
        <v>2.9202138498139159E-3</v>
      </c>
      <c r="AD856" s="9">
        <f>return[[#This Row],[SIE.DE]]-$T$7</f>
        <v>2.7717046002107157E-2</v>
      </c>
      <c r="AE856" s="9">
        <f>return[[#This Row],[ZAL.DE]]-$U$7</f>
        <v>2.5420119011205129E-2</v>
      </c>
    </row>
    <row r="857" spans="3:31" x14ac:dyDescent="0.25">
      <c r="C857" s="2">
        <v>44139</v>
      </c>
      <c r="D857" s="5">
        <f>('Raw Wide'!B856-'Raw Wide'!B855)/'Raw Wide'!B855</f>
        <v>2.8422155426984278E-3</v>
      </c>
      <c r="E857" s="5">
        <f>('Raw Wide'!C856-'Raw Wide'!C855)/'Raw Wide'!C855</f>
        <v>8.2365522025091027E-3</v>
      </c>
      <c r="F857" s="5">
        <f>('Raw Wide'!D856-'Raw Wide'!D855)/'Raw Wide'!D855</f>
        <v>4.5454469784537113E-2</v>
      </c>
      <c r="G857" s="5">
        <f>('Raw Wide'!E856-'Raw Wide'!E855)/'Raw Wide'!E855</f>
        <v>6.9612486881431374E-2</v>
      </c>
      <c r="H857" s="5">
        <f>('Raw Wide'!F856-'Raw Wide'!F855)/'Raw Wide'!F855</f>
        <v>2.0285510111637733E-2</v>
      </c>
      <c r="I857" s="5">
        <f>('Raw Wide'!G856-'Raw Wide'!G855)/'Raw Wide'!G855</f>
        <v>2.9139042729751864E-2</v>
      </c>
      <c r="J857" s="5">
        <f>('Raw Wide'!H856-'Raw Wide'!H855)/'Raw Wide'!H855</f>
        <v>1.1102785568055318E-2</v>
      </c>
      <c r="K857" s="5">
        <f>('Raw Wide'!I856-'Raw Wide'!I855)/'Raw Wide'!I855</f>
        <v>3.959462597696646E-2</v>
      </c>
      <c r="W857" s="2">
        <v>44139</v>
      </c>
      <c r="X857" s="9">
        <f>return[[#This Row],[1COV.DE]]-$N$7</f>
        <v>2.8784263024713578E-3</v>
      </c>
      <c r="Y857" s="9">
        <f>return[[#This Row],[ADS.DE]]-$O$7</f>
        <v>7.9817867816127184E-3</v>
      </c>
      <c r="Z857" s="9">
        <f>return[[#This Row],[DB1.DE]]-$P$7</f>
        <v>4.4886106078515273E-2</v>
      </c>
      <c r="AA857" s="9">
        <f>return[[#This Row],[FME.DE]]-$Q$7</f>
        <v>6.9824375460642019E-2</v>
      </c>
      <c r="AB857" s="9">
        <f>return[[#This Row],[MRK.DE]]-$R$7</f>
        <v>1.9812892415278855E-2</v>
      </c>
      <c r="AC857" s="9">
        <f>return[[#This Row],[PUM.DE]]-$S$7</f>
        <v>2.8336921920855577E-2</v>
      </c>
      <c r="AD857" s="9">
        <f>return[[#This Row],[SIE.DE]]-$T$7</f>
        <v>1.0966889971223902E-2</v>
      </c>
      <c r="AE857" s="9">
        <f>return[[#This Row],[ZAL.DE]]-$U$7</f>
        <v>3.9640180594130166E-2</v>
      </c>
    </row>
    <row r="858" spans="3:31" x14ac:dyDescent="0.25">
      <c r="C858" s="2">
        <v>44140</v>
      </c>
      <c r="D858" s="5">
        <f>('Raw Wide'!B857-'Raw Wide'!B856)/'Raw Wide'!B856</f>
        <v>2.8341863538027113E-3</v>
      </c>
      <c r="E858" s="5">
        <f>('Raw Wide'!C857-'Raw Wide'!C856)/'Raw Wide'!C856</f>
        <v>2.1537441504150993E-2</v>
      </c>
      <c r="F858" s="5">
        <f>('Raw Wide'!D857-'Raw Wide'!D856)/'Raw Wide'!D856</f>
        <v>1.5122897933654724E-2</v>
      </c>
      <c r="G858" s="5">
        <f>('Raw Wide'!E857-'Raw Wide'!E856)/'Raw Wide'!E856</f>
        <v>4.8103751701956228E-3</v>
      </c>
      <c r="H858" s="5">
        <f>('Raw Wide'!F857-'Raw Wide'!F856)/'Raw Wide'!F856</f>
        <v>2.9455154360510222E-3</v>
      </c>
      <c r="I858" s="5">
        <f>('Raw Wide'!G857-'Raw Wide'!G856)/'Raw Wide'!G856</f>
        <v>2.6769670317509934E-2</v>
      </c>
      <c r="J858" s="5">
        <f>('Raw Wide'!H857-'Raw Wide'!H856)/'Raw Wide'!H856</f>
        <v>2.4381165602077405E-2</v>
      </c>
      <c r="K858" s="5">
        <f>('Raw Wide'!I857-'Raw Wide'!I856)/'Raw Wide'!I856</f>
        <v>-8.1614258879910504E-3</v>
      </c>
      <c r="W858" s="2">
        <v>44140</v>
      </c>
      <c r="X858" s="9">
        <f>return[[#This Row],[1COV.DE]]-$N$7</f>
        <v>2.8703971135756413E-3</v>
      </c>
      <c r="Y858" s="9">
        <f>return[[#This Row],[ADS.DE]]-$O$7</f>
        <v>2.1282676083254608E-2</v>
      </c>
      <c r="Z858" s="9">
        <f>return[[#This Row],[DB1.DE]]-$P$7</f>
        <v>1.4554534227632884E-2</v>
      </c>
      <c r="AA858" s="9">
        <f>return[[#This Row],[FME.DE]]-$Q$7</f>
        <v>5.0222637494062652E-3</v>
      </c>
      <c r="AB858" s="9">
        <f>return[[#This Row],[MRK.DE]]-$R$7</f>
        <v>2.4728977396921443E-3</v>
      </c>
      <c r="AC858" s="9">
        <f>return[[#This Row],[PUM.DE]]-$S$7</f>
        <v>2.5967549508613647E-2</v>
      </c>
      <c r="AD858" s="9">
        <f>return[[#This Row],[SIE.DE]]-$T$7</f>
        <v>2.424527000524599E-2</v>
      </c>
      <c r="AE858" s="9">
        <f>return[[#This Row],[ZAL.DE]]-$U$7</f>
        <v>-8.1158712708273469E-3</v>
      </c>
    </row>
    <row r="859" spans="3:31" x14ac:dyDescent="0.25">
      <c r="C859" s="2">
        <v>44141</v>
      </c>
      <c r="D859" s="5">
        <f>('Raw Wide'!B858-'Raw Wide'!B857)/'Raw Wide'!B857</f>
        <v>-9.6562004658673848E-3</v>
      </c>
      <c r="E859" s="5">
        <f>('Raw Wide'!C858-'Raw Wide'!C857)/'Raw Wide'!C857</f>
        <v>8.3605127092415514E-3</v>
      </c>
      <c r="F859" s="5">
        <f>('Raw Wide'!D858-'Raw Wide'!D857)/'Raw Wide'!D857</f>
        <v>-2.2346489926830648E-3</v>
      </c>
      <c r="G859" s="5">
        <f>('Raw Wide'!E858-'Raw Wide'!E857)/'Raw Wide'!E857</f>
        <v>-1.7459776624454505E-2</v>
      </c>
      <c r="H859" s="5">
        <f>('Raw Wide'!F858-'Raw Wide'!F857)/'Raw Wide'!F857</f>
        <v>7.3427801353816776E-4</v>
      </c>
      <c r="I859" s="5">
        <f>('Raw Wide'!G858-'Raw Wide'!G857)/'Raw Wide'!G857</f>
        <v>1.504155125639055E-3</v>
      </c>
      <c r="J859" s="5">
        <f>('Raw Wide'!H858-'Raw Wide'!H857)/'Raw Wide'!H857</f>
        <v>-1.308144576279842E-2</v>
      </c>
      <c r="K859" s="5">
        <f>('Raw Wide'!I858-'Raw Wide'!I857)/'Raw Wide'!I857</f>
        <v>3.1999885714286132E-3</v>
      </c>
      <c r="W859" s="2">
        <v>44141</v>
      </c>
      <c r="X859" s="9">
        <f>return[[#This Row],[1COV.DE]]-$N$7</f>
        <v>-9.6199897060944544E-3</v>
      </c>
      <c r="Y859" s="9">
        <f>return[[#This Row],[ADS.DE]]-$O$7</f>
        <v>8.1057472883451671E-3</v>
      </c>
      <c r="Z859" s="9">
        <f>return[[#This Row],[DB1.DE]]-$P$7</f>
        <v>-2.8030126987049053E-3</v>
      </c>
      <c r="AA859" s="9">
        <f>return[[#This Row],[FME.DE]]-$Q$7</f>
        <v>-1.7247888045243864E-2</v>
      </c>
      <c r="AB859" s="9">
        <f>return[[#This Row],[MRK.DE]]-$R$7</f>
        <v>2.6166031717928998E-4</v>
      </c>
      <c r="AC859" s="9">
        <f>return[[#This Row],[PUM.DE]]-$S$7</f>
        <v>7.0203431674276898E-4</v>
      </c>
      <c r="AD859" s="9">
        <f>return[[#This Row],[SIE.DE]]-$T$7</f>
        <v>-1.3217341359629837E-2</v>
      </c>
      <c r="AE859" s="9">
        <f>return[[#This Row],[ZAL.DE]]-$U$7</f>
        <v>3.2455431885923167E-3</v>
      </c>
    </row>
    <row r="860" spans="3:31" x14ac:dyDescent="0.25">
      <c r="C860" s="2">
        <v>44144</v>
      </c>
      <c r="D860" s="5">
        <f>('Raw Wide'!B859-'Raw Wide'!B858)/'Raw Wide'!B858</f>
        <v>5.160528146225344E-2</v>
      </c>
      <c r="E860" s="5">
        <f>('Raw Wide'!C859-'Raw Wide'!C858)/'Raw Wide'!C858</f>
        <v>7.7144901400880178E-2</v>
      </c>
      <c r="F860" s="5">
        <f>('Raw Wide'!D859-'Raw Wide'!D858)/'Raw Wide'!D858</f>
        <v>7.4656009827158473E-3</v>
      </c>
      <c r="G860" s="5">
        <f>('Raw Wide'!E859-'Raw Wide'!E858)/'Raw Wide'!E858</f>
        <v>4.9297810892192706E-2</v>
      </c>
      <c r="H860" s="5">
        <f>('Raw Wide'!F859-'Raw Wide'!F858)/'Raw Wide'!F858</f>
        <v>-2.2377216795743025E-2</v>
      </c>
      <c r="I860" s="5">
        <f>('Raw Wide'!G859-'Raw Wide'!G858)/'Raw Wide'!G858</f>
        <v>5.6320429281889017E-2</v>
      </c>
      <c r="J860" s="5">
        <f>('Raw Wide'!H859-'Raw Wide'!H858)/'Raw Wide'!H858</f>
        <v>7.2165066153366472E-2</v>
      </c>
      <c r="K860" s="5">
        <f>('Raw Wide'!I859-'Raw Wide'!I858)/'Raw Wide'!I858</f>
        <v>-9.5693803778694506E-2</v>
      </c>
      <c r="W860" s="2">
        <v>44144</v>
      </c>
      <c r="X860" s="9">
        <f>return[[#This Row],[1COV.DE]]-$N$7</f>
        <v>5.1641492222026367E-2</v>
      </c>
      <c r="Y860" s="9">
        <f>return[[#This Row],[ADS.DE]]-$O$7</f>
        <v>7.6890135979983801E-2</v>
      </c>
      <c r="Z860" s="9">
        <f>return[[#This Row],[DB1.DE]]-$P$7</f>
        <v>6.8972372766940068E-3</v>
      </c>
      <c r="AA860" s="9">
        <f>return[[#This Row],[FME.DE]]-$Q$7</f>
        <v>4.9509699471403351E-2</v>
      </c>
      <c r="AB860" s="9">
        <f>return[[#This Row],[MRK.DE]]-$R$7</f>
        <v>-2.2849834492101904E-2</v>
      </c>
      <c r="AC860" s="9">
        <f>return[[#This Row],[PUM.DE]]-$S$7</f>
        <v>5.5518308472992731E-2</v>
      </c>
      <c r="AD860" s="9">
        <f>return[[#This Row],[SIE.DE]]-$T$7</f>
        <v>7.2029170556535058E-2</v>
      </c>
      <c r="AE860" s="9">
        <f>return[[#This Row],[ZAL.DE]]-$U$7</f>
        <v>-9.5648249161530807E-2</v>
      </c>
    </row>
    <row r="861" spans="3:31" x14ac:dyDescent="0.25">
      <c r="C861" s="2">
        <v>44145</v>
      </c>
      <c r="D861" s="5">
        <f>('Raw Wide'!B860-'Raw Wide'!B859)/'Raw Wide'!B859</f>
        <v>1.4699132819401373E-2</v>
      </c>
      <c r="E861" s="5">
        <f>('Raw Wide'!C860-'Raw Wide'!C859)/'Raw Wide'!C859</f>
        <v>-5.7898189162354667E-2</v>
      </c>
      <c r="F861" s="5">
        <f>('Raw Wide'!D860-'Raw Wide'!D859)/'Raw Wide'!D859</f>
        <v>-4.4090435764669804E-2</v>
      </c>
      <c r="G861" s="5">
        <f>('Raw Wide'!E860-'Raw Wide'!E859)/'Raw Wide'!E859</f>
        <v>1.0926275716129307E-3</v>
      </c>
      <c r="H861" s="5">
        <f>('Raw Wide'!F860-'Raw Wide'!F859)/'Raw Wide'!F859</f>
        <v>-3.1894893464629738E-2</v>
      </c>
      <c r="I861" s="5">
        <f>('Raw Wide'!G860-'Raw Wide'!G859)/'Raw Wide'!G859</f>
        <v>-5.4028566704706175E-2</v>
      </c>
      <c r="J861" s="5">
        <f>('Raw Wide'!H860-'Raw Wide'!H859)/'Raw Wide'!H859</f>
        <v>1.6483437062199294E-2</v>
      </c>
      <c r="K861" s="5">
        <f>('Raw Wide'!I860-'Raw Wide'!I859)/'Raw Wide'!I859</f>
        <v>-3.7288978481568806E-2</v>
      </c>
      <c r="W861" s="2">
        <v>44145</v>
      </c>
      <c r="X861" s="9">
        <f>return[[#This Row],[1COV.DE]]-$N$7</f>
        <v>1.4735343579174304E-2</v>
      </c>
      <c r="Y861" s="9">
        <f>return[[#This Row],[ADS.DE]]-$O$7</f>
        <v>-5.8152954583251051E-2</v>
      </c>
      <c r="Z861" s="9">
        <f>return[[#This Row],[DB1.DE]]-$P$7</f>
        <v>-4.4658799470691644E-2</v>
      </c>
      <c r="AA861" s="9">
        <f>return[[#This Row],[FME.DE]]-$Q$7</f>
        <v>1.3045161508235727E-3</v>
      </c>
      <c r="AB861" s="9">
        <f>return[[#This Row],[MRK.DE]]-$R$7</f>
        <v>-3.2367511160988613E-2</v>
      </c>
      <c r="AC861" s="9">
        <f>return[[#This Row],[PUM.DE]]-$S$7</f>
        <v>-5.4830687513602462E-2</v>
      </c>
      <c r="AD861" s="9">
        <f>return[[#This Row],[SIE.DE]]-$T$7</f>
        <v>1.634754146536788E-2</v>
      </c>
      <c r="AE861" s="9">
        <f>return[[#This Row],[ZAL.DE]]-$U$7</f>
        <v>-3.7243423864405101E-2</v>
      </c>
    </row>
    <row r="862" spans="3:31" x14ac:dyDescent="0.25">
      <c r="C862" s="2">
        <v>44146</v>
      </c>
      <c r="D862" s="5">
        <f>('Raw Wide'!B861-'Raw Wide'!B860)/'Raw Wide'!B860</f>
        <v>-1.3370795240971881E-3</v>
      </c>
      <c r="E862" s="5">
        <f>('Raw Wide'!C861-'Raw Wide'!C860)/'Raw Wide'!C860</f>
        <v>-7.815328342254655E-3</v>
      </c>
      <c r="F862" s="5">
        <f>('Raw Wide'!D861-'Raw Wide'!D860)/'Raw Wide'!D860</f>
        <v>2.906978938427059E-2</v>
      </c>
      <c r="G862" s="5">
        <f>('Raw Wide'!E861-'Raw Wide'!E860)/'Raw Wide'!E860</f>
        <v>-1.6371953350470556E-3</v>
      </c>
      <c r="H862" s="5">
        <f>('Raw Wide'!F861-'Raw Wide'!F860)/'Raw Wide'!F860</f>
        <v>2.1705440801188736E-2</v>
      </c>
      <c r="I862" s="5">
        <f>('Raw Wide'!G861-'Raw Wide'!G860)/'Raw Wide'!G860</f>
        <v>4.2586424438753184E-3</v>
      </c>
      <c r="J862" s="5">
        <f>('Raw Wide'!H861-'Raw Wide'!H860)/'Raw Wide'!H860</f>
        <v>-7.4324280349042727E-3</v>
      </c>
      <c r="K862" s="5">
        <f>('Raw Wide'!I861-'Raw Wide'!I860)/'Raw Wide'!I860</f>
        <v>6.4904463881299709E-2</v>
      </c>
      <c r="W862" s="2">
        <v>44146</v>
      </c>
      <c r="X862" s="9">
        <f>return[[#This Row],[1COV.DE]]-$N$7</f>
        <v>-1.3008687643242581E-3</v>
      </c>
      <c r="Y862" s="9">
        <f>return[[#This Row],[ADS.DE]]-$O$7</f>
        <v>-8.0700937631510393E-3</v>
      </c>
      <c r="Z862" s="9">
        <f>return[[#This Row],[DB1.DE]]-$P$7</f>
        <v>2.8501425678248749E-2</v>
      </c>
      <c r="AA862" s="9">
        <f>return[[#This Row],[FME.DE]]-$Q$7</f>
        <v>-1.4253067558364135E-3</v>
      </c>
      <c r="AB862" s="9">
        <f>return[[#This Row],[MRK.DE]]-$R$7</f>
        <v>2.1232823104829858E-2</v>
      </c>
      <c r="AC862" s="9">
        <f>return[[#This Row],[PUM.DE]]-$S$7</f>
        <v>3.4565216349790326E-3</v>
      </c>
      <c r="AD862" s="9">
        <f>return[[#This Row],[SIE.DE]]-$T$7</f>
        <v>-7.5683236317356881E-3</v>
      </c>
      <c r="AE862" s="9">
        <f>return[[#This Row],[ZAL.DE]]-$U$7</f>
        <v>6.4950018498463408E-2</v>
      </c>
    </row>
    <row r="863" spans="3:31" x14ac:dyDescent="0.25">
      <c r="C863" s="2">
        <v>44147</v>
      </c>
      <c r="D863" s="5">
        <f>('Raw Wide'!B862-'Raw Wide'!B861)/'Raw Wide'!B861</f>
        <v>-1.696054551114836E-2</v>
      </c>
      <c r="E863" s="5">
        <f>('Raw Wide'!C862-'Raw Wide'!C861)/'Raw Wide'!C861</f>
        <v>-1.897601709587798E-2</v>
      </c>
      <c r="F863" s="5">
        <f>('Raw Wide'!D862-'Raw Wide'!D861)/'Raw Wide'!D861</f>
        <v>4.5197430862376417E-3</v>
      </c>
      <c r="G863" s="5">
        <f>('Raw Wide'!E862-'Raw Wide'!E861)/'Raw Wide'!E861</f>
        <v>-1.5304762459172798E-2</v>
      </c>
      <c r="H863" s="5">
        <f>('Raw Wide'!F862-'Raw Wide'!F861)/'Raw Wide'!F861</f>
        <v>-5.3110344036353795E-3</v>
      </c>
      <c r="I863" s="5">
        <f>('Raw Wide'!G862-'Raw Wide'!G861)/'Raw Wide'!G861</f>
        <v>1.4467303698987561E-2</v>
      </c>
      <c r="J863" s="5">
        <f>('Raw Wide'!H862-'Raw Wide'!H861)/'Raw Wide'!H861</f>
        <v>-3.2334956742741061E-2</v>
      </c>
      <c r="K863" s="5">
        <f>('Raw Wide'!I862-'Raw Wide'!I861)/'Raw Wide'!I861</f>
        <v>1.5974478347547786E-2</v>
      </c>
      <c r="W863" s="2">
        <v>44147</v>
      </c>
      <c r="X863" s="9">
        <f>return[[#This Row],[1COV.DE]]-$N$7</f>
        <v>-1.692433475137543E-2</v>
      </c>
      <c r="Y863" s="9">
        <f>return[[#This Row],[ADS.DE]]-$O$7</f>
        <v>-1.9230782516774365E-2</v>
      </c>
      <c r="Z863" s="9">
        <f>return[[#This Row],[DB1.DE]]-$P$7</f>
        <v>3.9513793802158012E-3</v>
      </c>
      <c r="AA863" s="9">
        <f>return[[#This Row],[FME.DE]]-$Q$7</f>
        <v>-1.5092873879962157E-2</v>
      </c>
      <c r="AB863" s="9">
        <f>return[[#This Row],[MRK.DE]]-$R$7</f>
        <v>-5.783652099994257E-3</v>
      </c>
      <c r="AC863" s="9">
        <f>return[[#This Row],[PUM.DE]]-$S$7</f>
        <v>1.3665182890091275E-2</v>
      </c>
      <c r="AD863" s="9">
        <f>return[[#This Row],[SIE.DE]]-$T$7</f>
        <v>-3.2470852339572476E-2</v>
      </c>
      <c r="AE863" s="9">
        <f>return[[#This Row],[ZAL.DE]]-$U$7</f>
        <v>1.6020032964711491E-2</v>
      </c>
    </row>
    <row r="864" spans="3:31" x14ac:dyDescent="0.25">
      <c r="C864" s="2">
        <v>44148</v>
      </c>
      <c r="D864" s="5">
        <f>('Raw Wide'!B863-'Raw Wide'!B862)/'Raw Wide'!B862</f>
        <v>-2.4971823549842982E-3</v>
      </c>
      <c r="E864" s="5">
        <f>('Raw Wide'!C863-'Raw Wide'!C862)/'Raw Wide'!C862</f>
        <v>-1.4598514724918915E-2</v>
      </c>
      <c r="F864" s="5">
        <f>('Raw Wide'!D863-'Raw Wide'!D862)/'Raw Wide'!D862</f>
        <v>2.6621524186789383E-2</v>
      </c>
      <c r="G864" s="5">
        <f>('Raw Wide'!E863-'Raw Wide'!E862)/'Raw Wide'!E862</f>
        <v>-1.9429005634263609E-3</v>
      </c>
      <c r="H864" s="5">
        <f>('Raw Wide'!F863-'Raw Wide'!F862)/'Raw Wide'!F862</f>
        <v>4.9579669256933166E-3</v>
      </c>
      <c r="I864" s="5">
        <f>('Raw Wide'!G863-'Raw Wide'!G862)/'Raw Wide'!G862</f>
        <v>1.4015346148038116E-2</v>
      </c>
      <c r="J864" s="5">
        <f>('Raw Wide'!H863-'Raw Wide'!H862)/'Raw Wide'!H862</f>
        <v>-5.9794906067560738E-3</v>
      </c>
      <c r="K864" s="5">
        <f>('Raw Wide'!I863-'Raw Wide'!I862)/'Raw Wide'!I862</f>
        <v>-3.3865263667151205E-3</v>
      </c>
      <c r="W864" s="2">
        <v>44148</v>
      </c>
      <c r="X864" s="9">
        <f>return[[#This Row],[1COV.DE]]-$N$7</f>
        <v>-2.4609715952113682E-3</v>
      </c>
      <c r="Y864" s="9">
        <f>return[[#This Row],[ADS.DE]]-$O$7</f>
        <v>-1.4853280145815299E-2</v>
      </c>
      <c r="Z864" s="9">
        <f>return[[#This Row],[DB1.DE]]-$P$7</f>
        <v>2.6053160480767543E-2</v>
      </c>
      <c r="AA864" s="9">
        <f>return[[#This Row],[FME.DE]]-$Q$7</f>
        <v>-1.7310119842157189E-3</v>
      </c>
      <c r="AB864" s="9">
        <f>return[[#This Row],[MRK.DE]]-$R$7</f>
        <v>4.485349229334439E-3</v>
      </c>
      <c r="AC864" s="9">
        <f>return[[#This Row],[PUM.DE]]-$S$7</f>
        <v>1.321322533914183E-2</v>
      </c>
      <c r="AD864" s="9">
        <f>return[[#This Row],[SIE.DE]]-$T$7</f>
        <v>-6.1153862035874893E-3</v>
      </c>
      <c r="AE864" s="9">
        <f>return[[#This Row],[ZAL.DE]]-$U$7</f>
        <v>-3.3409717495514169E-3</v>
      </c>
    </row>
    <row r="865" spans="3:31" x14ac:dyDescent="0.25">
      <c r="C865" s="2">
        <v>44151</v>
      </c>
      <c r="D865" s="5">
        <f>('Raw Wide'!B864-'Raw Wide'!B863)/'Raw Wide'!B863</f>
        <v>5.3709638194048212E-2</v>
      </c>
      <c r="E865" s="5">
        <f>('Raw Wide'!C864-'Raw Wide'!C863)/'Raw Wide'!C863</f>
        <v>1.8888945772899551E-2</v>
      </c>
      <c r="F865" s="5">
        <f>('Raw Wide'!D864-'Raw Wide'!D863)/'Raw Wide'!D863</f>
        <v>-9.4957782765911544E-3</v>
      </c>
      <c r="G865" s="5">
        <f>('Raw Wide'!E864-'Raw Wide'!E863)/'Raw Wide'!E863</f>
        <v>8.8988762843184334E-3</v>
      </c>
      <c r="H865" s="5">
        <f>('Raw Wide'!F864-'Raw Wide'!F863)/'Raw Wide'!F863</f>
        <v>3.415604160787556E-3</v>
      </c>
      <c r="I865" s="5">
        <f>('Raw Wide'!G864-'Raw Wide'!G863)/'Raw Wide'!G863</f>
        <v>-2.9098326160612448E-3</v>
      </c>
      <c r="J865" s="5">
        <f>('Raw Wide'!H864-'Raw Wide'!H863)/'Raw Wide'!H863</f>
        <v>-6.546388034111777E-3</v>
      </c>
      <c r="K865" s="5">
        <f>('Raw Wide'!I864-'Raw Wide'!I863)/'Raw Wide'!I863</f>
        <v>-3.9077693226269507E-2</v>
      </c>
      <c r="W865" s="2">
        <v>44151</v>
      </c>
      <c r="X865" s="9">
        <f>return[[#This Row],[1COV.DE]]-$N$7</f>
        <v>5.3745848953821139E-2</v>
      </c>
      <c r="Y865" s="9">
        <f>return[[#This Row],[ADS.DE]]-$O$7</f>
        <v>1.8634180352003166E-2</v>
      </c>
      <c r="Z865" s="9">
        <f>return[[#This Row],[DB1.DE]]-$P$7</f>
        <v>-1.0064141982612995E-2</v>
      </c>
      <c r="AA865" s="9">
        <f>return[[#This Row],[FME.DE]]-$Q$7</f>
        <v>9.110764863529075E-3</v>
      </c>
      <c r="AB865" s="9">
        <f>return[[#This Row],[MRK.DE]]-$R$7</f>
        <v>2.9429864644286781E-3</v>
      </c>
      <c r="AC865" s="9">
        <f>return[[#This Row],[PUM.DE]]-$S$7</f>
        <v>-3.7119534249575306E-3</v>
      </c>
      <c r="AD865" s="9">
        <f>return[[#This Row],[SIE.DE]]-$T$7</f>
        <v>-6.6822836309431925E-3</v>
      </c>
      <c r="AE865" s="9">
        <f>return[[#This Row],[ZAL.DE]]-$U$7</f>
        <v>-3.9032138609105801E-2</v>
      </c>
    </row>
    <row r="866" spans="3:31" x14ac:dyDescent="0.25">
      <c r="C866" s="2">
        <v>44152</v>
      </c>
      <c r="D866" s="5">
        <f>('Raw Wide'!B865-'Raw Wide'!B864)/'Raw Wide'!B864</f>
        <v>-6.4795118560838656E-3</v>
      </c>
      <c r="E866" s="5">
        <f>('Raw Wide'!C865-'Raw Wide'!C864)/'Raw Wide'!C864</f>
        <v>9.0875865378009738E-3</v>
      </c>
      <c r="F866" s="5">
        <f>('Raw Wide'!D865-'Raw Wide'!D864)/'Raw Wide'!D864</f>
        <v>-1.51180035915066E-2</v>
      </c>
      <c r="G866" s="5">
        <f>('Raw Wide'!E865-'Raw Wide'!E864)/'Raw Wide'!E864</f>
        <v>-1.2679193278716951E-2</v>
      </c>
      <c r="H866" s="5">
        <f>('Raw Wide'!F865-'Raw Wide'!F864)/'Raw Wide'!F864</f>
        <v>-8.6989421893914082E-3</v>
      </c>
      <c r="I866" s="5">
        <f>('Raw Wide'!G865-'Raw Wide'!G864)/'Raw Wide'!G864</f>
        <v>7.2956386049211047E-3</v>
      </c>
      <c r="J866" s="5">
        <f>('Raw Wide'!H865-'Raw Wide'!H864)/'Raw Wide'!H864</f>
        <v>-6.2333195544547245E-3</v>
      </c>
      <c r="K866" s="5">
        <f>('Raw Wide'!I865-'Raw Wide'!I864)/'Raw Wide'!I864</f>
        <v>-7.5772922455177882E-4</v>
      </c>
      <c r="W866" s="2">
        <v>44152</v>
      </c>
      <c r="X866" s="9">
        <f>return[[#This Row],[1COV.DE]]-$N$7</f>
        <v>-6.4433010963109352E-3</v>
      </c>
      <c r="Y866" s="9">
        <f>return[[#This Row],[ADS.DE]]-$O$7</f>
        <v>8.8328211169045896E-3</v>
      </c>
      <c r="Z866" s="9">
        <f>return[[#This Row],[DB1.DE]]-$P$7</f>
        <v>-1.5686367297528439E-2</v>
      </c>
      <c r="AA866" s="9">
        <f>return[[#This Row],[FME.DE]]-$Q$7</f>
        <v>-1.2467304699506309E-2</v>
      </c>
      <c r="AB866" s="9">
        <f>return[[#This Row],[MRK.DE]]-$R$7</f>
        <v>-9.1715598857502866E-3</v>
      </c>
      <c r="AC866" s="9">
        <f>return[[#This Row],[PUM.DE]]-$S$7</f>
        <v>6.4935177960248188E-3</v>
      </c>
      <c r="AD866" s="9">
        <f>return[[#This Row],[SIE.DE]]-$T$7</f>
        <v>-6.36921515128614E-3</v>
      </c>
      <c r="AE866" s="9">
        <f>return[[#This Row],[ZAL.DE]]-$U$7</f>
        <v>-7.1217460738807515E-4</v>
      </c>
    </row>
    <row r="867" spans="3:31" x14ac:dyDescent="0.25">
      <c r="C867" s="2">
        <v>44153</v>
      </c>
      <c r="D867" s="5">
        <f>('Raw Wide'!B866-'Raw Wide'!B865)/'Raw Wide'!B865</f>
        <v>8.6956849778089922E-3</v>
      </c>
      <c r="E867" s="5">
        <f>('Raw Wide'!C866-'Raw Wide'!C865)/'Raw Wide'!C865</f>
        <v>2.3775258694712652E-2</v>
      </c>
      <c r="F867" s="5">
        <f>('Raw Wide'!D866-'Raw Wide'!D865)/'Raw Wide'!D865</f>
        <v>2.3961031518248771E-2</v>
      </c>
      <c r="G867" s="5">
        <f>('Raw Wide'!E866-'Raw Wide'!E865)/'Raw Wide'!E865</f>
        <v>-5.8626399314937877E-3</v>
      </c>
      <c r="H867" s="5">
        <f>('Raw Wide'!F866-'Raw Wide'!F865)/'Raw Wide'!F865</f>
        <v>-1.9458253511480967E-2</v>
      </c>
      <c r="I867" s="5">
        <f>('Raw Wide'!G866-'Raw Wide'!G865)/'Raw Wide'!G865</f>
        <v>2.390155316934349E-2</v>
      </c>
      <c r="J867" s="5">
        <f>('Raw Wide'!H866-'Raw Wide'!H865)/'Raw Wide'!H865</f>
        <v>-4.301085500569222E-3</v>
      </c>
      <c r="K867" s="5">
        <f>('Raw Wide'!I866-'Raw Wide'!I865)/'Raw Wide'!I865</f>
        <v>1.2638776062735913E-3</v>
      </c>
      <c r="W867" s="2">
        <v>44153</v>
      </c>
      <c r="X867" s="9">
        <f>return[[#This Row],[1COV.DE]]-$N$7</f>
        <v>8.7318957375819226E-3</v>
      </c>
      <c r="Y867" s="9">
        <f>return[[#This Row],[ADS.DE]]-$O$7</f>
        <v>2.3520493273816268E-2</v>
      </c>
      <c r="Z867" s="9">
        <f>return[[#This Row],[DB1.DE]]-$P$7</f>
        <v>2.339266781222693E-2</v>
      </c>
      <c r="AA867" s="9">
        <f>return[[#This Row],[FME.DE]]-$Q$7</f>
        <v>-5.6507513522831461E-3</v>
      </c>
      <c r="AB867" s="9">
        <f>return[[#This Row],[MRK.DE]]-$R$7</f>
        <v>-1.9930871207839845E-2</v>
      </c>
      <c r="AC867" s="9">
        <f>return[[#This Row],[PUM.DE]]-$S$7</f>
        <v>2.3099432360447203E-2</v>
      </c>
      <c r="AD867" s="9">
        <f>return[[#This Row],[SIE.DE]]-$T$7</f>
        <v>-4.4369810974006375E-3</v>
      </c>
      <c r="AE867" s="9">
        <f>return[[#This Row],[ZAL.DE]]-$U$7</f>
        <v>1.3094322234372951E-3</v>
      </c>
    </row>
    <row r="868" spans="3:31" x14ac:dyDescent="0.25">
      <c r="C868" s="2">
        <v>44154</v>
      </c>
      <c r="D868" s="5">
        <f>('Raw Wide'!B867-'Raw Wide'!B866)/'Raw Wide'!B866</f>
        <v>-4.5259069852565687E-3</v>
      </c>
      <c r="E868" s="5">
        <f>('Raw Wide'!C867-'Raw Wide'!C866)/'Raw Wide'!C866</f>
        <v>-7.7410759933940433E-3</v>
      </c>
      <c r="F868" s="5">
        <f>('Raw Wide'!D867-'Raw Wide'!D866)/'Raw Wide'!D866</f>
        <v>-1.4259639505876843E-2</v>
      </c>
      <c r="G868" s="5">
        <f>('Raw Wide'!E867-'Raw Wide'!E866)/'Raw Wide'!E866</f>
        <v>2.8079102356279285E-4</v>
      </c>
      <c r="H868" s="5">
        <f>('Raw Wide'!F867-'Raw Wide'!F866)/'Raw Wide'!F866</f>
        <v>-3.8913481232610251E-4</v>
      </c>
      <c r="I868" s="5">
        <f>('Raw Wide'!G867-'Raw Wide'!G866)/'Raw Wide'!G866</f>
        <v>-1.0139105857369967E-2</v>
      </c>
      <c r="J868" s="5">
        <f>('Raw Wide'!H867-'Raw Wide'!H866)/'Raw Wide'!H866</f>
        <v>-1.1878971186057163E-2</v>
      </c>
      <c r="K868" s="5">
        <f>('Raw Wide'!I867-'Raw Wide'!I866)/'Raw Wide'!I866</f>
        <v>-5.049356159436241E-4</v>
      </c>
      <c r="W868" s="2">
        <v>44154</v>
      </c>
      <c r="X868" s="9">
        <f>return[[#This Row],[1COV.DE]]-$N$7</f>
        <v>-4.4896962254836383E-3</v>
      </c>
      <c r="Y868" s="9">
        <f>return[[#This Row],[ADS.DE]]-$O$7</f>
        <v>-7.9958414142904267E-3</v>
      </c>
      <c r="Z868" s="9">
        <f>return[[#This Row],[DB1.DE]]-$P$7</f>
        <v>-1.4828003211898684E-2</v>
      </c>
      <c r="AA868" s="9">
        <f>return[[#This Row],[FME.DE]]-$Q$7</f>
        <v>4.9267960277343489E-4</v>
      </c>
      <c r="AB868" s="9">
        <f>return[[#This Row],[MRK.DE]]-$R$7</f>
        <v>-8.6175250868498034E-4</v>
      </c>
      <c r="AC868" s="9">
        <f>return[[#This Row],[PUM.DE]]-$S$7</f>
        <v>-1.0941226666266254E-2</v>
      </c>
      <c r="AD868" s="9">
        <f>return[[#This Row],[SIE.DE]]-$T$7</f>
        <v>-1.2014866782888579E-2</v>
      </c>
      <c r="AE868" s="9">
        <f>return[[#This Row],[ZAL.DE]]-$U$7</f>
        <v>-4.5938099877992043E-4</v>
      </c>
    </row>
    <row r="869" spans="3:31" x14ac:dyDescent="0.25">
      <c r="C869" s="2">
        <v>44155</v>
      </c>
      <c r="D869" s="5">
        <f>('Raw Wide'!B868-'Raw Wide'!B867)/'Raw Wide'!B867</f>
        <v>-8.8764299187957928E-3</v>
      </c>
      <c r="E869" s="5">
        <f>('Raw Wide'!C868-'Raw Wide'!C867)/'Raw Wide'!C867</f>
        <v>-5.3191407422707665E-3</v>
      </c>
      <c r="F869" s="5">
        <f>('Raw Wide'!D868-'Raw Wide'!D867)/'Raw Wide'!D867</f>
        <v>-2.2255312443195444E-3</v>
      </c>
      <c r="G869" s="5">
        <f>('Raw Wide'!E868-'Raw Wide'!E867)/'Raw Wide'!E867</f>
        <v>5.6143907505050168E-4</v>
      </c>
      <c r="H869" s="5">
        <f>('Raw Wide'!F868-'Raw Wide'!F867)/'Raw Wide'!F867</f>
        <v>1.2067017386262648E-2</v>
      </c>
      <c r="I869" s="5">
        <f>('Raw Wide'!G868-'Raw Wide'!G867)/'Raw Wide'!G867</f>
        <v>7.8609966675997171E-3</v>
      </c>
      <c r="J869" s="5">
        <f>('Raw Wide'!H868-'Raw Wide'!H867)/'Raw Wide'!H867</f>
        <v>-2.003716113708569E-3</v>
      </c>
      <c r="K869" s="5">
        <f>('Raw Wide'!I868-'Raw Wide'!I867)/'Raw Wide'!I867</f>
        <v>1.0861341247789806E-2</v>
      </c>
      <c r="W869" s="2">
        <v>44155</v>
      </c>
      <c r="X869" s="9">
        <f>return[[#This Row],[1COV.DE]]-$N$7</f>
        <v>-8.8402191590228624E-3</v>
      </c>
      <c r="Y869" s="9">
        <f>return[[#This Row],[ADS.DE]]-$O$7</f>
        <v>-5.5739061631671499E-3</v>
      </c>
      <c r="Z869" s="9">
        <f>return[[#This Row],[DB1.DE]]-$P$7</f>
        <v>-2.7938949503413849E-3</v>
      </c>
      <c r="AA869" s="9">
        <f>return[[#This Row],[FME.DE]]-$Q$7</f>
        <v>7.7332765426114372E-4</v>
      </c>
      <c r="AB869" s="9">
        <f>return[[#This Row],[MRK.DE]]-$R$7</f>
        <v>1.159439968990377E-2</v>
      </c>
      <c r="AC869" s="9">
        <f>return[[#This Row],[PUM.DE]]-$S$7</f>
        <v>7.0588758587034313E-3</v>
      </c>
      <c r="AD869" s="9">
        <f>return[[#This Row],[SIE.DE]]-$T$7</f>
        <v>-2.139611710539985E-3</v>
      </c>
      <c r="AE869" s="9">
        <f>return[[#This Row],[ZAL.DE]]-$U$7</f>
        <v>1.090689586495351E-2</v>
      </c>
    </row>
    <row r="870" spans="3:31" x14ac:dyDescent="0.25">
      <c r="C870" s="2">
        <v>44158</v>
      </c>
      <c r="D870" s="5">
        <f>('Raw Wide'!B869-'Raw Wide'!B868)/'Raw Wide'!B868</f>
        <v>9.8296908180753473E-3</v>
      </c>
      <c r="E870" s="5">
        <f>('Raw Wide'!C869-'Raw Wide'!C868)/'Raw Wide'!C868</f>
        <v>-1.7826385302087589E-3</v>
      </c>
      <c r="F870" s="5">
        <f>('Raw Wide'!D869-'Raw Wide'!D868)/'Raw Wide'!D868</f>
        <v>-1.1152383393091572E-2</v>
      </c>
      <c r="G870" s="5">
        <f>('Raw Wide'!E869-'Raw Wide'!E868)/'Raw Wide'!E868</f>
        <v>-3.9280882060184945E-3</v>
      </c>
      <c r="H870" s="5">
        <f>('Raw Wide'!F869-'Raw Wide'!F868)/'Raw Wide'!F868</f>
        <v>-7.6922677875770884E-4</v>
      </c>
      <c r="I870" s="5">
        <f>('Raw Wide'!G869-'Raw Wide'!G868)/'Raw Wide'!G868</f>
        <v>-3.0726377484961579E-3</v>
      </c>
      <c r="J870" s="5">
        <f>('Raw Wide'!H869-'Raw Wide'!H868)/'Raw Wide'!H868</f>
        <v>1.9164053251959672E-2</v>
      </c>
      <c r="K870" s="5">
        <f>('Raw Wide'!I869-'Raw Wide'!I868)/'Raw Wide'!I868</f>
        <v>-3.4982383371035147E-3</v>
      </c>
      <c r="W870" s="2">
        <v>44158</v>
      </c>
      <c r="X870" s="9">
        <f>return[[#This Row],[1COV.DE]]-$N$7</f>
        <v>9.8659015778482777E-3</v>
      </c>
      <c r="Y870" s="9">
        <f>return[[#This Row],[ADS.DE]]-$O$7</f>
        <v>-2.0374039511051427E-3</v>
      </c>
      <c r="Z870" s="9">
        <f>return[[#This Row],[DB1.DE]]-$P$7</f>
        <v>-1.1720747099113412E-2</v>
      </c>
      <c r="AA870" s="9">
        <f>return[[#This Row],[FME.DE]]-$Q$7</f>
        <v>-3.7161996268078525E-3</v>
      </c>
      <c r="AB870" s="9">
        <f>return[[#This Row],[MRK.DE]]-$R$7</f>
        <v>-1.2418444751165867E-3</v>
      </c>
      <c r="AC870" s="9">
        <f>return[[#This Row],[PUM.DE]]-$S$7</f>
        <v>-3.8747585573924437E-3</v>
      </c>
      <c r="AD870" s="9">
        <f>return[[#This Row],[SIE.DE]]-$T$7</f>
        <v>1.9028157655128258E-2</v>
      </c>
      <c r="AE870" s="9">
        <f>return[[#This Row],[ZAL.DE]]-$U$7</f>
        <v>-3.4526837199398111E-3</v>
      </c>
    </row>
    <row r="871" spans="3:31" x14ac:dyDescent="0.25">
      <c r="C871" s="2">
        <v>44159</v>
      </c>
      <c r="D871" s="5">
        <f>('Raw Wide'!B870-'Raw Wide'!B869)/'Raw Wide'!B869</f>
        <v>1.946794532136829E-2</v>
      </c>
      <c r="E871" s="5">
        <f>('Raw Wide'!C870-'Raw Wide'!C869)/'Raw Wide'!C869</f>
        <v>-2.856959329399104E-3</v>
      </c>
      <c r="F871" s="5">
        <f>('Raw Wide'!D870-'Raw Wide'!D869)/'Raw Wide'!D869</f>
        <v>-5.639194547113007E-3</v>
      </c>
      <c r="G871" s="5">
        <f>('Raw Wide'!E870-'Raw Wide'!E869)/'Raw Wide'!E869</f>
        <v>-1.014085865470196E-2</v>
      </c>
      <c r="H871" s="5">
        <f>('Raw Wide'!F870-'Raw Wide'!F869)/'Raw Wide'!F869</f>
        <v>6.1584808652741822E-3</v>
      </c>
      <c r="I871" s="5">
        <f>('Raw Wide'!G870-'Raw Wide'!G869)/'Raw Wide'!G869</f>
        <v>-2.2759549688403727E-2</v>
      </c>
      <c r="J871" s="5">
        <f>('Raw Wide'!H870-'Raw Wide'!H869)/'Raw Wide'!H869</f>
        <v>6.2679245982467397E-3</v>
      </c>
      <c r="K871" s="5">
        <f>('Raw Wide'!I870-'Raw Wide'!I869)/'Raw Wide'!I869</f>
        <v>-4.1123356541540756E-2</v>
      </c>
      <c r="W871" s="2">
        <v>44159</v>
      </c>
      <c r="X871" s="9">
        <f>return[[#This Row],[1COV.DE]]-$N$7</f>
        <v>1.950415608114122E-2</v>
      </c>
      <c r="Y871" s="9">
        <f>return[[#This Row],[ADS.DE]]-$O$7</f>
        <v>-3.1117247502954878E-3</v>
      </c>
      <c r="Z871" s="9">
        <f>return[[#This Row],[DB1.DE]]-$P$7</f>
        <v>-6.2075582531348475E-3</v>
      </c>
      <c r="AA871" s="9">
        <f>return[[#This Row],[FME.DE]]-$Q$7</f>
        <v>-9.9289700754913186E-3</v>
      </c>
      <c r="AB871" s="9">
        <f>return[[#This Row],[MRK.DE]]-$R$7</f>
        <v>5.6858631689153047E-3</v>
      </c>
      <c r="AC871" s="9">
        <f>return[[#This Row],[PUM.DE]]-$S$7</f>
        <v>-2.3561670497300014E-2</v>
      </c>
      <c r="AD871" s="9">
        <f>return[[#This Row],[SIE.DE]]-$T$7</f>
        <v>6.1320290014153242E-3</v>
      </c>
      <c r="AE871" s="9">
        <f>return[[#This Row],[ZAL.DE]]-$U$7</f>
        <v>-4.1077801924377051E-2</v>
      </c>
    </row>
    <row r="872" spans="3:31" x14ac:dyDescent="0.25">
      <c r="C872" s="2">
        <v>44160</v>
      </c>
      <c r="D872" s="5">
        <f>('Raw Wide'!B871-'Raw Wide'!B870)/'Raw Wide'!B870</f>
        <v>-3.3948496812315743E-3</v>
      </c>
      <c r="E872" s="5">
        <f>('Raw Wide'!C871-'Raw Wide'!C870)/'Raw Wide'!C870</f>
        <v>-2.0057352893961593E-2</v>
      </c>
      <c r="F872" s="5">
        <f>('Raw Wide'!D871-'Raw Wide'!D870)/'Raw Wide'!D870</f>
        <v>1.3610683816817884E-2</v>
      </c>
      <c r="G872" s="5">
        <f>('Raw Wide'!E871-'Raw Wide'!E870)/'Raw Wide'!E870</f>
        <v>-4.8376643959795263E-3</v>
      </c>
      <c r="H872" s="5">
        <f>('Raw Wide'!F871-'Raw Wide'!F870)/'Raw Wide'!F870</f>
        <v>-1.1476644735429786E-2</v>
      </c>
      <c r="I872" s="5">
        <f>('Raw Wide'!G871-'Raw Wide'!G870)/'Raw Wide'!G870</f>
        <v>-6.0650473603362448E-3</v>
      </c>
      <c r="J872" s="5">
        <f>('Raw Wide'!H871-'Raw Wide'!H870)/'Raw Wide'!H870</f>
        <v>-1.7794337900673286E-4</v>
      </c>
      <c r="K872" s="5">
        <f>('Raw Wide'!I871-'Raw Wide'!I870)/'Raw Wide'!I870</f>
        <v>-1.307609781343672E-3</v>
      </c>
      <c r="W872" s="2">
        <v>44160</v>
      </c>
      <c r="X872" s="9">
        <f>return[[#This Row],[1COV.DE]]-$N$7</f>
        <v>-3.3586389214586444E-3</v>
      </c>
      <c r="Y872" s="9">
        <f>return[[#This Row],[ADS.DE]]-$O$7</f>
        <v>-2.0312118314857977E-2</v>
      </c>
      <c r="Z872" s="9">
        <f>return[[#This Row],[DB1.DE]]-$P$7</f>
        <v>1.3042320110796044E-2</v>
      </c>
      <c r="AA872" s="9">
        <f>return[[#This Row],[FME.DE]]-$Q$7</f>
        <v>-4.6257758167688838E-3</v>
      </c>
      <c r="AB872" s="9">
        <f>return[[#This Row],[MRK.DE]]-$R$7</f>
        <v>-1.1949262431788664E-2</v>
      </c>
      <c r="AC872" s="9">
        <f>return[[#This Row],[PUM.DE]]-$S$7</f>
        <v>-6.8671681692325307E-3</v>
      </c>
      <c r="AD872" s="9">
        <f>return[[#This Row],[SIE.DE]]-$T$7</f>
        <v>-3.1383897583814866E-4</v>
      </c>
      <c r="AE872" s="9">
        <f>return[[#This Row],[ZAL.DE]]-$U$7</f>
        <v>-1.2620551641799682E-3</v>
      </c>
    </row>
    <row r="873" spans="3:31" x14ac:dyDescent="0.25">
      <c r="C873" s="2">
        <v>44161</v>
      </c>
      <c r="D873" s="5">
        <f>('Raw Wide'!B872-'Raw Wide'!B871)/'Raw Wide'!B871</f>
        <v>-1.2561227899790604E-2</v>
      </c>
      <c r="E873" s="5">
        <f>('Raw Wide'!C872-'Raw Wide'!C871)/'Raw Wide'!C871</f>
        <v>4.0204366600262885E-3</v>
      </c>
      <c r="F873" s="5">
        <f>('Raw Wide'!D872-'Raw Wide'!D871)/'Raw Wide'!D871</f>
        <v>1.7157702864654064E-2</v>
      </c>
      <c r="G873" s="5">
        <f>('Raw Wide'!E872-'Raw Wide'!E871)/'Raw Wide'!E871</f>
        <v>4.2891869529073099E-3</v>
      </c>
      <c r="H873" s="5">
        <f>('Raw Wide'!F872-'Raw Wide'!F871)/'Raw Wide'!F871</f>
        <v>1.7027800468804928E-2</v>
      </c>
      <c r="I873" s="5">
        <f>('Raw Wide'!G872-'Raw Wide'!G871)/'Raw Wide'!G871</f>
        <v>2.1967567103321679E-3</v>
      </c>
      <c r="J873" s="5">
        <f>('Raw Wide'!H872-'Raw Wide'!H871)/'Raw Wide'!H871</f>
        <v>-8.8999455637233035E-3</v>
      </c>
      <c r="K873" s="5">
        <f>('Raw Wide'!I872-'Raw Wide'!I871)/'Raw Wide'!I871</f>
        <v>3.8229983172164833E-2</v>
      </c>
      <c r="W873" s="2">
        <v>44161</v>
      </c>
      <c r="X873" s="9">
        <f>return[[#This Row],[1COV.DE]]-$N$7</f>
        <v>-1.2525017140017674E-2</v>
      </c>
      <c r="Y873" s="9">
        <f>return[[#This Row],[ADS.DE]]-$O$7</f>
        <v>3.7656712391299046E-3</v>
      </c>
      <c r="Z873" s="9">
        <f>return[[#This Row],[DB1.DE]]-$P$7</f>
        <v>1.6589339158632223E-2</v>
      </c>
      <c r="AA873" s="9">
        <f>return[[#This Row],[FME.DE]]-$Q$7</f>
        <v>4.5010755321179523E-3</v>
      </c>
      <c r="AB873" s="9">
        <f>return[[#This Row],[MRK.DE]]-$R$7</f>
        <v>1.655518277244605E-2</v>
      </c>
      <c r="AC873" s="9">
        <f>return[[#This Row],[PUM.DE]]-$S$7</f>
        <v>1.3946359014358819E-3</v>
      </c>
      <c r="AD873" s="9">
        <f>return[[#This Row],[SIE.DE]]-$T$7</f>
        <v>-9.0358411605547199E-3</v>
      </c>
      <c r="AE873" s="9">
        <f>return[[#This Row],[ZAL.DE]]-$U$7</f>
        <v>3.8275537789328538E-2</v>
      </c>
    </row>
    <row r="874" spans="3:31" x14ac:dyDescent="0.25">
      <c r="C874" s="2">
        <v>44162</v>
      </c>
      <c r="D874" s="5">
        <f>('Raw Wide'!B873-'Raw Wide'!B872)/'Raw Wide'!B872</f>
        <v>2.3070284365098209E-2</v>
      </c>
      <c r="E874" s="5">
        <f>('Raw Wide'!C873-'Raw Wide'!C872)/'Raw Wide'!C872</f>
        <v>-1.2741148730974695E-2</v>
      </c>
      <c r="F874" s="5">
        <f>('Raw Wide'!D873-'Raw Wide'!D872)/'Raw Wide'!D872</f>
        <v>5.1339612219524601E-3</v>
      </c>
      <c r="G874" s="5">
        <f>('Raw Wide'!E873-'Raw Wide'!E872)/'Raw Wide'!E872</f>
        <v>8.2574596235643234E-3</v>
      </c>
      <c r="H874" s="5">
        <f>('Raw Wide'!F873-'Raw Wide'!F872)/'Raw Wide'!F872</f>
        <v>1.5220755331080991E-2</v>
      </c>
      <c r="I874" s="5">
        <f>('Raw Wide'!G873-'Raw Wide'!G872)/'Raw Wide'!G872</f>
        <v>0</v>
      </c>
      <c r="J874" s="5">
        <f>('Raw Wide'!H873-'Raw Wide'!H872)/'Raw Wide'!H872</f>
        <v>1.1853435854891469E-2</v>
      </c>
      <c r="K874" s="5">
        <f>('Raw Wide'!I873-'Raw Wide'!I872)/'Raw Wide'!I872</f>
        <v>1.4627943961111734E-2</v>
      </c>
      <c r="W874" s="2">
        <v>44162</v>
      </c>
      <c r="X874" s="9">
        <f>return[[#This Row],[1COV.DE]]-$N$7</f>
        <v>2.3106495124871139E-2</v>
      </c>
      <c r="Y874" s="9">
        <f>return[[#This Row],[ADS.DE]]-$O$7</f>
        <v>-1.2995914151871079E-2</v>
      </c>
      <c r="Z874" s="9">
        <f>return[[#This Row],[DB1.DE]]-$P$7</f>
        <v>4.5655975159306196E-3</v>
      </c>
      <c r="AA874" s="9">
        <f>return[[#This Row],[FME.DE]]-$Q$7</f>
        <v>8.469348202774965E-3</v>
      </c>
      <c r="AB874" s="9">
        <f>return[[#This Row],[MRK.DE]]-$R$7</f>
        <v>1.4748137634722113E-2</v>
      </c>
      <c r="AC874" s="9">
        <f>return[[#This Row],[PUM.DE]]-$S$7</f>
        <v>-8.0212080889628602E-4</v>
      </c>
      <c r="AD874" s="9">
        <f>return[[#This Row],[SIE.DE]]-$T$7</f>
        <v>1.1717540258060053E-2</v>
      </c>
      <c r="AE874" s="9">
        <f>return[[#This Row],[ZAL.DE]]-$U$7</f>
        <v>1.4673498578275438E-2</v>
      </c>
    </row>
    <row r="875" spans="3:31" x14ac:dyDescent="0.25">
      <c r="C875" s="2">
        <v>44165</v>
      </c>
      <c r="D875" s="5">
        <f>('Raw Wide'!B874-'Raw Wide'!B873)/'Raw Wide'!B873</f>
        <v>-1.475243142240199E-2</v>
      </c>
      <c r="E875" s="5">
        <f>('Raw Wide'!C874-'Raw Wide'!C873)/'Raw Wide'!C873</f>
        <v>-1.4380522050964016E-2</v>
      </c>
      <c r="F875" s="5">
        <f>('Raw Wide'!D874-'Raw Wide'!D873)/'Raw Wide'!D873</f>
        <v>1.9700745959533483E-2</v>
      </c>
      <c r="G875" s="5">
        <f>('Raw Wide'!E874-'Raw Wide'!E873)/'Raw Wide'!E873</f>
        <v>-4.518385738189021E-3</v>
      </c>
      <c r="H875" s="5">
        <f>('Raw Wide'!F874-'Raw Wide'!F873)/'Raw Wide'!F873</f>
        <v>3.3733496718270522E-3</v>
      </c>
      <c r="I875" s="5">
        <f>('Raw Wide'!G874-'Raw Wide'!G873)/'Raw Wide'!G873</f>
        <v>1.5099852543886693E-2</v>
      </c>
      <c r="J875" s="5">
        <f>('Raw Wide'!H874-'Raw Wide'!H873)/'Raw Wide'!H873</f>
        <v>-6.0348288055707446E-3</v>
      </c>
      <c r="K875" s="5">
        <f>('Raw Wide'!I874-'Raw Wide'!I873)/'Raw Wide'!I873</f>
        <v>5.3939896270692317E-2</v>
      </c>
      <c r="W875" s="2">
        <v>44165</v>
      </c>
      <c r="X875" s="9">
        <f>return[[#This Row],[1COV.DE]]-$N$7</f>
        <v>-1.471622066262906E-2</v>
      </c>
      <c r="Y875" s="9">
        <f>return[[#This Row],[ADS.DE]]-$O$7</f>
        <v>-1.46352874718604E-2</v>
      </c>
      <c r="Z875" s="9">
        <f>return[[#This Row],[DB1.DE]]-$P$7</f>
        <v>1.9132382253511642E-2</v>
      </c>
      <c r="AA875" s="9">
        <f>return[[#This Row],[FME.DE]]-$Q$7</f>
        <v>-4.3064971589783785E-3</v>
      </c>
      <c r="AB875" s="9">
        <f>return[[#This Row],[MRK.DE]]-$R$7</f>
        <v>2.9007319754681743E-3</v>
      </c>
      <c r="AC875" s="9">
        <f>return[[#This Row],[PUM.DE]]-$S$7</f>
        <v>1.4297731734990406E-2</v>
      </c>
      <c r="AD875" s="9">
        <f>return[[#This Row],[SIE.DE]]-$T$7</f>
        <v>-6.17072440240216E-3</v>
      </c>
      <c r="AE875" s="9">
        <f>return[[#This Row],[ZAL.DE]]-$U$7</f>
        <v>5.3985450887856022E-2</v>
      </c>
    </row>
    <row r="876" spans="3:31" x14ac:dyDescent="0.25">
      <c r="C876" s="2">
        <v>44166</v>
      </c>
      <c r="D876" s="5">
        <f>('Raw Wide'!B875-'Raw Wide'!B874)/'Raw Wide'!B874</f>
        <v>1.8609618360659209E-2</v>
      </c>
      <c r="E876" s="5">
        <f>('Raw Wide'!C875-'Raw Wide'!C874)/'Raw Wide'!C874</f>
        <v>2.0575972095889232E-2</v>
      </c>
      <c r="F876" s="5">
        <f>('Raw Wide'!D875-'Raw Wide'!D874)/'Raw Wide'!D874</f>
        <v>-1.0733421059433708E-2</v>
      </c>
      <c r="G876" s="5">
        <f>('Raw Wide'!E875-'Raw Wide'!E874)/'Raw Wide'!E874</f>
        <v>3.6878886102395146E-3</v>
      </c>
      <c r="H876" s="5">
        <f>('Raw Wide'!F875-'Raw Wide'!F874)/'Raw Wide'!F874</f>
        <v>6.350329115449845E-3</v>
      </c>
      <c r="I876" s="5">
        <f>('Raw Wide'!G875-'Raw Wide'!G874)/'Raw Wide'!G874</f>
        <v>1.4875141373147733E-2</v>
      </c>
      <c r="J876" s="5">
        <f>('Raw Wide'!H875-'Raw Wide'!H874)/'Raw Wide'!H874</f>
        <v>8.3929209046355729E-3</v>
      </c>
      <c r="K876" s="5">
        <f>('Raw Wide'!I875-'Raw Wide'!I874)/'Raw Wide'!I874</f>
        <v>-2.9481131032507154E-2</v>
      </c>
      <c r="W876" s="2">
        <v>44166</v>
      </c>
      <c r="X876" s="9">
        <f>return[[#This Row],[1COV.DE]]-$N$7</f>
        <v>1.8645829120432139E-2</v>
      </c>
      <c r="Y876" s="9">
        <f>return[[#This Row],[ADS.DE]]-$O$7</f>
        <v>2.0321206674992848E-2</v>
      </c>
      <c r="Z876" s="9">
        <f>return[[#This Row],[DB1.DE]]-$P$7</f>
        <v>-1.1301784765455548E-2</v>
      </c>
      <c r="AA876" s="9">
        <f>return[[#This Row],[FME.DE]]-$Q$7</f>
        <v>3.8997771894501566E-3</v>
      </c>
      <c r="AB876" s="9">
        <f>return[[#This Row],[MRK.DE]]-$R$7</f>
        <v>5.8777114190909675E-3</v>
      </c>
      <c r="AC876" s="9">
        <f>return[[#This Row],[PUM.DE]]-$S$7</f>
        <v>1.4073020564251446E-2</v>
      </c>
      <c r="AD876" s="9">
        <f>return[[#This Row],[SIE.DE]]-$T$7</f>
        <v>8.2570253078041566E-3</v>
      </c>
      <c r="AE876" s="9">
        <f>return[[#This Row],[ZAL.DE]]-$U$7</f>
        <v>-2.9435576415343449E-2</v>
      </c>
    </row>
    <row r="877" spans="3:31" x14ac:dyDescent="0.25">
      <c r="C877" s="2">
        <v>44167</v>
      </c>
      <c r="D877" s="5">
        <f>('Raw Wide'!B876-'Raw Wide'!B875)/'Raw Wide'!B875</f>
        <v>-1.3019762065486329E-2</v>
      </c>
      <c r="E877" s="5">
        <f>('Raw Wide'!C876-'Raw Wide'!C875)/'Raw Wide'!C875</f>
        <v>-1.8328412113020751E-2</v>
      </c>
      <c r="F877" s="5">
        <f>('Raw Wide'!D876-'Raw Wide'!D875)/'Raw Wide'!D875</f>
        <v>9.0416411333382341E-3</v>
      </c>
      <c r="G877" s="5">
        <f>('Raw Wide'!E876-'Raw Wide'!E875)/'Raw Wide'!E875</f>
        <v>-1.8937277579354962E-2</v>
      </c>
      <c r="H877" s="5">
        <f>('Raw Wide'!F876-'Raw Wide'!F875)/'Raw Wide'!F875</f>
        <v>3.7120245411932833E-3</v>
      </c>
      <c r="I877" s="5">
        <f>('Raw Wide'!G876-'Raw Wide'!G875)/'Raw Wide'!G875</f>
        <v>-7.0922875350212301E-4</v>
      </c>
      <c r="J877" s="5">
        <f>('Raw Wide'!H876-'Raw Wide'!H875)/'Raw Wide'!H875</f>
        <v>-1.7713583008552764E-4</v>
      </c>
      <c r="K877" s="5">
        <f>('Raw Wide'!I876-'Raw Wide'!I875)/'Raw Wide'!I875</f>
        <v>-1.3122745572682511E-2</v>
      </c>
      <c r="W877" s="2">
        <v>44167</v>
      </c>
      <c r="X877" s="9">
        <f>return[[#This Row],[1COV.DE]]-$N$7</f>
        <v>-1.2983551305713398E-2</v>
      </c>
      <c r="Y877" s="9">
        <f>return[[#This Row],[ADS.DE]]-$O$7</f>
        <v>-1.8583177533917136E-2</v>
      </c>
      <c r="Z877" s="9">
        <f>return[[#This Row],[DB1.DE]]-$P$7</f>
        <v>8.4732774273163936E-3</v>
      </c>
      <c r="AA877" s="9">
        <f>return[[#This Row],[FME.DE]]-$Q$7</f>
        <v>-1.8725389000144321E-2</v>
      </c>
      <c r="AB877" s="9">
        <f>return[[#This Row],[MRK.DE]]-$R$7</f>
        <v>3.2394068448344054E-3</v>
      </c>
      <c r="AC877" s="9">
        <f>return[[#This Row],[PUM.DE]]-$S$7</f>
        <v>-1.511349562398409E-3</v>
      </c>
      <c r="AD877" s="9">
        <f>return[[#This Row],[SIE.DE]]-$T$7</f>
        <v>-3.1303142691694349E-4</v>
      </c>
      <c r="AE877" s="9">
        <f>return[[#This Row],[ZAL.DE]]-$U$7</f>
        <v>-1.3077190955518807E-2</v>
      </c>
    </row>
    <row r="878" spans="3:31" x14ac:dyDescent="0.25">
      <c r="C878" s="2">
        <v>44168</v>
      </c>
      <c r="D878" s="5">
        <f>('Raw Wide'!B877-'Raw Wide'!B876)/'Raw Wide'!B876</f>
        <v>-2.4255316026667046E-2</v>
      </c>
      <c r="E878" s="5">
        <f>('Raw Wide'!C877-'Raw Wide'!C876)/'Raw Wide'!C876</f>
        <v>2.2404735497015767E-2</v>
      </c>
      <c r="F878" s="5">
        <f>('Raw Wide'!D877-'Raw Wide'!D876)/'Raw Wide'!D876</f>
        <v>-1.111117147862466E-2</v>
      </c>
      <c r="G878" s="5">
        <f>('Raw Wide'!E877-'Raw Wide'!E876)/'Raw Wide'!E876</f>
        <v>-1.0659631016814485E-2</v>
      </c>
      <c r="H878" s="5">
        <f>('Raw Wide'!F877-'Raw Wide'!F876)/'Raw Wide'!F876</f>
        <v>1.6272128242099084E-2</v>
      </c>
      <c r="I878" s="5">
        <f>('Raw Wide'!G877-'Raw Wide'!G876)/'Raw Wide'!G876</f>
        <v>3.0991379986731623E-2</v>
      </c>
      <c r="J878" s="5">
        <f>('Raw Wide'!H877-'Raw Wide'!H876)/'Raw Wide'!H876</f>
        <v>-8.8558740143684367E-3</v>
      </c>
      <c r="K878" s="5">
        <f>('Raw Wide'!I877-'Raw Wide'!I876)/'Raw Wide'!I876</f>
        <v>-1.428223326419318E-2</v>
      </c>
      <c r="W878" s="2">
        <v>44168</v>
      </c>
      <c r="X878" s="9">
        <f>return[[#This Row],[1COV.DE]]-$N$7</f>
        <v>-2.4219105266894116E-2</v>
      </c>
      <c r="Y878" s="9">
        <f>return[[#This Row],[ADS.DE]]-$O$7</f>
        <v>2.2149970076119383E-2</v>
      </c>
      <c r="Z878" s="9">
        <f>return[[#This Row],[DB1.DE]]-$P$7</f>
        <v>-1.1679535184646501E-2</v>
      </c>
      <c r="AA878" s="9">
        <f>return[[#This Row],[FME.DE]]-$Q$7</f>
        <v>-1.0447742437603843E-2</v>
      </c>
      <c r="AB878" s="9">
        <f>return[[#This Row],[MRK.DE]]-$R$7</f>
        <v>1.5799510545740206E-2</v>
      </c>
      <c r="AC878" s="9">
        <f>return[[#This Row],[PUM.DE]]-$S$7</f>
        <v>3.0189259177835336E-2</v>
      </c>
      <c r="AD878" s="9">
        <f>return[[#This Row],[SIE.DE]]-$T$7</f>
        <v>-8.991769611199853E-3</v>
      </c>
      <c r="AE878" s="9">
        <f>return[[#This Row],[ZAL.DE]]-$U$7</f>
        <v>-1.4236678647029476E-2</v>
      </c>
    </row>
    <row r="879" spans="3:31" x14ac:dyDescent="0.25">
      <c r="C879" s="2">
        <v>44169</v>
      </c>
      <c r="D879" s="5">
        <f>('Raw Wide'!B878-'Raw Wide'!B877)/'Raw Wide'!B877</f>
        <v>-4.3607178686880807E-4</v>
      </c>
      <c r="E879" s="5">
        <f>('Raw Wide'!C878-'Raw Wide'!C877)/'Raw Wide'!C877</f>
        <v>5.478443675706165E-3</v>
      </c>
      <c r="F879" s="5">
        <f>('Raw Wide'!D878-'Raw Wide'!D877)/'Raw Wide'!D877</f>
        <v>-1.0148482851011546E-2</v>
      </c>
      <c r="G879" s="5">
        <f>('Raw Wide'!E878-'Raw Wide'!E877)/'Raw Wide'!E877</f>
        <v>-5.2417678927912555E-3</v>
      </c>
      <c r="H879" s="5">
        <f>('Raw Wide'!F878-'Raw Wide'!F877)/'Raw Wide'!F877</f>
        <v>-5.4583909885714691E-3</v>
      </c>
      <c r="I879" s="5">
        <f>('Raw Wide'!G878-'Raw Wide'!G877)/'Raw Wide'!G877</f>
        <v>-8.490195919521543E-3</v>
      </c>
      <c r="J879" s="5">
        <f>('Raw Wide'!H878-'Raw Wide'!H877)/'Raw Wide'!H877</f>
        <v>1.2330293061390106E-2</v>
      </c>
      <c r="K879" s="5">
        <f>('Raw Wide'!I878-'Raw Wide'!I877)/'Raw Wide'!I877</f>
        <v>-1.5987996902023273E-2</v>
      </c>
      <c r="W879" s="2">
        <v>44169</v>
      </c>
      <c r="X879" s="9">
        <f>return[[#This Row],[1COV.DE]]-$N$7</f>
        <v>-3.99861027095878E-4</v>
      </c>
      <c r="Y879" s="9">
        <f>return[[#This Row],[ADS.DE]]-$O$7</f>
        <v>5.2236782548097816E-3</v>
      </c>
      <c r="Z879" s="9">
        <f>return[[#This Row],[DB1.DE]]-$P$7</f>
        <v>-1.0716846557033387E-2</v>
      </c>
      <c r="AA879" s="9">
        <f>return[[#This Row],[FME.DE]]-$Q$7</f>
        <v>-5.0298793135806139E-3</v>
      </c>
      <c r="AB879" s="9">
        <f>return[[#This Row],[MRK.DE]]-$R$7</f>
        <v>-5.9310086849303466E-3</v>
      </c>
      <c r="AC879" s="9">
        <f>return[[#This Row],[PUM.DE]]-$S$7</f>
        <v>-9.2923167284178296E-3</v>
      </c>
      <c r="AD879" s="9">
        <f>return[[#This Row],[SIE.DE]]-$T$7</f>
        <v>1.2194397464558689E-2</v>
      </c>
      <c r="AE879" s="9">
        <f>return[[#This Row],[ZAL.DE]]-$U$7</f>
        <v>-1.5942442284859568E-2</v>
      </c>
    </row>
    <row r="880" spans="3:31" x14ac:dyDescent="0.25">
      <c r="C880" s="2">
        <v>44172</v>
      </c>
      <c r="D880" s="5">
        <f>('Raw Wide'!B879-'Raw Wide'!B878)/'Raw Wide'!B878</f>
        <v>2.9232135910245795E-2</v>
      </c>
      <c r="E880" s="5">
        <f>('Raw Wide'!C879-'Raw Wide'!C878)/'Raw Wide'!C878</f>
        <v>1.634588628104815E-2</v>
      </c>
      <c r="F880" s="5">
        <f>('Raw Wide'!D879-'Raw Wide'!D878)/'Raw Wide'!D878</f>
        <v>-4.7602943058319613E-3</v>
      </c>
      <c r="G880" s="5">
        <f>('Raw Wide'!E879-'Raw Wide'!E878)/'Raw Wide'!E878</f>
        <v>1.7564272402060767E-3</v>
      </c>
      <c r="H880" s="5">
        <f>('Raw Wide'!F879-'Raw Wide'!F878)/'Raw Wide'!F878</f>
        <v>-8.0498471409980715E-3</v>
      </c>
      <c r="I880" s="5">
        <f>('Raw Wide'!G879-'Raw Wide'!G878)/'Raw Wide'!G878</f>
        <v>1.3191309312986585E-2</v>
      </c>
      <c r="J880" s="5">
        <f>('Raw Wide'!H879-'Raw Wide'!H878)/'Raw Wide'!H878</f>
        <v>-7.7670600319801209E-3</v>
      </c>
      <c r="K880" s="5">
        <f>('Raw Wide'!I879-'Raw Wide'!I878)/'Raw Wide'!I878</f>
        <v>3.3003554620507176E-3</v>
      </c>
      <c r="W880" s="2">
        <v>44172</v>
      </c>
      <c r="X880" s="9">
        <f>return[[#This Row],[1COV.DE]]-$N$7</f>
        <v>2.9268346670018725E-2</v>
      </c>
      <c r="Y880" s="9">
        <f>return[[#This Row],[ADS.DE]]-$O$7</f>
        <v>1.6091120860151766E-2</v>
      </c>
      <c r="Z880" s="9">
        <f>return[[#This Row],[DB1.DE]]-$P$7</f>
        <v>-5.3286580118538018E-3</v>
      </c>
      <c r="AA880" s="9">
        <f>return[[#This Row],[FME.DE]]-$Q$7</f>
        <v>1.9683158194167185E-3</v>
      </c>
      <c r="AB880" s="9">
        <f>return[[#This Row],[MRK.DE]]-$R$7</f>
        <v>-8.5224648373569498E-3</v>
      </c>
      <c r="AC880" s="9">
        <f>return[[#This Row],[PUM.DE]]-$S$7</f>
        <v>1.2389188504090298E-2</v>
      </c>
      <c r="AD880" s="9">
        <f>return[[#This Row],[SIE.DE]]-$T$7</f>
        <v>-7.9029556288115373E-3</v>
      </c>
      <c r="AE880" s="9">
        <f>return[[#This Row],[ZAL.DE]]-$U$7</f>
        <v>3.3459100792144212E-3</v>
      </c>
    </row>
    <row r="881" spans="3:31" x14ac:dyDescent="0.25">
      <c r="C881" s="2">
        <v>44173</v>
      </c>
      <c r="D881" s="5">
        <f>('Raw Wide'!B880-'Raw Wide'!B879)/'Raw Wide'!B879</f>
        <v>5.934667631249585E-3</v>
      </c>
      <c r="E881" s="5">
        <f>('Raw Wide'!C880-'Raw Wide'!C879)/'Raw Wide'!C879</f>
        <v>2.8592257649977283E-3</v>
      </c>
      <c r="F881" s="5">
        <f>('Raw Wide'!D880-'Raw Wide'!D879)/'Raw Wide'!D879</f>
        <v>1.2141311309152528E-2</v>
      </c>
      <c r="G881" s="5">
        <f>('Raw Wide'!E880-'Raw Wide'!E879)/'Raw Wide'!E879</f>
        <v>-1.7533476126975842E-3</v>
      </c>
      <c r="H881" s="5">
        <f>('Raw Wide'!F880-'Raw Wide'!F879)/'Raw Wide'!F879</f>
        <v>8.1151730435211657E-3</v>
      </c>
      <c r="I881" s="5">
        <f>('Raw Wide'!G880-'Raw Wide'!G879)/'Raw Wide'!G879</f>
        <v>-6.3955481934413862E-3</v>
      </c>
      <c r="J881" s="5">
        <f>('Raw Wide'!H880-'Raw Wide'!H879)/'Raw Wide'!H879</f>
        <v>1.7612578209626983E-2</v>
      </c>
      <c r="K881" s="5">
        <f>('Raw Wide'!I880-'Raw Wide'!I879)/'Raw Wide'!I879</f>
        <v>-3.7955844661490298E-3</v>
      </c>
      <c r="W881" s="2">
        <v>44173</v>
      </c>
      <c r="X881" s="9">
        <f>return[[#This Row],[1COV.DE]]-$N$7</f>
        <v>5.9708783910225154E-3</v>
      </c>
      <c r="Y881" s="9">
        <f>return[[#This Row],[ADS.DE]]-$O$7</f>
        <v>2.6044603441013445E-3</v>
      </c>
      <c r="Z881" s="9">
        <f>return[[#This Row],[DB1.DE]]-$P$7</f>
        <v>1.1572947603130688E-2</v>
      </c>
      <c r="AA881" s="9">
        <f>return[[#This Row],[FME.DE]]-$Q$7</f>
        <v>-1.5414590334869422E-3</v>
      </c>
      <c r="AB881" s="9">
        <f>return[[#This Row],[MRK.DE]]-$R$7</f>
        <v>7.6425553471622882E-3</v>
      </c>
      <c r="AC881" s="9">
        <f>return[[#This Row],[PUM.DE]]-$S$7</f>
        <v>-7.197669002337672E-3</v>
      </c>
      <c r="AD881" s="9">
        <f>return[[#This Row],[SIE.DE]]-$T$7</f>
        <v>1.7476682612795568E-2</v>
      </c>
      <c r="AE881" s="9">
        <f>return[[#This Row],[ZAL.DE]]-$U$7</f>
        <v>-3.7500298489853263E-3</v>
      </c>
    </row>
    <row r="882" spans="3:31" x14ac:dyDescent="0.25">
      <c r="C882" s="2">
        <v>44174</v>
      </c>
      <c r="D882" s="5">
        <f>('Raw Wide'!B881-'Raw Wide'!B880)/'Raw Wide'!B880</f>
        <v>4.9726047349365733E-2</v>
      </c>
      <c r="E882" s="5">
        <f>('Raw Wide'!C881-'Raw Wide'!C880)/'Raw Wide'!C880</f>
        <v>1.5680673501179181E-2</v>
      </c>
      <c r="F882" s="5">
        <f>('Raw Wide'!D881-'Raw Wide'!D880)/'Raw Wide'!D880</f>
        <v>-1.4539537786036783E-3</v>
      </c>
      <c r="G882" s="5">
        <f>('Raw Wide'!E881-'Raw Wide'!E880)/'Raw Wide'!E880</f>
        <v>2.927251251259011E-4</v>
      </c>
      <c r="H882" s="5">
        <f>('Raw Wide'!F881-'Raw Wide'!F880)/'Raw Wide'!F880</f>
        <v>-8.0498471409980715E-3</v>
      </c>
      <c r="I882" s="5">
        <f>('Raw Wide'!G881-'Raw Wide'!G880)/'Raw Wide'!G880</f>
        <v>4.1379012131985242E-3</v>
      </c>
      <c r="J882" s="5">
        <f>('Raw Wide'!H881-'Raw Wide'!H880)/'Raw Wide'!H880</f>
        <v>-4.3706156345821034E-3</v>
      </c>
      <c r="K882" s="5">
        <f>('Raw Wide'!I881-'Raw Wide'!I880)/'Raw Wide'!I880</f>
        <v>9.1440312203207863E-3</v>
      </c>
      <c r="W882" s="2">
        <v>44174</v>
      </c>
      <c r="X882" s="9">
        <f>return[[#This Row],[1COV.DE]]-$N$7</f>
        <v>4.976225810913866E-2</v>
      </c>
      <c r="Y882" s="9">
        <f>return[[#This Row],[ADS.DE]]-$O$7</f>
        <v>1.5425908080282796E-2</v>
      </c>
      <c r="Z882" s="9">
        <f>return[[#This Row],[DB1.DE]]-$P$7</f>
        <v>-2.0223174846255186E-3</v>
      </c>
      <c r="AA882" s="9">
        <f>return[[#This Row],[FME.DE]]-$Q$7</f>
        <v>5.0461370433654319E-4</v>
      </c>
      <c r="AB882" s="9">
        <f>return[[#This Row],[MRK.DE]]-$R$7</f>
        <v>-8.5224648373569498E-3</v>
      </c>
      <c r="AC882" s="9">
        <f>return[[#This Row],[PUM.DE]]-$S$7</f>
        <v>3.3357804043022384E-3</v>
      </c>
      <c r="AD882" s="9">
        <f>return[[#This Row],[SIE.DE]]-$T$7</f>
        <v>-4.5065112314135189E-3</v>
      </c>
      <c r="AE882" s="9">
        <f>return[[#This Row],[ZAL.DE]]-$U$7</f>
        <v>9.1895858374844899E-3</v>
      </c>
    </row>
    <row r="883" spans="3:31" x14ac:dyDescent="0.25">
      <c r="C883" s="2">
        <v>44175</v>
      </c>
      <c r="D883" s="5">
        <f>('Raw Wide'!B882-'Raw Wide'!B881)/'Raw Wide'!B881</f>
        <v>6.0223721641420257E-4</v>
      </c>
      <c r="E883" s="5">
        <f>('Raw Wide'!C882-'Raw Wide'!C881)/'Raw Wide'!C881</f>
        <v>9.1228776974675348E-3</v>
      </c>
      <c r="F883" s="5">
        <f>('Raw Wide'!D882-'Raw Wide'!D881)/'Raw Wide'!D881</f>
        <v>-2.5483478798354075E-3</v>
      </c>
      <c r="G883" s="5">
        <f>('Raw Wide'!E882-'Raw Wide'!E881)/'Raw Wide'!E881</f>
        <v>-2.9263946220271103E-4</v>
      </c>
      <c r="H883" s="5">
        <f>('Raw Wide'!F882-'Raw Wide'!F881)/'Raw Wide'!F881</f>
        <v>-5.5330078676543368E-3</v>
      </c>
      <c r="I883" s="5">
        <f>('Raw Wide'!G882-'Raw Wide'!G881)/'Raw Wide'!G881</f>
        <v>-1.0073196799292543E-2</v>
      </c>
      <c r="J883" s="5">
        <f>('Raw Wide'!H882-'Raw Wide'!H881)/'Raw Wide'!H881</f>
        <v>-3.3363338679356517E-3</v>
      </c>
      <c r="K883" s="5">
        <f>('Raw Wide'!I882-'Raw Wide'!I881)/'Raw Wide'!I881</f>
        <v>-7.299295334750675E-3</v>
      </c>
      <c r="W883" s="2">
        <v>44175</v>
      </c>
      <c r="X883" s="9">
        <f>return[[#This Row],[1COV.DE]]-$N$7</f>
        <v>6.3844797618713264E-4</v>
      </c>
      <c r="Y883" s="9">
        <f>return[[#This Row],[ADS.DE]]-$O$7</f>
        <v>8.8681122765711506E-3</v>
      </c>
      <c r="Z883" s="9">
        <f>return[[#This Row],[DB1.DE]]-$P$7</f>
        <v>-3.116711585857248E-3</v>
      </c>
      <c r="AA883" s="9">
        <f>return[[#This Row],[FME.DE]]-$Q$7</f>
        <v>-8.0750882992068986E-5</v>
      </c>
      <c r="AB883" s="9">
        <f>return[[#This Row],[MRK.DE]]-$R$7</f>
        <v>-6.0056255640132143E-3</v>
      </c>
      <c r="AC883" s="9">
        <f>return[[#This Row],[PUM.DE]]-$S$7</f>
        <v>-1.087531760818883E-2</v>
      </c>
      <c r="AD883" s="9">
        <f>return[[#This Row],[SIE.DE]]-$T$7</f>
        <v>-3.4722294647670676E-3</v>
      </c>
      <c r="AE883" s="9">
        <f>return[[#This Row],[ZAL.DE]]-$U$7</f>
        <v>-7.2537407175869715E-3</v>
      </c>
    </row>
    <row r="884" spans="3:31" x14ac:dyDescent="0.25">
      <c r="C884" s="2">
        <v>44176</v>
      </c>
      <c r="D884" s="5">
        <f>('Raw Wide'!B883-'Raw Wide'!B882)/'Raw Wide'!B882</f>
        <v>-1.7452327728680984E-2</v>
      </c>
      <c r="E884" s="5">
        <f>('Raw Wide'!C883-'Raw Wide'!C882)/'Raw Wide'!C882</f>
        <v>-1.4951445017515511E-2</v>
      </c>
      <c r="F884" s="5">
        <f>('Raw Wide'!D883-'Raw Wide'!D882)/'Raw Wide'!D882</f>
        <v>-5.4744327252009605E-3</v>
      </c>
      <c r="G884" s="5">
        <f>('Raw Wide'!E883-'Raw Wide'!E882)/'Raw Wide'!E882</f>
        <v>-1.0245823018221033E-2</v>
      </c>
      <c r="H884" s="5">
        <f>('Raw Wide'!F883-'Raw Wide'!F882)/'Raw Wide'!F882</f>
        <v>-1.1498525433202509E-2</v>
      </c>
      <c r="I884" s="5">
        <f>('Raw Wide'!G883-'Raw Wide'!G882)/'Raw Wide'!G882</f>
        <v>4.6250139236158114E-4</v>
      </c>
      <c r="J884" s="5">
        <f>('Raw Wide'!H883-'Raw Wide'!H882)/'Raw Wide'!H882</f>
        <v>-7.3994814562389774E-3</v>
      </c>
      <c r="K884" s="5">
        <f>('Raw Wide'!I883-'Raw Wide'!I882)/'Raw Wide'!I882</f>
        <v>4.563907374387919E-3</v>
      </c>
      <c r="W884" s="2">
        <v>44176</v>
      </c>
      <c r="X884" s="9">
        <f>return[[#This Row],[1COV.DE]]-$N$7</f>
        <v>-1.7416116968908053E-2</v>
      </c>
      <c r="Y884" s="9">
        <f>return[[#This Row],[ADS.DE]]-$O$7</f>
        <v>-1.5206210438411895E-2</v>
      </c>
      <c r="Z884" s="9">
        <f>return[[#This Row],[DB1.DE]]-$P$7</f>
        <v>-6.042796431222801E-3</v>
      </c>
      <c r="AA884" s="9">
        <f>return[[#This Row],[FME.DE]]-$Q$7</f>
        <v>-1.0033934439010392E-2</v>
      </c>
      <c r="AB884" s="9">
        <f>return[[#This Row],[MRK.DE]]-$R$7</f>
        <v>-1.1971143129561388E-2</v>
      </c>
      <c r="AC884" s="9">
        <f>return[[#This Row],[PUM.DE]]-$S$7</f>
        <v>-3.3961941653470488E-4</v>
      </c>
      <c r="AD884" s="9">
        <f>return[[#This Row],[SIE.DE]]-$T$7</f>
        <v>-7.5353770530703929E-3</v>
      </c>
      <c r="AE884" s="9">
        <f>return[[#This Row],[ZAL.DE]]-$U$7</f>
        <v>4.6094619915516225E-3</v>
      </c>
    </row>
    <row r="885" spans="3:31" x14ac:dyDescent="0.25">
      <c r="C885" s="2">
        <v>44179</v>
      </c>
      <c r="D885" s="5">
        <f>('Raw Wide'!B884-'Raw Wide'!B883)/'Raw Wide'!B883</f>
        <v>3.1849724440331816E-2</v>
      </c>
      <c r="E885" s="5">
        <f>('Raw Wide'!C884-'Raw Wide'!C883)/'Raw Wide'!C883</f>
        <v>1.4825312940052156E-2</v>
      </c>
      <c r="F885" s="5">
        <f>('Raw Wide'!D884-'Raw Wide'!D883)/'Raw Wide'!D883</f>
        <v>1.6880776524044891E-2</v>
      </c>
      <c r="G885" s="5">
        <f>('Raw Wide'!E884-'Raw Wide'!E883)/'Raw Wide'!E883</f>
        <v>2.3661048844568289E-3</v>
      </c>
      <c r="H885" s="5">
        <f>('Raw Wide'!F884-'Raw Wide'!F883)/'Raw Wide'!F883</f>
        <v>2.0262675223524894E-2</v>
      </c>
      <c r="I885" s="5">
        <f>('Raw Wide'!G884-'Raw Wide'!G883)/'Raw Wide'!G883</f>
        <v>-2.4040629392843346E-2</v>
      </c>
      <c r="J885" s="5">
        <f>('Raw Wide'!H884-'Raw Wide'!H883)/'Raw Wide'!H883</f>
        <v>1.7746961584611177E-4</v>
      </c>
      <c r="K885" s="5">
        <f>('Raw Wide'!I884-'Raw Wide'!I883)/'Raw Wide'!I883</f>
        <v>6.6633002691393356E-2</v>
      </c>
      <c r="W885" s="2">
        <v>44179</v>
      </c>
      <c r="X885" s="9">
        <f>return[[#This Row],[1COV.DE]]-$N$7</f>
        <v>3.1885935200104742E-2</v>
      </c>
      <c r="Y885" s="9">
        <f>return[[#This Row],[ADS.DE]]-$O$7</f>
        <v>1.4570547519155772E-2</v>
      </c>
      <c r="Z885" s="9">
        <f>return[[#This Row],[DB1.DE]]-$P$7</f>
        <v>1.631241281802305E-2</v>
      </c>
      <c r="AA885" s="9">
        <f>return[[#This Row],[FME.DE]]-$Q$7</f>
        <v>2.5779934636674709E-3</v>
      </c>
      <c r="AB885" s="9">
        <f>return[[#This Row],[MRK.DE]]-$R$7</f>
        <v>1.9790057527166015E-2</v>
      </c>
      <c r="AC885" s="9">
        <f>return[[#This Row],[PUM.DE]]-$S$7</f>
        <v>-2.4842750201739632E-2</v>
      </c>
      <c r="AD885" s="9">
        <f>return[[#This Row],[SIE.DE]]-$T$7</f>
        <v>4.1574019014695938E-5</v>
      </c>
      <c r="AE885" s="9">
        <f>return[[#This Row],[ZAL.DE]]-$U$7</f>
        <v>6.6678557308557054E-2</v>
      </c>
    </row>
    <row r="886" spans="3:31" x14ac:dyDescent="0.25">
      <c r="C886" s="2">
        <v>44180</v>
      </c>
      <c r="D886" s="5">
        <f>('Raw Wide'!B885-'Raw Wide'!B884)/'Raw Wide'!B884</f>
        <v>1.3850363291336614E-2</v>
      </c>
      <c r="E886" s="5">
        <f>('Raw Wide'!C885-'Raw Wide'!C884)/'Raw Wide'!C884</f>
        <v>9.3913504114989301E-3</v>
      </c>
      <c r="F886" s="5">
        <f>('Raw Wide'!D885-'Raw Wide'!D884)/'Raw Wide'!D884</f>
        <v>7.2176220036609031E-3</v>
      </c>
      <c r="G886" s="5">
        <f>('Raw Wide'!E885-'Raw Wide'!E884)/'Raw Wide'!E884</f>
        <v>-4.4261054068766501E-3</v>
      </c>
      <c r="H886" s="5">
        <f>('Raw Wide'!F885-'Raw Wide'!F884)/'Raw Wide'!F884</f>
        <v>-1.2872396026206828E-2</v>
      </c>
      <c r="I886" s="5">
        <f>('Raw Wide'!G885-'Raw Wide'!G884)/'Raw Wide'!G884</f>
        <v>-3.0791877446613163E-3</v>
      </c>
      <c r="J886" s="5">
        <f>('Raw Wide'!H885-'Raw Wide'!H884)/'Raw Wide'!H884</f>
        <v>1.7568819115833505E-2</v>
      </c>
      <c r="K886" s="5">
        <f>('Raw Wide'!I885-'Raw Wide'!I884)/'Raw Wide'!I884</f>
        <v>-2.3663039174031206E-2</v>
      </c>
      <c r="W886" s="2">
        <v>44180</v>
      </c>
      <c r="X886" s="9">
        <f>return[[#This Row],[1COV.DE]]-$N$7</f>
        <v>1.3886574051109544E-2</v>
      </c>
      <c r="Y886" s="9">
        <f>return[[#This Row],[ADS.DE]]-$O$7</f>
        <v>9.1365849906025458E-3</v>
      </c>
      <c r="Z886" s="9">
        <f>return[[#This Row],[DB1.DE]]-$P$7</f>
        <v>6.6492582976390626E-3</v>
      </c>
      <c r="AA886" s="9">
        <f>return[[#This Row],[FME.DE]]-$Q$7</f>
        <v>-4.2142168276660084E-3</v>
      </c>
      <c r="AB886" s="9">
        <f>return[[#This Row],[MRK.DE]]-$R$7</f>
        <v>-1.3345013722565706E-2</v>
      </c>
      <c r="AC886" s="9">
        <f>return[[#This Row],[PUM.DE]]-$S$7</f>
        <v>-3.8813085535576025E-3</v>
      </c>
      <c r="AD886" s="9">
        <f>return[[#This Row],[SIE.DE]]-$T$7</f>
        <v>1.7432923519002091E-2</v>
      </c>
      <c r="AE886" s="9">
        <f>return[[#This Row],[ZAL.DE]]-$U$7</f>
        <v>-2.3617484556867501E-2</v>
      </c>
    </row>
    <row r="887" spans="3:31" x14ac:dyDescent="0.25">
      <c r="C887" s="2">
        <v>44181</v>
      </c>
      <c r="D887" s="5">
        <f>('Raw Wide'!B886-'Raw Wide'!B885)/'Raw Wide'!B885</f>
        <v>-1.795466349749782E-2</v>
      </c>
      <c r="E887" s="5">
        <f>('Raw Wide'!C886-'Raw Wide'!C885)/'Raw Wide'!C885</f>
        <v>6.8913553451590225E-4</v>
      </c>
      <c r="F887" s="5">
        <f>('Raw Wide'!D886-'Raw Wide'!D885)/'Raw Wide'!D885</f>
        <v>-2.8664486480224909E-3</v>
      </c>
      <c r="G887" s="5">
        <f>('Raw Wide'!E886-'Raw Wide'!E885)/'Raw Wide'!E885</f>
        <v>2.1339575208967301E-2</v>
      </c>
      <c r="H887" s="5">
        <f>('Raw Wide'!F886-'Raw Wide'!F885)/'Raw Wide'!F885</f>
        <v>2.0864335587800261E-2</v>
      </c>
      <c r="I887" s="5">
        <f>('Raw Wide'!G886-'Raw Wide'!G885)/'Raw Wide'!G885</f>
        <v>1.9482093485347282E-2</v>
      </c>
      <c r="J887" s="5">
        <f>('Raw Wide'!H886-'Raw Wide'!H885)/'Raw Wide'!H885</f>
        <v>8.5454493272043679E-3</v>
      </c>
      <c r="K887" s="5">
        <f>('Raw Wide'!I886-'Raw Wide'!I885)/'Raw Wide'!I885</f>
        <v>3.0780430105929225E-2</v>
      </c>
      <c r="W887" s="2">
        <v>44181</v>
      </c>
      <c r="X887" s="9">
        <f>return[[#This Row],[1COV.DE]]-$N$7</f>
        <v>-1.791845273772489E-2</v>
      </c>
      <c r="Y887" s="9">
        <f>return[[#This Row],[ADS.DE]]-$O$7</f>
        <v>4.3437011361951842E-4</v>
      </c>
      <c r="Z887" s="9">
        <f>return[[#This Row],[DB1.DE]]-$P$7</f>
        <v>-3.4348123540443314E-3</v>
      </c>
      <c r="AA887" s="9">
        <f>return[[#This Row],[FME.DE]]-$Q$7</f>
        <v>2.1551463788177943E-2</v>
      </c>
      <c r="AB887" s="9">
        <f>return[[#This Row],[MRK.DE]]-$R$7</f>
        <v>2.0391717891441383E-2</v>
      </c>
      <c r="AC887" s="9">
        <f>return[[#This Row],[PUM.DE]]-$S$7</f>
        <v>1.8679972676450995E-2</v>
      </c>
      <c r="AD887" s="9">
        <f>return[[#This Row],[SIE.DE]]-$T$7</f>
        <v>8.4095537303729515E-3</v>
      </c>
      <c r="AE887" s="9">
        <f>return[[#This Row],[ZAL.DE]]-$U$7</f>
        <v>3.082598472309293E-2</v>
      </c>
    </row>
    <row r="888" spans="3:31" x14ac:dyDescent="0.25">
      <c r="C888" s="2">
        <v>44182</v>
      </c>
      <c r="D888" s="5">
        <f>('Raw Wide'!B887-'Raw Wide'!B886)/'Raw Wide'!B886</f>
        <v>5.5643624946377142E-3</v>
      </c>
      <c r="E888" s="5">
        <f>('Raw Wide'!C887-'Raw Wide'!C886)/'Raw Wide'!C886</f>
        <v>1.5840276003470814E-2</v>
      </c>
      <c r="F888" s="5">
        <f>('Raw Wide'!D887-'Raw Wide'!D886)/'Raw Wide'!D886</f>
        <v>1.1498425531799403E-2</v>
      </c>
      <c r="G888" s="5">
        <f>('Raw Wide'!E887-'Raw Wide'!E886)/'Raw Wide'!E886</f>
        <v>2.3215808738774801E-3</v>
      </c>
      <c r="H888" s="5">
        <f>('Raw Wide'!F887-'Raw Wide'!F886)/'Raw Wide'!F886</f>
        <v>1.5328583040460404E-2</v>
      </c>
      <c r="I888" s="5">
        <f>('Raw Wide'!G887-'Raw Wide'!G886)/'Raw Wide'!G886</f>
        <v>3.0762042837375859E-2</v>
      </c>
      <c r="J888" s="5">
        <f>('Raw Wide'!H887-'Raw Wide'!H886)/'Raw Wide'!H886</f>
        <v>8.1272583164717898E-3</v>
      </c>
      <c r="K888" s="5">
        <f>('Raw Wide'!I887-'Raw Wide'!I886)/'Raw Wide'!I886</f>
        <v>5.431462624769888E-2</v>
      </c>
      <c r="W888" s="2">
        <v>44182</v>
      </c>
      <c r="X888" s="9">
        <f>return[[#This Row],[1COV.DE]]-$N$7</f>
        <v>5.6005732544106446E-3</v>
      </c>
      <c r="Y888" s="9">
        <f>return[[#This Row],[ADS.DE]]-$O$7</f>
        <v>1.558551058257443E-2</v>
      </c>
      <c r="Z888" s="9">
        <f>return[[#This Row],[DB1.DE]]-$P$7</f>
        <v>1.0930061825777562E-2</v>
      </c>
      <c r="AA888" s="9">
        <f>return[[#This Row],[FME.DE]]-$Q$7</f>
        <v>2.5334694530881221E-3</v>
      </c>
      <c r="AB888" s="9">
        <f>return[[#This Row],[MRK.DE]]-$R$7</f>
        <v>1.4855965344101526E-2</v>
      </c>
      <c r="AC888" s="9">
        <f>return[[#This Row],[PUM.DE]]-$S$7</f>
        <v>2.9959922028479573E-2</v>
      </c>
      <c r="AD888" s="9">
        <f>return[[#This Row],[SIE.DE]]-$T$7</f>
        <v>7.9913627196403735E-3</v>
      </c>
      <c r="AE888" s="9">
        <f>return[[#This Row],[ZAL.DE]]-$U$7</f>
        <v>5.4360180864862585E-2</v>
      </c>
    </row>
    <row r="889" spans="3:31" x14ac:dyDescent="0.25">
      <c r="C889" s="2">
        <v>44183</v>
      </c>
      <c r="D889" s="5">
        <f>('Raw Wide'!B888-'Raw Wide'!B887)/'Raw Wide'!B887</f>
        <v>3.9525730552457134E-3</v>
      </c>
      <c r="E889" s="5">
        <f>('Raw Wide'!C888-'Raw Wide'!C887)/'Raw Wide'!C887</f>
        <v>-1.7288186852190746E-2</v>
      </c>
      <c r="F889" s="5">
        <f>('Raw Wide'!D888-'Raw Wide'!D887)/'Raw Wide'!D887</f>
        <v>-3.1971271726454957E-3</v>
      </c>
      <c r="G889" s="5">
        <f>('Raw Wide'!E888-'Raw Wide'!E887)/'Raw Wide'!E887</f>
        <v>6.6589095256288132E-3</v>
      </c>
      <c r="H889" s="5">
        <f>('Raw Wide'!F888-'Raw Wide'!F887)/'Raw Wide'!F887</f>
        <v>-1.5816017084751957E-2</v>
      </c>
      <c r="I889" s="5">
        <f>('Raw Wide'!G888-'Raw Wide'!G887)/'Raw Wide'!G887</f>
        <v>1.1982791290986504E-2</v>
      </c>
      <c r="J889" s="5">
        <f>('Raw Wide'!H888-'Raw Wide'!H887)/'Raw Wide'!H887</f>
        <v>1.0463173079474551E-2</v>
      </c>
      <c r="K889" s="5">
        <f>('Raw Wide'!I888-'Raw Wide'!I887)/'Raw Wide'!I887</f>
        <v>1.5834054415700183E-2</v>
      </c>
      <c r="W889" s="2">
        <v>44183</v>
      </c>
      <c r="X889" s="9">
        <f>return[[#This Row],[1COV.DE]]-$N$7</f>
        <v>3.9887838150186438E-3</v>
      </c>
      <c r="Y889" s="9">
        <f>return[[#This Row],[ADS.DE]]-$O$7</f>
        <v>-1.754295227308713E-2</v>
      </c>
      <c r="Z889" s="9">
        <f>return[[#This Row],[DB1.DE]]-$P$7</f>
        <v>-3.7654908786673362E-3</v>
      </c>
      <c r="AA889" s="9">
        <f>return[[#This Row],[FME.DE]]-$Q$7</f>
        <v>6.8707981048394557E-3</v>
      </c>
      <c r="AB889" s="9">
        <f>return[[#This Row],[MRK.DE]]-$R$7</f>
        <v>-1.6288634781110835E-2</v>
      </c>
      <c r="AC889" s="9">
        <f>return[[#This Row],[PUM.DE]]-$S$7</f>
        <v>1.1180670482090217E-2</v>
      </c>
      <c r="AD889" s="9">
        <f>return[[#This Row],[SIE.DE]]-$T$7</f>
        <v>1.0327277482643135E-2</v>
      </c>
      <c r="AE889" s="9">
        <f>return[[#This Row],[ZAL.DE]]-$U$7</f>
        <v>1.5879609032863888E-2</v>
      </c>
    </row>
    <row r="890" spans="3:31" x14ac:dyDescent="0.25">
      <c r="C890" s="2">
        <v>44186</v>
      </c>
      <c r="D890" s="5">
        <f>('Raw Wide'!B889-'Raw Wide'!B888)/'Raw Wide'!B888</f>
        <v>-2.3031472921626876E-2</v>
      </c>
      <c r="E890" s="5">
        <f>('Raw Wide'!C889-'Raw Wide'!C888)/'Raw Wide'!C888</f>
        <v>-8.2787206804976546E-3</v>
      </c>
      <c r="F890" s="5">
        <f>('Raw Wide'!D889-'Raw Wide'!D888)/'Raw Wide'!D888</f>
        <v>-3.4212414468443718E-2</v>
      </c>
      <c r="G890" s="5">
        <f>('Raw Wide'!E889-'Raw Wide'!E888)/'Raw Wide'!E888</f>
        <v>-3.048603231265852E-2</v>
      </c>
      <c r="H890" s="5">
        <f>('Raw Wide'!F889-'Raw Wide'!F888)/'Raw Wide'!F888</f>
        <v>-1.0226472202418478E-2</v>
      </c>
      <c r="I890" s="5">
        <f>('Raw Wide'!G889-'Raw Wide'!G888)/'Raw Wide'!G888</f>
        <v>-2.2117933989417398E-2</v>
      </c>
      <c r="J890" s="5">
        <f>('Raw Wide'!H889-'Raw Wide'!H888)/'Raw Wide'!H888</f>
        <v>-3.5308090977299839E-2</v>
      </c>
      <c r="K890" s="5">
        <f>('Raw Wide'!I889-'Raw Wide'!I888)/'Raw Wide'!I888</f>
        <v>-1.8660768796065163E-2</v>
      </c>
      <c r="W890" s="2">
        <v>44186</v>
      </c>
      <c r="X890" s="9">
        <f>return[[#This Row],[1COV.DE]]-$N$7</f>
        <v>-2.2995262161853946E-2</v>
      </c>
      <c r="Y890" s="9">
        <f>return[[#This Row],[ADS.DE]]-$O$7</f>
        <v>-8.5334861013940388E-3</v>
      </c>
      <c r="Z890" s="9">
        <f>return[[#This Row],[DB1.DE]]-$P$7</f>
        <v>-3.4780778174465558E-2</v>
      </c>
      <c r="AA890" s="9">
        <f>return[[#This Row],[FME.DE]]-$Q$7</f>
        <v>-3.0274143733447879E-2</v>
      </c>
      <c r="AB890" s="9">
        <f>return[[#This Row],[MRK.DE]]-$R$7</f>
        <v>-1.0699089898777357E-2</v>
      </c>
      <c r="AC890" s="9">
        <f>return[[#This Row],[PUM.DE]]-$S$7</f>
        <v>-2.2920054798313685E-2</v>
      </c>
      <c r="AD890" s="9">
        <f>return[[#This Row],[SIE.DE]]-$T$7</f>
        <v>-3.5443986574131253E-2</v>
      </c>
      <c r="AE890" s="9">
        <f>return[[#This Row],[ZAL.DE]]-$U$7</f>
        <v>-1.8615214178901458E-2</v>
      </c>
    </row>
    <row r="891" spans="3:31" x14ac:dyDescent="0.25">
      <c r="C891" s="2">
        <v>44187</v>
      </c>
      <c r="D891" s="5">
        <f>('Raw Wide'!B890-'Raw Wide'!B889)/'Raw Wide'!B889</f>
        <v>5.6417008823294208E-3</v>
      </c>
      <c r="E891" s="5">
        <f>('Raw Wide'!C890-'Raw Wide'!C889)/'Raw Wide'!C889</f>
        <v>2.0869634162829793E-2</v>
      </c>
      <c r="F891" s="5">
        <f>('Raw Wide'!D890-'Raw Wide'!D889)/'Raw Wide'!D889</f>
        <v>1.4760170484429111E-2</v>
      </c>
      <c r="G891" s="5">
        <f>('Raw Wide'!E890-'Raw Wide'!E889)/'Raw Wide'!E889</f>
        <v>8.0094724060212792E-3</v>
      </c>
      <c r="H891" s="5">
        <f>('Raw Wide'!F890-'Raw Wide'!F889)/'Raw Wide'!F889</f>
        <v>5.9041945951410777E-3</v>
      </c>
      <c r="I891" s="5">
        <f>('Raw Wide'!G890-'Raw Wide'!G889)/'Raw Wide'!G889</f>
        <v>2.8786899226461098E-2</v>
      </c>
      <c r="J891" s="5">
        <f>('Raw Wide'!H890-'Raw Wide'!H889)/'Raw Wide'!H889</f>
        <v>5.9827209345711804E-3</v>
      </c>
      <c r="K891" s="5">
        <f>('Raw Wide'!I890-'Raw Wide'!I889)/'Raw Wide'!I889</f>
        <v>1.3422773748931222E-2</v>
      </c>
      <c r="W891" s="2">
        <v>44187</v>
      </c>
      <c r="X891" s="9">
        <f>return[[#This Row],[1COV.DE]]-$N$7</f>
        <v>5.6779116421023512E-3</v>
      </c>
      <c r="Y891" s="9">
        <f>return[[#This Row],[ADS.DE]]-$O$7</f>
        <v>2.0614868741933409E-2</v>
      </c>
      <c r="Z891" s="9">
        <f>return[[#This Row],[DB1.DE]]-$P$7</f>
        <v>1.419180677840727E-2</v>
      </c>
      <c r="AA891" s="9">
        <f>return[[#This Row],[FME.DE]]-$Q$7</f>
        <v>8.2213609852319208E-3</v>
      </c>
      <c r="AB891" s="9">
        <f>return[[#This Row],[MRK.DE]]-$R$7</f>
        <v>5.4315768987822002E-3</v>
      </c>
      <c r="AC891" s="9">
        <f>return[[#This Row],[PUM.DE]]-$S$7</f>
        <v>2.7984778417564811E-2</v>
      </c>
      <c r="AD891" s="9">
        <f>return[[#This Row],[SIE.DE]]-$T$7</f>
        <v>5.8468253377397649E-3</v>
      </c>
      <c r="AE891" s="9">
        <f>return[[#This Row],[ZAL.DE]]-$U$7</f>
        <v>1.3468328366094925E-2</v>
      </c>
    </row>
    <row r="892" spans="3:31" x14ac:dyDescent="0.25">
      <c r="C892" s="2">
        <v>44188</v>
      </c>
      <c r="D892" s="5">
        <f>('Raw Wide'!B891-'Raw Wide'!B890)/'Raw Wide'!B890</f>
        <v>9.0162936225774478E-3</v>
      </c>
      <c r="E892" s="5">
        <f>('Raw Wide'!C891-'Raw Wide'!C890)/'Raw Wide'!C890</f>
        <v>3.406918199902619E-4</v>
      </c>
      <c r="F892" s="5">
        <f>('Raw Wide'!D891-'Raw Wide'!D890)/'Raw Wide'!D890</f>
        <v>5.090908528463659E-3</v>
      </c>
      <c r="G892" s="5">
        <f>('Raw Wide'!E891-'Raw Wide'!E890)/'Raw Wide'!E890</f>
        <v>5.8853617831189299E-4</v>
      </c>
      <c r="H892" s="5">
        <f>('Raw Wide'!F891-'Raw Wide'!F890)/'Raw Wide'!F890</f>
        <v>7.3349971283452977E-4</v>
      </c>
      <c r="I892" s="5">
        <f>('Raw Wide'!G891-'Raw Wide'!G890)/'Raw Wide'!G890</f>
        <v>4.8856400928077443E-3</v>
      </c>
      <c r="J892" s="5">
        <f>('Raw Wide'!H891-'Raw Wide'!H890)/'Raw Wide'!H890</f>
        <v>2.3263976427246522E-2</v>
      </c>
      <c r="K892" s="5">
        <f>('Raw Wide'!I891-'Raw Wide'!I890)/'Raw Wide'!I890</f>
        <v>-1.5452550009990101E-2</v>
      </c>
      <c r="W892" s="2">
        <v>44188</v>
      </c>
      <c r="X892" s="9">
        <f>return[[#This Row],[1COV.DE]]-$N$7</f>
        <v>9.0525043823503782E-3</v>
      </c>
      <c r="Y892" s="9">
        <f>return[[#This Row],[ADS.DE]]-$O$7</f>
        <v>8.5926399093878066E-5</v>
      </c>
      <c r="Z892" s="9">
        <f>return[[#This Row],[DB1.DE]]-$P$7</f>
        <v>4.5225448224418185E-3</v>
      </c>
      <c r="AA892" s="9">
        <f>return[[#This Row],[FME.DE]]-$Q$7</f>
        <v>8.0042475752253503E-4</v>
      </c>
      <c r="AB892" s="9">
        <f>return[[#This Row],[MRK.DE]]-$R$7</f>
        <v>2.6088201647565199E-4</v>
      </c>
      <c r="AC892" s="9">
        <f>return[[#This Row],[PUM.DE]]-$S$7</f>
        <v>4.0835192839114584E-3</v>
      </c>
      <c r="AD892" s="9">
        <f>return[[#This Row],[SIE.DE]]-$T$7</f>
        <v>2.3128080830415107E-2</v>
      </c>
      <c r="AE892" s="9">
        <f>return[[#This Row],[ZAL.DE]]-$U$7</f>
        <v>-1.5406995392826398E-2</v>
      </c>
    </row>
    <row r="893" spans="3:31" x14ac:dyDescent="0.25">
      <c r="C893" s="2">
        <v>44193</v>
      </c>
      <c r="D893" s="5">
        <f>('Raw Wide'!B892-'Raw Wide'!B891)/'Raw Wide'!B891</f>
        <v>1.1913394799543866E-3</v>
      </c>
      <c r="E893" s="5">
        <f>('Raw Wide'!C892-'Raw Wide'!C891)/'Raw Wide'!C891</f>
        <v>1.9414089172675755E-2</v>
      </c>
      <c r="F893" s="5">
        <f>('Raw Wide'!D892-'Raw Wide'!D891)/'Raw Wide'!D891</f>
        <v>8.321233806401972E-3</v>
      </c>
      <c r="G893" s="5">
        <f>('Raw Wide'!E892-'Raw Wide'!E891)/'Raw Wide'!E891</f>
        <v>5.8824994975201026E-3</v>
      </c>
      <c r="H893" s="5">
        <f>('Raw Wide'!F892-'Raw Wide'!F891)/'Raw Wide'!F891</f>
        <v>8.4311994907211255E-3</v>
      </c>
      <c r="I893" s="5">
        <f>('Raw Wide'!G892-'Raw Wide'!G891)/'Raw Wide'!G891</f>
        <v>1.5911564947024379E-2</v>
      </c>
      <c r="J893" s="5">
        <f>('Raw Wide'!H892-'Raw Wide'!H891)/'Raw Wide'!H891</f>
        <v>1.9658113165207398E-2</v>
      </c>
      <c r="K893" s="5">
        <f>('Raw Wide'!I892-'Raw Wide'!I891)/'Raw Wide'!I891</f>
        <v>-8.9685541132921293E-3</v>
      </c>
      <c r="W893" s="2">
        <v>44193</v>
      </c>
      <c r="X893" s="9">
        <f>return[[#This Row],[1COV.DE]]-$N$7</f>
        <v>1.2275502397273166E-3</v>
      </c>
      <c r="Y893" s="9">
        <f>return[[#This Row],[ADS.DE]]-$O$7</f>
        <v>1.915932375177937E-2</v>
      </c>
      <c r="Z893" s="9">
        <f>return[[#This Row],[DB1.DE]]-$P$7</f>
        <v>7.7528701003801315E-3</v>
      </c>
      <c r="AA893" s="9">
        <f>return[[#This Row],[FME.DE]]-$Q$7</f>
        <v>6.0943880767307442E-3</v>
      </c>
      <c r="AB893" s="9">
        <f>return[[#This Row],[MRK.DE]]-$R$7</f>
        <v>7.9585817943622471E-3</v>
      </c>
      <c r="AC893" s="9">
        <f>return[[#This Row],[PUM.DE]]-$S$7</f>
        <v>1.5109444138128092E-2</v>
      </c>
      <c r="AD893" s="9">
        <f>return[[#This Row],[SIE.DE]]-$T$7</f>
        <v>1.9522217568375983E-2</v>
      </c>
      <c r="AE893" s="9">
        <f>return[[#This Row],[ZAL.DE]]-$U$7</f>
        <v>-8.9229994961284257E-3</v>
      </c>
    </row>
    <row r="894" spans="3:31" x14ac:dyDescent="0.25">
      <c r="C894" s="2">
        <v>44194</v>
      </c>
      <c r="D894" s="5">
        <f>('Raw Wide'!B893-'Raw Wide'!B892)/'Raw Wide'!B892</f>
        <v>5.9501135993954317E-3</v>
      </c>
      <c r="E894" s="5">
        <f>('Raw Wide'!C893-'Raw Wide'!C892)/'Raw Wide'!C892</f>
        <v>6.6828610153965866E-4</v>
      </c>
      <c r="F894" s="5">
        <f>('Raw Wide'!D893-'Raw Wide'!D892)/'Raw Wide'!D892</f>
        <v>5.0233222147343963E-3</v>
      </c>
      <c r="G894" s="5">
        <f>('Raw Wide'!E893-'Raw Wide'!E892)/'Raw Wide'!E892</f>
        <v>2.3390008574828646E-3</v>
      </c>
      <c r="H894" s="5">
        <f>('Raw Wide'!F893-'Raw Wide'!F892)/'Raw Wide'!F892</f>
        <v>5.0890247969140748E-3</v>
      </c>
      <c r="I894" s="5">
        <f>('Raw Wide'!G893-'Raw Wide'!G892)/'Raw Wide'!G892</f>
        <v>-2.175616078157355E-4</v>
      </c>
      <c r="J894" s="5">
        <f>('Raw Wide'!H893-'Raw Wide'!H892)/'Raw Wide'!H892</f>
        <v>-1.5926253148327626E-2</v>
      </c>
      <c r="K894" s="5">
        <f>('Raw Wide'!I893-'Raw Wide'!I892)/'Raw Wide'!I892</f>
        <v>3.3936650815912878E-2</v>
      </c>
      <c r="W894" s="2">
        <v>44194</v>
      </c>
      <c r="X894" s="9">
        <f>return[[#This Row],[1COV.DE]]-$N$7</f>
        <v>5.9863243591683621E-3</v>
      </c>
      <c r="Y894" s="9">
        <f>return[[#This Row],[ADS.DE]]-$O$7</f>
        <v>4.1352068064327483E-4</v>
      </c>
      <c r="Z894" s="9">
        <f>return[[#This Row],[DB1.DE]]-$P$7</f>
        <v>4.4549585087125558E-3</v>
      </c>
      <c r="AA894" s="9">
        <f>return[[#This Row],[FME.DE]]-$Q$7</f>
        <v>2.5508894366935066E-3</v>
      </c>
      <c r="AB894" s="9">
        <f>return[[#This Row],[MRK.DE]]-$R$7</f>
        <v>4.6164071005551973E-3</v>
      </c>
      <c r="AC894" s="9">
        <f>return[[#This Row],[PUM.DE]]-$S$7</f>
        <v>-1.0196824167120215E-3</v>
      </c>
      <c r="AD894" s="9">
        <f>return[[#This Row],[SIE.DE]]-$T$7</f>
        <v>-1.606214874515904E-2</v>
      </c>
      <c r="AE894" s="9">
        <f>return[[#This Row],[ZAL.DE]]-$U$7</f>
        <v>3.3982205433076583E-2</v>
      </c>
    </row>
    <row r="895" spans="3:31" x14ac:dyDescent="0.25">
      <c r="C895" s="2">
        <v>44195</v>
      </c>
      <c r="D895" s="5">
        <f>('Raw Wide'!B894-'Raw Wide'!B893)/'Raw Wide'!B893</f>
        <v>-4.7318830253656298E-3</v>
      </c>
      <c r="E895" s="5">
        <f>('Raw Wide'!C894-'Raw Wide'!C893)/'Raw Wide'!C893</f>
        <v>-5.3422062245424527E-3</v>
      </c>
      <c r="F895" s="5">
        <f>('Raw Wide'!D894-'Raw Wide'!D893)/'Raw Wide'!D893</f>
        <v>-5.7122069425551347E-3</v>
      </c>
      <c r="G895" s="5">
        <f>('Raw Wide'!E894-'Raw Wide'!E893)/'Raw Wide'!E893</f>
        <v>-5.2507149824459779E-3</v>
      </c>
      <c r="H895" s="5">
        <f>('Raw Wide'!F894-'Raw Wide'!F893)/'Raw Wide'!F893</f>
        <v>1.5189979892336138E-2</v>
      </c>
      <c r="I895" s="5">
        <f>('Raw Wide'!G894-'Raw Wide'!G893)/'Raw Wide'!G893</f>
        <v>3.9164208748737189E-3</v>
      </c>
      <c r="J895" s="5">
        <f>('Raw Wide'!H894-'Raw Wide'!H893)/'Raw Wide'!H893</f>
        <v>1.0221332149838434E-3</v>
      </c>
      <c r="K895" s="5">
        <f>('Raw Wide'!I894-'Raw Wide'!I893)/'Raw Wide'!I893</f>
        <v>-3.7199561549244552E-3</v>
      </c>
      <c r="W895" s="2">
        <v>44195</v>
      </c>
      <c r="X895" s="9">
        <f>return[[#This Row],[1COV.DE]]-$N$7</f>
        <v>-4.6956722655926994E-3</v>
      </c>
      <c r="Y895" s="9">
        <f>return[[#This Row],[ADS.DE]]-$O$7</f>
        <v>-5.596971645438837E-3</v>
      </c>
      <c r="Z895" s="9">
        <f>return[[#This Row],[DB1.DE]]-$P$7</f>
        <v>-6.2805706485769752E-3</v>
      </c>
      <c r="AA895" s="9">
        <f>return[[#This Row],[FME.DE]]-$Q$7</f>
        <v>-5.0388264032353355E-3</v>
      </c>
      <c r="AB895" s="9">
        <f>return[[#This Row],[MRK.DE]]-$R$7</f>
        <v>1.471736219597726E-2</v>
      </c>
      <c r="AC895" s="9">
        <f>return[[#This Row],[PUM.DE]]-$S$7</f>
        <v>3.1143000659774331E-3</v>
      </c>
      <c r="AD895" s="9">
        <f>return[[#This Row],[SIE.DE]]-$T$7</f>
        <v>8.8623761815242758E-4</v>
      </c>
      <c r="AE895" s="9">
        <f>return[[#This Row],[ZAL.DE]]-$U$7</f>
        <v>-3.6744015377607516E-3</v>
      </c>
    </row>
    <row r="896" spans="3:31" x14ac:dyDescent="0.25">
      <c r="C896" s="2">
        <v>44200</v>
      </c>
      <c r="D896" s="5">
        <f>('Raw Wide'!B895-'Raw Wide'!B894)/'Raw Wide'!B894</f>
        <v>2.4168019046423364E-2</v>
      </c>
      <c r="E896" s="5">
        <f>('Raw Wide'!C895-'Raw Wide'!C894)/'Raw Wide'!C894</f>
        <v>-8.3920613559701901E-3</v>
      </c>
      <c r="F896" s="5">
        <f>('Raw Wide'!D895-'Raw Wide'!D894)/'Raw Wide'!D894</f>
        <v>8.2584884236832374E-3</v>
      </c>
      <c r="G896" s="5">
        <f>('Raw Wide'!E895-'Raw Wide'!E894)/'Raw Wide'!E894</f>
        <v>1.964801155956317E-2</v>
      </c>
      <c r="H896" s="5">
        <f>('Raw Wide'!F895-'Raw Wide'!F894)/'Raw Wide'!F894</f>
        <v>2.4225009899074289E-2</v>
      </c>
      <c r="I896" s="5">
        <f>('Raw Wide'!G895-'Raw Wide'!G894)/'Raw Wide'!G894</f>
        <v>-9.7528943372235007E-3</v>
      </c>
      <c r="J896" s="5">
        <f>('Raw Wide'!H895-'Raw Wide'!H894)/'Raw Wide'!H894</f>
        <v>8.510007549530252E-4</v>
      </c>
      <c r="K896" s="5">
        <f>('Raw Wide'!I895-'Raw Wide'!I894)/'Raw Wide'!I894</f>
        <v>3.3164990844827387E-2</v>
      </c>
      <c r="W896" s="2">
        <v>44200</v>
      </c>
      <c r="X896" s="9">
        <f>return[[#This Row],[1COV.DE]]-$N$7</f>
        <v>2.4204229806196294E-2</v>
      </c>
      <c r="Y896" s="9">
        <f>return[[#This Row],[ADS.DE]]-$O$7</f>
        <v>-8.6468267768665744E-3</v>
      </c>
      <c r="Z896" s="9">
        <f>return[[#This Row],[DB1.DE]]-$P$7</f>
        <v>7.6901247176613969E-3</v>
      </c>
      <c r="AA896" s="9">
        <f>return[[#This Row],[FME.DE]]-$Q$7</f>
        <v>1.9859900138773812E-2</v>
      </c>
      <c r="AB896" s="9">
        <f>return[[#This Row],[MRK.DE]]-$R$7</f>
        <v>2.3752392202715411E-2</v>
      </c>
      <c r="AC896" s="9">
        <f>return[[#This Row],[PUM.DE]]-$S$7</f>
        <v>-1.0555015146119787E-2</v>
      </c>
      <c r="AD896" s="9">
        <f>return[[#This Row],[SIE.DE]]-$T$7</f>
        <v>7.151051581216094E-4</v>
      </c>
      <c r="AE896" s="9">
        <f>return[[#This Row],[ZAL.DE]]-$U$7</f>
        <v>3.3210545461991092E-2</v>
      </c>
    </row>
    <row r="897" spans="3:31" x14ac:dyDescent="0.25">
      <c r="C897" s="2">
        <v>44201</v>
      </c>
      <c r="D897" s="5">
        <f>('Raw Wide'!B896-'Raw Wide'!B895)/'Raw Wide'!B895</f>
        <v>-8.1239353974466785E-3</v>
      </c>
      <c r="E897" s="5">
        <f>('Raw Wide'!C896-'Raw Wide'!C895)/'Raw Wide'!C895</f>
        <v>-1.9634395202781946E-2</v>
      </c>
      <c r="F897" s="5">
        <f>('Raw Wide'!D896-'Raw Wide'!D895)/'Raw Wide'!D895</f>
        <v>-1.0683833128786494E-2</v>
      </c>
      <c r="G897" s="5">
        <f>('Raw Wide'!E896-'Raw Wide'!E895)/'Raw Wide'!E895</f>
        <v>5.7522131475061071E-3</v>
      </c>
      <c r="H897" s="5">
        <f>('Raw Wide'!F896-'Raw Wide'!F895)/'Raw Wide'!F895</f>
        <v>-4.1739272309552645E-3</v>
      </c>
      <c r="I897" s="5">
        <f>('Raw Wide'!G896-'Raw Wide'!G895)/'Raw Wide'!G895</f>
        <v>-1.2913101436214262E-2</v>
      </c>
      <c r="J897" s="5">
        <f>('Raw Wide'!H896-'Raw Wide'!H895)/'Raw Wide'!H895</f>
        <v>-2.0405772525969893E-3</v>
      </c>
      <c r="K897" s="5">
        <f>('Raw Wide'!I896-'Raw Wide'!I895)/'Raw Wide'!I895</f>
        <v>2.6785671199284267E-2</v>
      </c>
      <c r="W897" s="2">
        <v>44201</v>
      </c>
      <c r="X897" s="9">
        <f>return[[#This Row],[1COV.DE]]-$N$7</f>
        <v>-8.0877246376737481E-3</v>
      </c>
      <c r="Y897" s="9">
        <f>return[[#This Row],[ADS.DE]]-$O$7</f>
        <v>-1.9889160623678331E-2</v>
      </c>
      <c r="Z897" s="9">
        <f>return[[#This Row],[DB1.DE]]-$P$7</f>
        <v>-1.1252196834808334E-2</v>
      </c>
      <c r="AA897" s="9">
        <f>return[[#This Row],[FME.DE]]-$Q$7</f>
        <v>5.9641017267167487E-3</v>
      </c>
      <c r="AB897" s="9">
        <f>return[[#This Row],[MRK.DE]]-$R$7</f>
        <v>-4.646544927314142E-3</v>
      </c>
      <c r="AC897" s="9">
        <f>return[[#This Row],[PUM.DE]]-$S$7</f>
        <v>-1.3715222245110549E-2</v>
      </c>
      <c r="AD897" s="9">
        <f>return[[#This Row],[SIE.DE]]-$T$7</f>
        <v>-2.1764728494284053E-3</v>
      </c>
      <c r="AE897" s="9">
        <f>return[[#This Row],[ZAL.DE]]-$U$7</f>
        <v>2.6831225816447972E-2</v>
      </c>
    </row>
    <row r="898" spans="3:31" x14ac:dyDescent="0.25">
      <c r="C898" s="2">
        <v>44202</v>
      </c>
      <c r="D898" s="5">
        <f>('Raw Wide'!B897-'Raw Wide'!B896)/'Raw Wide'!B896</f>
        <v>2.7691145750989271E-2</v>
      </c>
      <c r="E898" s="5">
        <f>('Raw Wide'!C897-'Raw Wide'!C896)/'Raw Wide'!C896</f>
        <v>7.2513463522483413E-3</v>
      </c>
      <c r="F898" s="5">
        <f>('Raw Wide'!D897-'Raw Wide'!D896)/'Raw Wide'!D896</f>
        <v>8.9993229754881578E-3</v>
      </c>
      <c r="G898" s="5">
        <f>('Raw Wide'!E897-'Raw Wide'!E896)/'Raw Wide'!E896</f>
        <v>2.5735629798092985E-3</v>
      </c>
      <c r="H898" s="5">
        <f>('Raw Wide'!F897-'Raw Wide'!F896)/'Raw Wide'!F896</f>
        <v>-4.8899435387587068E-3</v>
      </c>
      <c r="I898" s="5">
        <f>('Raw Wide'!G897-'Raw Wide'!G896)/'Raw Wide'!G896</f>
        <v>2.6607983496145021E-3</v>
      </c>
      <c r="J898" s="5">
        <f>('Raw Wide'!H897-'Raw Wide'!H896)/'Raw Wide'!H896</f>
        <v>3.8337067590889118E-2</v>
      </c>
      <c r="K898" s="5">
        <f>('Raw Wide'!I897-'Raw Wide'!I896)/'Raw Wide'!I896</f>
        <v>-5.1759835440162221E-3</v>
      </c>
      <c r="W898" s="2">
        <v>44202</v>
      </c>
      <c r="X898" s="9">
        <f>return[[#This Row],[1COV.DE]]-$N$7</f>
        <v>2.7727356510762202E-2</v>
      </c>
      <c r="Y898" s="9">
        <f>return[[#This Row],[ADS.DE]]-$O$7</f>
        <v>6.9965809313519579E-3</v>
      </c>
      <c r="Z898" s="9">
        <f>return[[#This Row],[DB1.DE]]-$P$7</f>
        <v>8.4309592694663173E-3</v>
      </c>
      <c r="AA898" s="9">
        <f>return[[#This Row],[FME.DE]]-$Q$7</f>
        <v>2.7854515590199406E-3</v>
      </c>
      <c r="AB898" s="9">
        <f>return[[#This Row],[MRK.DE]]-$R$7</f>
        <v>-5.3625612351175843E-3</v>
      </c>
      <c r="AC898" s="9">
        <f>return[[#This Row],[PUM.DE]]-$S$7</f>
        <v>1.8586775407182161E-3</v>
      </c>
      <c r="AD898" s="9">
        <f>return[[#This Row],[SIE.DE]]-$T$7</f>
        <v>3.8201171994057703E-2</v>
      </c>
      <c r="AE898" s="9">
        <f>return[[#This Row],[ZAL.DE]]-$U$7</f>
        <v>-5.1304289268525186E-3</v>
      </c>
    </row>
    <row r="899" spans="3:31" x14ac:dyDescent="0.25">
      <c r="C899" s="2">
        <v>44203</v>
      </c>
      <c r="D899" s="5">
        <f>('Raw Wide'!B898-'Raw Wide'!B897)/'Raw Wide'!B897</f>
        <v>2.8463006380431217E-2</v>
      </c>
      <c r="E899" s="5">
        <f>('Raw Wide'!C898-'Raw Wide'!C897)/'Raw Wide'!C897</f>
        <v>-1.0970111383341466E-2</v>
      </c>
      <c r="F899" s="5">
        <f>('Raw Wide'!D898-'Raw Wide'!D897)/'Raw Wide'!D897</f>
        <v>-2.3189512297631814E-2</v>
      </c>
      <c r="G899" s="5">
        <f>('Raw Wide'!E898-'Raw Wide'!E897)/'Raw Wide'!E897</f>
        <v>-1.1694149276571291E-2</v>
      </c>
      <c r="H899" s="5">
        <f>('Raw Wide'!F898-'Raw Wide'!F897)/'Raw Wide'!F897</f>
        <v>8.0731171377438071E-3</v>
      </c>
      <c r="I899" s="5">
        <f>('Raw Wide'!G898-'Raw Wide'!G897)/'Raw Wide'!G897</f>
        <v>-2.4325583378003678E-2</v>
      </c>
      <c r="J899" s="5">
        <f>('Raw Wide'!H898-'Raw Wide'!H897)/'Raw Wide'!H897</f>
        <v>1.985563767515661E-2</v>
      </c>
      <c r="K899" s="5">
        <f>('Raw Wide'!I898-'Raw Wide'!I897)/'Raw Wide'!I897</f>
        <v>4.5785953086076485E-3</v>
      </c>
      <c r="W899" s="2">
        <v>44203</v>
      </c>
      <c r="X899" s="9">
        <f>return[[#This Row],[1COV.DE]]-$N$7</f>
        <v>2.8499217140204147E-2</v>
      </c>
      <c r="Y899" s="9">
        <f>return[[#This Row],[ADS.DE]]-$O$7</f>
        <v>-1.122487680423785E-2</v>
      </c>
      <c r="Z899" s="9">
        <f>return[[#This Row],[DB1.DE]]-$P$7</f>
        <v>-2.3757876003653654E-2</v>
      </c>
      <c r="AA899" s="9">
        <f>return[[#This Row],[FME.DE]]-$Q$7</f>
        <v>-1.1482260697360649E-2</v>
      </c>
      <c r="AB899" s="9">
        <f>return[[#This Row],[MRK.DE]]-$R$7</f>
        <v>7.6004994413849296E-3</v>
      </c>
      <c r="AC899" s="9">
        <f>return[[#This Row],[PUM.DE]]-$S$7</f>
        <v>-2.5127704186899965E-2</v>
      </c>
      <c r="AD899" s="9">
        <f>return[[#This Row],[SIE.DE]]-$T$7</f>
        <v>1.9719742078325195E-2</v>
      </c>
      <c r="AE899" s="9">
        <f>return[[#This Row],[ZAL.DE]]-$U$7</f>
        <v>4.6241499257713521E-3</v>
      </c>
    </row>
    <row r="900" spans="3:31" x14ac:dyDescent="0.25">
      <c r="C900" s="2">
        <v>44204</v>
      </c>
      <c r="D900" s="5">
        <f>('Raw Wide'!B899-'Raw Wide'!B898)/'Raw Wide'!B898</f>
        <v>-3.6897143741386197E-4</v>
      </c>
      <c r="E900" s="5">
        <f>('Raw Wide'!C899-'Raw Wide'!C898)/'Raw Wide'!C898</f>
        <v>2.2876882403389167E-2</v>
      </c>
      <c r="F900" s="5">
        <f>('Raw Wide'!D899-'Raw Wide'!D898)/'Raw Wide'!D898</f>
        <v>7.6699464894008085E-3</v>
      </c>
      <c r="G900" s="5">
        <f>('Raw Wide'!E899-'Raw Wide'!E898)/'Raw Wide'!E898</f>
        <v>1.7604427703248084E-2</v>
      </c>
      <c r="H900" s="5">
        <f>('Raw Wide'!F899-'Raw Wide'!F898)/'Raw Wide'!F898</f>
        <v>-5.9192672564833309E-3</v>
      </c>
      <c r="I900" s="5">
        <f>('Raw Wide'!G899-'Raw Wide'!G898)/'Raw Wide'!G898</f>
        <v>4.0797530581179681E-3</v>
      </c>
      <c r="J900" s="5">
        <f>('Raw Wide'!H899-'Raw Wide'!H898)/'Raw Wide'!H898</f>
        <v>-2.4135436449780039E-3</v>
      </c>
      <c r="K900" s="5">
        <f>('Raw Wide'!I899-'Raw Wide'!I898)/'Raw Wide'!I898</f>
        <v>1.0772746936267273E-2</v>
      </c>
      <c r="W900" s="2">
        <v>44204</v>
      </c>
      <c r="X900" s="9">
        <f>return[[#This Row],[1COV.DE]]-$N$7</f>
        <v>-3.327606776409319E-4</v>
      </c>
      <c r="Y900" s="9">
        <f>return[[#This Row],[ADS.DE]]-$O$7</f>
        <v>2.2622116982492783E-2</v>
      </c>
      <c r="Z900" s="9">
        <f>return[[#This Row],[DB1.DE]]-$P$7</f>
        <v>7.101582783378968E-3</v>
      </c>
      <c r="AA900" s="9">
        <f>return[[#This Row],[FME.DE]]-$Q$7</f>
        <v>1.7816316282458725E-2</v>
      </c>
      <c r="AB900" s="9">
        <f>return[[#This Row],[MRK.DE]]-$R$7</f>
        <v>-6.3918849528422084E-3</v>
      </c>
      <c r="AC900" s="9">
        <f>return[[#This Row],[PUM.DE]]-$S$7</f>
        <v>3.2776322492216823E-3</v>
      </c>
      <c r="AD900" s="9">
        <f>return[[#This Row],[SIE.DE]]-$T$7</f>
        <v>-2.5494392418094198E-3</v>
      </c>
      <c r="AE900" s="9">
        <f>return[[#This Row],[ZAL.DE]]-$U$7</f>
        <v>1.0818301553430977E-2</v>
      </c>
    </row>
    <row r="901" spans="3:31" x14ac:dyDescent="0.25">
      <c r="C901" s="2">
        <v>44207</v>
      </c>
      <c r="D901" s="5">
        <f>('Raw Wide'!B900-'Raw Wide'!B899)/'Raw Wide'!B899</f>
        <v>-8.1210410259057262E-3</v>
      </c>
      <c r="E901" s="5">
        <f>('Raw Wide'!C900-'Raw Wide'!C899)/'Raw Wide'!C899</f>
        <v>-1.0843719064297831E-2</v>
      </c>
      <c r="F901" s="5">
        <f>('Raw Wide'!D900-'Raw Wide'!D899)/'Raw Wide'!D899</f>
        <v>-6.5240322471881718E-3</v>
      </c>
      <c r="G901" s="5">
        <f>('Raw Wide'!E900-'Raw Wide'!E899)/'Raw Wide'!E899</f>
        <v>-2.0419663784159742E-2</v>
      </c>
      <c r="H901" s="5">
        <f>('Raw Wide'!F900-'Raw Wide'!F899)/'Raw Wide'!F899</f>
        <v>1.506121078183436E-2</v>
      </c>
      <c r="I901" s="5">
        <f>('Raw Wide'!G900-'Raw Wide'!G899)/'Raw Wide'!G899</f>
        <v>-7.9005894492162557E-3</v>
      </c>
      <c r="J901" s="5">
        <f>('Raw Wide'!H900-'Raw Wide'!H899)/'Raw Wide'!H899</f>
        <v>-1.6126835930105663E-4</v>
      </c>
      <c r="K901" s="5">
        <f>('Raw Wide'!I900-'Raw Wide'!I899)/'Raw Wide'!I899</f>
        <v>-2.6439864184466744E-2</v>
      </c>
      <c r="W901" s="2">
        <v>44207</v>
      </c>
      <c r="X901" s="9">
        <f>return[[#This Row],[1COV.DE]]-$N$7</f>
        <v>-8.0848302661327958E-3</v>
      </c>
      <c r="Y901" s="9">
        <f>return[[#This Row],[ADS.DE]]-$O$7</f>
        <v>-1.1098484485194215E-2</v>
      </c>
      <c r="Z901" s="9">
        <f>return[[#This Row],[DB1.DE]]-$P$7</f>
        <v>-7.0923959532100123E-3</v>
      </c>
      <c r="AA901" s="9">
        <f>return[[#This Row],[FME.DE]]-$Q$7</f>
        <v>-2.02077752049491E-2</v>
      </c>
      <c r="AB901" s="9">
        <f>return[[#This Row],[MRK.DE]]-$R$7</f>
        <v>1.4588593085475481E-2</v>
      </c>
      <c r="AC901" s="9">
        <f>return[[#This Row],[PUM.DE]]-$S$7</f>
        <v>-8.7027102581125424E-3</v>
      </c>
      <c r="AD901" s="9">
        <f>return[[#This Row],[SIE.DE]]-$T$7</f>
        <v>-2.9716395613247249E-4</v>
      </c>
      <c r="AE901" s="9">
        <f>return[[#This Row],[ZAL.DE]]-$U$7</f>
        <v>-2.6394309567303039E-2</v>
      </c>
    </row>
    <row r="902" spans="3:31" x14ac:dyDescent="0.25">
      <c r="C902" s="2">
        <v>44208</v>
      </c>
      <c r="D902" s="5">
        <f>('Raw Wide'!B901-'Raw Wide'!B900)/'Raw Wide'!B900</f>
        <v>2.4562658637950423E-2</v>
      </c>
      <c r="E902" s="5">
        <f>('Raw Wide'!C901-'Raw Wide'!C900)/'Raw Wide'!C900</f>
        <v>-1.2675612796385967E-2</v>
      </c>
      <c r="F902" s="5">
        <f>('Raw Wide'!D901-'Raw Wide'!D900)/'Raw Wide'!D900</f>
        <v>-8.0263687313549305E-3</v>
      </c>
      <c r="G902" s="5">
        <f>('Raw Wide'!E901-'Raw Wide'!E900)/'Raw Wide'!E900</f>
        <v>-1.1580942451331691E-3</v>
      </c>
      <c r="H902" s="5">
        <f>('Raw Wide'!F901-'Raw Wide'!F900)/'Raw Wide'!F900</f>
        <v>8.9716800115698762E-3</v>
      </c>
      <c r="I902" s="5">
        <f>('Raw Wide'!G901-'Raw Wide'!G900)/'Raw Wide'!G900</f>
        <v>-1.478952940283952E-2</v>
      </c>
      <c r="J902" s="5">
        <f>('Raw Wide'!H901-'Raw Wide'!H900)/'Raw Wide'!H900</f>
        <v>4.8394271284391683E-4</v>
      </c>
      <c r="K902" s="5">
        <f>('Raw Wide'!I901-'Raw Wide'!I900)/'Raw Wide'!I900</f>
        <v>1.4526284210526349E-2</v>
      </c>
      <c r="W902" s="2">
        <v>44208</v>
      </c>
      <c r="X902" s="9">
        <f>return[[#This Row],[1COV.DE]]-$N$7</f>
        <v>2.4598869397723353E-2</v>
      </c>
      <c r="Y902" s="9">
        <f>return[[#This Row],[ADS.DE]]-$O$7</f>
        <v>-1.2930378217282351E-2</v>
      </c>
      <c r="Z902" s="9">
        <f>return[[#This Row],[DB1.DE]]-$P$7</f>
        <v>-8.594732437376771E-3</v>
      </c>
      <c r="AA902" s="9">
        <f>return[[#This Row],[FME.DE]]-$Q$7</f>
        <v>-9.4620566592252707E-4</v>
      </c>
      <c r="AB902" s="9">
        <f>return[[#This Row],[MRK.DE]]-$R$7</f>
        <v>8.4990623152109979E-3</v>
      </c>
      <c r="AC902" s="9">
        <f>return[[#This Row],[PUM.DE]]-$S$7</f>
        <v>-1.5591650211735806E-2</v>
      </c>
      <c r="AD902" s="9">
        <f>return[[#This Row],[SIE.DE]]-$T$7</f>
        <v>3.4804711601250102E-4</v>
      </c>
      <c r="AE902" s="9">
        <f>return[[#This Row],[ZAL.DE]]-$U$7</f>
        <v>1.4571838827690052E-2</v>
      </c>
    </row>
    <row r="903" spans="3:31" x14ac:dyDescent="0.25">
      <c r="C903" s="2">
        <v>44209</v>
      </c>
      <c r="D903" s="5">
        <f>('Raw Wide'!B902-'Raw Wide'!B901)/'Raw Wide'!B901</f>
        <v>-1.0897053349088505E-3</v>
      </c>
      <c r="E903" s="5">
        <f>('Raw Wide'!C902-'Raw Wide'!C901)/'Raw Wide'!C901</f>
        <v>-4.8578572604929529E-3</v>
      </c>
      <c r="F903" s="5">
        <f>('Raw Wide'!D902-'Raw Wide'!D901)/'Raw Wide'!D901</f>
        <v>2.9422459909452651E-3</v>
      </c>
      <c r="G903" s="5">
        <f>('Raw Wide'!E902-'Raw Wide'!E901)/'Raw Wide'!E901</f>
        <v>8.6949064083130425E-4</v>
      </c>
      <c r="H903" s="5">
        <f>('Raw Wide'!F902-'Raw Wide'!F901)/'Raw Wide'!F901</f>
        <v>5.8140007555626703E-3</v>
      </c>
      <c r="I903" s="5">
        <f>('Raw Wide'!G902-'Raw Wide'!G901)/'Raw Wide'!G901</f>
        <v>2.1016045597542898E-2</v>
      </c>
      <c r="J903" s="5">
        <f>('Raw Wide'!H902-'Raw Wide'!H901)/'Raw Wide'!H901</f>
        <v>-9.8355760864716011E-3</v>
      </c>
      <c r="K903" s="5">
        <f>('Raw Wide'!I902-'Raw Wide'!I901)/'Raw Wide'!I901</f>
        <v>8.5079894742058678E-3</v>
      </c>
      <c r="W903" s="2">
        <v>44209</v>
      </c>
      <c r="X903" s="9">
        <f>return[[#This Row],[1COV.DE]]-$N$7</f>
        <v>-1.0534945751359205E-3</v>
      </c>
      <c r="Y903" s="9">
        <f>return[[#This Row],[ADS.DE]]-$O$7</f>
        <v>-5.1126226813893363E-3</v>
      </c>
      <c r="Z903" s="9">
        <f>return[[#This Row],[DB1.DE]]-$P$7</f>
        <v>2.3738822849234246E-3</v>
      </c>
      <c r="AA903" s="9">
        <f>return[[#This Row],[FME.DE]]-$Q$7</f>
        <v>1.0813792200419464E-3</v>
      </c>
      <c r="AB903" s="9">
        <f>return[[#This Row],[MRK.DE]]-$R$7</f>
        <v>5.3413830592037928E-3</v>
      </c>
      <c r="AC903" s="9">
        <f>return[[#This Row],[PUM.DE]]-$S$7</f>
        <v>2.0213924788646611E-2</v>
      </c>
      <c r="AD903" s="9">
        <f>return[[#This Row],[SIE.DE]]-$T$7</f>
        <v>-9.9714716833030174E-3</v>
      </c>
      <c r="AE903" s="9">
        <f>return[[#This Row],[ZAL.DE]]-$U$7</f>
        <v>8.5535440913695714E-3</v>
      </c>
    </row>
    <row r="904" spans="3:31" x14ac:dyDescent="0.25">
      <c r="C904" s="2">
        <v>44210</v>
      </c>
      <c r="D904" s="5">
        <f>('Raw Wide'!B903-'Raw Wide'!B902)/'Raw Wide'!B902</f>
        <v>1.0908940880163826E-3</v>
      </c>
      <c r="E904" s="5">
        <f>('Raw Wide'!C903-'Raw Wide'!C902)/'Raw Wide'!C902</f>
        <v>1.046034007191585E-2</v>
      </c>
      <c r="F904" s="5">
        <f>('Raw Wide'!D903-'Raw Wide'!D902)/'Raw Wide'!D902</f>
        <v>-9.5342034053565675E-3</v>
      </c>
      <c r="G904" s="5">
        <f>('Raw Wide'!E903-'Raw Wide'!E902)/'Raw Wide'!E902</f>
        <v>-1.1583238008239286E-3</v>
      </c>
      <c r="H904" s="5">
        <f>('Raw Wide'!F903-'Raw Wide'!F902)/'Raw Wide'!F902</f>
        <v>1.802106531016294E-2</v>
      </c>
      <c r="I904" s="5">
        <f>('Raw Wide'!G903-'Raw Wide'!G902)/'Raw Wide'!G902</f>
        <v>8.1430678691765072E-3</v>
      </c>
      <c r="J904" s="5">
        <f>('Raw Wide'!H903-'Raw Wide'!H902)/'Raw Wide'!H902</f>
        <v>-3.9081762507386141E-3</v>
      </c>
      <c r="K904" s="5">
        <f>('Raw Wide'!I903-'Raw Wide'!I902)/'Raw Wide'!I902</f>
        <v>-2.0573045902449343E-4</v>
      </c>
      <c r="W904" s="2">
        <v>44210</v>
      </c>
      <c r="X904" s="9">
        <f>return[[#This Row],[1COV.DE]]-$N$7</f>
        <v>1.1271048477893126E-3</v>
      </c>
      <c r="Y904" s="9">
        <f>return[[#This Row],[ADS.DE]]-$O$7</f>
        <v>1.0205574651019466E-2</v>
      </c>
      <c r="Z904" s="9">
        <f>return[[#This Row],[DB1.DE]]-$P$7</f>
        <v>-1.0102567111378408E-2</v>
      </c>
      <c r="AA904" s="9">
        <f>return[[#This Row],[FME.DE]]-$Q$7</f>
        <v>-9.4643522161328656E-4</v>
      </c>
      <c r="AB904" s="9">
        <f>return[[#This Row],[MRK.DE]]-$R$7</f>
        <v>1.7548447613804061E-2</v>
      </c>
      <c r="AC904" s="9">
        <f>return[[#This Row],[PUM.DE]]-$S$7</f>
        <v>7.3409470602802214E-3</v>
      </c>
      <c r="AD904" s="9">
        <f>return[[#This Row],[SIE.DE]]-$T$7</f>
        <v>-4.0440718475700296E-3</v>
      </c>
      <c r="AE904" s="9">
        <f>return[[#This Row],[ZAL.DE]]-$U$7</f>
        <v>-1.6017584186078977E-4</v>
      </c>
    </row>
    <row r="905" spans="3:31" x14ac:dyDescent="0.25">
      <c r="C905" s="2">
        <v>44211</v>
      </c>
      <c r="D905" s="5">
        <f>('Raw Wide'!B904-'Raw Wide'!B903)/'Raw Wide'!B903</f>
        <v>-2.2157676385198194E-2</v>
      </c>
      <c r="E905" s="5">
        <f>('Raw Wide'!C904-'Raw Wide'!C903)/'Raw Wide'!C903</f>
        <v>-2.7605298719499252E-2</v>
      </c>
      <c r="F905" s="5">
        <f>('Raw Wide'!D904-'Raw Wide'!D903)/'Raw Wide'!D903</f>
        <v>-1.110695637280573E-2</v>
      </c>
      <c r="G905" s="5">
        <f>('Raw Wide'!E904-'Raw Wide'!E903)/'Raw Wide'!E903</f>
        <v>-2.8993949497891957E-3</v>
      </c>
      <c r="H905" s="5">
        <f>('Raw Wide'!F904-'Raw Wide'!F903)/'Raw Wide'!F903</f>
        <v>-5.3439327583849989E-3</v>
      </c>
      <c r="I905" s="5">
        <f>('Raw Wide'!G904-'Raw Wide'!G903)/'Raw Wide'!G903</f>
        <v>-1.3461898824000342E-2</v>
      </c>
      <c r="J905" s="5">
        <f>('Raw Wide'!H904-'Raw Wide'!H903)/'Raw Wide'!H903</f>
        <v>-2.0925297609995473E-2</v>
      </c>
      <c r="K905" s="5">
        <f>('Raw Wide'!I904-'Raw Wide'!I903)/'Raw Wide'!I903</f>
        <v>-4.0543342251492143E-2</v>
      </c>
      <c r="W905" s="2">
        <v>44211</v>
      </c>
      <c r="X905" s="9">
        <f>return[[#This Row],[1COV.DE]]-$N$7</f>
        <v>-2.2121465625425264E-2</v>
      </c>
      <c r="Y905" s="9">
        <f>return[[#This Row],[ADS.DE]]-$O$7</f>
        <v>-2.7860064140395636E-2</v>
      </c>
      <c r="Z905" s="9">
        <f>return[[#This Row],[DB1.DE]]-$P$7</f>
        <v>-1.1675320078827571E-2</v>
      </c>
      <c r="AA905" s="9">
        <f>return[[#This Row],[FME.DE]]-$Q$7</f>
        <v>-2.6875063705785536E-3</v>
      </c>
      <c r="AB905" s="9">
        <f>return[[#This Row],[MRK.DE]]-$R$7</f>
        <v>-5.8165504547438764E-3</v>
      </c>
      <c r="AC905" s="9">
        <f>return[[#This Row],[PUM.DE]]-$S$7</f>
        <v>-1.4264019632896629E-2</v>
      </c>
      <c r="AD905" s="9">
        <f>return[[#This Row],[SIE.DE]]-$T$7</f>
        <v>-2.1061193206826888E-2</v>
      </c>
      <c r="AE905" s="9">
        <f>return[[#This Row],[ZAL.DE]]-$U$7</f>
        <v>-4.0497787634328437E-2</v>
      </c>
    </row>
    <row r="906" spans="3:31" x14ac:dyDescent="0.25">
      <c r="C906" s="2">
        <v>44214</v>
      </c>
      <c r="D906" s="5">
        <f>('Raw Wide'!B905-'Raw Wide'!B904)/'Raw Wide'!B904</f>
        <v>2.2288325544168257E-2</v>
      </c>
      <c r="E906" s="5">
        <f>('Raw Wide'!C905-'Raw Wide'!C904)/'Raw Wide'!C904</f>
        <v>4.7551496675804918E-2</v>
      </c>
      <c r="F906" s="5">
        <f>('Raw Wide'!D905-'Raw Wide'!D904)/'Raw Wide'!D904</f>
        <v>1.4974937258742126E-3</v>
      </c>
      <c r="G906" s="5">
        <f>('Raw Wide'!E905-'Raw Wide'!E904)/'Raw Wide'!E904</f>
        <v>-1.802852048995341E-2</v>
      </c>
      <c r="H906" s="5">
        <f>('Raw Wide'!F905-'Raw Wide'!F904)/'Raw Wide'!F904</f>
        <v>-6.7164985181525014E-4</v>
      </c>
      <c r="I906" s="5">
        <f>('Raw Wide'!G905-'Raw Wide'!G904)/'Raw Wide'!G904</f>
        <v>1.6602138552236599E-2</v>
      </c>
      <c r="J906" s="5">
        <f>('Raw Wide'!H905-'Raw Wide'!H904)/'Raw Wide'!H904</f>
        <v>5.0091185363186717E-4</v>
      </c>
      <c r="K906" s="5">
        <f>('Raw Wide'!I905-'Raw Wide'!I904)/'Raw Wide'!I904</f>
        <v>1.8661572686863383E-2</v>
      </c>
      <c r="W906" s="2">
        <v>44214</v>
      </c>
      <c r="X906" s="9">
        <f>return[[#This Row],[1COV.DE]]-$N$7</f>
        <v>2.2324536303941187E-2</v>
      </c>
      <c r="Y906" s="9">
        <f>return[[#This Row],[ADS.DE]]-$O$7</f>
        <v>4.7296731254908533E-2</v>
      </c>
      <c r="Z906" s="9">
        <f>return[[#This Row],[DB1.DE]]-$P$7</f>
        <v>9.2913001985237226E-4</v>
      </c>
      <c r="AA906" s="9">
        <f>return[[#This Row],[FME.DE]]-$Q$7</f>
        <v>-1.7816631910742769E-2</v>
      </c>
      <c r="AB906" s="9">
        <f>return[[#This Row],[MRK.DE]]-$R$7</f>
        <v>-1.1442675481741279E-3</v>
      </c>
      <c r="AC906" s="9">
        <f>return[[#This Row],[PUM.DE]]-$S$7</f>
        <v>1.5800017743340312E-2</v>
      </c>
      <c r="AD906" s="9">
        <f>return[[#This Row],[SIE.DE]]-$T$7</f>
        <v>3.6501625680045136E-4</v>
      </c>
      <c r="AE906" s="9">
        <f>return[[#This Row],[ZAL.DE]]-$U$7</f>
        <v>1.8707127304027089E-2</v>
      </c>
    </row>
    <row r="907" spans="3:31" x14ac:dyDescent="0.25">
      <c r="C907" s="2">
        <v>44215</v>
      </c>
      <c r="D907" s="5">
        <f>('Raw Wide'!B906-'Raw Wide'!B905)/'Raw Wide'!B905</f>
        <v>-2.5436231786819933E-3</v>
      </c>
      <c r="E907" s="5">
        <f>('Raw Wide'!C906-'Raw Wide'!C905)/'Raw Wide'!C905</f>
        <v>-3.0487744810017314E-2</v>
      </c>
      <c r="F907" s="5">
        <f>('Raw Wide'!D906-'Raw Wide'!D905)/'Raw Wide'!D905</f>
        <v>1.5700933180788471E-2</v>
      </c>
      <c r="G907" s="5">
        <f>('Raw Wide'!E906-'Raw Wide'!E905)/'Raw Wide'!E905</f>
        <v>1.2140969854238157E-2</v>
      </c>
      <c r="H907" s="5">
        <f>('Raw Wide'!F906-'Raw Wide'!F905)/'Raw Wide'!F905</f>
        <v>3.3604720598273609E-4</v>
      </c>
      <c r="I907" s="5">
        <f>('Raw Wide'!G906-'Raw Wide'!G905)/'Raw Wide'!G905</f>
        <v>-3.5570448571784208E-2</v>
      </c>
      <c r="J907" s="5">
        <f>('Raw Wide'!H906-'Raw Wide'!H905)/'Raw Wide'!H905</f>
        <v>1.1515398316049258E-2</v>
      </c>
      <c r="K907" s="5">
        <f>('Raw Wide'!I906-'Raw Wide'!I905)/'Raw Wide'!I905</f>
        <v>-1.3476584118448598E-2</v>
      </c>
      <c r="W907" s="2">
        <v>44215</v>
      </c>
      <c r="X907" s="9">
        <f>return[[#This Row],[1COV.DE]]-$N$7</f>
        <v>-2.5074124189090633E-3</v>
      </c>
      <c r="Y907" s="9">
        <f>return[[#This Row],[ADS.DE]]-$O$7</f>
        <v>-3.0742510230913699E-2</v>
      </c>
      <c r="Z907" s="9">
        <f>return[[#This Row],[DB1.DE]]-$P$7</f>
        <v>1.5132569474766631E-2</v>
      </c>
      <c r="AA907" s="9">
        <f>return[[#This Row],[FME.DE]]-$Q$7</f>
        <v>1.2352858433448799E-2</v>
      </c>
      <c r="AB907" s="9">
        <f>return[[#This Row],[MRK.DE]]-$R$7</f>
        <v>-1.3657049037614169E-4</v>
      </c>
      <c r="AC907" s="9">
        <f>return[[#This Row],[PUM.DE]]-$S$7</f>
        <v>-3.6372569380680494E-2</v>
      </c>
      <c r="AD907" s="9">
        <f>return[[#This Row],[SIE.DE]]-$T$7</f>
        <v>1.1379502719217841E-2</v>
      </c>
      <c r="AE907" s="9">
        <f>return[[#This Row],[ZAL.DE]]-$U$7</f>
        <v>-1.3431029501284894E-2</v>
      </c>
    </row>
    <row r="908" spans="3:31" x14ac:dyDescent="0.25">
      <c r="C908" s="2">
        <v>44216</v>
      </c>
      <c r="D908" s="5">
        <f>('Raw Wide'!B907-'Raw Wide'!B906)/'Raw Wide'!B906</f>
        <v>3.4244065608866531E-2</v>
      </c>
      <c r="E908" s="5">
        <f>('Raw Wide'!C907-'Raw Wide'!C906)/'Raw Wide'!C906</f>
        <v>-4.5423112586528572E-3</v>
      </c>
      <c r="F908" s="5">
        <f>('Raw Wide'!D907-'Raw Wide'!D906)/'Raw Wide'!D906</f>
        <v>-2.5763707714663493E-3</v>
      </c>
      <c r="G908" s="5">
        <f>('Raw Wide'!E907-'Raw Wide'!E906)/'Raw Wide'!E906</f>
        <v>5.2663057264065406E-3</v>
      </c>
      <c r="H908" s="5">
        <f>('Raw Wide'!F907-'Raw Wide'!F906)/'Raw Wide'!F906</f>
        <v>-4.131687074459893E-2</v>
      </c>
      <c r="I908" s="5">
        <f>('Raw Wide'!G907-'Raw Wide'!G906)/'Raw Wide'!G906</f>
        <v>3.2474253420998272E-3</v>
      </c>
      <c r="J908" s="5">
        <f>('Raw Wide'!H907-'Raw Wide'!H906)/'Raw Wide'!H906</f>
        <v>9.4043970133901051E-3</v>
      </c>
      <c r="K908" s="5">
        <f>('Raw Wide'!I907-'Raw Wide'!I906)/'Raw Wide'!I906</f>
        <v>1.6008538399419587E-2</v>
      </c>
      <c r="W908" s="2">
        <v>44216</v>
      </c>
      <c r="X908" s="9">
        <f>return[[#This Row],[1COV.DE]]-$N$7</f>
        <v>3.4280276368639458E-2</v>
      </c>
      <c r="Y908" s="9">
        <f>return[[#This Row],[ADS.DE]]-$O$7</f>
        <v>-4.7970766795492406E-3</v>
      </c>
      <c r="Z908" s="9">
        <f>return[[#This Row],[DB1.DE]]-$P$7</f>
        <v>-3.1447344774881898E-3</v>
      </c>
      <c r="AA908" s="9">
        <f>return[[#This Row],[FME.DE]]-$Q$7</f>
        <v>5.4781943056171831E-3</v>
      </c>
      <c r="AB908" s="9">
        <f>return[[#This Row],[MRK.DE]]-$R$7</f>
        <v>-4.1789488440957805E-2</v>
      </c>
      <c r="AC908" s="9">
        <f>return[[#This Row],[PUM.DE]]-$S$7</f>
        <v>2.4453045332035409E-3</v>
      </c>
      <c r="AD908" s="9">
        <f>return[[#This Row],[SIE.DE]]-$T$7</f>
        <v>9.2685014165586888E-3</v>
      </c>
      <c r="AE908" s="9">
        <f>return[[#This Row],[ZAL.DE]]-$U$7</f>
        <v>1.6054093016583292E-2</v>
      </c>
    </row>
    <row r="909" spans="3:31" x14ac:dyDescent="0.25">
      <c r="C909" s="2">
        <v>44217</v>
      </c>
      <c r="D909" s="5">
        <f>('Raw Wide'!B908-'Raw Wide'!B907)/'Raw Wide'!B907</f>
        <v>-5.2835752989681579E-3</v>
      </c>
      <c r="E909" s="5">
        <f>('Raw Wide'!C908-'Raw Wide'!C907)/'Raw Wide'!C907</f>
        <v>7.0206393500288713E-4</v>
      </c>
      <c r="F909" s="5">
        <f>('Raw Wide'!D908-'Raw Wide'!D907)/'Raw Wide'!D907</f>
        <v>7.3809084891068887E-4</v>
      </c>
      <c r="G909" s="5">
        <f>('Raw Wide'!E908-'Raw Wide'!E907)/'Raw Wide'!E907</f>
        <v>5.8214895594388004E-4</v>
      </c>
      <c r="H909" s="5">
        <f>('Raw Wide'!F908-'Raw Wide'!F907)/'Raw Wide'!F907</f>
        <v>-1.0161133154482943E-2</v>
      </c>
      <c r="I909" s="5">
        <f>('Raw Wide'!G908-'Raw Wide'!G907)/'Raw Wide'!G907</f>
        <v>1.3410541394511175E-2</v>
      </c>
      <c r="J909" s="5">
        <f>('Raw Wide'!H908-'Raw Wide'!H907)/'Raw Wide'!H907</f>
        <v>1.1768597064460314E-2</v>
      </c>
      <c r="K909" s="5">
        <f>('Raw Wide'!I908-'Raw Wide'!I907)/'Raw Wide'!I907</f>
        <v>3.4243719566503773E-2</v>
      </c>
      <c r="W909" s="2">
        <v>44217</v>
      </c>
      <c r="X909" s="9">
        <f>return[[#This Row],[1COV.DE]]-$N$7</f>
        <v>-5.2473645391952276E-3</v>
      </c>
      <c r="Y909" s="9">
        <f>return[[#This Row],[ADS.DE]]-$O$7</f>
        <v>4.472985141065033E-4</v>
      </c>
      <c r="Z909" s="9">
        <f>return[[#This Row],[DB1.DE]]-$P$7</f>
        <v>1.6972714288884848E-4</v>
      </c>
      <c r="AA909" s="9">
        <f>return[[#This Row],[FME.DE]]-$Q$7</f>
        <v>7.9403753515452208E-4</v>
      </c>
      <c r="AB909" s="9">
        <f>return[[#This Row],[MRK.DE]]-$R$7</f>
        <v>-1.0633750850841821E-2</v>
      </c>
      <c r="AC909" s="9">
        <f>return[[#This Row],[PUM.DE]]-$S$7</f>
        <v>1.2608420585614889E-2</v>
      </c>
      <c r="AD909" s="9">
        <f>return[[#This Row],[SIE.DE]]-$T$7</f>
        <v>1.1632701467628898E-2</v>
      </c>
      <c r="AE909" s="9">
        <f>return[[#This Row],[ZAL.DE]]-$U$7</f>
        <v>3.4289274183667479E-2</v>
      </c>
    </row>
    <row r="910" spans="3:31" x14ac:dyDescent="0.25">
      <c r="C910" s="2">
        <v>44218</v>
      </c>
      <c r="D910" s="5">
        <f>('Raw Wide'!B909-'Raw Wide'!B908)/'Raw Wide'!B908</f>
        <v>-1.2747876684633395E-2</v>
      </c>
      <c r="E910" s="5">
        <f>('Raw Wide'!C909-'Raw Wide'!C908)/'Raw Wide'!C908</f>
        <v>-2.4903579925201761E-2</v>
      </c>
      <c r="F910" s="5">
        <f>('Raw Wide'!D909-'Raw Wide'!D908)/'Raw Wide'!D908</f>
        <v>-1.9911648187718654E-2</v>
      </c>
      <c r="G910" s="5">
        <f>('Raw Wide'!E909-'Raw Wide'!E908)/'Raw Wide'!E908</f>
        <v>6.6898831409089397E-3</v>
      </c>
      <c r="H910" s="5">
        <f>('Raw Wide'!F909-'Raw Wide'!F908)/'Raw Wide'!F908</f>
        <v>-1.0619198257682573E-3</v>
      </c>
      <c r="I910" s="5">
        <f>('Raw Wide'!G909-'Raw Wide'!G908)/'Raw Wide'!G908</f>
        <v>-2.8747488958214149E-2</v>
      </c>
      <c r="J910" s="5">
        <f>('Raw Wide'!H909-'Raw Wide'!H908)/'Raw Wide'!H908</f>
        <v>7.2697845703166689E-2</v>
      </c>
      <c r="K910" s="5">
        <f>('Raw Wide'!I909-'Raw Wide'!I908)/'Raw Wide'!I908</f>
        <v>2.0316880157595911E-4</v>
      </c>
      <c r="W910" s="2">
        <v>44218</v>
      </c>
      <c r="X910" s="9">
        <f>return[[#This Row],[1COV.DE]]-$N$7</f>
        <v>-1.2711665924860465E-2</v>
      </c>
      <c r="Y910" s="9">
        <f>return[[#This Row],[ADS.DE]]-$O$7</f>
        <v>-2.5158345346098145E-2</v>
      </c>
      <c r="Z910" s="9">
        <f>return[[#This Row],[DB1.DE]]-$P$7</f>
        <v>-2.0480011893740494E-2</v>
      </c>
      <c r="AA910" s="9">
        <f>return[[#This Row],[FME.DE]]-$Q$7</f>
        <v>6.9017717201195813E-3</v>
      </c>
      <c r="AB910" s="9">
        <f>return[[#This Row],[MRK.DE]]-$R$7</f>
        <v>-1.534537522127135E-3</v>
      </c>
      <c r="AC910" s="9">
        <f>return[[#This Row],[PUM.DE]]-$S$7</f>
        <v>-2.9549609767110435E-2</v>
      </c>
      <c r="AD910" s="9">
        <f>return[[#This Row],[SIE.DE]]-$T$7</f>
        <v>7.2561950106335274E-2</v>
      </c>
      <c r="AE910" s="9">
        <f>return[[#This Row],[ZAL.DE]]-$U$7</f>
        <v>2.487234187396628E-4</v>
      </c>
    </row>
    <row r="911" spans="3:31" x14ac:dyDescent="0.25">
      <c r="C911" s="2">
        <v>44221</v>
      </c>
      <c r="D911" s="5">
        <f>('Raw Wide'!B910-'Raw Wide'!B909)/'Raw Wide'!B909</f>
        <v>-7.1735490461377078E-3</v>
      </c>
      <c r="E911" s="5">
        <f>('Raw Wide'!C910-'Raw Wide'!C909)/'Raw Wide'!C909</f>
        <v>-3.2374146286232641E-2</v>
      </c>
      <c r="F911" s="5">
        <f>('Raw Wide'!D910-'Raw Wide'!D909)/'Raw Wide'!D909</f>
        <v>7.5253059710873296E-4</v>
      </c>
      <c r="G911" s="5">
        <f>('Raw Wide'!E910-'Raw Wide'!E909)/'Raw Wide'!E909</f>
        <v>-3.4672857975587292E-3</v>
      </c>
      <c r="H911" s="5">
        <f>('Raw Wide'!F910-'Raw Wide'!F909)/'Raw Wide'!F909</f>
        <v>1.3820001844995156E-2</v>
      </c>
      <c r="I911" s="5">
        <f>('Raw Wide'!G910-'Raw Wide'!G909)/'Raw Wide'!G909</f>
        <v>-1.8557690487841678E-2</v>
      </c>
      <c r="J911" s="5">
        <f>('Raw Wide'!H910-'Raw Wide'!H909)/'Raw Wide'!H909</f>
        <v>-3.3433776910335042E-2</v>
      </c>
      <c r="K911" s="5">
        <f>('Raw Wide'!I910-'Raw Wide'!I909)/'Raw Wide'!I909</f>
        <v>1.7973161515846051E-2</v>
      </c>
      <c r="W911" s="2">
        <v>44221</v>
      </c>
      <c r="X911" s="9">
        <f>return[[#This Row],[1COV.DE]]-$N$7</f>
        <v>-7.1373382863647774E-3</v>
      </c>
      <c r="Y911" s="9">
        <f>return[[#This Row],[ADS.DE]]-$O$7</f>
        <v>-3.2628911707129025E-2</v>
      </c>
      <c r="Z911" s="9">
        <f>return[[#This Row],[DB1.DE]]-$P$7</f>
        <v>1.8416689108689257E-4</v>
      </c>
      <c r="AA911" s="9">
        <f>return[[#This Row],[FME.DE]]-$Q$7</f>
        <v>-3.2553972183480872E-3</v>
      </c>
      <c r="AB911" s="9">
        <f>return[[#This Row],[MRK.DE]]-$R$7</f>
        <v>1.3347384148636277E-2</v>
      </c>
      <c r="AC911" s="9">
        <f>return[[#This Row],[PUM.DE]]-$S$7</f>
        <v>-1.9359811296737965E-2</v>
      </c>
      <c r="AD911" s="9">
        <f>return[[#This Row],[SIE.DE]]-$T$7</f>
        <v>-3.3569672507166456E-2</v>
      </c>
      <c r="AE911" s="9">
        <f>return[[#This Row],[ZAL.DE]]-$U$7</f>
        <v>1.8018716133009757E-2</v>
      </c>
    </row>
    <row r="912" spans="3:31" x14ac:dyDescent="0.25">
      <c r="C912" s="2">
        <v>44222</v>
      </c>
      <c r="D912" s="5">
        <f>('Raw Wide'!B911-'Raw Wide'!B910)/'Raw Wide'!B910</f>
        <v>2.4205201937059807E-2</v>
      </c>
      <c r="E912" s="5">
        <f>('Raw Wide'!C911-'Raw Wide'!C910)/'Raw Wide'!C910</f>
        <v>2.8624663268243436E-2</v>
      </c>
      <c r="F912" s="5">
        <f>('Raw Wide'!D911-'Raw Wide'!D910)/'Raw Wide'!D910</f>
        <v>1.0902116708730914E-2</v>
      </c>
      <c r="G912" s="5">
        <f>('Raw Wide'!E911-'Raw Wide'!E910)/'Raw Wide'!E910</f>
        <v>7.5384268694517372E-3</v>
      </c>
      <c r="H912" s="5">
        <f>('Raw Wide'!F911-'Raw Wide'!F910)/'Raw Wide'!F910</f>
        <v>-3.4955487081778146E-4</v>
      </c>
      <c r="I912" s="5">
        <f>('Raw Wide'!G911-'Raw Wide'!G910)/'Raw Wide'!G910</f>
        <v>-8.3772052604371757E-3</v>
      </c>
      <c r="J912" s="5">
        <f>('Raw Wide'!H911-'Raw Wide'!H910)/'Raw Wide'!H910</f>
        <v>1.7918473176094078E-2</v>
      </c>
      <c r="K912" s="5">
        <f>('Raw Wide'!I911-'Raw Wide'!I910)/'Raw Wide'!I910</f>
        <v>-2.4937655860349127E-3</v>
      </c>
      <c r="W912" s="2">
        <v>44222</v>
      </c>
      <c r="X912" s="9">
        <f>return[[#This Row],[1COV.DE]]-$N$7</f>
        <v>2.4241412696832738E-2</v>
      </c>
      <c r="Y912" s="9">
        <f>return[[#This Row],[ADS.DE]]-$O$7</f>
        <v>2.8369897847347052E-2</v>
      </c>
      <c r="Z912" s="9">
        <f>return[[#This Row],[DB1.DE]]-$P$7</f>
        <v>1.0333753002709074E-2</v>
      </c>
      <c r="AA912" s="9">
        <f>return[[#This Row],[FME.DE]]-$Q$7</f>
        <v>7.7503154486623788E-3</v>
      </c>
      <c r="AB912" s="9">
        <f>return[[#This Row],[MRK.DE]]-$R$7</f>
        <v>-8.2217256717665929E-4</v>
      </c>
      <c r="AC912" s="9">
        <f>return[[#This Row],[PUM.DE]]-$S$7</f>
        <v>-9.1793260693334624E-3</v>
      </c>
      <c r="AD912" s="9">
        <f>return[[#This Row],[SIE.DE]]-$T$7</f>
        <v>1.7782577579262663E-2</v>
      </c>
      <c r="AE912" s="9">
        <f>return[[#This Row],[ZAL.DE]]-$U$7</f>
        <v>-2.4482109688712091E-3</v>
      </c>
    </row>
    <row r="913" spans="3:31" x14ac:dyDescent="0.25">
      <c r="C913" s="2">
        <v>44223</v>
      </c>
      <c r="D913" s="5">
        <f>('Raw Wide'!B912-'Raw Wide'!B911)/'Raw Wide'!B911</f>
        <v>-3.3509713344193136E-2</v>
      </c>
      <c r="E913" s="5">
        <f>('Raw Wide'!C912-'Raw Wide'!C911)/'Raw Wide'!C911</f>
        <v>-2.168408764029002E-2</v>
      </c>
      <c r="F913" s="5">
        <f>('Raw Wide'!D912-'Raw Wide'!D911)/'Raw Wide'!D911</f>
        <v>-1.227212855595633E-2</v>
      </c>
      <c r="G913" s="5">
        <f>('Raw Wide'!E912-'Raw Wide'!E911)/'Raw Wide'!E911</f>
        <v>-4.0287070585632266E-3</v>
      </c>
      <c r="H913" s="5">
        <f>('Raw Wide'!F912-'Raw Wide'!F911)/'Raw Wide'!F911</f>
        <v>-3.6713220455691781E-2</v>
      </c>
      <c r="I913" s="5">
        <f>('Raw Wide'!G912-'Raw Wide'!G911)/'Raw Wide'!G911</f>
        <v>-2.9447280906896616E-2</v>
      </c>
      <c r="J913" s="5">
        <f>('Raw Wide'!H912-'Raw Wide'!H911)/'Raw Wide'!H911</f>
        <v>-1.0102666454943473E-2</v>
      </c>
      <c r="K913" s="5">
        <f>('Raw Wide'!I912-'Raw Wide'!I911)/'Raw Wide'!I911</f>
        <v>-2.9599989999999961E-2</v>
      </c>
      <c r="W913" s="2">
        <v>44223</v>
      </c>
      <c r="X913" s="9">
        <f>return[[#This Row],[1COV.DE]]-$N$7</f>
        <v>-3.3473502584420209E-2</v>
      </c>
      <c r="Y913" s="9">
        <f>return[[#This Row],[ADS.DE]]-$O$7</f>
        <v>-2.1938853061186404E-2</v>
      </c>
      <c r="Z913" s="9">
        <f>return[[#This Row],[DB1.DE]]-$P$7</f>
        <v>-1.284049226197817E-2</v>
      </c>
      <c r="AA913" s="9">
        <f>return[[#This Row],[FME.DE]]-$Q$7</f>
        <v>-3.8168184793525846E-3</v>
      </c>
      <c r="AB913" s="9">
        <f>return[[#This Row],[MRK.DE]]-$R$7</f>
        <v>-3.7185838152050656E-2</v>
      </c>
      <c r="AC913" s="9">
        <f>return[[#This Row],[PUM.DE]]-$S$7</f>
        <v>-3.0249401715792903E-2</v>
      </c>
      <c r="AD913" s="9">
        <f>return[[#This Row],[SIE.DE]]-$T$7</f>
        <v>-1.023856205177489E-2</v>
      </c>
      <c r="AE913" s="9">
        <f>return[[#This Row],[ZAL.DE]]-$U$7</f>
        <v>-2.9554435382836256E-2</v>
      </c>
    </row>
    <row r="914" spans="3:31" x14ac:dyDescent="0.25">
      <c r="C914" s="2">
        <v>44224</v>
      </c>
      <c r="D914" s="5">
        <f>('Raw Wide'!B913-'Raw Wide'!B912)/'Raw Wide'!B912</f>
        <v>1.2773674742943875E-2</v>
      </c>
      <c r="E914" s="5">
        <f>('Raw Wide'!C913-'Raw Wide'!C912)/'Raw Wide'!C912</f>
        <v>-1.8840211726004589E-2</v>
      </c>
      <c r="F914" s="5">
        <f>('Raw Wide'!D913-'Raw Wide'!D912)/'Raw Wide'!D912</f>
        <v>1.2801216322838488E-2</v>
      </c>
      <c r="G914" s="5">
        <f>('Raw Wide'!E913-'Raw Wide'!E912)/'Raw Wide'!E912</f>
        <v>-5.2008758498879974E-3</v>
      </c>
      <c r="H914" s="5">
        <f>('Raw Wide'!F913-'Raw Wide'!F912)/'Raw Wide'!F912</f>
        <v>1.5607897268646932E-2</v>
      </c>
      <c r="I914" s="5">
        <f>('Raw Wide'!G913-'Raw Wide'!G912)/'Raw Wide'!G912</f>
        <v>1.6911133194401615E-2</v>
      </c>
      <c r="J914" s="5">
        <f>('Raw Wide'!H913-'Raw Wide'!H912)/'Raw Wide'!H912</f>
        <v>2.9380581556990755E-3</v>
      </c>
      <c r="K914" s="5">
        <f>('Raw Wide'!I913-'Raw Wide'!I912)/'Raw Wide'!I912</f>
        <v>-9.8928172929430465E-3</v>
      </c>
      <c r="W914" s="2">
        <v>44224</v>
      </c>
      <c r="X914" s="9">
        <f>return[[#This Row],[1COV.DE]]-$N$7</f>
        <v>1.2809885502716806E-2</v>
      </c>
      <c r="Y914" s="9">
        <f>return[[#This Row],[ADS.DE]]-$O$7</f>
        <v>-1.9094977146900973E-2</v>
      </c>
      <c r="Z914" s="9">
        <f>return[[#This Row],[DB1.DE]]-$P$7</f>
        <v>1.2232852616816647E-2</v>
      </c>
      <c r="AA914" s="9">
        <f>return[[#This Row],[FME.DE]]-$Q$7</f>
        <v>-4.9889872706773558E-3</v>
      </c>
      <c r="AB914" s="9">
        <f>return[[#This Row],[MRK.DE]]-$R$7</f>
        <v>1.5135279572288053E-2</v>
      </c>
      <c r="AC914" s="9">
        <f>return[[#This Row],[PUM.DE]]-$S$7</f>
        <v>1.6109012385505328E-2</v>
      </c>
      <c r="AD914" s="9">
        <f>return[[#This Row],[SIE.DE]]-$T$7</f>
        <v>2.8021625588676596E-3</v>
      </c>
      <c r="AE914" s="9">
        <f>return[[#This Row],[ZAL.DE]]-$U$7</f>
        <v>-9.8472626757793429E-3</v>
      </c>
    </row>
    <row r="915" spans="3:31" x14ac:dyDescent="0.25">
      <c r="C915" s="2">
        <v>44225</v>
      </c>
      <c r="D915" s="5">
        <f>('Raw Wide'!B914-'Raw Wide'!B913)/'Raw Wide'!B913</f>
        <v>1.1891928105578159E-2</v>
      </c>
      <c r="E915" s="5">
        <f>('Raw Wide'!C914-'Raw Wide'!C913)/'Raw Wide'!C913</f>
        <v>-1.3554224934191006E-2</v>
      </c>
      <c r="F915" s="5">
        <f>('Raw Wide'!D914-'Raw Wide'!D913)/'Raw Wide'!D913</f>
        <v>-1.4126340929636107E-2</v>
      </c>
      <c r="G915" s="5">
        <f>('Raw Wide'!E914-'Raw Wide'!E913)/'Raw Wide'!E913</f>
        <v>-2.9915749467231995E-2</v>
      </c>
      <c r="H915" s="5">
        <f>('Raw Wide'!F914-'Raw Wide'!F913)/'Raw Wide'!F913</f>
        <v>-1.5725460057243623E-2</v>
      </c>
      <c r="I915" s="5">
        <f>('Raw Wide'!G914-'Raw Wide'!G913)/'Raw Wide'!G913</f>
        <v>-1.2227879834195593E-2</v>
      </c>
      <c r="J915" s="5">
        <f>('Raw Wide'!H914-'Raw Wide'!H913)/'Raw Wide'!H913</f>
        <v>-1.3721889741122529E-2</v>
      </c>
      <c r="K915" s="5">
        <f>('Raw Wide'!I914-'Raw Wide'!I913)/'Raw Wide'!I913</f>
        <v>-1.415488105422809E-2</v>
      </c>
      <c r="W915" s="2">
        <v>44225</v>
      </c>
      <c r="X915" s="9">
        <f>return[[#This Row],[1COV.DE]]-$N$7</f>
        <v>1.1928138865351089E-2</v>
      </c>
      <c r="Y915" s="9">
        <f>return[[#This Row],[ADS.DE]]-$O$7</f>
        <v>-1.380899035508739E-2</v>
      </c>
      <c r="Z915" s="9">
        <f>return[[#This Row],[DB1.DE]]-$P$7</f>
        <v>-1.4694704635657948E-2</v>
      </c>
      <c r="AA915" s="9">
        <f>return[[#This Row],[FME.DE]]-$Q$7</f>
        <v>-2.9703860888021353E-2</v>
      </c>
      <c r="AB915" s="9">
        <f>return[[#This Row],[MRK.DE]]-$R$7</f>
        <v>-1.6198077753602502E-2</v>
      </c>
      <c r="AC915" s="9">
        <f>return[[#This Row],[PUM.DE]]-$S$7</f>
        <v>-1.303000064309188E-2</v>
      </c>
      <c r="AD915" s="9">
        <f>return[[#This Row],[SIE.DE]]-$T$7</f>
        <v>-1.3857785337953945E-2</v>
      </c>
      <c r="AE915" s="9">
        <f>return[[#This Row],[ZAL.DE]]-$U$7</f>
        <v>-1.4109326437064387E-2</v>
      </c>
    </row>
    <row r="916" spans="3:31" x14ac:dyDescent="0.25">
      <c r="C916" s="2">
        <v>44228</v>
      </c>
      <c r="D916" s="5">
        <f>('Raw Wide'!B915-'Raw Wide'!B914)/'Raw Wide'!B914</f>
        <v>3.133902724576422E-2</v>
      </c>
      <c r="E916" s="5">
        <f>('Raw Wide'!C915-'Raw Wide'!C914)/'Raw Wide'!C914</f>
        <v>3.3969483414908089E-2</v>
      </c>
      <c r="F916" s="5">
        <f>('Raw Wide'!D915-'Raw Wide'!D914)/'Raw Wide'!D914</f>
        <v>3.2428185504164139E-2</v>
      </c>
      <c r="G916" s="5">
        <f>('Raw Wide'!E915-'Raw Wide'!E914)/'Raw Wide'!E914</f>
        <v>-3.2934205282028443E-2</v>
      </c>
      <c r="H916" s="5">
        <f>('Raw Wide'!F915-'Raw Wide'!F914)/'Raw Wide'!F914</f>
        <v>1.2345659894586957E-2</v>
      </c>
      <c r="I916" s="5">
        <f>('Raw Wide'!G915-'Raw Wide'!G914)/'Raw Wide'!G914</f>
        <v>8.9131335878168648E-3</v>
      </c>
      <c r="J916" s="5">
        <f>('Raw Wide'!H915-'Raw Wide'!H914)/'Raw Wide'!H914</f>
        <v>2.0321989857680561E-2</v>
      </c>
      <c r="K916" s="5">
        <f>('Raw Wide'!I915-'Raw Wide'!I914)/'Raw Wide'!I914</f>
        <v>1.2880077989019559E-2</v>
      </c>
      <c r="W916" s="2">
        <v>44228</v>
      </c>
      <c r="X916" s="9">
        <f>return[[#This Row],[1COV.DE]]-$N$7</f>
        <v>3.1375238005537147E-2</v>
      </c>
      <c r="Y916" s="9">
        <f>return[[#This Row],[ADS.DE]]-$O$7</f>
        <v>3.3714717994011704E-2</v>
      </c>
      <c r="Z916" s="9">
        <f>return[[#This Row],[DB1.DE]]-$P$7</f>
        <v>3.1859821798142299E-2</v>
      </c>
      <c r="AA916" s="9">
        <f>return[[#This Row],[FME.DE]]-$Q$7</f>
        <v>-3.2722316702817798E-2</v>
      </c>
      <c r="AB916" s="9">
        <f>return[[#This Row],[MRK.DE]]-$R$7</f>
        <v>1.1873042198228078E-2</v>
      </c>
      <c r="AC916" s="9">
        <f>return[[#This Row],[PUM.DE]]-$S$7</f>
        <v>8.1110127789205781E-3</v>
      </c>
      <c r="AD916" s="9">
        <f>return[[#This Row],[SIE.DE]]-$T$7</f>
        <v>2.0186094260849146E-2</v>
      </c>
      <c r="AE916" s="9">
        <f>return[[#This Row],[ZAL.DE]]-$U$7</f>
        <v>1.2925632606183263E-2</v>
      </c>
    </row>
    <row r="917" spans="3:31" x14ac:dyDescent="0.25">
      <c r="C917" s="2">
        <v>44229</v>
      </c>
      <c r="D917" s="5">
        <f>('Raw Wide'!B916-'Raw Wide'!B915)/'Raw Wide'!B915</f>
        <v>4.4889395155431602E-3</v>
      </c>
      <c r="E917" s="5">
        <f>('Raw Wide'!C916-'Raw Wide'!C915)/'Raw Wide'!C915</f>
        <v>2.8054667304979616E-2</v>
      </c>
      <c r="F917" s="5">
        <f>('Raw Wide'!D916-'Raw Wide'!D915)/'Raw Wide'!D915</f>
        <v>2.2644392870817754E-2</v>
      </c>
      <c r="G917" s="5">
        <f>('Raw Wide'!E916-'Raw Wide'!E915)/'Raw Wide'!E915</f>
        <v>-0.10309592119593336</v>
      </c>
      <c r="H917" s="5">
        <f>('Raw Wide'!F916-'Raw Wide'!F915)/'Raw Wide'!F915</f>
        <v>2.4031616203665881E-2</v>
      </c>
      <c r="I917" s="5">
        <f>('Raw Wide'!G916-'Raw Wide'!G915)/'Raw Wide'!G915</f>
        <v>2.085893635215896E-2</v>
      </c>
      <c r="J917" s="5">
        <f>('Raw Wide'!H916-'Raw Wide'!H915)/'Raw Wide'!H915</f>
        <v>2.3287905140498055E-2</v>
      </c>
      <c r="K917" s="5">
        <f>('Raw Wide'!I916-'Raw Wide'!I915)/'Raw Wide'!I915</f>
        <v>-5.8370334409624447E-3</v>
      </c>
      <c r="W917" s="2">
        <v>44229</v>
      </c>
      <c r="X917" s="9">
        <f>return[[#This Row],[1COV.DE]]-$N$7</f>
        <v>4.5251502753160906E-3</v>
      </c>
      <c r="Y917" s="9">
        <f>return[[#This Row],[ADS.DE]]-$O$7</f>
        <v>2.7799901884083232E-2</v>
      </c>
      <c r="Z917" s="9">
        <f>return[[#This Row],[DB1.DE]]-$P$7</f>
        <v>2.2076029164795914E-2</v>
      </c>
      <c r="AA917" s="9">
        <f>return[[#This Row],[FME.DE]]-$Q$7</f>
        <v>-0.10288403261672271</v>
      </c>
      <c r="AB917" s="9">
        <f>return[[#This Row],[MRK.DE]]-$R$7</f>
        <v>2.3558998507307003E-2</v>
      </c>
      <c r="AC917" s="9">
        <f>return[[#This Row],[PUM.DE]]-$S$7</f>
        <v>2.0056815543262673E-2</v>
      </c>
      <c r="AD917" s="9">
        <f>return[[#This Row],[SIE.DE]]-$T$7</f>
        <v>2.3152009543666641E-2</v>
      </c>
      <c r="AE917" s="9">
        <f>return[[#This Row],[ZAL.DE]]-$U$7</f>
        <v>-5.7914788237987411E-3</v>
      </c>
    </row>
    <row r="918" spans="3:31" x14ac:dyDescent="0.25">
      <c r="C918" s="2">
        <v>44230</v>
      </c>
      <c r="D918" s="5">
        <f>('Raw Wide'!B917-'Raw Wide'!B916)/'Raw Wide'!B916</f>
        <v>1.2375482876747564E-2</v>
      </c>
      <c r="E918" s="5">
        <f>('Raw Wide'!C917-'Raw Wide'!C916)/'Raw Wide'!C916</f>
        <v>-1.256741249689718E-2</v>
      </c>
      <c r="F918" s="5">
        <f>('Raw Wide'!D917-'Raw Wide'!D916)/'Raw Wide'!D916</f>
        <v>-1.8928500590201985E-2</v>
      </c>
      <c r="G918" s="5">
        <f>('Raw Wide'!E917-'Raw Wide'!E916)/'Raw Wide'!E916</f>
        <v>-1.1045887830709197E-2</v>
      </c>
      <c r="H918" s="5">
        <f>('Raw Wide'!F917-'Raw Wide'!F916)/'Raw Wide'!F916</f>
        <v>-7.0052748186746555E-3</v>
      </c>
      <c r="I918" s="5">
        <f>('Raw Wide'!G917-'Raw Wide'!G916)/'Raw Wide'!G916</f>
        <v>-1.6827416640915391E-3</v>
      </c>
      <c r="J918" s="5">
        <f>('Raw Wide'!H917-'Raw Wide'!H916)/'Raw Wide'!H916</f>
        <v>1.8116404461191889E-2</v>
      </c>
      <c r="K918" s="5">
        <f>('Raw Wide'!I917-'Raw Wide'!I916)/'Raw Wide'!I916</f>
        <v>2.5581915252104591E-2</v>
      </c>
      <c r="W918" s="2">
        <v>44230</v>
      </c>
      <c r="X918" s="9">
        <f>return[[#This Row],[1COV.DE]]-$N$7</f>
        <v>1.2411693636520494E-2</v>
      </c>
      <c r="Y918" s="9">
        <f>return[[#This Row],[ADS.DE]]-$O$7</f>
        <v>-1.2822177917793564E-2</v>
      </c>
      <c r="Z918" s="9">
        <f>return[[#This Row],[DB1.DE]]-$P$7</f>
        <v>-1.9496864296223826E-2</v>
      </c>
      <c r="AA918" s="9">
        <f>return[[#This Row],[FME.DE]]-$Q$7</f>
        <v>-1.0833999251498555E-2</v>
      </c>
      <c r="AB918" s="9">
        <f>return[[#This Row],[MRK.DE]]-$R$7</f>
        <v>-7.4778925150335331E-3</v>
      </c>
      <c r="AC918" s="9">
        <f>return[[#This Row],[PUM.DE]]-$S$7</f>
        <v>-2.4848624729878251E-3</v>
      </c>
      <c r="AD918" s="9">
        <f>return[[#This Row],[SIE.DE]]-$T$7</f>
        <v>1.7980508864360475E-2</v>
      </c>
      <c r="AE918" s="9">
        <f>return[[#This Row],[ZAL.DE]]-$U$7</f>
        <v>2.5627469869268296E-2</v>
      </c>
    </row>
    <row r="919" spans="3:31" x14ac:dyDescent="0.25">
      <c r="C919" s="2">
        <v>44231</v>
      </c>
      <c r="D919" s="5">
        <f>('Raw Wide'!B918-'Raw Wide'!B917)/'Raw Wide'!B917</f>
        <v>1.6977193673957639E-3</v>
      </c>
      <c r="E919" s="5">
        <f>('Raw Wide'!C918-'Raw Wide'!C917)/'Raw Wide'!C917</f>
        <v>-1.4544519732395229E-3</v>
      </c>
      <c r="F919" s="5">
        <f>('Raw Wide'!D918-'Raw Wide'!D917)/'Raw Wide'!D917</f>
        <v>8.3727374967446904E-3</v>
      </c>
      <c r="G919" s="5">
        <f>('Raw Wide'!E918-'Raw Wide'!E917)/'Raw Wide'!E917</f>
        <v>-5.5847040843184032E-3</v>
      </c>
      <c r="H919" s="5">
        <f>('Raw Wide'!F918-'Raw Wide'!F917)/'Raw Wide'!F917</f>
        <v>4.9382317250063886E-3</v>
      </c>
      <c r="I919" s="5">
        <f>('Raw Wide'!G918-'Raw Wide'!G917)/'Raw Wide'!G917</f>
        <v>6.9829626731181624E-3</v>
      </c>
      <c r="J919" s="5">
        <f>('Raw Wide'!H918-'Raw Wide'!H917)/'Raw Wide'!H917</f>
        <v>2.7622735941662618E-2</v>
      </c>
      <c r="K919" s="5">
        <f>('Raw Wide'!I918-'Raw Wide'!I917)/'Raw Wide'!I917</f>
        <v>-5.9292782662031616E-3</v>
      </c>
      <c r="W919" s="2">
        <v>44231</v>
      </c>
      <c r="X919" s="9">
        <f>return[[#This Row],[1COV.DE]]-$N$7</f>
        <v>1.7339301271686938E-3</v>
      </c>
      <c r="Y919" s="9">
        <f>return[[#This Row],[ADS.DE]]-$O$7</f>
        <v>-1.7092173941359067E-3</v>
      </c>
      <c r="Z919" s="9">
        <f>return[[#This Row],[DB1.DE]]-$P$7</f>
        <v>7.8043737907228499E-3</v>
      </c>
      <c r="AA919" s="9">
        <f>return[[#This Row],[FME.DE]]-$Q$7</f>
        <v>-5.3728155051077607E-3</v>
      </c>
      <c r="AB919" s="9">
        <f>return[[#This Row],[MRK.DE]]-$R$7</f>
        <v>4.4656140286475111E-3</v>
      </c>
      <c r="AC919" s="9">
        <f>return[[#This Row],[PUM.DE]]-$S$7</f>
        <v>6.1808418642218766E-3</v>
      </c>
      <c r="AD919" s="9">
        <f>return[[#This Row],[SIE.DE]]-$T$7</f>
        <v>2.7486840344831204E-2</v>
      </c>
      <c r="AE919" s="9">
        <f>return[[#This Row],[ZAL.DE]]-$U$7</f>
        <v>-5.883723649039458E-3</v>
      </c>
    </row>
    <row r="920" spans="3:31" x14ac:dyDescent="0.25">
      <c r="C920" s="2">
        <v>44232</v>
      </c>
      <c r="D920" s="5">
        <f>('Raw Wide'!B919-'Raw Wide'!B918)/'Raw Wide'!B918</f>
        <v>-1.016952035666001E-2</v>
      </c>
      <c r="E920" s="5">
        <f>('Raw Wide'!C919-'Raw Wide'!C918)/'Raw Wide'!C918</f>
        <v>1.4566615792851297E-2</v>
      </c>
      <c r="F920" s="5">
        <f>('Raw Wide'!D919-'Raw Wide'!D918)/'Raw Wide'!D918</f>
        <v>-1.6967650928710991E-2</v>
      </c>
      <c r="G920" s="5">
        <f>('Raw Wide'!E919-'Raw Wide'!E918)/'Raw Wide'!E918</f>
        <v>-3.8609906884449624E-3</v>
      </c>
      <c r="H920" s="5">
        <f>('Raw Wide'!F919-'Raw Wide'!F918)/'Raw Wide'!F918</f>
        <v>-9.1259838785182502E-3</v>
      </c>
      <c r="I920" s="5">
        <f>('Raw Wide'!G919-'Raw Wide'!G918)/'Raw Wide'!G918</f>
        <v>1.4825343953393633E-2</v>
      </c>
      <c r="J920" s="5">
        <f>('Raw Wide'!H919-'Raw Wide'!H918)/'Raw Wide'!H918</f>
        <v>-2.1004708360524042E-2</v>
      </c>
      <c r="K920" s="5">
        <f>('Raw Wide'!I919-'Raw Wide'!I918)/'Raw Wide'!I918</f>
        <v>1.2957651438865724E-2</v>
      </c>
      <c r="W920" s="2">
        <v>44232</v>
      </c>
      <c r="X920" s="9">
        <f>return[[#This Row],[1COV.DE]]-$N$7</f>
        <v>-1.013330959688708E-2</v>
      </c>
      <c r="Y920" s="9">
        <f>return[[#This Row],[ADS.DE]]-$O$7</f>
        <v>1.4311850371954912E-2</v>
      </c>
      <c r="Z920" s="9">
        <f>return[[#This Row],[DB1.DE]]-$P$7</f>
        <v>-1.7536014634732831E-2</v>
      </c>
      <c r="AA920" s="9">
        <f>return[[#This Row],[FME.DE]]-$Q$7</f>
        <v>-3.6491021092343204E-3</v>
      </c>
      <c r="AB920" s="9">
        <f>return[[#This Row],[MRK.DE]]-$R$7</f>
        <v>-9.5986015748771285E-3</v>
      </c>
      <c r="AC920" s="9">
        <f>return[[#This Row],[PUM.DE]]-$S$7</f>
        <v>1.4023223144497346E-2</v>
      </c>
      <c r="AD920" s="9">
        <f>return[[#This Row],[SIE.DE]]-$T$7</f>
        <v>-2.1140603957355456E-2</v>
      </c>
      <c r="AE920" s="9">
        <f>return[[#This Row],[ZAL.DE]]-$U$7</f>
        <v>1.3003206056029427E-2</v>
      </c>
    </row>
    <row r="921" spans="3:31" x14ac:dyDescent="0.25">
      <c r="C921" s="2">
        <v>44235</v>
      </c>
      <c r="D921" s="5">
        <f>('Raw Wide'!B920-'Raw Wide'!B919)/'Raw Wide'!B919</f>
        <v>1.6438395676538244E-2</v>
      </c>
      <c r="E921" s="5">
        <f>('Raw Wide'!C920-'Raw Wide'!C919)/'Raw Wide'!C919</f>
        <v>-3.5891629979009718E-4</v>
      </c>
      <c r="F921" s="5">
        <f>('Raw Wide'!D920-'Raw Wide'!D919)/'Raw Wide'!D919</f>
        <v>-4.7740434106440096E-3</v>
      </c>
      <c r="G921" s="5">
        <f>('Raw Wide'!E920-'Raw Wide'!E919)/'Raw Wide'!E919</f>
        <v>-4.2282985884778196E-3</v>
      </c>
      <c r="H921" s="5">
        <f>('Raw Wide'!F920-'Raw Wide'!F919)/'Raw Wide'!F919</f>
        <v>4.9592232161695645E-3</v>
      </c>
      <c r="I921" s="5">
        <f>('Raw Wide'!G920-'Raw Wide'!G919)/'Raw Wide'!G919</f>
        <v>-1.083882779141811E-2</v>
      </c>
      <c r="J921" s="5">
        <f>('Raw Wide'!H920-'Raw Wide'!H919)/'Raw Wide'!H919</f>
        <v>-6.6016239031791869E-3</v>
      </c>
      <c r="K921" s="5">
        <f>('Raw Wide'!I920-'Raw Wide'!I919)/'Raw Wide'!I919</f>
        <v>-5.076142131979695E-3</v>
      </c>
      <c r="W921" s="2">
        <v>44235</v>
      </c>
      <c r="X921" s="9">
        <f>return[[#This Row],[1COV.DE]]-$N$7</f>
        <v>1.6474606436311174E-2</v>
      </c>
      <c r="Y921" s="9">
        <f>return[[#This Row],[ADS.DE]]-$O$7</f>
        <v>-6.1368172068648101E-4</v>
      </c>
      <c r="Z921" s="9">
        <f>return[[#This Row],[DB1.DE]]-$P$7</f>
        <v>-5.3424071166658501E-3</v>
      </c>
      <c r="AA921" s="9">
        <f>return[[#This Row],[FME.DE]]-$Q$7</f>
        <v>-4.0164100092671771E-3</v>
      </c>
      <c r="AB921" s="9">
        <f>return[[#This Row],[MRK.DE]]-$R$7</f>
        <v>4.486605519810687E-3</v>
      </c>
      <c r="AC921" s="9">
        <f>return[[#This Row],[PUM.DE]]-$S$7</f>
        <v>-1.1640948600314397E-2</v>
      </c>
      <c r="AD921" s="9">
        <f>return[[#This Row],[SIE.DE]]-$T$7</f>
        <v>-6.7375195000106023E-3</v>
      </c>
      <c r="AE921" s="9">
        <f>return[[#This Row],[ZAL.DE]]-$U$7</f>
        <v>-5.0305875148159915E-3</v>
      </c>
    </row>
    <row r="922" spans="3:31" x14ac:dyDescent="0.25">
      <c r="C922" s="2">
        <v>44236</v>
      </c>
      <c r="D922" s="5">
        <f>('Raw Wide'!B921-'Raw Wide'!B920)/'Raw Wide'!B920</f>
        <v>-1.6172544983010899E-2</v>
      </c>
      <c r="E922" s="5">
        <f>('Raw Wide'!C921-'Raw Wide'!C920)/'Raw Wide'!C920</f>
        <v>2.1543940864420547E-2</v>
      </c>
      <c r="F922" s="5">
        <f>('Raw Wide'!D921-'Raw Wide'!D920)/'Raw Wide'!D920</f>
        <v>3.6898387328579353E-4</v>
      </c>
      <c r="G922" s="5">
        <f>('Raw Wide'!E921-'Raw Wide'!E920)/'Raw Wide'!E920</f>
        <v>-3.5382051636051156E-4</v>
      </c>
      <c r="H922" s="5">
        <f>('Raw Wide'!F921-'Raw Wide'!F920)/'Raw Wide'!F920</f>
        <v>2.1148633536121264E-3</v>
      </c>
      <c r="I922" s="5">
        <f>('Raw Wide'!G921-'Raw Wide'!G920)/'Raw Wide'!G920</f>
        <v>3.5732713825306784E-3</v>
      </c>
      <c r="J922" s="5">
        <f>('Raw Wide'!H921-'Raw Wide'!H920)/'Raw Wide'!H920</f>
        <v>-9.3642184442361553E-3</v>
      </c>
      <c r="K922" s="5">
        <f>('Raw Wide'!I921-'Raw Wide'!I920)/'Raw Wide'!I920</f>
        <v>4.0816530612244961E-3</v>
      </c>
      <c r="W922" s="2">
        <v>44236</v>
      </c>
      <c r="X922" s="9">
        <f>return[[#This Row],[1COV.DE]]-$N$7</f>
        <v>-1.6136334223237968E-2</v>
      </c>
      <c r="Y922" s="9">
        <f>return[[#This Row],[ADS.DE]]-$O$7</f>
        <v>2.1289175443524162E-2</v>
      </c>
      <c r="Z922" s="9">
        <f>return[[#This Row],[DB1.DE]]-$P$7</f>
        <v>-1.9937983273604686E-4</v>
      </c>
      <c r="AA922" s="9">
        <f>return[[#This Row],[FME.DE]]-$Q$7</f>
        <v>-1.4193193714986951E-4</v>
      </c>
      <c r="AB922" s="9">
        <f>return[[#This Row],[MRK.DE]]-$R$7</f>
        <v>1.6422456572532486E-3</v>
      </c>
      <c r="AC922" s="9">
        <f>return[[#This Row],[PUM.DE]]-$S$7</f>
        <v>2.7711505736343926E-3</v>
      </c>
      <c r="AD922" s="9">
        <f>return[[#This Row],[SIE.DE]]-$T$7</f>
        <v>-9.5001140410675717E-3</v>
      </c>
      <c r="AE922" s="9">
        <f>return[[#This Row],[ZAL.DE]]-$U$7</f>
        <v>4.1272076783881997E-3</v>
      </c>
    </row>
    <row r="923" spans="3:31" x14ac:dyDescent="0.25">
      <c r="C923" s="2">
        <v>44237</v>
      </c>
      <c r="D923" s="5">
        <f>('Raw Wide'!B922-'Raw Wide'!B921)/'Raw Wide'!B921</f>
        <v>7.8767809435422598E-3</v>
      </c>
      <c r="E923" s="5">
        <f>('Raw Wide'!C922-'Raw Wide'!C921)/'Raw Wide'!C921</f>
        <v>-1.7926236480989441E-2</v>
      </c>
      <c r="F923" s="5">
        <f>('Raw Wide'!D922-'Raw Wide'!D921)/'Raw Wide'!D921</f>
        <v>-6.2708120999236221E-3</v>
      </c>
      <c r="G923" s="5">
        <f>('Raw Wide'!E922-'Raw Wide'!E921)/'Raw Wide'!E921</f>
        <v>2.9380475439376351E-2</v>
      </c>
      <c r="H923" s="5">
        <f>('Raw Wide'!F922-'Raw Wide'!F921)/'Raw Wide'!F921</f>
        <v>-7.7381649692595056E-3</v>
      </c>
      <c r="I923" s="5">
        <f>('Raw Wide'!G922-'Raw Wide'!G921)/'Raw Wide'!G921</f>
        <v>-2.2549262957375756E-2</v>
      </c>
      <c r="J923" s="5">
        <f>('Raw Wide'!H922-'Raw Wide'!H921)/'Raw Wide'!H921</f>
        <v>1.6923311154096149E-2</v>
      </c>
      <c r="K923" s="5">
        <f>('Raw Wide'!I922-'Raw Wide'!I921)/'Raw Wide'!I921</f>
        <v>-4.6747966529512236E-3</v>
      </c>
      <c r="W923" s="2">
        <v>44237</v>
      </c>
      <c r="X923" s="9">
        <f>return[[#This Row],[1COV.DE]]-$N$7</f>
        <v>7.9129917033151902E-3</v>
      </c>
      <c r="Y923" s="9">
        <f>return[[#This Row],[ADS.DE]]-$O$7</f>
        <v>-1.8181001901885825E-2</v>
      </c>
      <c r="Z923" s="9">
        <f>return[[#This Row],[DB1.DE]]-$P$7</f>
        <v>-6.8391758059454626E-3</v>
      </c>
      <c r="AA923" s="9">
        <f>return[[#This Row],[FME.DE]]-$Q$7</f>
        <v>2.9592364018586993E-2</v>
      </c>
      <c r="AB923" s="9">
        <f>return[[#This Row],[MRK.DE]]-$R$7</f>
        <v>-8.2107826656183831E-3</v>
      </c>
      <c r="AC923" s="9">
        <f>return[[#This Row],[PUM.DE]]-$S$7</f>
        <v>-2.3351383766272042E-2</v>
      </c>
      <c r="AD923" s="9">
        <f>return[[#This Row],[SIE.DE]]-$T$7</f>
        <v>1.6787415557264734E-2</v>
      </c>
      <c r="AE923" s="9">
        <f>return[[#This Row],[ZAL.DE]]-$U$7</f>
        <v>-4.6292420357875201E-3</v>
      </c>
    </row>
    <row r="924" spans="3:31" x14ac:dyDescent="0.25">
      <c r="C924" s="2">
        <v>44238</v>
      </c>
      <c r="D924" s="5">
        <f>('Raw Wide'!B923-'Raw Wide'!B922)/'Raw Wide'!B922</f>
        <v>1.0192976059256596E-3</v>
      </c>
      <c r="E924" s="5">
        <f>('Raw Wide'!C923-'Raw Wide'!C922)/'Raw Wide'!C922</f>
        <v>5.0465386958378891E-2</v>
      </c>
      <c r="F924" s="5">
        <f>('Raw Wide'!D923-'Raw Wide'!D922)/'Raw Wide'!D922</f>
        <v>4.0831996834815717E-3</v>
      </c>
      <c r="G924" s="5">
        <f>('Raw Wide'!E923-'Raw Wide'!E922)/'Raw Wide'!E922</f>
        <v>3.2324646167301754E-2</v>
      </c>
      <c r="H924" s="5">
        <f>('Raw Wide'!F923-'Raw Wide'!F922)/'Raw Wide'!F922</f>
        <v>1.7724553091582015E-3</v>
      </c>
      <c r="I924" s="5">
        <f>('Raw Wide'!G923-'Raw Wide'!G922)/'Raw Wide'!G922</f>
        <v>4.0067900182547786E-2</v>
      </c>
      <c r="J924" s="5">
        <f>('Raw Wide'!H923-'Raw Wide'!H922)/'Raw Wide'!H922</f>
        <v>-8.3956860904606505E-3</v>
      </c>
      <c r="K924" s="5">
        <f>('Raw Wide'!I923-'Raw Wide'!I922)/'Raw Wide'!I922</f>
        <v>3.1243597483283623E-2</v>
      </c>
      <c r="W924" s="2">
        <v>44238</v>
      </c>
      <c r="X924" s="9">
        <f>return[[#This Row],[1COV.DE]]-$N$7</f>
        <v>1.0555083656985896E-3</v>
      </c>
      <c r="Y924" s="9">
        <f>return[[#This Row],[ADS.DE]]-$O$7</f>
        <v>5.0210621537482507E-2</v>
      </c>
      <c r="Z924" s="9">
        <f>return[[#This Row],[DB1.DE]]-$P$7</f>
        <v>3.5148359774597312E-3</v>
      </c>
      <c r="AA924" s="9">
        <f>return[[#This Row],[FME.DE]]-$Q$7</f>
        <v>3.2536534746512399E-2</v>
      </c>
      <c r="AB924" s="9">
        <f>return[[#This Row],[MRK.DE]]-$R$7</f>
        <v>1.2998376127993237E-3</v>
      </c>
      <c r="AC924" s="9">
        <f>return[[#This Row],[PUM.DE]]-$S$7</f>
        <v>3.9265779373651499E-2</v>
      </c>
      <c r="AD924" s="9">
        <f>return[[#This Row],[SIE.DE]]-$T$7</f>
        <v>-8.5315816872920669E-3</v>
      </c>
      <c r="AE924" s="9">
        <f>return[[#This Row],[ZAL.DE]]-$U$7</f>
        <v>3.1289152100447325E-2</v>
      </c>
    </row>
    <row r="925" spans="3:31" x14ac:dyDescent="0.25">
      <c r="C925" s="2">
        <v>44239</v>
      </c>
      <c r="D925" s="5">
        <f>('Raw Wide'!B924-'Raw Wide'!B923)/'Raw Wide'!B923</f>
        <v>-5.770500960321316E-3</v>
      </c>
      <c r="E925" s="5">
        <f>('Raw Wide'!C924-'Raw Wide'!C923)/'Raw Wide'!C923</f>
        <v>-5.4514163458273509E-3</v>
      </c>
      <c r="F925" s="5">
        <f>('Raw Wide'!D924-'Raw Wide'!D923)/'Raw Wide'!D923</f>
        <v>9.981527263848676E-3</v>
      </c>
      <c r="G925" s="5">
        <f>('Raw Wide'!E924-'Raw Wide'!E923)/'Raw Wide'!E923</f>
        <v>2.2318413483169083E-2</v>
      </c>
      <c r="H925" s="5">
        <f>('Raw Wide'!F924-'Raw Wide'!F923)/'Raw Wide'!F923</f>
        <v>1.2031011453761235E-2</v>
      </c>
      <c r="I925" s="5">
        <f>('Raw Wide'!G924-'Raw Wide'!G923)/'Raw Wide'!G923</f>
        <v>-2.3347859875737253E-3</v>
      </c>
      <c r="J925" s="5">
        <f>('Raw Wide'!H924-'Raw Wide'!H923)/'Raw Wide'!H923</f>
        <v>1.315392423365444E-2</v>
      </c>
      <c r="K925" s="5">
        <f>('Raw Wide'!I924-'Raw Wide'!I923)/'Raw Wide'!I923</f>
        <v>-1.1287118811881219E-2</v>
      </c>
      <c r="W925" s="2">
        <v>44239</v>
      </c>
      <c r="X925" s="9">
        <f>return[[#This Row],[1COV.DE]]-$N$7</f>
        <v>-5.7342902005483856E-3</v>
      </c>
      <c r="Y925" s="9">
        <f>return[[#This Row],[ADS.DE]]-$O$7</f>
        <v>-5.7061817667237343E-3</v>
      </c>
      <c r="Z925" s="9">
        <f>return[[#This Row],[DB1.DE]]-$P$7</f>
        <v>9.4131635578268355E-3</v>
      </c>
      <c r="AA925" s="9">
        <f>return[[#This Row],[FME.DE]]-$Q$7</f>
        <v>2.2530302062379725E-2</v>
      </c>
      <c r="AB925" s="9">
        <f>return[[#This Row],[MRK.DE]]-$R$7</f>
        <v>1.1558393757402356E-2</v>
      </c>
      <c r="AC925" s="9">
        <f>return[[#This Row],[PUM.DE]]-$S$7</f>
        <v>-3.1369067964700115E-3</v>
      </c>
      <c r="AD925" s="9">
        <f>return[[#This Row],[SIE.DE]]-$T$7</f>
        <v>1.3018028636823024E-2</v>
      </c>
      <c r="AE925" s="9">
        <f>return[[#This Row],[ZAL.DE]]-$U$7</f>
        <v>-1.1241564194717515E-2</v>
      </c>
    </row>
    <row r="926" spans="3:31" x14ac:dyDescent="0.25">
      <c r="C926" s="2">
        <v>44242</v>
      </c>
      <c r="D926" s="5">
        <f>('Raw Wide'!B925-'Raw Wide'!B924)/'Raw Wide'!B924</f>
        <v>9.2181307994102478E-3</v>
      </c>
      <c r="E926" s="5">
        <f>('Raw Wide'!C925-'Raw Wide'!C924)/'Raw Wide'!C924</f>
        <v>1.9869819090613482E-2</v>
      </c>
      <c r="F926" s="5">
        <f>('Raw Wide'!D925-'Raw Wide'!D924)/'Raw Wide'!D924</f>
        <v>3.2943725358852184E-3</v>
      </c>
      <c r="G926" s="5">
        <f>('Raw Wide'!E925-'Raw Wide'!E924)/'Raw Wide'!E924</f>
        <v>3.2587352340791338E-4</v>
      </c>
      <c r="H926" s="5">
        <f>('Raw Wide'!F925-'Raw Wide'!F924)/'Raw Wide'!F924</f>
        <v>6.9936133897002036E-4</v>
      </c>
      <c r="I926" s="5">
        <f>('Raw Wide'!G925-'Raw Wide'!G924)/'Raw Wide'!G924</f>
        <v>1.4041582834450998E-2</v>
      </c>
      <c r="J926" s="5">
        <f>('Raw Wide'!H925-'Raw Wide'!H924)/'Raw Wide'!H924</f>
        <v>-1.566934936164693E-2</v>
      </c>
      <c r="K926" s="5">
        <f>('Raw Wide'!I925-'Raw Wide'!I924)/'Raw Wide'!I924</f>
        <v>1.7424363935265759E-2</v>
      </c>
      <c r="W926" s="2">
        <v>44242</v>
      </c>
      <c r="X926" s="9">
        <f>return[[#This Row],[1COV.DE]]-$N$7</f>
        <v>9.2543415591831782E-3</v>
      </c>
      <c r="Y926" s="9">
        <f>return[[#This Row],[ADS.DE]]-$O$7</f>
        <v>1.9615053669717098E-2</v>
      </c>
      <c r="Z926" s="9">
        <f>return[[#This Row],[DB1.DE]]-$P$7</f>
        <v>2.7260088298633779E-3</v>
      </c>
      <c r="AA926" s="9">
        <f>return[[#This Row],[FME.DE]]-$Q$7</f>
        <v>5.3776210261855537E-4</v>
      </c>
      <c r="AB926" s="9">
        <f>return[[#This Row],[MRK.DE]]-$R$7</f>
        <v>2.2674364261114258E-4</v>
      </c>
      <c r="AC926" s="9">
        <f>return[[#This Row],[PUM.DE]]-$S$7</f>
        <v>1.3239462025554712E-2</v>
      </c>
      <c r="AD926" s="9">
        <f>return[[#This Row],[SIE.DE]]-$T$7</f>
        <v>-1.5805244958478345E-2</v>
      </c>
      <c r="AE926" s="9">
        <f>return[[#This Row],[ZAL.DE]]-$U$7</f>
        <v>1.7469918552429464E-2</v>
      </c>
    </row>
    <row r="927" spans="3:31" x14ac:dyDescent="0.25">
      <c r="C927" s="2">
        <v>44243</v>
      </c>
      <c r="D927" s="5">
        <f>('Raw Wide'!B926-'Raw Wide'!B925)/'Raw Wide'!B925</f>
        <v>2.7063477517763512E-3</v>
      </c>
      <c r="E927" s="5">
        <f>('Raw Wide'!C926-'Raw Wide'!C925)/'Raw Wide'!C925</f>
        <v>-8.061913928832435E-3</v>
      </c>
      <c r="F927" s="5">
        <f>('Raw Wide'!D926-'Raw Wide'!D925)/'Raw Wide'!D925</f>
        <v>1.8241487791269821E-2</v>
      </c>
      <c r="G927" s="5">
        <f>('Raw Wide'!E926-'Raw Wide'!E925)/'Raw Wide'!E925</f>
        <v>3.5829814144764755E-3</v>
      </c>
      <c r="H927" s="5">
        <f>('Raw Wide'!F926-'Raw Wide'!F925)/'Raw Wide'!F925</f>
        <v>-1.1530467056249848E-2</v>
      </c>
      <c r="I927" s="5">
        <f>('Raw Wide'!G926-'Raw Wide'!G925)/'Raw Wide'!G925</f>
        <v>-1.0385287138387404E-2</v>
      </c>
      <c r="J927" s="5">
        <f>('Raw Wide'!H926-'Raw Wide'!H925)/'Raw Wide'!H925</f>
        <v>-1.182533027018415E-2</v>
      </c>
      <c r="K927" s="5">
        <f>('Raw Wide'!I926-'Raw Wide'!I925)/'Raw Wide'!I925</f>
        <v>7.3818899090923214E-3</v>
      </c>
      <c r="W927" s="2">
        <v>44243</v>
      </c>
      <c r="X927" s="9">
        <f>return[[#This Row],[1COV.DE]]-$N$7</f>
        <v>2.7425585115492812E-3</v>
      </c>
      <c r="Y927" s="9">
        <f>return[[#This Row],[ADS.DE]]-$O$7</f>
        <v>-8.3166793497288193E-3</v>
      </c>
      <c r="Z927" s="9">
        <f>return[[#This Row],[DB1.DE]]-$P$7</f>
        <v>1.7673124085247981E-2</v>
      </c>
      <c r="AA927" s="9">
        <f>return[[#This Row],[FME.DE]]-$Q$7</f>
        <v>3.7948699936871176E-3</v>
      </c>
      <c r="AB927" s="9">
        <f>return[[#This Row],[MRK.DE]]-$R$7</f>
        <v>-1.2003084752608726E-2</v>
      </c>
      <c r="AC927" s="9">
        <f>return[[#This Row],[PUM.DE]]-$S$7</f>
        <v>-1.1187407947283691E-2</v>
      </c>
      <c r="AD927" s="9">
        <f>return[[#This Row],[SIE.DE]]-$T$7</f>
        <v>-1.1961225867015566E-2</v>
      </c>
      <c r="AE927" s="9">
        <f>return[[#This Row],[ZAL.DE]]-$U$7</f>
        <v>7.4274445262560249E-3</v>
      </c>
    </row>
    <row r="928" spans="3:31" x14ac:dyDescent="0.25">
      <c r="C928" s="2">
        <v>44244</v>
      </c>
      <c r="D928" s="5">
        <f>('Raw Wide'!B927-'Raw Wide'!B926)/'Raw Wide'!B926</f>
        <v>-5.3980864045478603E-3</v>
      </c>
      <c r="E928" s="5">
        <f>('Raw Wide'!C927-'Raw Wide'!C926)/'Raw Wide'!C926</f>
        <v>-1.4900095385823616E-2</v>
      </c>
      <c r="F928" s="5">
        <f>('Raw Wide'!D927-'Raw Wide'!D926)/'Raw Wide'!D926</f>
        <v>-2.113942844688714E-2</v>
      </c>
      <c r="G928" s="5">
        <f>('Raw Wide'!E927-'Raw Wide'!E926)/'Raw Wide'!E926</f>
        <v>-1.0386150736113845E-2</v>
      </c>
      <c r="H928" s="5">
        <f>('Raw Wide'!F927-'Raw Wide'!F926)/'Raw Wide'!F926</f>
        <v>-2.4743527389452856E-3</v>
      </c>
      <c r="I928" s="5">
        <f>('Raw Wide'!G927-'Raw Wide'!G926)/'Raw Wide'!G926</f>
        <v>1.1659371272691101E-3</v>
      </c>
      <c r="J928" s="5">
        <f>('Raw Wide'!H927-'Raw Wide'!H926)/'Raw Wide'!H926</f>
        <v>3.2218299749061253E-3</v>
      </c>
      <c r="K928" s="5">
        <f>('Raw Wide'!I927-'Raw Wide'!I926)/'Raw Wide'!I926</f>
        <v>-6.4777695452422027E-2</v>
      </c>
      <c r="W928" s="2">
        <v>44244</v>
      </c>
      <c r="X928" s="9">
        <f>return[[#This Row],[1COV.DE]]-$N$7</f>
        <v>-5.3618756447749299E-3</v>
      </c>
      <c r="Y928" s="9">
        <f>return[[#This Row],[ADS.DE]]-$O$7</f>
        <v>-1.5154860806720001E-2</v>
      </c>
      <c r="Z928" s="9">
        <f>return[[#This Row],[DB1.DE]]-$P$7</f>
        <v>-2.1707792152908981E-2</v>
      </c>
      <c r="AA928" s="9">
        <f>return[[#This Row],[FME.DE]]-$Q$7</f>
        <v>-1.0174262156903204E-2</v>
      </c>
      <c r="AB928" s="9">
        <f>return[[#This Row],[MRK.DE]]-$R$7</f>
        <v>-2.9469704353041635E-3</v>
      </c>
      <c r="AC928" s="9">
        <f>return[[#This Row],[PUM.DE]]-$S$7</f>
        <v>3.6381631837282408E-4</v>
      </c>
      <c r="AD928" s="9">
        <f>return[[#This Row],[SIE.DE]]-$T$7</f>
        <v>3.0859343780747094E-3</v>
      </c>
      <c r="AE928" s="9">
        <f>return[[#This Row],[ZAL.DE]]-$U$7</f>
        <v>-6.4732140835258328E-2</v>
      </c>
    </row>
    <row r="929" spans="3:31" x14ac:dyDescent="0.25">
      <c r="C929" s="2">
        <v>44245</v>
      </c>
      <c r="D929" s="5">
        <f>('Raw Wide'!B928-'Raw Wide'!B927)/'Raw Wide'!B927</f>
        <v>-1.6621447528455856E-2</v>
      </c>
      <c r="E929" s="5">
        <f>('Raw Wide'!C928-'Raw Wide'!C927)/'Raw Wide'!C927</f>
        <v>-7.2189414165530277E-3</v>
      </c>
      <c r="F929" s="5">
        <f>('Raw Wide'!D928-'Raw Wide'!D927)/'Raw Wide'!D927</f>
        <v>-4.3923033720427345E-3</v>
      </c>
      <c r="G929" s="5">
        <f>('Raw Wide'!E928-'Raw Wide'!E927)/'Raw Wide'!E927</f>
        <v>-1.77107647332174E-2</v>
      </c>
      <c r="H929" s="5">
        <f>('Raw Wide'!F928-'Raw Wide'!F927)/'Raw Wide'!F927</f>
        <v>-1.2756953146738461E-2</v>
      </c>
      <c r="I929" s="5">
        <f>('Raw Wide'!G928-'Raw Wide'!G927)/'Raw Wide'!G927</f>
        <v>1.9100892324378557E-2</v>
      </c>
      <c r="J929" s="5">
        <f>('Raw Wide'!H928-'Raw Wide'!H927)/'Raw Wide'!H927</f>
        <v>-9.3286559932988927E-3</v>
      </c>
      <c r="K929" s="5">
        <f>('Raw Wide'!I928-'Raw Wide'!I927)/'Raw Wide'!I927</f>
        <v>2.2774769925044239E-2</v>
      </c>
      <c r="W929" s="2">
        <v>44245</v>
      </c>
      <c r="X929" s="9">
        <f>return[[#This Row],[1COV.DE]]-$N$7</f>
        <v>-1.6585236768682926E-2</v>
      </c>
      <c r="Y929" s="9">
        <f>return[[#This Row],[ADS.DE]]-$O$7</f>
        <v>-7.473706837449412E-3</v>
      </c>
      <c r="Z929" s="9">
        <f>return[[#This Row],[DB1.DE]]-$P$7</f>
        <v>-4.960667078064575E-3</v>
      </c>
      <c r="AA929" s="9">
        <f>return[[#This Row],[FME.DE]]-$Q$7</f>
        <v>-1.7498876154006759E-2</v>
      </c>
      <c r="AB929" s="9">
        <f>return[[#This Row],[MRK.DE]]-$R$7</f>
        <v>-1.322957084309734E-2</v>
      </c>
      <c r="AC929" s="9">
        <f>return[[#This Row],[PUM.DE]]-$S$7</f>
        <v>1.829877151548227E-2</v>
      </c>
      <c r="AD929" s="9">
        <f>return[[#This Row],[SIE.DE]]-$T$7</f>
        <v>-9.4645515901303091E-3</v>
      </c>
      <c r="AE929" s="9">
        <f>return[[#This Row],[ZAL.DE]]-$U$7</f>
        <v>2.2820324542207945E-2</v>
      </c>
    </row>
    <row r="930" spans="3:31" x14ac:dyDescent="0.25">
      <c r="C930" s="2">
        <v>44246</v>
      </c>
      <c r="D930" s="5">
        <f>('Raw Wide'!B929-'Raw Wide'!B928)/'Raw Wide'!B928</f>
        <v>1.1728243636137297E-2</v>
      </c>
      <c r="E930" s="5">
        <f>('Raw Wide'!C929-'Raw Wide'!C928)/'Raw Wide'!C928</f>
        <v>2.3545813555344242E-2</v>
      </c>
      <c r="F930" s="5">
        <f>('Raw Wide'!D929-'Raw Wide'!D928)/'Raw Wide'!D928</f>
        <v>5.1469430615558049E-3</v>
      </c>
      <c r="G930" s="5">
        <f>('Raw Wide'!E929-'Raw Wide'!E928)/'Raw Wide'!E928</f>
        <v>-1.3355627813142383E-2</v>
      </c>
      <c r="H930" s="5">
        <f>('Raw Wide'!F929-'Raw Wide'!F928)/'Raw Wide'!F928</f>
        <v>-2.153577717289086E-3</v>
      </c>
      <c r="I930" s="5">
        <f>('Raw Wide'!G929-'Raw Wide'!G928)/'Raw Wide'!G928</f>
        <v>1.7599949426724115E-2</v>
      </c>
      <c r="J930" s="5">
        <f>('Raw Wide'!H929-'Raw Wide'!H928)/'Raw Wide'!H928</f>
        <v>2.2537771606789922E-2</v>
      </c>
      <c r="K930" s="5">
        <f>('Raw Wide'!I929-'Raw Wide'!I928)/'Raw Wide'!I928</f>
        <v>-5.5158425839460529E-3</v>
      </c>
      <c r="W930" s="2">
        <v>44246</v>
      </c>
      <c r="X930" s="9">
        <f>return[[#This Row],[1COV.DE]]-$N$7</f>
        <v>1.1764454395910227E-2</v>
      </c>
      <c r="Y930" s="9">
        <f>return[[#This Row],[ADS.DE]]-$O$7</f>
        <v>2.3291048134447857E-2</v>
      </c>
      <c r="Z930" s="9">
        <f>return[[#This Row],[DB1.DE]]-$P$7</f>
        <v>4.5785793555339644E-3</v>
      </c>
      <c r="AA930" s="9">
        <f>return[[#This Row],[FME.DE]]-$Q$7</f>
        <v>-1.3143739233931742E-2</v>
      </c>
      <c r="AB930" s="9">
        <f>return[[#This Row],[MRK.DE]]-$R$7</f>
        <v>-2.626195413647964E-3</v>
      </c>
      <c r="AC930" s="9">
        <f>return[[#This Row],[PUM.DE]]-$S$7</f>
        <v>1.6797828617827828E-2</v>
      </c>
      <c r="AD930" s="9">
        <f>return[[#This Row],[SIE.DE]]-$T$7</f>
        <v>2.2401876009958507E-2</v>
      </c>
      <c r="AE930" s="9">
        <f>return[[#This Row],[ZAL.DE]]-$U$7</f>
        <v>-5.4702879667823494E-3</v>
      </c>
    </row>
    <row r="931" spans="3:31" x14ac:dyDescent="0.25">
      <c r="C931" s="2">
        <v>44249</v>
      </c>
      <c r="D931" s="5">
        <f>('Raw Wide'!B930-'Raw Wide'!B929)/'Raw Wide'!B929</f>
        <v>2.4548188477596749E-2</v>
      </c>
      <c r="E931" s="5">
        <f>('Raw Wide'!C930-'Raw Wide'!C929)/'Raw Wide'!C929</f>
        <v>-1.5223350747921268E-2</v>
      </c>
      <c r="F931" s="5">
        <f>('Raw Wide'!D930-'Raw Wide'!D929)/'Raw Wide'!D929</f>
        <v>-1.0971277027438408E-3</v>
      </c>
      <c r="G931" s="5">
        <f>('Raw Wide'!E930-'Raw Wide'!E929)/'Raw Wide'!E929</f>
        <v>-1.2521079219986924E-2</v>
      </c>
      <c r="H931" s="5">
        <f>('Raw Wide'!F930-'Raw Wide'!F929)/'Raw Wide'!F929</f>
        <v>-5.7554175766590344E-3</v>
      </c>
      <c r="I931" s="5">
        <f>('Raw Wide'!G930-'Raw Wide'!G929)/'Raw Wide'!G929</f>
        <v>-1.2578588076039163E-2</v>
      </c>
      <c r="J931" s="5">
        <f>('Raw Wide'!H930-'Raw Wide'!H929)/'Raw Wide'!H929</f>
        <v>-7.3972678093347701E-3</v>
      </c>
      <c r="K931" s="5">
        <f>('Raw Wide'!I930-'Raw Wide'!I929)/'Raw Wide'!I929</f>
        <v>-6.676253012774723E-2</v>
      </c>
      <c r="W931" s="2">
        <v>44249</v>
      </c>
      <c r="X931" s="9">
        <f>return[[#This Row],[1COV.DE]]-$N$7</f>
        <v>2.4584399237369679E-2</v>
      </c>
      <c r="Y931" s="9">
        <f>return[[#This Row],[ADS.DE]]-$O$7</f>
        <v>-1.5478116168817653E-2</v>
      </c>
      <c r="Z931" s="9">
        <f>return[[#This Row],[DB1.DE]]-$P$7</f>
        <v>-1.6654914087656813E-3</v>
      </c>
      <c r="AA931" s="9">
        <f>return[[#This Row],[FME.DE]]-$Q$7</f>
        <v>-1.2309190640776282E-2</v>
      </c>
      <c r="AB931" s="9">
        <f>return[[#This Row],[MRK.DE]]-$R$7</f>
        <v>-6.2280352730179119E-3</v>
      </c>
      <c r="AC931" s="9">
        <f>return[[#This Row],[PUM.DE]]-$S$7</f>
        <v>-1.3380708884935449E-2</v>
      </c>
      <c r="AD931" s="9">
        <f>return[[#This Row],[SIE.DE]]-$T$7</f>
        <v>-7.5331634061661856E-3</v>
      </c>
      <c r="AE931" s="9">
        <f>return[[#This Row],[ZAL.DE]]-$U$7</f>
        <v>-6.6716975510583532E-2</v>
      </c>
    </row>
    <row r="932" spans="3:31" x14ac:dyDescent="0.25">
      <c r="C932" s="2">
        <v>44250</v>
      </c>
      <c r="D932" s="5">
        <f>('Raw Wide'!B931-'Raw Wide'!B930)/'Raw Wide'!B930</f>
        <v>3.3282317733754758E-4</v>
      </c>
      <c r="E932" s="5">
        <f>('Raw Wide'!C931-'Raw Wide'!C930)/'Raw Wide'!C930</f>
        <v>-1.7177262164832475E-3</v>
      </c>
      <c r="F932" s="5">
        <f>('Raw Wide'!D931-'Raw Wide'!D930)/'Raw Wide'!D930</f>
        <v>-2.1971311467055086E-3</v>
      </c>
      <c r="G932" s="5">
        <f>('Raw Wide'!E931-'Raw Wide'!E930)/'Raw Wide'!E930</f>
        <v>-5.8259514857561681E-3</v>
      </c>
      <c r="H932" s="5">
        <f>('Raw Wide'!F931-'Raw Wide'!F930)/'Raw Wide'!F930</f>
        <v>-1.8813151623310164E-2</v>
      </c>
      <c r="I932" s="5">
        <f>('Raw Wide'!G931-'Raw Wide'!G930)/'Raw Wide'!G930</f>
        <v>-8.6441418236774259E-3</v>
      </c>
      <c r="J932" s="5">
        <f>('Raw Wide'!H931-'Raw Wide'!H930)/'Raw Wide'!H930</f>
        <v>-1.4296599143178273E-2</v>
      </c>
      <c r="K932" s="5">
        <f>('Raw Wide'!I931-'Raw Wide'!I930)/'Raw Wide'!I930</f>
        <v>-1.5188179449832941E-2</v>
      </c>
      <c r="W932" s="2">
        <v>44250</v>
      </c>
      <c r="X932" s="9">
        <f>return[[#This Row],[1COV.DE]]-$N$7</f>
        <v>3.6903393711047765E-4</v>
      </c>
      <c r="Y932" s="9">
        <f>return[[#This Row],[ADS.DE]]-$O$7</f>
        <v>-1.9724916373796315E-3</v>
      </c>
      <c r="Z932" s="9">
        <f>return[[#This Row],[DB1.DE]]-$P$7</f>
        <v>-2.7654948527273491E-3</v>
      </c>
      <c r="AA932" s="9">
        <f>return[[#This Row],[FME.DE]]-$Q$7</f>
        <v>-5.6140629065455257E-3</v>
      </c>
      <c r="AB932" s="9">
        <f>return[[#This Row],[MRK.DE]]-$R$7</f>
        <v>-1.9285769319669042E-2</v>
      </c>
      <c r="AC932" s="9">
        <f>return[[#This Row],[PUM.DE]]-$S$7</f>
        <v>-9.4462626325737126E-3</v>
      </c>
      <c r="AD932" s="9">
        <f>return[[#This Row],[SIE.DE]]-$T$7</f>
        <v>-1.443249474000969E-2</v>
      </c>
      <c r="AE932" s="9">
        <f>return[[#This Row],[ZAL.DE]]-$U$7</f>
        <v>-1.5142624832669238E-2</v>
      </c>
    </row>
    <row r="933" spans="3:31" x14ac:dyDescent="0.25">
      <c r="C933" s="2">
        <v>44251</v>
      </c>
      <c r="D933" s="5">
        <f>('Raw Wide'!B932-'Raw Wide'!B931)/'Raw Wide'!B931</f>
        <v>1.3639334895012156E-2</v>
      </c>
      <c r="E933" s="5">
        <f>('Raw Wide'!C932-'Raw Wide'!C931)/'Raw Wide'!C931</f>
        <v>-6.5380973306197248E-3</v>
      </c>
      <c r="F933" s="5">
        <f>('Raw Wide'!D932-'Raw Wide'!D931)/'Raw Wide'!D931</f>
        <v>-1.1009134215024998E-2</v>
      </c>
      <c r="G933" s="5">
        <f>('Raw Wide'!E932-'Raw Wide'!E931)/'Raw Wide'!E931</f>
        <v>-2.7576013904519192E-3</v>
      </c>
      <c r="H933" s="5">
        <f>('Raw Wide'!F932-'Raw Wide'!F931)/'Raw Wide'!F931</f>
        <v>1.0324286442310003E-2</v>
      </c>
      <c r="I933" s="5">
        <f>('Raw Wide'!G932-'Raw Wide'!G931)/'Raw Wide'!G931</f>
        <v>-2.0651699066478478E-2</v>
      </c>
      <c r="J933" s="5">
        <f>('Raw Wide'!H932-'Raw Wide'!H931)/'Raw Wide'!H931</f>
        <v>1.0029335262744774E-2</v>
      </c>
      <c r="K933" s="5">
        <f>('Raw Wide'!I932-'Raw Wide'!I931)/'Raw Wide'!I931</f>
        <v>-2.995082599628425E-2</v>
      </c>
      <c r="W933" s="2">
        <v>44251</v>
      </c>
      <c r="X933" s="9">
        <f>return[[#This Row],[1COV.DE]]-$N$7</f>
        <v>1.3675545654785086E-2</v>
      </c>
      <c r="Y933" s="9">
        <f>return[[#This Row],[ADS.DE]]-$O$7</f>
        <v>-6.7928627515161082E-3</v>
      </c>
      <c r="Z933" s="9">
        <f>return[[#This Row],[DB1.DE]]-$P$7</f>
        <v>-1.1577497921046839E-2</v>
      </c>
      <c r="AA933" s="9">
        <f>return[[#This Row],[FME.DE]]-$Q$7</f>
        <v>-2.5457128112412772E-3</v>
      </c>
      <c r="AB933" s="9">
        <f>return[[#This Row],[MRK.DE]]-$R$7</f>
        <v>9.8516687459511247E-3</v>
      </c>
      <c r="AC933" s="9">
        <f>return[[#This Row],[PUM.DE]]-$S$7</f>
        <v>-2.1453819875374765E-2</v>
      </c>
      <c r="AD933" s="9">
        <f>return[[#This Row],[SIE.DE]]-$T$7</f>
        <v>9.8934396659133578E-3</v>
      </c>
      <c r="AE933" s="9">
        <f>return[[#This Row],[ZAL.DE]]-$U$7</f>
        <v>-2.9905271379120545E-2</v>
      </c>
    </row>
    <row r="934" spans="3:31" x14ac:dyDescent="0.25">
      <c r="C934" s="2">
        <v>44252</v>
      </c>
      <c r="D934" s="5">
        <f>('Raw Wide'!B933-'Raw Wide'!B932)/'Raw Wide'!B932</f>
        <v>1.4440422539988437E-2</v>
      </c>
      <c r="E934" s="5">
        <f>('Raw Wide'!C933-'Raw Wide'!C932)/'Raw Wide'!C932</f>
        <v>1.5240726991209853E-2</v>
      </c>
      <c r="F934" s="5">
        <f>('Raw Wide'!D933-'Raw Wide'!D932)/'Raw Wide'!D932</f>
        <v>2.2263570000451006E-3</v>
      </c>
      <c r="G934" s="5">
        <f>('Raw Wide'!E933-'Raw Wide'!E932)/'Raw Wide'!E932</f>
        <v>2.7652267836754977E-3</v>
      </c>
      <c r="H934" s="5">
        <f>('Raw Wide'!F933-'Raw Wide'!F932)/'Raw Wide'!F932</f>
        <v>-4.014578180119059E-3</v>
      </c>
      <c r="I934" s="5">
        <f>('Raw Wide'!G933-'Raw Wide'!G932)/'Raw Wide'!G932</f>
        <v>3.9596963469066548E-2</v>
      </c>
      <c r="J934" s="5">
        <f>('Raw Wide'!H933-'Raw Wide'!H932)/'Raw Wide'!H932</f>
        <v>-5.6523846777266169E-3</v>
      </c>
      <c r="K934" s="5">
        <f>('Raw Wide'!I933-'Raw Wide'!I932)/'Raw Wide'!I932</f>
        <v>-1.0138306101210585E-2</v>
      </c>
      <c r="W934" s="2">
        <v>44252</v>
      </c>
      <c r="X934" s="9">
        <f>return[[#This Row],[1COV.DE]]-$N$7</f>
        <v>1.4476633299761368E-2</v>
      </c>
      <c r="Y934" s="9">
        <f>return[[#This Row],[ADS.DE]]-$O$7</f>
        <v>1.4985961570313469E-2</v>
      </c>
      <c r="Z934" s="9">
        <f>return[[#This Row],[DB1.DE]]-$P$7</f>
        <v>1.6579932940232601E-3</v>
      </c>
      <c r="AA934" s="9">
        <f>return[[#This Row],[FME.DE]]-$Q$7</f>
        <v>2.9771153628861398E-3</v>
      </c>
      <c r="AB934" s="9">
        <f>return[[#This Row],[MRK.DE]]-$R$7</f>
        <v>-4.4871958764779365E-3</v>
      </c>
      <c r="AC934" s="9">
        <f>return[[#This Row],[PUM.DE]]-$S$7</f>
        <v>3.8794842660170262E-2</v>
      </c>
      <c r="AD934" s="9">
        <f>return[[#This Row],[SIE.DE]]-$T$7</f>
        <v>-5.7882802745580324E-3</v>
      </c>
      <c r="AE934" s="9">
        <f>return[[#This Row],[ZAL.DE]]-$U$7</f>
        <v>-1.0092751484046881E-2</v>
      </c>
    </row>
    <row r="935" spans="3:31" x14ac:dyDescent="0.25">
      <c r="C935" s="2">
        <v>44253</v>
      </c>
      <c r="D935" s="5">
        <f>('Raw Wide'!B934-'Raw Wide'!B933)/'Raw Wide'!B933</f>
        <v>-3.0087277657170418E-2</v>
      </c>
      <c r="E935" s="5">
        <f>('Raw Wide'!C934-'Raw Wide'!C933)/'Raw Wide'!C933</f>
        <v>-1.4329617137188919E-2</v>
      </c>
      <c r="F935" s="5">
        <f>('Raw Wide'!D934-'Raw Wide'!D933)/'Raw Wide'!D933</f>
        <v>3.7022801932715291E-3</v>
      </c>
      <c r="G935" s="5">
        <f>('Raw Wide'!E934-'Raw Wide'!E933)/'Raw Wide'!E933</f>
        <v>-1.1375348919870966E-2</v>
      </c>
      <c r="H935" s="5">
        <f>('Raw Wide'!F934-'Raw Wide'!F933)/'Raw Wide'!F933</f>
        <v>-1.392450338858478E-2</v>
      </c>
      <c r="I935" s="5">
        <f>('Raw Wide'!G934-'Raw Wide'!G933)/'Raw Wide'!G933</f>
        <v>-8.5643570128891098E-3</v>
      </c>
      <c r="J935" s="5">
        <f>('Raw Wide'!H934-'Raw Wide'!H933)/'Raw Wide'!H933</f>
        <v>-1.6899614040442854E-2</v>
      </c>
      <c r="K935" s="5">
        <f>('Raw Wide'!I934-'Raw Wide'!I933)/'Raw Wide'!I933</f>
        <v>-1.047487221775777E-2</v>
      </c>
      <c r="W935" s="2">
        <v>44253</v>
      </c>
      <c r="X935" s="9">
        <f>return[[#This Row],[1COV.DE]]-$N$7</f>
        <v>-3.0051066897397487E-2</v>
      </c>
      <c r="Y935" s="9">
        <f>return[[#This Row],[ADS.DE]]-$O$7</f>
        <v>-1.4584382558085304E-2</v>
      </c>
      <c r="Z935" s="9">
        <f>return[[#This Row],[DB1.DE]]-$P$7</f>
        <v>3.1339164872496886E-3</v>
      </c>
      <c r="AA935" s="9">
        <f>return[[#This Row],[FME.DE]]-$Q$7</f>
        <v>-1.1163460340660325E-2</v>
      </c>
      <c r="AB935" s="9">
        <f>return[[#This Row],[MRK.DE]]-$R$7</f>
        <v>-1.4397121084943659E-2</v>
      </c>
      <c r="AC935" s="9">
        <f>return[[#This Row],[PUM.DE]]-$S$7</f>
        <v>-9.3664778217853965E-3</v>
      </c>
      <c r="AD935" s="9">
        <f>return[[#This Row],[SIE.DE]]-$T$7</f>
        <v>-1.7035509637274269E-2</v>
      </c>
      <c r="AE935" s="9">
        <f>return[[#This Row],[ZAL.DE]]-$U$7</f>
        <v>-1.0429317600594066E-2</v>
      </c>
    </row>
    <row r="936" spans="3:31" x14ac:dyDescent="0.25">
      <c r="C936" s="2">
        <v>44256</v>
      </c>
      <c r="D936" s="5">
        <f>('Raw Wide'!B935-'Raw Wide'!B934)/'Raw Wide'!B934</f>
        <v>2.4349538013314003E-2</v>
      </c>
      <c r="E936" s="5">
        <f>('Raw Wide'!C935-'Raw Wide'!C934)/'Raw Wide'!C934</f>
        <v>1.8345563736475459E-2</v>
      </c>
      <c r="F936" s="5">
        <f>('Raw Wide'!D935-'Raw Wide'!D934)/'Raw Wide'!D934</f>
        <v>3.31989146563102E-3</v>
      </c>
      <c r="G936" s="5">
        <f>('Raw Wide'!E935-'Raw Wide'!E934)/'Raw Wide'!E934</f>
        <v>1.4295694923672326E-2</v>
      </c>
      <c r="H936" s="5">
        <f>('Raw Wide'!F935-'Raw Wide'!F934)/'Raw Wide'!F934</f>
        <v>1.5607690745065159E-2</v>
      </c>
      <c r="I936" s="5">
        <f>('Raw Wide'!G935-'Raw Wide'!G934)/'Raw Wide'!G934</f>
        <v>8.6383388306329537E-3</v>
      </c>
      <c r="J936" s="5">
        <f>('Raw Wide'!H935-'Raw Wide'!H934)/'Raw Wide'!H934</f>
        <v>2.265986201362986E-2</v>
      </c>
      <c r="K936" s="5">
        <f>('Raw Wide'!I935-'Raw Wide'!I934)/'Raw Wide'!I934</f>
        <v>6.8219362557728125E-3</v>
      </c>
      <c r="W936" s="2">
        <v>44256</v>
      </c>
      <c r="X936" s="9">
        <f>return[[#This Row],[1COV.DE]]-$N$7</f>
        <v>2.4385748773086934E-2</v>
      </c>
      <c r="Y936" s="9">
        <f>return[[#This Row],[ADS.DE]]-$O$7</f>
        <v>1.8090798315579075E-2</v>
      </c>
      <c r="Z936" s="9">
        <f>return[[#This Row],[DB1.DE]]-$P$7</f>
        <v>2.7515277596091795E-3</v>
      </c>
      <c r="AA936" s="9">
        <f>return[[#This Row],[FME.DE]]-$Q$7</f>
        <v>1.4507583502882967E-2</v>
      </c>
      <c r="AB936" s="9">
        <f>return[[#This Row],[MRK.DE]]-$R$7</f>
        <v>1.5135073048706281E-2</v>
      </c>
      <c r="AC936" s="9">
        <f>return[[#This Row],[PUM.DE]]-$S$7</f>
        <v>7.836218021736667E-3</v>
      </c>
      <c r="AD936" s="9">
        <f>return[[#This Row],[SIE.DE]]-$T$7</f>
        <v>2.2523966416798446E-2</v>
      </c>
      <c r="AE936" s="9">
        <f>return[[#This Row],[ZAL.DE]]-$U$7</f>
        <v>6.867490872936516E-3</v>
      </c>
    </row>
    <row r="937" spans="3:31" x14ac:dyDescent="0.25">
      <c r="C937" s="2">
        <v>44257</v>
      </c>
      <c r="D937" s="5">
        <f>('Raw Wide'!B936-'Raw Wide'!B935)/'Raw Wide'!B935</f>
        <v>1.7258188646646435E-2</v>
      </c>
      <c r="E937" s="5">
        <f>('Raw Wide'!C936-'Raw Wide'!C935)/'Raw Wide'!C935</f>
        <v>-1.3596272424698174E-2</v>
      </c>
      <c r="F937" s="5">
        <f>('Raw Wide'!D936-'Raw Wide'!D935)/'Raw Wide'!D935</f>
        <v>-1.1397235600371472E-2</v>
      </c>
      <c r="G937" s="5">
        <f>('Raw Wide'!E936-'Raw Wide'!E935)/'Raw Wide'!E935</f>
        <v>3.7813550265992156E-3</v>
      </c>
      <c r="H937" s="5">
        <f>('Raw Wide'!F936-'Raw Wide'!F935)/'Raw Wide'!F935</f>
        <v>-1.1342854772229788E-2</v>
      </c>
      <c r="I937" s="5">
        <f>('Raw Wide'!G936-'Raw Wide'!G935)/'Raw Wide'!G935</f>
        <v>-3.042596640768068E-2</v>
      </c>
      <c r="J937" s="5">
        <f>('Raw Wide'!H936-'Raw Wide'!H935)/'Raw Wide'!H935</f>
        <v>-7.6406271453112887E-3</v>
      </c>
      <c r="K937" s="5">
        <f>('Raw Wide'!I936-'Raw Wide'!I935)/'Raw Wide'!I935</f>
        <v>-4.6728973054422561E-4</v>
      </c>
      <c r="W937" s="2">
        <v>44257</v>
      </c>
      <c r="X937" s="9">
        <f>return[[#This Row],[1COV.DE]]-$N$7</f>
        <v>1.7294399406419365E-2</v>
      </c>
      <c r="Y937" s="9">
        <f>return[[#This Row],[ADS.DE]]-$O$7</f>
        <v>-1.3851037845594558E-2</v>
      </c>
      <c r="Z937" s="9">
        <f>return[[#This Row],[DB1.DE]]-$P$7</f>
        <v>-1.1965599306393312E-2</v>
      </c>
      <c r="AA937" s="9">
        <f>return[[#This Row],[FME.DE]]-$Q$7</f>
        <v>3.9932436058098576E-3</v>
      </c>
      <c r="AB937" s="9">
        <f>return[[#This Row],[MRK.DE]]-$R$7</f>
        <v>-1.1815472468588667E-2</v>
      </c>
      <c r="AC937" s="9">
        <f>return[[#This Row],[PUM.DE]]-$S$7</f>
        <v>-3.1228087216576966E-2</v>
      </c>
      <c r="AD937" s="9">
        <f>return[[#This Row],[SIE.DE]]-$T$7</f>
        <v>-7.7765227421427042E-3</v>
      </c>
      <c r="AE937" s="9">
        <f>return[[#This Row],[ZAL.DE]]-$U$7</f>
        <v>-4.2173511338052194E-4</v>
      </c>
    </row>
    <row r="938" spans="3:31" x14ac:dyDescent="0.25">
      <c r="C938" s="2">
        <v>44258</v>
      </c>
      <c r="D938" s="5">
        <f>('Raw Wide'!B937-'Raw Wide'!B936)/'Raw Wide'!B936</f>
        <v>-3.2010275782184483E-3</v>
      </c>
      <c r="E938" s="5">
        <f>('Raw Wide'!C937-'Raw Wide'!C936)/'Raw Wide'!C936</f>
        <v>-2.4120790136996817E-3</v>
      </c>
      <c r="F938" s="5">
        <f>('Raw Wide'!D937-'Raw Wide'!D936)/'Raw Wide'!D936</f>
        <v>-8.1813440821323202E-3</v>
      </c>
      <c r="G938" s="5">
        <f>('Raw Wide'!E937-'Raw Wide'!E936)/'Raw Wide'!E936</f>
        <v>-1.1986334711168011E-2</v>
      </c>
      <c r="H938" s="5">
        <f>('Raw Wide'!F937-'Raw Wide'!F936)/'Raw Wide'!F936</f>
        <v>-1.6654303884356077E-2</v>
      </c>
      <c r="I938" s="5">
        <f>('Raw Wide'!G937-'Raw Wide'!G936)/'Raw Wide'!G936</f>
        <v>5.3463073507627754E-3</v>
      </c>
      <c r="J938" s="5">
        <f>('Raw Wide'!H937-'Raw Wide'!H936)/'Raw Wide'!H936</f>
        <v>2.4946087030334341E-2</v>
      </c>
      <c r="K938" s="5">
        <f>('Raw Wide'!I937-'Raw Wide'!I936)/'Raw Wide'!I936</f>
        <v>-2.4777887442213199E-2</v>
      </c>
      <c r="W938" s="2">
        <v>44258</v>
      </c>
      <c r="X938" s="9">
        <f>return[[#This Row],[1COV.DE]]-$N$7</f>
        <v>-3.1648168184455184E-3</v>
      </c>
      <c r="Y938" s="9">
        <f>return[[#This Row],[ADS.DE]]-$O$7</f>
        <v>-2.6668444345960655E-3</v>
      </c>
      <c r="Z938" s="9">
        <f>return[[#This Row],[DB1.DE]]-$P$7</f>
        <v>-8.7497077881541607E-3</v>
      </c>
      <c r="AA938" s="9">
        <f>return[[#This Row],[FME.DE]]-$Q$7</f>
        <v>-1.177444613195737E-2</v>
      </c>
      <c r="AB938" s="9">
        <f>return[[#This Row],[MRK.DE]]-$R$7</f>
        <v>-1.7126921580714955E-2</v>
      </c>
      <c r="AC938" s="9">
        <f>return[[#This Row],[PUM.DE]]-$S$7</f>
        <v>4.5441865418664896E-3</v>
      </c>
      <c r="AD938" s="9">
        <f>return[[#This Row],[SIE.DE]]-$T$7</f>
        <v>2.4810191433502927E-2</v>
      </c>
      <c r="AE938" s="9">
        <f>return[[#This Row],[ZAL.DE]]-$U$7</f>
        <v>-2.4732332825049493E-2</v>
      </c>
    </row>
    <row r="939" spans="3:31" x14ac:dyDescent="0.25">
      <c r="C939" s="2">
        <v>44259</v>
      </c>
      <c r="D939" s="5">
        <f>('Raw Wide'!B938-'Raw Wide'!B937)/'Raw Wide'!B937</f>
        <v>-1.8946704559093839E-2</v>
      </c>
      <c r="E939" s="5">
        <f>('Raw Wide'!C938-'Raw Wide'!C937)/'Raw Wide'!C937</f>
        <v>-3.5578556119584707E-2</v>
      </c>
      <c r="F939" s="5">
        <f>('Raw Wide'!D938-'Raw Wide'!D937)/'Raw Wide'!D937</f>
        <v>-5.6242762440074194E-3</v>
      </c>
      <c r="G939" s="5">
        <f>('Raw Wide'!E938-'Raw Wide'!E937)/'Raw Wide'!E937</f>
        <v>1.0398446132663206E-3</v>
      </c>
      <c r="H939" s="5">
        <f>('Raw Wide'!F938-'Raw Wide'!F937)/'Raw Wide'!F937</f>
        <v>1.5054647687607304E-3</v>
      </c>
      <c r="I939" s="5">
        <f>('Raw Wide'!G938-'Raw Wide'!G937)/'Raw Wide'!G937</f>
        <v>-2.0577937102446296E-2</v>
      </c>
      <c r="J939" s="5">
        <f>('Raw Wide'!H938-'Raw Wide'!H937)/'Raw Wide'!H937</f>
        <v>-1.2169466894081831E-2</v>
      </c>
      <c r="K939" s="5">
        <f>('Raw Wide'!I938-'Raw Wide'!I937)/'Raw Wide'!I937</f>
        <v>-1.6778535072422492E-2</v>
      </c>
      <c r="W939" s="2">
        <v>44259</v>
      </c>
      <c r="X939" s="9">
        <f>return[[#This Row],[1COV.DE]]-$N$7</f>
        <v>-1.8910493799320909E-2</v>
      </c>
      <c r="Y939" s="9">
        <f>return[[#This Row],[ADS.DE]]-$O$7</f>
        <v>-3.5833321540481092E-2</v>
      </c>
      <c r="Z939" s="9">
        <f>return[[#This Row],[DB1.DE]]-$P$7</f>
        <v>-6.1926399500292599E-3</v>
      </c>
      <c r="AA939" s="9">
        <f>return[[#This Row],[FME.DE]]-$Q$7</f>
        <v>1.2517331924769626E-3</v>
      </c>
      <c r="AB939" s="9">
        <f>return[[#This Row],[MRK.DE]]-$R$7</f>
        <v>1.0328470724018527E-3</v>
      </c>
      <c r="AC939" s="9">
        <f>return[[#This Row],[PUM.DE]]-$S$7</f>
        <v>-2.1380057911342582E-2</v>
      </c>
      <c r="AD939" s="9">
        <f>return[[#This Row],[SIE.DE]]-$T$7</f>
        <v>-1.2305362490913248E-2</v>
      </c>
      <c r="AE939" s="9">
        <f>return[[#This Row],[ZAL.DE]]-$U$7</f>
        <v>-1.6732980455258787E-2</v>
      </c>
    </row>
    <row r="940" spans="3:31" x14ac:dyDescent="0.25">
      <c r="C940" s="2">
        <v>44260</v>
      </c>
      <c r="D940" s="5">
        <f>('Raw Wide'!B939-'Raw Wide'!B938)/'Raw Wide'!B938</f>
        <v>2.6187185262180127E-3</v>
      </c>
      <c r="E940" s="5">
        <f>('Raw Wide'!C939-'Raw Wide'!C938)/'Raw Wide'!C938</f>
        <v>-2.757891691637163E-2</v>
      </c>
      <c r="F940" s="5">
        <f>('Raw Wide'!D939-'Raw Wide'!D938)/'Raw Wide'!D938</f>
        <v>-6.4103207187224892E-3</v>
      </c>
      <c r="G940" s="5">
        <f>('Raw Wide'!E939-'Raw Wide'!E938)/'Raw Wide'!E938</f>
        <v>-9.6952495566155917E-3</v>
      </c>
      <c r="H940" s="5">
        <f>('Raw Wide'!F939-'Raw Wide'!F938)/'Raw Wide'!F938</f>
        <v>-2.2172099308701995E-2</v>
      </c>
      <c r="I940" s="5">
        <f>('Raw Wide'!G939-'Raw Wide'!G938)/'Raw Wide'!G938</f>
        <v>-1.2511859410171257E-2</v>
      </c>
      <c r="J940" s="5">
        <f>('Raw Wide'!H939-'Raw Wide'!H938)/'Raw Wide'!H938</f>
        <v>-1.8098932075657225E-2</v>
      </c>
      <c r="K940" s="5">
        <f>('Raw Wide'!I939-'Raw Wide'!I938)/'Raw Wide'!I938</f>
        <v>-2.1209141623486815E-2</v>
      </c>
      <c r="W940" s="2">
        <v>44260</v>
      </c>
      <c r="X940" s="9">
        <f>return[[#This Row],[1COV.DE]]-$N$7</f>
        <v>2.6549292859909426E-3</v>
      </c>
      <c r="Y940" s="9">
        <f>return[[#This Row],[ADS.DE]]-$O$7</f>
        <v>-2.7833682337268014E-2</v>
      </c>
      <c r="Z940" s="9">
        <f>return[[#This Row],[DB1.DE]]-$P$7</f>
        <v>-6.9786844247443297E-3</v>
      </c>
      <c r="AA940" s="9">
        <f>return[[#This Row],[FME.DE]]-$Q$7</f>
        <v>-9.4833609774049501E-3</v>
      </c>
      <c r="AB940" s="9">
        <f>return[[#This Row],[MRK.DE]]-$R$7</f>
        <v>-2.2644717005060874E-2</v>
      </c>
      <c r="AC940" s="9">
        <f>return[[#This Row],[PUM.DE]]-$S$7</f>
        <v>-1.3313980219067543E-2</v>
      </c>
      <c r="AD940" s="9">
        <f>return[[#This Row],[SIE.DE]]-$T$7</f>
        <v>-1.823482767248864E-2</v>
      </c>
      <c r="AE940" s="9">
        <f>return[[#This Row],[ZAL.DE]]-$U$7</f>
        <v>-2.116358700632311E-2</v>
      </c>
    </row>
    <row r="941" spans="3:31" x14ac:dyDescent="0.25">
      <c r="C941" s="2">
        <v>44263</v>
      </c>
      <c r="D941" s="5">
        <f>('Raw Wide'!B940-'Raw Wide'!B939)/'Raw Wide'!B939</f>
        <v>-3.9177459551334145E-3</v>
      </c>
      <c r="E941" s="5">
        <f>('Raw Wide'!C940-'Raw Wide'!C939)/'Raw Wide'!C939</f>
        <v>3.2044320643171989E-2</v>
      </c>
      <c r="F941" s="5">
        <f>('Raw Wide'!D940-'Raw Wide'!D939)/'Raw Wide'!D939</f>
        <v>4.933598448833394E-3</v>
      </c>
      <c r="G941" s="5">
        <f>('Raw Wide'!E940-'Raw Wide'!E939)/'Raw Wide'!E939</f>
        <v>2.6223810243982747E-2</v>
      </c>
      <c r="H941" s="5">
        <f>('Raw Wide'!F940-'Raw Wide'!F939)/'Raw Wide'!F939</f>
        <v>1.9215102527128743E-3</v>
      </c>
      <c r="I941" s="5">
        <f>('Raw Wide'!G940-'Raw Wide'!G939)/'Raw Wide'!G939</f>
        <v>1.219218918006101E-2</v>
      </c>
      <c r="J941" s="5">
        <f>('Raw Wide'!H940-'Raw Wide'!H939)/'Raw Wide'!H939</f>
        <v>4.1821658472095048E-2</v>
      </c>
      <c r="K941" s="5">
        <f>('Raw Wide'!I940-'Raw Wide'!I939)/'Raw Wide'!I939</f>
        <v>4.9804481327348773E-4</v>
      </c>
      <c r="W941" s="2">
        <v>44263</v>
      </c>
      <c r="X941" s="9">
        <f>return[[#This Row],[1COV.DE]]-$N$7</f>
        <v>-3.8815351953604845E-3</v>
      </c>
      <c r="Y941" s="9">
        <f>return[[#This Row],[ADS.DE]]-$O$7</f>
        <v>3.1789555222275605E-2</v>
      </c>
      <c r="Z941" s="9">
        <f>return[[#This Row],[DB1.DE]]-$P$7</f>
        <v>4.3652347428115535E-3</v>
      </c>
      <c r="AA941" s="9">
        <f>return[[#This Row],[FME.DE]]-$Q$7</f>
        <v>2.6435698823193389E-2</v>
      </c>
      <c r="AB941" s="9">
        <f>return[[#This Row],[MRK.DE]]-$R$7</f>
        <v>1.4488925563539965E-3</v>
      </c>
      <c r="AC941" s="9">
        <f>return[[#This Row],[PUM.DE]]-$S$7</f>
        <v>1.1390068371164724E-2</v>
      </c>
      <c r="AD941" s="9">
        <f>return[[#This Row],[SIE.DE]]-$T$7</f>
        <v>4.1685762875263634E-2</v>
      </c>
      <c r="AE941" s="9">
        <f>return[[#This Row],[ZAL.DE]]-$U$7</f>
        <v>5.4359943043719139E-4</v>
      </c>
    </row>
    <row r="942" spans="3:31" x14ac:dyDescent="0.25">
      <c r="C942" s="2">
        <v>44264</v>
      </c>
      <c r="D942" s="5">
        <f>('Raw Wide'!B941-'Raw Wide'!B940)/'Raw Wide'!B940</f>
        <v>-1.8682395953959815E-2</v>
      </c>
      <c r="E942" s="5">
        <f>('Raw Wide'!C941-'Raw Wide'!C940)/'Raw Wide'!C940</f>
        <v>8.2083365209778842E-3</v>
      </c>
      <c r="F942" s="5">
        <f>('Raw Wide'!D941-'Raw Wide'!D940)/'Raw Wide'!D940</f>
        <v>3.3232670813939443E-2</v>
      </c>
      <c r="G942" s="5">
        <f>('Raw Wide'!E941-'Raw Wide'!E940)/'Raw Wide'!E940</f>
        <v>1.1925022054573015E-2</v>
      </c>
      <c r="H942" s="5">
        <f>('Raw Wide'!F941-'Raw Wide'!F940)/'Raw Wide'!F940</f>
        <v>3.0303045957148361E-2</v>
      </c>
      <c r="I942" s="5">
        <f>('Raw Wide'!G941-'Raw Wide'!G940)/'Raw Wide'!G940</f>
        <v>2.4563112719739228E-2</v>
      </c>
      <c r="J942" s="5">
        <f>('Raw Wide'!H941-'Raw Wide'!H940)/'Raw Wide'!H940</f>
        <v>4.3116292553423427E-3</v>
      </c>
      <c r="K942" s="5">
        <f>('Raw Wide'!I941-'Raw Wide'!I940)/'Raw Wide'!I940</f>
        <v>3.6345607983351166E-2</v>
      </c>
      <c r="W942" s="2">
        <v>44264</v>
      </c>
      <c r="X942" s="9">
        <f>return[[#This Row],[1COV.DE]]-$N$7</f>
        <v>-1.8646185194186884E-2</v>
      </c>
      <c r="Y942" s="9">
        <f>return[[#This Row],[ADS.DE]]-$O$7</f>
        <v>7.9535711000814999E-3</v>
      </c>
      <c r="Z942" s="9">
        <f>return[[#This Row],[DB1.DE]]-$P$7</f>
        <v>3.2664307107917602E-2</v>
      </c>
      <c r="AA942" s="9">
        <f>return[[#This Row],[FME.DE]]-$Q$7</f>
        <v>1.2136910633783657E-2</v>
      </c>
      <c r="AB942" s="9">
        <f>return[[#This Row],[MRK.DE]]-$R$7</f>
        <v>2.9830428260789483E-2</v>
      </c>
      <c r="AC942" s="9">
        <f>return[[#This Row],[PUM.DE]]-$S$7</f>
        <v>2.3760991910842941E-2</v>
      </c>
      <c r="AD942" s="9">
        <f>return[[#This Row],[SIE.DE]]-$T$7</f>
        <v>4.1757336585109273E-3</v>
      </c>
      <c r="AE942" s="9">
        <f>return[[#This Row],[ZAL.DE]]-$U$7</f>
        <v>3.6391162600514872E-2</v>
      </c>
    </row>
    <row r="943" spans="3:31" x14ac:dyDescent="0.25">
      <c r="C943" s="2">
        <v>44265</v>
      </c>
      <c r="D943" s="5">
        <f>('Raw Wide'!B942-'Raw Wide'!B941)/'Raw Wide'!B941</f>
        <v>-4.676071305643471E-3</v>
      </c>
      <c r="E943" s="5">
        <f>('Raw Wide'!C942-'Raw Wide'!C941)/'Raw Wide'!C941</f>
        <v>2.7610497674988296E-2</v>
      </c>
      <c r="F943" s="5">
        <f>('Raw Wide'!D942-'Raw Wide'!D941)/'Raw Wide'!D941</f>
        <v>-1.0965618623525193E-3</v>
      </c>
      <c r="G943" s="5">
        <f>('Raw Wide'!E942-'Raw Wide'!E941)/'Raw Wide'!E941</f>
        <v>2.4242402595059241E-2</v>
      </c>
      <c r="H943" s="5">
        <f>('Raw Wide'!F942-'Raw Wide'!F941)/'Raw Wide'!F941</f>
        <v>-9.679915484118045E-3</v>
      </c>
      <c r="I943" s="5">
        <f>('Raw Wide'!G942-'Raw Wide'!G941)/'Raw Wide'!G941</f>
        <v>1.8440700777233711E-3</v>
      </c>
      <c r="J943" s="5">
        <f>('Raw Wide'!H942-'Raw Wide'!H941)/'Raw Wide'!H941</f>
        <v>1.9244719219752688E-3</v>
      </c>
      <c r="K943" s="5">
        <f>('Raw Wide'!I942-'Raw Wide'!I941)/'Raw Wide'!I941</f>
        <v>-1.44130431320428E-3</v>
      </c>
      <c r="W943" s="2">
        <v>44265</v>
      </c>
      <c r="X943" s="9">
        <f>return[[#This Row],[1COV.DE]]-$N$7</f>
        <v>-4.6398605458705406E-3</v>
      </c>
      <c r="Y943" s="9">
        <f>return[[#This Row],[ADS.DE]]-$O$7</f>
        <v>2.7355732254091911E-2</v>
      </c>
      <c r="Z943" s="9">
        <f>return[[#This Row],[DB1.DE]]-$P$7</f>
        <v>-1.6649255683743596E-3</v>
      </c>
      <c r="AA943" s="9">
        <f>return[[#This Row],[FME.DE]]-$Q$7</f>
        <v>2.4454291174269883E-2</v>
      </c>
      <c r="AB943" s="9">
        <f>return[[#This Row],[MRK.DE]]-$R$7</f>
        <v>-1.0152533180476923E-2</v>
      </c>
      <c r="AC943" s="9">
        <f>return[[#This Row],[PUM.DE]]-$S$7</f>
        <v>1.0419492688270851E-3</v>
      </c>
      <c r="AD943" s="9">
        <f>return[[#This Row],[SIE.DE]]-$T$7</f>
        <v>1.7885763251438529E-3</v>
      </c>
      <c r="AE943" s="9">
        <f>return[[#This Row],[ZAL.DE]]-$U$7</f>
        <v>-1.3957496960405763E-3</v>
      </c>
    </row>
    <row r="944" spans="3:31" x14ac:dyDescent="0.25">
      <c r="C944" s="2">
        <v>44266</v>
      </c>
      <c r="D944" s="5">
        <f>('Raw Wide'!B943-'Raw Wide'!B942)/'Raw Wide'!B942</f>
        <v>1.0067217275845751E-2</v>
      </c>
      <c r="E944" s="5">
        <f>('Raw Wide'!C943-'Raw Wide'!C942)/'Raw Wide'!C942</f>
        <v>3.3413821516652724E-2</v>
      </c>
      <c r="F944" s="5">
        <f>('Raw Wide'!D943-'Raw Wide'!D942)/'Raw Wide'!D942</f>
        <v>1.9392765957109221E-2</v>
      </c>
      <c r="G944" s="5">
        <f>('Raw Wide'!E943-'Raw Wide'!E942)/'Raw Wide'!E942</f>
        <v>8.2182366425846733E-3</v>
      </c>
      <c r="H944" s="5">
        <f>('Raw Wide'!F943-'Raw Wide'!F942)/'Raw Wide'!F942</f>
        <v>1.0902207861944046E-2</v>
      </c>
      <c r="I944" s="5">
        <f>('Raw Wide'!G943-'Raw Wide'!G942)/'Raw Wide'!G942</f>
        <v>2.3009665217895527E-2</v>
      </c>
      <c r="J944" s="5">
        <f>('Raw Wide'!H943-'Raw Wide'!H942)/'Raw Wide'!H942</f>
        <v>9.8994910075757229E-3</v>
      </c>
      <c r="K944" s="5">
        <f>('Raw Wide'!I943-'Raw Wide'!I942)/'Raw Wide'!I942</f>
        <v>3.5843204664941043E-2</v>
      </c>
      <c r="W944" s="2">
        <v>44266</v>
      </c>
      <c r="X944" s="9">
        <f>return[[#This Row],[1COV.DE]]-$N$7</f>
        <v>1.0103428035618681E-2</v>
      </c>
      <c r="Y944" s="9">
        <f>return[[#This Row],[ADS.DE]]-$O$7</f>
        <v>3.315905609575634E-2</v>
      </c>
      <c r="Z944" s="9">
        <f>return[[#This Row],[DB1.DE]]-$P$7</f>
        <v>1.8824402251087381E-2</v>
      </c>
      <c r="AA944" s="9">
        <f>return[[#This Row],[FME.DE]]-$Q$7</f>
        <v>8.4301252217953149E-3</v>
      </c>
      <c r="AB944" s="9">
        <f>return[[#This Row],[MRK.DE]]-$R$7</f>
        <v>1.0429590165585168E-2</v>
      </c>
      <c r="AC944" s="9">
        <f>return[[#This Row],[PUM.DE]]-$S$7</f>
        <v>2.220754440899924E-2</v>
      </c>
      <c r="AD944" s="9">
        <f>return[[#This Row],[SIE.DE]]-$T$7</f>
        <v>9.7635954107443065E-3</v>
      </c>
      <c r="AE944" s="9">
        <f>return[[#This Row],[ZAL.DE]]-$U$7</f>
        <v>3.5888759282104749E-2</v>
      </c>
    </row>
    <row r="945" spans="3:31" x14ac:dyDescent="0.25">
      <c r="C945" s="2">
        <v>44267</v>
      </c>
      <c r="D945" s="5">
        <f>('Raw Wide'!B944-'Raw Wide'!B943)/'Raw Wide'!B943</f>
        <v>-1.7608011942415191E-2</v>
      </c>
      <c r="E945" s="5">
        <f>('Raw Wide'!C944-'Raw Wide'!C943)/'Raw Wide'!C943</f>
        <v>-3.6666384335922982E-3</v>
      </c>
      <c r="F945" s="5">
        <f>('Raw Wide'!D944-'Raw Wide'!D943)/'Raw Wide'!D943</f>
        <v>-1.0769866875673371E-3</v>
      </c>
      <c r="G945" s="5">
        <f>('Raw Wide'!E944-'Raw Wide'!E943)/'Raw Wide'!E943</f>
        <v>-6.520987984450435E-3</v>
      </c>
      <c r="H945" s="5">
        <f>('Raw Wide'!F944-'Raw Wide'!F943)/'Raw Wide'!F943</f>
        <v>-9.297082048270025E-3</v>
      </c>
      <c r="I945" s="5">
        <f>('Raw Wide'!G944-'Raw Wide'!G943)/'Raw Wide'!G943</f>
        <v>-9.2217019418236092E-3</v>
      </c>
      <c r="J945" s="5">
        <f>('Raw Wide'!H944-'Raw Wide'!H943)/'Raw Wide'!H943</f>
        <v>-9.656086176664299E-3</v>
      </c>
      <c r="K945" s="5">
        <f>('Raw Wide'!I944-'Raw Wide'!I943)/'Raw Wide'!I943</f>
        <v>-8.3604386311969398E-3</v>
      </c>
      <c r="W945" s="2">
        <v>44267</v>
      </c>
      <c r="X945" s="9">
        <f>return[[#This Row],[1COV.DE]]-$N$7</f>
        <v>-1.757180118264226E-2</v>
      </c>
      <c r="Y945" s="9">
        <f>return[[#This Row],[ADS.DE]]-$O$7</f>
        <v>-3.9214038544886816E-3</v>
      </c>
      <c r="Z945" s="9">
        <f>return[[#This Row],[DB1.DE]]-$P$7</f>
        <v>-1.6453503935891776E-3</v>
      </c>
      <c r="AA945" s="9">
        <f>return[[#This Row],[FME.DE]]-$Q$7</f>
        <v>-6.3090994052397934E-3</v>
      </c>
      <c r="AB945" s="9">
        <f>return[[#This Row],[MRK.DE]]-$R$7</f>
        <v>-9.7696997446289034E-3</v>
      </c>
      <c r="AC945" s="9">
        <f>return[[#This Row],[PUM.DE]]-$S$7</f>
        <v>-1.0023822750719896E-2</v>
      </c>
      <c r="AD945" s="9">
        <f>return[[#This Row],[SIE.DE]]-$T$7</f>
        <v>-9.7919817734957153E-3</v>
      </c>
      <c r="AE945" s="9">
        <f>return[[#This Row],[ZAL.DE]]-$U$7</f>
        <v>-8.3148840140332362E-3</v>
      </c>
    </row>
    <row r="946" spans="3:31" x14ac:dyDescent="0.25">
      <c r="C946" s="2">
        <v>44270</v>
      </c>
      <c r="D946" s="5">
        <f>('Raw Wide'!B945-'Raw Wide'!B944)/'Raw Wide'!B944</f>
        <v>-3.1450791766406784E-2</v>
      </c>
      <c r="E946" s="5">
        <f>('Raw Wide'!C945-'Raw Wide'!C944)/'Raw Wide'!C944</f>
        <v>-2.0408205295783261E-2</v>
      </c>
      <c r="F946" s="5">
        <f>('Raw Wide'!D945-'Raw Wide'!D944)/'Raw Wide'!D944</f>
        <v>8.6239614983782305E-3</v>
      </c>
      <c r="G946" s="5">
        <f>('Raw Wide'!E945-'Raw Wide'!E944)/'Raw Wide'!E944</f>
        <v>-2.9537631263974145E-3</v>
      </c>
      <c r="H946" s="5">
        <f>('Raw Wide'!F945-'Raw Wide'!F944)/'Raw Wide'!F944</f>
        <v>5.6306249290673958E-3</v>
      </c>
      <c r="I946" s="5">
        <f>('Raw Wide'!G945-'Raw Wide'!G944)/'Raw Wide'!G944</f>
        <v>-1.5891499611606942E-3</v>
      </c>
      <c r="J946" s="5">
        <f>('Raw Wide'!H945-'Raw Wide'!H944)/'Raw Wide'!H944</f>
        <v>-4.2842395281314999E-3</v>
      </c>
      <c r="K946" s="5">
        <f>('Raw Wide'!I945-'Raw Wide'!I944)/'Raw Wide'!I944</f>
        <v>1.1006955245738737E-2</v>
      </c>
      <c r="W946" s="2">
        <v>44270</v>
      </c>
      <c r="X946" s="9">
        <f>return[[#This Row],[1COV.DE]]-$N$7</f>
        <v>-3.1414581006633857E-2</v>
      </c>
      <c r="Y946" s="9">
        <f>return[[#This Row],[ADS.DE]]-$O$7</f>
        <v>-2.0662970716679645E-2</v>
      </c>
      <c r="Z946" s="9">
        <f>return[[#This Row],[DB1.DE]]-$P$7</f>
        <v>8.05559779235639E-3</v>
      </c>
      <c r="AA946" s="9">
        <f>return[[#This Row],[FME.DE]]-$Q$7</f>
        <v>-2.7418745471867725E-3</v>
      </c>
      <c r="AB946" s="9">
        <f>return[[#This Row],[MRK.DE]]-$R$7</f>
        <v>5.1580072327085183E-3</v>
      </c>
      <c r="AC946" s="9">
        <f>return[[#This Row],[PUM.DE]]-$S$7</f>
        <v>-2.39127077005698E-3</v>
      </c>
      <c r="AD946" s="9">
        <f>return[[#This Row],[SIE.DE]]-$T$7</f>
        <v>-4.4201351249629154E-3</v>
      </c>
      <c r="AE946" s="9">
        <f>return[[#This Row],[ZAL.DE]]-$U$7</f>
        <v>1.1052509862902441E-2</v>
      </c>
    </row>
    <row r="947" spans="3:31" x14ac:dyDescent="0.25">
      <c r="C947" s="2">
        <v>44271</v>
      </c>
      <c r="D947" s="5">
        <f>('Raw Wide'!B946-'Raw Wide'!B945)/'Raw Wide'!B945</f>
        <v>-5.5866632200555176E-3</v>
      </c>
      <c r="E947" s="5">
        <f>('Raw Wide'!C946-'Raw Wide'!C945)/'Raw Wide'!C945</f>
        <v>-1.8101101442924619E-2</v>
      </c>
      <c r="F947" s="5">
        <f>('Raw Wide'!D946-'Raw Wide'!D945)/'Raw Wide'!D945</f>
        <v>8.906234903706952E-3</v>
      </c>
      <c r="G947" s="5">
        <f>('Raw Wide'!E946-'Raw Wide'!E945)/'Raw Wide'!E945</f>
        <v>8.2291263331665133E-3</v>
      </c>
      <c r="H947" s="5">
        <f>('Raw Wide'!F946-'Raw Wide'!F945)/'Raw Wide'!F945</f>
        <v>2.612917967564439E-2</v>
      </c>
      <c r="I947" s="5">
        <f>('Raw Wide'!G946-'Raw Wide'!G945)/'Raw Wide'!G945</f>
        <v>1.2733123938402683E-2</v>
      </c>
      <c r="J947" s="5">
        <f>('Raw Wide'!H946-'Raw Wide'!H945)/'Raw Wide'!H945</f>
        <v>4.5992938020586504E-3</v>
      </c>
      <c r="K947" s="5">
        <f>('Raw Wide'!I946-'Raw Wide'!I945)/'Raw Wide'!I945</f>
        <v>5.026643735308961E-2</v>
      </c>
      <c r="W947" s="2">
        <v>44271</v>
      </c>
      <c r="X947" s="9">
        <f>return[[#This Row],[1COV.DE]]-$N$7</f>
        <v>-5.5504524602825872E-3</v>
      </c>
      <c r="Y947" s="9">
        <f>return[[#This Row],[ADS.DE]]-$O$7</f>
        <v>-1.8355866863821003E-2</v>
      </c>
      <c r="Z947" s="9">
        <f>return[[#This Row],[DB1.DE]]-$P$7</f>
        <v>8.3378711976851115E-3</v>
      </c>
      <c r="AA947" s="9">
        <f>return[[#This Row],[FME.DE]]-$Q$7</f>
        <v>8.4410149123771549E-3</v>
      </c>
      <c r="AB947" s="9">
        <f>return[[#This Row],[MRK.DE]]-$R$7</f>
        <v>2.5656561979285512E-2</v>
      </c>
      <c r="AC947" s="9">
        <f>return[[#This Row],[PUM.DE]]-$S$7</f>
        <v>1.1931003129506396E-2</v>
      </c>
      <c r="AD947" s="9">
        <f>return[[#This Row],[SIE.DE]]-$T$7</f>
        <v>4.4633982052272349E-3</v>
      </c>
      <c r="AE947" s="9">
        <f>return[[#This Row],[ZAL.DE]]-$U$7</f>
        <v>5.0311991970253316E-2</v>
      </c>
    </row>
    <row r="948" spans="3:31" x14ac:dyDescent="0.25">
      <c r="C948" s="2">
        <v>44272</v>
      </c>
      <c r="D948" s="5">
        <f>('Raw Wide'!B947-'Raw Wide'!B946)/'Raw Wide'!B946</f>
        <v>1.2640528611297629E-2</v>
      </c>
      <c r="E948" s="5">
        <f>('Raw Wide'!C947-'Raw Wide'!C946)/'Raw Wide'!C946</f>
        <v>-8.6956355478002116E-3</v>
      </c>
      <c r="F948" s="5">
        <f>('Raw Wide'!D947-'Raw Wide'!D946)/'Raw Wide'!D946</f>
        <v>-2.1186479985960585E-2</v>
      </c>
      <c r="G948" s="5">
        <f>('Raw Wide'!E947-'Raw Wide'!E946)/'Raw Wide'!E946</f>
        <v>-7.8355169119683401E-3</v>
      </c>
      <c r="H948" s="5">
        <f>('Raw Wide'!F947-'Raw Wide'!F946)/'Raw Wide'!F946</f>
        <v>-2.0734684347344042E-2</v>
      </c>
      <c r="I948" s="5">
        <f>('Raw Wide'!G947-'Raw Wide'!G946)/'Raw Wide'!G946</f>
        <v>-2.0206807709604595E-3</v>
      </c>
      <c r="J948" s="5">
        <f>('Raw Wide'!H947-'Raw Wide'!H946)/'Raw Wide'!H946</f>
        <v>4.1353394593291633E-3</v>
      </c>
      <c r="K948" s="5">
        <f>('Raw Wide'!I947-'Raw Wide'!I946)/'Raw Wide'!I946</f>
        <v>-2.5143339214821415E-2</v>
      </c>
      <c r="W948" s="2">
        <v>44272</v>
      </c>
      <c r="X948" s="9">
        <f>return[[#This Row],[1COV.DE]]-$N$7</f>
        <v>1.2676739371070559E-2</v>
      </c>
      <c r="Y948" s="9">
        <f>return[[#This Row],[ADS.DE]]-$O$7</f>
        <v>-8.9504009686965959E-3</v>
      </c>
      <c r="Z948" s="9">
        <f>return[[#This Row],[DB1.DE]]-$P$7</f>
        <v>-2.1754843691982426E-2</v>
      </c>
      <c r="AA948" s="9">
        <f>return[[#This Row],[FME.DE]]-$Q$7</f>
        <v>-7.6236283327576985E-3</v>
      </c>
      <c r="AB948" s="9">
        <f>return[[#This Row],[MRK.DE]]-$R$7</f>
        <v>-2.1207302043702921E-2</v>
      </c>
      <c r="AC948" s="9">
        <f>return[[#This Row],[PUM.DE]]-$S$7</f>
        <v>-2.8228015798567457E-3</v>
      </c>
      <c r="AD948" s="9">
        <f>return[[#This Row],[SIE.DE]]-$T$7</f>
        <v>3.9994438624977478E-3</v>
      </c>
      <c r="AE948" s="9">
        <f>return[[#This Row],[ZAL.DE]]-$U$7</f>
        <v>-2.5097784597657709E-2</v>
      </c>
    </row>
    <row r="949" spans="3:31" x14ac:dyDescent="0.25">
      <c r="C949" s="2">
        <v>44273</v>
      </c>
      <c r="D949" s="5">
        <f>('Raw Wide'!B948-'Raw Wide'!B947)/'Raw Wide'!B947</f>
        <v>1.7683797282180596E-2</v>
      </c>
      <c r="E949" s="5">
        <f>('Raw Wide'!C948-'Raw Wide'!C947)/'Raw Wide'!C947</f>
        <v>7.0175296019989912E-3</v>
      </c>
      <c r="F949" s="5">
        <f>('Raw Wide'!D948-'Raw Wide'!D947)/'Raw Wide'!D947</f>
        <v>-7.2146197278025854E-4</v>
      </c>
      <c r="G949" s="5">
        <f>('Raw Wide'!E948-'Raw Wide'!E947)/'Raw Wide'!E947</f>
        <v>1.2504216374721129E-2</v>
      </c>
      <c r="H949" s="5">
        <f>('Raw Wide'!F948-'Raw Wide'!F947)/'Raw Wide'!F947</f>
        <v>3.008904827874595E-2</v>
      </c>
      <c r="I949" s="5">
        <f>('Raw Wide'!G948-'Raw Wide'!G947)/'Raw Wide'!G947</f>
        <v>1.3048410286160061E-2</v>
      </c>
      <c r="J949" s="5">
        <f>('Raw Wide'!H948-'Raw Wide'!H947)/'Raw Wide'!H947</f>
        <v>3.6770052397685313E-2</v>
      </c>
      <c r="K949" s="5">
        <f>('Raw Wide'!I948-'Raw Wide'!I947)/'Raw Wide'!I947</f>
        <v>-2.0814524415961072E-2</v>
      </c>
      <c r="W949" s="2">
        <v>44273</v>
      </c>
      <c r="X949" s="9">
        <f>return[[#This Row],[1COV.DE]]-$N$7</f>
        <v>1.7720008041953526E-2</v>
      </c>
      <c r="Y949" s="9">
        <f>return[[#This Row],[ADS.DE]]-$O$7</f>
        <v>6.7627641811026078E-3</v>
      </c>
      <c r="Z949" s="9">
        <f>return[[#This Row],[DB1.DE]]-$P$7</f>
        <v>-1.2898256788020988E-3</v>
      </c>
      <c r="AA949" s="9">
        <f>return[[#This Row],[FME.DE]]-$Q$7</f>
        <v>1.2716104953931771E-2</v>
      </c>
      <c r="AB949" s="9">
        <f>return[[#This Row],[MRK.DE]]-$R$7</f>
        <v>2.9616430582387072E-2</v>
      </c>
      <c r="AC949" s="9">
        <f>return[[#This Row],[PUM.DE]]-$S$7</f>
        <v>1.2246289477263774E-2</v>
      </c>
      <c r="AD949" s="9">
        <f>return[[#This Row],[SIE.DE]]-$T$7</f>
        <v>3.6634156800853898E-2</v>
      </c>
      <c r="AE949" s="9">
        <f>return[[#This Row],[ZAL.DE]]-$U$7</f>
        <v>-2.0768969798797367E-2</v>
      </c>
    </row>
    <row r="950" spans="3:31" x14ac:dyDescent="0.25">
      <c r="C950" s="2">
        <v>44274</v>
      </c>
      <c r="D950" s="5">
        <f>('Raw Wide'!B949-'Raw Wide'!B948)/'Raw Wide'!B948</f>
        <v>-5.5877462813656471E-2</v>
      </c>
      <c r="E950" s="5">
        <f>('Raw Wide'!C949-'Raw Wide'!C948)/'Raw Wide'!C948</f>
        <v>-2.0905881166058696E-2</v>
      </c>
      <c r="F950" s="5">
        <f>('Raw Wide'!D949-'Raw Wide'!D948)/'Raw Wide'!D948</f>
        <v>-1.3357480722735579E-2</v>
      </c>
      <c r="G950" s="5">
        <f>('Raw Wide'!E949-'Raw Wide'!E948)/'Raw Wide'!E948</f>
        <v>6.499336284429472E-4</v>
      </c>
      <c r="H950" s="5">
        <f>('Raw Wide'!F949-'Raw Wide'!F948)/'Raw Wide'!F948</f>
        <v>-1.8031362109171144E-3</v>
      </c>
      <c r="I950" s="5">
        <f>('Raw Wide'!G949-'Raw Wide'!G948)/'Raw Wide'!G948</f>
        <v>-2.0875044497722775E-2</v>
      </c>
      <c r="J950" s="5">
        <f>('Raw Wide'!H949-'Raw Wide'!H948)/'Raw Wide'!H948</f>
        <v>-2.2840163942109699E-2</v>
      </c>
      <c r="K950" s="5">
        <f>('Raw Wide'!I949-'Raw Wide'!I948)/'Raw Wide'!I948</f>
        <v>-2.4722736245904101E-2</v>
      </c>
      <c r="W950" s="2">
        <v>44274</v>
      </c>
      <c r="X950" s="9">
        <f>return[[#This Row],[1COV.DE]]-$N$7</f>
        <v>-5.5841252053883544E-2</v>
      </c>
      <c r="Y950" s="9">
        <f>return[[#This Row],[ADS.DE]]-$O$7</f>
        <v>-2.116064658695508E-2</v>
      </c>
      <c r="Z950" s="9">
        <f>return[[#This Row],[DB1.DE]]-$P$7</f>
        <v>-1.392584442875742E-2</v>
      </c>
      <c r="AA950" s="9">
        <f>return[[#This Row],[FME.DE]]-$Q$7</f>
        <v>8.6182220765358925E-4</v>
      </c>
      <c r="AB950" s="9">
        <f>return[[#This Row],[MRK.DE]]-$R$7</f>
        <v>-2.2757539072759923E-3</v>
      </c>
      <c r="AC950" s="9">
        <f>return[[#This Row],[PUM.DE]]-$S$7</f>
        <v>-2.1677165306619062E-2</v>
      </c>
      <c r="AD950" s="9">
        <f>return[[#This Row],[SIE.DE]]-$T$7</f>
        <v>-2.2976059538941114E-2</v>
      </c>
      <c r="AE950" s="9">
        <f>return[[#This Row],[ZAL.DE]]-$U$7</f>
        <v>-2.4677181628740396E-2</v>
      </c>
    </row>
    <row r="951" spans="3:31" x14ac:dyDescent="0.25">
      <c r="C951" s="2">
        <v>44277</v>
      </c>
      <c r="D951" s="5">
        <f>('Raw Wide'!B950-'Raw Wide'!B949)/'Raw Wide'!B949</f>
        <v>-2.2013665194770375E-2</v>
      </c>
      <c r="E951" s="5">
        <f>('Raw Wide'!C950-'Raw Wide'!C949)/'Raw Wide'!C949</f>
        <v>-1.0676136415630826E-2</v>
      </c>
      <c r="F951" s="5">
        <f>('Raw Wide'!D950-'Raw Wide'!D949)/'Raw Wide'!D949</f>
        <v>-5.4884543231661026E-3</v>
      </c>
      <c r="G951" s="5">
        <f>('Raw Wide'!E950-'Raw Wide'!E949)/'Raw Wide'!E949</f>
        <v>-5.5212295331069456E-3</v>
      </c>
      <c r="H951" s="5">
        <f>('Raw Wide'!F950-'Raw Wide'!F949)/'Raw Wide'!F949</f>
        <v>2.0953886077476541E-2</v>
      </c>
      <c r="I951" s="5">
        <f>('Raw Wide'!G950-'Raw Wide'!G949)/'Raw Wide'!G949</f>
        <v>-2.0866414181071009E-2</v>
      </c>
      <c r="J951" s="5">
        <f>('Raw Wide'!H950-'Raw Wide'!H949)/'Raw Wide'!H949</f>
        <v>-1.4517976826937963E-2</v>
      </c>
      <c r="K951" s="5">
        <f>('Raw Wide'!I950-'Raw Wide'!I949)/'Raw Wide'!I949</f>
        <v>2.8666169833360958E-2</v>
      </c>
      <c r="W951" s="2">
        <v>44277</v>
      </c>
      <c r="X951" s="9">
        <f>return[[#This Row],[1COV.DE]]-$N$7</f>
        <v>-2.1977454434997445E-2</v>
      </c>
      <c r="Y951" s="9">
        <f>return[[#This Row],[ADS.DE]]-$O$7</f>
        <v>-1.093090183652721E-2</v>
      </c>
      <c r="Z951" s="9">
        <f>return[[#This Row],[DB1.DE]]-$P$7</f>
        <v>-6.0568180291879431E-3</v>
      </c>
      <c r="AA951" s="9">
        <f>return[[#This Row],[FME.DE]]-$Q$7</f>
        <v>-5.3093409538963032E-3</v>
      </c>
      <c r="AB951" s="9">
        <f>return[[#This Row],[MRK.DE]]-$R$7</f>
        <v>2.0481268381117662E-2</v>
      </c>
      <c r="AC951" s="9">
        <f>return[[#This Row],[PUM.DE]]-$S$7</f>
        <v>-2.1668534989967295E-2</v>
      </c>
      <c r="AD951" s="9">
        <f>return[[#This Row],[SIE.DE]]-$T$7</f>
        <v>-1.4653872423769379E-2</v>
      </c>
      <c r="AE951" s="9">
        <f>return[[#This Row],[ZAL.DE]]-$U$7</f>
        <v>2.8711724450524664E-2</v>
      </c>
    </row>
    <row r="952" spans="3:31" x14ac:dyDescent="0.25">
      <c r="C952" s="2">
        <v>44278</v>
      </c>
      <c r="D952" s="5">
        <f>('Raw Wide'!B951-'Raw Wide'!B950)/'Raw Wide'!B950</f>
        <v>-9.2250404781631812E-3</v>
      </c>
      <c r="E952" s="5">
        <f>('Raw Wide'!C951-'Raw Wide'!C950)/'Raw Wide'!C950</f>
        <v>1.1510724459221213E-2</v>
      </c>
      <c r="F952" s="5">
        <f>('Raw Wide'!D951-'Raw Wide'!D950)/'Raw Wide'!D950</f>
        <v>1.1037610131733638E-2</v>
      </c>
      <c r="G952" s="5">
        <f>('Raw Wide'!E951-'Raw Wide'!E950)/'Raw Wide'!E950</f>
        <v>1.0124046586943537E-2</v>
      </c>
      <c r="H952" s="5">
        <f>('Raw Wide'!F951-'Raw Wide'!F950)/'Raw Wide'!F950</f>
        <v>2.1231383566714255E-2</v>
      </c>
      <c r="I952" s="5">
        <f>('Raw Wide'!G951-'Raw Wide'!G950)/'Raw Wide'!G950</f>
        <v>-9.7289359753771152E-3</v>
      </c>
      <c r="J952" s="5">
        <f>('Raw Wide'!H951-'Raw Wide'!H950)/'Raw Wide'!H950</f>
        <v>1.6205855514490261E-3</v>
      </c>
      <c r="K952" s="5">
        <f>('Raw Wide'!I951-'Raw Wide'!I950)/'Raw Wide'!I950</f>
        <v>2.4873377469985154E-2</v>
      </c>
      <c r="W952" s="2">
        <v>44278</v>
      </c>
      <c r="X952" s="9">
        <f>return[[#This Row],[1COV.DE]]-$N$7</f>
        <v>-9.1888297183902509E-3</v>
      </c>
      <c r="Y952" s="9">
        <f>return[[#This Row],[ADS.DE]]-$O$7</f>
        <v>1.1255959038324829E-2</v>
      </c>
      <c r="Z952" s="9">
        <f>return[[#This Row],[DB1.DE]]-$P$7</f>
        <v>1.0469246425711797E-2</v>
      </c>
      <c r="AA952" s="9">
        <f>return[[#This Row],[FME.DE]]-$Q$7</f>
        <v>1.0335935166154178E-2</v>
      </c>
      <c r="AB952" s="9">
        <f>return[[#This Row],[MRK.DE]]-$R$7</f>
        <v>2.0758765870355377E-2</v>
      </c>
      <c r="AC952" s="9">
        <f>return[[#This Row],[PUM.DE]]-$S$7</f>
        <v>-1.0531056784273402E-2</v>
      </c>
      <c r="AD952" s="9">
        <f>return[[#This Row],[SIE.DE]]-$T$7</f>
        <v>1.4846899546176102E-3</v>
      </c>
      <c r="AE952" s="9">
        <f>return[[#This Row],[ZAL.DE]]-$U$7</f>
        <v>2.4918932087148859E-2</v>
      </c>
    </row>
    <row r="953" spans="3:31" x14ac:dyDescent="0.25">
      <c r="C953" s="2">
        <v>44279</v>
      </c>
      <c r="D953" s="5">
        <f>('Raw Wide'!B952-'Raw Wide'!B951)/'Raw Wide'!B951</f>
        <v>7.8211419350511964E-3</v>
      </c>
      <c r="E953" s="5">
        <f>('Raw Wide'!C952-'Raw Wide'!C951)/'Raw Wide'!C951</f>
        <v>-8.5348583365369678E-3</v>
      </c>
      <c r="F953" s="5">
        <f>('Raw Wide'!D952-'Raw Wide'!D951)/'Raw Wide'!D951</f>
        <v>-8.0058017080530137E-3</v>
      </c>
      <c r="G953" s="5">
        <f>('Raw Wide'!E952-'Raw Wide'!E951)/'Raw Wide'!E951</f>
        <v>-5.8195497098385692E-3</v>
      </c>
      <c r="H953" s="5">
        <f>('Raw Wide'!F952-'Raw Wide'!F951)/'Raw Wide'!F951</f>
        <v>-3.4649642471292793E-3</v>
      </c>
      <c r="I953" s="5">
        <f>('Raw Wide'!G952-'Raw Wide'!G951)/'Raw Wide'!G951</f>
        <v>-1.7309975824352175E-2</v>
      </c>
      <c r="J953" s="5">
        <f>('Raw Wide'!H952-'Raw Wide'!H951)/'Raw Wide'!H951</f>
        <v>-3.0886730264705646E-3</v>
      </c>
      <c r="K953" s="5">
        <f>('Raw Wide'!I952-'Raw Wide'!I951)/'Raw Wide'!I951</f>
        <v>-2.8314573033707907E-2</v>
      </c>
      <c r="W953" s="2">
        <v>44279</v>
      </c>
      <c r="X953" s="9">
        <f>return[[#This Row],[1COV.DE]]-$N$7</f>
        <v>7.8573526948241268E-3</v>
      </c>
      <c r="Y953" s="9">
        <f>return[[#This Row],[ADS.DE]]-$O$7</f>
        <v>-8.789623757433352E-3</v>
      </c>
      <c r="Z953" s="9">
        <f>return[[#This Row],[DB1.DE]]-$P$7</f>
        <v>-8.5741654140748542E-3</v>
      </c>
      <c r="AA953" s="9">
        <f>return[[#This Row],[FME.DE]]-$Q$7</f>
        <v>-5.6076611306279268E-3</v>
      </c>
      <c r="AB953" s="9">
        <f>return[[#This Row],[MRK.DE]]-$R$7</f>
        <v>-3.9375819434881573E-3</v>
      </c>
      <c r="AC953" s="9">
        <f>return[[#This Row],[PUM.DE]]-$S$7</f>
        <v>-1.8112096633248462E-2</v>
      </c>
      <c r="AD953" s="9">
        <f>return[[#This Row],[SIE.DE]]-$T$7</f>
        <v>-3.2245686233019805E-3</v>
      </c>
      <c r="AE953" s="9">
        <f>return[[#This Row],[ZAL.DE]]-$U$7</f>
        <v>-2.8269018416544202E-2</v>
      </c>
    </row>
    <row r="954" spans="3:31" x14ac:dyDescent="0.25">
      <c r="C954" s="2">
        <v>44280</v>
      </c>
      <c r="D954" s="5">
        <f>('Raw Wide'!B953-'Raw Wide'!B952)/'Raw Wide'!B952</f>
        <v>3.6959855514892575E-4</v>
      </c>
      <c r="E954" s="5">
        <f>('Raw Wide'!C953-'Raw Wide'!C952)/'Raw Wide'!C952</f>
        <v>-6.0975599985114357E-2</v>
      </c>
      <c r="F954" s="5">
        <f>('Raw Wide'!D953-'Raw Wide'!D952)/'Raw Wide'!D952</f>
        <v>1.2105556547341726E-2</v>
      </c>
      <c r="G954" s="5">
        <f>('Raw Wide'!E953-'Raw Wide'!E952)/'Raw Wide'!E952</f>
        <v>1.4634148248145273E-2</v>
      </c>
      <c r="H954" s="5">
        <f>('Raw Wide'!F953-'Raw Wide'!F952)/'Raw Wide'!F952</f>
        <v>7.3017485489184691E-3</v>
      </c>
      <c r="I954" s="5">
        <f>('Raw Wide'!G953-'Raw Wide'!G952)/'Raw Wide'!G952</f>
        <v>-3.1659155134021559E-2</v>
      </c>
      <c r="J954" s="5">
        <f>('Raw Wide'!H953-'Raw Wide'!H952)/'Raw Wide'!H952</f>
        <v>-7.3763306901246774E-4</v>
      </c>
      <c r="K954" s="5">
        <f>('Raw Wide'!I953-'Raw Wide'!I952)/'Raw Wide'!I952</f>
        <v>-1.6882584983258994E-2</v>
      </c>
      <c r="W954" s="2">
        <v>44280</v>
      </c>
      <c r="X954" s="9">
        <f>return[[#This Row],[1COV.DE]]-$N$7</f>
        <v>4.0580931492185582E-4</v>
      </c>
      <c r="Y954" s="9">
        <f>return[[#This Row],[ADS.DE]]-$O$7</f>
        <v>-6.1230365406010741E-2</v>
      </c>
      <c r="Z954" s="9">
        <f>return[[#This Row],[DB1.DE]]-$P$7</f>
        <v>1.1537192841319885E-2</v>
      </c>
      <c r="AA954" s="9">
        <f>return[[#This Row],[FME.DE]]-$Q$7</f>
        <v>1.4846036827355915E-2</v>
      </c>
      <c r="AB954" s="9">
        <f>return[[#This Row],[MRK.DE]]-$R$7</f>
        <v>6.8291308525595916E-3</v>
      </c>
      <c r="AC954" s="9">
        <f>return[[#This Row],[PUM.DE]]-$S$7</f>
        <v>-3.2461275942917846E-2</v>
      </c>
      <c r="AD954" s="9">
        <f>return[[#This Row],[SIE.DE]]-$T$7</f>
        <v>-8.7352866584388354E-4</v>
      </c>
      <c r="AE954" s="9">
        <f>return[[#This Row],[ZAL.DE]]-$U$7</f>
        <v>-1.6837030366095289E-2</v>
      </c>
    </row>
    <row r="955" spans="3:31" x14ac:dyDescent="0.25">
      <c r="C955" s="2">
        <v>44281</v>
      </c>
      <c r="D955" s="5">
        <f>('Raw Wide'!B954-'Raw Wide'!B953)/'Raw Wide'!B953</f>
        <v>4.1004810886473425E-2</v>
      </c>
      <c r="E955" s="5">
        <f>('Raw Wide'!C954-'Raw Wide'!C953)/'Raw Wide'!C953</f>
        <v>-3.8188939660028555E-4</v>
      </c>
      <c r="F955" s="5">
        <f>('Raw Wide'!D954-'Raw Wide'!D953)/'Raw Wide'!D953</f>
        <v>1.9572331016383154E-2</v>
      </c>
      <c r="G955" s="5">
        <f>('Raw Wide'!E954-'Raw Wide'!E953)/'Raw Wide'!E953</f>
        <v>1.6346124679949545E-2</v>
      </c>
      <c r="H955" s="5">
        <f>('Raw Wide'!F954-'Raw Wide'!F953)/'Raw Wide'!F953</f>
        <v>5.522869840110212E-3</v>
      </c>
      <c r="I955" s="5">
        <f>('Raw Wide'!G954-'Raw Wide'!G953)/'Raw Wide'!G953</f>
        <v>1.1553729759323499E-2</v>
      </c>
      <c r="J955" s="5">
        <f>('Raw Wide'!H954-'Raw Wide'!H953)/'Raw Wide'!H953</f>
        <v>1.41738916137973E-2</v>
      </c>
      <c r="K955" s="5">
        <f>('Raw Wide'!I954-'Raw Wide'!I953)/'Raw Wide'!I953</f>
        <v>9.1743828219612873E-3</v>
      </c>
      <c r="W955" s="2">
        <v>44281</v>
      </c>
      <c r="X955" s="9">
        <f>return[[#This Row],[1COV.DE]]-$N$7</f>
        <v>4.1041021646246352E-2</v>
      </c>
      <c r="Y955" s="9">
        <f>return[[#This Row],[ADS.DE]]-$O$7</f>
        <v>-6.3665481749666938E-4</v>
      </c>
      <c r="Z955" s="9">
        <f>return[[#This Row],[DB1.DE]]-$P$7</f>
        <v>1.9003967310361313E-2</v>
      </c>
      <c r="AA955" s="9">
        <f>return[[#This Row],[FME.DE]]-$Q$7</f>
        <v>1.6558013259160186E-2</v>
      </c>
      <c r="AB955" s="9">
        <f>return[[#This Row],[MRK.DE]]-$R$7</f>
        <v>5.0502521437513345E-3</v>
      </c>
      <c r="AC955" s="9">
        <f>return[[#This Row],[PUM.DE]]-$S$7</f>
        <v>1.0751608950427212E-2</v>
      </c>
      <c r="AD955" s="9">
        <f>return[[#This Row],[SIE.DE]]-$T$7</f>
        <v>1.4037996016965884E-2</v>
      </c>
      <c r="AE955" s="9">
        <f>return[[#This Row],[ZAL.DE]]-$U$7</f>
        <v>9.2199374391249908E-3</v>
      </c>
    </row>
    <row r="956" spans="3:31" x14ac:dyDescent="0.25">
      <c r="C956" s="2">
        <v>44284</v>
      </c>
      <c r="D956" s="5">
        <f>('Raw Wide'!B955-'Raw Wide'!B954)/'Raw Wide'!B954</f>
        <v>1.4194007624787762E-3</v>
      </c>
      <c r="E956" s="5">
        <f>('Raw Wide'!C955-'Raw Wide'!C954)/'Raw Wide'!C954</f>
        <v>9.1707547611999257E-3</v>
      </c>
      <c r="F956" s="5">
        <f>('Raw Wide'!D955-'Raw Wide'!D954)/'Raw Wide'!D954</f>
        <v>-2.4884462480778569E-3</v>
      </c>
      <c r="G956" s="5">
        <f>('Raw Wide'!E955-'Raw Wide'!E954)/'Raw Wide'!E954</f>
        <v>6.6225088074892465E-3</v>
      </c>
      <c r="H956" s="5">
        <f>('Raw Wide'!F955-'Raw Wide'!F954)/'Raw Wide'!F954</f>
        <v>2.0596867212833597E-3</v>
      </c>
      <c r="I956" s="5">
        <f>('Raw Wide'!G955-'Raw Wide'!G954)/'Raw Wide'!G954</f>
        <v>-1.2150716391387439E-2</v>
      </c>
      <c r="J956" s="5">
        <f>('Raw Wide'!H955-'Raw Wide'!H954)/'Raw Wide'!H954</f>
        <v>3.3483669893944624E-3</v>
      </c>
      <c r="K956" s="5">
        <f>('Raw Wide'!I955-'Raw Wide'!I954)/'Raw Wide'!I954</f>
        <v>-2.7738985044091398E-2</v>
      </c>
      <c r="W956" s="2">
        <v>44284</v>
      </c>
      <c r="X956" s="9">
        <f>return[[#This Row],[1COV.DE]]-$N$7</f>
        <v>1.4556115222517062E-3</v>
      </c>
      <c r="Y956" s="9">
        <f>return[[#This Row],[ADS.DE]]-$O$7</f>
        <v>8.9159893403035415E-3</v>
      </c>
      <c r="Z956" s="9">
        <f>return[[#This Row],[DB1.DE]]-$P$7</f>
        <v>-3.0568099540996974E-3</v>
      </c>
      <c r="AA956" s="9">
        <f>return[[#This Row],[FME.DE]]-$Q$7</f>
        <v>6.8343973866998881E-3</v>
      </c>
      <c r="AB956" s="9">
        <f>return[[#This Row],[MRK.DE]]-$R$7</f>
        <v>1.5870690249244819E-3</v>
      </c>
      <c r="AC956" s="9">
        <f>return[[#This Row],[PUM.DE]]-$S$7</f>
        <v>-1.2952837200283725E-2</v>
      </c>
      <c r="AD956" s="9">
        <f>return[[#This Row],[SIE.DE]]-$T$7</f>
        <v>3.2124713925630465E-3</v>
      </c>
      <c r="AE956" s="9">
        <f>return[[#This Row],[ZAL.DE]]-$U$7</f>
        <v>-2.7693430426927693E-2</v>
      </c>
    </row>
    <row r="957" spans="3:31" x14ac:dyDescent="0.25">
      <c r="C957" s="2">
        <v>44285</v>
      </c>
      <c r="D957" s="5">
        <f>('Raw Wide'!B956-'Raw Wide'!B955)/'Raw Wide'!B955</f>
        <v>3.1183554998473653E-2</v>
      </c>
      <c r="E957" s="5">
        <f>('Raw Wide'!C956-'Raw Wide'!C955)/'Raw Wide'!C955</f>
        <v>3.4078166777994656E-3</v>
      </c>
      <c r="F957" s="5">
        <f>('Raw Wide'!D956-'Raw Wide'!D955)/'Raw Wide'!D955</f>
        <v>8.5531612047989019E-3</v>
      </c>
      <c r="G957" s="5">
        <f>('Raw Wide'!E956-'Raw Wide'!E955)/'Raw Wide'!E955</f>
        <v>-1.2531312195562114E-2</v>
      </c>
      <c r="H957" s="5">
        <f>('Raw Wide'!F956-'Raw Wide'!F955)/'Raw Wide'!F955</f>
        <v>0</v>
      </c>
      <c r="I957" s="5">
        <f>('Raw Wide'!G956-'Raw Wide'!G955)/'Raw Wide'!G955</f>
        <v>1.2546107181362275E-2</v>
      </c>
      <c r="J957" s="5">
        <f>('Raw Wide'!H956-'Raw Wide'!H955)/'Raw Wide'!H955</f>
        <v>2.3505497469751196E-2</v>
      </c>
      <c r="K957" s="5">
        <f>('Raw Wide'!I956-'Raw Wide'!I955)/'Raw Wide'!I955</f>
        <v>-8.6310359297780189E-3</v>
      </c>
      <c r="W957" s="2">
        <v>44285</v>
      </c>
      <c r="X957" s="9">
        <f>return[[#This Row],[1COV.DE]]-$N$7</f>
        <v>3.1219765758246584E-2</v>
      </c>
      <c r="Y957" s="9">
        <f>return[[#This Row],[ADS.DE]]-$O$7</f>
        <v>3.1530512569030817E-3</v>
      </c>
      <c r="Z957" s="9">
        <f>return[[#This Row],[DB1.DE]]-$P$7</f>
        <v>7.9847974987770614E-3</v>
      </c>
      <c r="AA957" s="9">
        <f>return[[#This Row],[FME.DE]]-$Q$7</f>
        <v>-1.2319423616351473E-2</v>
      </c>
      <c r="AB957" s="9">
        <f>return[[#This Row],[MRK.DE]]-$R$7</f>
        <v>-4.7261769635887778E-4</v>
      </c>
      <c r="AC957" s="9">
        <f>return[[#This Row],[PUM.DE]]-$S$7</f>
        <v>1.1743986372465988E-2</v>
      </c>
      <c r="AD957" s="9">
        <f>return[[#This Row],[SIE.DE]]-$T$7</f>
        <v>2.3369601872919782E-2</v>
      </c>
      <c r="AE957" s="9">
        <f>return[[#This Row],[ZAL.DE]]-$U$7</f>
        <v>-8.5854813126143154E-3</v>
      </c>
    </row>
    <row r="958" spans="3:31" x14ac:dyDescent="0.25">
      <c r="C958" s="2">
        <v>44286</v>
      </c>
      <c r="D958" s="5">
        <f>('Raw Wide'!B957-'Raw Wide'!B956)/'Raw Wide'!B956</f>
        <v>-1.4776575569481417E-2</v>
      </c>
      <c r="E958" s="5">
        <f>('Raw Wide'!C957-'Raw Wide'!C956)/'Raw Wide'!C956</f>
        <v>4.5283640129983307E-3</v>
      </c>
      <c r="F958" s="5">
        <f>('Raw Wide'!D957-'Raw Wide'!D956)/'Raw Wide'!D956</f>
        <v>1.4133662879597404E-3</v>
      </c>
      <c r="G958" s="5">
        <f>('Raw Wide'!E957-'Raw Wide'!E956)/'Raw Wide'!E956</f>
        <v>-5.0761322012998333E-3</v>
      </c>
      <c r="H958" s="5">
        <f>('Raw Wide'!F957-'Raw Wide'!F956)/'Raw Wide'!F956</f>
        <v>-1.0276252042481268E-3</v>
      </c>
      <c r="I958" s="5">
        <f>('Raw Wide'!G957-'Raw Wide'!G956)/'Raw Wide'!G956</f>
        <v>1.4820181128474958E-2</v>
      </c>
      <c r="J958" s="5">
        <f>('Raw Wide'!H957-'Raw Wide'!H956)/'Raw Wide'!H956</f>
        <v>-7.6552234996276891E-3</v>
      </c>
      <c r="K958" s="5">
        <f>('Raw Wide'!I957-'Raw Wide'!I956)/'Raw Wide'!I956</f>
        <v>1.1366409118491346E-2</v>
      </c>
      <c r="W958" s="2">
        <v>44286</v>
      </c>
      <c r="X958" s="9">
        <f>return[[#This Row],[1COV.DE]]-$N$7</f>
        <v>-1.4740364809708487E-2</v>
      </c>
      <c r="Y958" s="9">
        <f>return[[#This Row],[ADS.DE]]-$O$7</f>
        <v>4.2735985921019473E-3</v>
      </c>
      <c r="Z958" s="9">
        <f>return[[#This Row],[DB1.DE]]-$P$7</f>
        <v>8.4500258193789997E-4</v>
      </c>
      <c r="AA958" s="9">
        <f>return[[#This Row],[FME.DE]]-$Q$7</f>
        <v>-4.8642436220891917E-3</v>
      </c>
      <c r="AB958" s="9">
        <f>return[[#This Row],[MRK.DE]]-$R$7</f>
        <v>-1.5002429006070045E-3</v>
      </c>
      <c r="AC958" s="9">
        <f>return[[#This Row],[PUM.DE]]-$S$7</f>
        <v>1.4018060319578671E-2</v>
      </c>
      <c r="AD958" s="9">
        <f>return[[#This Row],[SIE.DE]]-$T$7</f>
        <v>-7.7911190964591046E-3</v>
      </c>
      <c r="AE958" s="9">
        <f>return[[#This Row],[ZAL.DE]]-$U$7</f>
        <v>1.141196373565505E-2</v>
      </c>
    </row>
    <row r="959" spans="3:31" x14ac:dyDescent="0.25">
      <c r="C959" s="2">
        <v>44287</v>
      </c>
      <c r="D959" s="5">
        <f>('Raw Wide'!B958-'Raw Wide'!B957)/'Raw Wide'!B957</f>
        <v>-6.9760941263422743E-4</v>
      </c>
      <c r="E959" s="5">
        <f>('Raw Wide'!C958-'Raw Wide'!C957)/'Raw Wide'!C957</f>
        <v>1.7092423615028694E-2</v>
      </c>
      <c r="F959" s="5">
        <f>('Raw Wide'!D958-'Raw Wide'!D957)/'Raw Wide'!D957</f>
        <v>1.0938544833558262E-2</v>
      </c>
      <c r="G959" s="5">
        <f>('Raw Wide'!E958-'Raw Wide'!E957)/'Raw Wide'!E957</f>
        <v>9.5661723269445918E-4</v>
      </c>
      <c r="H959" s="5">
        <f>('Raw Wide'!F958-'Raw Wide'!F957)/'Raw Wide'!F957</f>
        <v>-1.714710759446217E-3</v>
      </c>
      <c r="I959" s="5">
        <f>('Raw Wide'!G958-'Raw Wide'!G957)/'Raw Wide'!G957</f>
        <v>1.6519081635049573E-2</v>
      </c>
      <c r="J959" s="5">
        <f>('Raw Wide'!H958-'Raw Wide'!H957)/'Raw Wide'!H957</f>
        <v>5.714247095566817E-3</v>
      </c>
      <c r="K959" s="5">
        <f>('Raw Wide'!I958-'Raw Wide'!I957)/'Raw Wide'!I957</f>
        <v>2.2238175779987716E-2</v>
      </c>
      <c r="W959" s="2">
        <v>44287</v>
      </c>
      <c r="X959" s="9">
        <f>return[[#This Row],[1COV.DE]]-$N$7</f>
        <v>-6.6139865286129736E-4</v>
      </c>
      <c r="Y959" s="9">
        <f>return[[#This Row],[ADS.DE]]-$O$7</f>
        <v>1.6837658194132309E-2</v>
      </c>
      <c r="Z959" s="9">
        <f>return[[#This Row],[DB1.DE]]-$P$7</f>
        <v>1.0370181127536422E-2</v>
      </c>
      <c r="AA959" s="9">
        <f>return[[#This Row],[FME.DE]]-$Q$7</f>
        <v>1.1685058119051011E-3</v>
      </c>
      <c r="AB959" s="9">
        <f>return[[#This Row],[MRK.DE]]-$R$7</f>
        <v>-2.1873284558050947E-3</v>
      </c>
      <c r="AC959" s="9">
        <f>return[[#This Row],[PUM.DE]]-$S$7</f>
        <v>1.5716960826153287E-2</v>
      </c>
      <c r="AD959" s="9">
        <f>return[[#This Row],[SIE.DE]]-$T$7</f>
        <v>5.5783514987354016E-3</v>
      </c>
      <c r="AE959" s="9">
        <f>return[[#This Row],[ZAL.DE]]-$U$7</f>
        <v>2.2283730397151421E-2</v>
      </c>
    </row>
    <row r="960" spans="3:31" x14ac:dyDescent="0.25">
      <c r="C960" s="2">
        <v>44292</v>
      </c>
      <c r="D960" s="5">
        <f>('Raw Wide'!B959-'Raw Wide'!B958)/'Raw Wide'!B958</f>
        <v>1.6753889495562571E-2</v>
      </c>
      <c r="E960" s="5">
        <f>('Raw Wide'!C959-'Raw Wide'!C958)/'Raw Wide'!C958</f>
        <v>1.9390538831287354E-2</v>
      </c>
      <c r="F960" s="5">
        <f>('Raw Wide'!D959-'Raw Wide'!D958)/'Raw Wide'!D958</f>
        <v>4.8866709110392328E-3</v>
      </c>
      <c r="G960" s="5">
        <f>('Raw Wide'!E959-'Raw Wide'!E958)/'Raw Wide'!E958</f>
        <v>3.5042886936559074E-3</v>
      </c>
      <c r="H960" s="5">
        <f>('Raw Wide'!F959-'Raw Wide'!F958)/'Raw Wide'!F958</f>
        <v>4.8094172926125495E-3</v>
      </c>
      <c r="I960" s="5">
        <f>('Raw Wide'!G959-'Raw Wide'!G958)/'Raw Wide'!G958</f>
        <v>2.1902906149512378E-2</v>
      </c>
      <c r="J960" s="5">
        <f>('Raw Wide'!H959-'Raw Wide'!H958)/'Raw Wide'!H958</f>
        <v>3.1250494860492017E-3</v>
      </c>
      <c r="K960" s="5">
        <f>('Raw Wide'!I959-'Raw Wide'!I958)/'Raw Wide'!I958</f>
        <v>1.5204713450292442E-2</v>
      </c>
      <c r="W960" s="2">
        <v>44292</v>
      </c>
      <c r="X960" s="9">
        <f>return[[#This Row],[1COV.DE]]-$N$7</f>
        <v>1.6790100255335502E-2</v>
      </c>
      <c r="Y960" s="9">
        <f>return[[#This Row],[ADS.DE]]-$O$7</f>
        <v>1.9135773410390969E-2</v>
      </c>
      <c r="Z960" s="9">
        <f>return[[#This Row],[DB1.DE]]-$P$7</f>
        <v>4.3183072050173923E-3</v>
      </c>
      <c r="AA960" s="9">
        <f>return[[#This Row],[FME.DE]]-$Q$7</f>
        <v>3.7161772728665494E-3</v>
      </c>
      <c r="AB960" s="9">
        <f>return[[#This Row],[MRK.DE]]-$R$7</f>
        <v>4.336799596253672E-3</v>
      </c>
      <c r="AC960" s="9">
        <f>return[[#This Row],[PUM.DE]]-$S$7</f>
        <v>2.1100785340616091E-2</v>
      </c>
      <c r="AD960" s="9">
        <f>return[[#This Row],[SIE.DE]]-$T$7</f>
        <v>2.9891538892177858E-3</v>
      </c>
      <c r="AE960" s="9">
        <f>return[[#This Row],[ZAL.DE]]-$U$7</f>
        <v>1.5250268067456146E-2</v>
      </c>
    </row>
    <row r="961" spans="3:31" x14ac:dyDescent="0.25">
      <c r="C961" s="2">
        <v>44293</v>
      </c>
      <c r="D961" s="5">
        <f>('Raw Wide'!B960-'Raw Wide'!B959)/'Raw Wide'!B959</f>
        <v>-1.9567396892192987E-2</v>
      </c>
      <c r="E961" s="5">
        <f>('Raw Wide'!C960-'Raw Wide'!C959)/'Raw Wide'!C959</f>
        <v>-1.9927609150580432E-2</v>
      </c>
      <c r="F961" s="5">
        <f>('Raw Wide'!D960-'Raw Wide'!D959)/'Raw Wide'!D959</f>
        <v>-5.9047713045215664E-3</v>
      </c>
      <c r="G961" s="5">
        <f>('Raw Wide'!E960-'Raw Wide'!E959)/'Raw Wide'!E959</f>
        <v>-5.0793552308691283E-3</v>
      </c>
      <c r="H961" s="5">
        <f>('Raw Wide'!F960-'Raw Wide'!F959)/'Raw Wide'!F959</f>
        <v>-9.5726834014502344E-3</v>
      </c>
      <c r="I961" s="5">
        <f>('Raw Wide'!G960-'Raw Wide'!G959)/'Raw Wide'!G959</f>
        <v>-3.6874772466887269E-3</v>
      </c>
      <c r="J961" s="5">
        <f>('Raw Wide'!H960-'Raw Wide'!H959)/'Raw Wide'!H959</f>
        <v>-8.4962976038306381E-3</v>
      </c>
      <c r="K961" s="5">
        <f>('Raw Wide'!I960-'Raw Wide'!I959)/'Raw Wide'!I959</f>
        <v>2.3041128235905266E-3</v>
      </c>
      <c r="W961" s="2">
        <v>44293</v>
      </c>
      <c r="X961" s="9">
        <f>return[[#This Row],[1COV.DE]]-$N$7</f>
        <v>-1.9531186132420057E-2</v>
      </c>
      <c r="Y961" s="9">
        <f>return[[#This Row],[ADS.DE]]-$O$7</f>
        <v>-2.0182374571476817E-2</v>
      </c>
      <c r="Z961" s="9">
        <f>return[[#This Row],[DB1.DE]]-$P$7</f>
        <v>-6.4731350105434069E-3</v>
      </c>
      <c r="AA961" s="9">
        <f>return[[#This Row],[FME.DE]]-$Q$7</f>
        <v>-4.8674666516584867E-3</v>
      </c>
      <c r="AB961" s="9">
        <f>return[[#This Row],[MRK.DE]]-$R$7</f>
        <v>-1.0045301097809113E-2</v>
      </c>
      <c r="AC961" s="9">
        <f>return[[#This Row],[PUM.DE]]-$S$7</f>
        <v>-4.4895980555850132E-3</v>
      </c>
      <c r="AD961" s="9">
        <f>return[[#This Row],[SIE.DE]]-$T$7</f>
        <v>-8.6321932006620545E-3</v>
      </c>
      <c r="AE961" s="9">
        <f>return[[#This Row],[ZAL.DE]]-$U$7</f>
        <v>2.3496674407542302E-3</v>
      </c>
    </row>
    <row r="962" spans="3:31" x14ac:dyDescent="0.25">
      <c r="C962" s="2">
        <v>44294</v>
      </c>
      <c r="D962" s="5">
        <f>('Raw Wide'!B961-'Raw Wide'!B960)/'Raw Wide'!B960</f>
        <v>-2.3809570342980937E-2</v>
      </c>
      <c r="E962" s="5">
        <f>('Raw Wide'!C961-'Raw Wide'!C960)/'Raw Wide'!C960</f>
        <v>2.3105432179369691E-2</v>
      </c>
      <c r="F962" s="5">
        <f>('Raw Wide'!D961-'Raw Wide'!D960)/'Raw Wide'!D960</f>
        <v>1.7120767065989143E-2</v>
      </c>
      <c r="G962" s="5">
        <f>('Raw Wide'!E961-'Raw Wide'!E960)/'Raw Wide'!E960</f>
        <v>5.1052867960617917E-3</v>
      </c>
      <c r="H962" s="5">
        <f>('Raw Wide'!F961-'Raw Wide'!F960)/'Raw Wide'!F960</f>
        <v>1.1391056394306046E-2</v>
      </c>
      <c r="I962" s="5">
        <f>('Raw Wide'!G961-'Raw Wide'!G960)/'Raw Wide'!G960</f>
        <v>4.3025663818025341E-2</v>
      </c>
      <c r="J962" s="5">
        <f>('Raw Wide'!H961-'Raw Wide'!H960)/'Raw Wide'!H960</f>
        <v>2.8564803575316837E-3</v>
      </c>
      <c r="K962" s="5">
        <f>('Raw Wide'!I961-'Raw Wide'!I960)/'Raw Wide'!I960</f>
        <v>2.5287471264367396E-3</v>
      </c>
      <c r="W962" s="2">
        <v>44294</v>
      </c>
      <c r="X962" s="9">
        <f>return[[#This Row],[1COV.DE]]-$N$7</f>
        <v>-2.3773359583208007E-2</v>
      </c>
      <c r="Y962" s="9">
        <f>return[[#This Row],[ADS.DE]]-$O$7</f>
        <v>2.2850666758473307E-2</v>
      </c>
      <c r="Z962" s="9">
        <f>return[[#This Row],[DB1.DE]]-$P$7</f>
        <v>1.6552403359967303E-2</v>
      </c>
      <c r="AA962" s="9">
        <f>return[[#This Row],[FME.DE]]-$Q$7</f>
        <v>5.3171753752724333E-3</v>
      </c>
      <c r="AB962" s="9">
        <f>return[[#This Row],[MRK.DE]]-$R$7</f>
        <v>1.0918438697947168E-2</v>
      </c>
      <c r="AC962" s="9">
        <f>return[[#This Row],[PUM.DE]]-$S$7</f>
        <v>4.2223543009129054E-2</v>
      </c>
      <c r="AD962" s="9">
        <f>return[[#This Row],[SIE.DE]]-$T$7</f>
        <v>2.7205847607002678E-3</v>
      </c>
      <c r="AE962" s="9">
        <f>return[[#This Row],[ZAL.DE]]-$U$7</f>
        <v>2.5743017436004431E-3</v>
      </c>
    </row>
    <row r="963" spans="3:31" x14ac:dyDescent="0.25">
      <c r="C963" s="2">
        <v>44295</v>
      </c>
      <c r="D963" s="5">
        <f>('Raw Wide'!B962-'Raw Wide'!B961)/'Raw Wide'!B961</f>
        <v>2.1521301281309389E-3</v>
      </c>
      <c r="E963" s="5">
        <f>('Raw Wide'!C962-'Raw Wide'!C961)/'Raw Wide'!C961</f>
        <v>1.1743313219526064E-2</v>
      </c>
      <c r="F963" s="5">
        <f>('Raw Wide'!D962-'Raw Wide'!D961)/'Raw Wide'!D961</f>
        <v>1.58021694719701E-2</v>
      </c>
      <c r="G963" s="5">
        <f>('Raw Wide'!E962-'Raw Wide'!E961)/'Raw Wide'!E961</f>
        <v>6.9841030738745907E-3</v>
      </c>
      <c r="H963" s="5">
        <f>('Raw Wide'!F962-'Raw Wide'!F961)/'Raw Wide'!F961</f>
        <v>1.1945400739187007E-2</v>
      </c>
      <c r="I963" s="5">
        <f>('Raw Wide'!G962-'Raw Wide'!G961)/'Raw Wide'!G961</f>
        <v>2.3508555581345823E-2</v>
      </c>
      <c r="J963" s="5">
        <f>('Raw Wide'!H962-'Raw Wide'!H961)/'Raw Wide'!H961</f>
        <v>-2.8493546837742912E-4</v>
      </c>
      <c r="K963" s="5">
        <f>('Raw Wide'!I962-'Raw Wide'!I961)/'Raw Wide'!I961</f>
        <v>3.6688832415859227E-3</v>
      </c>
      <c r="W963" s="2">
        <v>44295</v>
      </c>
      <c r="X963" s="9">
        <f>return[[#This Row],[1COV.DE]]-$N$7</f>
        <v>2.1883408879038689E-3</v>
      </c>
      <c r="Y963" s="9">
        <f>return[[#This Row],[ADS.DE]]-$O$7</f>
        <v>1.148854779862968E-2</v>
      </c>
      <c r="Z963" s="9">
        <f>return[[#This Row],[DB1.DE]]-$P$7</f>
        <v>1.5233805765948259E-2</v>
      </c>
      <c r="AA963" s="9">
        <f>return[[#This Row],[FME.DE]]-$Q$7</f>
        <v>7.1959916530852323E-3</v>
      </c>
      <c r="AB963" s="9">
        <f>return[[#This Row],[MRK.DE]]-$R$7</f>
        <v>1.1472783042828128E-2</v>
      </c>
      <c r="AC963" s="9">
        <f>return[[#This Row],[PUM.DE]]-$S$7</f>
        <v>2.2706434772449536E-2</v>
      </c>
      <c r="AD963" s="9">
        <f>return[[#This Row],[SIE.DE]]-$T$7</f>
        <v>-4.2083106520884493E-4</v>
      </c>
      <c r="AE963" s="9">
        <f>return[[#This Row],[ZAL.DE]]-$U$7</f>
        <v>3.7144378587496262E-3</v>
      </c>
    </row>
    <row r="964" spans="3:31" x14ac:dyDescent="0.25">
      <c r="C964" s="2">
        <v>44298</v>
      </c>
      <c r="D964" s="5">
        <f>('Raw Wide'!B963-'Raw Wide'!B962)/'Raw Wide'!B962</f>
        <v>9.6635307083515753E-3</v>
      </c>
      <c r="E964" s="5">
        <f>('Raw Wide'!C963-'Raw Wide'!C962)/'Raw Wide'!C962</f>
        <v>5.714477477248789E-3</v>
      </c>
      <c r="F964" s="5">
        <f>('Raw Wide'!D963-'Raw Wide'!D962)/'Raw Wide'!D962</f>
        <v>-2.3672567792845586E-3</v>
      </c>
      <c r="G964" s="5">
        <f>('Raw Wide'!E963-'Raw Wide'!E962)/'Raw Wide'!E962</f>
        <v>4.0984320909084873E-3</v>
      </c>
      <c r="H964" s="5">
        <f>('Raw Wide'!F963-'Raw Wide'!F962)/'Raw Wide'!F962</f>
        <v>-1.0455320089837985E-2</v>
      </c>
      <c r="I964" s="5">
        <f>('Raw Wide'!G963-'Raw Wide'!G962)/'Raw Wide'!G962</f>
        <v>-6.2838330722937959E-3</v>
      </c>
      <c r="J964" s="5">
        <f>('Raw Wide'!H963-'Raw Wide'!H962)/'Raw Wide'!H962</f>
        <v>-7.977207397049357E-3</v>
      </c>
      <c r="K964" s="5">
        <f>('Raw Wide'!I963-'Raw Wide'!I962)/'Raw Wide'!I962</f>
        <v>-2.7187536815312614E-2</v>
      </c>
      <c r="W964" s="2">
        <v>44298</v>
      </c>
      <c r="X964" s="9">
        <f>return[[#This Row],[1COV.DE]]-$N$7</f>
        <v>9.6997414681245057E-3</v>
      </c>
      <c r="Y964" s="9">
        <f>return[[#This Row],[ADS.DE]]-$O$7</f>
        <v>5.4597120563524056E-3</v>
      </c>
      <c r="Z964" s="9">
        <f>return[[#This Row],[DB1.DE]]-$P$7</f>
        <v>-2.9356204853063991E-3</v>
      </c>
      <c r="AA964" s="9">
        <f>return[[#This Row],[FME.DE]]-$Q$7</f>
        <v>4.3103206701191298E-3</v>
      </c>
      <c r="AB964" s="9">
        <f>return[[#This Row],[MRK.DE]]-$R$7</f>
        <v>-1.0927937786196863E-2</v>
      </c>
      <c r="AC964" s="9">
        <f>return[[#This Row],[PUM.DE]]-$S$7</f>
        <v>-7.0859538811900817E-3</v>
      </c>
      <c r="AD964" s="9">
        <f>return[[#This Row],[SIE.DE]]-$T$7</f>
        <v>-8.1131029938807733E-3</v>
      </c>
      <c r="AE964" s="9">
        <f>return[[#This Row],[ZAL.DE]]-$U$7</f>
        <v>-2.7141982198148909E-2</v>
      </c>
    </row>
    <row r="965" spans="3:31" x14ac:dyDescent="0.25">
      <c r="C965" s="2">
        <v>44299</v>
      </c>
      <c r="D965" s="5">
        <f>('Raw Wide'!B964-'Raw Wide'!B963)/'Raw Wide'!B963</f>
        <v>1.9496691289800906E-2</v>
      </c>
      <c r="E965" s="5">
        <f>('Raw Wide'!C964-'Raw Wide'!C963)/'Raw Wide'!C963</f>
        <v>-4.0838206251437546E-3</v>
      </c>
      <c r="F965" s="5">
        <f>('Raw Wide'!D964-'Raw Wide'!D963)/'Raw Wide'!D963</f>
        <v>4.7456490112812574E-3</v>
      </c>
      <c r="G965" s="5">
        <f>('Raw Wide'!E964-'Raw Wide'!E963)/'Raw Wide'!E963</f>
        <v>-4.0817035062728048E-3</v>
      </c>
      <c r="H965" s="5">
        <f>('Raw Wide'!F964-'Raw Wide'!F963)/'Raw Wide'!F963</f>
        <v>6.4756911698106382E-3</v>
      </c>
      <c r="I965" s="5">
        <f>('Raw Wide'!G964-'Raw Wide'!G963)/'Raw Wide'!G963</f>
        <v>3.0527926593309699E-3</v>
      </c>
      <c r="J965" s="5">
        <f>('Raw Wide'!H964-'Raw Wide'!H963)/'Raw Wide'!H963</f>
        <v>8.615861394415203E-4</v>
      </c>
      <c r="K965" s="5">
        <f>('Raw Wide'!I964-'Raw Wide'!I963)/'Raw Wide'!I963</f>
        <v>2.4659439893873179E-2</v>
      </c>
      <c r="W965" s="2">
        <v>44299</v>
      </c>
      <c r="X965" s="9">
        <f>return[[#This Row],[1COV.DE]]-$N$7</f>
        <v>1.9532902049573836E-2</v>
      </c>
      <c r="Y965" s="9">
        <f>return[[#This Row],[ADS.DE]]-$O$7</f>
        <v>-4.3385860460401389E-3</v>
      </c>
      <c r="Z965" s="9">
        <f>return[[#This Row],[DB1.DE]]-$P$7</f>
        <v>4.1772853052594169E-3</v>
      </c>
      <c r="AA965" s="9">
        <f>return[[#This Row],[FME.DE]]-$Q$7</f>
        <v>-3.8698149270621628E-3</v>
      </c>
      <c r="AB965" s="9">
        <f>return[[#This Row],[MRK.DE]]-$R$7</f>
        <v>6.0030734734517607E-3</v>
      </c>
      <c r="AC965" s="9">
        <f>return[[#This Row],[PUM.DE]]-$S$7</f>
        <v>2.2506718504346837E-3</v>
      </c>
      <c r="AD965" s="9">
        <f>return[[#This Row],[SIE.DE]]-$T$7</f>
        <v>7.256905426101045E-4</v>
      </c>
      <c r="AE965" s="9">
        <f>return[[#This Row],[ZAL.DE]]-$U$7</f>
        <v>2.4704994511036884E-2</v>
      </c>
    </row>
    <row r="966" spans="3:31" x14ac:dyDescent="0.25">
      <c r="C966" s="2">
        <v>44300</v>
      </c>
      <c r="D966" s="5">
        <f>('Raw Wide'!B965-'Raw Wide'!B964)/'Raw Wide'!B964</f>
        <v>6.6063771689558277E-3</v>
      </c>
      <c r="E966" s="5">
        <f>('Raw Wide'!C965-'Raw Wide'!C964)/'Raw Wide'!C964</f>
        <v>-1.0162308706683337E-2</v>
      </c>
      <c r="F966" s="5">
        <f>('Raw Wide'!D965-'Raw Wide'!D964)/'Raw Wide'!D964</f>
        <v>1.6869386977338139E-3</v>
      </c>
      <c r="G966" s="5">
        <f>('Raw Wide'!E965-'Raw Wide'!E964)/'Raw Wide'!E964</f>
        <v>-4.7288346440840599E-3</v>
      </c>
      <c r="H966" s="5">
        <f>('Raw Wide'!F965-'Raw Wide'!F964)/'Raw Wide'!F964</f>
        <v>3.3877516845660563E-4</v>
      </c>
      <c r="I966" s="5">
        <f>('Raw Wide'!G965-'Raw Wide'!G964)/'Raw Wide'!G964</f>
        <v>-7.6086986216622673E-3</v>
      </c>
      <c r="J966" s="5">
        <f>('Raw Wide'!H965-'Raw Wide'!H964)/'Raw Wide'!H964</f>
        <v>-4.5910548063120143E-3</v>
      </c>
      <c r="K966" s="5">
        <f>('Raw Wide'!I965-'Raw Wide'!I964)/'Raw Wide'!I964</f>
        <v>-9.1682326571563958E-4</v>
      </c>
      <c r="W966" s="2">
        <v>44300</v>
      </c>
      <c r="X966" s="9">
        <f>return[[#This Row],[1COV.DE]]-$N$7</f>
        <v>6.6425879287287581E-3</v>
      </c>
      <c r="Y966" s="9">
        <f>return[[#This Row],[ADS.DE]]-$O$7</f>
        <v>-1.0417074127579721E-2</v>
      </c>
      <c r="Z966" s="9">
        <f>return[[#This Row],[DB1.DE]]-$P$7</f>
        <v>1.1185749917119736E-3</v>
      </c>
      <c r="AA966" s="9">
        <f>return[[#This Row],[FME.DE]]-$Q$7</f>
        <v>-4.5169460648734183E-3</v>
      </c>
      <c r="AB966" s="9">
        <f>return[[#This Row],[MRK.DE]]-$R$7</f>
        <v>-1.3384252790227215E-4</v>
      </c>
      <c r="AC966" s="9">
        <f>return[[#This Row],[PUM.DE]]-$S$7</f>
        <v>-8.410819430558554E-3</v>
      </c>
      <c r="AD966" s="9">
        <f>return[[#This Row],[SIE.DE]]-$T$7</f>
        <v>-4.7269504031434298E-3</v>
      </c>
      <c r="AE966" s="9">
        <f>return[[#This Row],[ZAL.DE]]-$U$7</f>
        <v>-8.7126864855193592E-4</v>
      </c>
    </row>
    <row r="967" spans="3:31" x14ac:dyDescent="0.25">
      <c r="C967" s="2">
        <v>44301</v>
      </c>
      <c r="D967" s="5">
        <f>('Raw Wide'!B966-'Raw Wide'!B965)/'Raw Wide'!B965</f>
        <v>-1.9689191791602265E-2</v>
      </c>
      <c r="E967" s="5">
        <f>('Raw Wide'!C966-'Raw Wide'!C965)/'Raw Wide'!C965</f>
        <v>-1.8016023529349946E-4</v>
      </c>
      <c r="F967" s="5">
        <f>('Raw Wide'!D966-'Raw Wide'!D965)/'Raw Wide'!D965</f>
        <v>0</v>
      </c>
      <c r="G967" s="5">
        <f>('Raw Wide'!E966-'Raw Wide'!E965)/'Raw Wide'!E965</f>
        <v>2.5339884165589957E-3</v>
      </c>
      <c r="H967" s="5">
        <f>('Raw Wide'!F966-'Raw Wide'!F965)/'Raw Wide'!F965</f>
        <v>1.6926459685757541E-3</v>
      </c>
      <c r="I967" s="5">
        <f>('Raw Wide'!G966-'Raw Wide'!G965)/'Raw Wide'!G965</f>
        <v>1.3800595999688336E-2</v>
      </c>
      <c r="J967" s="5">
        <f>('Raw Wide'!H966-'Raw Wide'!H965)/'Raw Wide'!H965</f>
        <v>8.9363041072197565E-3</v>
      </c>
      <c r="K967" s="5">
        <f>('Raw Wide'!I966-'Raw Wide'!I965)/'Raw Wide'!I965</f>
        <v>1.766461344345021E-2</v>
      </c>
      <c r="W967" s="2">
        <v>44301</v>
      </c>
      <c r="X967" s="9">
        <f>return[[#This Row],[1COV.DE]]-$N$7</f>
        <v>-1.9652981031829334E-2</v>
      </c>
      <c r="Y967" s="9">
        <f>return[[#This Row],[ADS.DE]]-$O$7</f>
        <v>-4.3492565618988331E-4</v>
      </c>
      <c r="Z967" s="9">
        <f>return[[#This Row],[DB1.DE]]-$P$7</f>
        <v>-5.6836370602184039E-4</v>
      </c>
      <c r="AA967" s="9">
        <f>return[[#This Row],[FME.DE]]-$Q$7</f>
        <v>2.7458769957696377E-3</v>
      </c>
      <c r="AB967" s="9">
        <f>return[[#This Row],[MRK.DE]]-$R$7</f>
        <v>1.2200282722168764E-3</v>
      </c>
      <c r="AC967" s="9">
        <f>return[[#This Row],[PUM.DE]]-$S$7</f>
        <v>1.2998475190792049E-2</v>
      </c>
      <c r="AD967" s="9">
        <f>return[[#This Row],[SIE.DE]]-$T$7</f>
        <v>8.8004085103883401E-3</v>
      </c>
      <c r="AE967" s="9">
        <f>return[[#This Row],[ZAL.DE]]-$U$7</f>
        <v>1.7710168060613915E-2</v>
      </c>
    </row>
    <row r="968" spans="3:31" x14ac:dyDescent="0.25">
      <c r="C968" s="2">
        <v>44302</v>
      </c>
      <c r="D968" s="5">
        <f>('Raw Wide'!B967-'Raw Wide'!B966)/'Raw Wide'!B966</f>
        <v>3.0655419342351942E-2</v>
      </c>
      <c r="E968" s="5">
        <f>('Raw Wide'!C967-'Raw Wide'!C966)/'Raw Wide'!C966</f>
        <v>1.2611226496938052E-3</v>
      </c>
      <c r="F968" s="5">
        <f>('Raw Wide'!D967-'Raw Wide'!D966)/'Raw Wide'!D966</f>
        <v>-5.7257862029553002E-3</v>
      </c>
      <c r="G968" s="5">
        <f>('Raw Wide'!E967-'Raw Wide'!E966)/'Raw Wide'!E966</f>
        <v>1.2639238632739266E-3</v>
      </c>
      <c r="H968" s="5">
        <f>('Raw Wide'!F967-'Raw Wide'!F966)/'Raw Wide'!F966</f>
        <v>6.4210893427603961E-3</v>
      </c>
      <c r="I968" s="5">
        <f>('Raw Wide'!G967-'Raw Wide'!G966)/'Raw Wide'!G966</f>
        <v>-8.6429352153281087E-3</v>
      </c>
      <c r="J968" s="5">
        <f>('Raw Wide'!H967-'Raw Wide'!H966)/'Raw Wide'!H966</f>
        <v>4.2571459308990624E-2</v>
      </c>
      <c r="K968" s="5">
        <f>('Raw Wide'!I967-'Raw Wide'!I966)/'Raw Wide'!I966</f>
        <v>3.2010786384008234E-2</v>
      </c>
      <c r="W968" s="2">
        <v>44302</v>
      </c>
      <c r="X968" s="9">
        <f>return[[#This Row],[1COV.DE]]-$N$7</f>
        <v>3.0691630102124872E-2</v>
      </c>
      <c r="Y968" s="9">
        <f>return[[#This Row],[ADS.DE]]-$O$7</f>
        <v>1.0063572287974214E-3</v>
      </c>
      <c r="Z968" s="9">
        <f>return[[#This Row],[DB1.DE]]-$P$7</f>
        <v>-6.2941499089771407E-3</v>
      </c>
      <c r="AA968" s="9">
        <f>return[[#This Row],[FME.DE]]-$Q$7</f>
        <v>1.4758124424845687E-3</v>
      </c>
      <c r="AB968" s="9">
        <f>return[[#This Row],[MRK.DE]]-$R$7</f>
        <v>5.9484716464015186E-3</v>
      </c>
      <c r="AC968" s="9">
        <f>return[[#This Row],[PUM.DE]]-$S$7</f>
        <v>-9.4450560242243953E-3</v>
      </c>
      <c r="AD968" s="9">
        <f>return[[#This Row],[SIE.DE]]-$T$7</f>
        <v>4.2435563712159209E-2</v>
      </c>
      <c r="AE968" s="9">
        <f>return[[#This Row],[ZAL.DE]]-$U$7</f>
        <v>3.205634100117194E-2</v>
      </c>
    </row>
    <row r="969" spans="3:31" x14ac:dyDescent="0.25">
      <c r="C969" s="2">
        <v>44305</v>
      </c>
      <c r="D969" s="5">
        <f>('Raw Wide'!B968-'Raw Wide'!B967)/'Raw Wide'!B967</f>
        <v>-2.4825205736142299E-2</v>
      </c>
      <c r="E969" s="5">
        <f>('Raw Wide'!C968-'Raw Wide'!C967)/'Raw Wide'!C967</f>
        <v>-2.518953614349131E-3</v>
      </c>
      <c r="F969" s="5">
        <f>('Raw Wide'!D968-'Raw Wide'!D967)/'Raw Wide'!D967</f>
        <v>3.3874225683040856E-4</v>
      </c>
      <c r="G969" s="5">
        <f>('Raw Wide'!E968-'Raw Wide'!E967)/'Raw Wide'!E967</f>
        <v>1.3253392575533613E-2</v>
      </c>
      <c r="H969" s="5">
        <f>('Raw Wide'!F968-'Raw Wide'!F967)/'Raw Wide'!F967</f>
        <v>-9.7381383016961771E-3</v>
      </c>
      <c r="I969" s="5">
        <f>('Raw Wide'!G968-'Raw Wide'!G967)/'Raw Wide'!G967</f>
        <v>-6.9747001284836138E-3</v>
      </c>
      <c r="J969" s="5">
        <f>('Raw Wide'!H968-'Raw Wide'!H967)/'Raw Wide'!H967</f>
        <v>-1.4798566805413055E-2</v>
      </c>
      <c r="K969" s="5">
        <f>('Raw Wide'!I968-'Raw Wide'!I967)/'Raw Wide'!I967</f>
        <v>-9.6111622894529368E-3</v>
      </c>
      <c r="W969" s="2">
        <v>44305</v>
      </c>
      <c r="X969" s="9">
        <f>return[[#This Row],[1COV.DE]]-$N$7</f>
        <v>-2.4788994976369369E-2</v>
      </c>
      <c r="Y969" s="9">
        <f>return[[#This Row],[ADS.DE]]-$O$7</f>
        <v>-2.7737190352455149E-3</v>
      </c>
      <c r="Z969" s="9">
        <f>return[[#This Row],[DB1.DE]]-$P$7</f>
        <v>-2.2962144919143183E-4</v>
      </c>
      <c r="AA969" s="9">
        <f>return[[#This Row],[FME.DE]]-$Q$7</f>
        <v>1.3465281154744255E-2</v>
      </c>
      <c r="AB969" s="9">
        <f>return[[#This Row],[MRK.DE]]-$R$7</f>
        <v>-1.0210755998055055E-2</v>
      </c>
      <c r="AC969" s="9">
        <f>return[[#This Row],[PUM.DE]]-$S$7</f>
        <v>-7.7768209373798997E-3</v>
      </c>
      <c r="AD969" s="9">
        <f>return[[#This Row],[SIE.DE]]-$T$7</f>
        <v>-1.4934462402244471E-2</v>
      </c>
      <c r="AE969" s="9">
        <f>return[[#This Row],[ZAL.DE]]-$U$7</f>
        <v>-9.5656076722892332E-3</v>
      </c>
    </row>
    <row r="970" spans="3:31" x14ac:dyDescent="0.25">
      <c r="C970" s="2">
        <v>44306</v>
      </c>
      <c r="D970" s="5">
        <f>('Raw Wide'!B969-'Raw Wide'!B968)/'Raw Wide'!B968</f>
        <v>-1.7210383886643796E-2</v>
      </c>
      <c r="E970" s="5">
        <f>('Raw Wide'!C969-'Raw Wide'!C968)/'Raw Wide'!C968</f>
        <v>-2.9220814005379486E-2</v>
      </c>
      <c r="F970" s="5">
        <f>('Raw Wide'!D969-'Raw Wide'!D968)/'Raw Wide'!D968</f>
        <v>-2.0318500254813002E-3</v>
      </c>
      <c r="G970" s="5">
        <f>('Raw Wide'!E969-'Raw Wide'!E968)/'Raw Wide'!E968</f>
        <v>-2.8029012581499623E-3</v>
      </c>
      <c r="H970" s="5">
        <f>('Raw Wide'!F969-'Raw Wide'!F968)/'Raw Wide'!F968</f>
        <v>-1.1529321218993192E-2</v>
      </c>
      <c r="I970" s="5">
        <f>('Raw Wide'!G969-'Raw Wide'!G968)/'Raw Wide'!G968</f>
        <v>-2.3266047957031594E-2</v>
      </c>
      <c r="J970" s="5">
        <f>('Raw Wide'!H969-'Raw Wide'!H968)/'Raw Wide'!H968</f>
        <v>-2.4478456150921559E-2</v>
      </c>
      <c r="K970" s="5">
        <f>('Raw Wide'!I969-'Raw Wide'!I968)/'Raw Wide'!I968</f>
        <v>-2.6025584472871784E-2</v>
      </c>
      <c r="W970" s="2">
        <v>44306</v>
      </c>
      <c r="X970" s="9">
        <f>return[[#This Row],[1COV.DE]]-$N$7</f>
        <v>-1.7174173126870865E-2</v>
      </c>
      <c r="Y970" s="9">
        <f>return[[#This Row],[ADS.DE]]-$O$7</f>
        <v>-2.9475579426275871E-2</v>
      </c>
      <c r="Z970" s="9">
        <f>return[[#This Row],[DB1.DE]]-$P$7</f>
        <v>-2.6002137315031407E-3</v>
      </c>
      <c r="AA970" s="9">
        <f>return[[#This Row],[FME.DE]]-$Q$7</f>
        <v>-2.5910126789393203E-3</v>
      </c>
      <c r="AB970" s="9">
        <f>return[[#This Row],[MRK.DE]]-$R$7</f>
        <v>-1.200193891535207E-2</v>
      </c>
      <c r="AC970" s="9">
        <f>return[[#This Row],[PUM.DE]]-$S$7</f>
        <v>-2.4068168765927881E-2</v>
      </c>
      <c r="AD970" s="9">
        <f>return[[#This Row],[SIE.DE]]-$T$7</f>
        <v>-2.4614351747752974E-2</v>
      </c>
      <c r="AE970" s="9">
        <f>return[[#This Row],[ZAL.DE]]-$U$7</f>
        <v>-2.5980029855708079E-2</v>
      </c>
    </row>
    <row r="971" spans="3:31" x14ac:dyDescent="0.25">
      <c r="C971" s="2">
        <v>44307</v>
      </c>
      <c r="D971" s="5">
        <f>('Raw Wide'!B970-'Raw Wide'!B969)/'Raw Wide'!B969</f>
        <v>1.7146954011004724E-2</v>
      </c>
      <c r="E971" s="5">
        <f>('Raw Wide'!C970-'Raw Wide'!C969)/'Raw Wide'!C969</f>
        <v>9.104358056543067E-3</v>
      </c>
      <c r="F971" s="5">
        <f>('Raw Wide'!D970-'Raw Wide'!D969)/'Raw Wide'!D969</f>
        <v>-9.1618700528491893E-3</v>
      </c>
      <c r="G971" s="5">
        <f>('Raw Wide'!E970-'Raw Wide'!E969)/'Raw Wide'!E969</f>
        <v>1.5302890363895653E-2</v>
      </c>
      <c r="H971" s="5">
        <f>('Raw Wide'!F970-'Raw Wide'!F969)/'Raw Wide'!F969</f>
        <v>-2.7444322659146291E-3</v>
      </c>
      <c r="I971" s="5">
        <f>('Raw Wide'!G970-'Raw Wide'!G969)/'Raw Wide'!G969</f>
        <v>1.5056074496468735E-2</v>
      </c>
      <c r="J971" s="5">
        <f>('Raw Wide'!H970-'Raw Wide'!H969)/'Raw Wide'!H969</f>
        <v>6.5582927632617223E-3</v>
      </c>
      <c r="K971" s="5">
        <f>('Raw Wide'!I970-'Raw Wide'!I969)/'Raw Wide'!I969</f>
        <v>3.623177083333446E-3</v>
      </c>
      <c r="W971" s="2">
        <v>44307</v>
      </c>
      <c r="X971" s="9">
        <f>return[[#This Row],[1COV.DE]]-$N$7</f>
        <v>1.7183164770777654E-2</v>
      </c>
      <c r="Y971" s="9">
        <f>return[[#This Row],[ADS.DE]]-$O$7</f>
        <v>8.8495926356466827E-3</v>
      </c>
      <c r="Z971" s="9">
        <f>return[[#This Row],[DB1.DE]]-$P$7</f>
        <v>-9.7302337588710298E-3</v>
      </c>
      <c r="AA971" s="9">
        <f>return[[#This Row],[FME.DE]]-$Q$7</f>
        <v>1.5514778943106294E-2</v>
      </c>
      <c r="AB971" s="9">
        <f>return[[#This Row],[MRK.DE]]-$R$7</f>
        <v>-3.217049962273507E-3</v>
      </c>
      <c r="AC971" s="9">
        <f>return[[#This Row],[PUM.DE]]-$S$7</f>
        <v>1.4253953687572448E-2</v>
      </c>
      <c r="AD971" s="9">
        <f>return[[#This Row],[SIE.DE]]-$T$7</f>
        <v>6.4223971664303069E-3</v>
      </c>
      <c r="AE971" s="9">
        <f>return[[#This Row],[ZAL.DE]]-$U$7</f>
        <v>3.6687317004971496E-3</v>
      </c>
    </row>
    <row r="972" spans="3:31" x14ac:dyDescent="0.25">
      <c r="C972" s="2">
        <v>44308</v>
      </c>
      <c r="D972" s="5">
        <f>('Raw Wide'!B971-'Raw Wide'!B970)/'Raw Wide'!B970</f>
        <v>-2.152070063802284E-2</v>
      </c>
      <c r="E972" s="5">
        <f>('Raw Wide'!C971-'Raw Wide'!C970)/'Raw Wide'!C970</f>
        <v>-4.6031934568839215E-3</v>
      </c>
      <c r="F972" s="5">
        <f>('Raw Wide'!D971-'Raw Wide'!D970)/'Raw Wide'!D970</f>
        <v>4.4520657792578317E-3</v>
      </c>
      <c r="G972" s="5">
        <f>('Raw Wide'!E971-'Raw Wide'!E970)/'Raw Wide'!E970</f>
        <v>1.3534315413923501E-2</v>
      </c>
      <c r="H972" s="5">
        <f>('Raw Wide'!F971-'Raw Wide'!F970)/'Raw Wide'!F970</f>
        <v>-5.8480003812328169E-3</v>
      </c>
      <c r="I972" s="5">
        <f>('Raw Wide'!G971-'Raw Wide'!G970)/'Raw Wide'!G970</f>
        <v>3.0995046430869269E-3</v>
      </c>
      <c r="J972" s="5">
        <f>('Raw Wide'!H971-'Raw Wide'!H970)/'Raw Wide'!H970</f>
        <v>8.9235815008130801E-3</v>
      </c>
      <c r="K972" s="5">
        <f>('Raw Wide'!I971-'Raw Wide'!I970)/'Raw Wide'!I970</f>
        <v>2.1435040855539728E-2</v>
      </c>
      <c r="W972" s="2">
        <v>44308</v>
      </c>
      <c r="X972" s="9">
        <f>return[[#This Row],[1COV.DE]]-$N$7</f>
        <v>-2.1484489878249909E-2</v>
      </c>
      <c r="Y972" s="9">
        <f>return[[#This Row],[ADS.DE]]-$O$7</f>
        <v>-4.8579588777803058E-3</v>
      </c>
      <c r="Z972" s="9">
        <f>return[[#This Row],[DB1.DE]]-$P$7</f>
        <v>3.8837020732359912E-3</v>
      </c>
      <c r="AA972" s="9">
        <f>return[[#This Row],[FME.DE]]-$Q$7</f>
        <v>1.3746203993134143E-2</v>
      </c>
      <c r="AB972" s="9">
        <f>return[[#This Row],[MRK.DE]]-$R$7</f>
        <v>-6.3206180775916944E-3</v>
      </c>
      <c r="AC972" s="9">
        <f>return[[#This Row],[PUM.DE]]-$S$7</f>
        <v>2.2973838341906411E-3</v>
      </c>
      <c r="AD972" s="9">
        <f>return[[#This Row],[SIE.DE]]-$T$7</f>
        <v>8.7876859039816638E-3</v>
      </c>
      <c r="AE972" s="9">
        <f>return[[#This Row],[ZAL.DE]]-$U$7</f>
        <v>2.1480595472703434E-2</v>
      </c>
    </row>
    <row r="973" spans="3:31" x14ac:dyDescent="0.25">
      <c r="C973" s="2">
        <v>44309</v>
      </c>
      <c r="D973" s="5">
        <f>('Raw Wide'!B972-'Raw Wide'!B971)/'Raw Wide'!B971</f>
        <v>1.063046116080551E-2</v>
      </c>
      <c r="E973" s="5">
        <f>('Raw Wide'!C972-'Raw Wide'!C971)/'Raw Wide'!C971</f>
        <v>-1.5538100077862355E-2</v>
      </c>
      <c r="F973" s="5">
        <f>('Raw Wide'!D972-'Raw Wide'!D971)/'Raw Wide'!D971</f>
        <v>-1.3638318750629763E-3</v>
      </c>
      <c r="G973" s="5">
        <f>('Raw Wide'!E972-'Raw Wide'!E971)/'Raw Wide'!E971</f>
        <v>-9.7116180099559319E-3</v>
      </c>
      <c r="H973" s="5">
        <f>('Raw Wide'!F972-'Raw Wide'!F971)/'Raw Wide'!F971</f>
        <v>-5.1902991175989434E-3</v>
      </c>
      <c r="I973" s="5">
        <f>('Raw Wide'!G972-'Raw Wide'!G971)/'Raw Wide'!G971</f>
        <v>-8.3866694020254522E-3</v>
      </c>
      <c r="J973" s="5">
        <f>('Raw Wide'!H972-'Raw Wide'!H971)/'Raw Wide'!H971</f>
        <v>3.3692990655963834E-3</v>
      </c>
      <c r="K973" s="5">
        <f>('Raw Wide'!I972-'Raw Wide'!I971)/'Raw Wide'!I971</f>
        <v>-4.4180472231277894E-4</v>
      </c>
      <c r="W973" s="2">
        <v>44309</v>
      </c>
      <c r="X973" s="9">
        <f>return[[#This Row],[1COV.DE]]-$N$7</f>
        <v>1.0666671920578441E-2</v>
      </c>
      <c r="Y973" s="9">
        <f>return[[#This Row],[ADS.DE]]-$O$7</f>
        <v>-1.5792865498758739E-2</v>
      </c>
      <c r="Z973" s="9">
        <f>return[[#This Row],[DB1.DE]]-$P$7</f>
        <v>-1.9321955810848168E-3</v>
      </c>
      <c r="AA973" s="9">
        <f>return[[#This Row],[FME.DE]]-$Q$7</f>
        <v>-9.4997294307452903E-3</v>
      </c>
      <c r="AB973" s="9">
        <f>return[[#This Row],[MRK.DE]]-$R$7</f>
        <v>-5.6629168139578209E-3</v>
      </c>
      <c r="AC973" s="9">
        <f>return[[#This Row],[PUM.DE]]-$S$7</f>
        <v>-9.1887902109217389E-3</v>
      </c>
      <c r="AD973" s="9">
        <f>return[[#This Row],[SIE.DE]]-$T$7</f>
        <v>3.2334034687649675E-3</v>
      </c>
      <c r="AE973" s="9">
        <f>return[[#This Row],[ZAL.DE]]-$U$7</f>
        <v>-3.9625010514907527E-4</v>
      </c>
    </row>
    <row r="974" spans="3:31" x14ac:dyDescent="0.25">
      <c r="C974" s="2">
        <v>44312</v>
      </c>
      <c r="D974" s="5">
        <f>('Raw Wide'!B973-'Raw Wide'!B972)/'Raw Wide'!B972</f>
        <v>2.1037345066852904E-2</v>
      </c>
      <c r="E974" s="5">
        <f>('Raw Wide'!C973-'Raw Wide'!C972)/'Raw Wide'!C972</f>
        <v>-3.006546912953587E-3</v>
      </c>
      <c r="F974" s="5">
        <f>('Raw Wide'!D973-'Raw Wide'!D972)/'Raw Wide'!D972</f>
        <v>-1.1266566354289595E-2</v>
      </c>
      <c r="G974" s="5">
        <f>('Raw Wide'!E973-'Raw Wide'!E972)/'Raw Wide'!E972</f>
        <v>6.1288561373817744E-4</v>
      </c>
      <c r="H974" s="5">
        <f>('Raw Wide'!F973-'Raw Wide'!F972)/'Raw Wide'!F972</f>
        <v>6.3224576020850737E-3</v>
      </c>
      <c r="I974" s="5">
        <f>('Raw Wide'!G973-'Raw Wide'!G972)/'Raw Wide'!G972</f>
        <v>1.4689372418226272E-2</v>
      </c>
      <c r="J974" s="5">
        <f>('Raw Wide'!H973-'Raw Wide'!H972)/'Raw Wide'!H972</f>
        <v>-3.2182320512545875E-3</v>
      </c>
      <c r="K974" s="5">
        <f>('Raw Wide'!I973-'Raw Wide'!I972)/'Raw Wide'!I972</f>
        <v>-4.6408618784531137E-3</v>
      </c>
      <c r="W974" s="2">
        <v>44312</v>
      </c>
      <c r="X974" s="9">
        <f>return[[#This Row],[1COV.DE]]-$N$7</f>
        <v>2.1073555826625835E-2</v>
      </c>
      <c r="Y974" s="9">
        <f>return[[#This Row],[ADS.DE]]-$O$7</f>
        <v>-3.2613123338499708E-3</v>
      </c>
      <c r="Z974" s="9">
        <f>return[[#This Row],[DB1.DE]]-$P$7</f>
        <v>-1.1834930060311435E-2</v>
      </c>
      <c r="AA974" s="9">
        <f>return[[#This Row],[FME.DE]]-$Q$7</f>
        <v>8.2477419294881948E-4</v>
      </c>
      <c r="AB974" s="9">
        <f>return[[#This Row],[MRK.DE]]-$R$7</f>
        <v>5.8498399057261962E-3</v>
      </c>
      <c r="AC974" s="9">
        <f>return[[#This Row],[PUM.DE]]-$S$7</f>
        <v>1.3887251609329986E-2</v>
      </c>
      <c r="AD974" s="9">
        <f>return[[#This Row],[SIE.DE]]-$T$7</f>
        <v>-3.3541276480860034E-3</v>
      </c>
      <c r="AE974" s="9">
        <f>return[[#This Row],[ZAL.DE]]-$U$7</f>
        <v>-4.5953072612894101E-3</v>
      </c>
    </row>
    <row r="975" spans="3:31" x14ac:dyDescent="0.25">
      <c r="C975" s="2">
        <v>44313</v>
      </c>
      <c r="D975" s="5">
        <f>('Raw Wide'!B974-'Raw Wide'!B973)/'Raw Wide'!B973</f>
        <v>-9.2363037347316049E-3</v>
      </c>
      <c r="E975" s="5">
        <f>('Raw Wide'!C974-'Raw Wide'!C973)/'Raw Wide'!C973</f>
        <v>-9.6116692649603173E-3</v>
      </c>
      <c r="F975" s="5">
        <f>('Raw Wide'!D974-'Raw Wide'!D973)/'Raw Wide'!D973</f>
        <v>-4.8342464516548138E-3</v>
      </c>
      <c r="G975" s="5">
        <f>('Raw Wide'!E974-'Raw Wide'!E973)/'Raw Wide'!E973</f>
        <v>6.1244619348489553E-4</v>
      </c>
      <c r="H975" s="5">
        <f>('Raw Wide'!F974-'Raw Wide'!F973)/'Raw Wide'!F973</f>
        <v>1.2216354470377019E-2</v>
      </c>
      <c r="I975" s="5">
        <f>('Raw Wide'!G974-'Raw Wide'!G973)/'Raw Wide'!G973</f>
        <v>6.7998703778842408E-3</v>
      </c>
      <c r="J975" s="5">
        <f>('Raw Wide'!H974-'Raw Wide'!H973)/'Raw Wide'!H973</f>
        <v>-2.2458507661321067E-3</v>
      </c>
      <c r="K975" s="5">
        <f>('Raw Wide'!I974-'Raw Wide'!I973)/'Raw Wide'!I973</f>
        <v>-6.2167516381714744E-3</v>
      </c>
      <c r="W975" s="2">
        <v>44313</v>
      </c>
      <c r="X975" s="9">
        <f>return[[#This Row],[1COV.DE]]-$N$7</f>
        <v>-9.2000929749586745E-3</v>
      </c>
      <c r="Y975" s="9">
        <f>return[[#This Row],[ADS.DE]]-$O$7</f>
        <v>-9.8664346858567016E-3</v>
      </c>
      <c r="Z975" s="9">
        <f>return[[#This Row],[DB1.DE]]-$P$7</f>
        <v>-5.4026101576766542E-3</v>
      </c>
      <c r="AA975" s="9">
        <f>return[[#This Row],[FME.DE]]-$Q$7</f>
        <v>8.2433477269553757E-4</v>
      </c>
      <c r="AB975" s="9">
        <f>return[[#This Row],[MRK.DE]]-$R$7</f>
        <v>1.1743736774018141E-2</v>
      </c>
      <c r="AC975" s="9">
        <f>return[[#This Row],[PUM.DE]]-$S$7</f>
        <v>5.997749568987955E-3</v>
      </c>
      <c r="AD975" s="9">
        <f>return[[#This Row],[SIE.DE]]-$T$7</f>
        <v>-2.3817463629635226E-3</v>
      </c>
      <c r="AE975" s="9">
        <f>return[[#This Row],[ZAL.DE]]-$U$7</f>
        <v>-6.1711970210077708E-3</v>
      </c>
    </row>
    <row r="976" spans="3:31" x14ac:dyDescent="0.25">
      <c r="C976" s="2">
        <v>44314</v>
      </c>
      <c r="D976" s="5">
        <f>('Raw Wide'!B975-'Raw Wide'!B974)/'Raw Wide'!B974</f>
        <v>-1.0755484847770952E-3</v>
      </c>
      <c r="E976" s="5">
        <f>('Raw Wide'!C975-'Raw Wide'!C974)/'Raw Wide'!C974</f>
        <v>-1.4843001421429186E-2</v>
      </c>
      <c r="F976" s="5">
        <f>('Raw Wide'!D975-'Raw Wide'!D974)/'Raw Wide'!D974</f>
        <v>-1.839004626616849E-2</v>
      </c>
      <c r="G976" s="5">
        <f>('Raw Wide'!E975-'Raw Wide'!E974)/'Raw Wide'!E974</f>
        <v>-3.6729878420863099E-3</v>
      </c>
      <c r="H976" s="5">
        <f>('Raw Wide'!F975-'Raw Wide'!F974)/'Raw Wide'!F974</f>
        <v>3.7931485030584843E-3</v>
      </c>
      <c r="I976" s="5">
        <f>('Raw Wide'!G975-'Raw Wide'!G974)/'Raw Wide'!G974</f>
        <v>-3.5947717685676978E-2</v>
      </c>
      <c r="J976" s="5">
        <f>('Raw Wide'!H975-'Raw Wide'!H974)/'Raw Wide'!H974</f>
        <v>-5.6274313022872044E-3</v>
      </c>
      <c r="K976" s="5">
        <f>('Raw Wide'!I975-'Raw Wide'!I974)/'Raw Wide'!I974</f>
        <v>-7.1492406327940397E-3</v>
      </c>
      <c r="W976" s="2">
        <v>44314</v>
      </c>
      <c r="X976" s="9">
        <f>return[[#This Row],[1COV.DE]]-$N$7</f>
        <v>-1.0393377250041652E-3</v>
      </c>
      <c r="Y976" s="9">
        <f>return[[#This Row],[ADS.DE]]-$O$7</f>
        <v>-1.5097766842325571E-2</v>
      </c>
      <c r="Z976" s="9">
        <f>return[[#This Row],[DB1.DE]]-$P$7</f>
        <v>-1.8958409972190331E-2</v>
      </c>
      <c r="AA976" s="9">
        <f>return[[#This Row],[FME.DE]]-$Q$7</f>
        <v>-3.4610992628756679E-3</v>
      </c>
      <c r="AB976" s="9">
        <f>return[[#This Row],[MRK.DE]]-$R$7</f>
        <v>3.3205308066996063E-3</v>
      </c>
      <c r="AC976" s="9">
        <f>return[[#This Row],[PUM.DE]]-$S$7</f>
        <v>-3.6749838494573264E-2</v>
      </c>
      <c r="AD976" s="9">
        <f>return[[#This Row],[SIE.DE]]-$T$7</f>
        <v>-5.7633268991186199E-3</v>
      </c>
      <c r="AE976" s="9">
        <f>return[[#This Row],[ZAL.DE]]-$U$7</f>
        <v>-7.1036860156303361E-3</v>
      </c>
    </row>
    <row r="977" spans="3:31" x14ac:dyDescent="0.25">
      <c r="C977" s="2">
        <v>44315</v>
      </c>
      <c r="D977" s="5">
        <f>('Raw Wide'!B976-'Raw Wide'!B975)/'Raw Wide'!B975</f>
        <v>-1.3639679281413577E-2</v>
      </c>
      <c r="E977" s="5">
        <f>('Raw Wide'!C976-'Raw Wide'!C975)/'Raw Wide'!C975</f>
        <v>6.7606575964098171E-3</v>
      </c>
      <c r="F977" s="5">
        <f>('Raw Wide'!D976-'Raw Wide'!D975)/'Raw Wide'!D975</f>
        <v>8.1300428316631364E-3</v>
      </c>
      <c r="G977" s="5">
        <f>('Raw Wide'!E976-'Raw Wide'!E975)/'Raw Wide'!E975</f>
        <v>2.4578086957213587E-3</v>
      </c>
      <c r="H977" s="5">
        <f>('Raw Wide'!F976-'Raw Wide'!F975)/'Raw Wide'!F975</f>
        <v>0</v>
      </c>
      <c r="I977" s="5">
        <f>('Raw Wide'!G976-'Raw Wide'!G975)/'Raw Wide'!G975</f>
        <v>1.3558574542167827E-3</v>
      </c>
      <c r="J977" s="5">
        <f>('Raw Wide'!H976-'Raw Wide'!H975)/'Raw Wide'!H975</f>
        <v>-1.3865384386353279E-2</v>
      </c>
      <c r="K977" s="5">
        <f>('Raw Wide'!I976-'Raw Wide'!I975)/'Raw Wide'!I975</f>
        <v>4.5005627081652269E-4</v>
      </c>
      <c r="W977" s="2">
        <v>44315</v>
      </c>
      <c r="X977" s="9">
        <f>return[[#This Row],[1COV.DE]]-$N$7</f>
        <v>-1.3603468521640646E-2</v>
      </c>
      <c r="Y977" s="9">
        <f>return[[#This Row],[ADS.DE]]-$O$7</f>
        <v>6.5058921755134329E-3</v>
      </c>
      <c r="Z977" s="9">
        <f>return[[#This Row],[DB1.DE]]-$P$7</f>
        <v>7.5616791256412959E-3</v>
      </c>
      <c r="AA977" s="9">
        <f>return[[#This Row],[FME.DE]]-$Q$7</f>
        <v>2.6696972749320007E-3</v>
      </c>
      <c r="AB977" s="9">
        <f>return[[#This Row],[MRK.DE]]-$R$7</f>
        <v>-4.7261769635887778E-4</v>
      </c>
      <c r="AC977" s="9">
        <f>return[[#This Row],[PUM.DE]]-$S$7</f>
        <v>5.5373664532049668E-4</v>
      </c>
      <c r="AD977" s="9">
        <f>return[[#This Row],[SIE.DE]]-$T$7</f>
        <v>-1.4001279983184695E-2</v>
      </c>
      <c r="AE977" s="9">
        <f>return[[#This Row],[ZAL.DE]]-$U$7</f>
        <v>4.9561088798022641E-4</v>
      </c>
    </row>
    <row r="978" spans="3:31" x14ac:dyDescent="0.25">
      <c r="C978" s="2">
        <v>44316</v>
      </c>
      <c r="D978" s="5">
        <f>('Raw Wide'!B977-'Raw Wide'!B976)/'Raw Wide'!B976</f>
        <v>-9.8253824674558281E-3</v>
      </c>
      <c r="E978" s="5">
        <f>('Raw Wide'!C977-'Raw Wide'!C976)/'Raw Wide'!C976</f>
        <v>-1.4389898465067183E-2</v>
      </c>
      <c r="F978" s="5">
        <f>('Raw Wide'!D977-'Raw Wide'!D976)/'Raw Wide'!D976</f>
        <v>4.9089454131305034E-3</v>
      </c>
      <c r="G978" s="5">
        <f>('Raw Wide'!E977-'Raw Wide'!E976)/'Raw Wide'!E976</f>
        <v>1.3790975304580601E-2</v>
      </c>
      <c r="H978" s="5">
        <f>('Raw Wide'!F977-'Raw Wide'!F976)/'Raw Wide'!F976</f>
        <v>4.1223031376600178E-3</v>
      </c>
      <c r="I978" s="5">
        <f>('Raw Wide'!G977-'Raw Wide'!G976)/'Raw Wide'!G976</f>
        <v>-1.0155688010278337E-2</v>
      </c>
      <c r="J978" s="5">
        <f>('Raw Wide'!H977-'Raw Wide'!H976)/'Raw Wide'!H976</f>
        <v>-4.1605809394193042E-3</v>
      </c>
      <c r="K978" s="5">
        <f>('Raw Wide'!I977-'Raw Wide'!I976)/'Raw Wide'!I976</f>
        <v>-2.6765598892613592E-2</v>
      </c>
      <c r="W978" s="2">
        <v>44316</v>
      </c>
      <c r="X978" s="9">
        <f>return[[#This Row],[1COV.DE]]-$N$7</f>
        <v>-9.7891717076828977E-3</v>
      </c>
      <c r="Y978" s="9">
        <f>return[[#This Row],[ADS.DE]]-$O$7</f>
        <v>-1.4644663885963567E-2</v>
      </c>
      <c r="Z978" s="9">
        <f>return[[#This Row],[DB1.DE]]-$P$7</f>
        <v>4.3405817071086629E-3</v>
      </c>
      <c r="AA978" s="9">
        <f>return[[#This Row],[FME.DE]]-$Q$7</f>
        <v>1.4002863883791242E-2</v>
      </c>
      <c r="AB978" s="9">
        <f>return[[#This Row],[MRK.DE]]-$R$7</f>
        <v>3.6496854413011399E-3</v>
      </c>
      <c r="AC978" s="9">
        <f>return[[#This Row],[PUM.DE]]-$S$7</f>
        <v>-1.0957808819174623E-2</v>
      </c>
      <c r="AD978" s="9">
        <f>return[[#This Row],[SIE.DE]]-$T$7</f>
        <v>-4.2964765362507196E-3</v>
      </c>
      <c r="AE978" s="9">
        <f>return[[#This Row],[ZAL.DE]]-$U$7</f>
        <v>-2.6720044275449887E-2</v>
      </c>
    </row>
    <row r="979" spans="3:31" x14ac:dyDescent="0.25">
      <c r="C979" s="2">
        <v>44319</v>
      </c>
      <c r="D979" s="5">
        <f>('Raw Wide'!B978-'Raw Wide'!B977)/'Raw Wide'!B977</f>
        <v>2.6460956493521631E-2</v>
      </c>
      <c r="E979" s="5">
        <f>('Raw Wide'!C978-'Raw Wide'!C977)/'Raw Wide'!C977</f>
        <v>1.1485228239034043E-2</v>
      </c>
      <c r="F979" s="5">
        <f>('Raw Wide'!D978-'Raw Wide'!D977)/'Raw Wide'!D977</f>
        <v>0</v>
      </c>
      <c r="G979" s="5">
        <f>('Raw Wide'!E978-'Raw Wide'!E977)/'Raw Wide'!E977</f>
        <v>1.0278000436859671E-2</v>
      </c>
      <c r="H979" s="5">
        <f>('Raw Wide'!F978-'Raw Wide'!F977)/'Raw Wide'!F977</f>
        <v>2.0526897593943138E-3</v>
      </c>
      <c r="I979" s="5">
        <f>('Raw Wide'!G978-'Raw Wide'!G977)/'Raw Wide'!G977</f>
        <v>1.2767787591839745E-2</v>
      </c>
      <c r="J979" s="5">
        <f>('Raw Wide'!H978-'Raw Wide'!H977)/'Raw Wide'!H977</f>
        <v>1.4551137457005921E-2</v>
      </c>
      <c r="K979" s="5">
        <f>('Raw Wide'!I978-'Raw Wide'!I977)/'Raw Wide'!I977</f>
        <v>-1.386676665279874E-3</v>
      </c>
      <c r="W979" s="2">
        <v>44319</v>
      </c>
      <c r="X979" s="9">
        <f>return[[#This Row],[1COV.DE]]-$N$7</f>
        <v>2.6497167253294561E-2</v>
      </c>
      <c r="Y979" s="9">
        <f>return[[#This Row],[ADS.DE]]-$O$7</f>
        <v>1.1230462818137658E-2</v>
      </c>
      <c r="Z979" s="9">
        <f>return[[#This Row],[DB1.DE]]-$P$7</f>
        <v>-5.6836370602184039E-4</v>
      </c>
      <c r="AA979" s="9">
        <f>return[[#This Row],[FME.DE]]-$Q$7</f>
        <v>1.0489889016070312E-2</v>
      </c>
      <c r="AB979" s="9">
        <f>return[[#This Row],[MRK.DE]]-$R$7</f>
        <v>1.5800720630354361E-3</v>
      </c>
      <c r="AC979" s="9">
        <f>return[[#This Row],[PUM.DE]]-$S$7</f>
        <v>1.1965666782943458E-2</v>
      </c>
      <c r="AD979" s="9">
        <f>return[[#This Row],[SIE.DE]]-$T$7</f>
        <v>1.4415241860174505E-2</v>
      </c>
      <c r="AE979" s="9">
        <f>return[[#This Row],[ZAL.DE]]-$U$7</f>
        <v>-1.3411220481161703E-3</v>
      </c>
    </row>
    <row r="980" spans="3:31" x14ac:dyDescent="0.25">
      <c r="C980" s="2">
        <v>44320</v>
      </c>
      <c r="D980" s="5">
        <f>('Raw Wide'!B979-'Raw Wide'!B978)/'Raw Wide'!B978</f>
        <v>-1.5753723719287203E-2</v>
      </c>
      <c r="E980" s="5">
        <f>('Raw Wide'!C979-'Raw Wide'!C978)/'Raw Wide'!C978</f>
        <v>-2.7906025150067636E-2</v>
      </c>
      <c r="F980" s="5">
        <f>('Raw Wide'!D979-'Raw Wide'!D978)/'Raw Wide'!D978</f>
        <v>-2.5122189610583639E-2</v>
      </c>
      <c r="G980" s="5">
        <f>('Raw Wide'!E979-'Raw Wide'!E978)/'Raw Wide'!E978</f>
        <v>-6.283655585653177E-3</v>
      </c>
      <c r="H980" s="5">
        <f>('Raw Wide'!F979-'Raw Wide'!F978)/'Raw Wide'!F978</f>
        <v>-5.1894779503925854E-2</v>
      </c>
      <c r="I980" s="5">
        <f>('Raw Wide'!G979-'Raw Wide'!G978)/'Raw Wide'!G978</f>
        <v>-2.6114277108336189E-2</v>
      </c>
      <c r="J980" s="5">
        <f>('Raw Wide'!H979-'Raw Wide'!H978)/'Raw Wide'!H978</f>
        <v>-3.3655180725138498E-2</v>
      </c>
      <c r="K980" s="5">
        <f>('Raw Wide'!I979-'Raw Wide'!I978)/'Raw Wide'!I978</f>
        <v>-3.2631336094222162E-2</v>
      </c>
      <c r="W980" s="2">
        <v>44320</v>
      </c>
      <c r="X980" s="9">
        <f>return[[#This Row],[1COV.DE]]-$N$7</f>
        <v>-1.5717512959514273E-2</v>
      </c>
      <c r="Y980" s="9">
        <f>return[[#This Row],[ADS.DE]]-$O$7</f>
        <v>-2.8160790570964021E-2</v>
      </c>
      <c r="Z980" s="9">
        <f>return[[#This Row],[DB1.DE]]-$P$7</f>
        <v>-2.5690553316605479E-2</v>
      </c>
      <c r="AA980" s="9">
        <f>return[[#This Row],[FME.DE]]-$Q$7</f>
        <v>-6.0717670064425345E-3</v>
      </c>
      <c r="AB980" s="9">
        <f>return[[#This Row],[MRK.DE]]-$R$7</f>
        <v>-5.2367397200284729E-2</v>
      </c>
      <c r="AC980" s="9">
        <f>return[[#This Row],[PUM.DE]]-$S$7</f>
        <v>-2.6916397917232476E-2</v>
      </c>
      <c r="AD980" s="9">
        <f>return[[#This Row],[SIE.DE]]-$T$7</f>
        <v>-3.3791076321969912E-2</v>
      </c>
      <c r="AE980" s="9">
        <f>return[[#This Row],[ZAL.DE]]-$U$7</f>
        <v>-3.2585781477058456E-2</v>
      </c>
    </row>
    <row r="981" spans="3:31" x14ac:dyDescent="0.25">
      <c r="C981" s="2">
        <v>44321</v>
      </c>
      <c r="D981" s="5">
        <f>('Raw Wide'!B980-'Raw Wide'!B979)/'Raw Wide'!B979</f>
        <v>5.4929082025742669E-2</v>
      </c>
      <c r="E981" s="5">
        <f>('Raw Wide'!C980-'Raw Wide'!C979)/'Raw Wide'!C979</f>
        <v>2.7915320707658314E-2</v>
      </c>
      <c r="F981" s="5">
        <f>('Raw Wide'!D980-'Raw Wide'!D979)/'Raw Wide'!D979</f>
        <v>-1.7895798241467002E-3</v>
      </c>
      <c r="G981" s="5">
        <f>('Raw Wide'!E980-'Raw Wide'!E979)/'Raw Wide'!E979</f>
        <v>-5.1187898116032676E-3</v>
      </c>
      <c r="H981" s="5">
        <f>('Raw Wide'!F980-'Raw Wide'!F979)/'Raw Wide'!F979</f>
        <v>1.6924592530059148E-2</v>
      </c>
      <c r="I981" s="5">
        <f>('Raw Wide'!G980-'Raw Wide'!G979)/'Raw Wide'!G979</f>
        <v>1.5950116421715229E-2</v>
      </c>
      <c r="J981" s="5">
        <f>('Raw Wide'!H980-'Raw Wide'!H979)/'Raw Wide'!H979</f>
        <v>2.8655400413091524E-2</v>
      </c>
      <c r="K981" s="5">
        <f>('Raw Wide'!I980-'Raw Wide'!I979)/'Raw Wide'!I979</f>
        <v>2.0574187095076173E-2</v>
      </c>
      <c r="W981" s="2">
        <v>44321</v>
      </c>
      <c r="X981" s="9">
        <f>return[[#This Row],[1COV.DE]]-$N$7</f>
        <v>5.4965292785515596E-2</v>
      </c>
      <c r="Y981" s="9">
        <f>return[[#This Row],[ADS.DE]]-$O$7</f>
        <v>2.766055528676193E-2</v>
      </c>
      <c r="Z981" s="9">
        <f>return[[#This Row],[DB1.DE]]-$P$7</f>
        <v>-2.3579435301685405E-3</v>
      </c>
      <c r="AA981" s="9">
        <f>return[[#This Row],[FME.DE]]-$Q$7</f>
        <v>-4.9069012323926259E-3</v>
      </c>
      <c r="AB981" s="9">
        <f>return[[#This Row],[MRK.DE]]-$R$7</f>
        <v>1.645197483370027E-2</v>
      </c>
      <c r="AC981" s="9">
        <f>return[[#This Row],[PUM.DE]]-$S$7</f>
        <v>1.5147995612818942E-2</v>
      </c>
      <c r="AD981" s="9">
        <f>return[[#This Row],[SIE.DE]]-$T$7</f>
        <v>2.8519504816260109E-2</v>
      </c>
      <c r="AE981" s="9">
        <f>return[[#This Row],[ZAL.DE]]-$U$7</f>
        <v>2.0619741712239879E-2</v>
      </c>
    </row>
    <row r="982" spans="3:31" x14ac:dyDescent="0.25">
      <c r="C982" s="2">
        <v>44322</v>
      </c>
      <c r="D982" s="5">
        <f>('Raw Wide'!B981-'Raw Wide'!B980)/'Raw Wide'!B980</f>
        <v>1.379306810894654E-2</v>
      </c>
      <c r="E982" s="5">
        <f>('Raw Wide'!C981-'Raw Wide'!C980)/'Raw Wide'!C980</f>
        <v>-3.081707644034828E-3</v>
      </c>
      <c r="F982" s="5">
        <f>('Raw Wide'!D981-'Raw Wide'!D980)/'Raw Wide'!D980</f>
        <v>-6.8123886777772197E-3</v>
      </c>
      <c r="G982" s="5">
        <f>('Raw Wide'!E981-'Raw Wide'!E980)/'Raw Wide'!E980</f>
        <v>-2.8753077922993607E-2</v>
      </c>
      <c r="H982" s="5">
        <f>('Raw Wide'!F981-'Raw Wide'!F980)/'Raw Wide'!F980</f>
        <v>7.0836227392133552E-4</v>
      </c>
      <c r="I982" s="5">
        <f>('Raw Wide'!G981-'Raw Wide'!G980)/'Raw Wide'!G980</f>
        <v>-1.2081199288204572E-2</v>
      </c>
      <c r="J982" s="5">
        <f>('Raw Wide'!H981-'Raw Wide'!H980)/'Raw Wide'!H980</f>
        <v>9.9995302263701231E-4</v>
      </c>
      <c r="K982" s="5">
        <f>('Raw Wide'!I981-'Raw Wide'!I980)/'Raw Wide'!I980</f>
        <v>-3.7505860290669621E-3</v>
      </c>
      <c r="W982" s="2">
        <v>44322</v>
      </c>
      <c r="X982" s="9">
        <f>return[[#This Row],[1COV.DE]]-$N$7</f>
        <v>1.382927886871947E-2</v>
      </c>
      <c r="Y982" s="9">
        <f>return[[#This Row],[ADS.DE]]-$O$7</f>
        <v>-3.3364730649312118E-3</v>
      </c>
      <c r="Z982" s="9">
        <f>return[[#This Row],[DB1.DE]]-$P$7</f>
        <v>-7.3807523837990602E-3</v>
      </c>
      <c r="AA982" s="9">
        <f>return[[#This Row],[FME.DE]]-$Q$7</f>
        <v>-2.8541189343782965E-2</v>
      </c>
      <c r="AB982" s="9">
        <f>return[[#This Row],[MRK.DE]]-$R$7</f>
        <v>2.3574457756245774E-4</v>
      </c>
      <c r="AC982" s="9">
        <f>return[[#This Row],[PUM.DE]]-$S$7</f>
        <v>-1.2883320097100859E-2</v>
      </c>
      <c r="AD982" s="9">
        <f>return[[#This Row],[SIE.DE]]-$T$7</f>
        <v>8.6405742580559651E-4</v>
      </c>
      <c r="AE982" s="9">
        <f>return[[#This Row],[ZAL.DE]]-$U$7</f>
        <v>-3.7050314119032586E-3</v>
      </c>
    </row>
    <row r="983" spans="3:31" x14ac:dyDescent="0.25">
      <c r="C983" s="2">
        <v>44323</v>
      </c>
      <c r="D983" s="5">
        <f>('Raw Wide'!B982-'Raw Wide'!B981)/'Raw Wide'!B981</f>
        <v>-1.3265286842257983E-2</v>
      </c>
      <c r="E983" s="5">
        <f>('Raw Wide'!C982-'Raw Wide'!C981)/'Raw Wide'!C981</f>
        <v>8.4234934112284846E-2</v>
      </c>
      <c r="F983" s="5">
        <f>('Raw Wide'!D982-'Raw Wide'!D981)/'Raw Wide'!D981</f>
        <v>1.877261559584131E-2</v>
      </c>
      <c r="G983" s="5">
        <f>('Raw Wide'!E982-'Raw Wide'!E981)/'Raw Wide'!E981</f>
        <v>7.167285932977518E-3</v>
      </c>
      <c r="H983" s="5">
        <f>('Raw Wide'!F982-'Raw Wide'!F981)/'Raw Wide'!F981</f>
        <v>1.026179797342827E-2</v>
      </c>
      <c r="I983" s="5">
        <f>('Raw Wide'!G982-'Raw Wide'!G981)/'Raw Wide'!G981</f>
        <v>3.6225243958845223E-2</v>
      </c>
      <c r="J983" s="5">
        <f>('Raw Wide'!H982-'Raw Wide'!H981)/'Raw Wide'!H981</f>
        <v>2.9541905091499582E-2</v>
      </c>
      <c r="K983" s="5">
        <f>('Raw Wide'!I982-'Raw Wide'!I981)/'Raw Wide'!I981</f>
        <v>1.9764705882353021E-2</v>
      </c>
      <c r="W983" s="2">
        <v>44323</v>
      </c>
      <c r="X983" s="9">
        <f>return[[#This Row],[1COV.DE]]-$N$7</f>
        <v>-1.3229076082485053E-2</v>
      </c>
      <c r="Y983" s="9">
        <f>return[[#This Row],[ADS.DE]]-$O$7</f>
        <v>8.3980168691388468E-2</v>
      </c>
      <c r="Z983" s="9">
        <f>return[[#This Row],[DB1.DE]]-$P$7</f>
        <v>1.8204251889819469E-2</v>
      </c>
      <c r="AA983" s="9">
        <f>return[[#This Row],[FME.DE]]-$Q$7</f>
        <v>7.3791745121881604E-3</v>
      </c>
      <c r="AB983" s="9">
        <f>return[[#This Row],[MRK.DE]]-$R$7</f>
        <v>9.7891802770693915E-3</v>
      </c>
      <c r="AC983" s="9">
        <f>return[[#This Row],[PUM.DE]]-$S$7</f>
        <v>3.5423123149948936E-2</v>
      </c>
      <c r="AD983" s="9">
        <f>return[[#This Row],[SIE.DE]]-$T$7</f>
        <v>2.9406009494668168E-2</v>
      </c>
      <c r="AE983" s="9">
        <f>return[[#This Row],[ZAL.DE]]-$U$7</f>
        <v>1.9810260499516726E-2</v>
      </c>
    </row>
    <row r="984" spans="3:31" x14ac:dyDescent="0.25">
      <c r="C984" s="2">
        <v>44326</v>
      </c>
      <c r="D984" s="5">
        <f>('Raw Wide'!B983-'Raw Wide'!B982)/'Raw Wide'!B982</f>
        <v>1.1030673335892787E-2</v>
      </c>
      <c r="E984" s="5">
        <f>('Raw Wide'!C983-'Raw Wide'!C982)/'Raw Wide'!C982</f>
        <v>2.0848229126085412E-2</v>
      </c>
      <c r="F984" s="5">
        <f>('Raw Wide'!D983-'Raw Wide'!D982)/'Raw Wide'!D982</f>
        <v>1.7717125163557142E-3</v>
      </c>
      <c r="G984" s="5">
        <f>('Raw Wide'!E983-'Raw Wide'!E982)/'Raw Wide'!E982</f>
        <v>4.0222826256642039E-3</v>
      </c>
      <c r="H984" s="5">
        <f>('Raw Wide'!F983-'Raw Wide'!F982)/'Raw Wide'!F982</f>
        <v>-7.705863221481625E-3</v>
      </c>
      <c r="I984" s="5">
        <f>('Raw Wide'!G983-'Raw Wide'!G982)/'Raw Wide'!G982</f>
        <v>-9.3519908602990517E-3</v>
      </c>
      <c r="J984" s="5">
        <f>('Raw Wide'!H983-'Raw Wide'!H982)/'Raw Wide'!H982</f>
        <v>-3.3267978492229756E-3</v>
      </c>
      <c r="K984" s="5">
        <f>('Raw Wide'!I983-'Raw Wide'!I982)/'Raw Wide'!I982</f>
        <v>-3.3456402861098328E-2</v>
      </c>
      <c r="W984" s="2">
        <v>44326</v>
      </c>
      <c r="X984" s="9">
        <f>return[[#This Row],[1COV.DE]]-$N$7</f>
        <v>1.1066884095665717E-2</v>
      </c>
      <c r="Y984" s="9">
        <f>return[[#This Row],[ADS.DE]]-$O$7</f>
        <v>2.0593463705189028E-2</v>
      </c>
      <c r="Z984" s="9">
        <f>return[[#This Row],[DB1.DE]]-$P$7</f>
        <v>1.2033488103338737E-3</v>
      </c>
      <c r="AA984" s="9">
        <f>return[[#This Row],[FME.DE]]-$Q$7</f>
        <v>4.2341712048748464E-3</v>
      </c>
      <c r="AB984" s="9">
        <f>return[[#This Row],[MRK.DE]]-$R$7</f>
        <v>-8.1784809178405034E-3</v>
      </c>
      <c r="AC984" s="9">
        <f>return[[#This Row],[PUM.DE]]-$S$7</f>
        <v>-1.0154111669195338E-2</v>
      </c>
      <c r="AD984" s="9">
        <f>return[[#This Row],[SIE.DE]]-$T$7</f>
        <v>-3.4626934460543915E-3</v>
      </c>
      <c r="AE984" s="9">
        <f>return[[#This Row],[ZAL.DE]]-$U$7</f>
        <v>-3.3410848243934622E-2</v>
      </c>
    </row>
    <row r="985" spans="3:31" x14ac:dyDescent="0.25">
      <c r="C985" s="2">
        <v>44327</v>
      </c>
      <c r="D985" s="5">
        <f>('Raw Wide'!B984-'Raw Wide'!B983)/'Raw Wide'!B983</f>
        <v>-1.8752090181772402E-2</v>
      </c>
      <c r="E985" s="5">
        <f>('Raw Wide'!C984-'Raw Wide'!C983)/'Raw Wide'!C983</f>
        <v>-7.6802717147639353E-3</v>
      </c>
      <c r="F985" s="5">
        <f>('Raw Wide'!D984-'Raw Wide'!D983)/'Raw Wide'!D983</f>
        <v>-2.0162688301600038E-2</v>
      </c>
      <c r="G985" s="5">
        <f>('Raw Wide'!E984-'Raw Wide'!E983)/'Raw Wide'!E983</f>
        <v>-2.7734047716933452E-3</v>
      </c>
      <c r="H985" s="5">
        <f>('Raw Wide'!F984-'Raw Wide'!F983)/'Raw Wide'!F983</f>
        <v>-1.941405842220717E-2</v>
      </c>
      <c r="I985" s="5">
        <f>('Raw Wide'!G984-'Raw Wide'!G983)/'Raw Wide'!G983</f>
        <v>-5.3945182747387873E-3</v>
      </c>
      <c r="J985" s="5">
        <f>('Raw Wide'!H984-'Raw Wide'!H983)/'Raw Wide'!H983</f>
        <v>-2.8233667841853109E-2</v>
      </c>
      <c r="K985" s="5">
        <f>('Raw Wide'!I984-'Raw Wide'!I983)/'Raw Wide'!I983</f>
        <v>-3.8195273790825345E-3</v>
      </c>
      <c r="W985" s="2">
        <v>44327</v>
      </c>
      <c r="X985" s="9">
        <f>return[[#This Row],[1COV.DE]]-$N$7</f>
        <v>-1.8715879421999471E-2</v>
      </c>
      <c r="Y985" s="9">
        <f>return[[#This Row],[ADS.DE]]-$O$7</f>
        <v>-7.9350371356603187E-3</v>
      </c>
      <c r="Z985" s="9">
        <f>return[[#This Row],[DB1.DE]]-$P$7</f>
        <v>-2.0731052007621879E-2</v>
      </c>
      <c r="AA985" s="9">
        <f>return[[#This Row],[FME.DE]]-$Q$7</f>
        <v>-2.5615161924827032E-3</v>
      </c>
      <c r="AB985" s="9">
        <f>return[[#This Row],[MRK.DE]]-$R$7</f>
        <v>-1.9886676118566048E-2</v>
      </c>
      <c r="AC985" s="9">
        <f>return[[#This Row],[PUM.DE]]-$S$7</f>
        <v>-6.1966390836350731E-3</v>
      </c>
      <c r="AD985" s="9">
        <f>return[[#This Row],[SIE.DE]]-$T$7</f>
        <v>-2.8369563438684523E-2</v>
      </c>
      <c r="AE985" s="9">
        <f>return[[#This Row],[ZAL.DE]]-$U$7</f>
        <v>-3.773972761918831E-3</v>
      </c>
    </row>
    <row r="986" spans="3:31" x14ac:dyDescent="0.25">
      <c r="C986" s="2">
        <v>44328</v>
      </c>
      <c r="D986" s="5">
        <f>('Raw Wide'!B985-'Raw Wide'!B984)/'Raw Wide'!B984</f>
        <v>-3.4744806763856406E-4</v>
      </c>
      <c r="E986" s="5">
        <f>('Raw Wide'!C985-'Raw Wide'!C984)/'Raw Wide'!C984</f>
        <v>8.0913847358536073E-3</v>
      </c>
      <c r="F986" s="5">
        <f>('Raw Wide'!D985-'Raw Wide'!D984)/'Raw Wide'!D984</f>
        <v>-5.776254264182097E-3</v>
      </c>
      <c r="G986" s="5">
        <f>('Raw Wide'!E985-'Raw Wide'!E984)/'Raw Wide'!E984</f>
        <v>1.6069160498125918E-2</v>
      </c>
      <c r="H986" s="5">
        <f>('Raw Wide'!F985-'Raw Wide'!F984)/'Raw Wide'!F984</f>
        <v>-2.2678124311200556E-2</v>
      </c>
      <c r="I986" s="5">
        <f>('Raw Wide'!G985-'Raw Wide'!G984)/'Raw Wide'!G984</f>
        <v>7.6836287481187523E-3</v>
      </c>
      <c r="J986" s="5">
        <f>('Raw Wide'!H985-'Raw Wide'!H984)/'Raw Wide'!H984</f>
        <v>-3.4349994381298182E-3</v>
      </c>
      <c r="K986" s="5">
        <f>('Raw Wide'!I985-'Raw Wide'!I984)/'Raw Wide'!I984</f>
        <v>-5.5116104183034597E-3</v>
      </c>
      <c r="W986" s="2">
        <v>44328</v>
      </c>
      <c r="X986" s="9">
        <f>return[[#This Row],[1COV.DE]]-$N$7</f>
        <v>-3.1123730786563399E-4</v>
      </c>
      <c r="Y986" s="9">
        <f>return[[#This Row],[ADS.DE]]-$O$7</f>
        <v>7.836619314957223E-3</v>
      </c>
      <c r="Z986" s="9">
        <f>return[[#This Row],[DB1.DE]]-$P$7</f>
        <v>-6.3446179702039375E-3</v>
      </c>
      <c r="AA986" s="9">
        <f>return[[#This Row],[FME.DE]]-$Q$7</f>
        <v>1.628104907733656E-2</v>
      </c>
      <c r="AB986" s="9">
        <f>return[[#This Row],[MRK.DE]]-$R$7</f>
        <v>-2.3150742007559434E-2</v>
      </c>
      <c r="AC986" s="9">
        <f>return[[#This Row],[PUM.DE]]-$S$7</f>
        <v>6.8815079392224665E-3</v>
      </c>
      <c r="AD986" s="9">
        <f>return[[#This Row],[SIE.DE]]-$T$7</f>
        <v>-3.5708950349612341E-3</v>
      </c>
      <c r="AE986" s="9">
        <f>return[[#This Row],[ZAL.DE]]-$U$7</f>
        <v>-5.4660558011397561E-3</v>
      </c>
    </row>
    <row r="987" spans="3:31" x14ac:dyDescent="0.25">
      <c r="C987" s="2">
        <v>44329</v>
      </c>
      <c r="D987" s="5">
        <f>('Raw Wide'!B986-'Raw Wide'!B985)/'Raw Wide'!B985</f>
        <v>-1.7379944082082945E-3</v>
      </c>
      <c r="E987" s="5">
        <f>('Raw Wide'!C986-'Raw Wide'!C985)/'Raw Wide'!C985</f>
        <v>4.5848947448340468E-3</v>
      </c>
      <c r="F987" s="5">
        <f>('Raw Wide'!D986-'Raw Wide'!D985)/'Raw Wide'!D985</f>
        <v>2.541757322758595E-3</v>
      </c>
      <c r="G987" s="5">
        <f>('Raw Wide'!E986-'Raw Wide'!E985)/'Raw Wide'!E985</f>
        <v>1.4598527384838361E-2</v>
      </c>
      <c r="H987" s="5">
        <f>('Raw Wide'!F986-'Raw Wide'!F985)/'Raw Wide'!F985</f>
        <v>1.8416171872452109E-2</v>
      </c>
      <c r="I987" s="5">
        <f>('Raw Wide'!G986-'Raw Wide'!G985)/'Raw Wide'!G985</f>
        <v>8.9706288550159986E-3</v>
      </c>
      <c r="J987" s="5">
        <f>('Raw Wide'!H986-'Raw Wide'!H985)/'Raw Wide'!H985</f>
        <v>7.6117135672794838E-3</v>
      </c>
      <c r="K987" s="5">
        <f>('Raw Wide'!I986-'Raw Wide'!I985)/'Raw Wide'!I985</f>
        <v>8.1927710843374309E-3</v>
      </c>
      <c r="W987" s="2">
        <v>44329</v>
      </c>
      <c r="X987" s="9">
        <f>return[[#This Row],[1COV.DE]]-$N$7</f>
        <v>-1.7017836484353645E-3</v>
      </c>
      <c r="Y987" s="9">
        <f>return[[#This Row],[ADS.DE]]-$O$7</f>
        <v>4.3301293239376634E-3</v>
      </c>
      <c r="Z987" s="9">
        <f>return[[#This Row],[DB1.DE]]-$P$7</f>
        <v>1.9733936167367545E-3</v>
      </c>
      <c r="AA987" s="9">
        <f>return[[#This Row],[FME.DE]]-$Q$7</f>
        <v>1.4810415964049002E-2</v>
      </c>
      <c r="AB987" s="9">
        <f>return[[#This Row],[MRK.DE]]-$R$7</f>
        <v>1.7943554176093231E-2</v>
      </c>
      <c r="AC987" s="9">
        <f>return[[#This Row],[PUM.DE]]-$S$7</f>
        <v>8.1685080461197119E-3</v>
      </c>
      <c r="AD987" s="9">
        <f>return[[#This Row],[SIE.DE]]-$T$7</f>
        <v>7.4758179704480683E-3</v>
      </c>
      <c r="AE987" s="9">
        <f>return[[#This Row],[ZAL.DE]]-$U$7</f>
        <v>8.2383257015011344E-3</v>
      </c>
    </row>
    <row r="988" spans="3:31" x14ac:dyDescent="0.25">
      <c r="C988" s="2">
        <v>44330</v>
      </c>
      <c r="D988" s="5">
        <f>('Raw Wide'!B987-'Raw Wide'!B986)/'Raw Wide'!B986</f>
        <v>-1.8802221389339166E-2</v>
      </c>
      <c r="E988" s="5">
        <f>('Raw Wide'!C987-'Raw Wide'!C986)/'Raw Wide'!C986</f>
        <v>1.2989208979207018E-2</v>
      </c>
      <c r="F988" s="5">
        <f>('Raw Wide'!D987-'Raw Wide'!D986)/'Raw Wide'!D986</f>
        <v>1.4849816579391432E-2</v>
      </c>
      <c r="G988" s="5">
        <f>('Raw Wide'!E987-'Raw Wide'!E986)/'Raw Wide'!E986</f>
        <v>6.2950193061732107E-3</v>
      </c>
      <c r="H988" s="5">
        <f>('Raw Wide'!F987-'Raw Wide'!F986)/'Raw Wide'!F986</f>
        <v>1.5190014525453571E-2</v>
      </c>
      <c r="I988" s="5">
        <f>('Raw Wide'!G987-'Raw Wide'!G986)/'Raw Wide'!G986</f>
        <v>2.4449260367404146E-3</v>
      </c>
      <c r="J988" s="5">
        <f>('Raw Wide'!H987-'Raw Wide'!H986)/'Raw Wide'!H986</f>
        <v>2.9646486625178724E-2</v>
      </c>
      <c r="K988" s="5">
        <f>('Raw Wide'!I987-'Raw Wide'!I986)/'Raw Wide'!I986</f>
        <v>4.780138623326797E-3</v>
      </c>
      <c r="W988" s="2">
        <v>44330</v>
      </c>
      <c r="X988" s="9">
        <f>return[[#This Row],[1COV.DE]]-$N$7</f>
        <v>-1.8766010629566236E-2</v>
      </c>
      <c r="Y988" s="9">
        <f>return[[#This Row],[ADS.DE]]-$O$7</f>
        <v>1.2734443558310634E-2</v>
      </c>
      <c r="Z988" s="9">
        <f>return[[#This Row],[DB1.DE]]-$P$7</f>
        <v>1.4281452873369592E-2</v>
      </c>
      <c r="AA988" s="9">
        <f>return[[#This Row],[FME.DE]]-$Q$7</f>
        <v>6.5069078853838523E-3</v>
      </c>
      <c r="AB988" s="9">
        <f>return[[#This Row],[MRK.DE]]-$R$7</f>
        <v>1.4717396829094693E-2</v>
      </c>
      <c r="AC988" s="9">
        <f>return[[#This Row],[PUM.DE]]-$S$7</f>
        <v>1.6428052278441285E-3</v>
      </c>
      <c r="AD988" s="9">
        <f>return[[#This Row],[SIE.DE]]-$T$7</f>
        <v>2.951059102834731E-2</v>
      </c>
      <c r="AE988" s="9">
        <f>return[[#This Row],[ZAL.DE]]-$U$7</f>
        <v>4.8256932404905006E-3</v>
      </c>
    </row>
    <row r="989" spans="3:31" x14ac:dyDescent="0.25">
      <c r="C989" s="2">
        <v>44333</v>
      </c>
      <c r="D989" s="5">
        <f>('Raw Wide'!B988-'Raw Wide'!B987)/'Raw Wide'!B987</f>
        <v>-8.5166262488205104E-3</v>
      </c>
      <c r="E989" s="5">
        <f>('Raw Wide'!C988-'Raw Wide'!C987)/'Raw Wide'!C987</f>
        <v>2.8591227474762823E-2</v>
      </c>
      <c r="F989" s="5">
        <f>('Raw Wide'!D988-'Raw Wide'!D987)/'Raw Wide'!D987</f>
        <v>-4.2826853459774824E-3</v>
      </c>
      <c r="G989" s="5">
        <f>('Raw Wide'!E988-'Raw Wide'!E987)/'Raw Wide'!E987</f>
        <v>2.3830208688986076E-3</v>
      </c>
      <c r="H989" s="5">
        <f>('Raw Wide'!F988-'Raw Wide'!F987)/'Raw Wide'!F987</f>
        <v>5.699900278073944E-3</v>
      </c>
      <c r="I989" s="5">
        <f>('Raw Wide'!G988-'Raw Wide'!G987)/'Raw Wide'!G987</f>
        <v>5.5432576916006849E-3</v>
      </c>
      <c r="J989" s="5">
        <f>('Raw Wide'!H988-'Raw Wide'!H987)/'Raw Wide'!H987</f>
        <v>-2.1179426052653747E-2</v>
      </c>
      <c r="K989" s="5">
        <f>('Raw Wide'!I988-'Raw Wide'!I987)/'Raw Wide'!I987</f>
        <v>1.5699333594211946E-2</v>
      </c>
      <c r="W989" s="2">
        <v>44333</v>
      </c>
      <c r="X989" s="9">
        <f>return[[#This Row],[1COV.DE]]-$N$7</f>
        <v>-8.48041548904758E-3</v>
      </c>
      <c r="Y989" s="9">
        <f>return[[#This Row],[ADS.DE]]-$O$7</f>
        <v>2.8336462053866439E-2</v>
      </c>
      <c r="Z989" s="9">
        <f>return[[#This Row],[DB1.DE]]-$P$7</f>
        <v>-4.8510490519993229E-3</v>
      </c>
      <c r="AA989" s="9">
        <f>return[[#This Row],[FME.DE]]-$Q$7</f>
        <v>2.5949094481092496E-3</v>
      </c>
      <c r="AB989" s="9">
        <f>return[[#This Row],[MRK.DE]]-$R$7</f>
        <v>5.2272825817150665E-3</v>
      </c>
      <c r="AC989" s="9">
        <f>return[[#This Row],[PUM.DE]]-$S$7</f>
        <v>4.7411368827043991E-3</v>
      </c>
      <c r="AD989" s="9">
        <f>return[[#This Row],[SIE.DE]]-$T$7</f>
        <v>-2.1315321649485162E-2</v>
      </c>
      <c r="AE989" s="9">
        <f>return[[#This Row],[ZAL.DE]]-$U$7</f>
        <v>1.5744888211375652E-2</v>
      </c>
    </row>
    <row r="990" spans="3:31" x14ac:dyDescent="0.25">
      <c r="C990" s="2">
        <v>44334</v>
      </c>
      <c r="D990" s="5">
        <f>('Raw Wide'!B989-'Raw Wide'!B988)/'Raw Wide'!B988</f>
        <v>8.2318883207048044E-3</v>
      </c>
      <c r="E990" s="5">
        <f>('Raw Wide'!C989-'Raw Wide'!C988)/'Raw Wide'!C988</f>
        <v>-1.0107860388969658E-2</v>
      </c>
      <c r="F990" s="5">
        <f>('Raw Wide'!D989-'Raw Wide'!D988)/'Raw Wide'!D988</f>
        <v>3.5840367192845404E-4</v>
      </c>
      <c r="G990" s="5">
        <f>('Raw Wide'!E989-'Raw Wide'!E988)/'Raw Wide'!E988</f>
        <v>-5.349127705834871E-3</v>
      </c>
      <c r="H990" s="5">
        <f>('Raw Wide'!F989-'Raw Wide'!F988)/'Raw Wide'!F988</f>
        <v>1.0628159789075383E-3</v>
      </c>
      <c r="I990" s="5">
        <f>('Raw Wide'!G989-'Raw Wide'!G988)/'Raw Wide'!G988</f>
        <v>5.9536600077996832E-3</v>
      </c>
      <c r="J990" s="5">
        <f>('Raw Wide'!H989-'Raw Wide'!H988)/'Raw Wide'!H988</f>
        <v>-1.6970633116692734E-2</v>
      </c>
      <c r="K990" s="5">
        <f>('Raw Wide'!I989-'Raw Wide'!I988)/'Raw Wide'!I988</f>
        <v>1.9906275880415068E-2</v>
      </c>
      <c r="W990" s="2">
        <v>44334</v>
      </c>
      <c r="X990" s="9">
        <f>return[[#This Row],[1COV.DE]]-$N$7</f>
        <v>8.2680990804777348E-3</v>
      </c>
      <c r="Y990" s="9">
        <f>return[[#This Row],[ADS.DE]]-$O$7</f>
        <v>-1.0362625809866043E-2</v>
      </c>
      <c r="Z990" s="9">
        <f>return[[#This Row],[DB1.DE]]-$P$7</f>
        <v>-2.0996003409338635E-4</v>
      </c>
      <c r="AA990" s="9">
        <f>return[[#This Row],[FME.DE]]-$Q$7</f>
        <v>-5.1372391266242285E-3</v>
      </c>
      <c r="AB990" s="9">
        <f>return[[#This Row],[MRK.DE]]-$R$7</f>
        <v>5.9019828254866058E-4</v>
      </c>
      <c r="AC990" s="9">
        <f>return[[#This Row],[PUM.DE]]-$S$7</f>
        <v>5.1515391989033973E-3</v>
      </c>
      <c r="AD990" s="9">
        <f>return[[#This Row],[SIE.DE]]-$T$7</f>
        <v>-1.7106528713524149E-2</v>
      </c>
      <c r="AE990" s="9">
        <f>return[[#This Row],[ZAL.DE]]-$U$7</f>
        <v>1.9951830497578774E-2</v>
      </c>
    </row>
    <row r="991" spans="3:31" x14ac:dyDescent="0.25">
      <c r="C991" s="2">
        <v>44335</v>
      </c>
      <c r="D991" s="5">
        <f>('Raw Wide'!B990-'Raw Wide'!B989)/'Raw Wide'!B989</f>
        <v>-1.7749338343490347E-2</v>
      </c>
      <c r="E991" s="5">
        <f>('Raw Wide'!C990-'Raw Wide'!C989)/'Raw Wide'!C989</f>
        <v>2.5527932572726557E-3</v>
      </c>
      <c r="F991" s="5">
        <f>('Raw Wide'!D990-'Raw Wide'!D989)/'Raw Wide'!D989</f>
        <v>-1.0390520561528536E-2</v>
      </c>
      <c r="G991" s="5">
        <f>('Raw Wide'!E990-'Raw Wide'!E989)/'Raw Wide'!E989</f>
        <v>-7.1707188991102042E-3</v>
      </c>
      <c r="H991" s="5">
        <f>('Raw Wide'!F990-'Raw Wide'!F989)/'Raw Wide'!F989</f>
        <v>1.0615624721790942E-2</v>
      </c>
      <c r="I991" s="5">
        <f>('Raw Wide'!G990-'Raw Wide'!G989)/'Raw Wide'!G989</f>
        <v>-3.2879306412245822E-3</v>
      </c>
      <c r="J991" s="5">
        <f>('Raw Wide'!H990-'Raw Wide'!H989)/'Raw Wide'!H989</f>
        <v>-3.8411869495243237E-2</v>
      </c>
      <c r="K991" s="5">
        <f>('Raw Wide'!I990-'Raw Wide'!I989)/'Raw Wide'!I989</f>
        <v>-2.8243387560123668E-2</v>
      </c>
      <c r="W991" s="2">
        <v>44335</v>
      </c>
      <c r="X991" s="9">
        <f>return[[#This Row],[1COV.DE]]-$N$7</f>
        <v>-1.7713127583717417E-2</v>
      </c>
      <c r="Y991" s="9">
        <f>return[[#This Row],[ADS.DE]]-$O$7</f>
        <v>2.2980278363762719E-3</v>
      </c>
      <c r="Z991" s="9">
        <f>return[[#This Row],[DB1.DE]]-$P$7</f>
        <v>-1.0958884267550376E-2</v>
      </c>
      <c r="AA991" s="9">
        <f>return[[#This Row],[FME.DE]]-$Q$7</f>
        <v>-6.9588303198995626E-3</v>
      </c>
      <c r="AB991" s="9">
        <f>return[[#This Row],[MRK.DE]]-$R$7</f>
        <v>1.0143007025432063E-2</v>
      </c>
      <c r="AC991" s="9">
        <f>return[[#This Row],[PUM.DE]]-$S$7</f>
        <v>-4.0900514501208685E-3</v>
      </c>
      <c r="AD991" s="9">
        <f>return[[#This Row],[SIE.DE]]-$T$7</f>
        <v>-3.8547765092074651E-2</v>
      </c>
      <c r="AE991" s="9">
        <f>return[[#This Row],[ZAL.DE]]-$U$7</f>
        <v>-2.8197832942959963E-2</v>
      </c>
    </row>
    <row r="992" spans="3:31" x14ac:dyDescent="0.25">
      <c r="C992" s="2">
        <v>44336</v>
      </c>
      <c r="D992" s="5">
        <f>('Raw Wide'!B991-'Raw Wide'!B990)/'Raw Wide'!B990</f>
        <v>2.2406958049832528E-2</v>
      </c>
      <c r="E992" s="5">
        <f>('Raw Wide'!C991-'Raw Wide'!C990)/'Raw Wide'!C990</f>
        <v>1.3070777802441999E-2</v>
      </c>
      <c r="F992" s="5">
        <f>('Raw Wide'!D991-'Raw Wide'!D990)/'Raw Wide'!D990</f>
        <v>2.4056241821885403E-2</v>
      </c>
      <c r="G992" s="5">
        <f>('Raw Wide'!E991-'Raw Wide'!E990)/'Raw Wide'!E990</f>
        <v>1.7153261484247961E-2</v>
      </c>
      <c r="H992" s="5">
        <f>('Raw Wide'!F991-'Raw Wide'!F990)/'Raw Wide'!F990</f>
        <v>2.5910341473707549E-2</v>
      </c>
      <c r="I992" s="5">
        <f>('Raw Wide'!G991-'Raw Wide'!G990)/'Raw Wide'!G990</f>
        <v>8.795937182956336E-4</v>
      </c>
      <c r="J992" s="5">
        <f>('Raw Wide'!H991-'Raw Wide'!H990)/'Raw Wide'!H990</f>
        <v>8.8271093061862132E-3</v>
      </c>
      <c r="K992" s="5">
        <f>('Raw Wide'!I991-'Raw Wide'!I990)/'Raw Wide'!I990</f>
        <v>2.9300614712908891E-2</v>
      </c>
      <c r="W992" s="2">
        <v>44336</v>
      </c>
      <c r="X992" s="9">
        <f>return[[#This Row],[1COV.DE]]-$N$7</f>
        <v>2.2443168809605459E-2</v>
      </c>
      <c r="Y992" s="9">
        <f>return[[#This Row],[ADS.DE]]-$O$7</f>
        <v>1.2816012381545614E-2</v>
      </c>
      <c r="Z992" s="9">
        <f>return[[#This Row],[DB1.DE]]-$P$7</f>
        <v>2.3487878115863562E-2</v>
      </c>
      <c r="AA992" s="9">
        <f>return[[#This Row],[FME.DE]]-$Q$7</f>
        <v>1.7365150063458602E-2</v>
      </c>
      <c r="AB992" s="9">
        <f>return[[#This Row],[MRK.DE]]-$R$7</f>
        <v>2.543772377734867E-2</v>
      </c>
      <c r="AC992" s="9">
        <f>return[[#This Row],[PUM.DE]]-$S$7</f>
        <v>7.7472909399347581E-5</v>
      </c>
      <c r="AD992" s="9">
        <f>return[[#This Row],[SIE.DE]]-$T$7</f>
        <v>8.6912137093547968E-3</v>
      </c>
      <c r="AE992" s="9">
        <f>return[[#This Row],[ZAL.DE]]-$U$7</f>
        <v>2.9346169330072596E-2</v>
      </c>
    </row>
    <row r="993" spans="3:31" x14ac:dyDescent="0.25">
      <c r="C993" s="2">
        <v>44337</v>
      </c>
      <c r="D993" s="5">
        <f>('Raw Wide'!B992-'Raw Wide'!B991)/'Raw Wide'!B991</f>
        <v>-1.2725351572195433E-2</v>
      </c>
      <c r="E993" s="5">
        <f>('Raw Wide'!C992-'Raw Wide'!C991)/'Raw Wide'!C991</f>
        <v>1.1896845306321867E-2</v>
      </c>
      <c r="F993" s="5">
        <f>('Raw Wide'!D992-'Raw Wide'!D991)/'Raw Wide'!D991</f>
        <v>-9.7579294842787389E-3</v>
      </c>
      <c r="G993" s="5">
        <f>('Raw Wide'!E992-'Raw Wide'!E991)/'Raw Wide'!E991</f>
        <v>8.753332349200069E-3</v>
      </c>
      <c r="H993" s="5">
        <f>('Raw Wide'!F992-'Raw Wide'!F991)/'Raw Wide'!F991</f>
        <v>2.3891569805982223E-3</v>
      </c>
      <c r="I993" s="5">
        <f>('Raw Wide'!G992-'Raw Wide'!G991)/'Raw Wide'!G991</f>
        <v>1.428261485750037E-2</v>
      </c>
      <c r="J993" s="5">
        <f>('Raw Wide'!H992-'Raw Wide'!H991)/'Raw Wide'!H991</f>
        <v>7.4150833323801176E-3</v>
      </c>
      <c r="K993" s="5">
        <f>('Raw Wide'!I992-'Raw Wide'!I991)/'Raw Wide'!I991</f>
        <v>-8.9532480847136532E-3</v>
      </c>
      <c r="W993" s="2">
        <v>44337</v>
      </c>
      <c r="X993" s="9">
        <f>return[[#This Row],[1COV.DE]]-$N$7</f>
        <v>-1.2689140812422502E-2</v>
      </c>
      <c r="Y993" s="9">
        <f>return[[#This Row],[ADS.DE]]-$O$7</f>
        <v>1.1642079885425483E-2</v>
      </c>
      <c r="Z993" s="9">
        <f>return[[#This Row],[DB1.DE]]-$P$7</f>
        <v>-1.0326293190300579E-2</v>
      </c>
      <c r="AA993" s="9">
        <f>return[[#This Row],[FME.DE]]-$Q$7</f>
        <v>8.9652209284107106E-3</v>
      </c>
      <c r="AB993" s="9">
        <f>return[[#This Row],[MRK.DE]]-$R$7</f>
        <v>1.9165392842393446E-3</v>
      </c>
      <c r="AC993" s="9">
        <f>return[[#This Row],[PUM.DE]]-$S$7</f>
        <v>1.3480494048604083E-2</v>
      </c>
      <c r="AD993" s="9">
        <f>return[[#This Row],[SIE.DE]]-$T$7</f>
        <v>7.2791877355487021E-3</v>
      </c>
      <c r="AE993" s="9">
        <f>return[[#This Row],[ZAL.DE]]-$U$7</f>
        <v>-8.9076934675499497E-3</v>
      </c>
    </row>
    <row r="994" spans="3:31" x14ac:dyDescent="0.25">
      <c r="C994" s="2">
        <v>44341</v>
      </c>
      <c r="D994" s="5">
        <f>('Raw Wide'!B993-'Raw Wide'!B992)/'Raw Wide'!B992</f>
        <v>2.1482095493539437E-3</v>
      </c>
      <c r="E994" s="5">
        <f>('Raw Wide'!C993-'Raw Wide'!C992)/'Raw Wide'!C992</f>
        <v>-9.2730810069970408E-3</v>
      </c>
      <c r="F994" s="5">
        <f>('Raw Wide'!D993-'Raw Wide'!D992)/'Raw Wide'!D992</f>
        <v>1.0949148708155798E-3</v>
      </c>
      <c r="G994" s="5">
        <f>('Raw Wide'!E993-'Raw Wide'!E992)/'Raw Wide'!E992</f>
        <v>-1.1669693530114246E-2</v>
      </c>
      <c r="H994" s="5">
        <f>('Raw Wide'!F993-'Raw Wide'!F992)/'Raw Wide'!F992</f>
        <v>7.1500641858098105E-3</v>
      </c>
      <c r="I994" s="5">
        <f>('Raw Wide'!G993-'Raw Wide'!G992)/'Raw Wide'!G992</f>
        <v>1.0182028856149482E-2</v>
      </c>
      <c r="J994" s="5">
        <f>('Raw Wide'!H993-'Raw Wide'!H992)/'Raw Wide'!H992</f>
        <v>-3.5329780053117523E-3</v>
      </c>
      <c r="K994" s="5">
        <f>('Raw Wide'!I993-'Raw Wide'!I992)/'Raw Wide'!I992</f>
        <v>3.2429964439655568E-2</v>
      </c>
      <c r="W994" s="2">
        <v>44341</v>
      </c>
      <c r="X994" s="9">
        <f>return[[#This Row],[1COV.DE]]-$N$7</f>
        <v>2.1844203091268737E-3</v>
      </c>
      <c r="Y994" s="9">
        <f>return[[#This Row],[ADS.DE]]-$O$7</f>
        <v>-9.5278464278934251E-3</v>
      </c>
      <c r="Z994" s="9">
        <f>return[[#This Row],[DB1.DE]]-$P$7</f>
        <v>5.2655116479373941E-4</v>
      </c>
      <c r="AA994" s="9">
        <f>return[[#This Row],[FME.DE]]-$Q$7</f>
        <v>-1.1457804950903604E-2</v>
      </c>
      <c r="AB994" s="9">
        <f>return[[#This Row],[MRK.DE]]-$R$7</f>
        <v>6.677446489450933E-3</v>
      </c>
      <c r="AC994" s="9">
        <f>return[[#This Row],[PUM.DE]]-$S$7</f>
        <v>9.3799080472531954E-3</v>
      </c>
      <c r="AD994" s="9">
        <f>return[[#This Row],[SIE.DE]]-$T$7</f>
        <v>-3.6688736021431682E-3</v>
      </c>
      <c r="AE994" s="9">
        <f>return[[#This Row],[ZAL.DE]]-$U$7</f>
        <v>3.2475519056819273E-2</v>
      </c>
    </row>
    <row r="995" spans="3:31" x14ac:dyDescent="0.25">
      <c r="C995" s="2">
        <v>44342</v>
      </c>
      <c r="D995" s="5">
        <f>('Raw Wide'!B994-'Raw Wide'!B993)/'Raw Wide'!B993</f>
        <v>-4.6444831496505372E-3</v>
      </c>
      <c r="E995" s="5">
        <f>('Raw Wide'!C994-'Raw Wide'!C993)/'Raw Wide'!C993</f>
        <v>-7.0199324587711274E-3</v>
      </c>
      <c r="F995" s="5">
        <f>('Raw Wide'!D994-'Raw Wide'!D993)/'Raw Wide'!D993</f>
        <v>-4.0101754678664343E-3</v>
      </c>
      <c r="G995" s="5">
        <f>('Raw Wide'!E994-'Raw Wide'!E993)/'Raw Wide'!E993</f>
        <v>1.211053346889187E-3</v>
      </c>
      <c r="H995" s="5">
        <f>('Raw Wide'!F994-'Raw Wide'!F993)/'Raw Wide'!F993</f>
        <v>-4.394834056855864E-3</v>
      </c>
      <c r="I995" s="5">
        <f>('Raw Wide'!G994-'Raw Wide'!G993)/'Raw Wide'!G993</f>
        <v>3.6456463033201661E-3</v>
      </c>
      <c r="J995" s="5">
        <f>('Raw Wide'!H994-'Raw Wide'!H993)/'Raw Wide'!H993</f>
        <v>-5.0229672659761453E-3</v>
      </c>
      <c r="K995" s="5">
        <f>('Raw Wide'!I994-'Raw Wide'!I993)/'Raw Wide'!I993</f>
        <v>-1.7948844715603674E-3</v>
      </c>
      <c r="W995" s="2">
        <v>44342</v>
      </c>
      <c r="X995" s="9">
        <f>return[[#This Row],[1COV.DE]]-$N$7</f>
        <v>-4.6082723898776068E-3</v>
      </c>
      <c r="Y995" s="9">
        <f>return[[#This Row],[ADS.DE]]-$O$7</f>
        <v>-7.2746978796675108E-3</v>
      </c>
      <c r="Z995" s="9">
        <f>return[[#This Row],[DB1.DE]]-$P$7</f>
        <v>-4.5785391738882748E-3</v>
      </c>
      <c r="AA995" s="9">
        <f>return[[#This Row],[FME.DE]]-$Q$7</f>
        <v>1.422941926099829E-3</v>
      </c>
      <c r="AB995" s="9">
        <f>return[[#This Row],[MRK.DE]]-$R$7</f>
        <v>-4.8674517532147415E-3</v>
      </c>
      <c r="AC995" s="9">
        <f>return[[#This Row],[PUM.DE]]-$S$7</f>
        <v>2.8435254944238798E-3</v>
      </c>
      <c r="AD995" s="9">
        <f>return[[#This Row],[SIE.DE]]-$T$7</f>
        <v>-5.1588628628075608E-3</v>
      </c>
      <c r="AE995" s="9">
        <f>return[[#This Row],[ZAL.DE]]-$U$7</f>
        <v>-1.7493298543966636E-3</v>
      </c>
    </row>
    <row r="996" spans="3:31" x14ac:dyDescent="0.25">
      <c r="C996" s="2">
        <v>44343</v>
      </c>
      <c r="D996" s="5">
        <f>('Raw Wide'!B995-'Raw Wide'!B994)/'Raw Wide'!B994</f>
        <v>2.1177303882769258E-2</v>
      </c>
      <c r="E996" s="5">
        <f>('Raw Wide'!C995-'Raw Wide'!C994)/'Raw Wide'!C994</f>
        <v>6.733110516926094E-4</v>
      </c>
      <c r="F996" s="5">
        <f>('Raw Wide'!D995-'Raw Wide'!D994)/'Raw Wide'!D994</f>
        <v>-2.196188246400587E-2</v>
      </c>
      <c r="G996" s="5">
        <f>('Raw Wide'!E995-'Raw Wide'!E994)/'Raw Wide'!E994</f>
        <v>1.209603959601512E-3</v>
      </c>
      <c r="H996" s="5">
        <f>('Raw Wide'!F995-'Raw Wide'!F994)/'Raw Wide'!F994</f>
        <v>-1.5619696566327652E-2</v>
      </c>
      <c r="I996" s="5">
        <f>('Raw Wide'!G995-'Raw Wide'!G994)/'Raw Wide'!G994</f>
        <v>-6.4102217004921875E-3</v>
      </c>
      <c r="J996" s="5">
        <f>('Raw Wide'!H995-'Raw Wide'!H994)/'Raw Wide'!H994</f>
        <v>-3.4743836351844901E-2</v>
      </c>
      <c r="K996" s="5">
        <f>('Raw Wide'!I995-'Raw Wide'!I994)/'Raw Wide'!I994</f>
        <v>-8.0917169670133224E-3</v>
      </c>
      <c r="W996" s="2">
        <v>44343</v>
      </c>
      <c r="X996" s="9">
        <f>return[[#This Row],[1COV.DE]]-$N$7</f>
        <v>2.1213514642542189E-2</v>
      </c>
      <c r="Y996" s="9">
        <f>return[[#This Row],[ADS.DE]]-$O$7</f>
        <v>4.1854563079622557E-4</v>
      </c>
      <c r="Z996" s="9">
        <f>return[[#This Row],[DB1.DE]]-$P$7</f>
        <v>-2.2530246170027711E-2</v>
      </c>
      <c r="AA996" s="9">
        <f>return[[#This Row],[FME.DE]]-$Q$7</f>
        <v>1.4214925388121541E-3</v>
      </c>
      <c r="AB996" s="9">
        <f>return[[#This Row],[MRK.DE]]-$R$7</f>
        <v>-1.6092314262686529E-2</v>
      </c>
      <c r="AC996" s="9">
        <f>return[[#This Row],[PUM.DE]]-$S$7</f>
        <v>-7.2123425093884733E-3</v>
      </c>
      <c r="AD996" s="9">
        <f>return[[#This Row],[SIE.DE]]-$T$7</f>
        <v>-3.4879731948676315E-2</v>
      </c>
      <c r="AE996" s="9">
        <f>return[[#This Row],[ZAL.DE]]-$U$7</f>
        <v>-8.0461623498496188E-3</v>
      </c>
    </row>
    <row r="997" spans="3:31" x14ac:dyDescent="0.25">
      <c r="C997" s="2">
        <v>44344</v>
      </c>
      <c r="D997" s="5">
        <f>('Raw Wide'!B996-'Raw Wide'!B995)/'Raw Wide'!B995</f>
        <v>7.0298111835485396E-3</v>
      </c>
      <c r="E997" s="5">
        <f>('Raw Wide'!C996-'Raw Wide'!C995)/'Raw Wide'!C995</f>
        <v>7.064803484288085E-3</v>
      </c>
      <c r="F997" s="5">
        <f>('Raw Wide'!D996-'Raw Wide'!D995)/'Raw Wide'!D995</f>
        <v>4.116610788393555E-3</v>
      </c>
      <c r="G997" s="5">
        <f>('Raw Wide'!E996-'Raw Wide'!E995)/'Raw Wide'!E995</f>
        <v>-6.6445134926065037E-3</v>
      </c>
      <c r="H997" s="5">
        <f>('Raw Wide'!F996-'Raw Wide'!F995)/'Raw Wide'!F995</f>
        <v>1.8282240817483971E-2</v>
      </c>
      <c r="I997" s="5">
        <f>('Raw Wide'!G996-'Raw Wide'!G995)/'Raw Wide'!G995</f>
        <v>8.8171856197460929E-3</v>
      </c>
      <c r="J997" s="5">
        <f>('Raw Wide'!H996-'Raw Wide'!H995)/'Raw Wide'!H995</f>
        <v>3.7532546092271579E-2</v>
      </c>
      <c r="K997" s="5">
        <f>('Raw Wide'!I996-'Raw Wide'!I995)/'Raw Wide'!I995</f>
        <v>-5.8917288490430821E-3</v>
      </c>
      <c r="W997" s="2">
        <v>44344</v>
      </c>
      <c r="X997" s="9">
        <f>return[[#This Row],[1COV.DE]]-$N$7</f>
        <v>7.06602194332147E-3</v>
      </c>
      <c r="Y997" s="9">
        <f>return[[#This Row],[ADS.DE]]-$O$7</f>
        <v>6.8100380633917008E-3</v>
      </c>
      <c r="Z997" s="9">
        <f>return[[#This Row],[DB1.DE]]-$P$7</f>
        <v>3.5482470823717145E-3</v>
      </c>
      <c r="AA997" s="9">
        <f>return[[#This Row],[FME.DE]]-$Q$7</f>
        <v>-6.4326249133958621E-3</v>
      </c>
      <c r="AB997" s="9">
        <f>return[[#This Row],[MRK.DE]]-$R$7</f>
        <v>1.7809623121125093E-2</v>
      </c>
      <c r="AC997" s="9">
        <f>return[[#This Row],[PUM.DE]]-$S$7</f>
        <v>8.0150648108498063E-3</v>
      </c>
      <c r="AD997" s="9">
        <f>return[[#This Row],[SIE.DE]]-$T$7</f>
        <v>3.7396650495440165E-2</v>
      </c>
      <c r="AE997" s="9">
        <f>return[[#This Row],[ZAL.DE]]-$U$7</f>
        <v>-5.8461742318793785E-3</v>
      </c>
    </row>
    <row r="998" spans="3:31" x14ac:dyDescent="0.25">
      <c r="C998" s="2">
        <v>44347</v>
      </c>
      <c r="D998" s="5">
        <f>('Raw Wide'!B997-'Raw Wide'!B996)/'Raw Wide'!B996</f>
        <v>0</v>
      </c>
      <c r="E998" s="5">
        <f>('Raw Wide'!C997-'Raw Wide'!C996)/'Raw Wide'!C996</f>
        <v>-3.3405866516878443E-3</v>
      </c>
      <c r="F998" s="5">
        <f>('Raw Wide'!D997-'Raw Wide'!D996)/'Raw Wide'!D996</f>
        <v>-3.354399516468657E-3</v>
      </c>
      <c r="G998" s="5">
        <f>('Raw Wide'!E997-'Raw Wide'!E996)/'Raw Wide'!E996</f>
        <v>-6.3848829494191758E-3</v>
      </c>
      <c r="H998" s="5">
        <f>('Raw Wide'!F997-'Raw Wide'!F996)/'Raw Wide'!F996</f>
        <v>-3.3882022358696723E-4</v>
      </c>
      <c r="I998" s="5">
        <f>('Raw Wide'!G997-'Raw Wide'!G996)/'Raw Wide'!G996</f>
        <v>0</v>
      </c>
      <c r="J998" s="5">
        <f>('Raw Wide'!H997-'Raw Wide'!H996)/'Raw Wide'!H996</f>
        <v>-1.6753096240172471E-2</v>
      </c>
      <c r="K998" s="5">
        <f>('Raw Wide'!I997-'Raw Wide'!I996)/'Raw Wide'!I996</f>
        <v>-3.6471393582661487E-3</v>
      </c>
      <c r="W998" s="2">
        <v>44347</v>
      </c>
      <c r="X998" s="9">
        <f>return[[#This Row],[1COV.DE]]-$N$7</f>
        <v>3.6210759772930063E-5</v>
      </c>
      <c r="Y998" s="9">
        <f>return[[#This Row],[ADS.DE]]-$O$7</f>
        <v>-3.5953520725842281E-3</v>
      </c>
      <c r="Z998" s="9">
        <f>return[[#This Row],[DB1.DE]]-$P$7</f>
        <v>-3.9227632224904975E-3</v>
      </c>
      <c r="AA998" s="9">
        <f>return[[#This Row],[FME.DE]]-$Q$7</f>
        <v>-6.1729943702085333E-3</v>
      </c>
      <c r="AB998" s="9">
        <f>return[[#This Row],[MRK.DE]]-$R$7</f>
        <v>-8.1143791994584501E-4</v>
      </c>
      <c r="AC998" s="9">
        <f>return[[#This Row],[PUM.DE]]-$S$7</f>
        <v>-8.0212080889628602E-4</v>
      </c>
      <c r="AD998" s="9">
        <f>return[[#This Row],[SIE.DE]]-$T$7</f>
        <v>-1.6888991837003885E-2</v>
      </c>
      <c r="AE998" s="9">
        <f>return[[#This Row],[ZAL.DE]]-$U$7</f>
        <v>-3.6015847411024452E-3</v>
      </c>
    </row>
    <row r="999" spans="3:31" x14ac:dyDescent="0.25">
      <c r="C999" s="2">
        <v>44348</v>
      </c>
      <c r="D999" s="5">
        <f>('Raw Wide'!B998-'Raw Wide'!B997)/'Raw Wide'!B997</f>
        <v>1.7102942746379742E-2</v>
      </c>
      <c r="E999" s="5">
        <f>('Raw Wide'!C998-'Raw Wide'!C997)/'Raw Wide'!C997</f>
        <v>-1.173110594525335E-3</v>
      </c>
      <c r="F999" s="5">
        <f>('Raw Wide'!D998-'Raw Wide'!D997)/'Raw Wide'!D997</f>
        <v>0</v>
      </c>
      <c r="G999" s="5">
        <f>('Raw Wide'!E998-'Raw Wide'!E997)/'Raw Wide'!E997</f>
        <v>0</v>
      </c>
      <c r="H999" s="5">
        <f>('Raw Wide'!F998-'Raw Wide'!F997)/'Raw Wide'!F997</f>
        <v>-5.4218722637501366E-3</v>
      </c>
      <c r="I999" s="5">
        <f>('Raw Wide'!G998-'Raw Wide'!G997)/'Raw Wide'!G997</f>
        <v>-1.5988056282124522E-2</v>
      </c>
      <c r="J999" s="5">
        <f>('Raw Wide'!H998-'Raw Wide'!H997)/'Raw Wide'!H997</f>
        <v>1.8094107698774235E-2</v>
      </c>
      <c r="K999" s="5">
        <f>('Raw Wide'!I998-'Raw Wide'!I997)/'Raw Wide'!I997</f>
        <v>4.3468349198543671E-2</v>
      </c>
      <c r="W999" s="2">
        <v>44348</v>
      </c>
      <c r="X999" s="9">
        <f>return[[#This Row],[1COV.DE]]-$N$7</f>
        <v>1.7139153506152673E-2</v>
      </c>
      <c r="Y999" s="9">
        <f>return[[#This Row],[ADS.DE]]-$O$7</f>
        <v>-1.4278760154217188E-3</v>
      </c>
      <c r="Z999" s="9">
        <f>return[[#This Row],[DB1.DE]]-$P$7</f>
        <v>-5.6836370602184039E-4</v>
      </c>
      <c r="AA999" s="9">
        <f>return[[#This Row],[FME.DE]]-$Q$7</f>
        <v>2.1188857921064204E-4</v>
      </c>
      <c r="AB999" s="9">
        <f>return[[#This Row],[MRK.DE]]-$R$7</f>
        <v>-5.8944899601090141E-3</v>
      </c>
      <c r="AC999" s="9">
        <f>return[[#This Row],[PUM.DE]]-$S$7</f>
        <v>-1.6790177091020809E-2</v>
      </c>
      <c r="AD999" s="9">
        <f>return[[#This Row],[SIE.DE]]-$T$7</f>
        <v>1.795821210194282E-2</v>
      </c>
      <c r="AE999" s="9">
        <f>return[[#This Row],[ZAL.DE]]-$U$7</f>
        <v>4.3513903815707376E-2</v>
      </c>
    </row>
    <row r="1000" spans="3:31" x14ac:dyDescent="0.25">
      <c r="C1000" s="2">
        <v>44349</v>
      </c>
      <c r="D1000" s="5">
        <f>('Raw Wide'!B999-'Raw Wide'!B998)/'Raw Wide'!B998</f>
        <v>-1.372678289070556E-2</v>
      </c>
      <c r="E1000" s="5">
        <f>('Raw Wide'!C999-'Raw Wide'!C998)/'Raw Wide'!C998</f>
        <v>1.6778088299674214E-3</v>
      </c>
      <c r="F1000" s="5">
        <f>('Raw Wide'!D999-'Raw Wide'!D998)/'Raw Wide'!D998</f>
        <v>-1.4959144972115134E-3</v>
      </c>
      <c r="G1000" s="5">
        <f>('Raw Wide'!E999-'Raw Wide'!E998)/'Raw Wide'!E998</f>
        <v>6.1199136114720261E-3</v>
      </c>
      <c r="H1000" s="5">
        <f>('Raw Wide'!F999-'Raw Wide'!F998)/'Raw Wide'!F998</f>
        <v>-1.8739353766482777E-2</v>
      </c>
      <c r="I1000" s="5">
        <f>('Raw Wide'!G999-'Raw Wide'!G998)/'Raw Wide'!G998</f>
        <v>5.4159644027083204E-3</v>
      </c>
      <c r="J1000" s="5">
        <f>('Raw Wide'!H999-'Raw Wide'!H998)/'Raw Wide'!H998</f>
        <v>9.9230640635595956E-3</v>
      </c>
      <c r="K1000" s="5">
        <f>('Raw Wide'!I999-'Raw Wide'!I998)/'Raw Wide'!I998</f>
        <v>1.0523996815128412E-2</v>
      </c>
      <c r="W1000" s="2">
        <v>44349</v>
      </c>
      <c r="X1000" s="9">
        <f>return[[#This Row],[1COV.DE]]-$N$7</f>
        <v>-1.3690572130932629E-2</v>
      </c>
      <c r="Y1000" s="9">
        <f>return[[#This Row],[ADS.DE]]-$O$7</f>
        <v>1.4230434090710376E-3</v>
      </c>
      <c r="Z1000" s="9">
        <f>return[[#This Row],[DB1.DE]]-$P$7</f>
        <v>-2.0642782032333539E-3</v>
      </c>
      <c r="AA1000" s="9">
        <f>return[[#This Row],[FME.DE]]-$Q$7</f>
        <v>6.3318021906826685E-3</v>
      </c>
      <c r="AB1000" s="9">
        <f>return[[#This Row],[MRK.DE]]-$R$7</f>
        <v>-1.9211971462841655E-2</v>
      </c>
      <c r="AC1000" s="9">
        <f>return[[#This Row],[PUM.DE]]-$S$7</f>
        <v>4.6138435938120346E-3</v>
      </c>
      <c r="AD1000" s="9">
        <f>return[[#This Row],[SIE.DE]]-$T$7</f>
        <v>9.7871684667281793E-3</v>
      </c>
      <c r="AE1000" s="9">
        <f>return[[#This Row],[ZAL.DE]]-$U$7</f>
        <v>1.0569551432292115E-2</v>
      </c>
    </row>
    <row r="1001" spans="3:31" x14ac:dyDescent="0.25">
      <c r="C1001" s="2">
        <v>44350</v>
      </c>
      <c r="D1001" s="5">
        <f>('Raw Wide'!B1000-'Raw Wide'!B999)/'Raw Wide'!B999</f>
        <v>5.9150824166496179E-3</v>
      </c>
      <c r="E1001" s="5">
        <f>('Raw Wide'!C1000-'Raw Wide'!C999)/'Raw Wide'!C999</f>
        <v>1.5076436827993183E-3</v>
      </c>
      <c r="F1001" s="5">
        <f>('Raw Wide'!D1000-'Raw Wide'!D999)/'Raw Wide'!D999</f>
        <v>1.4981556099074526E-3</v>
      </c>
      <c r="G1001" s="5">
        <f>('Raw Wide'!E1000-'Raw Wide'!E999)/'Raw Wide'!E999</f>
        <v>1.7944036565203245E-2</v>
      </c>
      <c r="H1001" s="5">
        <f>('Raw Wide'!F1000-'Raw Wide'!F999)/'Raw Wide'!F999</f>
        <v>-4.5138676066689681E-3</v>
      </c>
      <c r="I1001" s="5">
        <f>('Raw Wide'!G1000-'Raw Wide'!G999)/'Raw Wide'!G999</f>
        <v>-2.154445609909909E-4</v>
      </c>
      <c r="J1001" s="5">
        <f>('Raw Wide'!H1000-'Raw Wide'!H999)/'Raw Wide'!H999</f>
        <v>-4.5462435333244984E-3</v>
      </c>
      <c r="K1001" s="5">
        <f>('Raw Wide'!I1000-'Raw Wide'!I999)/'Raw Wide'!I999</f>
        <v>1.5404621392926801E-2</v>
      </c>
      <c r="W1001" s="2">
        <v>44350</v>
      </c>
      <c r="X1001" s="9">
        <f>return[[#This Row],[1COV.DE]]-$N$7</f>
        <v>5.9512931764225483E-3</v>
      </c>
      <c r="Y1001" s="9">
        <f>return[[#This Row],[ADS.DE]]-$O$7</f>
        <v>1.2528782619029345E-3</v>
      </c>
      <c r="Z1001" s="9">
        <f>return[[#This Row],[DB1.DE]]-$P$7</f>
        <v>9.2979190388561221E-4</v>
      </c>
      <c r="AA1001" s="9">
        <f>return[[#This Row],[FME.DE]]-$Q$7</f>
        <v>1.8155925144413887E-2</v>
      </c>
      <c r="AB1001" s="9">
        <f>return[[#This Row],[MRK.DE]]-$R$7</f>
        <v>-4.9864853030278456E-3</v>
      </c>
      <c r="AC1001" s="9">
        <f>return[[#This Row],[PUM.DE]]-$S$7</f>
        <v>-1.0175653698872768E-3</v>
      </c>
      <c r="AD1001" s="9">
        <f>return[[#This Row],[SIE.DE]]-$T$7</f>
        <v>-4.6821391301559139E-3</v>
      </c>
      <c r="AE1001" s="9">
        <f>return[[#This Row],[ZAL.DE]]-$U$7</f>
        <v>1.5450176010090504E-2</v>
      </c>
    </row>
    <row r="1002" spans="3:31" x14ac:dyDescent="0.25">
      <c r="C1002" s="2">
        <v>44351</v>
      </c>
      <c r="D1002" s="5">
        <f>('Raw Wide'!B1001-'Raw Wide'!B1000)/'Raw Wide'!B1000</f>
        <v>5.8802999577646847E-3</v>
      </c>
      <c r="E1002" s="5">
        <f>('Raw Wide'!C1001-'Raw Wide'!C1000)/'Raw Wide'!C1000</f>
        <v>-7.8608650964432595E-3</v>
      </c>
      <c r="F1002" s="5">
        <f>('Raw Wide'!D1001-'Raw Wide'!D1000)/'Raw Wide'!D1000</f>
        <v>8.6013901235483664E-3</v>
      </c>
      <c r="G1002" s="5">
        <f>('Raw Wide'!E1001-'Raw Wide'!E1000)/'Raw Wide'!E1000</f>
        <v>1.0457127284026349E-2</v>
      </c>
      <c r="H1002" s="5">
        <f>('Raw Wide'!F1001-'Raw Wide'!F1000)/'Raw Wide'!F1000</f>
        <v>2.1276502022209504E-2</v>
      </c>
      <c r="I1002" s="5">
        <f>('Raw Wide'!G1001-'Raw Wide'!G1000)/'Raw Wide'!G1000</f>
        <v>-2.5862733832602873E-3</v>
      </c>
      <c r="J1002" s="5">
        <f>('Raw Wide'!H1001-'Raw Wide'!H1000)/'Raw Wide'!H1000</f>
        <v>1.7678509076442248E-3</v>
      </c>
      <c r="K1002" s="5">
        <f>('Raw Wide'!I1001-'Raw Wide'!I1000)/'Raw Wide'!I1000</f>
        <v>2.0299167100409559E-2</v>
      </c>
      <c r="W1002" s="2">
        <v>44351</v>
      </c>
      <c r="X1002" s="9">
        <f>return[[#This Row],[1COV.DE]]-$N$7</f>
        <v>5.9165107175376151E-3</v>
      </c>
      <c r="Y1002" s="9">
        <f>return[[#This Row],[ADS.DE]]-$O$7</f>
        <v>-8.1156305173396438E-3</v>
      </c>
      <c r="Z1002" s="9">
        <f>return[[#This Row],[DB1.DE]]-$P$7</f>
        <v>8.0330264175265259E-3</v>
      </c>
      <c r="AA1002" s="9">
        <f>return[[#This Row],[FME.DE]]-$Q$7</f>
        <v>1.0669015863236991E-2</v>
      </c>
      <c r="AB1002" s="9">
        <f>return[[#This Row],[MRK.DE]]-$R$7</f>
        <v>2.0803884325850626E-2</v>
      </c>
      <c r="AC1002" s="9">
        <f>return[[#This Row],[PUM.DE]]-$S$7</f>
        <v>-3.3883941921565731E-3</v>
      </c>
      <c r="AD1002" s="9">
        <f>return[[#This Row],[SIE.DE]]-$T$7</f>
        <v>1.6319553108128089E-3</v>
      </c>
      <c r="AE1002" s="9">
        <f>return[[#This Row],[ZAL.DE]]-$U$7</f>
        <v>2.0344721717573264E-2</v>
      </c>
    </row>
    <row r="1003" spans="3:31" x14ac:dyDescent="0.25">
      <c r="C1003" s="2">
        <v>44354</v>
      </c>
      <c r="D1003" s="5">
        <f>('Raw Wide'!B1002-'Raw Wide'!B1001)/'Raw Wide'!B1001</f>
        <v>-3.0948660529706864E-3</v>
      </c>
      <c r="E1003" s="5">
        <f>('Raw Wide'!C1002-'Raw Wide'!C1001)/'Raw Wide'!C1001</f>
        <v>1.348562022720472E-3</v>
      </c>
      <c r="F1003" s="5">
        <f>('Raw Wide'!D1002-'Raw Wide'!D1001)/'Raw Wide'!D1001</f>
        <v>-2.2247359242109337E-3</v>
      </c>
      <c r="G1003" s="5">
        <f>('Raw Wide'!E1002-'Raw Wide'!E1001)/'Raw Wide'!E1001</f>
        <v>3.8438855323333051E-3</v>
      </c>
      <c r="H1003" s="5">
        <f>('Raw Wide'!F1002-'Raw Wide'!F1001)/'Raw Wide'!F1001</f>
        <v>8.1968419675680793E-3</v>
      </c>
      <c r="I1003" s="5">
        <f>('Raw Wide'!G1002-'Raw Wide'!G1001)/'Raw Wide'!G1001</f>
        <v>1.0155638883202018E-2</v>
      </c>
      <c r="J1003" s="5">
        <f>('Raw Wide'!H1002-'Raw Wide'!H1001)/'Raw Wide'!H1001</f>
        <v>2.9412437502370213E-4</v>
      </c>
      <c r="K1003" s="5">
        <f>('Raw Wide'!I1002-'Raw Wide'!I1001)/'Raw Wide'!I1001</f>
        <v>2.4502575916230358E-2</v>
      </c>
      <c r="W1003" s="2">
        <v>44354</v>
      </c>
      <c r="X1003" s="9">
        <f>return[[#This Row],[1COV.DE]]-$N$7</f>
        <v>-3.0586552931977564E-3</v>
      </c>
      <c r="Y1003" s="9">
        <f>return[[#This Row],[ADS.DE]]-$O$7</f>
        <v>1.0937966018240881E-3</v>
      </c>
      <c r="Z1003" s="9">
        <f>return[[#This Row],[DB1.DE]]-$P$7</f>
        <v>-2.7930996302327742E-3</v>
      </c>
      <c r="AA1003" s="9">
        <f>return[[#This Row],[FME.DE]]-$Q$7</f>
        <v>4.0557741115439475E-3</v>
      </c>
      <c r="AB1003" s="9">
        <f>return[[#This Row],[MRK.DE]]-$R$7</f>
        <v>7.7242242712092018E-3</v>
      </c>
      <c r="AC1003" s="9">
        <f>return[[#This Row],[PUM.DE]]-$S$7</f>
        <v>9.3535180743057316E-3</v>
      </c>
      <c r="AD1003" s="9">
        <f>return[[#This Row],[SIE.DE]]-$T$7</f>
        <v>1.582287781922863E-4</v>
      </c>
      <c r="AE1003" s="9">
        <f>return[[#This Row],[ZAL.DE]]-$U$7</f>
        <v>2.4548130533394063E-2</v>
      </c>
    </row>
    <row r="1004" spans="3:31" x14ac:dyDescent="0.25">
      <c r="C1004" s="2">
        <v>44355</v>
      </c>
      <c r="D1004" s="5">
        <f>('Raw Wide'!B1003-'Raw Wide'!B1002)/'Raw Wide'!B1002</f>
        <v>-2.4836164670769295E-2</v>
      </c>
      <c r="E1004" s="5">
        <f>('Raw Wide'!C1003-'Raw Wide'!C1002)/'Raw Wide'!C1002</f>
        <v>-6.3973257503632877E-3</v>
      </c>
      <c r="F1004" s="5">
        <f>('Raw Wide'!D1003-'Raw Wide'!D1002)/'Raw Wide'!D1002</f>
        <v>4.0877729615584777E-3</v>
      </c>
      <c r="G1004" s="5">
        <f>('Raw Wide'!E1003-'Raw Wide'!E1002)/'Raw Wide'!E1002</f>
        <v>-3.8291666540309823E-3</v>
      </c>
      <c r="H1004" s="5">
        <f>('Raw Wide'!F1003-'Raw Wide'!F1002)/'Raw Wide'!F1002</f>
        <v>1.8292616313377613E-2</v>
      </c>
      <c r="I1004" s="5">
        <f>('Raw Wide'!G1003-'Raw Wide'!G1002)/'Raw Wide'!G1002</f>
        <v>-3.2086305315872786E-3</v>
      </c>
      <c r="J1004" s="5">
        <f>('Raw Wide'!H1003-'Raw Wide'!H1002)/'Raw Wide'!H1002</f>
        <v>-7.3503047009699032E-4</v>
      </c>
      <c r="K1004" s="5">
        <f>('Raw Wide'!I1003-'Raw Wide'!I1002)/'Raw Wide'!I1002</f>
        <v>2.4530458893313317E-3</v>
      </c>
      <c r="W1004" s="2">
        <v>44355</v>
      </c>
      <c r="X1004" s="9">
        <f>return[[#This Row],[1COV.DE]]-$N$7</f>
        <v>-2.4799953910996365E-2</v>
      </c>
      <c r="Y1004" s="9">
        <f>return[[#This Row],[ADS.DE]]-$O$7</f>
        <v>-6.652091171259672E-3</v>
      </c>
      <c r="Z1004" s="9">
        <f>return[[#This Row],[DB1.DE]]-$P$7</f>
        <v>3.5194092555366372E-3</v>
      </c>
      <c r="AA1004" s="9">
        <f>return[[#This Row],[FME.DE]]-$Q$7</f>
        <v>-3.6172780748203403E-3</v>
      </c>
      <c r="AB1004" s="9">
        <f>return[[#This Row],[MRK.DE]]-$R$7</f>
        <v>1.7819998617018735E-2</v>
      </c>
      <c r="AC1004" s="9">
        <f>return[[#This Row],[PUM.DE]]-$S$7</f>
        <v>-4.0107513404835649E-3</v>
      </c>
      <c r="AD1004" s="9">
        <f>return[[#This Row],[SIE.DE]]-$T$7</f>
        <v>-8.7092606692840613E-4</v>
      </c>
      <c r="AE1004" s="9">
        <f>return[[#This Row],[ZAL.DE]]-$U$7</f>
        <v>2.4986005064950353E-3</v>
      </c>
    </row>
    <row r="1005" spans="3:31" x14ac:dyDescent="0.25">
      <c r="C1005" s="2">
        <v>44356</v>
      </c>
      <c r="D1005" s="5">
        <f>('Raw Wide'!B1004-'Raw Wide'!B1003)/'Raw Wide'!B1003</f>
        <v>-3.2897092971246149E-2</v>
      </c>
      <c r="E1005" s="5">
        <f>('Raw Wide'!C1004-'Raw Wide'!C1003)/'Raw Wide'!C1003</f>
        <v>-5.4218746910642233E-3</v>
      </c>
      <c r="F1005" s="5">
        <f>('Raw Wide'!D1004-'Raw Wide'!D1003)/'Raw Wide'!D1003</f>
        <v>-1.2953373175623766E-2</v>
      </c>
      <c r="G1005" s="5">
        <f>('Raw Wide'!E1004-'Raw Wide'!E1003)/'Raw Wide'!E1003</f>
        <v>9.4618266434115146E-3</v>
      </c>
      <c r="H1005" s="5">
        <f>('Raw Wide'!F1004-'Raw Wide'!F1003)/'Raw Wide'!F1003</f>
        <v>2.8276808238420541E-2</v>
      </c>
      <c r="I1005" s="5">
        <f>('Raw Wide'!G1004-'Raw Wide'!G1003)/'Raw Wide'!G1003</f>
        <v>-5.364826712000734E-3</v>
      </c>
      <c r="J1005" s="5">
        <f>('Raw Wide'!H1004-'Raw Wide'!H1003)/'Raw Wide'!H1003</f>
        <v>4.413169601970192E-4</v>
      </c>
      <c r="K1005" s="5">
        <f>('Raw Wide'!I1004-'Raw Wide'!I1003)/'Raw Wide'!I1003</f>
        <v>-4.3637835570190853E-2</v>
      </c>
      <c r="W1005" s="2">
        <v>44356</v>
      </c>
      <c r="X1005" s="9">
        <f>return[[#This Row],[1COV.DE]]-$N$7</f>
        <v>-3.2860882211473222E-2</v>
      </c>
      <c r="Y1005" s="9">
        <f>return[[#This Row],[ADS.DE]]-$O$7</f>
        <v>-5.6766401119606076E-3</v>
      </c>
      <c r="Z1005" s="9">
        <f>return[[#This Row],[DB1.DE]]-$P$7</f>
        <v>-1.3521736881645607E-2</v>
      </c>
      <c r="AA1005" s="9">
        <f>return[[#This Row],[FME.DE]]-$Q$7</f>
        <v>9.6737152226221562E-3</v>
      </c>
      <c r="AB1005" s="9">
        <f>return[[#This Row],[MRK.DE]]-$R$7</f>
        <v>2.7804190542061662E-2</v>
      </c>
      <c r="AC1005" s="9">
        <f>return[[#This Row],[PUM.DE]]-$S$7</f>
        <v>-6.1669475208970198E-3</v>
      </c>
      <c r="AD1005" s="9">
        <f>return[[#This Row],[SIE.DE]]-$T$7</f>
        <v>3.054213633656034E-4</v>
      </c>
      <c r="AE1005" s="9">
        <f>return[[#This Row],[ZAL.DE]]-$U$7</f>
        <v>-4.3592280953027147E-2</v>
      </c>
    </row>
    <row r="1006" spans="3:31" x14ac:dyDescent="0.25">
      <c r="C1006" s="2">
        <v>44357</v>
      </c>
      <c r="D1006" s="5">
        <f>('Raw Wide'!B1005-'Raw Wide'!B1004)/'Raw Wide'!B1004</f>
        <v>-8.0467174202500553E-3</v>
      </c>
      <c r="E1006" s="5">
        <f>('Raw Wide'!C1005-'Raw Wide'!C1004)/'Raw Wide'!C1004</f>
        <v>-7.4957966357009267E-3</v>
      </c>
      <c r="F1006" s="5">
        <f>('Raw Wide'!D1005-'Raw Wide'!D1004)/'Raw Wide'!D1004</f>
        <v>1.4998406783521706E-3</v>
      </c>
      <c r="G1006" s="5">
        <f>('Raw Wide'!E1005-'Raw Wide'!E1004)/'Raw Wide'!E1004</f>
        <v>1.7575321321395118E-3</v>
      </c>
      <c r="H1006" s="5">
        <f>('Raw Wide'!F1005-'Raw Wide'!F1004)/'Raw Wide'!F1004</f>
        <v>7.4409093757516259E-3</v>
      </c>
      <c r="I1006" s="5">
        <f>('Raw Wide'!G1005-'Raw Wide'!G1004)/'Raw Wide'!G1004</f>
        <v>-1.0355937831045487E-2</v>
      </c>
      <c r="J1006" s="5">
        <f>('Raw Wide'!H1005-'Raw Wide'!H1004)/'Raw Wide'!H1004</f>
        <v>-6.6175677967270164E-3</v>
      </c>
      <c r="K1006" s="5">
        <f>('Raw Wide'!I1005-'Raw Wide'!I1004)/'Raw Wide'!I1004</f>
        <v>-6.6098398738856862E-3</v>
      </c>
      <c r="W1006" s="2">
        <v>44357</v>
      </c>
      <c r="X1006" s="9">
        <f>return[[#This Row],[1COV.DE]]-$N$7</f>
        <v>-8.010506660477125E-3</v>
      </c>
      <c r="Y1006" s="9">
        <f>return[[#This Row],[ADS.DE]]-$O$7</f>
        <v>-7.7505620565973109E-3</v>
      </c>
      <c r="Z1006" s="9">
        <f>return[[#This Row],[DB1.DE]]-$P$7</f>
        <v>9.3147697233033017E-4</v>
      </c>
      <c r="AA1006" s="9">
        <f>return[[#This Row],[FME.DE]]-$Q$7</f>
        <v>1.9694207113501536E-3</v>
      </c>
      <c r="AB1006" s="9">
        <f>return[[#This Row],[MRK.DE]]-$R$7</f>
        <v>6.9682916793927484E-3</v>
      </c>
      <c r="AC1006" s="9">
        <f>return[[#This Row],[PUM.DE]]-$S$7</f>
        <v>-1.1158058639941773E-2</v>
      </c>
      <c r="AD1006" s="9">
        <f>return[[#This Row],[SIE.DE]]-$T$7</f>
        <v>-6.7534633935584319E-3</v>
      </c>
      <c r="AE1006" s="9">
        <f>return[[#This Row],[ZAL.DE]]-$U$7</f>
        <v>-6.5642852567219826E-3</v>
      </c>
    </row>
    <row r="1007" spans="3:31" x14ac:dyDescent="0.25">
      <c r="C1007" s="2">
        <v>44358</v>
      </c>
      <c r="D1007" s="5">
        <f>('Raw Wide'!B1006-'Raw Wide'!B1005)/'Raw Wide'!B1005</f>
        <v>9.586932631468122E-3</v>
      </c>
      <c r="E1007" s="5">
        <f>('Raw Wide'!C1006-'Raw Wide'!C1005)/'Raw Wide'!C1005</f>
        <v>1.2358409441674002E-2</v>
      </c>
      <c r="F1007" s="5">
        <f>('Raw Wide'!D1006-'Raw Wide'!D1005)/'Raw Wide'!D1005</f>
        <v>9.7341276771536391E-3</v>
      </c>
      <c r="G1007" s="5">
        <f>('Raw Wide'!E1006-'Raw Wide'!E1005)/'Raw Wide'!E1005</f>
        <v>2.92395125220248E-3</v>
      </c>
      <c r="H1007" s="5">
        <f>('Raw Wide'!F1006-'Raw Wide'!F1005)/'Raw Wide'!F1005</f>
        <v>-3.5324760418514582E-3</v>
      </c>
      <c r="I1007" s="5">
        <f>('Raw Wide'!G1006-'Raw Wide'!G1005)/'Raw Wide'!G1005</f>
        <v>1.6786599699080963E-2</v>
      </c>
      <c r="J1007" s="5">
        <f>('Raw Wide'!H1006-'Raw Wide'!H1005)/'Raw Wide'!H1005</f>
        <v>1.1991113179514601E-2</v>
      </c>
      <c r="K1007" s="5">
        <f>('Raw Wide'!I1006-'Raw Wide'!I1005)/'Raw Wide'!I1005</f>
        <v>4.0781068898903868E-3</v>
      </c>
      <c r="W1007" s="2">
        <v>44358</v>
      </c>
      <c r="X1007" s="9">
        <f>return[[#This Row],[1COV.DE]]-$N$7</f>
        <v>9.6231433912410524E-3</v>
      </c>
      <c r="Y1007" s="9">
        <f>return[[#This Row],[ADS.DE]]-$O$7</f>
        <v>1.2103644020777618E-2</v>
      </c>
      <c r="Z1007" s="9">
        <f>return[[#This Row],[DB1.DE]]-$P$7</f>
        <v>9.1657639711317986E-3</v>
      </c>
      <c r="AA1007" s="9">
        <f>return[[#This Row],[FME.DE]]-$Q$7</f>
        <v>3.135839831413122E-3</v>
      </c>
      <c r="AB1007" s="9">
        <f>return[[#This Row],[MRK.DE]]-$R$7</f>
        <v>-4.0050937382103361E-3</v>
      </c>
      <c r="AC1007" s="9">
        <f>return[[#This Row],[PUM.DE]]-$S$7</f>
        <v>1.5984478890184676E-2</v>
      </c>
      <c r="AD1007" s="9">
        <f>return[[#This Row],[SIE.DE]]-$T$7</f>
        <v>1.1855217582683184E-2</v>
      </c>
      <c r="AE1007" s="9">
        <f>return[[#This Row],[ZAL.DE]]-$U$7</f>
        <v>4.1236615070540904E-3</v>
      </c>
    </row>
    <row r="1008" spans="3:31" x14ac:dyDescent="0.25">
      <c r="C1008" s="2">
        <v>44361</v>
      </c>
      <c r="D1008" s="5">
        <f>('Raw Wide'!B1007-'Raw Wide'!B1006)/'Raw Wide'!B1006</f>
        <v>-2.0818118144604554E-2</v>
      </c>
      <c r="E1008" s="5">
        <f>('Raw Wide'!C1007-'Raw Wide'!C1006)/'Raw Wide'!C1006</f>
        <v>-6.4427781332125041E-3</v>
      </c>
      <c r="F1008" s="5">
        <f>('Raw Wide'!D1007-'Raw Wide'!D1006)/'Raw Wide'!D1006</f>
        <v>1.9651482315894888E-2</v>
      </c>
      <c r="G1008" s="5">
        <f>('Raw Wide'!E1007-'Raw Wide'!E1006)/'Raw Wide'!E1006</f>
        <v>5.5394271855875839E-3</v>
      </c>
      <c r="H1008" s="5">
        <f>('Raw Wide'!F1007-'Raw Wide'!F1006)/'Raw Wide'!F1006</f>
        <v>-6.4453260236333005E-3</v>
      </c>
      <c r="I1008" s="5">
        <f>('Raw Wide'!G1007-'Raw Wide'!G1006)/'Raw Wide'!G1006</f>
        <v>-2.143821185358417E-4</v>
      </c>
      <c r="J1008" s="5">
        <f>('Raw Wide'!H1007-'Raw Wide'!H1006)/'Raw Wide'!H1006</f>
        <v>-7.1679812977995735E-3</v>
      </c>
      <c r="K1008" s="5">
        <f>('Raw Wide'!I1007-'Raw Wide'!I1006)/'Raw Wide'!I1006</f>
        <v>2.0307834978790865E-2</v>
      </c>
      <c r="W1008" s="2">
        <v>44361</v>
      </c>
      <c r="X1008" s="9">
        <f>return[[#This Row],[1COV.DE]]-$N$7</f>
        <v>-2.0781907384831624E-2</v>
      </c>
      <c r="Y1008" s="9">
        <f>return[[#This Row],[ADS.DE]]-$O$7</f>
        <v>-6.6975435541088875E-3</v>
      </c>
      <c r="Z1008" s="9">
        <f>return[[#This Row],[DB1.DE]]-$P$7</f>
        <v>1.9083118609873048E-2</v>
      </c>
      <c r="AA1008" s="9">
        <f>return[[#This Row],[FME.DE]]-$Q$7</f>
        <v>5.7513157647982264E-3</v>
      </c>
      <c r="AB1008" s="9">
        <f>return[[#This Row],[MRK.DE]]-$R$7</f>
        <v>-6.917943719992178E-3</v>
      </c>
      <c r="AC1008" s="9">
        <f>return[[#This Row],[PUM.DE]]-$S$7</f>
        <v>-1.0165029274321277E-3</v>
      </c>
      <c r="AD1008" s="9">
        <f>return[[#This Row],[SIE.DE]]-$T$7</f>
        <v>-7.303876894630989E-3</v>
      </c>
      <c r="AE1008" s="9">
        <f>return[[#This Row],[ZAL.DE]]-$U$7</f>
        <v>2.035338959595457E-2</v>
      </c>
    </row>
    <row r="1009" spans="3:31" x14ac:dyDescent="0.25">
      <c r="C1009" s="2">
        <v>44362</v>
      </c>
      <c r="D1009" s="5">
        <f>('Raw Wide'!B1008-'Raw Wide'!B1007)/'Raw Wide'!B1007</f>
        <v>-4.8489029602446811E-3</v>
      </c>
      <c r="E1009" s="5">
        <f>('Raw Wide'!C1008-'Raw Wide'!C1007)/'Raw Wide'!C1007</f>
        <v>0</v>
      </c>
      <c r="F1009" s="5">
        <f>('Raw Wide'!D1008-'Raw Wide'!D1007)/'Raw Wide'!D1007</f>
        <v>1.3454571911302773E-2</v>
      </c>
      <c r="G1009" s="5">
        <f>('Raw Wide'!E1008-'Raw Wide'!E1007)/'Raw Wide'!E1007</f>
        <v>5.5088070161244803E-3</v>
      </c>
      <c r="H1009" s="5">
        <f>('Raw Wide'!F1008-'Raw Wide'!F1007)/'Raw Wide'!F1007</f>
        <v>-2.5948105283776636E-3</v>
      </c>
      <c r="I1009" s="5">
        <f>('Raw Wide'!G1008-'Raw Wide'!G1007)/'Raw Wide'!G1007</f>
        <v>-2.3590126914243971E-3</v>
      </c>
      <c r="J1009" s="5">
        <f>('Raw Wide'!H1008-'Raw Wide'!H1007)/'Raw Wide'!H1007</f>
        <v>2.1069699904991614E-2</v>
      </c>
      <c r="K1009" s="5">
        <f>('Raw Wide'!I1008-'Raw Wide'!I1007)/'Raw Wide'!I1007</f>
        <v>-8.1709512693373225E-3</v>
      </c>
      <c r="W1009" s="2">
        <v>44362</v>
      </c>
      <c r="X1009" s="9">
        <f>return[[#This Row],[1COV.DE]]-$N$7</f>
        <v>-4.8126922004717507E-3</v>
      </c>
      <c r="Y1009" s="9">
        <f>return[[#This Row],[ADS.DE]]-$O$7</f>
        <v>-2.5476542089638383E-4</v>
      </c>
      <c r="Z1009" s="9">
        <f>return[[#This Row],[DB1.DE]]-$P$7</f>
        <v>1.2886208205280933E-2</v>
      </c>
      <c r="AA1009" s="9">
        <f>return[[#This Row],[FME.DE]]-$Q$7</f>
        <v>5.7206955953351228E-3</v>
      </c>
      <c r="AB1009" s="9">
        <f>return[[#This Row],[MRK.DE]]-$R$7</f>
        <v>-3.0674282247365415E-3</v>
      </c>
      <c r="AC1009" s="9">
        <f>return[[#This Row],[PUM.DE]]-$S$7</f>
        <v>-3.1611335003206833E-3</v>
      </c>
      <c r="AD1009" s="9">
        <f>return[[#This Row],[SIE.DE]]-$T$7</f>
        <v>2.0933804308160199E-2</v>
      </c>
      <c r="AE1009" s="9">
        <f>return[[#This Row],[ZAL.DE]]-$U$7</f>
        <v>-8.1253966521736189E-3</v>
      </c>
    </row>
    <row r="1010" spans="3:31" x14ac:dyDescent="0.25">
      <c r="C1010" s="2">
        <v>44363</v>
      </c>
      <c r="D1010" s="5">
        <f>('Raw Wide'!B1009-'Raw Wide'!B1008)/'Raw Wide'!B1008</f>
        <v>7.496202165795926E-3</v>
      </c>
      <c r="E1010" s="5">
        <f>('Raw Wide'!C1009-'Raw Wide'!C1008)/'Raw Wide'!C1008</f>
        <v>1.1945308289291656E-3</v>
      </c>
      <c r="F1010" s="5">
        <f>('Raw Wide'!D1009-'Raw Wide'!D1008)/'Raw Wide'!D1008</f>
        <v>6.0996326888447545E-3</v>
      </c>
      <c r="G1010" s="5">
        <f>('Raw Wide'!E1009-'Raw Wide'!E1008)/'Raw Wide'!E1008</f>
        <v>8.9388245809530736E-3</v>
      </c>
      <c r="H1010" s="5">
        <f>('Raw Wide'!F1009-'Raw Wide'!F1008)/'Raw Wide'!F1008</f>
        <v>-1.4959449373035403E-2</v>
      </c>
      <c r="I1010" s="5">
        <f>('Raw Wide'!G1009-'Raw Wide'!G1008)/'Raw Wide'!G1008</f>
        <v>2.343079882223632E-2</v>
      </c>
      <c r="J1010" s="5">
        <f>('Raw Wide'!H1009-'Raw Wide'!H1008)/'Raw Wide'!H1008</f>
        <v>-1.3131327364517227E-2</v>
      </c>
      <c r="K1010" s="5">
        <f>('Raw Wide'!I1009-'Raw Wide'!I1008)/'Raw Wide'!I1008</f>
        <v>1.2040557667933948E-2</v>
      </c>
      <c r="W1010" s="2">
        <v>44363</v>
      </c>
      <c r="X1010" s="9">
        <f>return[[#This Row],[1COV.DE]]-$N$7</f>
        <v>7.5324129255688564E-3</v>
      </c>
      <c r="Y1010" s="9">
        <f>return[[#This Row],[ADS.DE]]-$O$7</f>
        <v>9.3976540803278178E-4</v>
      </c>
      <c r="Z1010" s="9">
        <f>return[[#This Row],[DB1.DE]]-$P$7</f>
        <v>5.531268982822914E-3</v>
      </c>
      <c r="AA1010" s="9">
        <f>return[[#This Row],[FME.DE]]-$Q$7</f>
        <v>9.1507131601637152E-3</v>
      </c>
      <c r="AB1010" s="9">
        <f>return[[#This Row],[MRK.DE]]-$R$7</f>
        <v>-1.5432067069394281E-2</v>
      </c>
      <c r="AC1010" s="9">
        <f>return[[#This Row],[PUM.DE]]-$S$7</f>
        <v>2.2628678013340033E-2</v>
      </c>
      <c r="AD1010" s="9">
        <f>return[[#This Row],[SIE.DE]]-$T$7</f>
        <v>-1.3267222961348643E-2</v>
      </c>
      <c r="AE1010" s="9">
        <f>return[[#This Row],[ZAL.DE]]-$U$7</f>
        <v>1.2086112285097652E-2</v>
      </c>
    </row>
    <row r="1011" spans="3:31" x14ac:dyDescent="0.25">
      <c r="C1011" s="2">
        <v>44364</v>
      </c>
      <c r="D1011" s="5">
        <f>('Raw Wide'!B1010-'Raw Wide'!B1009)/'Raw Wide'!B1009</f>
        <v>-7.4403468068857763E-4</v>
      </c>
      <c r="E1011" s="5">
        <f>('Raw Wide'!C1010-'Raw Wide'!C1009)/'Raw Wide'!C1009</f>
        <v>-5.1133172728668672E-3</v>
      </c>
      <c r="F1011" s="5">
        <f>('Raw Wide'!D1010-'Raw Wide'!D1009)/'Raw Wide'!D1009</f>
        <v>2.7460841131916137E-2</v>
      </c>
      <c r="G1011" s="5">
        <f>('Raw Wide'!E1010-'Raw Wide'!E1009)/'Raw Wide'!E1009</f>
        <v>3.4295568229282488E-3</v>
      </c>
      <c r="H1011" s="5">
        <f>('Raw Wide'!F1010-'Raw Wide'!F1009)/'Raw Wide'!F1009</f>
        <v>1.4196205092206603E-2</v>
      </c>
      <c r="I1011" s="5">
        <f>('Raw Wide'!G1010-'Raw Wide'!G1009)/'Raw Wide'!G1009</f>
        <v>9.0317206295351133E-3</v>
      </c>
      <c r="J1011" s="5">
        <f>('Raw Wide'!H1010-'Raw Wide'!H1009)/'Raw Wide'!H1009</f>
        <v>4.532836042186403E-3</v>
      </c>
      <c r="K1011" s="5">
        <f>('Raw Wide'!I1010-'Raw Wide'!I1009)/'Raw Wide'!I1009</f>
        <v>2.8595261949488627E-2</v>
      </c>
      <c r="W1011" s="2">
        <v>44364</v>
      </c>
      <c r="X1011" s="9">
        <f>return[[#This Row],[1COV.DE]]-$N$7</f>
        <v>-7.0782392091564756E-4</v>
      </c>
      <c r="Y1011" s="9">
        <f>return[[#This Row],[ADS.DE]]-$O$7</f>
        <v>-5.3680826937632514E-3</v>
      </c>
      <c r="Z1011" s="9">
        <f>return[[#This Row],[DB1.DE]]-$P$7</f>
        <v>2.6892477425894297E-2</v>
      </c>
      <c r="AA1011" s="9">
        <f>return[[#This Row],[FME.DE]]-$Q$7</f>
        <v>3.6414454021388909E-3</v>
      </c>
      <c r="AB1011" s="9">
        <f>return[[#This Row],[MRK.DE]]-$R$7</f>
        <v>1.3723587395847725E-2</v>
      </c>
      <c r="AC1011" s="9">
        <f>return[[#This Row],[PUM.DE]]-$S$7</f>
        <v>8.2295998206388266E-3</v>
      </c>
      <c r="AD1011" s="9">
        <f>return[[#This Row],[SIE.DE]]-$T$7</f>
        <v>4.3969404453549875E-3</v>
      </c>
      <c r="AE1011" s="9">
        <f>return[[#This Row],[ZAL.DE]]-$U$7</f>
        <v>2.8640816566652332E-2</v>
      </c>
    </row>
    <row r="1012" spans="3:31" x14ac:dyDescent="0.25">
      <c r="C1012" s="2">
        <v>44365</v>
      </c>
      <c r="D1012" s="5">
        <f>('Raw Wide'!B1011-'Raw Wide'!B1010)/'Raw Wide'!B1010</f>
        <v>-3.6113204839965211E-2</v>
      </c>
      <c r="E1012" s="5">
        <f>('Raw Wide'!C1011-'Raw Wide'!C1010)/'Raw Wide'!C1010</f>
        <v>-1.6275586318268118E-2</v>
      </c>
      <c r="F1012" s="5">
        <f>('Raw Wide'!D1011-'Raw Wide'!D1010)/'Raw Wide'!D1010</f>
        <v>6.2478418794782364E-3</v>
      </c>
      <c r="G1012" s="5">
        <f>('Raw Wide'!E1011-'Raw Wide'!E1010)/'Raw Wide'!E1010</f>
        <v>-1.139307565526459E-3</v>
      </c>
      <c r="H1012" s="5">
        <f>('Raw Wide'!F1011-'Raw Wide'!F1010)/'Raw Wide'!F1010</f>
        <v>-1.0416722439308888E-2</v>
      </c>
      <c r="I1012" s="5">
        <f>('Raw Wide'!G1011-'Raw Wide'!G1010)/'Raw Wide'!G1010</f>
        <v>-1.2489681322253858E-2</v>
      </c>
      <c r="J1012" s="5">
        <f>('Raw Wide'!H1011-'Raw Wide'!H1010)/'Raw Wide'!H1010</f>
        <v>-2.6928650597513381E-2</v>
      </c>
      <c r="K1012" s="5">
        <f>('Raw Wide'!I1011-'Raw Wide'!I1010)/'Raw Wide'!I1010</f>
        <v>7.1023134558100033E-3</v>
      </c>
      <c r="W1012" s="2">
        <v>44365</v>
      </c>
      <c r="X1012" s="9">
        <f>return[[#This Row],[1COV.DE]]-$N$7</f>
        <v>-3.6076994080192284E-2</v>
      </c>
      <c r="Y1012" s="9">
        <f>return[[#This Row],[ADS.DE]]-$O$7</f>
        <v>-1.6530351739164503E-2</v>
      </c>
      <c r="Z1012" s="9">
        <f>return[[#This Row],[DB1.DE]]-$P$7</f>
        <v>5.6794781734563959E-3</v>
      </c>
      <c r="AA1012" s="9">
        <f>return[[#This Row],[FME.DE]]-$Q$7</f>
        <v>-9.2741898631581695E-4</v>
      </c>
      <c r="AB1012" s="9">
        <f>return[[#This Row],[MRK.DE]]-$R$7</f>
        <v>-1.0889340135667766E-2</v>
      </c>
      <c r="AC1012" s="9">
        <f>return[[#This Row],[PUM.DE]]-$S$7</f>
        <v>-1.3291802131150145E-2</v>
      </c>
      <c r="AD1012" s="9">
        <f>return[[#This Row],[SIE.DE]]-$T$7</f>
        <v>-2.7064546194344796E-2</v>
      </c>
      <c r="AE1012" s="9">
        <f>return[[#This Row],[ZAL.DE]]-$U$7</f>
        <v>7.1478680729737069E-3</v>
      </c>
    </row>
    <row r="1013" spans="3:31" x14ac:dyDescent="0.25">
      <c r="C1013" s="2">
        <v>44368</v>
      </c>
      <c r="D1013" s="5">
        <f>('Raw Wide'!B1012-'Raw Wide'!B1011)/'Raw Wide'!B1011</f>
        <v>2.703751820123965E-2</v>
      </c>
      <c r="E1013" s="5">
        <f>('Raw Wide'!C1012-'Raw Wide'!C1011)/'Raw Wide'!C1011</f>
        <v>9.0561877815973409E-3</v>
      </c>
      <c r="F1013" s="5">
        <f>('Raw Wide'!D1012-'Raw Wide'!D1011)/'Raw Wide'!D1011</f>
        <v>2.0351788117336143E-2</v>
      </c>
      <c r="G1013" s="5">
        <f>('Raw Wide'!E1012-'Raw Wide'!E1011)/'Raw Wide'!E1011</f>
        <v>-1.0265200709906405E-2</v>
      </c>
      <c r="H1013" s="5">
        <f>('Raw Wide'!F1012-'Raw Wide'!F1011)/'Raw Wide'!F1011</f>
        <v>1.0855285333001511E-2</v>
      </c>
      <c r="I1013" s="5">
        <f>('Raw Wide'!G1012-'Raw Wide'!G1011)/'Raw Wide'!G1011</f>
        <v>1.3069180232050451E-2</v>
      </c>
      <c r="J1013" s="5">
        <f>('Raw Wide'!H1012-'Raw Wide'!H1011)/'Raw Wide'!H1011</f>
        <v>2.0942347806738277E-2</v>
      </c>
      <c r="K1013" s="5">
        <f>('Raw Wide'!I1012-'Raw Wide'!I1011)/'Raw Wide'!I1011</f>
        <v>7.253687139760448E-3</v>
      </c>
      <c r="W1013" s="2">
        <v>44368</v>
      </c>
      <c r="X1013" s="9">
        <f>return[[#This Row],[1COV.DE]]-$N$7</f>
        <v>2.707372896101258E-2</v>
      </c>
      <c r="Y1013" s="9">
        <f>return[[#This Row],[ADS.DE]]-$O$7</f>
        <v>8.8014223607009567E-3</v>
      </c>
      <c r="Z1013" s="9">
        <f>return[[#This Row],[DB1.DE]]-$P$7</f>
        <v>1.9783424411314303E-2</v>
      </c>
      <c r="AA1013" s="9">
        <f>return[[#This Row],[FME.DE]]-$Q$7</f>
        <v>-1.0053312130695763E-2</v>
      </c>
      <c r="AB1013" s="9">
        <f>return[[#This Row],[MRK.DE]]-$R$7</f>
        <v>1.0382667636642633E-2</v>
      </c>
      <c r="AC1013" s="9">
        <f>return[[#This Row],[PUM.DE]]-$S$7</f>
        <v>1.2267059423154165E-2</v>
      </c>
      <c r="AD1013" s="9">
        <f>return[[#This Row],[SIE.DE]]-$T$7</f>
        <v>2.0806452209906862E-2</v>
      </c>
      <c r="AE1013" s="9">
        <f>return[[#This Row],[ZAL.DE]]-$U$7</f>
        <v>7.2992417569241515E-3</v>
      </c>
    </row>
    <row r="1014" spans="3:31" x14ac:dyDescent="0.25">
      <c r="C1014" s="2">
        <v>44369</v>
      </c>
      <c r="D1014" s="5">
        <f>('Raw Wide'!B1013-'Raw Wide'!B1012)/'Raw Wide'!B1012</f>
        <v>4.5881883184788662E-2</v>
      </c>
      <c r="E1014" s="5">
        <f>('Raw Wide'!C1013-'Raw Wide'!C1012)/'Raw Wide'!C1012</f>
        <v>3.451862504185727E-3</v>
      </c>
      <c r="F1014" s="5">
        <f>('Raw Wide'!D1013-'Raw Wide'!D1012)/'Raw Wide'!D1012</f>
        <v>2.7045810574207792E-3</v>
      </c>
      <c r="G1014" s="5">
        <f>('Raw Wide'!E1013-'Raw Wide'!E1012)/'Raw Wide'!E1012</f>
        <v>-2.8799858851782684E-4</v>
      </c>
      <c r="H1014" s="5">
        <f>('Raw Wide'!F1013-'Raw Wide'!F1012)/'Raw Wide'!F1012</f>
        <v>2.1802807559427199E-2</v>
      </c>
      <c r="I1014" s="5">
        <f>('Raw Wide'!G1013-'Raw Wide'!G1012)/'Raw Wide'!G1012</f>
        <v>2.4968589955233658E-3</v>
      </c>
      <c r="J1014" s="5">
        <f>('Raw Wide'!H1013-'Raw Wide'!H1012)/'Raw Wide'!H1012</f>
        <v>1.4652199173621507E-3</v>
      </c>
      <c r="K1014" s="5">
        <f>('Raw Wide'!I1013-'Raw Wide'!I1012)/'Raw Wide'!I1012</f>
        <v>3.7006900269847261E-3</v>
      </c>
      <c r="W1014" s="2">
        <v>44369</v>
      </c>
      <c r="X1014" s="9">
        <f>return[[#This Row],[1COV.DE]]-$N$7</f>
        <v>4.5918093944561589E-2</v>
      </c>
      <c r="Y1014" s="9">
        <f>return[[#This Row],[ADS.DE]]-$O$7</f>
        <v>3.1970970832893432E-3</v>
      </c>
      <c r="Z1014" s="9">
        <f>return[[#This Row],[DB1.DE]]-$P$7</f>
        <v>2.1362173513989387E-3</v>
      </c>
      <c r="AA1014" s="9">
        <f>return[[#This Row],[FME.DE]]-$Q$7</f>
        <v>-7.6110009307184799E-5</v>
      </c>
      <c r="AB1014" s="9">
        <f>return[[#This Row],[MRK.DE]]-$R$7</f>
        <v>2.1330189863068321E-2</v>
      </c>
      <c r="AC1014" s="9">
        <f>return[[#This Row],[PUM.DE]]-$S$7</f>
        <v>1.6947381866270798E-3</v>
      </c>
      <c r="AD1014" s="9">
        <f>return[[#This Row],[SIE.DE]]-$T$7</f>
        <v>1.3293243205307348E-3</v>
      </c>
      <c r="AE1014" s="9">
        <f>return[[#This Row],[ZAL.DE]]-$U$7</f>
        <v>3.7462446441484296E-3</v>
      </c>
    </row>
    <row r="1015" spans="3:31" x14ac:dyDescent="0.25">
      <c r="C1015" s="2">
        <v>44370</v>
      </c>
      <c r="D1015" s="5">
        <f>('Raw Wide'!B1014-'Raw Wide'!B1013)/'Raw Wide'!B1013</f>
        <v>-2.1215361032673834E-2</v>
      </c>
      <c r="E1015" s="5">
        <f>('Raw Wide'!C1014-'Raw Wide'!C1013)/'Raw Wide'!C1013</f>
        <v>-1.7205897562030291E-4</v>
      </c>
      <c r="F1015" s="5">
        <f>('Raw Wide'!D1014-'Raw Wide'!D1013)/'Raw Wide'!D1013</f>
        <v>-1.4497695775333342E-2</v>
      </c>
      <c r="G1015" s="5">
        <f>('Raw Wide'!E1014-'Raw Wide'!E1013)/'Raw Wide'!E1013</f>
        <v>-9.5101750018690406E-3</v>
      </c>
      <c r="H1015" s="5">
        <f>('Raw Wide'!F1014-'Raw Wide'!F1013)/'Raw Wide'!F1013</f>
        <v>-9.5541593509040328E-3</v>
      </c>
      <c r="I1015" s="5">
        <f>('Raw Wide'!G1014-'Raw Wide'!G1013)/'Raw Wide'!G1013</f>
        <v>-6.2257869295785195E-4</v>
      </c>
      <c r="J1015" s="5">
        <f>('Raw Wide'!H1014-'Raw Wide'!H1013)/'Raw Wide'!H1013</f>
        <v>1.1704579418765845E-3</v>
      </c>
      <c r="K1015" s="5">
        <f>('Raw Wide'!I1014-'Raw Wide'!I1013)/'Raw Wide'!I1013</f>
        <v>-1.5645232000901441E-2</v>
      </c>
      <c r="W1015" s="2">
        <v>44370</v>
      </c>
      <c r="X1015" s="9">
        <f>return[[#This Row],[1COV.DE]]-$N$7</f>
        <v>-2.1179150272900904E-2</v>
      </c>
      <c r="Y1015" s="9">
        <f>return[[#This Row],[ADS.DE]]-$O$7</f>
        <v>-4.2682439651668675E-4</v>
      </c>
      <c r="Z1015" s="9">
        <f>return[[#This Row],[DB1.DE]]-$P$7</f>
        <v>-1.5066059481355183E-2</v>
      </c>
      <c r="AA1015" s="9">
        <f>return[[#This Row],[FME.DE]]-$Q$7</f>
        <v>-9.298286422658399E-3</v>
      </c>
      <c r="AB1015" s="9">
        <f>return[[#This Row],[MRK.DE]]-$R$7</f>
        <v>-1.0026777047262911E-2</v>
      </c>
      <c r="AC1015" s="9">
        <f>return[[#This Row],[PUM.DE]]-$S$7</f>
        <v>-1.4246995018541379E-3</v>
      </c>
      <c r="AD1015" s="9">
        <f>return[[#This Row],[SIE.DE]]-$T$7</f>
        <v>1.0345623450451686E-3</v>
      </c>
      <c r="AE1015" s="9">
        <f>return[[#This Row],[ZAL.DE]]-$U$7</f>
        <v>-1.5599677383737737E-2</v>
      </c>
    </row>
    <row r="1016" spans="3:31" x14ac:dyDescent="0.25">
      <c r="C1016" s="2">
        <v>44371</v>
      </c>
      <c r="D1016" s="5">
        <f>('Raw Wide'!B1015-'Raw Wide'!B1014)/'Raw Wide'!B1014</f>
        <v>2.5716830112189641E-3</v>
      </c>
      <c r="E1016" s="5">
        <f>('Raw Wide'!C1015-'Raw Wide'!C1014)/'Raw Wide'!C1014</f>
        <v>6.3650031305943376E-3</v>
      </c>
      <c r="F1016" s="5">
        <f>('Raw Wide'!D1015-'Raw Wide'!D1014)/'Raw Wide'!D1014</f>
        <v>1.1974005231673336E-2</v>
      </c>
      <c r="G1016" s="5">
        <f>('Raw Wide'!E1015-'Raw Wide'!E1014)/'Raw Wide'!E1014</f>
        <v>1.2510871575344732E-2</v>
      </c>
      <c r="H1016" s="5">
        <f>('Raw Wide'!F1015-'Raw Wide'!F1014)/'Raw Wide'!F1014</f>
        <v>1.5112605545547315E-2</v>
      </c>
      <c r="I1016" s="5">
        <f>('Raw Wide'!G1015-'Raw Wide'!G1014)/'Raw Wide'!G1014</f>
        <v>3.9459519722978321E-3</v>
      </c>
      <c r="J1016" s="5">
        <f>('Raw Wide'!H1015-'Raw Wide'!H1014)/'Raw Wide'!H1014</f>
        <v>-1.1836902288509846E-2</v>
      </c>
      <c r="K1016" s="5">
        <f>('Raw Wide'!I1015-'Raw Wide'!I1014)/'Raw Wide'!I1014</f>
        <v>3.2091496579180895E-2</v>
      </c>
      <c r="W1016" s="2">
        <v>44371</v>
      </c>
      <c r="X1016" s="9">
        <f>return[[#This Row],[1COV.DE]]-$N$7</f>
        <v>2.607893770991894E-3</v>
      </c>
      <c r="Y1016" s="9">
        <f>return[[#This Row],[ADS.DE]]-$O$7</f>
        <v>6.1102377096979542E-3</v>
      </c>
      <c r="Z1016" s="9">
        <f>return[[#This Row],[DB1.DE]]-$P$7</f>
        <v>1.1405641525651496E-2</v>
      </c>
      <c r="AA1016" s="9">
        <f>return[[#This Row],[FME.DE]]-$Q$7</f>
        <v>1.2722760154555373E-2</v>
      </c>
      <c r="AB1016" s="9">
        <f>return[[#This Row],[MRK.DE]]-$R$7</f>
        <v>1.4639987849188437E-2</v>
      </c>
      <c r="AC1016" s="9">
        <f>return[[#This Row],[PUM.DE]]-$S$7</f>
        <v>3.1438311634015463E-3</v>
      </c>
      <c r="AD1016" s="9">
        <f>return[[#This Row],[SIE.DE]]-$T$7</f>
        <v>-1.1972797885341262E-2</v>
      </c>
      <c r="AE1016" s="9">
        <f>return[[#This Row],[ZAL.DE]]-$U$7</f>
        <v>3.21370511963446E-2</v>
      </c>
    </row>
    <row r="1017" spans="3:31" x14ac:dyDescent="0.25">
      <c r="C1017" s="2">
        <v>44372</v>
      </c>
      <c r="D1017" s="5">
        <f>('Raw Wide'!B1016-'Raw Wide'!B1015)/'Raw Wide'!B1015</f>
        <v>-8.4280364383532026E-3</v>
      </c>
      <c r="E1017" s="5">
        <f>('Raw Wide'!C1016-'Raw Wide'!C1015)/'Raw Wide'!C1015</f>
        <v>6.4444458714869632E-2</v>
      </c>
      <c r="F1017" s="5">
        <f>('Raw Wide'!D1016-'Raw Wide'!D1015)/'Raw Wide'!D1015</f>
        <v>1.0142213443889857E-3</v>
      </c>
      <c r="G1017" s="5">
        <f>('Raw Wide'!E1016-'Raw Wide'!E1015)/'Raw Wide'!E1015</f>
        <v>6.321938001522147E-3</v>
      </c>
      <c r="H1017" s="5">
        <f>('Raw Wide'!F1016-'Raw Wide'!F1015)/'Raw Wide'!F1015</f>
        <v>3.800988441201518E-3</v>
      </c>
      <c r="I1017" s="5">
        <f>('Raw Wide'!G1016-'Raw Wide'!G1015)/'Raw Wide'!G1015</f>
        <v>2.0273066009144781E-2</v>
      </c>
      <c r="J1017" s="5">
        <f>('Raw Wide'!H1016-'Raw Wide'!H1015)/'Raw Wide'!H1015</f>
        <v>1.2422301726818899E-2</v>
      </c>
      <c r="K1017" s="5">
        <f>('Raw Wide'!I1016-'Raw Wide'!I1015)/'Raw Wide'!I1015</f>
        <v>-9.8086319708275073E-4</v>
      </c>
      <c r="W1017" s="2">
        <v>44372</v>
      </c>
      <c r="X1017" s="9">
        <f>return[[#This Row],[1COV.DE]]-$N$7</f>
        <v>-8.3918256785802722E-3</v>
      </c>
      <c r="Y1017" s="9">
        <f>return[[#This Row],[ADS.DE]]-$O$7</f>
        <v>6.4189693293973255E-2</v>
      </c>
      <c r="Z1017" s="9">
        <f>return[[#This Row],[DB1.DE]]-$P$7</f>
        <v>4.458576383671453E-4</v>
      </c>
      <c r="AA1017" s="9">
        <f>return[[#This Row],[FME.DE]]-$Q$7</f>
        <v>6.5338265807327895E-3</v>
      </c>
      <c r="AB1017" s="9">
        <f>return[[#This Row],[MRK.DE]]-$R$7</f>
        <v>3.32837074484264E-3</v>
      </c>
      <c r="AC1017" s="9">
        <f>return[[#This Row],[PUM.DE]]-$S$7</f>
        <v>1.9470945200248495E-2</v>
      </c>
      <c r="AD1017" s="9">
        <f>return[[#This Row],[SIE.DE]]-$T$7</f>
        <v>1.2286406129987482E-2</v>
      </c>
      <c r="AE1017" s="9">
        <f>return[[#This Row],[ZAL.DE]]-$U$7</f>
        <v>-9.3530857991904707E-4</v>
      </c>
    </row>
    <row r="1018" spans="3:31" x14ac:dyDescent="0.25">
      <c r="C1018" s="2">
        <v>44375</v>
      </c>
      <c r="D1018" s="5">
        <f>('Raw Wide'!B1017-'Raw Wide'!B1016)/'Raw Wide'!B1016</f>
        <v>7.7605266603131802E-3</v>
      </c>
      <c r="E1018" s="5">
        <f>('Raw Wide'!C1017-'Raw Wide'!C1016)/'Raw Wide'!C1016</f>
        <v>-4.8176992477164116E-3</v>
      </c>
      <c r="F1018" s="5">
        <f>('Raw Wide'!D1017-'Raw Wide'!D1016)/'Raw Wide'!D1016</f>
        <v>-3.3773354346534114E-4</v>
      </c>
      <c r="G1018" s="5">
        <f>('Raw Wide'!E1017-'Raw Wide'!E1016)/'Raw Wide'!E1016</f>
        <v>2.8555010207923261E-3</v>
      </c>
      <c r="H1018" s="5">
        <f>('Raw Wide'!F1017-'Raw Wide'!F1016)/'Raw Wide'!F1016</f>
        <v>7.2578589583876469E-3</v>
      </c>
      <c r="I1018" s="5">
        <f>('Raw Wide'!G1017-'Raw Wide'!G1016)/'Raw Wide'!G1016</f>
        <v>3.649621262544667E-3</v>
      </c>
      <c r="J1018" s="5">
        <f>('Raw Wide'!H1017-'Raw Wide'!H1016)/'Raw Wide'!H1016</f>
        <v>-1.9865551490970357E-2</v>
      </c>
      <c r="K1018" s="5">
        <f>('Raw Wide'!I1017-'Raw Wide'!I1016)/'Raw Wide'!I1016</f>
        <v>-9.8183605266246553E-3</v>
      </c>
      <c r="W1018" s="2">
        <v>44375</v>
      </c>
      <c r="X1018" s="9">
        <f>return[[#This Row],[1COV.DE]]-$N$7</f>
        <v>7.7967374200861106E-3</v>
      </c>
      <c r="Y1018" s="9">
        <f>return[[#This Row],[ADS.DE]]-$O$7</f>
        <v>-5.0724646686127958E-3</v>
      </c>
      <c r="Z1018" s="9">
        <f>return[[#This Row],[DB1.DE]]-$P$7</f>
        <v>-9.0609724948718159E-4</v>
      </c>
      <c r="AA1018" s="9">
        <f>return[[#This Row],[FME.DE]]-$Q$7</f>
        <v>3.0673896000029681E-3</v>
      </c>
      <c r="AB1018" s="9">
        <f>return[[#This Row],[MRK.DE]]-$R$7</f>
        <v>6.7852412620287694E-3</v>
      </c>
      <c r="AC1018" s="9">
        <f>return[[#This Row],[PUM.DE]]-$S$7</f>
        <v>2.8475004536483812E-3</v>
      </c>
      <c r="AD1018" s="9">
        <f>return[[#This Row],[SIE.DE]]-$T$7</f>
        <v>-2.0001447087801771E-2</v>
      </c>
      <c r="AE1018" s="9">
        <f>return[[#This Row],[ZAL.DE]]-$U$7</f>
        <v>-9.7728059094609517E-3</v>
      </c>
    </row>
    <row r="1019" spans="3:31" x14ac:dyDescent="0.25">
      <c r="C1019" s="2">
        <v>44376</v>
      </c>
      <c r="D1019" s="5">
        <f>('Raw Wide'!B1018-'Raw Wide'!B1017)/'Raw Wide'!B1017</f>
        <v>7.3339983701300399E-3</v>
      </c>
      <c r="E1019" s="5">
        <f>('Raw Wide'!C1018-'Raw Wide'!C1017)/'Raw Wide'!C1017</f>
        <v>2.4689292230301918E-2</v>
      </c>
      <c r="F1019" s="5">
        <f>('Raw Wide'!D1018-'Raw Wide'!D1017)/'Raw Wide'!D1017</f>
        <v>6.4189329966879583E-3</v>
      </c>
      <c r="G1019" s="5">
        <f>('Raw Wide'!E1018-'Raw Wide'!E1017)/'Raw Wide'!E1017</f>
        <v>-9.1117047210336512E-3</v>
      </c>
      <c r="H1019" s="5">
        <f>('Raw Wide'!F1018-'Raw Wide'!F1017)/'Raw Wide'!F1017</f>
        <v>6.892210645419161E-3</v>
      </c>
      <c r="I1019" s="5">
        <f>('Raw Wide'!G1018-'Raw Wide'!G1017)/'Raw Wide'!G1017</f>
        <v>2.1212082320604942E-2</v>
      </c>
      <c r="J1019" s="5">
        <f>('Raw Wide'!H1018-'Raw Wide'!H1017)/'Raw Wide'!H1017</f>
        <v>2.9806709869754956E-3</v>
      </c>
      <c r="K1019" s="5">
        <f>('Raw Wide'!I1018-'Raw Wide'!I1017)/'Raw Wide'!I1017</f>
        <v>1.5865136655729004E-2</v>
      </c>
      <c r="W1019" s="2">
        <v>44376</v>
      </c>
      <c r="X1019" s="9">
        <f>return[[#This Row],[1COV.DE]]-$N$7</f>
        <v>7.3702091299029703E-3</v>
      </c>
      <c r="Y1019" s="9">
        <f>return[[#This Row],[ADS.DE]]-$O$7</f>
        <v>2.4434526809405534E-2</v>
      </c>
      <c r="Z1019" s="9">
        <f>return[[#This Row],[DB1.DE]]-$P$7</f>
        <v>5.8505692906661178E-3</v>
      </c>
      <c r="AA1019" s="9">
        <f>return[[#This Row],[FME.DE]]-$Q$7</f>
        <v>-8.8998161418230096E-3</v>
      </c>
      <c r="AB1019" s="9">
        <f>return[[#This Row],[MRK.DE]]-$R$7</f>
        <v>6.4195929490602835E-3</v>
      </c>
      <c r="AC1019" s="9">
        <f>return[[#This Row],[PUM.DE]]-$S$7</f>
        <v>2.0409961511708655E-2</v>
      </c>
      <c r="AD1019" s="9">
        <f>return[[#This Row],[SIE.DE]]-$T$7</f>
        <v>2.8447753901440797E-3</v>
      </c>
      <c r="AE1019" s="9">
        <f>return[[#This Row],[ZAL.DE]]-$U$7</f>
        <v>1.591069127289271E-2</v>
      </c>
    </row>
    <row r="1020" spans="3:31" x14ac:dyDescent="0.25">
      <c r="C1020" s="2">
        <v>44377</v>
      </c>
      <c r="D1020" s="5">
        <f>('Raw Wide'!B1019-'Raw Wide'!B1018)/'Raw Wide'!B1018</f>
        <v>-8.7367504722241744E-3</v>
      </c>
      <c r="E1020" s="5">
        <f>('Raw Wide'!C1019-'Raw Wide'!C1018)/'Raw Wide'!C1018</f>
        <v>-1.133859725230243E-2</v>
      </c>
      <c r="F1020" s="5">
        <f>('Raw Wide'!D1019-'Raw Wide'!D1018)/'Raw Wide'!D1018</f>
        <v>-1.1748914451934435E-2</v>
      </c>
      <c r="G1020" s="5">
        <f>('Raw Wide'!E1019-'Raw Wide'!E1018)/'Raw Wide'!E1018</f>
        <v>6.321938001522147E-3</v>
      </c>
      <c r="H1020" s="5">
        <f>('Raw Wide'!F1019-'Raw Wide'!F1018)/'Raw Wide'!F1018</f>
        <v>6.22272719399692E-3</v>
      </c>
      <c r="I1020" s="5">
        <f>('Raw Wide'!G1019-'Raw Wide'!G1018)/'Raw Wide'!G1018</f>
        <v>-5.4400763054357516E-3</v>
      </c>
      <c r="J1020" s="5">
        <f>('Raw Wide'!H1019-'Raw Wide'!H1018)/'Raw Wide'!H1018</f>
        <v>-7.2808795546269534E-3</v>
      </c>
      <c r="K1020" s="5">
        <f>('Raw Wide'!I1019-'Raw Wide'!I1018)/'Raw Wide'!I1018</f>
        <v>-4.8804296207056019E-3</v>
      </c>
      <c r="W1020" s="2">
        <v>44377</v>
      </c>
      <c r="X1020" s="9">
        <f>return[[#This Row],[1COV.DE]]-$N$7</f>
        <v>-8.700539712451244E-3</v>
      </c>
      <c r="Y1020" s="9">
        <f>return[[#This Row],[ADS.DE]]-$O$7</f>
        <v>-1.1593362673198814E-2</v>
      </c>
      <c r="Z1020" s="9">
        <f>return[[#This Row],[DB1.DE]]-$P$7</f>
        <v>-1.2317278157956276E-2</v>
      </c>
      <c r="AA1020" s="9">
        <f>return[[#This Row],[FME.DE]]-$Q$7</f>
        <v>6.5338265807327895E-3</v>
      </c>
      <c r="AB1020" s="9">
        <f>return[[#This Row],[MRK.DE]]-$R$7</f>
        <v>5.7501094976380425E-3</v>
      </c>
      <c r="AC1020" s="9">
        <f>return[[#This Row],[PUM.DE]]-$S$7</f>
        <v>-6.2421971143320374E-3</v>
      </c>
      <c r="AD1020" s="9">
        <f>return[[#This Row],[SIE.DE]]-$T$7</f>
        <v>-7.4167751514583689E-3</v>
      </c>
      <c r="AE1020" s="9">
        <f>return[[#This Row],[ZAL.DE]]-$U$7</f>
        <v>-4.8348750035418983E-3</v>
      </c>
    </row>
    <row r="1021" spans="3:31" x14ac:dyDescent="0.25">
      <c r="C1021" s="2">
        <v>44378</v>
      </c>
      <c r="D1021" s="5">
        <f>('Raw Wide'!B1020-'Raw Wide'!B1019)/'Raw Wide'!B1019</f>
        <v>1.8729363771412075E-2</v>
      </c>
      <c r="E1021" s="5">
        <f>('Raw Wide'!C1020-'Raw Wide'!C1019)/'Raw Wide'!C1019</f>
        <v>1.2743393449167646E-3</v>
      </c>
      <c r="F1021" s="5">
        <f>('Raw Wide'!D1020-'Raw Wide'!D1019)/'Raw Wide'!D1019</f>
        <v>-3.7364868447556134E-3</v>
      </c>
      <c r="G1021" s="5">
        <f>('Raw Wide'!E1020-'Raw Wide'!E1019)/'Raw Wide'!E1019</f>
        <v>7.9953706800983057E-3</v>
      </c>
      <c r="H1021" s="5">
        <f>('Raw Wide'!F1020-'Raw Wide'!F1019)/'Raw Wide'!F1019</f>
        <v>5.8750561674643775E-3</v>
      </c>
      <c r="I1021" s="5">
        <f>('Raw Wide'!G1020-'Raw Wide'!G1019)/'Raw Wide'!G1019</f>
        <v>-6.0666288789934025E-3</v>
      </c>
      <c r="J1021" s="5">
        <f>('Raw Wide'!H1020-'Raw Wide'!H1019)/'Raw Wide'!H1019</f>
        <v>3.891691057065833E-3</v>
      </c>
      <c r="K1021" s="5">
        <f>('Raw Wide'!I1020-'Raw Wide'!I1019)/'Raw Wide'!I1019</f>
        <v>-6.8660816144996669E-3</v>
      </c>
      <c r="W1021" s="2">
        <v>44378</v>
      </c>
      <c r="X1021" s="9">
        <f>return[[#This Row],[1COV.DE]]-$N$7</f>
        <v>1.8765574531185006E-2</v>
      </c>
      <c r="Y1021" s="9">
        <f>return[[#This Row],[ADS.DE]]-$O$7</f>
        <v>1.0195739240203808E-3</v>
      </c>
      <c r="Z1021" s="9">
        <f>return[[#This Row],[DB1.DE]]-$P$7</f>
        <v>-4.3048505507774538E-3</v>
      </c>
      <c r="AA1021" s="9">
        <f>return[[#This Row],[FME.DE]]-$Q$7</f>
        <v>8.2072592593089473E-3</v>
      </c>
      <c r="AB1021" s="9">
        <f>return[[#This Row],[MRK.DE]]-$R$7</f>
        <v>5.4024384711055E-3</v>
      </c>
      <c r="AC1021" s="9">
        <f>return[[#This Row],[PUM.DE]]-$S$7</f>
        <v>-6.8687496878896883E-3</v>
      </c>
      <c r="AD1021" s="9">
        <f>return[[#This Row],[SIE.DE]]-$T$7</f>
        <v>3.7557954602344171E-3</v>
      </c>
      <c r="AE1021" s="9">
        <f>return[[#This Row],[ZAL.DE]]-$U$7</f>
        <v>-6.8205269973359633E-3</v>
      </c>
    </row>
    <row r="1022" spans="3:31" x14ac:dyDescent="0.25">
      <c r="C1022" s="2">
        <v>44379</v>
      </c>
      <c r="D1022" s="5">
        <f>('Raw Wide'!B1021-'Raw Wide'!B1020)/'Raw Wide'!B1020</f>
        <v>-2.1629428505442255E-3</v>
      </c>
      <c r="E1022" s="5">
        <f>('Raw Wide'!C1021-'Raw Wide'!C1020)/'Raw Wide'!C1020</f>
        <v>7.3179123667512858E-3</v>
      </c>
      <c r="F1022" s="5">
        <f>('Raw Wide'!D1021-'Raw Wide'!D1020)/'Raw Wide'!D1020</f>
        <v>7.8419518826242946E-3</v>
      </c>
      <c r="G1022" s="5">
        <f>('Raw Wide'!E1021-'Raw Wide'!E1020)/'Raw Wide'!E1020</f>
        <v>-2.2096280959231079E-2</v>
      </c>
      <c r="H1022" s="5">
        <f>('Raw Wide'!F1021-'Raw Wide'!F1020)/'Raw Wide'!F1020</f>
        <v>9.2232695629667163E-4</v>
      </c>
      <c r="I1022" s="5">
        <f>('Raw Wide'!G1021-'Raw Wide'!G1020)/'Raw Wide'!G1020</f>
        <v>1.4608746724404724E-2</v>
      </c>
      <c r="J1022" s="5">
        <f>('Raw Wide'!H1021-'Raw Wide'!H1020)/'Raw Wide'!H1020</f>
        <v>-2.087403607958956E-3</v>
      </c>
      <c r="K1022" s="5">
        <f>('Raw Wide'!I1021-'Raw Wide'!I1020)/'Raw Wide'!I1020</f>
        <v>1.6790093827160457E-2</v>
      </c>
      <c r="W1022" s="2">
        <v>44379</v>
      </c>
      <c r="X1022" s="9">
        <f>return[[#This Row],[1COV.DE]]-$N$7</f>
        <v>-2.1267320907712955E-3</v>
      </c>
      <c r="Y1022" s="9">
        <f>return[[#This Row],[ADS.DE]]-$O$7</f>
        <v>7.0631469458549024E-3</v>
      </c>
      <c r="Z1022" s="9">
        <f>return[[#This Row],[DB1.DE]]-$P$7</f>
        <v>7.2735881766024541E-3</v>
      </c>
      <c r="AA1022" s="9">
        <f>return[[#This Row],[FME.DE]]-$Q$7</f>
        <v>-2.1884392380020438E-2</v>
      </c>
      <c r="AB1022" s="9">
        <f>return[[#This Row],[MRK.DE]]-$R$7</f>
        <v>4.4970925993779385E-4</v>
      </c>
      <c r="AC1022" s="9">
        <f>return[[#This Row],[PUM.DE]]-$S$7</f>
        <v>1.3806625915508438E-2</v>
      </c>
      <c r="AD1022" s="9">
        <f>return[[#This Row],[SIE.DE]]-$T$7</f>
        <v>-2.2232992047903719E-3</v>
      </c>
      <c r="AE1022" s="9">
        <f>return[[#This Row],[ZAL.DE]]-$U$7</f>
        <v>1.6835648444324162E-2</v>
      </c>
    </row>
    <row r="1023" spans="3:31" x14ac:dyDescent="0.25">
      <c r="C1023" s="2">
        <v>44382</v>
      </c>
      <c r="D1023" s="5">
        <f>('Raw Wide'!B1022-'Raw Wide'!B1021)/'Raw Wide'!B1021</f>
        <v>3.6125561715387992E-4</v>
      </c>
      <c r="E1023" s="5">
        <f>('Raw Wide'!C1022-'Raw Wide'!C1021)/'Raw Wide'!C1021</f>
        <v>-4.2641587924875657E-3</v>
      </c>
      <c r="F1023" s="5">
        <f>('Raw Wide'!D1022-'Raw Wide'!D1021)/'Raw Wide'!D1021</f>
        <v>3.3829788550985337E-4</v>
      </c>
      <c r="G1023" s="5">
        <f>('Raw Wide'!E1022-'Raw Wide'!E1021)/'Raw Wide'!E1021</f>
        <v>-1.3905004901971916E-2</v>
      </c>
      <c r="H1023" s="5">
        <f>('Raw Wide'!F1022-'Raw Wide'!F1021)/'Raw Wide'!F1021</f>
        <v>3.3784120076545102E-3</v>
      </c>
      <c r="I1023" s="5">
        <f>('Raw Wide'!G1022-'Raw Wide'!G1021)/'Raw Wide'!G1021</f>
        <v>4.9306651095414587E-4</v>
      </c>
      <c r="J1023" s="5">
        <f>('Raw Wide'!H1022-'Raw Wide'!H1021)/'Raw Wide'!H1021</f>
        <v>-1.1952905438865442E-3</v>
      </c>
      <c r="K1023" s="5">
        <f>('Raw Wide'!I1022-'Raw Wide'!I1021)/'Raw Wide'!I1021</f>
        <v>-2.9139874574255265E-3</v>
      </c>
      <c r="W1023" s="2">
        <v>44382</v>
      </c>
      <c r="X1023" s="9">
        <f>return[[#This Row],[1COV.DE]]-$N$7</f>
        <v>3.9746637692680999E-4</v>
      </c>
      <c r="Y1023" s="9">
        <f>return[[#This Row],[ADS.DE]]-$O$7</f>
        <v>-4.51892421338395E-3</v>
      </c>
      <c r="Z1023" s="9">
        <f>return[[#This Row],[DB1.DE]]-$P$7</f>
        <v>-2.3006582051198702E-4</v>
      </c>
      <c r="AA1023" s="9">
        <f>return[[#This Row],[FME.DE]]-$Q$7</f>
        <v>-1.3693116322761274E-2</v>
      </c>
      <c r="AB1023" s="9">
        <f>return[[#This Row],[MRK.DE]]-$R$7</f>
        <v>2.9057943112956322E-3</v>
      </c>
      <c r="AC1023" s="9">
        <f>return[[#This Row],[PUM.DE]]-$S$7</f>
        <v>-3.0905429794214016E-4</v>
      </c>
      <c r="AD1023" s="9">
        <f>return[[#This Row],[SIE.DE]]-$T$7</f>
        <v>-1.3311861407179601E-3</v>
      </c>
      <c r="AE1023" s="9">
        <f>return[[#This Row],[ZAL.DE]]-$U$7</f>
        <v>-2.868432840261823E-3</v>
      </c>
    </row>
    <row r="1024" spans="3:31" x14ac:dyDescent="0.25">
      <c r="C1024" s="2">
        <v>44383</v>
      </c>
      <c r="D1024" s="5">
        <f>('Raw Wide'!B1023-'Raw Wide'!B1022)/'Raw Wide'!B1022</f>
        <v>-3.0335859862908592E-2</v>
      </c>
      <c r="E1024" s="5">
        <f>('Raw Wide'!C1023-'Raw Wide'!C1022)/'Raw Wide'!C1022</f>
        <v>-9.9919841551104008E-3</v>
      </c>
      <c r="F1024" s="5">
        <f>('Raw Wide'!D1023-'Raw Wide'!D1022)/'Raw Wide'!D1022</f>
        <v>-3.0437823716125221E-3</v>
      </c>
      <c r="G1024" s="5">
        <f>('Raw Wide'!E1023-'Raw Wide'!E1022)/'Raw Wide'!E1022</f>
        <v>-5.581737886123401E-3</v>
      </c>
      <c r="H1024" s="5">
        <f>('Raw Wide'!F1023-'Raw Wide'!F1022)/'Raw Wide'!F1022</f>
        <v>1.3467980085642001E-2</v>
      </c>
      <c r="I1024" s="5">
        <f>('Raw Wide'!G1023-'Raw Wide'!G1022)/'Raw Wide'!G1022</f>
        <v>7.8856648644733754E-3</v>
      </c>
      <c r="J1024" s="5">
        <f>('Raw Wide'!H1023-'Raw Wide'!H1022)/'Raw Wide'!H1022</f>
        <v>-1.1069595926714972E-2</v>
      </c>
      <c r="K1024" s="5">
        <f>('Raw Wide'!I1023-'Raw Wide'!I1022)/'Raw Wide'!I1022</f>
        <v>5.3579638507946208E-3</v>
      </c>
      <c r="W1024" s="2">
        <v>44383</v>
      </c>
      <c r="X1024" s="9">
        <f>return[[#This Row],[1COV.DE]]-$N$7</f>
        <v>-3.0299649103135661E-2</v>
      </c>
      <c r="Y1024" s="9">
        <f>return[[#This Row],[ADS.DE]]-$O$7</f>
        <v>-1.0246749576006785E-2</v>
      </c>
      <c r="Z1024" s="9">
        <f>return[[#This Row],[DB1.DE]]-$P$7</f>
        <v>-3.6121460776343626E-3</v>
      </c>
      <c r="AA1024" s="9">
        <f>return[[#This Row],[FME.DE]]-$Q$7</f>
        <v>-5.3698493069127586E-3</v>
      </c>
      <c r="AB1024" s="9">
        <f>return[[#This Row],[MRK.DE]]-$R$7</f>
        <v>1.2995362389283123E-2</v>
      </c>
      <c r="AC1024" s="9">
        <f>return[[#This Row],[PUM.DE]]-$S$7</f>
        <v>7.0835440555770896E-3</v>
      </c>
      <c r="AD1024" s="9">
        <f>return[[#This Row],[SIE.DE]]-$T$7</f>
        <v>-1.1205491523546388E-2</v>
      </c>
      <c r="AE1024" s="9">
        <f>return[[#This Row],[ZAL.DE]]-$U$7</f>
        <v>5.4035184679583244E-3</v>
      </c>
    </row>
    <row r="1025" spans="3:31" x14ac:dyDescent="0.25">
      <c r="C1025" s="2">
        <v>44384</v>
      </c>
      <c r="D1025" s="5">
        <f>('Raw Wide'!B1024-'Raw Wide'!B1023)/'Raw Wide'!B1023</f>
        <v>1.7877085460224418E-2</v>
      </c>
      <c r="E1025" s="5">
        <f>('Raw Wide'!C1024-'Raw Wide'!C1023)/'Raw Wide'!C1023</f>
        <v>2.0986763938212999E-2</v>
      </c>
      <c r="F1025" s="5">
        <f>('Raw Wide'!D1024-'Raw Wide'!D1023)/'Raw Wide'!D1023</f>
        <v>8.4803717828157814E-3</v>
      </c>
      <c r="G1025" s="5">
        <f>('Raw Wide'!E1024-'Raw Wide'!E1023)/'Raw Wide'!E1023</f>
        <v>1.6248241683850636E-2</v>
      </c>
      <c r="H1025" s="5">
        <f>('Raw Wide'!F1024-'Raw Wide'!F1023)/'Raw Wide'!F1023</f>
        <v>2.0537583882558007E-2</v>
      </c>
      <c r="I1025" s="5">
        <f>('Raw Wide'!G1024-'Raw Wide'!G1023)/'Raw Wide'!G1023</f>
        <v>1.7114927439404373E-2</v>
      </c>
      <c r="J1025" s="5">
        <f>('Raw Wide'!H1024-'Raw Wide'!H1023)/'Raw Wide'!H1023</f>
        <v>1.3311094532141503E-2</v>
      </c>
      <c r="K1025" s="5">
        <f>('Raw Wide'!I1024-'Raw Wide'!I1023)/'Raw Wide'!I1023</f>
        <v>1.4050436454954591E-2</v>
      </c>
      <c r="W1025" s="2">
        <v>44384</v>
      </c>
      <c r="X1025" s="9">
        <f>return[[#This Row],[1COV.DE]]-$N$7</f>
        <v>1.7913296219997349E-2</v>
      </c>
      <c r="Y1025" s="9">
        <f>return[[#This Row],[ADS.DE]]-$O$7</f>
        <v>2.0731998517316615E-2</v>
      </c>
      <c r="Z1025" s="9">
        <f>return[[#This Row],[DB1.DE]]-$P$7</f>
        <v>7.9120080767939409E-3</v>
      </c>
      <c r="AA1025" s="9">
        <f>return[[#This Row],[FME.DE]]-$Q$7</f>
        <v>1.6460130263061278E-2</v>
      </c>
      <c r="AB1025" s="9">
        <f>return[[#This Row],[MRK.DE]]-$R$7</f>
        <v>2.0064966186199129E-2</v>
      </c>
      <c r="AC1025" s="9">
        <f>return[[#This Row],[PUM.DE]]-$S$7</f>
        <v>1.6312806630508086E-2</v>
      </c>
      <c r="AD1025" s="9">
        <f>return[[#This Row],[SIE.DE]]-$T$7</f>
        <v>1.3175198935310087E-2</v>
      </c>
      <c r="AE1025" s="9">
        <f>return[[#This Row],[ZAL.DE]]-$U$7</f>
        <v>1.4095991072118294E-2</v>
      </c>
    </row>
    <row r="1026" spans="3:31" x14ac:dyDescent="0.25">
      <c r="C1026" s="2">
        <v>44385</v>
      </c>
      <c r="D1026" s="5">
        <f>('Raw Wide'!B1025-'Raw Wide'!B1024)/'Raw Wide'!B1024</f>
        <v>-8.4156226819727797E-3</v>
      </c>
      <c r="E1026" s="5">
        <f>('Raw Wide'!C1025-'Raw Wide'!C1024)/'Raw Wide'!C1024</f>
        <v>-1.6789544860693471E-2</v>
      </c>
      <c r="F1026" s="5">
        <f>('Raw Wide'!D1025-'Raw Wide'!D1024)/'Raw Wide'!D1024</f>
        <v>-2.4554253538842229E-2</v>
      </c>
      <c r="G1026" s="5">
        <f>('Raw Wide'!E1025-'Raw Wide'!E1024)/'Raw Wide'!E1024</f>
        <v>-4.3605019085154045E-3</v>
      </c>
      <c r="H1026" s="5">
        <f>('Raw Wide'!F1025-'Raw Wide'!F1024)/'Raw Wide'!F1024</f>
        <v>-5.9182849584232572E-4</v>
      </c>
      <c r="I1026" s="5">
        <f>('Raw Wide'!G1025-'Raw Wide'!G1024)/'Raw Wide'!G1024</f>
        <v>-2.259613488776473E-2</v>
      </c>
      <c r="J1026" s="5">
        <f>('Raw Wide'!H1025-'Raw Wide'!H1024)/'Raw Wide'!H1024</f>
        <v>-2.209274940035294E-2</v>
      </c>
      <c r="K1026" s="5">
        <f>('Raw Wide'!I1025-'Raw Wide'!I1024)/'Raw Wide'!I1024</f>
        <v>-3.3444815414337019E-2</v>
      </c>
      <c r="W1026" s="2">
        <v>44385</v>
      </c>
      <c r="X1026" s="9">
        <f>return[[#This Row],[1COV.DE]]-$N$7</f>
        <v>-8.3794119221998493E-3</v>
      </c>
      <c r="Y1026" s="9">
        <f>return[[#This Row],[ADS.DE]]-$O$7</f>
        <v>-1.7044310281589856E-2</v>
      </c>
      <c r="Z1026" s="9">
        <f>return[[#This Row],[DB1.DE]]-$P$7</f>
        <v>-2.512261724486407E-2</v>
      </c>
      <c r="AA1026" s="9">
        <f>return[[#This Row],[FME.DE]]-$Q$7</f>
        <v>-4.1486133293047629E-3</v>
      </c>
      <c r="AB1026" s="9">
        <f>return[[#This Row],[MRK.DE]]-$R$7</f>
        <v>-1.0644461922012034E-3</v>
      </c>
      <c r="AC1026" s="9">
        <f>return[[#This Row],[PUM.DE]]-$S$7</f>
        <v>-2.3398255696661017E-2</v>
      </c>
      <c r="AD1026" s="9">
        <f>return[[#This Row],[SIE.DE]]-$T$7</f>
        <v>-2.2228644997184355E-2</v>
      </c>
      <c r="AE1026" s="9">
        <f>return[[#This Row],[ZAL.DE]]-$U$7</f>
        <v>-3.3399260797173314E-2</v>
      </c>
    </row>
    <row r="1027" spans="3:31" x14ac:dyDescent="0.25">
      <c r="C1027" s="2">
        <v>44386</v>
      </c>
      <c r="D1027" s="5">
        <f>('Raw Wide'!B1026-'Raw Wide'!B1025)/'Raw Wide'!B1025</f>
        <v>3.5793321659204624E-2</v>
      </c>
      <c r="E1027" s="5">
        <f>('Raw Wide'!C1026-'Raw Wide'!C1025)/'Raw Wide'!C1025</f>
        <v>1.6437959802522981E-2</v>
      </c>
      <c r="F1027" s="5">
        <f>('Raw Wide'!D1026-'Raw Wide'!D1025)/'Raw Wide'!D1025</f>
        <v>-3.7931711917958038E-3</v>
      </c>
      <c r="G1027" s="5">
        <f>('Raw Wide'!E1026-'Raw Wide'!E1025)/'Raw Wide'!E1025</f>
        <v>7.2992820808552303E-3</v>
      </c>
      <c r="H1027" s="5">
        <f>('Raw Wide'!F1026-'Raw Wide'!F1025)/'Raw Wide'!F1025</f>
        <v>3.8494564609313619E-3</v>
      </c>
      <c r="I1027" s="5">
        <f>('Raw Wide'!G1026-'Raw Wide'!G1025)/'Raw Wide'!G1025</f>
        <v>1.2297082670647228E-2</v>
      </c>
      <c r="J1027" s="5">
        <f>('Raw Wide'!H1026-'Raw Wide'!H1025)/'Raw Wide'!H1025</f>
        <v>1.3890960813277608E-2</v>
      </c>
      <c r="K1027" s="5">
        <f>('Raw Wide'!I1026-'Raw Wide'!I1025)/'Raw Wide'!I1025</f>
        <v>3.4601877714248524E-3</v>
      </c>
      <c r="W1027" s="2">
        <v>44386</v>
      </c>
      <c r="X1027" s="9">
        <f>return[[#This Row],[1COV.DE]]-$N$7</f>
        <v>3.5829532418977551E-2</v>
      </c>
      <c r="Y1027" s="9">
        <f>return[[#This Row],[ADS.DE]]-$O$7</f>
        <v>1.6183194381626596E-2</v>
      </c>
      <c r="Z1027" s="9">
        <f>return[[#This Row],[DB1.DE]]-$P$7</f>
        <v>-4.3615348978176443E-3</v>
      </c>
      <c r="AA1027" s="9">
        <f>return[[#This Row],[FME.DE]]-$Q$7</f>
        <v>7.5111706600658728E-3</v>
      </c>
      <c r="AB1027" s="9">
        <f>return[[#This Row],[MRK.DE]]-$R$7</f>
        <v>3.3768387645724839E-3</v>
      </c>
      <c r="AC1027" s="9">
        <f>return[[#This Row],[PUM.DE]]-$S$7</f>
        <v>1.1494961861750941E-2</v>
      </c>
      <c r="AD1027" s="9">
        <f>return[[#This Row],[SIE.DE]]-$T$7</f>
        <v>1.3755065216446191E-2</v>
      </c>
      <c r="AE1027" s="9">
        <f>return[[#This Row],[ZAL.DE]]-$U$7</f>
        <v>3.5057423885885559E-3</v>
      </c>
    </row>
    <row r="1028" spans="3:31" x14ac:dyDescent="0.25">
      <c r="C1028" s="2">
        <v>44389</v>
      </c>
      <c r="D1028" s="5">
        <f>('Raw Wide'!B1027-'Raw Wide'!B1026)/'Raw Wide'!B1026</f>
        <v>6.0562690261855333E-3</v>
      </c>
      <c r="E1028" s="5">
        <f>('Raw Wide'!C1027-'Raw Wide'!C1026)/'Raw Wide'!C1026</f>
        <v>8.3215128414460427E-3</v>
      </c>
      <c r="F1028" s="5">
        <f>('Raw Wide'!D1027-'Raw Wide'!D1026)/'Raw Wide'!D1026</f>
        <v>1.4191807035566143E-2</v>
      </c>
      <c r="G1028" s="5">
        <f>('Raw Wide'!E1027-'Raw Wide'!E1026)/'Raw Wide'!E1026</f>
        <v>1.3623195807717538E-2</v>
      </c>
      <c r="H1028" s="5">
        <f>('Raw Wide'!F1027-'Raw Wide'!F1026)/'Raw Wide'!F1026</f>
        <v>3.2448702793982306E-3</v>
      </c>
      <c r="I1028" s="5">
        <f>('Raw Wide'!G1027-'Raw Wide'!G1026)/'Raw Wide'!G1026</f>
        <v>2.4295520737326794E-3</v>
      </c>
      <c r="J1028" s="5">
        <f>('Raw Wide'!H1027-'Raw Wide'!H1026)/'Raw Wide'!H1026</f>
        <v>5.2695130533111359E-3</v>
      </c>
      <c r="K1028" s="5">
        <f>('Raw Wide'!I1027-'Raw Wide'!I1026)/'Raw Wide'!I1026</f>
        <v>1.4778522167487747E-3</v>
      </c>
      <c r="W1028" s="2">
        <v>44389</v>
      </c>
      <c r="X1028" s="9">
        <f>return[[#This Row],[1COV.DE]]-$N$7</f>
        <v>6.0924797859584637E-3</v>
      </c>
      <c r="Y1028" s="9">
        <f>return[[#This Row],[ADS.DE]]-$O$7</f>
        <v>8.0667474205496584E-3</v>
      </c>
      <c r="Z1028" s="9">
        <f>return[[#This Row],[DB1.DE]]-$P$7</f>
        <v>1.3623443329544302E-2</v>
      </c>
      <c r="AA1028" s="9">
        <f>return[[#This Row],[FME.DE]]-$Q$7</f>
        <v>1.383508438692818E-2</v>
      </c>
      <c r="AB1028" s="9">
        <f>return[[#This Row],[MRK.DE]]-$R$7</f>
        <v>2.7722525830393527E-3</v>
      </c>
      <c r="AC1028" s="9">
        <f>return[[#This Row],[PUM.DE]]-$S$7</f>
        <v>1.6274312648363934E-3</v>
      </c>
      <c r="AD1028" s="9">
        <f>return[[#This Row],[SIE.DE]]-$T$7</f>
        <v>5.1336174564797204E-3</v>
      </c>
      <c r="AE1028" s="9">
        <f>return[[#This Row],[ZAL.DE]]-$U$7</f>
        <v>1.5234068339124785E-3</v>
      </c>
    </row>
    <row r="1029" spans="3:31" x14ac:dyDescent="0.25">
      <c r="C1029" s="2">
        <v>44390</v>
      </c>
      <c r="D1029" s="5">
        <f>('Raw Wide'!B1028-'Raw Wide'!B1027)/'Raw Wide'!B1027</f>
        <v>6.7280718124824645E-3</v>
      </c>
      <c r="E1029" s="5">
        <f>('Raw Wide'!C1028-'Raw Wide'!C1027)/'Raw Wide'!C1027</f>
        <v>3.1153560035681894E-4</v>
      </c>
      <c r="F1029" s="5">
        <f>('Raw Wide'!D1028-'Raw Wide'!D1027)/'Raw Wide'!D1027</f>
        <v>1.3651089687159788E-3</v>
      </c>
      <c r="G1029" s="5">
        <f>('Raw Wide'!E1028-'Raw Wide'!E1027)/'Raw Wide'!E1027</f>
        <v>7.7209454794084711E-3</v>
      </c>
      <c r="H1029" s="5">
        <f>('Raw Wide'!F1028-'Raw Wide'!F1027)/'Raw Wide'!F1027</f>
        <v>8.232863651118855E-3</v>
      </c>
      <c r="I1029" s="5">
        <f>('Raw Wide'!G1028-'Raw Wide'!G1027)/'Raw Wide'!G1027</f>
        <v>4.8472586629248037E-3</v>
      </c>
      <c r="J1029" s="5">
        <f>('Raw Wide'!H1028-'Raw Wide'!H1027)/'Raw Wide'!H1027</f>
        <v>8.6865417218003043E-3</v>
      </c>
      <c r="K1029" s="5">
        <f>('Raw Wide'!I1028-'Raw Wide'!I1027)/'Raw Wide'!I1027</f>
        <v>8.8539201406016999E-3</v>
      </c>
      <c r="W1029" s="2">
        <v>44390</v>
      </c>
      <c r="X1029" s="9">
        <f>return[[#This Row],[1COV.DE]]-$N$7</f>
        <v>6.7642825722553949E-3</v>
      </c>
      <c r="Y1029" s="9">
        <f>return[[#This Row],[ADS.DE]]-$O$7</f>
        <v>5.6770179460435106E-5</v>
      </c>
      <c r="Z1029" s="9">
        <f>return[[#This Row],[DB1.DE]]-$P$7</f>
        <v>7.9674526269413843E-4</v>
      </c>
      <c r="AA1029" s="9">
        <f>return[[#This Row],[FME.DE]]-$Q$7</f>
        <v>7.9328340586191128E-3</v>
      </c>
      <c r="AB1029" s="9">
        <f>return[[#This Row],[MRK.DE]]-$R$7</f>
        <v>7.7602459547599775E-3</v>
      </c>
      <c r="AC1029" s="9">
        <f>return[[#This Row],[PUM.DE]]-$S$7</f>
        <v>4.0451378540285179E-3</v>
      </c>
      <c r="AD1029" s="9">
        <f>return[[#This Row],[SIE.DE]]-$T$7</f>
        <v>8.550646124968888E-3</v>
      </c>
      <c r="AE1029" s="9">
        <f>return[[#This Row],[ZAL.DE]]-$U$7</f>
        <v>8.8994747577654035E-3</v>
      </c>
    </row>
    <row r="1030" spans="3:31" x14ac:dyDescent="0.25">
      <c r="C1030" s="2">
        <v>44391</v>
      </c>
      <c r="D1030" s="5">
        <f>('Raw Wide'!B1029-'Raw Wide'!B1028)/'Raw Wide'!B1028</f>
        <v>9.4970633440211623E-3</v>
      </c>
      <c r="E1030" s="5">
        <f>('Raw Wide'!C1029-'Raw Wide'!C1028)/'Raw Wide'!C1028</f>
        <v>4.6699612737920899E-3</v>
      </c>
      <c r="F1030" s="5">
        <f>('Raw Wide'!D1029-'Raw Wide'!D1028)/'Raw Wide'!D1028</f>
        <v>-1.1247332941168949E-2</v>
      </c>
      <c r="G1030" s="5">
        <f>('Raw Wide'!E1029-'Raw Wide'!E1028)/'Raw Wide'!E1028</f>
        <v>6.8104389336331094E-3</v>
      </c>
      <c r="H1030" s="5">
        <f>('Raw Wide'!F1029-'Raw Wide'!F1028)/'Raw Wide'!F1028</f>
        <v>-1.1664918017167273E-3</v>
      </c>
      <c r="I1030" s="5">
        <f>('Raw Wide'!G1029-'Raw Wide'!G1028)/'Raw Wide'!G1028</f>
        <v>-9.6472641808721454E-4</v>
      </c>
      <c r="J1030" s="5">
        <f>('Raw Wide'!H1029-'Raw Wide'!H1028)/'Raw Wide'!H1028</f>
        <v>-8.4633112947278127E-3</v>
      </c>
      <c r="K1030" s="5">
        <f>('Raw Wide'!I1029-'Raw Wide'!I1028)/'Raw Wide'!I1028</f>
        <v>-6.3383810920025338E-3</v>
      </c>
      <c r="W1030" s="2">
        <v>44391</v>
      </c>
      <c r="X1030" s="9">
        <f>return[[#This Row],[1COV.DE]]-$N$7</f>
        <v>9.5332741037940927E-3</v>
      </c>
      <c r="Y1030" s="9">
        <f>return[[#This Row],[ADS.DE]]-$O$7</f>
        <v>4.4151958528957057E-3</v>
      </c>
      <c r="Z1030" s="9">
        <f>return[[#This Row],[DB1.DE]]-$P$7</f>
        <v>-1.1815696647190789E-2</v>
      </c>
      <c r="AA1030" s="9">
        <f>return[[#This Row],[FME.DE]]-$Q$7</f>
        <v>7.0223275128437519E-3</v>
      </c>
      <c r="AB1030" s="9">
        <f>return[[#This Row],[MRK.DE]]-$R$7</f>
        <v>-1.639109498075605E-3</v>
      </c>
      <c r="AC1030" s="9">
        <f>return[[#This Row],[PUM.DE]]-$S$7</f>
        <v>-1.7668472269835006E-3</v>
      </c>
      <c r="AD1030" s="9">
        <f>return[[#This Row],[SIE.DE]]-$T$7</f>
        <v>-8.5992068915592291E-3</v>
      </c>
      <c r="AE1030" s="9">
        <f>return[[#This Row],[ZAL.DE]]-$U$7</f>
        <v>-6.2928264748388302E-3</v>
      </c>
    </row>
    <row r="1031" spans="3:31" x14ac:dyDescent="0.25">
      <c r="C1031" s="2">
        <v>44392</v>
      </c>
      <c r="D1031" s="5">
        <f>('Raw Wide'!B1030-'Raw Wide'!B1029)/'Raw Wide'!B1029</f>
        <v>-3.1358996084347797E-3</v>
      </c>
      <c r="E1031" s="5">
        <f>('Raw Wide'!C1030-'Raw Wide'!C1029)/'Raw Wide'!C1029</f>
        <v>-2.1227180182817842E-2</v>
      </c>
      <c r="F1031" s="5">
        <f>('Raw Wide'!D1030-'Raw Wide'!D1029)/'Raw Wide'!D1029</f>
        <v>-8.2730591799485345E-3</v>
      </c>
      <c r="G1031" s="5">
        <f>('Raw Wide'!E1030-'Raw Wide'!E1029)/'Raw Wide'!E1029</f>
        <v>-2.142046599809129E-2</v>
      </c>
      <c r="H1031" s="5">
        <f>('Raw Wide'!F1030-'Raw Wide'!F1029)/'Raw Wide'!F1029</f>
        <v>-1.1678599936262917E-3</v>
      </c>
      <c r="I1031" s="5">
        <f>('Raw Wide'!G1030-'Raw Wide'!G1029)/'Raw Wide'!G1029</f>
        <v>-1.8348625735373127E-2</v>
      </c>
      <c r="J1031" s="5">
        <f>('Raw Wide'!H1030-'Raw Wide'!H1029)/'Raw Wide'!H1029</f>
        <v>-2.4857625582370882E-2</v>
      </c>
      <c r="K1031" s="5">
        <f>('Raw Wide'!I1030-'Raw Wide'!I1029)/'Raw Wide'!I1029</f>
        <v>-2.9440627488898381E-2</v>
      </c>
      <c r="W1031" s="2">
        <v>44392</v>
      </c>
      <c r="X1031" s="9">
        <f>return[[#This Row],[1COV.DE]]-$N$7</f>
        <v>-3.0996888486618497E-3</v>
      </c>
      <c r="Y1031" s="9">
        <f>return[[#This Row],[ADS.DE]]-$O$7</f>
        <v>-2.1481945603714227E-2</v>
      </c>
      <c r="Z1031" s="9">
        <f>return[[#This Row],[DB1.DE]]-$P$7</f>
        <v>-8.841422885970375E-3</v>
      </c>
      <c r="AA1031" s="9">
        <f>return[[#This Row],[FME.DE]]-$Q$7</f>
        <v>-2.1208577418880648E-2</v>
      </c>
      <c r="AB1031" s="9">
        <f>return[[#This Row],[MRK.DE]]-$R$7</f>
        <v>-1.6404776899851695E-3</v>
      </c>
      <c r="AC1031" s="9">
        <f>return[[#This Row],[PUM.DE]]-$S$7</f>
        <v>-1.9150746544269414E-2</v>
      </c>
      <c r="AD1031" s="9">
        <f>return[[#This Row],[SIE.DE]]-$T$7</f>
        <v>-2.4993521179202297E-2</v>
      </c>
      <c r="AE1031" s="9">
        <f>return[[#This Row],[ZAL.DE]]-$U$7</f>
        <v>-2.9395072871734675E-2</v>
      </c>
    </row>
    <row r="1032" spans="3:31" x14ac:dyDescent="0.25">
      <c r="C1032" s="2">
        <v>44393</v>
      </c>
      <c r="D1032" s="5">
        <f>('Raw Wide'!B1031-'Raw Wide'!B1030)/'Raw Wide'!B1030</f>
        <v>-1.3981221324102108E-2</v>
      </c>
      <c r="E1032" s="5">
        <f>('Raw Wide'!C1031-'Raw Wide'!C1030)/'Raw Wide'!C1030</f>
        <v>-1.2505939332470089E-2</v>
      </c>
      <c r="F1032" s="5">
        <f>('Raw Wide'!D1031-'Raw Wide'!D1030)/'Raw Wide'!D1030</f>
        <v>-1.7378442732235834E-3</v>
      </c>
      <c r="G1032" s="5">
        <f>('Raw Wide'!E1031-'Raw Wide'!E1030)/'Raw Wide'!E1030</f>
        <v>5.1842807403164569E-3</v>
      </c>
      <c r="H1032" s="5">
        <f>('Raw Wide'!F1031-'Raw Wide'!F1030)/'Raw Wide'!F1030</f>
        <v>-1.7538766207193203E-3</v>
      </c>
      <c r="I1032" s="5">
        <f>('Raw Wide'!G1031-'Raw Wide'!G1030)/'Raw Wide'!G1030</f>
        <v>-2.459428476436154E-3</v>
      </c>
      <c r="J1032" s="5">
        <f>('Raw Wide'!H1031-'Raw Wide'!H1030)/'Raw Wide'!H1030</f>
        <v>-6.449715157788782E-3</v>
      </c>
      <c r="K1032" s="5">
        <f>('Raw Wide'!I1031-'Raw Wide'!I1030)/'Raw Wide'!I1030</f>
        <v>-2.2244741713958755E-2</v>
      </c>
      <c r="W1032" s="2">
        <v>44393</v>
      </c>
      <c r="X1032" s="9">
        <f>return[[#This Row],[1COV.DE]]-$N$7</f>
        <v>-1.3945010564329178E-2</v>
      </c>
      <c r="Y1032" s="9">
        <f>return[[#This Row],[ADS.DE]]-$O$7</f>
        <v>-1.2760704753366473E-2</v>
      </c>
      <c r="Z1032" s="9">
        <f>return[[#This Row],[DB1.DE]]-$P$7</f>
        <v>-2.3062079792454237E-3</v>
      </c>
      <c r="AA1032" s="9">
        <f>return[[#This Row],[FME.DE]]-$Q$7</f>
        <v>5.3961693195270985E-3</v>
      </c>
      <c r="AB1032" s="9">
        <f>return[[#This Row],[MRK.DE]]-$R$7</f>
        <v>-2.2264943170781982E-3</v>
      </c>
      <c r="AC1032" s="9">
        <f>return[[#This Row],[PUM.DE]]-$S$7</f>
        <v>-3.2615492853324398E-3</v>
      </c>
      <c r="AD1032" s="9">
        <f>return[[#This Row],[SIE.DE]]-$T$7</f>
        <v>-6.5856107546201975E-3</v>
      </c>
      <c r="AE1032" s="9">
        <f>return[[#This Row],[ZAL.DE]]-$U$7</f>
        <v>-2.219918709679505E-2</v>
      </c>
    </row>
    <row r="1033" spans="3:31" x14ac:dyDescent="0.25">
      <c r="C1033" s="2">
        <v>44396</v>
      </c>
      <c r="D1033" s="5">
        <f>('Raw Wide'!B1032-'Raw Wide'!B1031)/'Raw Wide'!B1031</f>
        <v>-4.2183589509050622E-2</v>
      </c>
      <c r="E1033" s="5">
        <f>('Raw Wide'!C1032-'Raw Wide'!C1031)/'Raw Wide'!C1031</f>
        <v>-2.067969615853783E-2</v>
      </c>
      <c r="F1033" s="5">
        <f>('Raw Wide'!D1032-'Raw Wide'!D1031)/'Raw Wide'!D1031</f>
        <v>-6.6157193758803155E-3</v>
      </c>
      <c r="G1033" s="5">
        <f>('Raw Wide'!E1032-'Raw Wide'!E1031)/'Raw Wide'!E1031</f>
        <v>-1.5759381330890311E-2</v>
      </c>
      <c r="H1033" s="5">
        <f>('Raw Wide'!F1032-'Raw Wide'!F1031)/'Raw Wide'!F1031</f>
        <v>-7.9064002424959565E-3</v>
      </c>
      <c r="I1033" s="5">
        <f>('Raw Wide'!G1032-'Raw Wide'!G1031)/'Raw Wide'!G1031</f>
        <v>-7.396486510780508E-3</v>
      </c>
      <c r="J1033" s="5">
        <f>('Raw Wide'!H1032-'Raw Wide'!H1031)/'Raw Wide'!H1031</f>
        <v>-2.5656812640803134E-2</v>
      </c>
      <c r="K1033" s="5">
        <f>('Raw Wide'!I1032-'Raw Wide'!I1031)/'Raw Wide'!I1031</f>
        <v>4.5501759426115279E-3</v>
      </c>
      <c r="W1033" s="2">
        <v>44396</v>
      </c>
      <c r="X1033" s="9">
        <f>return[[#This Row],[1COV.DE]]-$N$7</f>
        <v>-4.2147378749277695E-2</v>
      </c>
      <c r="Y1033" s="9">
        <f>return[[#This Row],[ADS.DE]]-$O$7</f>
        <v>-2.0934461579434214E-2</v>
      </c>
      <c r="Z1033" s="9">
        <f>return[[#This Row],[DB1.DE]]-$P$7</f>
        <v>-7.184083081902156E-3</v>
      </c>
      <c r="AA1033" s="9">
        <f>return[[#This Row],[FME.DE]]-$Q$7</f>
        <v>-1.5547492751679669E-2</v>
      </c>
      <c r="AB1033" s="9">
        <f>return[[#This Row],[MRK.DE]]-$R$7</f>
        <v>-8.3790179388548349E-3</v>
      </c>
      <c r="AC1033" s="9">
        <f>return[[#This Row],[PUM.DE]]-$S$7</f>
        <v>-8.1986073196767938E-3</v>
      </c>
      <c r="AD1033" s="9">
        <f>return[[#This Row],[SIE.DE]]-$T$7</f>
        <v>-2.5792708237634548E-2</v>
      </c>
      <c r="AE1033" s="9">
        <f>return[[#This Row],[ZAL.DE]]-$U$7</f>
        <v>4.5957305597752315E-3</v>
      </c>
    </row>
    <row r="1034" spans="3:31" x14ac:dyDescent="0.25">
      <c r="C1034" s="2">
        <v>44397</v>
      </c>
      <c r="D1034" s="5">
        <f>('Raw Wide'!B1033-'Raw Wide'!B1032)/'Raw Wide'!B1032</f>
        <v>1.7024450124534241E-2</v>
      </c>
      <c r="E1034" s="5">
        <f>('Raw Wide'!C1033-'Raw Wide'!C1032)/'Raw Wide'!C1032</f>
        <v>-1.6375035978692391E-4</v>
      </c>
      <c r="F1034" s="5">
        <f>('Raw Wide'!D1033-'Raw Wide'!D1032)/'Raw Wide'!D1032</f>
        <v>-3.5041118370198143E-4</v>
      </c>
      <c r="G1034" s="5">
        <f>('Raw Wide'!E1033-'Raw Wide'!E1032)/'Raw Wide'!E1032</f>
        <v>-1.4264839171103435E-2</v>
      </c>
      <c r="H1034" s="5">
        <f>('Raw Wide'!F1033-'Raw Wide'!F1032)/'Raw Wide'!F1032</f>
        <v>-6.7886224513926943E-3</v>
      </c>
      <c r="I1034" s="5">
        <f>('Raw Wide'!G1033-'Raw Wide'!G1032)/'Raw Wide'!G1032</f>
        <v>4.4709070371836933E-3</v>
      </c>
      <c r="J1034" s="5">
        <f>('Raw Wide'!H1033-'Raw Wide'!H1032)/'Raw Wide'!H1032</f>
        <v>7.6141909629266515E-3</v>
      </c>
      <c r="K1034" s="5">
        <f>('Raw Wide'!I1033-'Raw Wide'!I1032)/'Raw Wide'!I1032</f>
        <v>-2.7794904548022449E-2</v>
      </c>
      <c r="W1034" s="2">
        <v>44397</v>
      </c>
      <c r="X1034" s="9">
        <f>return[[#This Row],[1COV.DE]]-$N$7</f>
        <v>1.7060660884307171E-2</v>
      </c>
      <c r="Y1034" s="9">
        <f>return[[#This Row],[ADS.DE]]-$O$7</f>
        <v>-4.1851578068330777E-4</v>
      </c>
      <c r="Z1034" s="9">
        <f>return[[#This Row],[DB1.DE]]-$P$7</f>
        <v>-9.1877488972382177E-4</v>
      </c>
      <c r="AA1034" s="9">
        <f>return[[#This Row],[FME.DE]]-$Q$7</f>
        <v>-1.4052950591892793E-2</v>
      </c>
      <c r="AB1034" s="9">
        <f>return[[#This Row],[MRK.DE]]-$R$7</f>
        <v>-7.2612401477515718E-3</v>
      </c>
      <c r="AC1034" s="9">
        <f>return[[#This Row],[PUM.DE]]-$S$7</f>
        <v>3.6687862282874075E-3</v>
      </c>
      <c r="AD1034" s="9">
        <f>return[[#This Row],[SIE.DE]]-$T$7</f>
        <v>7.478295366095236E-3</v>
      </c>
      <c r="AE1034" s="9">
        <f>return[[#This Row],[ZAL.DE]]-$U$7</f>
        <v>-2.7749349930858744E-2</v>
      </c>
    </row>
    <row r="1035" spans="3:31" x14ac:dyDescent="0.25">
      <c r="C1035" s="2">
        <v>44398</v>
      </c>
      <c r="D1035" s="5">
        <f>('Raw Wide'!B1034-'Raw Wide'!B1033)/'Raw Wide'!B1033</f>
        <v>1.8558972745506764E-2</v>
      </c>
      <c r="E1035" s="5">
        <f>('Raw Wide'!C1034-'Raw Wide'!C1033)/'Raw Wide'!C1033</f>
        <v>1.0150679573561135E-2</v>
      </c>
      <c r="F1035" s="5">
        <f>('Raw Wide'!D1034-'Raw Wide'!D1033)/'Raw Wide'!D1033</f>
        <v>9.1163661286158271E-3</v>
      </c>
      <c r="G1035" s="5">
        <f>('Raw Wide'!E1034-'Raw Wide'!E1033)/'Raw Wide'!E1033</f>
        <v>7.9740534322073151E-3</v>
      </c>
      <c r="H1035" s="5">
        <f>('Raw Wide'!F1034-'Raw Wide'!F1033)/'Raw Wide'!F1033</f>
        <v>-3.5661291589900832E-3</v>
      </c>
      <c r="I1035" s="5">
        <f>('Raw Wide'!G1034-'Raw Wide'!G1033)/'Raw Wide'!G1033</f>
        <v>1.8298747760230372E-2</v>
      </c>
      <c r="J1035" s="5">
        <f>('Raw Wide'!H1034-'Raw Wide'!H1033)/'Raw Wide'!H1033</f>
        <v>2.5661199461153996E-2</v>
      </c>
      <c r="K1035" s="5">
        <f>('Raw Wide'!I1034-'Raw Wide'!I1033)/'Raw Wide'!I1033</f>
        <v>3.8754721754453075E-2</v>
      </c>
      <c r="W1035" s="2">
        <v>44398</v>
      </c>
      <c r="X1035" s="9">
        <f>return[[#This Row],[1COV.DE]]-$N$7</f>
        <v>1.8595183505279694E-2</v>
      </c>
      <c r="Y1035" s="9">
        <f>return[[#This Row],[ADS.DE]]-$O$7</f>
        <v>9.8959141526647511E-3</v>
      </c>
      <c r="Z1035" s="9">
        <f>return[[#This Row],[DB1.DE]]-$P$7</f>
        <v>8.5480024225939866E-3</v>
      </c>
      <c r="AA1035" s="9">
        <f>return[[#This Row],[FME.DE]]-$Q$7</f>
        <v>8.1859420114179567E-3</v>
      </c>
      <c r="AB1035" s="9">
        <f>return[[#This Row],[MRK.DE]]-$R$7</f>
        <v>-4.0387468553489611E-3</v>
      </c>
      <c r="AC1035" s="9">
        <f>return[[#This Row],[PUM.DE]]-$S$7</f>
        <v>1.7496626951334086E-2</v>
      </c>
      <c r="AD1035" s="9">
        <f>return[[#This Row],[SIE.DE]]-$T$7</f>
        <v>2.5525303864322581E-2</v>
      </c>
      <c r="AE1035" s="9">
        <f>return[[#This Row],[ZAL.DE]]-$U$7</f>
        <v>3.8800276371616781E-2</v>
      </c>
    </row>
    <row r="1036" spans="3:31" x14ac:dyDescent="0.25">
      <c r="C1036" s="2">
        <v>44399</v>
      </c>
      <c r="D1036" s="5">
        <f>('Raw Wide'!B1035-'Raw Wide'!B1034)/'Raw Wide'!B1034</f>
        <v>-7.8599287174331758E-3</v>
      </c>
      <c r="E1036" s="5">
        <f>('Raw Wide'!C1035-'Raw Wide'!C1034)/'Raw Wide'!C1034</f>
        <v>1.2317604117730998E-2</v>
      </c>
      <c r="F1036" s="5">
        <f>('Raw Wide'!D1035-'Raw Wide'!D1034)/'Raw Wide'!D1034</f>
        <v>1.424594267325623E-2</v>
      </c>
      <c r="G1036" s="5">
        <f>('Raw Wide'!E1035-'Raw Wide'!E1034)/'Raw Wide'!E1034</f>
        <v>1.4356772703019448E-2</v>
      </c>
      <c r="H1036" s="5">
        <f>('Raw Wide'!F1035-'Raw Wide'!F1034)/'Raw Wide'!F1034</f>
        <v>1.4315567799718407E-2</v>
      </c>
      <c r="I1036" s="5">
        <f>('Raw Wide'!G1035-'Raw Wide'!G1034)/'Raw Wide'!G1034</f>
        <v>1.651291312854751E-2</v>
      </c>
      <c r="J1036" s="5">
        <f>('Raw Wide'!H1035-'Raw Wide'!H1034)/'Raw Wide'!H1034</f>
        <v>2.8395982429686932E-2</v>
      </c>
      <c r="K1036" s="5">
        <f>('Raw Wide'!I1035-'Raw Wide'!I1034)/'Raw Wide'!I1034</f>
        <v>2.0897085033579729E-2</v>
      </c>
      <c r="W1036" s="2">
        <v>44399</v>
      </c>
      <c r="X1036" s="9">
        <f>return[[#This Row],[1COV.DE]]-$N$7</f>
        <v>-7.8237179576602454E-3</v>
      </c>
      <c r="Y1036" s="9">
        <f>return[[#This Row],[ADS.DE]]-$O$7</f>
        <v>1.2062838696834614E-2</v>
      </c>
      <c r="Z1036" s="9">
        <f>return[[#This Row],[DB1.DE]]-$P$7</f>
        <v>1.3677578967234389E-2</v>
      </c>
      <c r="AA1036" s="9">
        <f>return[[#This Row],[FME.DE]]-$Q$7</f>
        <v>1.456866128223009E-2</v>
      </c>
      <c r="AB1036" s="9">
        <f>return[[#This Row],[MRK.DE]]-$R$7</f>
        <v>1.3842950103359529E-2</v>
      </c>
      <c r="AC1036" s="9">
        <f>return[[#This Row],[PUM.DE]]-$S$7</f>
        <v>1.5710792319651223E-2</v>
      </c>
      <c r="AD1036" s="9">
        <f>return[[#This Row],[SIE.DE]]-$T$7</f>
        <v>2.8260086832855517E-2</v>
      </c>
      <c r="AE1036" s="9">
        <f>return[[#This Row],[ZAL.DE]]-$U$7</f>
        <v>2.0942639650743434E-2</v>
      </c>
    </row>
    <row r="1037" spans="3:31" x14ac:dyDescent="0.25">
      <c r="C1037" s="2">
        <v>44400</v>
      </c>
      <c r="D1037" s="5">
        <f>('Raw Wide'!B1036-'Raw Wide'!B1035)/'Raw Wide'!B1035</f>
        <v>1.1883304656598136E-2</v>
      </c>
      <c r="E1037" s="5">
        <f>('Raw Wide'!C1036-'Raw Wide'!C1035)/'Raw Wide'!C1035</f>
        <v>1.7611301399073048E-2</v>
      </c>
      <c r="F1037" s="5">
        <f>('Raw Wide'!D1036-'Raw Wide'!D1035)/'Raw Wide'!D1035</f>
        <v>1.2333006945106615E-2</v>
      </c>
      <c r="G1037" s="5">
        <f>('Raw Wide'!E1036-'Raw Wide'!E1035)/'Raw Wide'!E1035</f>
        <v>2.0219115330183763E-3</v>
      </c>
      <c r="H1037" s="5">
        <f>('Raw Wide'!F1036-'Raw Wide'!F1035)/'Raw Wide'!F1035</f>
        <v>2.2934394427007607E-2</v>
      </c>
      <c r="I1037" s="5">
        <f>('Raw Wide'!G1036-'Raw Wide'!G1035)/'Raw Wide'!G1035</f>
        <v>1.1466731198514648E-2</v>
      </c>
      <c r="J1037" s="5">
        <f>('Raw Wide'!H1036-'Raw Wide'!H1035)/'Raw Wide'!H1035</f>
        <v>4.1791615878497218E-3</v>
      </c>
      <c r="K1037" s="5">
        <f>('Raw Wide'!I1036-'Raw Wide'!I1035)/'Raw Wide'!I1035</f>
        <v>6.9894756467403637E-3</v>
      </c>
      <c r="W1037" s="2">
        <v>44400</v>
      </c>
      <c r="X1037" s="9">
        <f>return[[#This Row],[1COV.DE]]-$N$7</f>
        <v>1.1919515416371066E-2</v>
      </c>
      <c r="Y1037" s="9">
        <f>return[[#This Row],[ADS.DE]]-$O$7</f>
        <v>1.7356535978176664E-2</v>
      </c>
      <c r="Z1037" s="9">
        <f>return[[#This Row],[DB1.DE]]-$P$7</f>
        <v>1.1764643239084775E-2</v>
      </c>
      <c r="AA1037" s="9">
        <f>return[[#This Row],[FME.DE]]-$Q$7</f>
        <v>2.2338001122290184E-3</v>
      </c>
      <c r="AB1037" s="9">
        <f>return[[#This Row],[MRK.DE]]-$R$7</f>
        <v>2.2461776730648728E-2</v>
      </c>
      <c r="AC1037" s="9">
        <f>return[[#This Row],[PUM.DE]]-$S$7</f>
        <v>1.0664610389618362E-2</v>
      </c>
      <c r="AD1037" s="9">
        <f>return[[#This Row],[SIE.DE]]-$T$7</f>
        <v>4.0432659910183064E-3</v>
      </c>
      <c r="AE1037" s="9">
        <f>return[[#This Row],[ZAL.DE]]-$U$7</f>
        <v>7.0350302639040673E-3</v>
      </c>
    </row>
    <row r="1038" spans="3:31" x14ac:dyDescent="0.25">
      <c r="C1038" s="2">
        <v>44403</v>
      </c>
      <c r="D1038" s="5">
        <f>('Raw Wide'!B1037-'Raw Wide'!B1036)/'Raw Wide'!B1036</f>
        <v>5.6939470162339027E-3</v>
      </c>
      <c r="E1038" s="5">
        <f>('Raw Wide'!C1037-'Raw Wide'!C1036)/'Raw Wide'!C1036</f>
        <v>-1.8250438221947746E-2</v>
      </c>
      <c r="F1038" s="5">
        <f>('Raw Wide'!D1037-'Raw Wide'!D1036)/'Raw Wide'!D1036</f>
        <v>-1.8950860103923731E-2</v>
      </c>
      <c r="G1038" s="5">
        <f>('Raw Wide'!E1037-'Raw Wide'!E1036)/'Raw Wide'!E1036</f>
        <v>-9.8010822386368247E-3</v>
      </c>
      <c r="H1038" s="5">
        <f>('Raw Wide'!F1037-'Raw Wide'!F1036)/'Raw Wide'!F1036</f>
        <v>-1.2072372424636711E-2</v>
      </c>
      <c r="I1038" s="5">
        <f>('Raw Wide'!G1037-'Raw Wide'!G1036)/'Raw Wide'!G1036</f>
        <v>-7.085457545323237E-3</v>
      </c>
      <c r="J1038" s="5">
        <f>('Raw Wide'!H1037-'Raw Wide'!H1036)/'Raw Wide'!H1036</f>
        <v>-1.040501453541026E-3</v>
      </c>
      <c r="K1038" s="5">
        <f>('Raw Wide'!I1037-'Raw Wide'!I1036)/'Raw Wide'!I1036</f>
        <v>-7.4367874553651452E-3</v>
      </c>
      <c r="W1038" s="2">
        <v>44403</v>
      </c>
      <c r="X1038" s="9">
        <f>return[[#This Row],[1COV.DE]]-$N$7</f>
        <v>5.7301577760068331E-3</v>
      </c>
      <c r="Y1038" s="9">
        <f>return[[#This Row],[ADS.DE]]-$O$7</f>
        <v>-1.850520364284413E-2</v>
      </c>
      <c r="Z1038" s="9">
        <f>return[[#This Row],[DB1.DE]]-$P$7</f>
        <v>-1.9519223809945571E-2</v>
      </c>
      <c r="AA1038" s="9">
        <f>return[[#This Row],[FME.DE]]-$Q$7</f>
        <v>-9.5891936594261831E-3</v>
      </c>
      <c r="AB1038" s="9">
        <f>return[[#This Row],[MRK.DE]]-$R$7</f>
        <v>-1.2544990120995589E-2</v>
      </c>
      <c r="AC1038" s="9">
        <f>return[[#This Row],[PUM.DE]]-$S$7</f>
        <v>-7.8875783542195228E-3</v>
      </c>
      <c r="AD1038" s="9">
        <f>return[[#This Row],[SIE.DE]]-$T$7</f>
        <v>-1.1763970503724419E-3</v>
      </c>
      <c r="AE1038" s="9">
        <f>return[[#This Row],[ZAL.DE]]-$U$7</f>
        <v>-7.3912328382014416E-3</v>
      </c>
    </row>
    <row r="1039" spans="3:31" x14ac:dyDescent="0.25">
      <c r="C1039" s="2">
        <v>44404</v>
      </c>
      <c r="D1039" s="5">
        <f>('Raw Wide'!B1038-'Raw Wide'!B1037)/'Raw Wide'!B1037</f>
        <v>-1.0969577773908895E-2</v>
      </c>
      <c r="E1039" s="5">
        <f>('Raw Wide'!C1038-'Raw Wide'!C1037)/'Raw Wide'!C1037</f>
        <v>-9.7756404150561929E-3</v>
      </c>
      <c r="F1039" s="5">
        <f>('Raw Wide'!D1038-'Raw Wide'!D1037)/'Raw Wide'!D1037</f>
        <v>-1.2418202990430541E-2</v>
      </c>
      <c r="G1039" s="5">
        <f>('Raw Wide'!E1038-'Raw Wide'!E1037)/'Raw Wide'!E1037</f>
        <v>-3.4934555640165838E-3</v>
      </c>
      <c r="H1039" s="5">
        <f>('Raw Wide'!F1038-'Raw Wide'!F1037)/'Raw Wide'!F1037</f>
        <v>2.0366326017201525E-3</v>
      </c>
      <c r="I1039" s="5">
        <f>('Raw Wide'!G1038-'Raw Wide'!G1037)/'Raw Wide'!G1037</f>
        <v>-9.0390164373527464E-3</v>
      </c>
      <c r="J1039" s="5">
        <f>('Raw Wide'!H1038-'Raw Wide'!H1037)/'Raw Wide'!H1037</f>
        <v>-8.9272481652559656E-3</v>
      </c>
      <c r="K1039" s="5">
        <f>('Raw Wide'!I1038-'Raw Wide'!I1037)/'Raw Wide'!I1037</f>
        <v>-2.5174785717777998E-2</v>
      </c>
      <c r="W1039" s="2">
        <v>44404</v>
      </c>
      <c r="X1039" s="9">
        <f>return[[#This Row],[1COV.DE]]-$N$7</f>
        <v>-1.0933367014135964E-2</v>
      </c>
      <c r="Y1039" s="9">
        <f>return[[#This Row],[ADS.DE]]-$O$7</f>
        <v>-1.0030405835952577E-2</v>
      </c>
      <c r="Z1039" s="9">
        <f>return[[#This Row],[DB1.DE]]-$P$7</f>
        <v>-1.2986566696452382E-2</v>
      </c>
      <c r="AA1039" s="9">
        <f>return[[#This Row],[FME.DE]]-$Q$7</f>
        <v>-3.2815669848059417E-3</v>
      </c>
      <c r="AB1039" s="9">
        <f>return[[#This Row],[MRK.DE]]-$R$7</f>
        <v>1.5640149053612747E-3</v>
      </c>
      <c r="AC1039" s="9">
        <f>return[[#This Row],[PUM.DE]]-$S$7</f>
        <v>-9.8411372462490331E-3</v>
      </c>
      <c r="AD1039" s="9">
        <f>return[[#This Row],[SIE.DE]]-$T$7</f>
        <v>-9.063143762087382E-3</v>
      </c>
      <c r="AE1039" s="9">
        <f>return[[#This Row],[ZAL.DE]]-$U$7</f>
        <v>-2.5129231100614293E-2</v>
      </c>
    </row>
    <row r="1040" spans="3:31" x14ac:dyDescent="0.25">
      <c r="C1040" s="2">
        <v>44405</v>
      </c>
      <c r="D1040" s="5">
        <f>('Raw Wide'!B1039-'Raw Wide'!B1038)/'Raw Wide'!B1038</f>
        <v>-1.6815748982276498E-2</v>
      </c>
      <c r="E1040" s="5">
        <f>('Raw Wide'!C1039-'Raw Wide'!C1038)/'Raw Wide'!C1038</f>
        <v>1.7802348455862591E-3</v>
      </c>
      <c r="F1040" s="5">
        <f>('Raw Wide'!D1039-'Raw Wide'!D1038)/'Raw Wide'!D1038</f>
        <v>-2.1306172987168658E-2</v>
      </c>
      <c r="G1040" s="5">
        <f>('Raw Wide'!E1039-'Raw Wide'!E1038)/'Raw Wide'!E1038</f>
        <v>1.1393548349638538E-2</v>
      </c>
      <c r="H1040" s="5">
        <f>('Raw Wide'!F1039-'Raw Wide'!F1038)/'Raw Wide'!F1038</f>
        <v>6.3879026983413648E-3</v>
      </c>
      <c r="I1040" s="5">
        <f>('Raw Wide'!G1039-'Raw Wide'!G1038)/'Raw Wide'!G1038</f>
        <v>-1.9203453365794652E-3</v>
      </c>
      <c r="J1040" s="5">
        <f>('Raw Wide'!H1039-'Raw Wide'!H1038)/'Raw Wide'!H1038</f>
        <v>1.501889404661891E-4</v>
      </c>
      <c r="K1040" s="5">
        <f>('Raw Wide'!I1039-'Raw Wide'!I1038)/'Raw Wide'!I1038</f>
        <v>3.2793604574839772E-3</v>
      </c>
      <c r="W1040" s="2">
        <v>44405</v>
      </c>
      <c r="X1040" s="9">
        <f>return[[#This Row],[1COV.DE]]-$N$7</f>
        <v>-1.6779538222503568E-2</v>
      </c>
      <c r="Y1040" s="9">
        <f>return[[#This Row],[ADS.DE]]-$O$7</f>
        <v>1.5254694246898753E-3</v>
      </c>
      <c r="Z1040" s="9">
        <f>return[[#This Row],[DB1.DE]]-$P$7</f>
        <v>-2.1874536693190498E-2</v>
      </c>
      <c r="AA1040" s="9">
        <f>return[[#This Row],[FME.DE]]-$Q$7</f>
        <v>1.160543692884918E-2</v>
      </c>
      <c r="AB1040" s="9">
        <f>return[[#This Row],[MRK.DE]]-$R$7</f>
        <v>5.9152850019824873E-3</v>
      </c>
      <c r="AC1040" s="9">
        <f>return[[#This Row],[PUM.DE]]-$S$7</f>
        <v>-2.722466145475751E-3</v>
      </c>
      <c r="AD1040" s="9">
        <f>return[[#This Row],[SIE.DE]]-$T$7</f>
        <v>1.4293343634773272E-5</v>
      </c>
      <c r="AE1040" s="9">
        <f>return[[#This Row],[ZAL.DE]]-$U$7</f>
        <v>3.3249150746476807E-3</v>
      </c>
    </row>
    <row r="1041" spans="3:31" x14ac:dyDescent="0.25">
      <c r="C1041" s="2">
        <v>44406</v>
      </c>
      <c r="D1041" s="5">
        <f>('Raw Wide'!B1040-'Raw Wide'!B1039)/'Raw Wide'!B1039</f>
        <v>-8.3696857670979719E-3</v>
      </c>
      <c r="E1041" s="5">
        <f>('Raw Wide'!C1040-'Raw Wide'!C1039)/'Raw Wide'!C1039</f>
        <v>-2.9079194995385764E-3</v>
      </c>
      <c r="F1041" s="5">
        <f>('Raw Wide'!D1040-'Raw Wide'!D1039)/'Raw Wide'!D1039</f>
        <v>1.7130600330822716E-2</v>
      </c>
      <c r="G1041" s="5">
        <f>('Raw Wide'!E1040-'Raw Wide'!E1039)/'Raw Wide'!E1039</f>
        <v>6.6435546535745576E-3</v>
      </c>
      <c r="H1041" s="5">
        <f>('Raw Wide'!F1040-'Raw Wide'!F1039)/'Raw Wide'!F1039</f>
        <v>-6.0588698825634188E-3</v>
      </c>
      <c r="I1041" s="5">
        <f>('Raw Wide'!G1040-'Raw Wide'!G1039)/'Raw Wide'!G1039</f>
        <v>1.9240401581245112E-3</v>
      </c>
      <c r="J1041" s="5">
        <f>('Raw Wide'!H1040-'Raw Wide'!H1039)/'Raw Wide'!H1039</f>
        <v>-4.5038338161728882E-4</v>
      </c>
      <c r="K1041" s="5">
        <f>('Raw Wide'!I1040-'Raw Wide'!I1039)/'Raw Wide'!I1039</f>
        <v>-6.1286924182084989E-3</v>
      </c>
      <c r="W1041" s="2">
        <v>44406</v>
      </c>
      <c r="X1041" s="9">
        <f>return[[#This Row],[1COV.DE]]-$N$7</f>
        <v>-8.3334750073250415E-3</v>
      </c>
      <c r="Y1041" s="9">
        <f>return[[#This Row],[ADS.DE]]-$O$7</f>
        <v>-3.1626849204349603E-3</v>
      </c>
      <c r="Z1041" s="9">
        <f>return[[#This Row],[DB1.DE]]-$P$7</f>
        <v>1.6562236624800875E-2</v>
      </c>
      <c r="AA1041" s="9">
        <f>return[[#This Row],[FME.DE]]-$Q$7</f>
        <v>6.8554432327852001E-3</v>
      </c>
      <c r="AB1041" s="9">
        <f>return[[#This Row],[MRK.DE]]-$R$7</f>
        <v>-6.5314875789222963E-3</v>
      </c>
      <c r="AC1041" s="9">
        <f>return[[#This Row],[PUM.DE]]-$S$7</f>
        <v>1.1219193492282252E-3</v>
      </c>
      <c r="AD1041" s="9">
        <f>return[[#This Row],[SIE.DE]]-$T$7</f>
        <v>-5.8627897844870463E-4</v>
      </c>
      <c r="AE1041" s="9">
        <f>return[[#This Row],[ZAL.DE]]-$U$7</f>
        <v>-6.0831378010447953E-3</v>
      </c>
    </row>
    <row r="1042" spans="3:31" x14ac:dyDescent="0.25">
      <c r="C1042" s="2">
        <v>44407</v>
      </c>
      <c r="D1042" s="5">
        <f>('Raw Wide'!B1041-'Raw Wide'!B1040)/'Raw Wide'!B1040</f>
        <v>-4.4037316456483726E-3</v>
      </c>
      <c r="E1042" s="5">
        <f>('Raw Wide'!C1041-'Raw Wide'!C1040)/'Raw Wide'!C1040</f>
        <v>-8.1010862395283576E-3</v>
      </c>
      <c r="F1042" s="5">
        <f>('Raw Wide'!D1041-'Raw Wide'!D1040)/'Raw Wide'!D1040</f>
        <v>-1.2280707027981919E-2</v>
      </c>
      <c r="G1042" s="5">
        <f>('Raw Wide'!E1041-'Raw Wide'!E1040)/'Raw Wide'!E1040</f>
        <v>-4.5337100939446061E-2</v>
      </c>
      <c r="H1042" s="5">
        <f>('Raw Wide'!F1041-'Raw Wide'!F1040)/'Raw Wide'!F1040</f>
        <v>2.3222421635208418E-3</v>
      </c>
      <c r="I1042" s="5">
        <f>('Raw Wide'!G1041-'Raw Wide'!G1040)/'Raw Wide'!G1040</f>
        <v>-6.2410155004644025E-3</v>
      </c>
      <c r="J1042" s="5">
        <f>('Raw Wide'!H1041-'Raw Wide'!H1040)/'Raw Wide'!H1040</f>
        <v>-1.2013750952331769E-2</v>
      </c>
      <c r="K1042" s="5">
        <f>('Raw Wide'!I1041-'Raw Wide'!I1040)/'Raw Wide'!I1040</f>
        <v>-3.6382331868992888E-2</v>
      </c>
      <c r="W1042" s="2">
        <v>44407</v>
      </c>
      <c r="X1042" s="9">
        <f>return[[#This Row],[1COV.DE]]-$N$7</f>
        <v>-4.3675208858754422E-3</v>
      </c>
      <c r="Y1042" s="9">
        <f>return[[#This Row],[ADS.DE]]-$O$7</f>
        <v>-8.3558516604247419E-3</v>
      </c>
      <c r="Z1042" s="9">
        <f>return[[#This Row],[DB1.DE]]-$P$7</f>
        <v>-1.2849070734003759E-2</v>
      </c>
      <c r="AA1042" s="9">
        <f>return[[#This Row],[FME.DE]]-$Q$7</f>
        <v>-4.5125212360235416E-2</v>
      </c>
      <c r="AB1042" s="9">
        <f>return[[#This Row],[MRK.DE]]-$R$7</f>
        <v>1.8496244671619641E-3</v>
      </c>
      <c r="AC1042" s="9">
        <f>return[[#This Row],[PUM.DE]]-$S$7</f>
        <v>-7.0431363093606883E-3</v>
      </c>
      <c r="AD1042" s="9">
        <f>return[[#This Row],[SIE.DE]]-$T$7</f>
        <v>-1.2149646549163185E-2</v>
      </c>
      <c r="AE1042" s="9">
        <f>return[[#This Row],[ZAL.DE]]-$U$7</f>
        <v>-3.6336777251829183E-2</v>
      </c>
    </row>
    <row r="1043" spans="3:31" x14ac:dyDescent="0.25">
      <c r="C1043" s="2">
        <v>44410</v>
      </c>
      <c r="D1043" s="5">
        <f>('Raw Wide'!B1042-'Raw Wide'!B1041)/'Raw Wide'!B1041</f>
        <v>1.8429760650533183E-3</v>
      </c>
      <c r="E1043" s="5">
        <f>('Raw Wide'!C1042-'Raw Wide'!C1041)/'Raw Wide'!C1041</f>
        <v>3.7896143192366984E-2</v>
      </c>
      <c r="F1043" s="5">
        <f>('Raw Wide'!D1042-'Raw Wide'!D1041)/'Raw Wide'!D1041</f>
        <v>5.6838274671915448E-3</v>
      </c>
      <c r="G1043" s="5">
        <f>('Raw Wide'!E1042-'Raw Wide'!E1041)/'Raw Wide'!E1041</f>
        <v>-2.4045662982444139E-2</v>
      </c>
      <c r="H1043" s="5">
        <f>('Raw Wide'!F1042-'Raw Wide'!F1041)/'Raw Wide'!F1041</f>
        <v>1.2163360856932726E-2</v>
      </c>
      <c r="I1043" s="5">
        <f>('Raw Wide'!G1042-'Raw Wide'!G1041)/'Raw Wide'!G1041</f>
        <v>1.1111155745884751E-2</v>
      </c>
      <c r="J1043" s="5">
        <f>('Raw Wide'!H1042-'Raw Wide'!H1041)/'Raw Wide'!H1041</f>
        <v>2.6751802204658347E-2</v>
      </c>
      <c r="K1043" s="5">
        <f>('Raw Wide'!I1042-'Raw Wide'!I1041)/'Raw Wide'!I1041</f>
        <v>1.7704735117219886E-2</v>
      </c>
      <c r="W1043" s="2">
        <v>44410</v>
      </c>
      <c r="X1043" s="9">
        <f>return[[#This Row],[1COV.DE]]-$N$7</f>
        <v>1.8791868248262482E-3</v>
      </c>
      <c r="Y1043" s="9">
        <f>return[[#This Row],[ADS.DE]]-$O$7</f>
        <v>3.7641377771470599E-2</v>
      </c>
      <c r="Z1043" s="9">
        <f>return[[#This Row],[DB1.DE]]-$P$7</f>
        <v>5.1154637611697043E-3</v>
      </c>
      <c r="AA1043" s="9">
        <f>return[[#This Row],[FME.DE]]-$Q$7</f>
        <v>-2.3833774403233497E-2</v>
      </c>
      <c r="AB1043" s="9">
        <f>return[[#This Row],[MRK.DE]]-$R$7</f>
        <v>1.1690743160573848E-2</v>
      </c>
      <c r="AC1043" s="9">
        <f>return[[#This Row],[PUM.DE]]-$S$7</f>
        <v>1.0309034936988464E-2</v>
      </c>
      <c r="AD1043" s="9">
        <f>return[[#This Row],[SIE.DE]]-$T$7</f>
        <v>2.6615906607826933E-2</v>
      </c>
      <c r="AE1043" s="9">
        <f>return[[#This Row],[ZAL.DE]]-$U$7</f>
        <v>1.7750289734383591E-2</v>
      </c>
    </row>
    <row r="1044" spans="3:31" x14ac:dyDescent="0.25">
      <c r="C1044" s="2">
        <v>44411</v>
      </c>
      <c r="D1044" s="5">
        <f>('Raw Wide'!B1043-'Raw Wide'!B1042)/'Raw Wide'!B1042</f>
        <v>5.1508758932414965E-3</v>
      </c>
      <c r="E1044" s="5">
        <f>('Raw Wide'!C1043-'Raw Wide'!C1042)/'Raw Wide'!C1042</f>
        <v>1.5895427089273401E-2</v>
      </c>
      <c r="F1044" s="5">
        <f>('Raw Wide'!D1043-'Raw Wide'!D1042)/'Raw Wide'!D1042</f>
        <v>-1.059693808720674E-2</v>
      </c>
      <c r="G1044" s="5">
        <f>('Raw Wide'!E1043-'Raw Wide'!E1042)/'Raw Wide'!E1042</f>
        <v>3.4493321402948716E-2</v>
      </c>
      <c r="H1044" s="5">
        <f>('Raw Wide'!F1043-'Raw Wide'!F1042)/'Raw Wide'!F1042</f>
        <v>-8.5837081579932958E-4</v>
      </c>
      <c r="I1044" s="5">
        <f>('Raw Wide'!G1043-'Raw Wide'!G1042)/'Raw Wide'!G1042</f>
        <v>1.3377901398086738E-2</v>
      </c>
      <c r="J1044" s="5">
        <f>('Raw Wide'!H1043-'Raw Wide'!H1042)/'Raw Wide'!H1042</f>
        <v>-1.7764871502783598E-3</v>
      </c>
      <c r="K1044" s="5">
        <f>('Raw Wide'!I1043-'Raw Wide'!I1042)/'Raw Wide'!I1042</f>
        <v>4.4015720897415287E-3</v>
      </c>
      <c r="W1044" s="2">
        <v>44411</v>
      </c>
      <c r="X1044" s="9">
        <f>return[[#This Row],[1COV.DE]]-$N$7</f>
        <v>5.1870866530144269E-3</v>
      </c>
      <c r="Y1044" s="9">
        <f>return[[#This Row],[ADS.DE]]-$O$7</f>
        <v>1.5640661668377017E-2</v>
      </c>
      <c r="Z1044" s="9">
        <f>return[[#This Row],[DB1.DE]]-$P$7</f>
        <v>-1.1165301793228581E-2</v>
      </c>
      <c r="AA1044" s="9">
        <f>return[[#This Row],[FME.DE]]-$Q$7</f>
        <v>3.4705209982159362E-2</v>
      </c>
      <c r="AB1044" s="9">
        <f>return[[#This Row],[MRK.DE]]-$R$7</f>
        <v>-1.3309885121582073E-3</v>
      </c>
      <c r="AC1044" s="9">
        <f>return[[#This Row],[PUM.DE]]-$S$7</f>
        <v>1.2575780589190452E-2</v>
      </c>
      <c r="AD1044" s="9">
        <f>return[[#This Row],[SIE.DE]]-$T$7</f>
        <v>-1.9123827471097758E-3</v>
      </c>
      <c r="AE1044" s="9">
        <f>return[[#This Row],[ZAL.DE]]-$U$7</f>
        <v>4.4471267069052323E-3</v>
      </c>
    </row>
    <row r="1045" spans="3:31" x14ac:dyDescent="0.25">
      <c r="C1045" s="2">
        <v>44412</v>
      </c>
      <c r="D1045" s="5">
        <f>('Raw Wide'!B1044-'Raw Wide'!B1043)/'Raw Wide'!B1043</f>
        <v>7.3203188573455402E-4</v>
      </c>
      <c r="E1045" s="5">
        <f>('Raw Wide'!C1044-'Raw Wide'!C1043)/'Raw Wide'!C1043</f>
        <v>4.1827994079305993E-2</v>
      </c>
      <c r="F1045" s="5">
        <f>('Raw Wide'!D1044-'Raw Wide'!D1043)/'Raw Wide'!D1043</f>
        <v>1.1781396487438658E-2</v>
      </c>
      <c r="G1045" s="5">
        <f>('Raw Wide'!E1044-'Raw Wide'!E1043)/'Raw Wide'!E1043</f>
        <v>5.060961926480644E-3</v>
      </c>
      <c r="H1045" s="5">
        <f>('Raw Wide'!F1044-'Raw Wide'!F1043)/'Raw Wide'!F1043</f>
        <v>9.7365350833647692E-3</v>
      </c>
      <c r="I1045" s="5">
        <f>('Raw Wide'!G1044-'Raw Wide'!G1043)/'Raw Wide'!G1043</f>
        <v>2.5459707242942369E-2</v>
      </c>
      <c r="J1045" s="5">
        <f>('Raw Wide'!H1044-'Raw Wide'!H1043)/'Raw Wide'!H1043</f>
        <v>2.1800398836282726E-2</v>
      </c>
      <c r="K1045" s="5">
        <f>('Raw Wide'!I1044-'Raw Wide'!I1043)/'Raw Wide'!I1043</f>
        <v>1.6068458517047555E-2</v>
      </c>
      <c r="W1045" s="2">
        <v>44412</v>
      </c>
      <c r="X1045" s="9">
        <f>return[[#This Row],[1COV.DE]]-$N$7</f>
        <v>7.6824264550748409E-4</v>
      </c>
      <c r="Y1045" s="9">
        <f>return[[#This Row],[ADS.DE]]-$O$7</f>
        <v>4.1573228658409608E-2</v>
      </c>
      <c r="Z1045" s="9">
        <f>return[[#This Row],[DB1.DE]]-$P$7</f>
        <v>1.1213032781416818E-2</v>
      </c>
      <c r="AA1045" s="9">
        <f>return[[#This Row],[FME.DE]]-$Q$7</f>
        <v>5.2728505056912865E-3</v>
      </c>
      <c r="AB1045" s="9">
        <f>return[[#This Row],[MRK.DE]]-$R$7</f>
        <v>9.2639173870058909E-3</v>
      </c>
      <c r="AC1045" s="9">
        <f>return[[#This Row],[PUM.DE]]-$S$7</f>
        <v>2.4657586434046082E-2</v>
      </c>
      <c r="AD1045" s="9">
        <f>return[[#This Row],[SIE.DE]]-$T$7</f>
        <v>2.1664503239451311E-2</v>
      </c>
      <c r="AE1045" s="9">
        <f>return[[#This Row],[ZAL.DE]]-$U$7</f>
        <v>1.611401313421126E-2</v>
      </c>
    </row>
    <row r="1046" spans="3:31" x14ac:dyDescent="0.25">
      <c r="C1046" s="2">
        <v>44413</v>
      </c>
      <c r="D1046" s="5">
        <f>('Raw Wide'!B1045-'Raw Wide'!B1044)/'Raw Wide'!B1044</f>
        <v>-5.8522281991291543E-3</v>
      </c>
      <c r="E1046" s="5">
        <f>('Raw Wide'!C1045-'Raw Wide'!C1044)/'Raw Wide'!C1044</f>
        <v>-6.0223029921190323E-2</v>
      </c>
      <c r="F1046" s="5">
        <f>('Raw Wide'!D1045-'Raw Wide'!D1044)/'Raw Wide'!D1044</f>
        <v>4.5872389978766255E-3</v>
      </c>
      <c r="G1046" s="5">
        <f>('Raw Wide'!E1045-'Raw Wide'!E1044)/'Raw Wide'!E1044</f>
        <v>-2.6658508818555755E-3</v>
      </c>
      <c r="H1046" s="5">
        <f>('Raw Wide'!F1045-'Raw Wide'!F1044)/'Raw Wide'!F1044</f>
        <v>6.8349430852739493E-2</v>
      </c>
      <c r="I1046" s="5">
        <f>('Raw Wide'!G1045-'Raw Wide'!G1044)/'Raw Wide'!G1044</f>
        <v>-1.1494313177399733E-2</v>
      </c>
      <c r="J1046" s="5">
        <f>('Raw Wide'!H1045-'Raw Wide'!H1044)/'Raw Wide'!H1044</f>
        <v>2.5979642588687808E-2</v>
      </c>
      <c r="K1046" s="5">
        <f>('Raw Wide'!I1045-'Raw Wide'!I1044)/'Raw Wide'!I1044</f>
        <v>-4.8264501384201068E-2</v>
      </c>
      <c r="W1046" s="2">
        <v>44413</v>
      </c>
      <c r="X1046" s="9">
        <f>return[[#This Row],[1COV.DE]]-$N$7</f>
        <v>-5.8160174393562239E-3</v>
      </c>
      <c r="Y1046" s="9">
        <f>return[[#This Row],[ADS.DE]]-$O$7</f>
        <v>-6.0477795342086707E-2</v>
      </c>
      <c r="Z1046" s="9">
        <f>return[[#This Row],[DB1.DE]]-$P$7</f>
        <v>4.018875291854785E-3</v>
      </c>
      <c r="AA1046" s="9">
        <f>return[[#This Row],[FME.DE]]-$Q$7</f>
        <v>-2.4539623026449335E-3</v>
      </c>
      <c r="AB1046" s="9">
        <f>return[[#This Row],[MRK.DE]]-$R$7</f>
        <v>6.7876813156380611E-2</v>
      </c>
      <c r="AC1046" s="9">
        <f>return[[#This Row],[PUM.DE]]-$S$7</f>
        <v>-1.229643398629602E-2</v>
      </c>
      <c r="AD1046" s="9">
        <f>return[[#This Row],[SIE.DE]]-$T$7</f>
        <v>2.5843746991856393E-2</v>
      </c>
      <c r="AE1046" s="9">
        <f>return[[#This Row],[ZAL.DE]]-$U$7</f>
        <v>-4.8218946767037363E-2</v>
      </c>
    </row>
    <row r="1047" spans="3:31" x14ac:dyDescent="0.25">
      <c r="C1047" s="2">
        <v>44414</v>
      </c>
      <c r="D1047" s="5">
        <f>('Raw Wide'!B1046-'Raw Wide'!B1045)/'Raw Wide'!B1045</f>
        <v>-4.7829547664971607E-3</v>
      </c>
      <c r="E1047" s="5">
        <f>('Raw Wide'!C1046-'Raw Wide'!C1045)/'Raw Wide'!C1045</f>
        <v>-1.7246909275405637E-2</v>
      </c>
      <c r="F1047" s="5">
        <f>('Raw Wide'!D1046-'Raw Wide'!D1045)/'Raw Wide'!D1045</f>
        <v>5.2686919176353304E-3</v>
      </c>
      <c r="G1047" s="5">
        <f>('Raw Wide'!E1046-'Raw Wide'!E1045)/'Raw Wide'!E1045</f>
        <v>-1.1879270755443497E-3</v>
      </c>
      <c r="H1047" s="5">
        <f>('Raw Wide'!F1046-'Raw Wide'!F1045)/'Raw Wide'!F1045</f>
        <v>-4.3270569592219137E-2</v>
      </c>
      <c r="I1047" s="5">
        <f>('Raw Wide'!G1046-'Raw Wide'!G1045)/'Raw Wide'!G1045</f>
        <v>-6.5115502956366381E-3</v>
      </c>
      <c r="J1047" s="5">
        <f>('Raw Wide'!H1046-'Raw Wide'!H1045)/'Raw Wide'!H1045</f>
        <v>-7.6389797816396963E-3</v>
      </c>
      <c r="K1047" s="5">
        <f>('Raw Wide'!I1046-'Raw Wide'!I1045)/'Raw Wide'!I1045</f>
        <v>-1.9421665947346441E-3</v>
      </c>
      <c r="W1047" s="2">
        <v>44414</v>
      </c>
      <c r="X1047" s="9">
        <f>return[[#This Row],[1COV.DE]]-$N$7</f>
        <v>-4.7467440067242303E-3</v>
      </c>
      <c r="Y1047" s="9">
        <f>return[[#This Row],[ADS.DE]]-$O$7</f>
        <v>-1.7501674696302021E-2</v>
      </c>
      <c r="Z1047" s="9">
        <f>return[[#This Row],[DB1.DE]]-$P$7</f>
        <v>4.7003282116134899E-3</v>
      </c>
      <c r="AA1047" s="9">
        <f>return[[#This Row],[FME.DE]]-$Q$7</f>
        <v>-9.7603849633370768E-4</v>
      </c>
      <c r="AB1047" s="9">
        <f>return[[#This Row],[MRK.DE]]-$R$7</f>
        <v>-4.3743187288578012E-2</v>
      </c>
      <c r="AC1047" s="9">
        <f>return[[#This Row],[PUM.DE]]-$S$7</f>
        <v>-7.3136711045329239E-3</v>
      </c>
      <c r="AD1047" s="9">
        <f>return[[#This Row],[SIE.DE]]-$T$7</f>
        <v>-7.7748753784711118E-3</v>
      </c>
      <c r="AE1047" s="9">
        <f>return[[#This Row],[ZAL.DE]]-$U$7</f>
        <v>-1.8966119775709403E-3</v>
      </c>
    </row>
    <row r="1048" spans="3:31" x14ac:dyDescent="0.25">
      <c r="C1048" s="2">
        <v>44417</v>
      </c>
      <c r="D1048" s="5">
        <f>('Raw Wide'!B1047-'Raw Wide'!B1046)/'Raw Wide'!B1046</f>
        <v>1.182999876124303E-2</v>
      </c>
      <c r="E1048" s="5">
        <f>('Raw Wide'!C1047-'Raw Wide'!C1046)/'Raw Wide'!C1046</f>
        <v>8.0503207342586015E-3</v>
      </c>
      <c r="F1048" s="5">
        <f>('Raw Wide'!D1047-'Raw Wide'!D1046)/'Raw Wide'!D1046</f>
        <v>9.783331413671801E-3</v>
      </c>
      <c r="G1048" s="5">
        <f>('Raw Wide'!E1047-'Raw Wide'!E1046)/'Raw Wide'!E1046</f>
        <v>-3.2708789874992829E-3</v>
      </c>
      <c r="H1048" s="5">
        <f>('Raw Wide'!F1047-'Raw Wide'!F1046)/'Raw Wide'!F1046</f>
        <v>2.1087699253537678E-2</v>
      </c>
      <c r="I1048" s="5">
        <f>('Raw Wide'!G1047-'Raw Wide'!G1046)/'Raw Wide'!G1046</f>
        <v>1.4044179938196948E-3</v>
      </c>
      <c r="J1048" s="5">
        <f>('Raw Wide'!H1047-'Raw Wide'!H1046)/'Raw Wide'!H1046</f>
        <v>-1.1974394253698289E-2</v>
      </c>
      <c r="K1048" s="5">
        <f>('Raw Wide'!I1047-'Raw Wide'!I1046)/'Raw Wide'!I1046</f>
        <v>-1.6648659459459501E-2</v>
      </c>
      <c r="W1048" s="2">
        <v>44417</v>
      </c>
      <c r="X1048" s="9">
        <f>return[[#This Row],[1COV.DE]]-$N$7</f>
        <v>1.186620952101596E-2</v>
      </c>
      <c r="Y1048" s="9">
        <f>return[[#This Row],[ADS.DE]]-$O$7</f>
        <v>7.7955553133622173E-3</v>
      </c>
      <c r="Z1048" s="9">
        <f>return[[#This Row],[DB1.DE]]-$P$7</f>
        <v>9.2149677076499605E-3</v>
      </c>
      <c r="AA1048" s="9">
        <f>return[[#This Row],[FME.DE]]-$Q$7</f>
        <v>-3.0589904082886409E-3</v>
      </c>
      <c r="AB1048" s="9">
        <f>return[[#This Row],[MRK.DE]]-$R$7</f>
        <v>2.06150815571788E-2</v>
      </c>
      <c r="AC1048" s="9">
        <f>return[[#This Row],[PUM.DE]]-$S$7</f>
        <v>6.0229718492340874E-4</v>
      </c>
      <c r="AD1048" s="9">
        <f>return[[#This Row],[SIE.DE]]-$T$7</f>
        <v>-1.2110289850529705E-2</v>
      </c>
      <c r="AE1048" s="9">
        <f>return[[#This Row],[ZAL.DE]]-$U$7</f>
        <v>-1.6603104842295796E-2</v>
      </c>
    </row>
    <row r="1049" spans="3:31" x14ac:dyDescent="0.25">
      <c r="C1049" s="2">
        <v>44418</v>
      </c>
      <c r="D1049" s="5">
        <f>('Raw Wide'!B1048-'Raw Wide'!B1047)/'Raw Wide'!B1047</f>
        <v>1.8998849289273621E-2</v>
      </c>
      <c r="E1049" s="5">
        <f>('Raw Wide'!C1048-'Raw Wide'!C1047)/'Raw Wide'!C1047</f>
        <v>-1.3416368107771571E-2</v>
      </c>
      <c r="F1049" s="5">
        <f>('Raw Wide'!D1048-'Raw Wide'!D1047)/'Raw Wide'!D1047</f>
        <v>-1.0379724546570638E-3</v>
      </c>
      <c r="G1049" s="5">
        <f>('Raw Wide'!E1048-'Raw Wide'!E1047)/'Raw Wide'!E1047</f>
        <v>1.6408079009313188E-2</v>
      </c>
      <c r="H1049" s="5">
        <f>('Raw Wide'!F1048-'Raw Wide'!F1047)/'Raw Wide'!F1047</f>
        <v>1.0869557995698638E-2</v>
      </c>
      <c r="I1049" s="5">
        <f>('Raw Wide'!G1048-'Raw Wide'!G1047)/'Raw Wide'!G1047</f>
        <v>3.2725844697292193E-3</v>
      </c>
      <c r="J1049" s="5">
        <f>('Raw Wide'!H1048-'Raw Wide'!H1047)/'Raw Wide'!H1047</f>
        <v>4.1840960414613639E-3</v>
      </c>
      <c r="K1049" s="5">
        <f>('Raw Wide'!I1048-'Raw Wide'!I1047)/'Raw Wide'!I1047</f>
        <v>-8.7952947316977483E-4</v>
      </c>
      <c r="W1049" s="2">
        <v>44418</v>
      </c>
      <c r="X1049" s="9">
        <f>return[[#This Row],[1COV.DE]]-$N$7</f>
        <v>1.9035060049046551E-2</v>
      </c>
      <c r="Y1049" s="9">
        <f>return[[#This Row],[ADS.DE]]-$O$7</f>
        <v>-1.3671133528667955E-2</v>
      </c>
      <c r="Z1049" s="9">
        <f>return[[#This Row],[DB1.DE]]-$P$7</f>
        <v>-1.6063361606789041E-3</v>
      </c>
      <c r="AA1049" s="9">
        <f>return[[#This Row],[FME.DE]]-$Q$7</f>
        <v>1.661996758852383E-2</v>
      </c>
      <c r="AB1049" s="9">
        <f>return[[#This Row],[MRK.DE]]-$R$7</f>
        <v>1.039694029933976E-2</v>
      </c>
      <c r="AC1049" s="9">
        <f>return[[#This Row],[PUM.DE]]-$S$7</f>
        <v>2.4704636608329335E-3</v>
      </c>
      <c r="AD1049" s="9">
        <f>return[[#This Row],[SIE.DE]]-$T$7</f>
        <v>4.0482004446299484E-3</v>
      </c>
      <c r="AE1049" s="9">
        <f>return[[#This Row],[ZAL.DE]]-$U$7</f>
        <v>-8.3397485600607117E-4</v>
      </c>
    </row>
    <row r="1050" spans="3:31" x14ac:dyDescent="0.25">
      <c r="C1050" s="2">
        <v>44419</v>
      </c>
      <c r="D1050" s="5">
        <f>('Raw Wide'!B1049-'Raw Wide'!B1048)/'Raw Wide'!B1048</f>
        <v>-6.4538915356085998E-3</v>
      </c>
      <c r="E1050" s="5">
        <f>('Raw Wide'!C1049-'Raw Wide'!C1048)/'Raw Wide'!C1048</f>
        <v>-5.6661313374327914E-3</v>
      </c>
      <c r="F1050" s="5">
        <f>('Raw Wide'!D1049-'Raw Wide'!D1048)/'Raw Wide'!D1048</f>
        <v>1.1084053375499068E-2</v>
      </c>
      <c r="G1050" s="5">
        <f>('Raw Wide'!E1049-'Raw Wide'!E1048)/'Raw Wide'!E1048</f>
        <v>6.1637602062880933E-3</v>
      </c>
      <c r="H1050" s="5">
        <f>('Raw Wide'!F1049-'Raw Wide'!F1048)/'Raw Wide'!F1048</f>
        <v>1.0483892322727322E-2</v>
      </c>
      <c r="I1050" s="5">
        <f>('Raw Wide'!G1049-'Raw Wide'!G1048)/'Raw Wide'!G1048</f>
        <v>-3.2619095950468082E-3</v>
      </c>
      <c r="J1050" s="5">
        <f>('Raw Wide'!H1049-'Raw Wide'!H1048)/'Raw Wide'!H1048</f>
        <v>1.7672497034222016E-2</v>
      </c>
      <c r="K1050" s="5">
        <f>('Raw Wide'!I1049-'Raw Wide'!I1048)/'Raw Wide'!I1048</f>
        <v>-9.683065900629409E-3</v>
      </c>
      <c r="W1050" s="2">
        <v>44419</v>
      </c>
      <c r="X1050" s="9">
        <f>return[[#This Row],[1COV.DE]]-$N$7</f>
        <v>-6.4176807758356694E-3</v>
      </c>
      <c r="Y1050" s="9">
        <f>return[[#This Row],[ADS.DE]]-$O$7</f>
        <v>-5.9208967583291756E-3</v>
      </c>
      <c r="Z1050" s="9">
        <f>return[[#This Row],[DB1.DE]]-$P$7</f>
        <v>1.0515689669477227E-2</v>
      </c>
      <c r="AA1050" s="9">
        <f>return[[#This Row],[FME.DE]]-$Q$7</f>
        <v>6.3756487854987349E-3</v>
      </c>
      <c r="AB1050" s="9">
        <f>return[[#This Row],[MRK.DE]]-$R$7</f>
        <v>1.0011274626368444E-2</v>
      </c>
      <c r="AC1050" s="9">
        <f>return[[#This Row],[PUM.DE]]-$S$7</f>
        <v>-4.064030403943094E-3</v>
      </c>
      <c r="AD1050" s="9">
        <f>return[[#This Row],[SIE.DE]]-$T$7</f>
        <v>1.7536601437390602E-2</v>
      </c>
      <c r="AE1050" s="9">
        <f>return[[#This Row],[ZAL.DE]]-$U$7</f>
        <v>-9.6375112834657054E-3</v>
      </c>
    </row>
    <row r="1051" spans="3:31" x14ac:dyDescent="0.25">
      <c r="C1051" s="2">
        <v>44420</v>
      </c>
      <c r="D1051" s="5">
        <f>('Raw Wide'!B1050-'Raw Wide'!B1049)/'Raw Wide'!B1049</f>
        <v>9.3828869641092039E-3</v>
      </c>
      <c r="E1051" s="5">
        <f>('Raw Wide'!C1050-'Raw Wide'!C1049)/'Raw Wide'!C1049</f>
        <v>1.5955674957618949E-2</v>
      </c>
      <c r="F1051" s="5">
        <f>('Raw Wide'!D1050-'Raw Wide'!D1049)/'Raw Wide'!D1049</f>
        <v>1.1647827857980181E-2</v>
      </c>
      <c r="G1051" s="5">
        <f>('Raw Wide'!E1050-'Raw Wide'!E1049)/'Raw Wide'!E1049</f>
        <v>-3.2089779181198159E-3</v>
      </c>
      <c r="H1051" s="5">
        <f>('Raw Wide'!F1050-'Raw Wide'!F1049)/'Raw Wide'!F1049</f>
        <v>1.942007437949695E-2</v>
      </c>
      <c r="I1051" s="5">
        <f>('Raw Wide'!G1050-'Raw Wide'!G1049)/'Raw Wide'!G1049</f>
        <v>3.7400735655914782E-3</v>
      </c>
      <c r="J1051" s="5">
        <f>('Raw Wide'!H1050-'Raw Wide'!H1049)/'Raw Wide'!H1049</f>
        <v>6.6356379792874088E-3</v>
      </c>
      <c r="K1051" s="5">
        <f>('Raw Wide'!I1050-'Raw Wide'!I1049)/'Raw Wide'!I1049</f>
        <v>2.2222222222222223E-2</v>
      </c>
      <c r="W1051" s="2">
        <v>44420</v>
      </c>
      <c r="X1051" s="9">
        <f>return[[#This Row],[1COV.DE]]-$N$7</f>
        <v>9.4190977238821343E-3</v>
      </c>
      <c r="Y1051" s="9">
        <f>return[[#This Row],[ADS.DE]]-$O$7</f>
        <v>1.5700909536722565E-2</v>
      </c>
      <c r="Z1051" s="9">
        <f>return[[#This Row],[DB1.DE]]-$P$7</f>
        <v>1.1079464151958341E-2</v>
      </c>
      <c r="AA1051" s="9">
        <f>return[[#This Row],[FME.DE]]-$Q$7</f>
        <v>-2.9970893389091738E-3</v>
      </c>
      <c r="AB1051" s="9">
        <f>return[[#This Row],[MRK.DE]]-$R$7</f>
        <v>1.8947456683138072E-2</v>
      </c>
      <c r="AC1051" s="9">
        <f>return[[#This Row],[PUM.DE]]-$S$7</f>
        <v>2.9379527566951924E-3</v>
      </c>
      <c r="AD1051" s="9">
        <f>return[[#This Row],[SIE.DE]]-$T$7</f>
        <v>6.4997423824559933E-3</v>
      </c>
      <c r="AE1051" s="9">
        <f>return[[#This Row],[ZAL.DE]]-$U$7</f>
        <v>2.2267776839385928E-2</v>
      </c>
    </row>
    <row r="1052" spans="3:31" x14ac:dyDescent="0.25">
      <c r="C1052" s="2">
        <v>44421</v>
      </c>
      <c r="D1052" s="5">
        <f>('Raw Wide'!B1051-'Raw Wide'!B1050)/'Raw Wide'!B1050</f>
        <v>3.9327843256779125E-3</v>
      </c>
      <c r="E1052" s="5">
        <f>('Raw Wide'!C1051-'Raw Wide'!C1050)/'Raw Wide'!C1050</f>
        <v>2.3397374063553314E-2</v>
      </c>
      <c r="F1052" s="5">
        <f>('Raw Wide'!D1051-'Raw Wide'!D1050)/'Raw Wide'!D1050</f>
        <v>-2.3704083845414729E-3</v>
      </c>
      <c r="G1052" s="5">
        <f>('Raw Wide'!E1051-'Raw Wide'!E1050)/'Raw Wide'!E1050</f>
        <v>6.7311671645633132E-3</v>
      </c>
      <c r="H1052" s="5">
        <f>('Raw Wide'!F1051-'Raw Wide'!F1050)/'Raw Wide'!F1050</f>
        <v>1.4613756963844099E-2</v>
      </c>
      <c r="I1052" s="5">
        <f>('Raw Wide'!G1051-'Raw Wide'!G1050)/'Raw Wide'!G1050</f>
        <v>1.0712656020565729E-2</v>
      </c>
      <c r="J1052" s="5">
        <f>('Raw Wide'!H1051-'Raw Wide'!H1050)/'Raw Wide'!H1050</f>
        <v>-3.3660995340490589E-3</v>
      </c>
      <c r="K1052" s="5">
        <f>('Raw Wide'!I1051-'Raw Wide'!I1050)/'Raw Wide'!I1050</f>
        <v>2.1521771739130394E-2</v>
      </c>
      <c r="W1052" s="2">
        <v>44421</v>
      </c>
      <c r="X1052" s="9">
        <f>return[[#This Row],[1COV.DE]]-$N$7</f>
        <v>3.9689950854508429E-3</v>
      </c>
      <c r="Y1052" s="9">
        <f>return[[#This Row],[ADS.DE]]-$O$7</f>
        <v>2.314260864265693E-2</v>
      </c>
      <c r="Z1052" s="9">
        <f>return[[#This Row],[DB1.DE]]-$P$7</f>
        <v>-2.9387720905633134E-3</v>
      </c>
      <c r="AA1052" s="9">
        <f>return[[#This Row],[FME.DE]]-$Q$7</f>
        <v>6.9430557437739557E-3</v>
      </c>
      <c r="AB1052" s="9">
        <f>return[[#This Row],[MRK.DE]]-$R$7</f>
        <v>1.414113926748522E-2</v>
      </c>
      <c r="AC1052" s="9">
        <f>return[[#This Row],[PUM.DE]]-$S$7</f>
        <v>9.9105352116694422E-3</v>
      </c>
      <c r="AD1052" s="9">
        <f>return[[#This Row],[SIE.DE]]-$T$7</f>
        <v>-3.5019951308804748E-3</v>
      </c>
      <c r="AE1052" s="9">
        <f>return[[#This Row],[ZAL.DE]]-$U$7</f>
        <v>2.15673263562941E-2</v>
      </c>
    </row>
    <row r="1053" spans="3:31" x14ac:dyDescent="0.25">
      <c r="C1053" s="2">
        <v>44424</v>
      </c>
      <c r="D1053" s="5">
        <f>('Raw Wide'!B1052-'Raw Wide'!B1051)/'Raw Wide'!B1051</f>
        <v>-1.2108224662031751E-2</v>
      </c>
      <c r="E1053" s="5">
        <f>('Raw Wide'!C1052-'Raw Wide'!C1051)/'Raw Wide'!C1051</f>
        <v>-1.738176134808616E-2</v>
      </c>
      <c r="F1053" s="5">
        <f>('Raw Wide'!D1052-'Raw Wide'!D1051)/'Raw Wide'!D1051</f>
        <v>6.7879554011986783E-4</v>
      </c>
      <c r="G1053" s="5">
        <f>('Raw Wide'!E1052-'Raw Wide'!E1051)/'Raw Wide'!E1051</f>
        <v>4.6512000504117202E-3</v>
      </c>
      <c r="H1053" s="5">
        <f>('Raw Wide'!F1052-'Raw Wide'!F1051)/'Raw Wide'!F1051</f>
        <v>1.1831271921238534E-2</v>
      </c>
      <c r="I1053" s="5">
        <f>('Raw Wide'!G1052-'Raw Wide'!G1051)/'Raw Wide'!G1051</f>
        <v>-5.9907996555816686E-3</v>
      </c>
      <c r="J1053" s="5">
        <f>('Raw Wide'!H1052-'Raw Wide'!H1051)/'Raw Wide'!H1051</f>
        <v>-2.8145654665630215E-3</v>
      </c>
      <c r="K1053" s="5">
        <f>('Raw Wide'!I1052-'Raw Wide'!I1051)/'Raw Wide'!I1051</f>
        <v>-1.361998254032829E-2</v>
      </c>
      <c r="W1053" s="2">
        <v>44424</v>
      </c>
      <c r="X1053" s="9">
        <f>return[[#This Row],[1COV.DE]]-$N$7</f>
        <v>-1.2072013902258821E-2</v>
      </c>
      <c r="Y1053" s="9">
        <f>return[[#This Row],[ADS.DE]]-$O$7</f>
        <v>-1.7636526768982544E-2</v>
      </c>
      <c r="Z1053" s="9">
        <f>return[[#This Row],[DB1.DE]]-$P$7</f>
        <v>1.1043183409802744E-4</v>
      </c>
      <c r="AA1053" s="9">
        <f>return[[#This Row],[FME.DE]]-$Q$7</f>
        <v>4.8630886296223627E-3</v>
      </c>
      <c r="AB1053" s="9">
        <f>return[[#This Row],[MRK.DE]]-$R$7</f>
        <v>1.1358654224879656E-2</v>
      </c>
      <c r="AC1053" s="9">
        <f>return[[#This Row],[PUM.DE]]-$S$7</f>
        <v>-6.7929204644779544E-3</v>
      </c>
      <c r="AD1053" s="9">
        <f>return[[#This Row],[SIE.DE]]-$T$7</f>
        <v>-2.9504610633944374E-3</v>
      </c>
      <c r="AE1053" s="9">
        <f>return[[#This Row],[ZAL.DE]]-$U$7</f>
        <v>-1.3574427923164586E-2</v>
      </c>
    </row>
    <row r="1054" spans="3:31" x14ac:dyDescent="0.25">
      <c r="C1054" s="2">
        <v>44425</v>
      </c>
      <c r="D1054" s="5">
        <f>('Raw Wide'!B1053-'Raw Wide'!B1052)/'Raw Wide'!B1052</f>
        <v>-1.0093785248751203E-2</v>
      </c>
      <c r="E1054" s="5">
        <f>('Raw Wide'!C1053-'Raw Wide'!C1052)/'Raw Wide'!C1052</f>
        <v>-6.5338495510131427E-3</v>
      </c>
      <c r="F1054" s="5">
        <f>('Raw Wide'!D1053-'Raw Wide'!D1052)/'Raw Wide'!D1052</f>
        <v>9.8372495344999852E-3</v>
      </c>
      <c r="G1054" s="5">
        <f>('Raw Wide'!E1053-'Raw Wide'!E1052)/'Raw Wide'!E1052</f>
        <v>6.6550882268870439E-3</v>
      </c>
      <c r="H1054" s="5">
        <f>('Raw Wide'!F1053-'Raw Wide'!F1052)/'Raw Wide'!F1052</f>
        <v>7.6258415767829039E-3</v>
      </c>
      <c r="I1054" s="5">
        <f>('Raw Wide'!G1053-'Raw Wide'!G1052)/'Raw Wide'!G1052</f>
        <v>4.1725164267039736E-3</v>
      </c>
      <c r="J1054" s="5">
        <f>('Raw Wide'!H1053-'Raw Wide'!H1052)/'Raw Wide'!H1052</f>
        <v>6.2095109706593096E-3</v>
      </c>
      <c r="K1054" s="5">
        <f>('Raw Wide'!I1053-'Raw Wide'!I1052)/'Raw Wide'!I1052</f>
        <v>-1.0787378989882475E-3</v>
      </c>
      <c r="W1054" s="2">
        <v>44425</v>
      </c>
      <c r="X1054" s="9">
        <f>return[[#This Row],[1COV.DE]]-$N$7</f>
        <v>-1.0057574488978272E-2</v>
      </c>
      <c r="Y1054" s="9">
        <f>return[[#This Row],[ADS.DE]]-$O$7</f>
        <v>-6.7886149719095269E-3</v>
      </c>
      <c r="Z1054" s="9">
        <f>return[[#This Row],[DB1.DE]]-$P$7</f>
        <v>9.2688858284781447E-3</v>
      </c>
      <c r="AA1054" s="9">
        <f>return[[#This Row],[FME.DE]]-$Q$7</f>
        <v>6.8669768060976855E-3</v>
      </c>
      <c r="AB1054" s="9">
        <f>return[[#This Row],[MRK.DE]]-$R$7</f>
        <v>7.1532238804240264E-3</v>
      </c>
      <c r="AC1054" s="9">
        <f>return[[#This Row],[PUM.DE]]-$S$7</f>
        <v>3.3703956178076878E-3</v>
      </c>
      <c r="AD1054" s="9">
        <f>return[[#This Row],[SIE.DE]]-$T$7</f>
        <v>6.0736153738278941E-3</v>
      </c>
      <c r="AE1054" s="9">
        <f>return[[#This Row],[ZAL.DE]]-$U$7</f>
        <v>-1.0331832818245438E-3</v>
      </c>
    </row>
    <row r="1055" spans="3:31" x14ac:dyDescent="0.25">
      <c r="C1055" s="2">
        <v>44426</v>
      </c>
      <c r="D1055" s="5">
        <f>('Raw Wide'!B1054-'Raw Wide'!B1053)/'Raw Wide'!B1053</f>
        <v>5.8267328172513649E-3</v>
      </c>
      <c r="E1055" s="5">
        <f>('Raw Wide'!C1054-'Raw Wide'!C1053)/'Raw Wide'!C1053</f>
        <v>-1.5078641878409854E-2</v>
      </c>
      <c r="F1055" s="5">
        <f>('Raw Wide'!D1054-'Raw Wide'!D1053)/'Raw Wide'!D1053</f>
        <v>8.3977677648835319E-3</v>
      </c>
      <c r="G1055" s="5">
        <f>('Raw Wide'!E1054-'Raw Wide'!E1053)/'Raw Wide'!E1053</f>
        <v>-8.6245062419377518E-4</v>
      </c>
      <c r="H1055" s="5">
        <f>('Raw Wide'!F1054-'Raw Wide'!F1053)/'Raw Wide'!F1053</f>
        <v>1.1604441196714709E-2</v>
      </c>
      <c r="I1055" s="5">
        <f>('Raw Wide'!G1054-'Raw Wide'!G1053)/'Raw Wide'!G1053</f>
        <v>-2.7701379314075529E-3</v>
      </c>
      <c r="J1055" s="5">
        <f>('Raw Wide'!H1054-'Raw Wide'!H1053)/'Raw Wide'!H1053</f>
        <v>-2.8061226771139945E-4</v>
      </c>
      <c r="K1055" s="5">
        <f>('Raw Wide'!I1054-'Raw Wide'!I1053)/'Raw Wide'!I1053</f>
        <v>1.9438488540788102E-2</v>
      </c>
      <c r="W1055" s="2">
        <v>44426</v>
      </c>
      <c r="X1055" s="9">
        <f>return[[#This Row],[1COV.DE]]-$N$7</f>
        <v>5.8629435770242953E-3</v>
      </c>
      <c r="Y1055" s="9">
        <f>return[[#This Row],[ADS.DE]]-$O$7</f>
        <v>-1.5333407299306238E-2</v>
      </c>
      <c r="Z1055" s="9">
        <f>return[[#This Row],[DB1.DE]]-$P$7</f>
        <v>7.8294040588616914E-3</v>
      </c>
      <c r="AA1055" s="9">
        <f>return[[#This Row],[FME.DE]]-$Q$7</f>
        <v>-6.5056204498313314E-4</v>
      </c>
      <c r="AB1055" s="9">
        <f>return[[#This Row],[MRK.DE]]-$R$7</f>
        <v>1.113182350035583E-2</v>
      </c>
      <c r="AC1055" s="9">
        <f>return[[#This Row],[PUM.DE]]-$S$7</f>
        <v>-3.5722587403038391E-3</v>
      </c>
      <c r="AD1055" s="9">
        <f>return[[#This Row],[SIE.DE]]-$T$7</f>
        <v>-4.1650786454281526E-4</v>
      </c>
      <c r="AE1055" s="9">
        <f>return[[#This Row],[ZAL.DE]]-$U$7</f>
        <v>1.9484043157951807E-2</v>
      </c>
    </row>
    <row r="1056" spans="3:31" x14ac:dyDescent="0.25">
      <c r="C1056" s="2">
        <v>44427</v>
      </c>
      <c r="D1056" s="5">
        <f>('Raw Wide'!B1055-'Raw Wide'!B1054)/'Raw Wide'!B1054</f>
        <v>-3.29472006218057E-2</v>
      </c>
      <c r="E1056" s="5">
        <f>('Raw Wide'!C1055-'Raw Wide'!C1054)/'Raw Wide'!C1054</f>
        <v>-1.1889220287136229E-2</v>
      </c>
      <c r="F1056" s="5">
        <f>('Raw Wide'!D1055-'Raw Wide'!D1054)/'Raw Wide'!D1054</f>
        <v>1.6655909729213867E-3</v>
      </c>
      <c r="G1056" s="5">
        <f>('Raw Wide'!E1055-'Raw Wide'!E1054)/'Raw Wide'!E1054</f>
        <v>-1.4096583776282385E-2</v>
      </c>
      <c r="H1056" s="5">
        <f>('Raw Wide'!F1055-'Raw Wide'!F1054)/'Raw Wide'!F1054</f>
        <v>1.1970023274363587E-2</v>
      </c>
      <c r="I1056" s="5">
        <f>('Raw Wide'!G1055-'Raw Wide'!G1054)/'Raw Wide'!G1054</f>
        <v>-1.8055539254745259E-2</v>
      </c>
      <c r="J1056" s="5">
        <f>('Raw Wide'!H1055-'Raw Wide'!H1054)/'Raw Wide'!H1054</f>
        <v>-2.7076314509494291E-2</v>
      </c>
      <c r="K1056" s="5">
        <f>('Raw Wide'!I1055-'Raw Wide'!I1054)/'Raw Wide'!I1054</f>
        <v>-2.033897202671674E-2</v>
      </c>
      <c r="W1056" s="2">
        <v>44427</v>
      </c>
      <c r="X1056" s="9">
        <f>return[[#This Row],[1COV.DE]]-$N$7</f>
        <v>-3.2910989862032773E-2</v>
      </c>
      <c r="Y1056" s="9">
        <f>return[[#This Row],[ADS.DE]]-$O$7</f>
        <v>-1.2143985708032613E-2</v>
      </c>
      <c r="Z1056" s="9">
        <f>return[[#This Row],[DB1.DE]]-$P$7</f>
        <v>1.0972272668995464E-3</v>
      </c>
      <c r="AA1056" s="9">
        <f>return[[#This Row],[FME.DE]]-$Q$7</f>
        <v>-1.3884695197071743E-2</v>
      </c>
      <c r="AB1056" s="9">
        <f>return[[#This Row],[MRK.DE]]-$R$7</f>
        <v>1.1497405578004709E-2</v>
      </c>
      <c r="AC1056" s="9">
        <f>return[[#This Row],[PUM.DE]]-$S$7</f>
        <v>-1.8857660063641545E-2</v>
      </c>
      <c r="AD1056" s="9">
        <f>return[[#This Row],[SIE.DE]]-$T$7</f>
        <v>-2.7212210106325706E-2</v>
      </c>
      <c r="AE1056" s="9">
        <f>return[[#This Row],[ZAL.DE]]-$U$7</f>
        <v>-2.0293417409553035E-2</v>
      </c>
    </row>
    <row r="1057" spans="3:31" x14ac:dyDescent="0.25">
      <c r="C1057" s="2">
        <v>44428</v>
      </c>
      <c r="D1057" s="5">
        <f>('Raw Wide'!B1056-'Raw Wide'!B1055)/'Raw Wide'!B1055</f>
        <v>-1.1606130403072606E-2</v>
      </c>
      <c r="E1057" s="5">
        <f>('Raw Wide'!C1056-'Raw Wide'!C1055)/'Raw Wide'!C1055</f>
        <v>-4.4503088657072499E-3</v>
      </c>
      <c r="F1057" s="5">
        <f>('Raw Wide'!D1056-'Raw Wide'!D1055)/'Raw Wide'!D1055</f>
        <v>6.3185015116205435E-3</v>
      </c>
      <c r="G1057" s="5">
        <f>('Raw Wide'!E1056-'Raw Wide'!E1055)/'Raw Wide'!E1055</f>
        <v>-4.6687244634993057E-3</v>
      </c>
      <c r="H1057" s="5">
        <f>('Raw Wide'!F1056-'Raw Wide'!F1055)/'Raw Wide'!F1055</f>
        <v>1.527852032428597E-2</v>
      </c>
      <c r="I1057" s="5">
        <f>('Raw Wide'!G1056-'Raw Wide'!G1055)/'Raw Wide'!G1055</f>
        <v>2.3573967285820843E-3</v>
      </c>
      <c r="J1057" s="5">
        <f>('Raw Wide'!H1056-'Raw Wide'!H1055)/'Raw Wide'!H1055</f>
        <v>-8.6507780361574688E-4</v>
      </c>
      <c r="K1057" s="5">
        <f>('Raw Wide'!I1056-'Raw Wide'!I1055)/'Raw Wide'!I1055</f>
        <v>5.6228047483952142E-3</v>
      </c>
      <c r="W1057" s="2">
        <v>44428</v>
      </c>
      <c r="X1057" s="9">
        <f>return[[#This Row],[1COV.DE]]-$N$7</f>
        <v>-1.1569919643299675E-2</v>
      </c>
      <c r="Y1057" s="9">
        <f>return[[#This Row],[ADS.DE]]-$O$7</f>
        <v>-4.7050742866036332E-3</v>
      </c>
      <c r="Z1057" s="9">
        <f>return[[#This Row],[DB1.DE]]-$P$7</f>
        <v>5.750137805598703E-3</v>
      </c>
      <c r="AA1057" s="9">
        <f>return[[#This Row],[FME.DE]]-$Q$7</f>
        <v>-4.4568358842886641E-3</v>
      </c>
      <c r="AB1057" s="9">
        <f>return[[#This Row],[MRK.DE]]-$R$7</f>
        <v>1.4805902627927092E-2</v>
      </c>
      <c r="AC1057" s="9">
        <f>return[[#This Row],[PUM.DE]]-$S$7</f>
        <v>1.5552759196857983E-3</v>
      </c>
      <c r="AD1057" s="9">
        <f>return[[#This Row],[SIE.DE]]-$T$7</f>
        <v>-1.0009734004471627E-3</v>
      </c>
      <c r="AE1057" s="9">
        <f>return[[#This Row],[ZAL.DE]]-$U$7</f>
        <v>5.6683593655589178E-3</v>
      </c>
    </row>
    <row r="1058" spans="3:31" x14ac:dyDescent="0.25">
      <c r="C1058" s="2">
        <v>44431</v>
      </c>
      <c r="D1058" s="5">
        <f>('Raw Wide'!B1057-'Raw Wide'!B1056)/'Raw Wide'!B1056</f>
        <v>5.6818114364909512E-3</v>
      </c>
      <c r="E1058" s="5">
        <f>('Raw Wide'!C1057-'Raw Wide'!C1056)/'Raw Wide'!C1056</f>
        <v>1.5231818605611768E-2</v>
      </c>
      <c r="F1058" s="5">
        <f>('Raw Wide'!D1057-'Raw Wide'!D1056)/'Raw Wide'!D1056</f>
        <v>-2.9741749310817599E-3</v>
      </c>
      <c r="G1058" s="5">
        <f>('Raw Wide'!E1057-'Raw Wide'!E1056)/'Raw Wide'!E1056</f>
        <v>9.0880777741155112E-3</v>
      </c>
      <c r="H1058" s="5">
        <f>('Raw Wide'!F1057-'Raw Wide'!F1056)/'Raw Wide'!F1056</f>
        <v>-1.5533985534610165E-2</v>
      </c>
      <c r="I1058" s="5">
        <f>('Raw Wide'!G1057-'Raw Wide'!G1056)/'Raw Wide'!G1056</f>
        <v>6.5851241324206156E-3</v>
      </c>
      <c r="J1058" s="5">
        <f>('Raw Wide'!H1057-'Raw Wide'!H1056)/'Raw Wide'!H1056</f>
        <v>7.2160348136160145E-3</v>
      </c>
      <c r="K1058" s="5">
        <f>('Raw Wide'!I1057-'Raw Wide'!I1056)/'Raw Wide'!I1056</f>
        <v>1.8064516129032333E-2</v>
      </c>
      <c r="W1058" s="2">
        <v>44431</v>
      </c>
      <c r="X1058" s="9">
        <f>return[[#This Row],[1COV.DE]]-$N$7</f>
        <v>5.7180221962638816E-3</v>
      </c>
      <c r="Y1058" s="9">
        <f>return[[#This Row],[ADS.DE]]-$O$7</f>
        <v>1.4977053184715384E-2</v>
      </c>
      <c r="Z1058" s="9">
        <f>return[[#This Row],[DB1.DE]]-$P$7</f>
        <v>-3.5425386371036004E-3</v>
      </c>
      <c r="AA1058" s="9">
        <f>return[[#This Row],[FME.DE]]-$Q$7</f>
        <v>9.2999663533261528E-3</v>
      </c>
      <c r="AB1058" s="9">
        <f>return[[#This Row],[MRK.DE]]-$R$7</f>
        <v>-1.6006603230969044E-2</v>
      </c>
      <c r="AC1058" s="9">
        <f>return[[#This Row],[PUM.DE]]-$S$7</f>
        <v>5.7830033235243298E-3</v>
      </c>
      <c r="AD1058" s="9">
        <f>return[[#This Row],[SIE.DE]]-$T$7</f>
        <v>7.080139216784599E-3</v>
      </c>
      <c r="AE1058" s="9">
        <f>return[[#This Row],[ZAL.DE]]-$U$7</f>
        <v>1.8110070746196038E-2</v>
      </c>
    </row>
    <row r="1059" spans="3:31" x14ac:dyDescent="0.25">
      <c r="C1059" s="2">
        <v>44432</v>
      </c>
      <c r="D1059" s="5">
        <f>('Raw Wide'!B1058-'Raw Wide'!B1057)/'Raw Wide'!B1057</f>
        <v>2.7495393774081323E-2</v>
      </c>
      <c r="E1059" s="5">
        <f>('Raw Wide'!C1058-'Raw Wide'!C1057)/'Raw Wide'!C1057</f>
        <v>-5.5446794051594445E-3</v>
      </c>
      <c r="F1059" s="5">
        <f>('Raw Wide'!D1058-'Raw Wide'!D1057)/'Raw Wide'!D1057</f>
        <v>-7.2920475002895002E-3</v>
      </c>
      <c r="G1059" s="5">
        <f>('Raw Wide'!E1058-'Raw Wide'!E1057)/'Raw Wide'!E1057</f>
        <v>-5.2293480952298344E-3</v>
      </c>
      <c r="H1059" s="5">
        <f>('Raw Wide'!F1058-'Raw Wide'!F1057)/'Raw Wide'!F1057</f>
        <v>-8.8757624465499989E-3</v>
      </c>
      <c r="I1059" s="5">
        <f>('Raw Wide'!G1058-'Raw Wide'!G1057)/'Raw Wide'!G1057</f>
        <v>-4.2055868582519485E-3</v>
      </c>
      <c r="J1059" s="5">
        <f>('Raw Wide'!H1058-'Raw Wide'!H1057)/'Raw Wide'!H1057</f>
        <v>4.0119802234299205E-3</v>
      </c>
      <c r="K1059" s="5">
        <f>('Raw Wide'!I1058-'Raw Wide'!I1057)/'Raw Wide'!I1057</f>
        <v>1.2674588086184725E-3</v>
      </c>
      <c r="W1059" s="2">
        <v>44432</v>
      </c>
      <c r="X1059" s="9">
        <f>return[[#This Row],[1COV.DE]]-$N$7</f>
        <v>2.7531604533854254E-2</v>
      </c>
      <c r="Y1059" s="9">
        <f>return[[#This Row],[ADS.DE]]-$O$7</f>
        <v>-5.7994448260558287E-3</v>
      </c>
      <c r="Z1059" s="9">
        <f>return[[#This Row],[DB1.DE]]-$P$7</f>
        <v>-7.8604112063113407E-3</v>
      </c>
      <c r="AA1059" s="9">
        <f>return[[#This Row],[FME.DE]]-$Q$7</f>
        <v>-5.0174595160191928E-3</v>
      </c>
      <c r="AB1059" s="9">
        <f>return[[#This Row],[MRK.DE]]-$R$7</f>
        <v>-9.3483801429088773E-3</v>
      </c>
      <c r="AC1059" s="9">
        <f>return[[#This Row],[PUM.DE]]-$S$7</f>
        <v>-5.0077076671482344E-3</v>
      </c>
      <c r="AD1059" s="9">
        <f>return[[#This Row],[SIE.DE]]-$T$7</f>
        <v>3.8760846265985045E-3</v>
      </c>
      <c r="AE1059" s="9">
        <f>return[[#This Row],[ZAL.DE]]-$U$7</f>
        <v>1.3130134257821763E-3</v>
      </c>
    </row>
    <row r="1060" spans="3:31" x14ac:dyDescent="0.25">
      <c r="C1060" s="2">
        <v>44433</v>
      </c>
      <c r="D1060" s="5">
        <f>('Raw Wide'!B1059-'Raw Wide'!B1058)/'Raw Wide'!B1058</f>
        <v>6.5981250611704505E-3</v>
      </c>
      <c r="E1060" s="5">
        <f>('Raw Wide'!C1059-'Raw Wide'!C1058)/'Raw Wide'!C1058</f>
        <v>5.9035822138009215E-3</v>
      </c>
      <c r="F1060" s="5">
        <f>('Raw Wide'!D1059-'Raw Wide'!D1058)/'Raw Wide'!D1058</f>
        <v>-8.3472969484145211E-3</v>
      </c>
      <c r="G1060" s="5">
        <f>('Raw Wide'!E1059-'Raw Wide'!E1058)/'Raw Wide'!E1058</f>
        <v>-1.6939353235193612E-2</v>
      </c>
      <c r="H1060" s="5">
        <f>('Raw Wide'!F1059-'Raw Wide'!F1058)/'Raw Wide'!F1058</f>
        <v>-2.9850806886402921E-3</v>
      </c>
      <c r="I1060" s="5">
        <f>('Raw Wide'!G1059-'Raw Wide'!G1058)/'Raw Wide'!G1058</f>
        <v>1.0323787236361999E-2</v>
      </c>
      <c r="J1060" s="5">
        <f>('Raw Wide'!H1059-'Raw Wide'!H1058)/'Raw Wide'!H1058</f>
        <v>-8.562870615587366E-3</v>
      </c>
      <c r="K1060" s="5">
        <f>('Raw Wide'!I1059-'Raw Wide'!I1058)/'Raw Wide'!I1058</f>
        <v>8.016824640817672E-3</v>
      </c>
      <c r="W1060" s="2">
        <v>44433</v>
      </c>
      <c r="X1060" s="9">
        <f>return[[#This Row],[1COV.DE]]-$N$7</f>
        <v>6.6343358209433809E-3</v>
      </c>
      <c r="Y1060" s="9">
        <f>return[[#This Row],[ADS.DE]]-$O$7</f>
        <v>5.6488167929045381E-3</v>
      </c>
      <c r="Z1060" s="9">
        <f>return[[#This Row],[DB1.DE]]-$P$7</f>
        <v>-8.9156606544363616E-3</v>
      </c>
      <c r="AA1060" s="9">
        <f>return[[#This Row],[FME.DE]]-$Q$7</f>
        <v>-1.672746465598297E-2</v>
      </c>
      <c r="AB1060" s="9">
        <f>return[[#This Row],[MRK.DE]]-$R$7</f>
        <v>-3.4576983849991701E-3</v>
      </c>
      <c r="AC1060" s="9">
        <f>return[[#This Row],[PUM.DE]]-$S$7</f>
        <v>9.5216664274657119E-3</v>
      </c>
      <c r="AD1060" s="9">
        <f>return[[#This Row],[SIE.DE]]-$T$7</f>
        <v>-8.6987662124187824E-3</v>
      </c>
      <c r="AE1060" s="9">
        <f>return[[#This Row],[ZAL.DE]]-$U$7</f>
        <v>8.0623792579813756E-3</v>
      </c>
    </row>
    <row r="1061" spans="3:31" x14ac:dyDescent="0.25">
      <c r="C1061" s="2">
        <v>44434</v>
      </c>
      <c r="D1061" s="5">
        <f>('Raw Wide'!B1060-'Raw Wide'!B1059)/'Raw Wide'!B1059</f>
        <v>2.1850567839659094E-3</v>
      </c>
      <c r="E1061" s="5">
        <f>('Raw Wide'!C1060-'Raw Wide'!C1059)/'Raw Wide'!C1059</f>
        <v>-5.3798914766066078E-3</v>
      </c>
      <c r="F1061" s="5">
        <f>('Raw Wide'!D1060-'Raw Wide'!D1059)/'Raw Wide'!D1059</f>
        <v>-2.3568403866882073E-3</v>
      </c>
      <c r="G1061" s="5">
        <f>('Raw Wide'!E1060-'Raw Wide'!E1059)/'Raw Wide'!E1059</f>
        <v>2.9708902064111485E-4</v>
      </c>
      <c r="H1061" s="5">
        <f>('Raw Wide'!F1060-'Raw Wide'!F1059)/'Raw Wide'!F1059</f>
        <v>-1.9960389375612785E-3</v>
      </c>
      <c r="I1061" s="5">
        <f>('Raw Wide'!G1060-'Raw Wide'!G1059)/'Raw Wide'!G1059</f>
        <v>-2.4152344748126428E-2</v>
      </c>
      <c r="J1061" s="5">
        <f>('Raw Wide'!H1060-'Raw Wide'!H1059)/'Raw Wide'!H1059</f>
        <v>8.636945076611343E-4</v>
      </c>
      <c r="K1061" s="5">
        <f>('Raw Wide'!I1060-'Raw Wide'!I1059)/'Raw Wide'!I1059</f>
        <v>-1.2557524331467611E-2</v>
      </c>
      <c r="W1061" s="2">
        <v>44434</v>
      </c>
      <c r="X1061" s="9">
        <f>return[[#This Row],[1COV.DE]]-$N$7</f>
        <v>2.2212675437388394E-3</v>
      </c>
      <c r="Y1061" s="9">
        <f>return[[#This Row],[ADS.DE]]-$O$7</f>
        <v>-5.6346568975029921E-3</v>
      </c>
      <c r="Z1061" s="9">
        <f>return[[#This Row],[DB1.DE]]-$P$7</f>
        <v>-2.9252040927100478E-3</v>
      </c>
      <c r="AA1061" s="9">
        <f>return[[#This Row],[FME.DE]]-$Q$7</f>
        <v>5.0897759985175689E-4</v>
      </c>
      <c r="AB1061" s="9">
        <f>return[[#This Row],[MRK.DE]]-$R$7</f>
        <v>-2.4686566339201564E-3</v>
      </c>
      <c r="AC1061" s="9">
        <f>return[[#This Row],[PUM.DE]]-$S$7</f>
        <v>-2.4954465557022715E-2</v>
      </c>
      <c r="AD1061" s="9">
        <f>return[[#This Row],[SIE.DE]]-$T$7</f>
        <v>7.2779891082971849E-4</v>
      </c>
      <c r="AE1061" s="9">
        <f>return[[#This Row],[ZAL.DE]]-$U$7</f>
        <v>-1.2511969714303907E-2</v>
      </c>
    </row>
    <row r="1062" spans="3:31" x14ac:dyDescent="0.25">
      <c r="C1062" s="2">
        <v>44435</v>
      </c>
      <c r="D1062" s="5">
        <f>('Raw Wide'!B1061-'Raw Wide'!B1060)/'Raw Wide'!B1060</f>
        <v>8.3575400451428809E-3</v>
      </c>
      <c r="E1062" s="5">
        <f>('Raw Wide'!C1061-'Raw Wide'!C1060)/'Raw Wide'!C1060</f>
        <v>-2.6225130879387886E-3</v>
      </c>
      <c r="F1062" s="5">
        <f>('Raw Wide'!D1061-'Raw Wide'!D1060)/'Raw Wide'!D1060</f>
        <v>4.3874209848389738E-3</v>
      </c>
      <c r="G1062" s="5">
        <f>('Raw Wide'!E1061-'Raw Wide'!E1060)/'Raw Wide'!E1060</f>
        <v>-1.7522909397357081E-2</v>
      </c>
      <c r="H1062" s="5">
        <f>('Raw Wide'!F1061-'Raw Wide'!F1060)/'Raw Wide'!F1060</f>
        <v>-1.5000031016848298E-3</v>
      </c>
      <c r="I1062" s="5">
        <f>('Raw Wide'!G1061-'Raw Wide'!G1060)/'Raw Wide'!G1060</f>
        <v>4.7594436543176618E-4</v>
      </c>
      <c r="J1062" s="5">
        <f>('Raw Wide'!H1061-'Raw Wide'!H1060)/'Raw Wide'!H1060</f>
        <v>1.1649636478478262E-2</v>
      </c>
      <c r="K1062" s="5">
        <f>('Raw Wide'!I1061-'Raw Wide'!I1060)/'Raw Wide'!I1060</f>
        <v>-2.5434293922909131E-3</v>
      </c>
      <c r="W1062" s="2">
        <v>44435</v>
      </c>
      <c r="X1062" s="9">
        <f>return[[#This Row],[1COV.DE]]-$N$7</f>
        <v>8.3937508049158113E-3</v>
      </c>
      <c r="Y1062" s="9">
        <f>return[[#This Row],[ADS.DE]]-$O$7</f>
        <v>-2.8772785088351724E-3</v>
      </c>
      <c r="Z1062" s="9">
        <f>return[[#This Row],[DB1.DE]]-$P$7</f>
        <v>3.8190572788171333E-3</v>
      </c>
      <c r="AA1062" s="9">
        <f>return[[#This Row],[FME.DE]]-$Q$7</f>
        <v>-1.7311020818146439E-2</v>
      </c>
      <c r="AB1062" s="9">
        <f>return[[#This Row],[MRK.DE]]-$R$7</f>
        <v>-1.9726207980437075E-3</v>
      </c>
      <c r="AC1062" s="9">
        <f>return[[#This Row],[PUM.DE]]-$S$7</f>
        <v>-3.2617644346451984E-4</v>
      </c>
      <c r="AD1062" s="9">
        <f>return[[#This Row],[SIE.DE]]-$T$7</f>
        <v>1.1513740881646846E-2</v>
      </c>
      <c r="AE1062" s="9">
        <f>return[[#This Row],[ZAL.DE]]-$U$7</f>
        <v>-2.4978747751272096E-3</v>
      </c>
    </row>
    <row r="1063" spans="3:31" x14ac:dyDescent="0.25">
      <c r="C1063" s="2">
        <v>44438</v>
      </c>
      <c r="D1063" s="5">
        <f>('Raw Wide'!B1062-'Raw Wide'!B1061)/'Raw Wide'!B1061</f>
        <v>2.1261231697676367E-2</v>
      </c>
      <c r="E1063" s="5">
        <f>('Raw Wide'!C1062-'Raw Wide'!C1061)/'Raw Wide'!C1061</f>
        <v>-7.2309493833877525E-3</v>
      </c>
      <c r="F1063" s="5">
        <f>('Raw Wide'!D1062-'Raw Wide'!D1061)/'Raw Wide'!D1061</f>
        <v>2.6881198641405474E-3</v>
      </c>
      <c r="G1063" s="5">
        <f>('Raw Wide'!E1062-'Raw Wide'!E1061)/'Raw Wide'!E1061</f>
        <v>-9.9759089163951788E-3</v>
      </c>
      <c r="H1063" s="5">
        <f>('Raw Wide'!F1062-'Raw Wide'!F1061)/'Raw Wide'!F1061</f>
        <v>1.2518831074703857E-2</v>
      </c>
      <c r="I1063" s="5">
        <f>('Raw Wide'!G1062-'Raw Wide'!G1061)/'Raw Wide'!G1061</f>
        <v>-5.2331092070116349E-3</v>
      </c>
      <c r="J1063" s="5">
        <f>('Raw Wide'!H1062-'Raw Wide'!H1061)/'Raw Wide'!H1061</f>
        <v>5.260186468384687E-3</v>
      </c>
      <c r="K1063" s="5">
        <f>('Raw Wide'!I1062-'Raw Wide'!I1061)/'Raw Wide'!I1061</f>
        <v>1.2749648977380464E-2</v>
      </c>
      <c r="W1063" s="2">
        <v>44438</v>
      </c>
      <c r="X1063" s="9">
        <f>return[[#This Row],[1COV.DE]]-$N$7</f>
        <v>2.1297442457449297E-2</v>
      </c>
      <c r="Y1063" s="9">
        <f>return[[#This Row],[ADS.DE]]-$O$7</f>
        <v>-7.4857148042841368E-3</v>
      </c>
      <c r="Z1063" s="9">
        <f>return[[#This Row],[DB1.DE]]-$P$7</f>
        <v>2.1197561581187069E-3</v>
      </c>
      <c r="AA1063" s="9">
        <f>return[[#This Row],[FME.DE]]-$Q$7</f>
        <v>-9.7640203371845372E-3</v>
      </c>
      <c r="AB1063" s="9">
        <f>return[[#This Row],[MRK.DE]]-$R$7</f>
        <v>1.2046213378344979E-2</v>
      </c>
      <c r="AC1063" s="9">
        <f>return[[#This Row],[PUM.DE]]-$S$7</f>
        <v>-6.0352300159079207E-3</v>
      </c>
      <c r="AD1063" s="9">
        <f>return[[#This Row],[SIE.DE]]-$T$7</f>
        <v>5.1242908715532715E-3</v>
      </c>
      <c r="AE1063" s="9">
        <f>return[[#This Row],[ZAL.DE]]-$U$7</f>
        <v>1.2795203594544167E-2</v>
      </c>
    </row>
    <row r="1064" spans="3:31" x14ac:dyDescent="0.25">
      <c r="C1064" s="2">
        <v>44439</v>
      </c>
      <c r="D1064" s="5">
        <f>('Raw Wide'!B1063-'Raw Wide'!B1062)/'Raw Wide'!B1062</f>
        <v>-3.1404296486911086E-2</v>
      </c>
      <c r="E1064" s="5">
        <f>('Raw Wide'!C1063-'Raw Wide'!C1062)/'Raw Wide'!C1062</f>
        <v>-5.2970161617253101E-3</v>
      </c>
      <c r="F1064" s="5">
        <f>('Raw Wide'!D1063-'Raw Wide'!D1062)/'Raw Wide'!D1062</f>
        <v>-2.0777345970324549E-2</v>
      </c>
      <c r="G1064" s="5">
        <f>('Raw Wide'!E1063-'Raw Wide'!E1062)/'Raw Wide'!E1062</f>
        <v>-7.0228965464691102E-3</v>
      </c>
      <c r="H1064" s="5">
        <f>('Raw Wide'!F1063-'Raw Wide'!F1062)/'Raw Wide'!F1062</f>
        <v>-4.9456300529154094E-3</v>
      </c>
      <c r="I1064" s="5">
        <f>('Raw Wide'!G1063-'Raw Wide'!G1062)/'Raw Wide'!G1062</f>
        <v>-1.6738415227631569E-2</v>
      </c>
      <c r="J1064" s="5">
        <f>('Raw Wide'!H1063-'Raw Wide'!H1062)/'Raw Wide'!H1062</f>
        <v>-4.101261425594414E-3</v>
      </c>
      <c r="K1064" s="5">
        <f>('Raw Wide'!I1063-'Raw Wide'!I1062)/'Raw Wide'!I1062</f>
        <v>-1.5946254720939881E-2</v>
      </c>
      <c r="W1064" s="2">
        <v>44439</v>
      </c>
      <c r="X1064" s="9">
        <f>return[[#This Row],[1COV.DE]]-$N$7</f>
        <v>-3.1368085727138159E-2</v>
      </c>
      <c r="Y1064" s="9">
        <f>return[[#This Row],[ADS.DE]]-$O$7</f>
        <v>-5.5517815826216944E-3</v>
      </c>
      <c r="Z1064" s="9">
        <f>return[[#This Row],[DB1.DE]]-$P$7</f>
        <v>-2.134570967634639E-2</v>
      </c>
      <c r="AA1064" s="9">
        <f>return[[#This Row],[FME.DE]]-$Q$7</f>
        <v>-6.8110079672584686E-3</v>
      </c>
      <c r="AB1064" s="9">
        <f>return[[#This Row],[MRK.DE]]-$R$7</f>
        <v>-5.4182477492742869E-3</v>
      </c>
      <c r="AC1064" s="9">
        <f>return[[#This Row],[PUM.DE]]-$S$7</f>
        <v>-1.7540536036527856E-2</v>
      </c>
      <c r="AD1064" s="9">
        <f>return[[#This Row],[SIE.DE]]-$T$7</f>
        <v>-4.2371570224258295E-3</v>
      </c>
      <c r="AE1064" s="9">
        <f>return[[#This Row],[ZAL.DE]]-$U$7</f>
        <v>-1.5900700103776175E-2</v>
      </c>
    </row>
    <row r="1065" spans="3:31" x14ac:dyDescent="0.25">
      <c r="C1065" s="2">
        <v>44440</v>
      </c>
      <c r="D1065" s="5">
        <f>('Raw Wide'!B1064-'Raw Wide'!B1063)/'Raw Wide'!B1063</f>
        <v>5.1001324153663215E-3</v>
      </c>
      <c r="E1065" s="5">
        <f>('Raw Wide'!C1064-'Raw Wide'!C1063)/'Raw Wide'!C1063</f>
        <v>2.496189089574009E-3</v>
      </c>
      <c r="F1065" s="5">
        <f>('Raw Wide'!D1064-'Raw Wide'!D1063)/'Raw Wide'!D1063</f>
        <v>5.1334582784648948E-3</v>
      </c>
      <c r="G1065" s="5">
        <f>('Raw Wide'!E1064-'Raw Wide'!E1063)/'Raw Wide'!E1063</f>
        <v>4.3050657854935663E-3</v>
      </c>
      <c r="H1065" s="5">
        <f>('Raw Wide'!F1064-'Raw Wide'!F1063)/'Raw Wide'!F1063</f>
        <v>8.4492947185044274E-3</v>
      </c>
      <c r="I1065" s="5">
        <f>('Raw Wide'!G1064-'Raw Wide'!G1063)/'Raw Wide'!G1063</f>
        <v>1.0213954558662445E-2</v>
      </c>
      <c r="J1065" s="5">
        <f>('Raw Wide'!H1064-'Raw Wide'!H1063)/'Raw Wide'!H1063</f>
        <v>-1.1360347164736655E-2</v>
      </c>
      <c r="K1065" s="5">
        <f>('Raw Wide'!I1064-'Raw Wide'!I1063)/'Raw Wide'!I1063</f>
        <v>4.0511405953793309E-3</v>
      </c>
      <c r="W1065" s="2">
        <v>44440</v>
      </c>
      <c r="X1065" s="9">
        <f>return[[#This Row],[1COV.DE]]-$N$7</f>
        <v>5.1363431751392519E-3</v>
      </c>
      <c r="Y1065" s="9">
        <f>return[[#This Row],[ADS.DE]]-$O$7</f>
        <v>2.2414236686776252E-3</v>
      </c>
      <c r="Z1065" s="9">
        <f>return[[#This Row],[DB1.DE]]-$P$7</f>
        <v>4.5650945724430543E-3</v>
      </c>
      <c r="AA1065" s="9">
        <f>return[[#This Row],[FME.DE]]-$Q$7</f>
        <v>4.5169543647042079E-3</v>
      </c>
      <c r="AB1065" s="9">
        <f>return[[#This Row],[MRK.DE]]-$R$7</f>
        <v>7.976677022145549E-3</v>
      </c>
      <c r="AC1065" s="9">
        <f>return[[#This Row],[PUM.DE]]-$S$7</f>
        <v>9.4118337497661585E-3</v>
      </c>
      <c r="AD1065" s="9">
        <f>return[[#This Row],[SIE.DE]]-$T$7</f>
        <v>-1.1496242761568071E-2</v>
      </c>
      <c r="AE1065" s="9">
        <f>return[[#This Row],[ZAL.DE]]-$U$7</f>
        <v>4.0966952125430344E-3</v>
      </c>
    </row>
    <row r="1066" spans="3:31" x14ac:dyDescent="0.25">
      <c r="C1066" s="2">
        <v>44441</v>
      </c>
      <c r="D1066" s="5">
        <f>('Raw Wide'!B1065-'Raw Wide'!B1064)/'Raw Wide'!B1064</f>
        <v>3.298292883694956E-2</v>
      </c>
      <c r="E1066" s="5">
        <f>('Raw Wide'!C1065-'Raw Wide'!C1064)/'Raw Wide'!C1064</f>
        <v>8.300949261213984E-4</v>
      </c>
      <c r="F1066" s="5">
        <f>('Raw Wide'!D1065-'Raw Wide'!D1064)/'Raw Wide'!D1064</f>
        <v>-7.1501797207184688E-3</v>
      </c>
      <c r="G1066" s="5">
        <f>('Raw Wide'!E1065-'Raw Wide'!E1064)/'Raw Wide'!E1064</f>
        <v>3.3680239972336688E-3</v>
      </c>
      <c r="H1066" s="5">
        <f>('Raw Wide'!F1065-'Raw Wide'!F1064)/'Raw Wide'!F1064</f>
        <v>1.5771401518760626E-2</v>
      </c>
      <c r="I1066" s="5">
        <f>('Raw Wide'!G1065-'Raw Wide'!G1064)/'Raw Wide'!G1064</f>
        <v>-4.813660743698865E-4</v>
      </c>
      <c r="J1066" s="5">
        <f>('Raw Wide'!H1065-'Raw Wide'!H1064)/'Raw Wide'!H1064</f>
        <v>1.7810884701428473E-2</v>
      </c>
      <c r="K1066" s="5">
        <f>('Raw Wide'!I1065-'Raw Wide'!I1064)/'Raw Wide'!I1064</f>
        <v>1.2953939265236714E-2</v>
      </c>
      <c r="W1066" s="2">
        <v>44441</v>
      </c>
      <c r="X1066" s="9">
        <f>return[[#This Row],[1COV.DE]]-$N$7</f>
        <v>3.3019139596722487E-2</v>
      </c>
      <c r="Y1066" s="9">
        <f>return[[#This Row],[ADS.DE]]-$O$7</f>
        <v>5.7532950522501457E-4</v>
      </c>
      <c r="Z1066" s="9">
        <f>return[[#This Row],[DB1.DE]]-$P$7</f>
        <v>-7.7185434267403093E-3</v>
      </c>
      <c r="AA1066" s="9">
        <f>return[[#This Row],[FME.DE]]-$Q$7</f>
        <v>3.5799125764443109E-3</v>
      </c>
      <c r="AB1066" s="9">
        <f>return[[#This Row],[MRK.DE]]-$R$7</f>
        <v>1.5298783822401747E-2</v>
      </c>
      <c r="AC1066" s="9">
        <f>return[[#This Row],[PUM.DE]]-$S$7</f>
        <v>-1.2834868832661726E-3</v>
      </c>
      <c r="AD1066" s="9">
        <f>return[[#This Row],[SIE.DE]]-$T$7</f>
        <v>1.7674989104597059E-2</v>
      </c>
      <c r="AE1066" s="9">
        <f>return[[#This Row],[ZAL.DE]]-$U$7</f>
        <v>1.2999493882400417E-2</v>
      </c>
    </row>
    <row r="1067" spans="3:31" x14ac:dyDescent="0.25">
      <c r="C1067" s="2">
        <v>44442</v>
      </c>
      <c r="D1067" s="5">
        <f>('Raw Wide'!B1066-'Raw Wide'!B1065)/'Raw Wide'!B1065</f>
        <v>4.9123090558207639E-3</v>
      </c>
      <c r="E1067" s="5">
        <f>('Raw Wide'!C1066-'Raw Wide'!C1065)/'Raw Wide'!C1065</f>
        <v>-7.9615962715667062E-3</v>
      </c>
      <c r="F1067" s="5">
        <f>('Raw Wide'!D1066-'Raw Wide'!D1065)/'Raw Wide'!D1065</f>
        <v>-2.0576518285139972E-3</v>
      </c>
      <c r="G1067" s="5">
        <f>('Raw Wide'!E1066-'Raw Wide'!E1065)/'Raw Wide'!E1065</f>
        <v>-5.7979327745971924E-3</v>
      </c>
      <c r="H1067" s="5">
        <f>('Raw Wide'!F1066-'Raw Wide'!F1065)/'Raw Wide'!F1065</f>
        <v>-9.7045692315753584E-4</v>
      </c>
      <c r="I1067" s="5">
        <f>('Raw Wide'!G1066-'Raw Wide'!G1065)/'Raw Wide'!G1065</f>
        <v>-1.2042442403435931E-2</v>
      </c>
      <c r="J1067" s="5">
        <f>('Raw Wide'!H1066-'Raw Wide'!H1065)/'Raw Wide'!H1065</f>
        <v>6.0683372327249071E-3</v>
      </c>
      <c r="K1067" s="5">
        <f>('Raw Wide'!I1066-'Raw Wide'!I1065)/'Raw Wide'!I1065</f>
        <v>-7.3375784625246071E-3</v>
      </c>
      <c r="W1067" s="2">
        <v>44442</v>
      </c>
      <c r="X1067" s="9">
        <f>return[[#This Row],[1COV.DE]]-$N$7</f>
        <v>4.9485198155936943E-3</v>
      </c>
      <c r="Y1067" s="9">
        <f>return[[#This Row],[ADS.DE]]-$O$7</f>
        <v>-8.2163616924630905E-3</v>
      </c>
      <c r="Z1067" s="9">
        <f>return[[#This Row],[DB1.DE]]-$P$7</f>
        <v>-2.6260155345358377E-3</v>
      </c>
      <c r="AA1067" s="9">
        <f>return[[#This Row],[FME.DE]]-$Q$7</f>
        <v>-5.5860441953865508E-3</v>
      </c>
      <c r="AB1067" s="9">
        <f>return[[#This Row],[MRK.DE]]-$R$7</f>
        <v>-1.4430746195164136E-3</v>
      </c>
      <c r="AC1067" s="9">
        <f>return[[#This Row],[PUM.DE]]-$S$7</f>
        <v>-1.2844563212332218E-2</v>
      </c>
      <c r="AD1067" s="9">
        <f>return[[#This Row],[SIE.DE]]-$T$7</f>
        <v>5.9324416358934916E-3</v>
      </c>
      <c r="AE1067" s="9">
        <f>return[[#This Row],[ZAL.DE]]-$U$7</f>
        <v>-7.2920238453609036E-3</v>
      </c>
    </row>
    <row r="1068" spans="3:31" x14ac:dyDescent="0.25">
      <c r="C1068" s="2">
        <v>44445</v>
      </c>
      <c r="D1068" s="5">
        <f>('Raw Wide'!B1067-'Raw Wide'!B1066)/'Raw Wide'!B1066</f>
        <v>1.1871471448240994E-2</v>
      </c>
      <c r="E1068" s="5">
        <f>('Raw Wide'!C1067-'Raw Wide'!C1066)/'Raw Wide'!C1066</f>
        <v>3.1766831645785852E-3</v>
      </c>
      <c r="F1068" s="5">
        <f>('Raw Wide'!D1067-'Raw Wide'!D1066)/'Raw Wide'!D1066</f>
        <v>1.3745963263203198E-3</v>
      </c>
      <c r="G1068" s="5">
        <f>('Raw Wide'!E1067-'Raw Wide'!E1066)/'Raw Wide'!E1066</f>
        <v>6.4456507803097298E-3</v>
      </c>
      <c r="H1068" s="5">
        <f>('Raw Wide'!F1067-'Raw Wide'!F1066)/'Raw Wide'!F1066</f>
        <v>4.8569981232421427E-4</v>
      </c>
      <c r="I1068" s="5">
        <f>('Raw Wide'!G1067-'Raw Wide'!G1066)/'Raw Wide'!G1066</f>
        <v>1.1214008022766196E-2</v>
      </c>
      <c r="J1068" s="5">
        <f>('Raw Wide'!H1067-'Raw Wide'!H1066)/'Raw Wide'!H1066</f>
        <v>2.9597442006943399E-2</v>
      </c>
      <c r="K1068" s="5">
        <f>('Raw Wide'!I1067-'Raw Wide'!I1066)/'Raw Wide'!I1066</f>
        <v>1.098205948200826E-2</v>
      </c>
      <c r="W1068" s="2">
        <v>44445</v>
      </c>
      <c r="X1068" s="9">
        <f>return[[#This Row],[1COV.DE]]-$N$7</f>
        <v>1.1907682208013925E-2</v>
      </c>
      <c r="Y1068" s="9">
        <f>return[[#This Row],[ADS.DE]]-$O$7</f>
        <v>2.9219177436822013E-3</v>
      </c>
      <c r="Z1068" s="9">
        <f>return[[#This Row],[DB1.DE]]-$P$7</f>
        <v>8.062326202984794E-4</v>
      </c>
      <c r="AA1068" s="9">
        <f>return[[#This Row],[FME.DE]]-$Q$7</f>
        <v>6.6575393595203723E-3</v>
      </c>
      <c r="AB1068" s="9">
        <f>return[[#This Row],[MRK.DE]]-$R$7</f>
        <v>1.308211596533649E-5</v>
      </c>
      <c r="AC1068" s="9">
        <f>return[[#This Row],[PUM.DE]]-$S$7</f>
        <v>1.041188721386991E-2</v>
      </c>
      <c r="AD1068" s="9">
        <f>return[[#This Row],[SIE.DE]]-$T$7</f>
        <v>2.9461546410111984E-2</v>
      </c>
      <c r="AE1068" s="9">
        <f>return[[#This Row],[ZAL.DE]]-$U$7</f>
        <v>1.1027614099171964E-2</v>
      </c>
    </row>
    <row r="1069" spans="3:31" x14ac:dyDescent="0.25">
      <c r="C1069" s="2">
        <v>44446</v>
      </c>
      <c r="D1069" s="5">
        <f>('Raw Wide'!B1068-'Raw Wide'!B1067)/'Raw Wide'!B1067</f>
        <v>-6.9010048523148989E-4</v>
      </c>
      <c r="E1069" s="5">
        <f>('Raw Wide'!C1068-'Raw Wide'!C1067)/'Raw Wide'!C1067</f>
        <v>3.0000038911482028E-3</v>
      </c>
      <c r="F1069" s="5">
        <f>('Raw Wide'!D1068-'Raw Wide'!D1067)/'Raw Wide'!D1067</f>
        <v>2.058952110182082E-3</v>
      </c>
      <c r="G1069" s="5">
        <f>('Raw Wide'!E1068-'Raw Wide'!E1067)/'Raw Wide'!E1067</f>
        <v>3.0496838468793428E-3</v>
      </c>
      <c r="H1069" s="5">
        <f>('Raw Wide'!F1068-'Raw Wide'!F1067)/'Raw Wide'!F1067</f>
        <v>-1.8932003182314153E-2</v>
      </c>
      <c r="I1069" s="5">
        <f>('Raw Wide'!G1068-'Raw Wide'!G1067)/'Raw Wide'!G1067</f>
        <v>7.2324376380115156E-3</v>
      </c>
      <c r="J1069" s="5">
        <f>('Raw Wide'!H1068-'Raw Wide'!H1067)/'Raw Wide'!H1067</f>
        <v>-4.9045899047337463E-3</v>
      </c>
      <c r="K1069" s="5">
        <f>('Raw Wide'!I1068-'Raw Wide'!I1067)/'Raw Wide'!I1067</f>
        <v>1.2951796802836747E-2</v>
      </c>
      <c r="W1069" s="2">
        <v>44446</v>
      </c>
      <c r="X1069" s="9">
        <f>return[[#This Row],[1COV.DE]]-$N$7</f>
        <v>-6.5388972545855982E-4</v>
      </c>
      <c r="Y1069" s="9">
        <f>return[[#This Row],[ADS.DE]]-$O$7</f>
        <v>2.7452384702518189E-3</v>
      </c>
      <c r="Z1069" s="9">
        <f>return[[#This Row],[DB1.DE]]-$P$7</f>
        <v>1.4905884041602415E-3</v>
      </c>
      <c r="AA1069" s="9">
        <f>return[[#This Row],[FME.DE]]-$Q$7</f>
        <v>3.2615724260899848E-3</v>
      </c>
      <c r="AB1069" s="9">
        <f>return[[#This Row],[MRK.DE]]-$R$7</f>
        <v>-1.9404620878673031E-2</v>
      </c>
      <c r="AC1069" s="9">
        <f>return[[#This Row],[PUM.DE]]-$S$7</f>
        <v>6.4303168291152298E-3</v>
      </c>
      <c r="AD1069" s="9">
        <f>return[[#This Row],[SIE.DE]]-$T$7</f>
        <v>-5.0404855015651617E-3</v>
      </c>
      <c r="AE1069" s="9">
        <f>return[[#This Row],[ZAL.DE]]-$U$7</f>
        <v>1.299735142000045E-2</v>
      </c>
    </row>
    <row r="1070" spans="3:31" x14ac:dyDescent="0.25">
      <c r="C1070" s="2">
        <v>44447</v>
      </c>
      <c r="D1070" s="5">
        <f>('Raw Wide'!B1069-'Raw Wide'!B1068)/'Raw Wide'!B1068</f>
        <v>7.2513762607299137E-3</v>
      </c>
      <c r="E1070" s="5">
        <f>('Raw Wide'!C1069-'Raw Wide'!C1068)/'Raw Wide'!C1068</f>
        <v>-1.3293413744079382E-2</v>
      </c>
      <c r="F1070" s="5">
        <f>('Raw Wide'!D1069-'Raw Wide'!D1068)/'Raw Wide'!D1068</f>
        <v>-7.8766409575522205E-3</v>
      </c>
      <c r="G1070" s="5">
        <f>('Raw Wide'!E1069-'Raw Wide'!E1068)/'Raw Wide'!E1068</f>
        <v>-5.7768411303201648E-3</v>
      </c>
      <c r="H1070" s="5">
        <f>('Raw Wide'!F1069-'Raw Wide'!F1068)/'Raw Wide'!F1068</f>
        <v>-1.0638372114484547E-2</v>
      </c>
      <c r="I1070" s="5">
        <f>('Raw Wide'!G1069-'Raw Wide'!G1068)/'Raw Wide'!G1068</f>
        <v>-3.3509230336021532E-3</v>
      </c>
      <c r="J1070" s="5">
        <f>('Raw Wide'!H1069-'Raw Wide'!H1068)/'Raw Wide'!H1068</f>
        <v>-3.5049346842812024E-2</v>
      </c>
      <c r="K1070" s="5">
        <f>('Raw Wide'!I1069-'Raw Wide'!I1068)/'Raw Wide'!I1068</f>
        <v>-6.1873580267871975E-4</v>
      </c>
      <c r="W1070" s="2">
        <v>44447</v>
      </c>
      <c r="X1070" s="9">
        <f>return[[#This Row],[1COV.DE]]-$N$7</f>
        <v>7.2875870205028441E-3</v>
      </c>
      <c r="Y1070" s="9">
        <f>return[[#This Row],[ADS.DE]]-$O$7</f>
        <v>-1.3548179164975766E-2</v>
      </c>
      <c r="Z1070" s="9">
        <f>return[[#This Row],[DB1.DE]]-$P$7</f>
        <v>-8.445004663574061E-3</v>
      </c>
      <c r="AA1070" s="9">
        <f>return[[#This Row],[FME.DE]]-$Q$7</f>
        <v>-5.5649525511095223E-3</v>
      </c>
      <c r="AB1070" s="9">
        <f>return[[#This Row],[MRK.DE]]-$R$7</f>
        <v>-1.1110989810843425E-2</v>
      </c>
      <c r="AC1070" s="9">
        <f>return[[#This Row],[PUM.DE]]-$S$7</f>
        <v>-4.1530438424984394E-3</v>
      </c>
      <c r="AD1070" s="9">
        <f>return[[#This Row],[SIE.DE]]-$T$7</f>
        <v>-3.5185242439643438E-2</v>
      </c>
      <c r="AE1070" s="9">
        <f>return[[#This Row],[ZAL.DE]]-$U$7</f>
        <v>-5.7318118551501608E-4</v>
      </c>
    </row>
    <row r="1071" spans="3:31" x14ac:dyDescent="0.25">
      <c r="C1071" s="2">
        <v>44448</v>
      </c>
      <c r="D1071" s="5">
        <f>('Raw Wide'!B1070-'Raw Wide'!B1069)/'Raw Wide'!B1069</f>
        <v>5.8279058394894636E-3</v>
      </c>
      <c r="E1071" s="5">
        <f>('Raw Wide'!C1070-'Raw Wide'!C1069)/'Raw Wide'!C1069</f>
        <v>2.8629678557766081E-3</v>
      </c>
      <c r="F1071" s="5">
        <f>('Raw Wide'!D1070-'Raw Wide'!D1069)/'Raw Wide'!D1069</f>
        <v>-2.7615293137718132E-3</v>
      </c>
      <c r="G1071" s="5">
        <f>('Raw Wide'!E1070-'Raw Wide'!E1069)/'Raw Wide'!E1069</f>
        <v>-7.6452096172082698E-3</v>
      </c>
      <c r="H1071" s="5">
        <f>('Raw Wide'!F1070-'Raw Wide'!F1069)/'Raw Wide'!F1069</f>
        <v>1.875465116420074E-2</v>
      </c>
      <c r="I1071" s="5">
        <f>('Raw Wide'!G1070-'Raw Wide'!G1069)/'Raw Wide'!G1069</f>
        <v>8.6455689874953799E-3</v>
      </c>
      <c r="J1071" s="5">
        <f>('Raw Wide'!H1070-'Raw Wide'!H1069)/'Raw Wide'!H1069</f>
        <v>1.688418111191934E-2</v>
      </c>
      <c r="K1071" s="5">
        <f>('Raw Wide'!I1070-'Raw Wide'!I1069)/'Raw Wide'!I1069</f>
        <v>5.77801291328947E-3</v>
      </c>
      <c r="W1071" s="2">
        <v>44448</v>
      </c>
      <c r="X1071" s="9">
        <f>return[[#This Row],[1COV.DE]]-$N$7</f>
        <v>5.864116599262394E-3</v>
      </c>
      <c r="Y1071" s="9">
        <f>return[[#This Row],[ADS.DE]]-$O$7</f>
        <v>2.6082024348802243E-3</v>
      </c>
      <c r="Z1071" s="9">
        <f>return[[#This Row],[DB1.DE]]-$P$7</f>
        <v>-3.3298930197936537E-3</v>
      </c>
      <c r="AA1071" s="9">
        <f>return[[#This Row],[FME.DE]]-$Q$7</f>
        <v>-7.4333210379976273E-3</v>
      </c>
      <c r="AB1071" s="9">
        <f>return[[#This Row],[MRK.DE]]-$R$7</f>
        <v>1.8282033467841862E-2</v>
      </c>
      <c r="AC1071" s="9">
        <f>return[[#This Row],[PUM.DE]]-$S$7</f>
        <v>7.8434481785990932E-3</v>
      </c>
      <c r="AD1071" s="9">
        <f>return[[#This Row],[SIE.DE]]-$T$7</f>
        <v>1.6748285515087925E-2</v>
      </c>
      <c r="AE1071" s="9">
        <f>return[[#This Row],[ZAL.DE]]-$U$7</f>
        <v>5.8235675304531736E-3</v>
      </c>
    </row>
    <row r="1072" spans="3:31" x14ac:dyDescent="0.25">
      <c r="C1072" s="2">
        <v>44449</v>
      </c>
      <c r="D1072" s="5">
        <f>('Raw Wide'!B1071-'Raw Wide'!B1070)/'Raw Wide'!B1070</f>
        <v>1.0225231352789669E-3</v>
      </c>
      <c r="E1072" s="5">
        <f>('Raw Wide'!C1071-'Raw Wide'!C1070)/'Raw Wide'!C1070</f>
        <v>4.3660271576012495E-3</v>
      </c>
      <c r="F1072" s="5">
        <f>('Raw Wide'!D1071-'Raw Wide'!D1070)/'Raw Wide'!D1070</f>
        <v>-1.0038049382296094E-2</v>
      </c>
      <c r="G1072" s="5">
        <f>('Raw Wide'!E1071-'Raw Wide'!E1070)/'Raw Wide'!E1070</f>
        <v>-4.8074003493747228E-2</v>
      </c>
      <c r="H1072" s="5">
        <f>('Raw Wide'!F1071-'Raw Wide'!F1070)/'Raw Wide'!F1070</f>
        <v>9.8189097884440789E-4</v>
      </c>
      <c r="I1072" s="5">
        <f>('Raw Wide'!G1071-'Raw Wide'!G1070)/'Raw Wide'!G1070</f>
        <v>1.3809470315615456E-2</v>
      </c>
      <c r="J1072" s="5">
        <f>('Raw Wide'!H1071-'Raw Wide'!H1070)/'Raw Wide'!H1070</f>
        <v>1.9115493516166752E-2</v>
      </c>
      <c r="K1072" s="5">
        <f>('Raw Wide'!I1071-'Raw Wide'!I1070)/'Raw Wide'!I1070</f>
        <v>3.4878640699261857E-3</v>
      </c>
      <c r="W1072" s="2">
        <v>44449</v>
      </c>
      <c r="X1072" s="9">
        <f>return[[#This Row],[1COV.DE]]-$N$7</f>
        <v>1.0587338950518968E-3</v>
      </c>
      <c r="Y1072" s="9">
        <f>return[[#This Row],[ADS.DE]]-$O$7</f>
        <v>4.1112617367048652E-3</v>
      </c>
      <c r="Z1072" s="9">
        <f>return[[#This Row],[DB1.DE]]-$P$7</f>
        <v>-1.0606413088317935E-2</v>
      </c>
      <c r="AA1072" s="9">
        <f>return[[#This Row],[FME.DE]]-$Q$7</f>
        <v>-4.7862114914536583E-2</v>
      </c>
      <c r="AB1072" s="9">
        <f>return[[#This Row],[MRK.DE]]-$R$7</f>
        <v>5.0927328248553017E-4</v>
      </c>
      <c r="AC1072" s="9">
        <f>return[[#This Row],[PUM.DE]]-$S$7</f>
        <v>1.300734950671917E-2</v>
      </c>
      <c r="AD1072" s="9">
        <f>return[[#This Row],[SIE.DE]]-$T$7</f>
        <v>1.8979597919335338E-2</v>
      </c>
      <c r="AE1072" s="9">
        <f>return[[#This Row],[ZAL.DE]]-$U$7</f>
        <v>3.5334186870898893E-3</v>
      </c>
    </row>
    <row r="1073" spans="3:31" x14ac:dyDescent="0.25">
      <c r="C1073" s="2">
        <v>44452</v>
      </c>
      <c r="D1073" s="5">
        <f>('Raw Wide'!B1072-'Raw Wide'!B1071)/'Raw Wide'!B1071</f>
        <v>6.4691378640345625E-3</v>
      </c>
      <c r="E1073" s="5">
        <f>('Raw Wide'!C1072-'Raw Wide'!C1071)/'Raw Wide'!C1071</f>
        <v>-5.3502598750936395E-3</v>
      </c>
      <c r="F1073" s="5">
        <f>('Raw Wide'!D1072-'Raw Wide'!D1071)/'Raw Wide'!D1071</f>
        <v>-5.5944039485598231E-3</v>
      </c>
      <c r="G1073" s="5">
        <f>('Raw Wide'!E1072-'Raw Wide'!E1071)/'Raw Wide'!E1071</f>
        <v>3.2374646493043603E-4</v>
      </c>
      <c r="H1073" s="5">
        <f>('Raw Wide'!F1072-'Raw Wide'!F1071)/'Raw Wide'!F1071</f>
        <v>-8.8278003290831013E-3</v>
      </c>
      <c r="I1073" s="5">
        <f>('Raw Wide'!G1072-'Raw Wide'!G1071)/'Raw Wide'!G1071</f>
        <v>-2.7712493868907784E-2</v>
      </c>
      <c r="J1073" s="5">
        <f>('Raw Wide'!H1072-'Raw Wide'!H1071)/'Raw Wide'!H1071</f>
        <v>3.1488375641942901E-3</v>
      </c>
      <c r="K1073" s="5">
        <f>('Raw Wide'!I1072-'Raw Wide'!I1071)/'Raw Wide'!I1071</f>
        <v>-2.9032886935187047E-2</v>
      </c>
      <c r="W1073" s="2">
        <v>44452</v>
      </c>
      <c r="X1073" s="9">
        <f>return[[#This Row],[1COV.DE]]-$N$7</f>
        <v>6.5053486238074928E-3</v>
      </c>
      <c r="Y1073" s="9">
        <f>return[[#This Row],[ADS.DE]]-$O$7</f>
        <v>-5.6050252959900237E-3</v>
      </c>
      <c r="Z1073" s="9">
        <f>return[[#This Row],[DB1.DE]]-$P$7</f>
        <v>-6.1627676545816636E-3</v>
      </c>
      <c r="AA1073" s="9">
        <f>return[[#This Row],[FME.DE]]-$Q$7</f>
        <v>5.3563504414107807E-4</v>
      </c>
      <c r="AB1073" s="9">
        <f>return[[#This Row],[MRK.DE]]-$R$7</f>
        <v>-9.3004180254419797E-3</v>
      </c>
      <c r="AC1073" s="9">
        <f>return[[#This Row],[PUM.DE]]-$S$7</f>
        <v>-2.851461467780407E-2</v>
      </c>
      <c r="AD1073" s="9">
        <f>return[[#This Row],[SIE.DE]]-$T$7</f>
        <v>3.0129419673628741E-3</v>
      </c>
      <c r="AE1073" s="9">
        <f>return[[#This Row],[ZAL.DE]]-$U$7</f>
        <v>-2.8987332318023341E-2</v>
      </c>
    </row>
    <row r="1074" spans="3:31" x14ac:dyDescent="0.25">
      <c r="C1074" s="2">
        <v>44453</v>
      </c>
      <c r="D1074" s="5">
        <f>('Raw Wide'!B1073-'Raw Wide'!B1072)/'Raw Wide'!B1072</f>
        <v>-3.7211710925405322E-3</v>
      </c>
      <c r="E1074" s="5">
        <f>('Raw Wide'!C1073-'Raw Wide'!C1072)/'Raw Wide'!C1072</f>
        <v>-1.3111497778847693E-2</v>
      </c>
      <c r="F1074" s="5">
        <f>('Raw Wide'!D1073-'Raw Wide'!D1072)/'Raw Wide'!D1072</f>
        <v>-7.0313336616878029E-4</v>
      </c>
      <c r="G1074" s="5">
        <f>('Raw Wide'!E1073-'Raw Wide'!E1072)/'Raw Wide'!E1072</f>
        <v>1.2944672886673325E-3</v>
      </c>
      <c r="H1074" s="5">
        <f>('Raw Wide'!F1073-'Raw Wide'!F1072)/'Raw Wide'!F1072</f>
        <v>-1.1875412589281938E-2</v>
      </c>
      <c r="I1074" s="5">
        <f>('Raw Wide'!G1073-'Raw Wide'!G1072)/'Raw Wide'!G1072</f>
        <v>3.381602126885431E-3</v>
      </c>
      <c r="J1074" s="5">
        <f>('Raw Wide'!H1073-'Raw Wide'!H1072)/'Raw Wide'!H1072</f>
        <v>8.8713711642178401E-3</v>
      </c>
      <c r="K1074" s="5">
        <f>('Raw Wide'!I1073-'Raw Wide'!I1072)/'Raw Wide'!I1072</f>
        <v>2.1053905420495298E-4</v>
      </c>
      <c r="W1074" s="2">
        <v>44453</v>
      </c>
      <c r="X1074" s="9">
        <f>return[[#This Row],[1COV.DE]]-$N$7</f>
        <v>-3.6849603327676022E-3</v>
      </c>
      <c r="Y1074" s="9">
        <f>return[[#This Row],[ADS.DE]]-$O$7</f>
        <v>-1.3366263199744077E-2</v>
      </c>
      <c r="Z1074" s="9">
        <f>return[[#This Row],[DB1.DE]]-$P$7</f>
        <v>-1.2714970721906206E-3</v>
      </c>
      <c r="AA1074" s="9">
        <f>return[[#This Row],[FME.DE]]-$Q$7</f>
        <v>1.5063558678779746E-3</v>
      </c>
      <c r="AB1074" s="9">
        <f>return[[#This Row],[MRK.DE]]-$R$7</f>
        <v>-1.2348030285640816E-2</v>
      </c>
      <c r="AC1074" s="9">
        <f>return[[#This Row],[PUM.DE]]-$S$7</f>
        <v>2.5794813179891452E-3</v>
      </c>
      <c r="AD1074" s="9">
        <f>return[[#This Row],[SIE.DE]]-$T$7</f>
        <v>8.7354755673864238E-3</v>
      </c>
      <c r="AE1074" s="9">
        <f>return[[#This Row],[ZAL.DE]]-$U$7</f>
        <v>2.5609367136865668E-4</v>
      </c>
    </row>
    <row r="1075" spans="3:31" x14ac:dyDescent="0.25">
      <c r="C1075" s="2">
        <v>44454</v>
      </c>
      <c r="D1075" s="5">
        <f>('Raw Wide'!B1074-'Raw Wide'!B1073)/'Raw Wide'!B1073</f>
        <v>-2.3429600436509219E-2</v>
      </c>
      <c r="E1075" s="5">
        <f>('Raw Wide'!C1074-'Raw Wide'!C1073)/'Raw Wide'!C1073</f>
        <v>-2.9466811308315136E-2</v>
      </c>
      <c r="F1075" s="5">
        <f>('Raw Wide'!D1074-'Raw Wide'!D1073)/'Raw Wide'!D1073</f>
        <v>2.111006343583828E-3</v>
      </c>
      <c r="G1075" s="5">
        <f>('Raw Wide'!E1074-'Raw Wide'!E1073)/'Raw Wide'!E1073</f>
        <v>-2.876536585352928E-2</v>
      </c>
      <c r="H1075" s="5">
        <f>('Raw Wide'!F1074-'Raw Wide'!F1073)/'Raw Wide'!F1073</f>
        <v>-1.1767545994184746E-2</v>
      </c>
      <c r="I1075" s="5">
        <f>('Raw Wide'!G1074-'Raw Wide'!G1073)/'Raw Wide'!G1073</f>
        <v>-3.7072678630468342E-2</v>
      </c>
      <c r="J1075" s="5">
        <f>('Raw Wide'!H1074-'Raw Wide'!H1073)/'Raw Wide'!H1073</f>
        <v>-7.5757565217586531E-3</v>
      </c>
      <c r="K1075" s="5">
        <f>('Raw Wide'!I1074-'Raw Wide'!I1073)/'Raw Wide'!I1073</f>
        <v>-8.0000210526315792E-3</v>
      </c>
      <c r="W1075" s="2">
        <v>44454</v>
      </c>
      <c r="X1075" s="9">
        <f>return[[#This Row],[1COV.DE]]-$N$7</f>
        <v>-2.3393389676736289E-2</v>
      </c>
      <c r="Y1075" s="9">
        <f>return[[#This Row],[ADS.DE]]-$O$7</f>
        <v>-2.9721576729211521E-2</v>
      </c>
      <c r="Z1075" s="9">
        <f>return[[#This Row],[DB1.DE]]-$P$7</f>
        <v>1.5426426375619875E-3</v>
      </c>
      <c r="AA1075" s="9">
        <f>return[[#This Row],[FME.DE]]-$Q$7</f>
        <v>-2.8553477274318638E-2</v>
      </c>
      <c r="AB1075" s="9">
        <f>return[[#This Row],[MRK.DE]]-$R$7</f>
        <v>-1.2240163690543624E-2</v>
      </c>
      <c r="AC1075" s="9">
        <f>return[[#This Row],[PUM.DE]]-$S$7</f>
        <v>-3.7874799439364629E-2</v>
      </c>
      <c r="AD1075" s="9">
        <f>return[[#This Row],[SIE.DE]]-$T$7</f>
        <v>-7.7116521185900686E-3</v>
      </c>
      <c r="AE1075" s="9">
        <f>return[[#This Row],[ZAL.DE]]-$U$7</f>
        <v>-7.9544664354678756E-3</v>
      </c>
    </row>
    <row r="1076" spans="3:31" x14ac:dyDescent="0.25">
      <c r="C1076" s="2">
        <v>44455</v>
      </c>
      <c r="D1076" s="5">
        <f>('Raw Wide'!B1075-'Raw Wide'!B1074)/'Raw Wide'!B1074</f>
        <v>1.1474323834186373E-2</v>
      </c>
      <c r="E1076" s="5">
        <f>('Raw Wide'!C1075-'Raw Wide'!C1074)/'Raw Wide'!C1074</f>
        <v>1.7549562376457657E-3</v>
      </c>
      <c r="F1076" s="5">
        <f>('Raw Wide'!D1075-'Raw Wide'!D1074)/'Raw Wide'!D1074</f>
        <v>2.4579152224154716E-3</v>
      </c>
      <c r="G1076" s="5">
        <f>('Raw Wide'!E1075-'Raw Wide'!E1074)/'Raw Wide'!E1074</f>
        <v>-6.3227375055268037E-3</v>
      </c>
      <c r="H1076" s="5">
        <f>('Raw Wide'!F1075-'Raw Wide'!F1074)/'Raw Wide'!F1074</f>
        <v>-5.0671768560124784E-3</v>
      </c>
      <c r="I1076" s="5">
        <f>('Raw Wide'!G1075-'Raw Wide'!G1074)/'Raw Wide'!G1074</f>
        <v>1.3500005199690556E-2</v>
      </c>
      <c r="J1076" s="5">
        <f>('Raw Wide'!H1075-'Raw Wide'!H1074)/'Raw Wide'!H1074</f>
        <v>2.0856076081913116E-2</v>
      </c>
      <c r="K1076" s="5">
        <f>('Raw Wide'!I1075-'Raw Wide'!I1074)/'Raw Wide'!I1074</f>
        <v>-2.5466681355404944E-3</v>
      </c>
      <c r="W1076" s="2">
        <v>44455</v>
      </c>
      <c r="X1076" s="9">
        <f>return[[#This Row],[1COV.DE]]-$N$7</f>
        <v>1.1510534593959303E-2</v>
      </c>
      <c r="Y1076" s="9">
        <f>return[[#This Row],[ADS.DE]]-$O$7</f>
        <v>1.5001908167493819E-3</v>
      </c>
      <c r="Z1076" s="9">
        <f>return[[#This Row],[DB1.DE]]-$P$7</f>
        <v>1.8895515163936311E-3</v>
      </c>
      <c r="AA1076" s="9">
        <f>return[[#This Row],[FME.DE]]-$Q$7</f>
        <v>-6.1108489263161613E-3</v>
      </c>
      <c r="AB1076" s="9">
        <f>return[[#This Row],[MRK.DE]]-$R$7</f>
        <v>-5.5397945523713559E-3</v>
      </c>
      <c r="AC1076" s="9">
        <f>return[[#This Row],[PUM.DE]]-$S$7</f>
        <v>1.269788439079427E-2</v>
      </c>
      <c r="AD1076" s="9">
        <f>return[[#This Row],[SIE.DE]]-$T$7</f>
        <v>2.0720180485081702E-2</v>
      </c>
      <c r="AE1076" s="9">
        <f>return[[#This Row],[ZAL.DE]]-$U$7</f>
        <v>-2.5011135183767908E-3</v>
      </c>
    </row>
    <row r="1077" spans="3:31" x14ac:dyDescent="0.25">
      <c r="C1077" s="2">
        <v>44456</v>
      </c>
      <c r="D1077" s="5">
        <f>('Raw Wide'!B1076-'Raw Wide'!B1075)/'Raw Wide'!B1075</f>
        <v>-1.9938128047141845E-2</v>
      </c>
      <c r="E1077" s="5">
        <f>('Raw Wide'!C1076-'Raw Wide'!C1075)/'Raw Wide'!C1075</f>
        <v>-1.068675892255304E-2</v>
      </c>
      <c r="F1077" s="5">
        <f>('Raw Wide'!D1076-'Raw Wide'!D1075)/'Raw Wide'!D1075</f>
        <v>-1.9264372236806219E-2</v>
      </c>
      <c r="G1077" s="5">
        <f>('Raw Wide'!E1076-'Raw Wide'!E1075)/'Raw Wide'!E1075</f>
        <v>6.6978827522206881E-3</v>
      </c>
      <c r="H1077" s="5">
        <f>('Raw Wide'!F1076-'Raw Wide'!F1075)/'Raw Wide'!F1075</f>
        <v>7.6394346952113031E-4</v>
      </c>
      <c r="I1077" s="5">
        <f>('Raw Wide'!G1076-'Raw Wide'!G1075)/'Raw Wide'!G1075</f>
        <v>-5.9200468038924708E-3</v>
      </c>
      <c r="J1077" s="5">
        <f>('Raw Wide'!H1076-'Raw Wide'!H1075)/'Raw Wide'!H1075</f>
        <v>-1.735853625149572E-3</v>
      </c>
      <c r="K1077" s="5">
        <f>('Raw Wide'!I1076-'Raw Wide'!I1075)/'Raw Wide'!I1075</f>
        <v>1.6808531914893544E-2</v>
      </c>
      <c r="W1077" s="2">
        <v>44456</v>
      </c>
      <c r="X1077" s="9">
        <f>return[[#This Row],[1COV.DE]]-$N$7</f>
        <v>-1.9901917287368915E-2</v>
      </c>
      <c r="Y1077" s="9">
        <f>return[[#This Row],[ADS.DE]]-$O$7</f>
        <v>-1.0941524343449424E-2</v>
      </c>
      <c r="Z1077" s="9">
        <f>return[[#This Row],[DB1.DE]]-$P$7</f>
        <v>-1.9832735942828059E-2</v>
      </c>
      <c r="AA1077" s="9">
        <f>return[[#This Row],[FME.DE]]-$Q$7</f>
        <v>6.9097713314313306E-3</v>
      </c>
      <c r="AB1077" s="9">
        <f>return[[#This Row],[MRK.DE]]-$R$7</f>
        <v>2.9132577316225253E-4</v>
      </c>
      <c r="AC1077" s="9">
        <f>return[[#This Row],[PUM.DE]]-$S$7</f>
        <v>-6.7221676127887566E-3</v>
      </c>
      <c r="AD1077" s="9">
        <f>return[[#This Row],[SIE.DE]]-$T$7</f>
        <v>-1.8717492219809879E-3</v>
      </c>
      <c r="AE1077" s="9">
        <f>return[[#This Row],[ZAL.DE]]-$U$7</f>
        <v>1.685408653205725E-2</v>
      </c>
    </row>
    <row r="1078" spans="3:31" x14ac:dyDescent="0.25">
      <c r="C1078" s="2">
        <v>44459</v>
      </c>
      <c r="D1078" s="5">
        <f>('Raw Wide'!B1077-'Raw Wide'!B1076)/'Raw Wide'!B1076</f>
        <v>-3.823220505207138E-2</v>
      </c>
      <c r="E1078" s="5">
        <f>('Raw Wide'!C1077-'Raw Wide'!C1076)/'Raw Wide'!C1076</f>
        <v>-7.2604757099537275E-3</v>
      </c>
      <c r="F1078" s="5">
        <f>('Raw Wide'!D1077-'Raw Wide'!D1076)/'Raw Wide'!D1076</f>
        <v>-4.2857947726443798E-3</v>
      </c>
      <c r="G1078" s="5">
        <f>('Raw Wide'!E1077-'Raw Wide'!E1076)/'Raw Wide'!E1076</f>
        <v>6.9860562928054544E-3</v>
      </c>
      <c r="H1078" s="5">
        <f>('Raw Wide'!F1077-'Raw Wide'!F1076)/'Raw Wide'!F1076</f>
        <v>-3.5623755136382279E-3</v>
      </c>
      <c r="I1078" s="5">
        <f>('Raw Wide'!G1077-'Raw Wide'!G1076)/'Raw Wide'!G1076</f>
        <v>-1.5384669450585257E-2</v>
      </c>
      <c r="J1078" s="5">
        <f>('Raw Wide'!H1077-'Raw Wide'!H1076)/'Raw Wide'!H1076</f>
        <v>-5.0428156179885032E-2</v>
      </c>
      <c r="K1078" s="5">
        <f>('Raw Wide'!I1077-'Raw Wide'!I1076)/'Raw Wide'!I1076</f>
        <v>-5.0847467025581329E-2</v>
      </c>
      <c r="W1078" s="2">
        <v>44459</v>
      </c>
      <c r="X1078" s="9">
        <f>return[[#This Row],[1COV.DE]]-$N$7</f>
        <v>-3.8195994292298453E-2</v>
      </c>
      <c r="Y1078" s="9">
        <f>return[[#This Row],[ADS.DE]]-$O$7</f>
        <v>-7.5152411308501109E-3</v>
      </c>
      <c r="Z1078" s="9">
        <f>return[[#This Row],[DB1.DE]]-$P$7</f>
        <v>-4.8541584786662203E-3</v>
      </c>
      <c r="AA1078" s="9">
        <f>return[[#This Row],[FME.DE]]-$Q$7</f>
        <v>7.197944872016096E-3</v>
      </c>
      <c r="AB1078" s="9">
        <f>return[[#This Row],[MRK.DE]]-$R$7</f>
        <v>-4.0349932099971054E-3</v>
      </c>
      <c r="AC1078" s="9">
        <f>return[[#This Row],[PUM.DE]]-$S$7</f>
        <v>-1.6186790259481543E-2</v>
      </c>
      <c r="AD1078" s="9">
        <f>return[[#This Row],[SIE.DE]]-$T$7</f>
        <v>-5.0564051776716447E-2</v>
      </c>
      <c r="AE1078" s="9">
        <f>return[[#This Row],[ZAL.DE]]-$U$7</f>
        <v>-5.0801912408417624E-2</v>
      </c>
    </row>
    <row r="1079" spans="3:31" x14ac:dyDescent="0.25">
      <c r="C1079" s="2">
        <v>44460</v>
      </c>
      <c r="D1079" s="5">
        <f>('Raw Wide'!B1078-'Raw Wide'!B1077)/'Raw Wide'!B1077</f>
        <v>-6.5645945883416696E-3</v>
      </c>
      <c r="E1079" s="5">
        <f>('Raw Wide'!C1078-'Raw Wide'!C1077)/'Raw Wide'!C1077</f>
        <v>8.2055650183273949E-3</v>
      </c>
      <c r="F1079" s="5">
        <f>('Raw Wide'!D1078-'Raw Wide'!D1077)/'Raw Wide'!D1077</f>
        <v>3.7661439615185276E-2</v>
      </c>
      <c r="G1079" s="5">
        <f>('Raw Wide'!E1078-'Raw Wide'!E1077)/'Raw Wide'!E1077</f>
        <v>1.4866193965966567E-2</v>
      </c>
      <c r="H1079" s="5">
        <f>('Raw Wide'!F1078-'Raw Wide'!F1077)/'Raw Wide'!F1077</f>
        <v>2.8089894916577176E-2</v>
      </c>
      <c r="I1079" s="5">
        <f>('Raw Wide'!G1078-'Raw Wide'!G1077)/'Raw Wide'!G1077</f>
        <v>8.568606602459318E-3</v>
      </c>
      <c r="J1079" s="5">
        <f>('Raw Wide'!H1078-'Raw Wide'!H1077)/'Raw Wide'!H1077</f>
        <v>2.8454776623882017E-2</v>
      </c>
      <c r="K1079" s="5">
        <f>('Raw Wide'!I1078-'Raw Wide'!I1077)/'Raw Wide'!I1077</f>
        <v>-3.0202799490709881E-2</v>
      </c>
      <c r="W1079" s="2">
        <v>44460</v>
      </c>
      <c r="X1079" s="9">
        <f>return[[#This Row],[1COV.DE]]-$N$7</f>
        <v>-6.5283838285687392E-3</v>
      </c>
      <c r="Y1079" s="9">
        <f>return[[#This Row],[ADS.DE]]-$O$7</f>
        <v>7.9507995974310106E-3</v>
      </c>
      <c r="Z1079" s="9">
        <f>return[[#This Row],[DB1.DE]]-$P$7</f>
        <v>3.7093075909163435E-2</v>
      </c>
      <c r="AA1079" s="9">
        <f>return[[#This Row],[FME.DE]]-$Q$7</f>
        <v>1.5078082545177209E-2</v>
      </c>
      <c r="AB1079" s="9">
        <f>return[[#This Row],[MRK.DE]]-$R$7</f>
        <v>2.7617277220218298E-2</v>
      </c>
      <c r="AC1079" s="9">
        <f>return[[#This Row],[PUM.DE]]-$S$7</f>
        <v>7.7664857935630322E-3</v>
      </c>
      <c r="AD1079" s="9">
        <f>return[[#This Row],[SIE.DE]]-$T$7</f>
        <v>2.8318881027050602E-2</v>
      </c>
      <c r="AE1079" s="9">
        <f>return[[#This Row],[ZAL.DE]]-$U$7</f>
        <v>-3.0157244873546176E-2</v>
      </c>
    </row>
    <row r="1080" spans="3:31" x14ac:dyDescent="0.25">
      <c r="C1080" s="2">
        <v>44461</v>
      </c>
      <c r="D1080" s="5">
        <f>('Raw Wide'!B1079-'Raw Wide'!B1078)/'Raw Wide'!B1078</f>
        <v>1.5785662086458225E-2</v>
      </c>
      <c r="E1080" s="5">
        <f>('Raw Wide'!C1079-'Raw Wide'!C1078)/'Raw Wide'!C1078</f>
        <v>6.1924437197043531E-3</v>
      </c>
      <c r="F1080" s="5">
        <f>('Raw Wide'!D1079-'Raw Wide'!D1078)/'Raw Wide'!D1078</f>
        <v>-6.2219263583529836E-3</v>
      </c>
      <c r="G1080" s="5">
        <f>('Raw Wide'!E1079-'Raw Wide'!E1078)/'Raw Wide'!E1078</f>
        <v>1.3346292161209684E-2</v>
      </c>
      <c r="H1080" s="5">
        <f>('Raw Wide'!F1079-'Raw Wide'!F1078)/'Raw Wide'!F1078</f>
        <v>-1.7635357336252811E-2</v>
      </c>
      <c r="I1080" s="5">
        <f>('Raw Wide'!G1079-'Raw Wide'!G1078)/'Raw Wide'!G1078</f>
        <v>5.4972491509882567E-3</v>
      </c>
      <c r="J1080" s="5">
        <f>('Raw Wide'!H1079-'Raw Wide'!H1078)/'Raw Wide'!H1078</f>
        <v>2.4517259663195044E-2</v>
      </c>
      <c r="K1080" s="5">
        <f>('Raw Wide'!I1079-'Raw Wide'!I1078)/'Raw Wide'!I1078</f>
        <v>-2.2277857844583079E-2</v>
      </c>
      <c r="W1080" s="2">
        <v>44461</v>
      </c>
      <c r="X1080" s="9">
        <f>return[[#This Row],[1COV.DE]]-$N$7</f>
        <v>1.5821872846231155E-2</v>
      </c>
      <c r="Y1080" s="9">
        <f>return[[#This Row],[ADS.DE]]-$O$7</f>
        <v>5.9376782988079697E-3</v>
      </c>
      <c r="Z1080" s="9">
        <f>return[[#This Row],[DB1.DE]]-$P$7</f>
        <v>-6.7902900643748241E-3</v>
      </c>
      <c r="AA1080" s="9">
        <f>return[[#This Row],[FME.DE]]-$Q$7</f>
        <v>1.3558180740420325E-2</v>
      </c>
      <c r="AB1080" s="9">
        <f>return[[#This Row],[MRK.DE]]-$R$7</f>
        <v>-1.810797503261169E-2</v>
      </c>
      <c r="AC1080" s="9">
        <f>return[[#This Row],[PUM.DE]]-$S$7</f>
        <v>4.6951283420919709E-3</v>
      </c>
      <c r="AD1080" s="9">
        <f>return[[#This Row],[SIE.DE]]-$T$7</f>
        <v>2.4381364066363629E-2</v>
      </c>
      <c r="AE1080" s="9">
        <f>return[[#This Row],[ZAL.DE]]-$U$7</f>
        <v>-2.2232303227419373E-2</v>
      </c>
    </row>
    <row r="1081" spans="3:31" x14ac:dyDescent="0.25">
      <c r="C1081" s="2">
        <v>44462</v>
      </c>
      <c r="D1081" s="5">
        <f>('Raw Wide'!B1080-'Raw Wide'!B1079)/'Raw Wide'!B1079</f>
        <v>6.8666692236779786E-3</v>
      </c>
      <c r="E1081" s="5">
        <f>('Raw Wide'!C1080-'Raw Wide'!C1079)/'Raw Wide'!C1079</f>
        <v>1.6704760355914876E-2</v>
      </c>
      <c r="F1081" s="5">
        <f>('Raw Wide'!D1080-'Raw Wide'!D1079)/'Raw Wide'!D1079</f>
        <v>9.0435422200779263E-3</v>
      </c>
      <c r="G1081" s="5">
        <f>('Raw Wide'!E1080-'Raw Wide'!E1079)/'Raw Wide'!E1079</f>
        <v>-1.6061654169038351E-2</v>
      </c>
      <c r="H1081" s="5">
        <f>('Raw Wide'!F1080-'Raw Wide'!F1079)/'Raw Wide'!F1079</f>
        <v>2.7813223587958356E-3</v>
      </c>
      <c r="I1081" s="5">
        <f>('Raw Wide'!G1080-'Raw Wide'!G1079)/'Raw Wide'!G1079</f>
        <v>1.4910540837626784E-2</v>
      </c>
      <c r="J1081" s="5">
        <f>('Raw Wide'!H1080-'Raw Wide'!H1079)/'Raw Wide'!H1079</f>
        <v>4.4116692001344828E-3</v>
      </c>
      <c r="K1081" s="5">
        <f>('Raw Wide'!I1080-'Raw Wide'!I1079)/'Raw Wide'!I1079</f>
        <v>2.0692932597986491E-2</v>
      </c>
      <c r="W1081" s="2">
        <v>44462</v>
      </c>
      <c r="X1081" s="9">
        <f>return[[#This Row],[1COV.DE]]-$N$7</f>
        <v>6.902879983450909E-3</v>
      </c>
      <c r="Y1081" s="9">
        <f>return[[#This Row],[ADS.DE]]-$O$7</f>
        <v>1.6449994935018492E-2</v>
      </c>
      <c r="Z1081" s="9">
        <f>return[[#This Row],[DB1.DE]]-$P$7</f>
        <v>8.4751785140560858E-3</v>
      </c>
      <c r="AA1081" s="9">
        <f>return[[#This Row],[FME.DE]]-$Q$7</f>
        <v>-1.5849765589827709E-2</v>
      </c>
      <c r="AB1081" s="9">
        <f>return[[#This Row],[MRK.DE]]-$R$7</f>
        <v>2.3087046624369577E-3</v>
      </c>
      <c r="AC1081" s="9">
        <f>return[[#This Row],[PUM.DE]]-$S$7</f>
        <v>1.4108420028730497E-2</v>
      </c>
      <c r="AD1081" s="9">
        <f>return[[#This Row],[SIE.DE]]-$T$7</f>
        <v>4.2757736033030673E-3</v>
      </c>
      <c r="AE1081" s="9">
        <f>return[[#This Row],[ZAL.DE]]-$U$7</f>
        <v>2.0738487215150196E-2</v>
      </c>
    </row>
    <row r="1082" spans="3:31" x14ac:dyDescent="0.25">
      <c r="C1082" s="2">
        <v>44463</v>
      </c>
      <c r="D1082" s="5">
        <f>('Raw Wide'!B1081-'Raw Wide'!B1080)/'Raw Wide'!B1080</f>
        <v>1.1126995510852243E-2</v>
      </c>
      <c r="E1082" s="5">
        <f>('Raw Wide'!C1081-'Raw Wide'!C1080)/'Raw Wide'!C1080</f>
        <v>-2.4558991525764965E-2</v>
      </c>
      <c r="F1082" s="5">
        <f>('Raw Wide'!D1081-'Raw Wide'!D1080)/'Raw Wide'!D1080</f>
        <v>-8.2730591799485345E-3</v>
      </c>
      <c r="G1082" s="5">
        <f>('Raw Wide'!E1081-'Raw Wide'!E1080)/'Raw Wide'!E1080</f>
        <v>9.794669800595433E-4</v>
      </c>
      <c r="H1082" s="5">
        <f>('Raw Wide'!F1081-'Raw Wide'!F1080)/'Raw Wide'!F1080</f>
        <v>-1.7397916478186781E-2</v>
      </c>
      <c r="I1082" s="5">
        <f>('Raw Wide'!G1081-'Raw Wide'!G1080)/'Raw Wide'!G1080</f>
        <v>-3.055826973093758E-2</v>
      </c>
      <c r="J1082" s="5">
        <f>('Raw Wide'!H1081-'Raw Wide'!H1080)/'Raw Wide'!H1080</f>
        <v>-1.5306751012526992E-2</v>
      </c>
      <c r="K1082" s="5">
        <f>('Raw Wide'!I1081-'Raw Wide'!I1080)/'Raw Wide'!I1080</f>
        <v>-3.1890693671160854E-2</v>
      </c>
      <c r="W1082" s="2">
        <v>44463</v>
      </c>
      <c r="X1082" s="9">
        <f>return[[#This Row],[1COV.DE]]-$N$7</f>
        <v>1.1163206270625173E-2</v>
      </c>
      <c r="Y1082" s="9">
        <f>return[[#This Row],[ADS.DE]]-$O$7</f>
        <v>-2.4813756946661349E-2</v>
      </c>
      <c r="Z1082" s="9">
        <f>return[[#This Row],[DB1.DE]]-$P$7</f>
        <v>-8.841422885970375E-3</v>
      </c>
      <c r="AA1082" s="9">
        <f>return[[#This Row],[FME.DE]]-$Q$7</f>
        <v>1.1913555592701853E-3</v>
      </c>
      <c r="AB1082" s="9">
        <f>return[[#This Row],[MRK.DE]]-$R$7</f>
        <v>-1.787053417454566E-2</v>
      </c>
      <c r="AC1082" s="9">
        <f>return[[#This Row],[PUM.DE]]-$S$7</f>
        <v>-3.1360390539833867E-2</v>
      </c>
      <c r="AD1082" s="9">
        <f>return[[#This Row],[SIE.DE]]-$T$7</f>
        <v>-1.5442646609358408E-2</v>
      </c>
      <c r="AE1082" s="9">
        <f>return[[#This Row],[ZAL.DE]]-$U$7</f>
        <v>-3.1845139053997149E-2</v>
      </c>
    </row>
    <row r="1083" spans="3:31" x14ac:dyDescent="0.25">
      <c r="C1083" s="2">
        <v>44466</v>
      </c>
      <c r="D1083" s="5">
        <f>('Raw Wide'!B1082-'Raw Wide'!B1081)/'Raw Wide'!B1081</f>
        <v>1.1004624685078828E-2</v>
      </c>
      <c r="E1083" s="5">
        <f>('Raw Wide'!C1082-'Raw Wide'!C1081)/'Raw Wide'!C1081</f>
        <v>-1.2056728750423287E-2</v>
      </c>
      <c r="F1083" s="5">
        <f>('Raw Wide'!D1082-'Raw Wide'!D1081)/'Raw Wide'!D1081</f>
        <v>-1.216534948364752E-2</v>
      </c>
      <c r="G1083" s="5">
        <f>('Raw Wide'!E1082-'Raw Wide'!E1081)/'Raw Wide'!E1081</f>
        <v>-2.2831253908663354E-3</v>
      </c>
      <c r="H1083" s="5">
        <f>('Raw Wide'!F1082-'Raw Wide'!F1081)/'Raw Wide'!F1081</f>
        <v>-3.027974094079448E-2</v>
      </c>
      <c r="I1083" s="5">
        <f>('Raw Wide'!G1082-'Raw Wide'!G1081)/'Raw Wide'!G1081</f>
        <v>-9.0927729160013484E-3</v>
      </c>
      <c r="J1083" s="5">
        <f>('Raw Wide'!H1082-'Raw Wide'!H1081)/'Raw Wide'!H1081</f>
        <v>-4.5958998180877925E-3</v>
      </c>
      <c r="K1083" s="5">
        <f>('Raw Wide'!I1082-'Raw Wide'!I1081)/'Raw Wide'!I1081</f>
        <v>-2.8235317647058829E-2</v>
      </c>
      <c r="W1083" s="2">
        <v>44466</v>
      </c>
      <c r="X1083" s="9">
        <f>return[[#This Row],[1COV.DE]]-$N$7</f>
        <v>1.1040835444851758E-2</v>
      </c>
      <c r="Y1083" s="9">
        <f>return[[#This Row],[ADS.DE]]-$O$7</f>
        <v>-1.2311494171319671E-2</v>
      </c>
      <c r="Z1083" s="9">
        <f>return[[#This Row],[DB1.DE]]-$P$7</f>
        <v>-1.2733713189669361E-2</v>
      </c>
      <c r="AA1083" s="9">
        <f>return[[#This Row],[FME.DE]]-$Q$7</f>
        <v>-2.0712368116556933E-3</v>
      </c>
      <c r="AB1083" s="9">
        <f>return[[#This Row],[MRK.DE]]-$R$7</f>
        <v>-3.0752358637153358E-2</v>
      </c>
      <c r="AC1083" s="9">
        <f>return[[#This Row],[PUM.DE]]-$S$7</f>
        <v>-9.8948937248976351E-3</v>
      </c>
      <c r="AD1083" s="9">
        <f>return[[#This Row],[SIE.DE]]-$T$7</f>
        <v>-4.7317954149192079E-3</v>
      </c>
      <c r="AE1083" s="9">
        <f>return[[#This Row],[ZAL.DE]]-$U$7</f>
        <v>-2.8189763029895124E-2</v>
      </c>
    </row>
    <row r="1084" spans="3:31" x14ac:dyDescent="0.25">
      <c r="C1084" s="2">
        <v>44467</v>
      </c>
      <c r="D1084" s="5">
        <f>('Raw Wide'!B1083-'Raw Wide'!B1082)/'Raw Wide'!B1082</f>
        <v>1.5098307771419156E-2</v>
      </c>
      <c r="E1084" s="5">
        <f>('Raw Wide'!C1083-'Raw Wide'!C1082)/'Raw Wide'!C1082</f>
        <v>-4.2534110413405303E-2</v>
      </c>
      <c r="F1084" s="5">
        <f>('Raw Wide'!D1083-'Raw Wide'!D1082)/'Raw Wide'!D1082</f>
        <v>-1.6889608194328776E-2</v>
      </c>
      <c r="G1084" s="5">
        <f>('Raw Wide'!E1083-'Raw Wide'!E1082)/'Raw Wide'!E1082</f>
        <v>-7.8456972081399831E-3</v>
      </c>
      <c r="H1084" s="5">
        <f>('Raw Wide'!F1083-'Raw Wide'!F1082)/'Raw Wide'!F1082</f>
        <v>-2.6461978043117007E-2</v>
      </c>
      <c r="I1084" s="5">
        <f>('Raw Wide'!G1083-'Raw Wide'!G1082)/'Raw Wide'!G1082</f>
        <v>-2.5693338802176623E-2</v>
      </c>
      <c r="J1084" s="5">
        <f>('Raw Wide'!H1083-'Raw Wide'!H1082)/'Raw Wide'!H1082</f>
        <v>-2.8109636105467767E-2</v>
      </c>
      <c r="K1084" s="5">
        <f>('Raw Wide'!I1083-'Raw Wide'!I1082)/'Raw Wide'!I1082</f>
        <v>-2.1549613112581505E-2</v>
      </c>
      <c r="W1084" s="2">
        <v>44467</v>
      </c>
      <c r="X1084" s="9">
        <f>return[[#This Row],[1COV.DE]]-$N$7</f>
        <v>1.5134518531192086E-2</v>
      </c>
      <c r="Y1084" s="9">
        <f>return[[#This Row],[ADS.DE]]-$O$7</f>
        <v>-4.2788875834301687E-2</v>
      </c>
      <c r="Z1084" s="9">
        <f>return[[#This Row],[DB1.DE]]-$P$7</f>
        <v>-1.7457971900350616E-2</v>
      </c>
      <c r="AA1084" s="9">
        <f>return[[#This Row],[FME.DE]]-$Q$7</f>
        <v>-7.6338086289293415E-3</v>
      </c>
      <c r="AB1084" s="9">
        <f>return[[#This Row],[MRK.DE]]-$R$7</f>
        <v>-2.6934595739475885E-2</v>
      </c>
      <c r="AC1084" s="9">
        <f>return[[#This Row],[PUM.DE]]-$S$7</f>
        <v>-2.649545961107291E-2</v>
      </c>
      <c r="AD1084" s="9">
        <f>return[[#This Row],[SIE.DE]]-$T$7</f>
        <v>-2.8245531702299181E-2</v>
      </c>
      <c r="AE1084" s="9">
        <f>return[[#This Row],[ZAL.DE]]-$U$7</f>
        <v>-2.15040584954178E-2</v>
      </c>
    </row>
    <row r="1085" spans="3:31" x14ac:dyDescent="0.25">
      <c r="C1085" s="2">
        <v>44468</v>
      </c>
      <c r="D1085" s="5">
        <f>('Raw Wide'!B1084-'Raw Wide'!B1083)/'Raw Wide'!B1083</f>
        <v>2.3175388892913786E-2</v>
      </c>
      <c r="E1085" s="5">
        <f>('Raw Wide'!C1084-'Raw Wide'!C1083)/'Raw Wide'!C1083</f>
        <v>1.5932564824491815E-2</v>
      </c>
      <c r="F1085" s="5">
        <f>('Raw Wide'!D1084-'Raw Wide'!D1083)/'Raw Wide'!D1083</f>
        <v>3.2211357279993418E-3</v>
      </c>
      <c r="G1085" s="5">
        <f>('Raw Wide'!E1084-'Raw Wide'!E1083)/'Raw Wide'!E1083</f>
        <v>9.8843572228668269E-4</v>
      </c>
      <c r="H1085" s="5">
        <f>('Raw Wide'!F1084-'Raw Wide'!F1083)/'Raw Wide'!F1083</f>
        <v>7.0670988968407995E-3</v>
      </c>
      <c r="I1085" s="5">
        <f>('Raw Wide'!G1084-'Raw Wide'!G1083)/'Raw Wide'!G1083</f>
        <v>1.8836262937010114E-3</v>
      </c>
      <c r="J1085" s="5">
        <f>('Raw Wide'!H1084-'Raw Wide'!H1083)/'Raw Wide'!H1083</f>
        <v>1.9560421017321152E-3</v>
      </c>
      <c r="K1085" s="5">
        <f>('Raw Wide'!I1084-'Raw Wide'!I1083)/'Raw Wide'!I1083</f>
        <v>-8.1662459787180466E-3</v>
      </c>
      <c r="W1085" s="2">
        <v>44468</v>
      </c>
      <c r="X1085" s="9">
        <f>return[[#This Row],[1COV.DE]]-$N$7</f>
        <v>2.3211599652686717E-2</v>
      </c>
      <c r="Y1085" s="9">
        <f>return[[#This Row],[ADS.DE]]-$O$7</f>
        <v>1.5677799403595431E-2</v>
      </c>
      <c r="Z1085" s="9">
        <f>return[[#This Row],[DB1.DE]]-$P$7</f>
        <v>2.6527720219775013E-3</v>
      </c>
      <c r="AA1085" s="9">
        <f>return[[#This Row],[FME.DE]]-$Q$7</f>
        <v>1.2003243014973247E-3</v>
      </c>
      <c r="AB1085" s="9">
        <f>return[[#This Row],[MRK.DE]]-$R$7</f>
        <v>6.594481200481922E-3</v>
      </c>
      <c r="AC1085" s="9">
        <f>return[[#This Row],[PUM.DE]]-$S$7</f>
        <v>1.0815054848047254E-3</v>
      </c>
      <c r="AD1085" s="9">
        <f>return[[#This Row],[SIE.DE]]-$T$7</f>
        <v>1.8201465049006993E-3</v>
      </c>
      <c r="AE1085" s="9">
        <f>return[[#This Row],[ZAL.DE]]-$U$7</f>
        <v>-8.1206913615543431E-3</v>
      </c>
    </row>
    <row r="1086" spans="3:31" x14ac:dyDescent="0.25">
      <c r="C1086" s="2">
        <v>44469</v>
      </c>
      <c r="D1086" s="5">
        <f>('Raw Wide'!B1085-'Raw Wide'!B1084)/'Raw Wide'!B1084</f>
        <v>3.0426072615743708E-3</v>
      </c>
      <c r="E1086" s="5">
        <f>('Raw Wide'!C1085-'Raw Wide'!C1084)/'Raw Wide'!C1084</f>
        <v>2.9519078417484784E-3</v>
      </c>
      <c r="F1086" s="5">
        <f>('Raw Wide'!D1085-'Raw Wide'!D1084)/'Raw Wide'!D1084</f>
        <v>2.4973677888319016E-3</v>
      </c>
      <c r="G1086" s="5">
        <f>('Raw Wide'!E1085-'Raw Wide'!E1084)/'Raw Wide'!E1084</f>
        <v>1.645872918607644E-3</v>
      </c>
      <c r="H1086" s="5">
        <f>('Raw Wide'!F1085-'Raw Wide'!F1084)/'Raw Wide'!F1084</f>
        <v>1.2955410276001366E-2</v>
      </c>
      <c r="I1086" s="5">
        <f>('Raw Wide'!G1085-'Raw Wide'!G1084)/'Raw Wide'!G1084</f>
        <v>7.1025817601257065E-3</v>
      </c>
      <c r="J1086" s="5">
        <f>('Raw Wide'!H1085-'Raw Wide'!H1084)/'Raw Wide'!H1084</f>
        <v>-1.0458776925581538E-2</v>
      </c>
      <c r="K1086" s="5">
        <f>('Raw Wide'!I1085-'Raw Wide'!I1084)/'Raw Wide'!I1084</f>
        <v>-1.0479091293458613E-2</v>
      </c>
      <c r="W1086" s="2">
        <v>44469</v>
      </c>
      <c r="X1086" s="9">
        <f>return[[#This Row],[1COV.DE]]-$N$7</f>
        <v>3.0788180213473008E-3</v>
      </c>
      <c r="Y1086" s="9">
        <f>return[[#This Row],[ADS.DE]]-$O$7</f>
        <v>2.6971424208520945E-3</v>
      </c>
      <c r="Z1086" s="9">
        <f>return[[#This Row],[DB1.DE]]-$P$7</f>
        <v>1.9290040828100611E-3</v>
      </c>
      <c r="AA1086" s="9">
        <f>return[[#This Row],[FME.DE]]-$Q$7</f>
        <v>1.857761497818286E-3</v>
      </c>
      <c r="AB1086" s="9">
        <f>return[[#This Row],[MRK.DE]]-$R$7</f>
        <v>1.2482792579642488E-2</v>
      </c>
      <c r="AC1086" s="9">
        <f>return[[#This Row],[PUM.DE]]-$S$7</f>
        <v>6.3004609512294207E-3</v>
      </c>
      <c r="AD1086" s="9">
        <f>return[[#This Row],[SIE.DE]]-$T$7</f>
        <v>-1.0594672522412954E-2</v>
      </c>
      <c r="AE1086" s="9">
        <f>return[[#This Row],[ZAL.DE]]-$U$7</f>
        <v>-1.0433536676294909E-2</v>
      </c>
    </row>
    <row r="1087" spans="3:31" x14ac:dyDescent="0.25">
      <c r="C1087" s="2">
        <v>44470</v>
      </c>
      <c r="D1087" s="5">
        <f>('Raw Wide'!B1086-'Raw Wide'!B1085)/'Raw Wide'!B1085</f>
        <v>-2.2581748380199922E-2</v>
      </c>
      <c r="E1087" s="5">
        <f>('Raw Wide'!C1086-'Raw Wide'!C1085)/'Raw Wide'!C1085</f>
        <v>-5.7026409425099895E-3</v>
      </c>
      <c r="F1087" s="5">
        <f>('Raw Wide'!D1086-'Raw Wide'!D1085)/'Raw Wide'!D1085</f>
        <v>1.6014206136906975E-2</v>
      </c>
      <c r="G1087" s="5">
        <f>('Raw Wide'!E1086-'Raw Wide'!E1085)/'Raw Wide'!E1085</f>
        <v>-4.2721235655688358E-3</v>
      </c>
      <c r="H1087" s="5">
        <f>('Raw Wide'!F1086-'Raw Wide'!F1085)/'Raw Wide'!F1085</f>
        <v>-2.4780066370299527E-2</v>
      </c>
      <c r="I1087" s="5">
        <f>('Raw Wide'!G1086-'Raw Wide'!G1085)/'Raw Wide'!G1085</f>
        <v>9.7490762369548123E-3</v>
      </c>
      <c r="J1087" s="5">
        <f>('Raw Wide'!H1086-'Raw Wide'!H1085)/'Raw Wide'!H1085</f>
        <v>-2.9735085591819459E-2</v>
      </c>
      <c r="K1087" s="5">
        <f>('Raw Wide'!I1086-'Raw Wide'!I1085)/'Raw Wide'!I1085</f>
        <v>-2.62229198184568E-2</v>
      </c>
      <c r="W1087" s="2">
        <v>44470</v>
      </c>
      <c r="X1087" s="9">
        <f>return[[#This Row],[1COV.DE]]-$N$7</f>
        <v>-2.2545537620426992E-2</v>
      </c>
      <c r="Y1087" s="9">
        <f>return[[#This Row],[ADS.DE]]-$O$7</f>
        <v>-5.9574063634063729E-3</v>
      </c>
      <c r="Z1087" s="9">
        <f>return[[#This Row],[DB1.DE]]-$P$7</f>
        <v>1.5445842430885134E-2</v>
      </c>
      <c r="AA1087" s="9">
        <f>return[[#This Row],[FME.DE]]-$Q$7</f>
        <v>-4.0602349863581941E-3</v>
      </c>
      <c r="AB1087" s="9">
        <f>return[[#This Row],[MRK.DE]]-$R$7</f>
        <v>-2.5252684066658405E-2</v>
      </c>
      <c r="AC1087" s="9">
        <f>return[[#This Row],[PUM.DE]]-$S$7</f>
        <v>8.9469554280585256E-3</v>
      </c>
      <c r="AD1087" s="9">
        <f>return[[#This Row],[SIE.DE]]-$T$7</f>
        <v>-2.9870981188650874E-2</v>
      </c>
      <c r="AE1087" s="9">
        <f>return[[#This Row],[ZAL.DE]]-$U$7</f>
        <v>-2.6177365201293094E-2</v>
      </c>
    </row>
    <row r="1088" spans="3:31" x14ac:dyDescent="0.25">
      <c r="C1088" s="2">
        <v>44473</v>
      </c>
      <c r="D1088" s="5">
        <f>('Raw Wide'!B1087-'Raw Wide'!B1086)/'Raw Wide'!B1086</f>
        <v>-1.3793235810127869E-3</v>
      </c>
      <c r="E1088" s="5">
        <f>('Raw Wide'!C1087-'Raw Wide'!C1086)/'Raw Wide'!C1086</f>
        <v>-2.2941737047538102E-2</v>
      </c>
      <c r="F1088" s="5">
        <f>('Raw Wide'!D1087-'Raw Wide'!D1086)/'Raw Wide'!D1086</f>
        <v>0</v>
      </c>
      <c r="G1088" s="5">
        <f>('Raw Wide'!E1087-'Raw Wide'!E1086)/'Raw Wide'!E1086</f>
        <v>1.3201172507412268E-3</v>
      </c>
      <c r="H1088" s="5">
        <f>('Raw Wide'!F1087-'Raw Wide'!F1086)/'Raw Wide'!F1086</f>
        <v>5.4647861819041908E-4</v>
      </c>
      <c r="I1088" s="5">
        <f>('Raw Wide'!G1087-'Raw Wide'!G1086)/'Raw Wide'!G1086</f>
        <v>1.0270530806251179E-3</v>
      </c>
      <c r="J1088" s="5">
        <f>('Raw Wide'!H1087-'Raw Wide'!H1086)/'Raw Wide'!H1086</f>
        <v>-1.336234406622166E-2</v>
      </c>
      <c r="K1088" s="5">
        <f>('Raw Wide'!I1087-'Raw Wide'!I1086)/'Raw Wide'!I1086</f>
        <v>-7.7677371250052486E-4</v>
      </c>
      <c r="W1088" s="2">
        <v>44473</v>
      </c>
      <c r="X1088" s="9">
        <f>return[[#This Row],[1COV.DE]]-$N$7</f>
        <v>-1.343112821239857E-3</v>
      </c>
      <c r="Y1088" s="9">
        <f>return[[#This Row],[ADS.DE]]-$O$7</f>
        <v>-2.3196502468434486E-2</v>
      </c>
      <c r="Z1088" s="9">
        <f>return[[#This Row],[DB1.DE]]-$P$7</f>
        <v>-5.6836370602184039E-4</v>
      </c>
      <c r="AA1088" s="9">
        <f>return[[#This Row],[FME.DE]]-$Q$7</f>
        <v>1.5320058299518689E-3</v>
      </c>
      <c r="AB1088" s="9">
        <f>return[[#This Row],[MRK.DE]]-$R$7</f>
        <v>7.3860921831541305E-5</v>
      </c>
      <c r="AC1088" s="9">
        <f>return[[#This Row],[PUM.DE]]-$S$7</f>
        <v>2.2493227172883188E-4</v>
      </c>
      <c r="AD1088" s="9">
        <f>return[[#This Row],[SIE.DE]]-$T$7</f>
        <v>-1.3498239663053076E-2</v>
      </c>
      <c r="AE1088" s="9">
        <f>return[[#This Row],[ZAL.DE]]-$U$7</f>
        <v>-7.3121909533682119E-4</v>
      </c>
    </row>
    <row r="1089" spans="3:31" x14ac:dyDescent="0.25">
      <c r="C1089" s="2">
        <v>44474</v>
      </c>
      <c r="D1089" s="5">
        <f>('Raw Wide'!B1088-'Raw Wide'!B1087)/'Raw Wide'!B1087</f>
        <v>-1.0013777767900866E-2</v>
      </c>
      <c r="E1089" s="5">
        <f>('Raw Wide'!C1088-'Raw Wide'!C1087)/'Raw Wide'!C1087</f>
        <v>-1.3253777108709216E-3</v>
      </c>
      <c r="F1089" s="5">
        <f>('Raw Wide'!D1088-'Raw Wide'!D1087)/'Raw Wide'!D1087</f>
        <v>3.5026858778552986E-3</v>
      </c>
      <c r="G1089" s="5">
        <f>('Raw Wide'!E1088-'Raw Wide'!E1087)/'Raw Wide'!E1087</f>
        <v>-5.9327717458696723E-3</v>
      </c>
      <c r="H1089" s="5">
        <f>('Raw Wide'!F1088-'Raw Wide'!F1087)/'Raw Wide'!F1087</f>
        <v>1.8022808020129882E-2</v>
      </c>
      <c r="I1089" s="5">
        <f>('Raw Wide'!G1088-'Raw Wide'!G1087)/'Raw Wide'!G1087</f>
        <v>1.5185747023230828E-2</v>
      </c>
      <c r="J1089" s="5">
        <f>('Raw Wide'!H1088-'Raw Wide'!H1087)/'Raw Wide'!H1087</f>
        <v>1.4721009155138154E-2</v>
      </c>
      <c r="K1089" s="5">
        <f>('Raw Wide'!I1088-'Raw Wide'!I1087)/'Raw Wide'!I1087</f>
        <v>1.6066312516195905E-2</v>
      </c>
      <c r="W1089" s="2">
        <v>44474</v>
      </c>
      <c r="X1089" s="9">
        <f>return[[#This Row],[1COV.DE]]-$N$7</f>
        <v>-9.9775670081279355E-3</v>
      </c>
      <c r="Y1089" s="9">
        <f>return[[#This Row],[ADS.DE]]-$O$7</f>
        <v>-1.5801431317673054E-3</v>
      </c>
      <c r="Z1089" s="9">
        <f>return[[#This Row],[DB1.DE]]-$P$7</f>
        <v>2.9343221718334581E-3</v>
      </c>
      <c r="AA1089" s="9">
        <f>return[[#This Row],[FME.DE]]-$Q$7</f>
        <v>-5.7208831666590299E-3</v>
      </c>
      <c r="AB1089" s="9">
        <f>return[[#This Row],[MRK.DE]]-$R$7</f>
        <v>1.7550190323771003E-2</v>
      </c>
      <c r="AC1089" s="9">
        <f>return[[#This Row],[PUM.DE]]-$S$7</f>
        <v>1.4383626214334541E-2</v>
      </c>
      <c r="AD1089" s="9">
        <f>return[[#This Row],[SIE.DE]]-$T$7</f>
        <v>1.4585113558306738E-2</v>
      </c>
      <c r="AE1089" s="9">
        <f>return[[#This Row],[ZAL.DE]]-$U$7</f>
        <v>1.611186713335961E-2</v>
      </c>
    </row>
    <row r="1090" spans="3:31" x14ac:dyDescent="0.25">
      <c r="C1090" s="2">
        <v>44475</v>
      </c>
      <c r="D1090" s="5">
        <f>('Raw Wide'!B1089-'Raw Wide'!B1088)/'Raw Wide'!B1088</f>
        <v>-3.383324103496755E-2</v>
      </c>
      <c r="E1090" s="5">
        <f>('Raw Wide'!C1089-'Raw Wide'!C1088)/'Raw Wide'!C1088</f>
        <v>-7.0156184957997324E-3</v>
      </c>
      <c r="F1090" s="5">
        <f>('Raw Wide'!D1089-'Raw Wide'!D1088)/'Raw Wide'!D1088</f>
        <v>-6.2827267102697898E-3</v>
      </c>
      <c r="G1090" s="5">
        <f>('Raw Wide'!E1089-'Raw Wide'!E1088)/'Raw Wide'!E1088</f>
        <v>-9.9468810719116098E-3</v>
      </c>
      <c r="H1090" s="5">
        <f>('Raw Wide'!F1089-'Raw Wide'!F1088)/'Raw Wide'!F1088</f>
        <v>1.8777387133640884E-3</v>
      </c>
      <c r="I1090" s="5">
        <f>('Raw Wide'!G1089-'Raw Wide'!G1088)/'Raw Wide'!G1088</f>
        <v>-1.6575667343225905E-2</v>
      </c>
      <c r="J1090" s="5">
        <f>('Raw Wide'!H1089-'Raw Wide'!H1088)/'Raw Wide'!H1088</f>
        <v>-1.9440053187295442E-2</v>
      </c>
      <c r="K1090" s="5">
        <f>('Raw Wide'!I1089-'Raw Wide'!I1088)/'Raw Wide'!I1088</f>
        <v>-1.9127774014990408E-2</v>
      </c>
      <c r="W1090" s="2">
        <v>44475</v>
      </c>
      <c r="X1090" s="9">
        <f>return[[#This Row],[1COV.DE]]-$N$7</f>
        <v>-3.3797030275194623E-2</v>
      </c>
      <c r="Y1090" s="9">
        <f>return[[#This Row],[ADS.DE]]-$O$7</f>
        <v>-7.2703839166961166E-3</v>
      </c>
      <c r="Z1090" s="9">
        <f>return[[#This Row],[DB1.DE]]-$P$7</f>
        <v>-6.8510904162916303E-3</v>
      </c>
      <c r="AA1090" s="9">
        <f>return[[#This Row],[FME.DE]]-$Q$7</f>
        <v>-9.7349924927009682E-3</v>
      </c>
      <c r="AB1090" s="9">
        <f>return[[#This Row],[MRK.DE]]-$R$7</f>
        <v>1.4051210170052107E-3</v>
      </c>
      <c r="AC1090" s="9">
        <f>return[[#This Row],[PUM.DE]]-$S$7</f>
        <v>-1.7377788152122191E-2</v>
      </c>
      <c r="AD1090" s="9">
        <f>return[[#This Row],[SIE.DE]]-$T$7</f>
        <v>-1.9575948784126856E-2</v>
      </c>
      <c r="AE1090" s="9">
        <f>return[[#This Row],[ZAL.DE]]-$U$7</f>
        <v>-1.9082219397826703E-2</v>
      </c>
    </row>
    <row r="1091" spans="3:31" x14ac:dyDescent="0.25">
      <c r="C1091" s="2">
        <v>44476</v>
      </c>
      <c r="D1091" s="5">
        <f>('Raw Wide'!B1090-'Raw Wide'!B1089)/'Raw Wide'!B1089</f>
        <v>2.6714802683538114E-2</v>
      </c>
      <c r="E1091" s="5">
        <f>('Raw Wide'!C1090-'Raw Wide'!C1089)/'Raw Wide'!C1089</f>
        <v>1.9667676143510913E-2</v>
      </c>
      <c r="F1091" s="5">
        <f>('Raw Wide'!D1090-'Raw Wide'!D1089)/'Raw Wide'!D1089</f>
        <v>2.0372260608089221E-2</v>
      </c>
      <c r="G1091" s="5">
        <f>('Raw Wide'!E1090-'Raw Wide'!E1089)/'Raw Wide'!E1089</f>
        <v>8.3724177676162657E-3</v>
      </c>
      <c r="H1091" s="5">
        <f>('Raw Wide'!F1090-'Raw Wide'!F1089)/'Raw Wide'!F1089</f>
        <v>2.6779586716315897E-4</v>
      </c>
      <c r="I1091" s="5">
        <f>('Raw Wide'!G1090-'Raw Wide'!G1089)/'Raw Wide'!G1089</f>
        <v>3.1346317334521243E-2</v>
      </c>
      <c r="J1091" s="5">
        <f>('Raw Wide'!H1090-'Raw Wide'!H1089)/'Raw Wide'!H1089</f>
        <v>1.908564041188401E-2</v>
      </c>
      <c r="K1091" s="5">
        <f>('Raw Wide'!I1090-'Raw Wide'!I1089)/'Raw Wide'!I1089</f>
        <v>9.6204630686547062E-3</v>
      </c>
      <c r="W1091" s="2">
        <v>44476</v>
      </c>
      <c r="X1091" s="9">
        <f>return[[#This Row],[1COV.DE]]-$N$7</f>
        <v>2.6751013443311045E-2</v>
      </c>
      <c r="Y1091" s="9">
        <f>return[[#This Row],[ADS.DE]]-$O$7</f>
        <v>1.9412910722614529E-2</v>
      </c>
      <c r="Z1091" s="9">
        <f>return[[#This Row],[DB1.DE]]-$P$7</f>
        <v>1.9803896902067381E-2</v>
      </c>
      <c r="AA1091" s="9">
        <f>return[[#This Row],[FME.DE]]-$Q$7</f>
        <v>8.5843063468269074E-3</v>
      </c>
      <c r="AB1091" s="9">
        <f>return[[#This Row],[MRK.DE]]-$R$7</f>
        <v>-2.0482182919571881E-4</v>
      </c>
      <c r="AC1091" s="9">
        <f>return[[#This Row],[PUM.DE]]-$S$7</f>
        <v>3.0544196525624956E-2</v>
      </c>
      <c r="AD1091" s="9">
        <f>return[[#This Row],[SIE.DE]]-$T$7</f>
        <v>1.8949744815052596E-2</v>
      </c>
      <c r="AE1091" s="9">
        <f>return[[#This Row],[ZAL.DE]]-$U$7</f>
        <v>9.6660176858184097E-3</v>
      </c>
    </row>
    <row r="1092" spans="3:31" x14ac:dyDescent="0.25">
      <c r="C1092" s="2">
        <v>44477</v>
      </c>
      <c r="D1092" s="5">
        <f>('Raw Wide'!B1091-'Raw Wide'!B1090)/'Raw Wide'!B1090</f>
        <v>1.0900073611222383E-2</v>
      </c>
      <c r="E1092" s="5">
        <f>('Raw Wide'!C1091-'Raw Wide'!C1090)/'Raw Wide'!C1090</f>
        <v>-1.7603040639584344E-2</v>
      </c>
      <c r="F1092" s="5">
        <f>('Raw Wide'!D1091-'Raw Wide'!D1090)/'Raw Wide'!D1090</f>
        <v>9.9827624481447011E-3</v>
      </c>
      <c r="G1092" s="5">
        <f>('Raw Wide'!E1091-'Raw Wide'!E1090)/'Raw Wide'!E1090</f>
        <v>2.3247616374216136E-3</v>
      </c>
      <c r="H1092" s="5">
        <f>('Raw Wide'!F1091-'Raw Wide'!F1090)/'Raw Wide'!F1090</f>
        <v>-1.8737230537311936E-3</v>
      </c>
      <c r="I1092" s="5">
        <f>('Raw Wide'!G1091-'Raw Wide'!G1090)/'Raw Wide'!G1090</f>
        <v>-1.8435508910001355E-2</v>
      </c>
      <c r="J1092" s="5">
        <f>('Raw Wide'!H1091-'Raw Wide'!H1090)/'Raw Wide'!H1090</f>
        <v>-7.2574132142305616E-4</v>
      </c>
      <c r="K1092" s="5">
        <f>('Raw Wide'!I1091-'Raw Wide'!I1090)/'Raw Wide'!I1090</f>
        <v>-4.8931880044713501E-3</v>
      </c>
      <c r="W1092" s="2">
        <v>44477</v>
      </c>
      <c r="X1092" s="9">
        <f>return[[#This Row],[1COV.DE]]-$N$7</f>
        <v>1.0936284370995314E-2</v>
      </c>
      <c r="Y1092" s="9">
        <f>return[[#This Row],[ADS.DE]]-$O$7</f>
        <v>-1.7857806060480728E-2</v>
      </c>
      <c r="Z1092" s="9">
        <f>return[[#This Row],[DB1.DE]]-$P$7</f>
        <v>9.4143987421228606E-3</v>
      </c>
      <c r="AA1092" s="9">
        <f>return[[#This Row],[FME.DE]]-$Q$7</f>
        <v>2.5366502166322556E-3</v>
      </c>
      <c r="AB1092" s="9">
        <f>return[[#This Row],[MRK.DE]]-$R$7</f>
        <v>-2.3463407500900714E-3</v>
      </c>
      <c r="AC1092" s="9">
        <f>return[[#This Row],[PUM.DE]]-$S$7</f>
        <v>-1.9237629718897642E-2</v>
      </c>
      <c r="AD1092" s="9">
        <f>return[[#This Row],[SIE.DE]]-$T$7</f>
        <v>-8.6163691825447196E-4</v>
      </c>
      <c r="AE1092" s="9">
        <f>return[[#This Row],[ZAL.DE]]-$U$7</f>
        <v>-4.8476333873076465E-3</v>
      </c>
    </row>
    <row r="1093" spans="3:31" x14ac:dyDescent="0.25">
      <c r="C1093" s="2">
        <v>44480</v>
      </c>
      <c r="D1093" s="5">
        <f>('Raw Wide'!B1092-'Raw Wide'!B1091)/'Raw Wide'!B1091</f>
        <v>2.0521729480991114E-2</v>
      </c>
      <c r="E1093" s="5">
        <f>('Raw Wide'!C1092-'Raw Wide'!C1091)/'Raw Wide'!C1091</f>
        <v>-4.0030145247838267E-3</v>
      </c>
      <c r="F1093" s="5">
        <f>('Raw Wide'!D1092-'Raw Wide'!D1091)/'Raw Wide'!D1091</f>
        <v>-3.0674348461650234E-3</v>
      </c>
      <c r="G1093" s="5">
        <f>('Raw Wide'!E1092-'Raw Wide'!E1091)/'Raw Wide'!E1091</f>
        <v>1.0603065472201511E-2</v>
      </c>
      <c r="H1093" s="5">
        <f>('Raw Wide'!F1092-'Raw Wide'!F1091)/'Raw Wide'!F1091</f>
        <v>-1.4749263607829993E-2</v>
      </c>
      <c r="I1093" s="5">
        <f>('Raw Wide'!G1092-'Raw Wide'!G1091)/'Raw Wide'!G1091</f>
        <v>-1.5634462849695104E-2</v>
      </c>
      <c r="J1093" s="5">
        <f>('Raw Wide'!H1092-'Raw Wide'!H1091)/'Raw Wide'!H1091</f>
        <v>-9.2982810873286081E-3</v>
      </c>
      <c r="K1093" s="5">
        <f>('Raw Wide'!I1092-'Raw Wide'!I1091)/'Raw Wide'!I1091</f>
        <v>-2.5879917519150069E-2</v>
      </c>
      <c r="W1093" s="2">
        <v>44480</v>
      </c>
      <c r="X1093" s="9">
        <f>return[[#This Row],[1COV.DE]]-$N$7</f>
        <v>2.0557940240764044E-2</v>
      </c>
      <c r="Y1093" s="9">
        <f>return[[#This Row],[ADS.DE]]-$O$7</f>
        <v>-4.257779945680211E-3</v>
      </c>
      <c r="Z1093" s="9">
        <f>return[[#This Row],[DB1.DE]]-$P$7</f>
        <v>-3.6357985521868639E-3</v>
      </c>
      <c r="AA1093" s="9">
        <f>return[[#This Row],[FME.DE]]-$Q$7</f>
        <v>1.0814954051412152E-2</v>
      </c>
      <c r="AB1093" s="9">
        <f>return[[#This Row],[MRK.DE]]-$R$7</f>
        <v>-1.5221881304188872E-2</v>
      </c>
      <c r="AC1093" s="9">
        <f>return[[#This Row],[PUM.DE]]-$S$7</f>
        <v>-1.6436583658591391E-2</v>
      </c>
      <c r="AD1093" s="9">
        <f>return[[#This Row],[SIE.DE]]-$T$7</f>
        <v>-9.4341766841600245E-3</v>
      </c>
      <c r="AE1093" s="9">
        <f>return[[#This Row],[ZAL.DE]]-$U$7</f>
        <v>-2.5834362901986364E-2</v>
      </c>
    </row>
    <row r="1094" spans="3:31" x14ac:dyDescent="0.25">
      <c r="C1094" s="2">
        <v>44481</v>
      </c>
      <c r="D1094" s="5">
        <f>('Raw Wide'!B1093-'Raw Wide'!B1092)/'Raw Wide'!B1092</f>
        <v>6.8170664689948008E-4</v>
      </c>
      <c r="E1094" s="5">
        <f>('Raw Wide'!C1093-'Raw Wide'!C1092)/'Raw Wide'!C1092</f>
        <v>-4.4018331821836483E-3</v>
      </c>
      <c r="F1094" s="5">
        <f>('Raw Wide'!D1093-'Raw Wide'!D1092)/'Raw Wide'!D1092</f>
        <v>8.5470614741605857E-3</v>
      </c>
      <c r="G1094" s="5">
        <f>('Raw Wide'!E1093-'Raw Wide'!E1092)/'Raw Wide'!E1092</f>
        <v>-6.8852065045535244E-3</v>
      </c>
      <c r="H1094" s="5">
        <f>('Raw Wide'!F1093-'Raw Wide'!F1092)/'Raw Wide'!F1092</f>
        <v>2.1774623658123368E-2</v>
      </c>
      <c r="I1094" s="5">
        <f>('Raw Wide'!G1093-'Raw Wide'!G1092)/'Raw Wide'!G1092</f>
        <v>4.537901831168414E-3</v>
      </c>
      <c r="J1094" s="5">
        <f>('Raw Wide'!H1093-'Raw Wide'!H1092)/'Raw Wide'!H1092</f>
        <v>-1.7598138268876797E-3</v>
      </c>
      <c r="K1094" s="5">
        <f>('Raw Wide'!I1093-'Raw Wide'!I1092)/'Raw Wide'!I1092</f>
        <v>-1.7268810006227646E-2</v>
      </c>
      <c r="W1094" s="2">
        <v>44481</v>
      </c>
      <c r="X1094" s="9">
        <f>return[[#This Row],[1COV.DE]]-$N$7</f>
        <v>7.1791740667241015E-4</v>
      </c>
      <c r="Y1094" s="9">
        <f>return[[#This Row],[ADS.DE]]-$O$7</f>
        <v>-4.6565986030800317E-3</v>
      </c>
      <c r="Z1094" s="9">
        <f>return[[#This Row],[DB1.DE]]-$P$7</f>
        <v>7.9786977681387452E-3</v>
      </c>
      <c r="AA1094" s="9">
        <f>return[[#This Row],[FME.DE]]-$Q$7</f>
        <v>-6.673317925342882E-3</v>
      </c>
      <c r="AB1094" s="9">
        <f>return[[#This Row],[MRK.DE]]-$R$7</f>
        <v>2.130200596176449E-2</v>
      </c>
      <c r="AC1094" s="9">
        <f>return[[#This Row],[PUM.DE]]-$S$7</f>
        <v>3.7357810222721282E-3</v>
      </c>
      <c r="AD1094" s="9">
        <f>return[[#This Row],[SIE.DE]]-$T$7</f>
        <v>-1.8957094237190956E-3</v>
      </c>
      <c r="AE1094" s="9">
        <f>return[[#This Row],[ZAL.DE]]-$U$7</f>
        <v>-1.7223255389063941E-2</v>
      </c>
    </row>
    <row r="1095" spans="3:31" x14ac:dyDescent="0.25">
      <c r="C1095" s="2">
        <v>44482</v>
      </c>
      <c r="D1095" s="5">
        <f>('Raw Wide'!B1094-'Raw Wide'!B1093)/'Raw Wide'!B1093</f>
        <v>1.0217529293747546E-3</v>
      </c>
      <c r="E1095" s="5">
        <f>('Raw Wide'!C1094-'Raw Wide'!C1093)/'Raw Wide'!C1093</f>
        <v>1.0572874081377824E-2</v>
      </c>
      <c r="F1095" s="5">
        <f>('Raw Wide'!D1094-'Raw Wide'!D1093)/'Raw Wide'!D1093</f>
        <v>-2.0339365148285831E-3</v>
      </c>
      <c r="G1095" s="5">
        <f>('Raw Wide'!E1094-'Raw Wide'!E1093)/'Raw Wide'!E1093</f>
        <v>1.6506278211365416E-3</v>
      </c>
      <c r="H1095" s="5">
        <f>('Raw Wide'!F1094-'Raw Wide'!F1093)/'Raw Wide'!F1093</f>
        <v>2.0245084552546071E-2</v>
      </c>
      <c r="I1095" s="5">
        <f>('Raw Wide'!G1094-'Raw Wide'!G1093)/'Raw Wide'!G1093</f>
        <v>2.1149918723546393E-2</v>
      </c>
      <c r="J1095" s="5">
        <f>('Raw Wide'!H1094-'Raw Wide'!H1093)/'Raw Wide'!H1093</f>
        <v>5.4355954277369662E-3</v>
      </c>
      <c r="K1095" s="5">
        <f>('Raw Wide'!I1094-'Raw Wide'!I1093)/'Raw Wide'!I1093</f>
        <v>3.4874221348706852E-2</v>
      </c>
      <c r="W1095" s="2">
        <v>44482</v>
      </c>
      <c r="X1095" s="9">
        <f>return[[#This Row],[1COV.DE]]-$N$7</f>
        <v>1.0579636891476845E-3</v>
      </c>
      <c r="Y1095" s="9">
        <f>return[[#This Row],[ADS.DE]]-$O$7</f>
        <v>1.031810866048144E-2</v>
      </c>
      <c r="Z1095" s="9">
        <f>return[[#This Row],[DB1.DE]]-$P$7</f>
        <v>-2.6023002208504236E-3</v>
      </c>
      <c r="AA1095" s="9">
        <f>return[[#This Row],[FME.DE]]-$Q$7</f>
        <v>1.8625164003471836E-3</v>
      </c>
      <c r="AB1095" s="9">
        <f>return[[#This Row],[MRK.DE]]-$R$7</f>
        <v>1.9772466856187193E-2</v>
      </c>
      <c r="AC1095" s="9">
        <f>return[[#This Row],[PUM.DE]]-$S$7</f>
        <v>2.0347797914650106E-2</v>
      </c>
      <c r="AD1095" s="9">
        <f>return[[#This Row],[SIE.DE]]-$T$7</f>
        <v>5.2996998309055507E-3</v>
      </c>
      <c r="AE1095" s="9">
        <f>return[[#This Row],[ZAL.DE]]-$U$7</f>
        <v>3.4919775965870557E-2</v>
      </c>
    </row>
    <row r="1096" spans="3:31" x14ac:dyDescent="0.25">
      <c r="C1096" s="2">
        <v>44483</v>
      </c>
      <c r="D1096" s="5">
        <f>('Raw Wide'!B1095-'Raw Wide'!B1094)/'Raw Wide'!B1094</f>
        <v>-6.8049908463371838E-3</v>
      </c>
      <c r="E1096" s="5">
        <f>('Raw Wide'!C1095-'Raw Wide'!C1094)/'Raw Wide'!C1094</f>
        <v>1.5788382376697382E-2</v>
      </c>
      <c r="F1096" s="5">
        <f>('Raw Wide'!D1095-'Raw Wide'!D1094)/'Raw Wide'!D1094</f>
        <v>-1.0190194435927599E-2</v>
      </c>
      <c r="G1096" s="5">
        <f>('Raw Wide'!E1095-'Raw Wide'!E1094)/'Raw Wide'!E1094</f>
        <v>9.2287898142723503E-3</v>
      </c>
      <c r="H1096" s="5">
        <f>('Raw Wide'!F1095-'Raw Wide'!F1094)/'Raw Wide'!F1094</f>
        <v>3.6553088990605538E-3</v>
      </c>
      <c r="I1096" s="5">
        <f>('Raw Wide'!G1095-'Raw Wide'!G1094)/'Raw Wide'!G1094</f>
        <v>1.3975423501542348E-2</v>
      </c>
      <c r="J1096" s="5">
        <f>('Raw Wide'!H1095-'Raw Wide'!H1094)/'Raw Wide'!H1094</f>
        <v>3.0537608000237044E-2</v>
      </c>
      <c r="K1096" s="5">
        <f>('Raw Wide'!I1095-'Raw Wide'!I1094)/'Raw Wide'!I1094</f>
        <v>1.9069997885841253E-2</v>
      </c>
      <c r="W1096" s="2">
        <v>44483</v>
      </c>
      <c r="X1096" s="9">
        <f>return[[#This Row],[1COV.DE]]-$N$7</f>
        <v>-6.7687800865642534E-3</v>
      </c>
      <c r="Y1096" s="9">
        <f>return[[#This Row],[ADS.DE]]-$O$7</f>
        <v>1.5533616955800997E-2</v>
      </c>
      <c r="Z1096" s="9">
        <f>return[[#This Row],[DB1.DE]]-$P$7</f>
        <v>-1.075855814194944E-2</v>
      </c>
      <c r="AA1096" s="9">
        <f>return[[#This Row],[FME.DE]]-$Q$7</f>
        <v>9.4406783934829919E-3</v>
      </c>
      <c r="AB1096" s="9">
        <f>return[[#This Row],[MRK.DE]]-$R$7</f>
        <v>3.1826912027016758E-3</v>
      </c>
      <c r="AC1096" s="9">
        <f>return[[#This Row],[PUM.DE]]-$S$7</f>
        <v>1.3173302692646062E-2</v>
      </c>
      <c r="AD1096" s="9">
        <f>return[[#This Row],[SIE.DE]]-$T$7</f>
        <v>3.0401712403405629E-2</v>
      </c>
      <c r="AE1096" s="9">
        <f>return[[#This Row],[ZAL.DE]]-$U$7</f>
        <v>1.9115552503004958E-2</v>
      </c>
    </row>
    <row r="1097" spans="3:31" x14ac:dyDescent="0.25">
      <c r="C1097" s="2">
        <v>44484</v>
      </c>
      <c r="D1097" s="5">
        <f>('Raw Wide'!B1096-'Raw Wide'!B1095)/'Raw Wide'!B1095</f>
        <v>-1.7129873124756337E-3</v>
      </c>
      <c r="E1097" s="5">
        <f>('Raw Wide'!C1096-'Raw Wide'!C1095)/'Raw Wide'!C1095</f>
        <v>2.771541708364321E-2</v>
      </c>
      <c r="F1097" s="5">
        <f>('Raw Wide'!D1096-'Raw Wide'!D1095)/'Raw Wide'!D1095</f>
        <v>1.1324632096610821E-2</v>
      </c>
      <c r="G1097" s="5">
        <f>('Raw Wide'!E1096-'Raw Wide'!E1095)/'Raw Wide'!E1095</f>
        <v>6.5313544576141335E-4</v>
      </c>
      <c r="H1097" s="5">
        <f>('Raw Wide'!F1096-'Raw Wide'!F1095)/'Raw Wide'!F1095</f>
        <v>7.8051751165888301E-4</v>
      </c>
      <c r="I1097" s="5">
        <f>('Raw Wide'!G1096-'Raw Wide'!G1095)/'Raw Wide'!G1095</f>
        <v>6.9410693362040926E-3</v>
      </c>
      <c r="J1097" s="5">
        <f>('Raw Wide'!H1096-'Raw Wide'!H1095)/'Raw Wide'!H1095</f>
        <v>1.4178542328060493E-3</v>
      </c>
      <c r="K1097" s="5">
        <f>('Raw Wide'!I1096-'Raw Wide'!I1095)/'Raw Wide'!I1095</f>
        <v>1.7175135241289399E-2</v>
      </c>
      <c r="W1097" s="2">
        <v>44484</v>
      </c>
      <c r="X1097" s="9">
        <f>return[[#This Row],[1COV.DE]]-$N$7</f>
        <v>-1.6767765527027037E-3</v>
      </c>
      <c r="Y1097" s="9">
        <f>return[[#This Row],[ADS.DE]]-$O$7</f>
        <v>2.7460651662746825E-2</v>
      </c>
      <c r="Z1097" s="9">
        <f>return[[#This Row],[DB1.DE]]-$P$7</f>
        <v>1.0756268390588981E-2</v>
      </c>
      <c r="AA1097" s="9">
        <f>return[[#This Row],[FME.DE]]-$Q$7</f>
        <v>8.6502402497205539E-4</v>
      </c>
      <c r="AB1097" s="9">
        <f>return[[#This Row],[MRK.DE]]-$R$7</f>
        <v>3.0789981530000523E-4</v>
      </c>
      <c r="AC1097" s="9">
        <f>return[[#This Row],[PUM.DE]]-$S$7</f>
        <v>6.1389485273078068E-3</v>
      </c>
      <c r="AD1097" s="9">
        <f>return[[#This Row],[SIE.DE]]-$T$7</f>
        <v>1.2819586359746333E-3</v>
      </c>
      <c r="AE1097" s="9">
        <f>return[[#This Row],[ZAL.DE]]-$U$7</f>
        <v>1.7220689858453105E-2</v>
      </c>
    </row>
    <row r="1098" spans="3:31" x14ac:dyDescent="0.25">
      <c r="C1098" s="2">
        <v>44487</v>
      </c>
      <c r="D1098" s="5">
        <f>('Raw Wide'!B1097-'Raw Wide'!B1096)/'Raw Wide'!B1096</f>
        <v>-3.2944390201350898E-2</v>
      </c>
      <c r="E1098" s="5">
        <f>('Raw Wide'!C1097-'Raw Wide'!C1096)/'Raw Wide'!C1096</f>
        <v>-1.3666273717682214E-2</v>
      </c>
      <c r="F1098" s="5">
        <f>('Raw Wide'!D1097-'Raw Wide'!D1096)/'Raw Wide'!D1096</f>
        <v>0</v>
      </c>
      <c r="G1098" s="5">
        <f>('Raw Wide'!E1097-'Raw Wide'!E1096)/'Raw Wide'!E1096</f>
        <v>-1.4033965315841501E-2</v>
      </c>
      <c r="H1098" s="5">
        <f>('Raw Wide'!F1097-'Raw Wide'!F1096)/'Raw Wide'!F1096</f>
        <v>3.8991499575760512E-3</v>
      </c>
      <c r="I1098" s="5">
        <f>('Raw Wide'!G1097-'Raw Wide'!G1096)/'Raw Wide'!G1096</f>
        <v>-1.3294028095862553E-2</v>
      </c>
      <c r="J1098" s="5">
        <f>('Raw Wide'!H1097-'Raw Wide'!H1096)/'Raw Wide'!H1096</f>
        <v>-9.9107162468798308E-3</v>
      </c>
      <c r="K1098" s="5">
        <f>('Raw Wide'!I1097-'Raw Wide'!I1096)/'Raw Wide'!I1096</f>
        <v>2.2681451327099507E-3</v>
      </c>
      <c r="W1098" s="2">
        <v>44487</v>
      </c>
      <c r="X1098" s="9">
        <f>return[[#This Row],[1COV.DE]]-$N$7</f>
        <v>-3.2908179441577971E-2</v>
      </c>
      <c r="Y1098" s="9">
        <f>return[[#This Row],[ADS.DE]]-$O$7</f>
        <v>-1.3921039138578598E-2</v>
      </c>
      <c r="Z1098" s="9">
        <f>return[[#This Row],[DB1.DE]]-$P$7</f>
        <v>-5.6836370602184039E-4</v>
      </c>
      <c r="AA1098" s="9">
        <f>return[[#This Row],[FME.DE]]-$Q$7</f>
        <v>-1.382207673663086E-2</v>
      </c>
      <c r="AB1098" s="9">
        <f>return[[#This Row],[MRK.DE]]-$R$7</f>
        <v>3.4265322612171733E-3</v>
      </c>
      <c r="AC1098" s="9">
        <f>return[[#This Row],[PUM.DE]]-$S$7</f>
        <v>-1.409614890475884E-2</v>
      </c>
      <c r="AD1098" s="9">
        <f>return[[#This Row],[SIE.DE]]-$T$7</f>
        <v>-1.0046611843711247E-2</v>
      </c>
      <c r="AE1098" s="9">
        <f>return[[#This Row],[ZAL.DE]]-$U$7</f>
        <v>2.3136997498736543E-3</v>
      </c>
    </row>
    <row r="1099" spans="3:31" x14ac:dyDescent="0.25">
      <c r="C1099" s="2">
        <v>44488</v>
      </c>
      <c r="D1099" s="5">
        <f>('Raw Wide'!B1098-'Raw Wide'!B1097)/'Raw Wide'!B1097</f>
        <v>-3.9034576923080485E-3</v>
      </c>
      <c r="E1099" s="5">
        <f>('Raw Wide'!C1098-'Raw Wide'!C1097)/'Raw Wide'!C1097</f>
        <v>-8.497904656177703E-3</v>
      </c>
      <c r="F1099" s="5">
        <f>('Raw Wide'!D1098-'Raw Wide'!D1097)/'Raw Wide'!D1097</f>
        <v>1.6287738224746728E-2</v>
      </c>
      <c r="G1099" s="5">
        <f>('Raw Wide'!E1098-'Raw Wide'!E1097)/'Raw Wide'!E1097</f>
        <v>7.9444532065253808E-3</v>
      </c>
      <c r="H1099" s="5">
        <f>('Raw Wide'!F1098-'Raw Wide'!F1097)/'Raw Wide'!F1097</f>
        <v>1.0098336174945268E-2</v>
      </c>
      <c r="I1099" s="5">
        <f>('Raw Wide'!G1098-'Raw Wide'!G1097)/'Raw Wide'!G1097</f>
        <v>4.9900486357682336E-3</v>
      </c>
      <c r="J1099" s="5">
        <f>('Raw Wide'!H1098-'Raw Wide'!H1097)/'Raw Wide'!H1097</f>
        <v>5.5769156401862963E-3</v>
      </c>
      <c r="K1099" s="5">
        <f>('Raw Wide'!I1098-'Raw Wide'!I1097)/'Raw Wide'!I1097</f>
        <v>2.2630122923935165E-3</v>
      </c>
      <c r="W1099" s="2">
        <v>44488</v>
      </c>
      <c r="X1099" s="9">
        <f>return[[#This Row],[1COV.DE]]-$N$7</f>
        <v>-3.8672469325351185E-3</v>
      </c>
      <c r="Y1099" s="9">
        <f>return[[#This Row],[ADS.DE]]-$O$7</f>
        <v>-8.7526700770740873E-3</v>
      </c>
      <c r="Z1099" s="9">
        <f>return[[#This Row],[DB1.DE]]-$P$7</f>
        <v>1.5719374518724887E-2</v>
      </c>
      <c r="AA1099" s="9">
        <f>return[[#This Row],[FME.DE]]-$Q$7</f>
        <v>8.1563417857360224E-3</v>
      </c>
      <c r="AB1099" s="9">
        <f>return[[#This Row],[MRK.DE]]-$R$7</f>
        <v>9.6257184785863894E-3</v>
      </c>
      <c r="AC1099" s="9">
        <f>return[[#This Row],[PUM.DE]]-$S$7</f>
        <v>4.1879278268719478E-3</v>
      </c>
      <c r="AD1099" s="9">
        <f>return[[#This Row],[SIE.DE]]-$T$7</f>
        <v>5.4410200433548809E-3</v>
      </c>
      <c r="AE1099" s="9">
        <f>return[[#This Row],[ZAL.DE]]-$U$7</f>
        <v>2.3085669095572201E-3</v>
      </c>
    </row>
    <row r="1100" spans="3:31" x14ac:dyDescent="0.25">
      <c r="C1100" s="2">
        <v>44489</v>
      </c>
      <c r="D1100" s="5">
        <f>('Raw Wide'!B1099-'Raw Wide'!B1098)/'Raw Wide'!B1098</f>
        <v>-1.2825087851592025E-2</v>
      </c>
      <c r="E1100" s="5">
        <f>('Raw Wide'!C1099-'Raw Wide'!C1098)/'Raw Wide'!C1098</f>
        <v>2.6083975037685166E-3</v>
      </c>
      <c r="F1100" s="5">
        <f>('Raw Wide'!D1099-'Raw Wide'!D1098)/'Raw Wide'!D1098</f>
        <v>-2.5041788687400084E-2</v>
      </c>
      <c r="G1100" s="5">
        <f>('Raw Wide'!E1099-'Raw Wide'!E1098)/'Raw Wide'!E1098</f>
        <v>8.866975451474841E-3</v>
      </c>
      <c r="H1100" s="5">
        <f>('Raw Wide'!F1099-'Raw Wide'!F1098)/'Raw Wide'!F1098</f>
        <v>1.5380703038750313E-2</v>
      </c>
      <c r="I1100" s="5">
        <f>('Raw Wide'!G1099-'Raw Wide'!G1098)/'Raw Wide'!G1098</f>
        <v>-7.1499136778702286E-3</v>
      </c>
      <c r="J1100" s="5">
        <f>('Raw Wide'!H1099-'Raw Wide'!H1098)/'Raw Wide'!H1098</f>
        <v>1.0381202297940281E-2</v>
      </c>
      <c r="K1100" s="5">
        <f>('Raw Wide'!I1099-'Raw Wide'!I1098)/'Raw Wide'!I1098</f>
        <v>8.0280982435010327E-3</v>
      </c>
      <c r="W1100" s="2">
        <v>44489</v>
      </c>
      <c r="X1100" s="9">
        <f>return[[#This Row],[1COV.DE]]-$N$7</f>
        <v>-1.2788877091819095E-2</v>
      </c>
      <c r="Y1100" s="9">
        <f>return[[#This Row],[ADS.DE]]-$O$7</f>
        <v>2.3536320828721328E-3</v>
      </c>
      <c r="Z1100" s="9">
        <f>return[[#This Row],[DB1.DE]]-$P$7</f>
        <v>-2.5610152393421924E-2</v>
      </c>
      <c r="AA1100" s="9">
        <f>return[[#This Row],[FME.DE]]-$Q$7</f>
        <v>9.0788640306854827E-3</v>
      </c>
      <c r="AB1100" s="9">
        <f>return[[#This Row],[MRK.DE]]-$R$7</f>
        <v>1.4908085342391434E-2</v>
      </c>
      <c r="AC1100" s="9">
        <f>return[[#This Row],[PUM.DE]]-$S$7</f>
        <v>-7.9520344867665144E-3</v>
      </c>
      <c r="AD1100" s="9">
        <f>return[[#This Row],[SIE.DE]]-$T$7</f>
        <v>1.0245306701108865E-2</v>
      </c>
      <c r="AE1100" s="9">
        <f>return[[#This Row],[ZAL.DE]]-$U$7</f>
        <v>8.0736528606647363E-3</v>
      </c>
    </row>
    <row r="1101" spans="3:31" x14ac:dyDescent="0.25">
      <c r="C1101" s="2">
        <v>44490</v>
      </c>
      <c r="D1101" s="5">
        <f>('Raw Wide'!B1100-'Raw Wide'!B1099)/'Raw Wide'!B1099</f>
        <v>-7.5785058758122458E-3</v>
      </c>
      <c r="E1101" s="5">
        <f>('Raw Wide'!C1100-'Raw Wide'!C1099)/'Raw Wide'!C1099</f>
        <v>2.4159131263450692E-2</v>
      </c>
      <c r="F1101" s="5">
        <f>('Raw Wide'!D1100-'Raw Wide'!D1099)/'Raw Wide'!D1099</f>
        <v>3.082253448958168E-3</v>
      </c>
      <c r="G1101" s="5">
        <f>('Raw Wide'!E1100-'Raw Wide'!E1099)/'Raw Wide'!E1099</f>
        <v>5.8593843789767775E-3</v>
      </c>
      <c r="H1101" s="5">
        <f>('Raw Wide'!F1100-'Raw Wide'!F1099)/'Raw Wide'!F1099</f>
        <v>2.7013308967284082E-2</v>
      </c>
      <c r="I1101" s="5">
        <f>('Raw Wide'!G1100-'Raw Wide'!G1099)/'Raw Wide'!G1099</f>
        <v>2.0204039029034462E-2</v>
      </c>
      <c r="J1101" s="5">
        <f>('Raw Wide'!H1100-'Raw Wide'!H1099)/'Raw Wide'!H1099</f>
        <v>-2.4771301886691563E-2</v>
      </c>
      <c r="K1101" s="5">
        <f>('Raw Wide'!I1100-'Raw Wide'!I1099)/'Raw Wide'!I1099</f>
        <v>1.2195059579454241E-2</v>
      </c>
      <c r="W1101" s="2">
        <v>44490</v>
      </c>
      <c r="X1101" s="9">
        <f>return[[#This Row],[1COV.DE]]-$N$7</f>
        <v>-7.5422951160393154E-3</v>
      </c>
      <c r="Y1101" s="9">
        <f>return[[#This Row],[ADS.DE]]-$O$7</f>
        <v>2.3904365842554308E-2</v>
      </c>
      <c r="Z1101" s="9">
        <f>return[[#This Row],[DB1.DE]]-$P$7</f>
        <v>2.5138897429363275E-3</v>
      </c>
      <c r="AA1101" s="9">
        <f>return[[#This Row],[FME.DE]]-$Q$7</f>
        <v>6.0712729581874191E-3</v>
      </c>
      <c r="AB1101" s="9">
        <f>return[[#This Row],[MRK.DE]]-$R$7</f>
        <v>2.6540691270925204E-2</v>
      </c>
      <c r="AC1101" s="9">
        <f>return[[#This Row],[PUM.DE]]-$S$7</f>
        <v>1.9401918220138176E-2</v>
      </c>
      <c r="AD1101" s="9">
        <f>return[[#This Row],[SIE.DE]]-$T$7</f>
        <v>-2.4907197483522978E-2</v>
      </c>
      <c r="AE1101" s="9">
        <f>return[[#This Row],[ZAL.DE]]-$U$7</f>
        <v>1.2240614196617945E-2</v>
      </c>
    </row>
    <row r="1102" spans="3:31" x14ac:dyDescent="0.25">
      <c r="C1102" s="2">
        <v>44491</v>
      </c>
      <c r="D1102" s="5">
        <f>('Raw Wide'!B1101-'Raw Wide'!B1100)/'Raw Wide'!B1100</f>
        <v>6.9091181330454199E-3</v>
      </c>
      <c r="E1102" s="5">
        <f>('Raw Wide'!C1101-'Raw Wide'!C1100)/'Raw Wide'!C1100</f>
        <v>6.1694746439201059E-3</v>
      </c>
      <c r="F1102" s="5">
        <f>('Raw Wide'!D1101-'Raw Wide'!D1100)/'Raw Wide'!D1100</f>
        <v>-4.4383504302562731E-3</v>
      </c>
      <c r="G1102" s="5">
        <f>('Raw Wide'!E1101-'Raw Wide'!E1100)/'Raw Wide'!E1100</f>
        <v>-8.737911135923029E-3</v>
      </c>
      <c r="H1102" s="5">
        <f>('Raw Wide'!F1101-'Raw Wide'!F1100)/'Raw Wide'!F1100</f>
        <v>-4.9163780948159978E-3</v>
      </c>
      <c r="I1102" s="5">
        <f>('Raw Wide'!G1101-'Raw Wide'!G1100)/'Raw Wide'!G1100</f>
        <v>9.8038880232160178E-3</v>
      </c>
      <c r="J1102" s="5">
        <f>('Raw Wide'!H1101-'Raw Wide'!H1100)/'Raw Wide'!H1100</f>
        <v>7.0716548959740746E-3</v>
      </c>
      <c r="K1102" s="5">
        <f>('Raw Wide'!I1101-'Raw Wide'!I1100)/'Raw Wide'!I1100</f>
        <v>-1.4752852950718072E-2</v>
      </c>
      <c r="W1102" s="2">
        <v>44491</v>
      </c>
      <c r="X1102" s="9">
        <f>return[[#This Row],[1COV.DE]]-$N$7</f>
        <v>6.9453288928183502E-3</v>
      </c>
      <c r="Y1102" s="9">
        <f>return[[#This Row],[ADS.DE]]-$O$7</f>
        <v>5.9147092230237217E-3</v>
      </c>
      <c r="Z1102" s="9">
        <f>return[[#This Row],[DB1.DE]]-$P$7</f>
        <v>-5.0067141362781136E-3</v>
      </c>
      <c r="AA1102" s="9">
        <f>return[[#This Row],[FME.DE]]-$Q$7</f>
        <v>-8.5260225567123874E-3</v>
      </c>
      <c r="AB1102" s="9">
        <f>return[[#This Row],[MRK.DE]]-$R$7</f>
        <v>-5.3889957911748753E-3</v>
      </c>
      <c r="AC1102" s="9">
        <f>return[[#This Row],[PUM.DE]]-$S$7</f>
        <v>9.0017672143197312E-3</v>
      </c>
      <c r="AD1102" s="9">
        <f>return[[#This Row],[SIE.DE]]-$T$7</f>
        <v>6.9357592991426591E-3</v>
      </c>
      <c r="AE1102" s="9">
        <f>return[[#This Row],[ZAL.DE]]-$U$7</f>
        <v>-1.4707298333554369E-2</v>
      </c>
    </row>
    <row r="1103" spans="3:31" x14ac:dyDescent="0.25">
      <c r="C1103" s="2">
        <v>44494</v>
      </c>
      <c r="D1103" s="5">
        <f>('Raw Wide'!B1102-'Raw Wide'!B1101)/'Raw Wide'!B1101</f>
        <v>1.1917637625959163E-2</v>
      </c>
      <c r="E1103" s="5">
        <f>('Raw Wide'!C1102-'Raw Wide'!C1101)/'Raw Wide'!C1101</f>
        <v>3.606980031562692E-4</v>
      </c>
      <c r="F1103" s="5">
        <f>('Raw Wide'!D1102-'Raw Wide'!D1101)/'Raw Wide'!D1101</f>
        <v>-1.0630987765491906E-2</v>
      </c>
      <c r="G1103" s="5">
        <f>('Raw Wide'!E1102-'Raw Wide'!E1101)/'Raw Wide'!E1101</f>
        <v>1.0447307758471868E-2</v>
      </c>
      <c r="H1103" s="5">
        <f>('Raw Wide'!F1102-'Raw Wide'!F1101)/'Raw Wide'!F1101</f>
        <v>3.952550603980351E-3</v>
      </c>
      <c r="I1103" s="5">
        <f>('Raw Wide'!G1102-'Raw Wide'!G1101)/'Raw Wide'!G1101</f>
        <v>-9.2232191378785744E-3</v>
      </c>
      <c r="J1103" s="5">
        <f>('Raw Wide'!H1102-'Raw Wide'!H1101)/'Raw Wide'!H1101</f>
        <v>-3.8691893231316264E-3</v>
      </c>
      <c r="K1103" s="5">
        <f>('Raw Wide'!I1102-'Raw Wide'!I1101)/'Raw Wide'!I1101</f>
        <v>-1.746930393647785E-3</v>
      </c>
      <c r="W1103" s="2">
        <v>44494</v>
      </c>
      <c r="X1103" s="9">
        <f>return[[#This Row],[1COV.DE]]-$N$7</f>
        <v>1.1953848385732093E-2</v>
      </c>
      <c r="Y1103" s="9">
        <f>return[[#This Row],[ADS.DE]]-$O$7</f>
        <v>1.0593258225988537E-4</v>
      </c>
      <c r="Z1103" s="9">
        <f>return[[#This Row],[DB1.DE]]-$P$7</f>
        <v>-1.1199351471513746E-2</v>
      </c>
      <c r="AA1103" s="9">
        <f>return[[#This Row],[FME.DE]]-$Q$7</f>
        <v>1.065919633768251E-2</v>
      </c>
      <c r="AB1103" s="9">
        <f>return[[#This Row],[MRK.DE]]-$R$7</f>
        <v>3.479932907621473E-3</v>
      </c>
      <c r="AC1103" s="9">
        <f>return[[#This Row],[PUM.DE]]-$S$7</f>
        <v>-1.0025339946774861E-2</v>
      </c>
      <c r="AD1103" s="9">
        <f>return[[#This Row],[SIE.DE]]-$T$7</f>
        <v>-4.0050849199630423E-3</v>
      </c>
      <c r="AE1103" s="9">
        <f>return[[#This Row],[ZAL.DE]]-$U$7</f>
        <v>-1.7013757764840812E-3</v>
      </c>
    </row>
    <row r="1104" spans="3:31" x14ac:dyDescent="0.25">
      <c r="C1104" s="2">
        <v>44495</v>
      </c>
      <c r="D1104" s="5">
        <f>('Raw Wide'!B1103-'Raw Wide'!B1102)/'Raw Wide'!B1102</f>
        <v>5.3533320040708198E-3</v>
      </c>
      <c r="E1104" s="5">
        <f>('Raw Wide'!C1103-'Raw Wide'!C1102)/'Raw Wide'!C1102</f>
        <v>9.3744360788926284E-3</v>
      </c>
      <c r="F1104" s="5">
        <f>('Raw Wide'!D1103-'Raw Wide'!D1102)/'Raw Wide'!D1102</f>
        <v>5.5459252810246317E-3</v>
      </c>
      <c r="G1104" s="5">
        <f>('Raw Wide'!E1103-'Raw Wide'!E1102)/'Raw Wide'!E1102</f>
        <v>-4.4264964867693803E-2</v>
      </c>
      <c r="H1104" s="5">
        <f>('Raw Wide'!F1103-'Raw Wide'!F1102)/'Raw Wide'!F1102</f>
        <v>-3.4448409119383619E-3</v>
      </c>
      <c r="I1104" s="5">
        <f>('Raw Wide'!G1103-'Raw Wide'!G1102)/'Raw Wide'!G1102</f>
        <v>4.4095714736468008E-3</v>
      </c>
      <c r="J1104" s="5">
        <f>('Raw Wide'!H1103-'Raw Wide'!H1102)/'Raw Wide'!H1102</f>
        <v>1.6832060555378416E-2</v>
      </c>
      <c r="K1104" s="5">
        <f>('Raw Wide'!I1103-'Raw Wide'!I1102)/'Raw Wide'!I1102</f>
        <v>1.3000012500000047E-2</v>
      </c>
      <c r="W1104" s="2">
        <v>44495</v>
      </c>
      <c r="X1104" s="9">
        <f>return[[#This Row],[1COV.DE]]-$N$7</f>
        <v>5.3895427638437502E-3</v>
      </c>
      <c r="Y1104" s="9">
        <f>return[[#This Row],[ADS.DE]]-$O$7</f>
        <v>9.1196706579962442E-3</v>
      </c>
      <c r="Z1104" s="9">
        <f>return[[#This Row],[DB1.DE]]-$P$7</f>
        <v>4.9775615750027912E-3</v>
      </c>
      <c r="AA1104" s="9">
        <f>return[[#This Row],[FME.DE]]-$Q$7</f>
        <v>-4.4053076288483158E-2</v>
      </c>
      <c r="AB1104" s="9">
        <f>return[[#This Row],[MRK.DE]]-$R$7</f>
        <v>-3.9174586082972394E-3</v>
      </c>
      <c r="AC1104" s="9">
        <f>return[[#This Row],[PUM.DE]]-$S$7</f>
        <v>3.6074506647505149E-3</v>
      </c>
      <c r="AD1104" s="9">
        <f>return[[#This Row],[SIE.DE]]-$T$7</f>
        <v>1.6696164958547002E-2</v>
      </c>
      <c r="AE1104" s="9">
        <f>return[[#This Row],[ZAL.DE]]-$U$7</f>
        <v>1.304556711716375E-2</v>
      </c>
    </row>
    <row r="1105" spans="3:31" x14ac:dyDescent="0.25">
      <c r="C1105" s="2">
        <v>44496</v>
      </c>
      <c r="D1105" s="5">
        <f>('Raw Wide'!B1104-'Raw Wide'!B1103)/'Raw Wide'!B1103</f>
        <v>3.9049392221323217E-3</v>
      </c>
      <c r="E1105" s="5">
        <f>('Raw Wide'!C1104-'Raw Wide'!C1103)/'Raw Wide'!C1103</f>
        <v>-2.8576445884219335E-3</v>
      </c>
      <c r="F1105" s="5">
        <f>('Raw Wide'!D1104-'Raw Wide'!D1103)/'Raw Wide'!D1103</f>
        <v>-1.7235794839276074E-3</v>
      </c>
      <c r="G1105" s="5">
        <f>('Raw Wide'!E1104-'Raw Wide'!E1103)/'Raw Wide'!E1103</f>
        <v>8.1135861541355575E-3</v>
      </c>
      <c r="H1105" s="5">
        <f>('Raw Wide'!F1104-'Raw Wide'!F1103)/'Raw Wide'!F1103</f>
        <v>0</v>
      </c>
      <c r="I1105" s="5">
        <f>('Raw Wide'!G1104-'Raw Wide'!G1103)/'Raw Wide'!G1103</f>
        <v>3.5609771296428186E-2</v>
      </c>
      <c r="J1105" s="5">
        <f>('Raw Wide'!H1104-'Raw Wide'!H1103)/'Raw Wide'!H1103</f>
        <v>-4.6689385952516267E-3</v>
      </c>
      <c r="K1105" s="5">
        <f>('Raw Wide'!I1104-'Raw Wide'!I1103)/'Raw Wide'!I1103</f>
        <v>-8.1441756152002102E-3</v>
      </c>
      <c r="W1105" s="2">
        <v>44496</v>
      </c>
      <c r="X1105" s="9">
        <f>return[[#This Row],[1COV.DE]]-$N$7</f>
        <v>3.9411499819052521E-3</v>
      </c>
      <c r="Y1105" s="9">
        <f>return[[#This Row],[ADS.DE]]-$O$7</f>
        <v>-3.1124100093183173E-3</v>
      </c>
      <c r="Z1105" s="9">
        <f>return[[#This Row],[DB1.DE]]-$P$7</f>
        <v>-2.2919431899494479E-3</v>
      </c>
      <c r="AA1105" s="9">
        <f>return[[#This Row],[FME.DE]]-$Q$7</f>
        <v>8.3254747333461991E-3</v>
      </c>
      <c r="AB1105" s="9">
        <f>return[[#This Row],[MRK.DE]]-$R$7</f>
        <v>-4.7261769635887778E-4</v>
      </c>
      <c r="AC1105" s="9">
        <f>return[[#This Row],[PUM.DE]]-$S$7</f>
        <v>3.4807650487531899E-2</v>
      </c>
      <c r="AD1105" s="9">
        <f>return[[#This Row],[SIE.DE]]-$T$7</f>
        <v>-4.8048341920830422E-3</v>
      </c>
      <c r="AE1105" s="9">
        <f>return[[#This Row],[ZAL.DE]]-$U$7</f>
        <v>-8.0986209980365067E-3</v>
      </c>
    </row>
    <row r="1106" spans="3:31" x14ac:dyDescent="0.25">
      <c r="C1106" s="2">
        <v>44497</v>
      </c>
      <c r="D1106" s="5">
        <f>('Raw Wide'!B1105-'Raw Wide'!B1104)/'Raw Wide'!B1104</f>
        <v>-1.7680374286399972E-2</v>
      </c>
      <c r="E1106" s="5">
        <f>('Raw Wide'!C1105-'Raw Wide'!C1104)/'Raw Wide'!C1104</f>
        <v>1.7553244043073953E-2</v>
      </c>
      <c r="F1106" s="5">
        <f>('Raw Wide'!D1105-'Raw Wide'!D1104)/'Raw Wide'!D1104</f>
        <v>-4.1437243622822438E-3</v>
      </c>
      <c r="G1106" s="5">
        <f>('Raw Wide'!E1105-'Raw Wide'!E1104)/'Raw Wide'!E1104</f>
        <v>-6.70709082945598E-4</v>
      </c>
      <c r="H1106" s="5">
        <f>('Raw Wide'!F1105-'Raw Wide'!F1104)/'Raw Wide'!F1104</f>
        <v>1.4320920061845002E-2</v>
      </c>
      <c r="I1106" s="5">
        <f>('Raw Wide'!G1105-'Raw Wide'!G1104)/'Raw Wide'!G1104</f>
        <v>7.5364446054214454E-3</v>
      </c>
      <c r="J1106" s="5">
        <f>('Raw Wide'!H1105-'Raw Wide'!H1104)/'Raw Wide'!H1104</f>
        <v>-6.1123217394208991E-3</v>
      </c>
      <c r="K1106" s="5">
        <f>('Raw Wide'!I1105-'Raw Wide'!I1104)/'Raw Wide'!I1104</f>
        <v>4.4787386593208864E-3</v>
      </c>
      <c r="W1106" s="2">
        <v>44497</v>
      </c>
      <c r="X1106" s="9">
        <f>return[[#This Row],[1COV.DE]]-$N$7</f>
        <v>-1.7644163526627041E-2</v>
      </c>
      <c r="Y1106" s="9">
        <f>return[[#This Row],[ADS.DE]]-$O$7</f>
        <v>1.7298478622177569E-2</v>
      </c>
      <c r="Z1106" s="9">
        <f>return[[#This Row],[DB1.DE]]-$P$7</f>
        <v>-4.7120880683040843E-3</v>
      </c>
      <c r="AA1106" s="9">
        <f>return[[#This Row],[FME.DE]]-$Q$7</f>
        <v>-4.5882050373495596E-4</v>
      </c>
      <c r="AB1106" s="9">
        <f>return[[#This Row],[MRK.DE]]-$R$7</f>
        <v>1.3848302365486124E-2</v>
      </c>
      <c r="AC1106" s="9">
        <f>return[[#This Row],[PUM.DE]]-$S$7</f>
        <v>6.7343237965251596E-3</v>
      </c>
      <c r="AD1106" s="9">
        <f>return[[#This Row],[SIE.DE]]-$T$7</f>
        <v>-6.2482173362523145E-3</v>
      </c>
      <c r="AE1106" s="9">
        <f>return[[#This Row],[ZAL.DE]]-$U$7</f>
        <v>4.52429327648459E-3</v>
      </c>
    </row>
    <row r="1107" spans="3:31" x14ac:dyDescent="0.25">
      <c r="C1107" s="2">
        <v>44498</v>
      </c>
      <c r="D1107" s="5">
        <f>('Raw Wide'!B1106-'Raw Wide'!B1105)/'Raw Wide'!B1105</f>
        <v>-2.8797388232793949E-3</v>
      </c>
      <c r="E1107" s="5">
        <f>('Raw Wide'!C1106-'Raw Wide'!C1105)/'Raw Wide'!C1105</f>
        <v>-2.6404176643522385E-3</v>
      </c>
      <c r="F1107" s="5">
        <f>('Raw Wide'!D1106-'Raw Wide'!D1105)/'Raw Wide'!D1105</f>
        <v>-4.1607470074476625E-3</v>
      </c>
      <c r="G1107" s="5">
        <f>('Raw Wide'!E1106-'Raw Wide'!E1105)/'Raw Wide'!E1105</f>
        <v>-3.5905996385877881E-2</v>
      </c>
      <c r="H1107" s="5">
        <f>('Raw Wide'!F1106-'Raw Wide'!F1105)/'Raw Wide'!F1105</f>
        <v>-5.8421973901475986E-3</v>
      </c>
      <c r="I1107" s="5">
        <f>('Raw Wide'!G1106-'Raw Wide'!G1105)/'Raw Wide'!G1105</f>
        <v>3.2725844697292193E-3</v>
      </c>
      <c r="J1107" s="5">
        <f>('Raw Wide'!H1106-'Raw Wide'!H1105)/'Raw Wide'!H1105</f>
        <v>3.146495498809865E-3</v>
      </c>
      <c r="K1107" s="5">
        <f>('Raw Wide'!I1106-'Raw Wide'!I1105)/'Raw Wide'!I1105</f>
        <v>1.0403814971607918E-2</v>
      </c>
      <c r="W1107" s="2">
        <v>44498</v>
      </c>
      <c r="X1107" s="9">
        <f>return[[#This Row],[1COV.DE]]-$N$7</f>
        <v>-2.843528063506465E-3</v>
      </c>
      <c r="Y1107" s="9">
        <f>return[[#This Row],[ADS.DE]]-$O$7</f>
        <v>-2.8951830852486224E-3</v>
      </c>
      <c r="Z1107" s="9">
        <f>return[[#This Row],[DB1.DE]]-$P$7</f>
        <v>-4.729110713469503E-3</v>
      </c>
      <c r="AA1107" s="9">
        <f>return[[#This Row],[FME.DE]]-$Q$7</f>
        <v>-3.5694107806667236E-2</v>
      </c>
      <c r="AB1107" s="9">
        <f>return[[#This Row],[MRK.DE]]-$R$7</f>
        <v>-6.3148150865064761E-3</v>
      </c>
      <c r="AC1107" s="9">
        <f>return[[#This Row],[PUM.DE]]-$S$7</f>
        <v>2.4704636608329335E-3</v>
      </c>
      <c r="AD1107" s="9">
        <f>return[[#This Row],[SIE.DE]]-$T$7</f>
        <v>3.010599901978449E-3</v>
      </c>
      <c r="AE1107" s="9">
        <f>return[[#This Row],[ZAL.DE]]-$U$7</f>
        <v>1.0449369588771622E-2</v>
      </c>
    </row>
    <row r="1108" spans="3:31" x14ac:dyDescent="0.25">
      <c r="C1108" s="2">
        <v>44501</v>
      </c>
      <c r="D1108" s="5">
        <f>('Raw Wide'!B1107-'Raw Wide'!B1106)/'Raw Wide'!B1106</f>
        <v>6.1371646286931068E-3</v>
      </c>
      <c r="E1108" s="5">
        <f>('Raw Wide'!C1107-'Raw Wide'!C1106)/'Raw Wide'!C1106</f>
        <v>2.4709660811298184E-3</v>
      </c>
      <c r="F1108" s="5">
        <f>('Raw Wide'!D1107-'Raw Wide'!D1106)/'Raw Wide'!D1106</f>
        <v>1.0097465745172521E-2</v>
      </c>
      <c r="G1108" s="5">
        <f>('Raw Wide'!E1107-'Raw Wide'!E1106)/'Raw Wide'!E1106</f>
        <v>2.5060934322293487E-2</v>
      </c>
      <c r="H1108" s="5">
        <f>('Raw Wide'!F1107-'Raw Wide'!F1106)/'Raw Wide'!F1106</f>
        <v>1.5181177749912678E-2</v>
      </c>
      <c r="I1108" s="5">
        <f>('Raw Wide'!G1107-'Raw Wide'!G1106)/'Raw Wide'!G1106</f>
        <v>-5.5918342453452384E-3</v>
      </c>
      <c r="J1108" s="5">
        <f>('Raw Wide'!H1107-'Raw Wide'!H1106)/'Raw Wide'!H1106</f>
        <v>3.2791463816308612E-3</v>
      </c>
      <c r="K1108" s="5">
        <f>('Raw Wide'!I1107-'Raw Wide'!I1106)/'Raw Wide'!I1106</f>
        <v>7.8450476135070845E-3</v>
      </c>
      <c r="W1108" s="2">
        <v>44501</v>
      </c>
      <c r="X1108" s="9">
        <f>return[[#This Row],[1COV.DE]]-$N$7</f>
        <v>6.1733753884660372E-3</v>
      </c>
      <c r="Y1108" s="9">
        <f>return[[#This Row],[ADS.DE]]-$O$7</f>
        <v>2.2162006602334345E-3</v>
      </c>
      <c r="Z1108" s="9">
        <f>return[[#This Row],[DB1.DE]]-$P$7</f>
        <v>9.5291020391506803E-3</v>
      </c>
      <c r="AA1108" s="9">
        <f>return[[#This Row],[FME.DE]]-$Q$7</f>
        <v>2.5272822901504129E-2</v>
      </c>
      <c r="AB1108" s="9">
        <f>return[[#This Row],[MRK.DE]]-$R$7</f>
        <v>1.4708560053553799E-2</v>
      </c>
      <c r="AC1108" s="9">
        <f>return[[#This Row],[PUM.DE]]-$S$7</f>
        <v>-6.3939550542415242E-3</v>
      </c>
      <c r="AD1108" s="9">
        <f>return[[#This Row],[SIE.DE]]-$T$7</f>
        <v>3.1432507847994453E-3</v>
      </c>
      <c r="AE1108" s="9">
        <f>return[[#This Row],[ZAL.DE]]-$U$7</f>
        <v>7.8906022306707881E-3</v>
      </c>
    </row>
    <row r="1109" spans="3:31" x14ac:dyDescent="0.25">
      <c r="C1109" s="2">
        <v>44502</v>
      </c>
      <c r="D1109" s="5">
        <f>('Raw Wide'!B1108-'Raw Wide'!B1107)/'Raw Wide'!B1107</f>
        <v>-1.8658059103730858E-2</v>
      </c>
      <c r="E1109" s="5">
        <f>('Raw Wide'!C1108-'Raw Wide'!C1107)/'Raw Wide'!C1107</f>
        <v>5.8097927818863797E-3</v>
      </c>
      <c r="F1109" s="5">
        <f>('Raw Wide'!D1108-'Raw Wide'!D1107)/'Raw Wide'!D1107</f>
        <v>1.3443565602085936E-2</v>
      </c>
      <c r="G1109" s="5">
        <f>('Raw Wide'!E1108-'Raw Wide'!E1107)/'Raw Wide'!E1107</f>
        <v>9.5076203305099732E-3</v>
      </c>
      <c r="H1109" s="5">
        <f>('Raw Wide'!F1108-'Raw Wide'!F1107)/'Raw Wide'!F1107</f>
        <v>1.2542208916421582E-2</v>
      </c>
      <c r="I1109" s="5">
        <f>('Raw Wide'!G1108-'Raw Wide'!G1107)/'Raw Wide'!G1107</f>
        <v>7.0290888786939589E-3</v>
      </c>
      <c r="J1109" s="5">
        <f>('Raw Wide'!H1108-'Raw Wide'!H1107)/'Raw Wide'!H1107</f>
        <v>3.0268499416487987E-2</v>
      </c>
      <c r="K1109" s="5">
        <f>('Raw Wide'!I1108-'Raw Wide'!I1107)/'Raw Wide'!I1107</f>
        <v>1.216249073020566E-2</v>
      </c>
      <c r="W1109" s="2">
        <v>44502</v>
      </c>
      <c r="X1109" s="9">
        <f>return[[#This Row],[1COV.DE]]-$N$7</f>
        <v>-1.8621848343957928E-2</v>
      </c>
      <c r="Y1109" s="9">
        <f>return[[#This Row],[ADS.DE]]-$O$7</f>
        <v>5.5550273609899954E-3</v>
      </c>
      <c r="Z1109" s="9">
        <f>return[[#This Row],[DB1.DE]]-$P$7</f>
        <v>1.2875201896064095E-2</v>
      </c>
      <c r="AA1109" s="9">
        <f>return[[#This Row],[FME.DE]]-$Q$7</f>
        <v>9.7195089097206148E-3</v>
      </c>
      <c r="AB1109" s="9">
        <f>return[[#This Row],[MRK.DE]]-$R$7</f>
        <v>1.2069591220062703E-2</v>
      </c>
      <c r="AC1109" s="9">
        <f>return[[#This Row],[PUM.DE]]-$S$7</f>
        <v>6.2269680697976731E-3</v>
      </c>
      <c r="AD1109" s="9">
        <f>return[[#This Row],[SIE.DE]]-$T$7</f>
        <v>3.0132603819656573E-2</v>
      </c>
      <c r="AE1109" s="9">
        <f>return[[#This Row],[ZAL.DE]]-$U$7</f>
        <v>1.2208045347369363E-2</v>
      </c>
    </row>
    <row r="1110" spans="3:31" x14ac:dyDescent="0.25">
      <c r="C1110" s="2">
        <v>44503</v>
      </c>
      <c r="D1110" s="5">
        <f>('Raw Wide'!B1109-'Raw Wide'!B1108)/'Raw Wide'!B1108</f>
        <v>5.1187801434346659E-3</v>
      </c>
      <c r="E1110" s="5">
        <f>('Raw Wide'!C1109-'Raw Wide'!C1108)/'Raw Wide'!C1108</f>
        <v>2.0829723808123056E-2</v>
      </c>
      <c r="F1110" s="5">
        <f>('Raw Wide'!D1109-'Raw Wide'!D1108)/'Raw Wide'!D1108</f>
        <v>3.4013899714295466E-4</v>
      </c>
      <c r="G1110" s="5">
        <f>('Raw Wide'!E1109-'Raw Wide'!E1108)/'Raw Wide'!E1108</f>
        <v>-2.5899840504563384E-2</v>
      </c>
      <c r="H1110" s="5">
        <f>('Raw Wide'!F1109-'Raw Wide'!F1108)/'Raw Wide'!F1108</f>
        <v>1.6198176091335819E-2</v>
      </c>
      <c r="I1110" s="5">
        <f>('Raw Wide'!G1109-'Raw Wide'!G1108)/'Raw Wide'!G1108</f>
        <v>1.6286648079161713E-2</v>
      </c>
      <c r="J1110" s="5">
        <f>('Raw Wide'!H1109-'Raw Wide'!H1108)/'Raw Wide'!H1108</f>
        <v>-5.6551989256063868E-3</v>
      </c>
      <c r="K1110" s="5">
        <f>('Raw Wide'!I1109-'Raw Wide'!I1108)/'Raw Wide'!I1108</f>
        <v>-9.4688835680259098E-2</v>
      </c>
      <c r="W1110" s="2">
        <v>44503</v>
      </c>
      <c r="X1110" s="9">
        <f>return[[#This Row],[1COV.DE]]-$N$7</f>
        <v>5.1549909032075963E-3</v>
      </c>
      <c r="Y1110" s="9">
        <f>return[[#This Row],[ADS.DE]]-$O$7</f>
        <v>2.0574958387226672E-2</v>
      </c>
      <c r="Z1110" s="9">
        <f>return[[#This Row],[DB1.DE]]-$P$7</f>
        <v>-2.2822470887888573E-4</v>
      </c>
      <c r="AA1110" s="9">
        <f>return[[#This Row],[FME.DE]]-$Q$7</f>
        <v>-2.5687951925352743E-2</v>
      </c>
      <c r="AB1110" s="9">
        <f>return[[#This Row],[MRK.DE]]-$R$7</f>
        <v>1.5725558394976941E-2</v>
      </c>
      <c r="AC1110" s="9">
        <f>return[[#This Row],[PUM.DE]]-$S$7</f>
        <v>1.5484527270265426E-2</v>
      </c>
      <c r="AD1110" s="9">
        <f>return[[#This Row],[SIE.DE]]-$T$7</f>
        <v>-5.7910945224378023E-3</v>
      </c>
      <c r="AE1110" s="9">
        <f>return[[#This Row],[ZAL.DE]]-$U$7</f>
        <v>-9.46432810630954E-2</v>
      </c>
    </row>
    <row r="1111" spans="3:31" x14ac:dyDescent="0.25">
      <c r="C1111" s="2">
        <v>44504</v>
      </c>
      <c r="D1111" s="5">
        <f>('Raw Wide'!B1110-'Raw Wide'!B1109)/'Raw Wide'!B1109</f>
        <v>-1.4186936538705914E-2</v>
      </c>
      <c r="E1111" s="5">
        <f>('Raw Wide'!C1110-'Raw Wide'!C1109)/'Raw Wide'!C1109</f>
        <v>8.5733757263499345E-3</v>
      </c>
      <c r="F1111" s="5">
        <f>('Raw Wide'!D1110-'Raw Wide'!D1109)/'Raw Wide'!D1109</f>
        <v>1.6660998108260192E-2</v>
      </c>
      <c r="G1111" s="5">
        <f>('Raw Wide'!E1110-'Raw Wide'!E1109)/'Raw Wide'!E1109</f>
        <v>2.3135397989685291E-2</v>
      </c>
      <c r="H1111" s="5">
        <f>('Raw Wide'!F1110-'Raw Wide'!F1109)/'Raw Wide'!F1109</f>
        <v>1.5939977528438239E-2</v>
      </c>
      <c r="I1111" s="5">
        <f>('Raw Wide'!G1110-'Raw Wide'!G1109)/'Raw Wide'!G1109</f>
        <v>1.6941422405221656E-2</v>
      </c>
      <c r="J1111" s="5">
        <f>('Raw Wide'!H1110-'Raw Wide'!H1109)/'Raw Wide'!H1109</f>
        <v>1.2207029073186659E-2</v>
      </c>
      <c r="K1111" s="5">
        <f>('Raw Wide'!I1110-'Raw Wide'!I1109)/'Raw Wide'!I1109</f>
        <v>4.5128778610500596E-2</v>
      </c>
      <c r="W1111" s="2">
        <v>44504</v>
      </c>
      <c r="X1111" s="9">
        <f>return[[#This Row],[1COV.DE]]-$N$7</f>
        <v>-1.4150725778932984E-2</v>
      </c>
      <c r="Y1111" s="9">
        <f>return[[#This Row],[ADS.DE]]-$O$7</f>
        <v>8.3186103054535502E-3</v>
      </c>
      <c r="Z1111" s="9">
        <f>return[[#This Row],[DB1.DE]]-$P$7</f>
        <v>1.6092634402238352E-2</v>
      </c>
      <c r="AA1111" s="9">
        <f>return[[#This Row],[FME.DE]]-$Q$7</f>
        <v>2.3347286568895932E-2</v>
      </c>
      <c r="AB1111" s="9">
        <f>return[[#This Row],[MRK.DE]]-$R$7</f>
        <v>1.546735983207936E-2</v>
      </c>
      <c r="AC1111" s="9">
        <f>return[[#This Row],[PUM.DE]]-$S$7</f>
        <v>1.6139301596325369E-2</v>
      </c>
      <c r="AD1111" s="9">
        <f>return[[#This Row],[SIE.DE]]-$T$7</f>
        <v>1.2071133476355243E-2</v>
      </c>
      <c r="AE1111" s="9">
        <f>return[[#This Row],[ZAL.DE]]-$U$7</f>
        <v>4.5174333227664301E-2</v>
      </c>
    </row>
    <row r="1112" spans="3:31" x14ac:dyDescent="0.25">
      <c r="C1112" s="2">
        <v>44505</v>
      </c>
      <c r="D1112" s="5">
        <f>('Raw Wide'!B1111-'Raw Wide'!B1110)/'Raw Wide'!B1110</f>
        <v>5.5350684475894791E-3</v>
      </c>
      <c r="E1112" s="5">
        <f>('Raw Wide'!C1111-'Raw Wide'!C1110)/'Raw Wide'!C1110</f>
        <v>1.4620869317481289E-2</v>
      </c>
      <c r="F1112" s="5">
        <f>('Raw Wide'!D1111-'Raw Wide'!D1110)/'Raw Wide'!D1110</f>
        <v>-7.0234380154806835E-3</v>
      </c>
      <c r="G1112" s="5">
        <f>('Raw Wide'!E1111-'Raw Wide'!E1110)/'Raw Wide'!E1110</f>
        <v>3.5099601611532499E-2</v>
      </c>
      <c r="H1112" s="5">
        <f>('Raw Wide'!F1111-'Raw Wide'!F1110)/'Raw Wide'!F1110</f>
        <v>-6.6451247186254198E-2</v>
      </c>
      <c r="I1112" s="5">
        <f>('Raw Wide'!G1111-'Raw Wide'!G1110)/'Raw Wide'!G1110</f>
        <v>1.1256177078697298E-2</v>
      </c>
      <c r="J1112" s="5">
        <f>('Raw Wide'!H1111-'Raw Wide'!H1110)/'Raw Wide'!H1110</f>
        <v>-2.4666966496013115E-3</v>
      </c>
      <c r="K1112" s="5">
        <f>('Raw Wide'!I1111-'Raw Wide'!I1110)/'Raw Wide'!I1110</f>
        <v>-3.5306058808891559E-2</v>
      </c>
      <c r="W1112" s="2">
        <v>44505</v>
      </c>
      <c r="X1112" s="9">
        <f>return[[#This Row],[1COV.DE]]-$N$7</f>
        <v>5.5712792073624095E-3</v>
      </c>
      <c r="Y1112" s="9">
        <f>return[[#This Row],[ADS.DE]]-$O$7</f>
        <v>1.4366103896584905E-2</v>
      </c>
      <c r="Z1112" s="9">
        <f>return[[#This Row],[DB1.DE]]-$P$7</f>
        <v>-7.591801721502524E-3</v>
      </c>
      <c r="AA1112" s="9">
        <f>return[[#This Row],[FME.DE]]-$Q$7</f>
        <v>3.5311490190743144E-2</v>
      </c>
      <c r="AB1112" s="9">
        <f>return[[#This Row],[MRK.DE]]-$R$7</f>
        <v>-6.6923864882613079E-2</v>
      </c>
      <c r="AC1112" s="9">
        <f>return[[#This Row],[PUM.DE]]-$S$7</f>
        <v>1.0454056269801011E-2</v>
      </c>
      <c r="AD1112" s="9">
        <f>return[[#This Row],[SIE.DE]]-$T$7</f>
        <v>-2.6025922464327274E-3</v>
      </c>
      <c r="AE1112" s="9">
        <f>return[[#This Row],[ZAL.DE]]-$U$7</f>
        <v>-3.5260504191727854E-2</v>
      </c>
    </row>
    <row r="1113" spans="3:31" x14ac:dyDescent="0.25">
      <c r="C1113" s="2">
        <v>44508</v>
      </c>
      <c r="D1113" s="5">
        <f>('Raw Wide'!B1112-'Raw Wide'!B1111)/'Raw Wide'!B1111</f>
        <v>2.2017369271200593E-3</v>
      </c>
      <c r="E1113" s="5">
        <f>('Raw Wide'!C1112-'Raw Wide'!C1111)/'Raw Wide'!C1111</f>
        <v>-1.4745312411000428E-2</v>
      </c>
      <c r="F1113" s="5">
        <f>('Raw Wide'!D1112-'Raw Wide'!D1111)/'Raw Wide'!D1111</f>
        <v>-6.7353714678143714E-4</v>
      </c>
      <c r="G1113" s="5">
        <f>('Raw Wide'!E1112-'Raw Wide'!E1111)/'Raw Wide'!E1111</f>
        <v>-1.3694168932633357E-2</v>
      </c>
      <c r="H1113" s="5">
        <f>('Raw Wide'!F1112-'Raw Wide'!F1111)/'Raw Wide'!F1111</f>
        <v>2.9164568532317685E-2</v>
      </c>
      <c r="I1113" s="5">
        <f>('Raw Wide'!G1112-'Raw Wide'!G1111)/'Raw Wide'!G1111</f>
        <v>-1.2466584232075157E-2</v>
      </c>
      <c r="J1113" s="5">
        <f>('Raw Wide'!H1112-'Raw Wide'!H1111)/'Raw Wide'!H1111</f>
        <v>3.9840661373416568E-3</v>
      </c>
      <c r="K1113" s="5">
        <f>('Raw Wide'!I1112-'Raw Wide'!I1111)/'Raw Wide'!I1111</f>
        <v>-1.5798183462324292E-3</v>
      </c>
      <c r="W1113" s="2">
        <v>44508</v>
      </c>
      <c r="X1113" s="9">
        <f>return[[#This Row],[1COV.DE]]-$N$7</f>
        <v>2.2379476868929892E-3</v>
      </c>
      <c r="Y1113" s="9">
        <f>return[[#This Row],[ADS.DE]]-$O$7</f>
        <v>-1.5000077831896812E-2</v>
      </c>
      <c r="Z1113" s="9">
        <f>return[[#This Row],[DB1.DE]]-$P$7</f>
        <v>-1.2419008528032774E-3</v>
      </c>
      <c r="AA1113" s="9">
        <f>return[[#This Row],[FME.DE]]-$Q$7</f>
        <v>-1.3482280353422716E-2</v>
      </c>
      <c r="AB1113" s="9">
        <f>return[[#This Row],[MRK.DE]]-$R$7</f>
        <v>2.8691950835958806E-2</v>
      </c>
      <c r="AC1113" s="9">
        <f>return[[#This Row],[PUM.DE]]-$S$7</f>
        <v>-1.3268705040971444E-2</v>
      </c>
      <c r="AD1113" s="9">
        <f>return[[#This Row],[SIE.DE]]-$T$7</f>
        <v>3.8481705405102409E-3</v>
      </c>
      <c r="AE1113" s="9">
        <f>return[[#This Row],[ZAL.DE]]-$U$7</f>
        <v>-1.5342637290687254E-3</v>
      </c>
    </row>
    <row r="1114" spans="3:31" x14ac:dyDescent="0.25">
      <c r="C1114" s="2">
        <v>44509</v>
      </c>
      <c r="D1114" s="5">
        <f>('Raw Wide'!B1113-'Raw Wide'!B1112)/'Raw Wide'!B1112</f>
        <v>1.2083543219094137E-2</v>
      </c>
      <c r="E1114" s="5">
        <f>('Raw Wide'!C1113-'Raw Wide'!C1112)/'Raw Wide'!C1112</f>
        <v>5.1021166687580674E-3</v>
      </c>
      <c r="F1114" s="5">
        <f>('Raw Wide'!D1113-'Raw Wide'!D1112)/'Raw Wide'!D1112</f>
        <v>7.4148233755635829E-3</v>
      </c>
      <c r="G1114" s="5">
        <f>('Raw Wide'!E1113-'Raw Wide'!E1112)/'Raw Wide'!E1112</f>
        <v>-3.5702502904821784E-2</v>
      </c>
      <c r="H1114" s="5">
        <f>('Raw Wide'!F1113-'Raw Wide'!F1112)/'Raw Wide'!F1112</f>
        <v>0</v>
      </c>
      <c r="I1114" s="5">
        <f>('Raw Wide'!G1113-'Raw Wide'!G1112)/'Raw Wide'!G1112</f>
        <v>5.4102498460346015E-3</v>
      </c>
      <c r="J1114" s="5">
        <f>('Raw Wide'!H1113-'Raw Wide'!H1112)/'Raw Wide'!H1112</f>
        <v>-3.1473321723586435E-3</v>
      </c>
      <c r="K1114" s="5">
        <f>('Raw Wide'!I1113-'Raw Wide'!I1112)/'Raw Wide'!I1112</f>
        <v>7.9114719362591689E-3</v>
      </c>
      <c r="W1114" s="2">
        <v>44509</v>
      </c>
      <c r="X1114" s="9">
        <f>return[[#This Row],[1COV.DE]]-$N$7</f>
        <v>1.2119753978867068E-2</v>
      </c>
      <c r="Y1114" s="9">
        <f>return[[#This Row],[ADS.DE]]-$O$7</f>
        <v>4.847351247861684E-3</v>
      </c>
      <c r="Z1114" s="9">
        <f>return[[#This Row],[DB1.DE]]-$P$7</f>
        <v>6.8464596695417424E-3</v>
      </c>
      <c r="AA1114" s="9">
        <f>return[[#This Row],[FME.DE]]-$Q$7</f>
        <v>-3.5490614325611139E-2</v>
      </c>
      <c r="AB1114" s="9">
        <f>return[[#This Row],[MRK.DE]]-$R$7</f>
        <v>-4.7261769635887778E-4</v>
      </c>
      <c r="AC1114" s="9">
        <f>return[[#This Row],[PUM.DE]]-$S$7</f>
        <v>4.6081290371383157E-3</v>
      </c>
      <c r="AD1114" s="9">
        <f>return[[#This Row],[SIE.DE]]-$T$7</f>
        <v>-3.2832277691900594E-3</v>
      </c>
      <c r="AE1114" s="9">
        <f>return[[#This Row],[ZAL.DE]]-$U$7</f>
        <v>7.9570265534228725E-3</v>
      </c>
    </row>
    <row r="1115" spans="3:31" x14ac:dyDescent="0.25">
      <c r="C1115" s="2">
        <v>44510</v>
      </c>
      <c r="D1115" s="5">
        <f>('Raw Wide'!B1114-'Raw Wide'!B1113)/'Raw Wide'!B1113</f>
        <v>-4.7032954563737588E-3</v>
      </c>
      <c r="E1115" s="5">
        <f>('Raw Wide'!C1114-'Raw Wide'!C1113)/'Raw Wide'!C1113</f>
        <v>-3.7225106874969743E-2</v>
      </c>
      <c r="F1115" s="5">
        <f>('Raw Wide'!D1114-'Raw Wide'!D1113)/'Raw Wide'!D1113</f>
        <v>0</v>
      </c>
      <c r="G1115" s="5">
        <f>('Raw Wide'!E1114-'Raw Wide'!E1113)/'Raw Wide'!E1113</f>
        <v>1.0970210311780235E-2</v>
      </c>
      <c r="H1115" s="5">
        <f>('Raw Wide'!F1114-'Raw Wide'!F1113)/'Raw Wide'!F1113</f>
        <v>-8.1652212787373859E-3</v>
      </c>
      <c r="I1115" s="5">
        <f>('Raw Wide'!G1114-'Raw Wide'!G1113)/'Raw Wide'!G1113</f>
        <v>-8.9686516489961548E-3</v>
      </c>
      <c r="J1115" s="5">
        <f>('Raw Wide'!H1114-'Raw Wide'!H1113)/'Raw Wide'!H1113</f>
        <v>8.6479737579954769E-3</v>
      </c>
      <c r="K1115" s="5">
        <f>('Raw Wide'!I1114-'Raw Wide'!I1113)/'Raw Wide'!I1113</f>
        <v>-1.6483542216547822E-2</v>
      </c>
      <c r="W1115" s="2">
        <v>44510</v>
      </c>
      <c r="X1115" s="9">
        <f>return[[#This Row],[1COV.DE]]-$N$7</f>
        <v>-4.6670846966008284E-3</v>
      </c>
      <c r="Y1115" s="9">
        <f>return[[#This Row],[ADS.DE]]-$O$7</f>
        <v>-3.7479872295866128E-2</v>
      </c>
      <c r="Z1115" s="9">
        <f>return[[#This Row],[DB1.DE]]-$P$7</f>
        <v>-5.6836370602184039E-4</v>
      </c>
      <c r="AA1115" s="9">
        <f>return[[#This Row],[FME.DE]]-$Q$7</f>
        <v>1.1182098890990876E-2</v>
      </c>
      <c r="AB1115" s="9">
        <f>return[[#This Row],[MRK.DE]]-$R$7</f>
        <v>-8.6378389750962643E-3</v>
      </c>
      <c r="AC1115" s="9">
        <f>return[[#This Row],[PUM.DE]]-$S$7</f>
        <v>-9.7707724578924415E-3</v>
      </c>
      <c r="AD1115" s="9">
        <f>return[[#This Row],[SIE.DE]]-$T$7</f>
        <v>8.5120781611640606E-3</v>
      </c>
      <c r="AE1115" s="9">
        <f>return[[#This Row],[ZAL.DE]]-$U$7</f>
        <v>-1.6437987599384116E-2</v>
      </c>
    </row>
    <row r="1116" spans="3:31" x14ac:dyDescent="0.25">
      <c r="C1116" s="2">
        <v>44511</v>
      </c>
      <c r="D1116" s="5">
        <f>('Raw Wide'!B1115-'Raw Wide'!B1114)/'Raw Wide'!B1114</f>
        <v>8.3605779107832016E-3</v>
      </c>
      <c r="E1116" s="5">
        <f>('Raw Wide'!C1115-'Raw Wide'!C1114)/'Raw Wide'!C1114</f>
        <v>-1.3356699770551575E-2</v>
      </c>
      <c r="F1116" s="5">
        <f>('Raw Wide'!D1115-'Raw Wide'!D1114)/'Raw Wide'!D1114</f>
        <v>-9.7022163857163266E-3</v>
      </c>
      <c r="G1116" s="5">
        <f>('Raw Wide'!E1115-'Raw Wide'!E1114)/'Raw Wide'!E1114</f>
        <v>-1.8311251747448239E-2</v>
      </c>
      <c r="H1116" s="5">
        <f>('Raw Wide'!F1115-'Raw Wide'!F1114)/'Raw Wide'!F1114</f>
        <v>-7.2639372196362795E-3</v>
      </c>
      <c r="I1116" s="5">
        <f>('Raw Wide'!G1115-'Raw Wide'!G1114)/'Raw Wide'!G1114</f>
        <v>-6.7873004287893474E-3</v>
      </c>
      <c r="J1116" s="5">
        <f>('Raw Wide'!H1115-'Raw Wide'!H1114)/'Raw Wide'!H1114</f>
        <v>2.8579170812806517E-2</v>
      </c>
      <c r="K1116" s="5">
        <f>('Raw Wide'!I1115-'Raw Wide'!I1114)/'Raw Wide'!I1114</f>
        <v>5.5865655759509509E-3</v>
      </c>
      <c r="W1116" s="2">
        <v>44511</v>
      </c>
      <c r="X1116" s="9">
        <f>return[[#This Row],[1COV.DE]]-$N$7</f>
        <v>8.396788670556132E-3</v>
      </c>
      <c r="Y1116" s="9">
        <f>return[[#This Row],[ADS.DE]]-$O$7</f>
        <v>-1.361146519144796E-2</v>
      </c>
      <c r="Z1116" s="9">
        <f>return[[#This Row],[DB1.DE]]-$P$7</f>
        <v>-1.0270580091738167E-2</v>
      </c>
      <c r="AA1116" s="9">
        <f>return[[#This Row],[FME.DE]]-$Q$7</f>
        <v>-1.8099363168237598E-2</v>
      </c>
      <c r="AB1116" s="9">
        <f>return[[#This Row],[MRK.DE]]-$R$7</f>
        <v>-7.736554915995157E-3</v>
      </c>
      <c r="AC1116" s="9">
        <f>return[[#This Row],[PUM.DE]]-$S$7</f>
        <v>-7.5894212376856332E-3</v>
      </c>
      <c r="AD1116" s="9">
        <f>return[[#This Row],[SIE.DE]]-$T$7</f>
        <v>2.8443275215975103E-2</v>
      </c>
      <c r="AE1116" s="9">
        <f>return[[#This Row],[ZAL.DE]]-$U$7</f>
        <v>5.6321201931146545E-3</v>
      </c>
    </row>
    <row r="1117" spans="3:31" x14ac:dyDescent="0.25">
      <c r="C1117" s="2">
        <v>44512</v>
      </c>
      <c r="D1117" s="5">
        <f>('Raw Wide'!B1116-'Raw Wide'!B1115)/'Raw Wide'!B1115</f>
        <v>1.4780106232080476E-2</v>
      </c>
      <c r="E1117" s="5">
        <f>('Raw Wide'!C1116-'Raw Wide'!C1115)/'Raw Wide'!C1115</f>
        <v>-3.5626475375637444E-4</v>
      </c>
      <c r="F1117" s="5">
        <f>('Raw Wide'!D1116-'Raw Wide'!D1115)/'Raw Wide'!D1115</f>
        <v>-3.7161793933166215E-3</v>
      </c>
      <c r="G1117" s="5">
        <f>('Raw Wide'!E1116-'Raw Wide'!E1115)/'Raw Wide'!E1115</f>
        <v>1.036164884525454E-3</v>
      </c>
      <c r="H1117" s="5">
        <f>('Raw Wide'!F1116-'Raw Wide'!F1115)/'Raw Wide'!F1115</f>
        <v>4.3902459531317661E-2</v>
      </c>
      <c r="I1117" s="5">
        <f>('Raw Wide'!G1116-'Raw Wide'!G1115)/'Raw Wide'!G1115</f>
        <v>1.4123056670823617E-2</v>
      </c>
      <c r="J1117" s="5">
        <f>('Raw Wide'!H1116-'Raw Wide'!H1115)/'Raw Wide'!H1115</f>
        <v>-1.8258841202782646E-2</v>
      </c>
      <c r="K1117" s="5">
        <f>('Raw Wide'!I1116-'Raw Wide'!I1115)/'Raw Wide'!I1115</f>
        <v>2.3544960940342932E-2</v>
      </c>
      <c r="W1117" s="2">
        <v>44512</v>
      </c>
      <c r="X1117" s="9">
        <f>return[[#This Row],[1COV.DE]]-$N$7</f>
        <v>1.4816316991853406E-2</v>
      </c>
      <c r="Y1117" s="9">
        <f>return[[#This Row],[ADS.DE]]-$O$7</f>
        <v>-6.1103017465275822E-4</v>
      </c>
      <c r="Z1117" s="9">
        <f>return[[#This Row],[DB1.DE]]-$P$7</f>
        <v>-4.284543099338462E-3</v>
      </c>
      <c r="AA1117" s="9">
        <f>return[[#This Row],[FME.DE]]-$Q$7</f>
        <v>1.248053463736096E-3</v>
      </c>
      <c r="AB1117" s="9">
        <f>return[[#This Row],[MRK.DE]]-$R$7</f>
        <v>4.3429841834958786E-2</v>
      </c>
      <c r="AC1117" s="9">
        <f>return[[#This Row],[PUM.DE]]-$S$7</f>
        <v>1.3320935861927331E-2</v>
      </c>
      <c r="AD1117" s="9">
        <f>return[[#This Row],[SIE.DE]]-$T$7</f>
        <v>-1.8394736799614061E-2</v>
      </c>
      <c r="AE1117" s="9">
        <f>return[[#This Row],[ZAL.DE]]-$U$7</f>
        <v>2.3590515557506637E-2</v>
      </c>
    </row>
    <row r="1118" spans="3:31" x14ac:dyDescent="0.25">
      <c r="C1118" s="2">
        <v>44515</v>
      </c>
      <c r="D1118" s="5">
        <f>('Raw Wide'!B1117-'Raw Wide'!B1116)/'Raw Wide'!B1116</f>
        <v>-4.9733854589590334E-3</v>
      </c>
      <c r="E1118" s="5">
        <f>('Raw Wide'!C1117-'Raw Wide'!C1116)/'Raw Wide'!C1116</f>
        <v>4.6328745962889639E-3</v>
      </c>
      <c r="F1118" s="5">
        <f>('Raw Wide'!D1117-'Raw Wide'!D1116)/'Raw Wide'!D1116</f>
        <v>1.2885751758528156E-2</v>
      </c>
      <c r="G1118" s="5">
        <f>('Raw Wide'!E1117-'Raw Wide'!E1116)/'Raw Wide'!E1116</f>
        <v>2.4154806251807459E-3</v>
      </c>
      <c r="H1118" s="5">
        <f>('Raw Wide'!F1117-'Raw Wide'!F1116)/'Raw Wide'!F1116</f>
        <v>1.0280348951005495E-2</v>
      </c>
      <c r="I1118" s="5">
        <f>('Raw Wide'!G1117-'Raw Wide'!G1116)/'Raw Wide'!G1116</f>
        <v>1.7969080529511225E-3</v>
      </c>
      <c r="J1118" s="5">
        <f>('Raw Wide'!H1117-'Raw Wide'!H1116)/'Raw Wide'!H1116</f>
        <v>1.118597976467327E-2</v>
      </c>
      <c r="K1118" s="5">
        <f>('Raw Wide'!I1117-'Raw Wide'!I1116)/'Raw Wide'!I1116</f>
        <v>4.2905145111339214E-2</v>
      </c>
      <c r="W1118" s="2">
        <v>44515</v>
      </c>
      <c r="X1118" s="9">
        <f>return[[#This Row],[1COV.DE]]-$N$7</f>
        <v>-4.937174699186103E-3</v>
      </c>
      <c r="Y1118" s="9">
        <f>return[[#This Row],[ADS.DE]]-$O$7</f>
        <v>4.3781091753925805E-3</v>
      </c>
      <c r="Z1118" s="9">
        <f>return[[#This Row],[DB1.DE]]-$P$7</f>
        <v>1.2317388052506316E-2</v>
      </c>
      <c r="AA1118" s="9">
        <f>return[[#This Row],[FME.DE]]-$Q$7</f>
        <v>2.627369204391388E-3</v>
      </c>
      <c r="AB1118" s="9">
        <f>return[[#This Row],[MRK.DE]]-$R$7</f>
        <v>9.8077312546466164E-3</v>
      </c>
      <c r="AC1118" s="9">
        <f>return[[#This Row],[PUM.DE]]-$S$7</f>
        <v>9.9478724405483647E-4</v>
      </c>
      <c r="AD1118" s="9">
        <f>return[[#This Row],[SIE.DE]]-$T$7</f>
        <v>1.1050084167841853E-2</v>
      </c>
      <c r="AE1118" s="9">
        <f>return[[#This Row],[ZAL.DE]]-$U$7</f>
        <v>4.295069972850292E-2</v>
      </c>
    </row>
    <row r="1119" spans="3:31" x14ac:dyDescent="0.25">
      <c r="C1119" s="2">
        <v>44516</v>
      </c>
      <c r="D1119" s="5">
        <f>('Raw Wide'!B1118-'Raw Wide'!B1117)/'Raw Wide'!B1117</f>
        <v>-1.0710756370507608E-3</v>
      </c>
      <c r="E1119" s="5">
        <f>('Raw Wide'!C1118-'Raw Wide'!C1117)/'Raw Wide'!C1117</f>
        <v>1.6317876085281742E-2</v>
      </c>
      <c r="F1119" s="5">
        <f>('Raw Wide'!D1118-'Raw Wide'!D1117)/'Raw Wide'!D1117</f>
        <v>-1.6739483245789429E-3</v>
      </c>
      <c r="G1119" s="5">
        <f>('Raw Wide'!E1118-'Raw Wide'!E1117)/'Raw Wide'!E1117</f>
        <v>-1.0326686664236791E-3</v>
      </c>
      <c r="H1119" s="5">
        <f>('Raw Wide'!F1118-'Raw Wide'!F1117)/'Raw Wide'!F1117</f>
        <v>-2.7751437160290805E-3</v>
      </c>
      <c r="I1119" s="5">
        <f>('Raw Wide'!G1118-'Raw Wide'!G1117)/'Raw Wide'!G1117</f>
        <v>1.7040361014619324E-2</v>
      </c>
      <c r="J1119" s="5">
        <f>('Raw Wide'!H1118-'Raw Wide'!H1117)/'Raw Wide'!H1117</f>
        <v>2.3590633909632244E-2</v>
      </c>
      <c r="K1119" s="5">
        <f>('Raw Wide'!I1118-'Raw Wide'!I1117)/'Raw Wide'!I1117</f>
        <v>-1.4869269449911252E-3</v>
      </c>
      <c r="W1119" s="2">
        <v>44516</v>
      </c>
      <c r="X1119" s="9">
        <f>return[[#This Row],[1COV.DE]]-$N$7</f>
        <v>-1.0348648772778308E-3</v>
      </c>
      <c r="Y1119" s="9">
        <f>return[[#This Row],[ADS.DE]]-$O$7</f>
        <v>1.6063110664385358E-2</v>
      </c>
      <c r="Z1119" s="9">
        <f>return[[#This Row],[DB1.DE]]-$P$7</f>
        <v>-2.2423120306007834E-3</v>
      </c>
      <c r="AA1119" s="9">
        <f>return[[#This Row],[FME.DE]]-$Q$7</f>
        <v>-8.2078008721303704E-4</v>
      </c>
      <c r="AB1119" s="9">
        <f>return[[#This Row],[MRK.DE]]-$R$7</f>
        <v>-3.2477614123879585E-3</v>
      </c>
      <c r="AC1119" s="9">
        <f>return[[#This Row],[PUM.DE]]-$S$7</f>
        <v>1.6238240205723037E-2</v>
      </c>
      <c r="AD1119" s="9">
        <f>return[[#This Row],[SIE.DE]]-$T$7</f>
        <v>2.345473831280083E-2</v>
      </c>
      <c r="AE1119" s="9">
        <f>return[[#This Row],[ZAL.DE]]-$U$7</f>
        <v>-1.4413723278274215E-3</v>
      </c>
    </row>
    <row r="1120" spans="3:31" x14ac:dyDescent="0.25">
      <c r="C1120" s="2">
        <v>44517</v>
      </c>
      <c r="D1120" s="5">
        <f>('Raw Wide'!B1119-'Raw Wide'!B1118)/'Raw Wide'!B1118</f>
        <v>2.1444481402593351E-3</v>
      </c>
      <c r="E1120" s="5">
        <f>('Raw Wide'!C1119-'Raw Wide'!C1118)/'Raw Wide'!C1118</f>
        <v>-6.8063640781234769E-3</v>
      </c>
      <c r="F1120" s="5">
        <f>('Raw Wide'!D1119-'Raw Wide'!D1118)/'Raw Wide'!D1118</f>
        <v>-1.7102619100508535E-2</v>
      </c>
      <c r="G1120" s="5">
        <f>('Raw Wide'!E1119-'Raw Wide'!E1118)/'Raw Wide'!E1118</f>
        <v>-1.8607868887933685E-2</v>
      </c>
      <c r="H1120" s="5">
        <f>('Raw Wide'!F1119-'Raw Wide'!F1118)/'Raw Wide'!F1118</f>
        <v>1.6697550880883261E-2</v>
      </c>
      <c r="I1120" s="5">
        <f>('Raw Wide'!G1119-'Raw Wide'!G1118)/'Raw Wide'!G1118</f>
        <v>8.8185170266722162E-4</v>
      </c>
      <c r="J1120" s="5">
        <f>('Raw Wide'!H1119-'Raw Wide'!H1118)/'Raw Wide'!H1118</f>
        <v>7.4219270838933133E-3</v>
      </c>
      <c r="K1120" s="5">
        <f>('Raw Wide'!I1119-'Raw Wide'!I1118)/'Raw Wide'!I1118</f>
        <v>1.7622213511486472E-2</v>
      </c>
      <c r="W1120" s="2">
        <v>44517</v>
      </c>
      <c r="X1120" s="9">
        <f>return[[#This Row],[1COV.DE]]-$N$7</f>
        <v>2.1806589000322651E-3</v>
      </c>
      <c r="Y1120" s="9">
        <f>return[[#This Row],[ADS.DE]]-$O$7</f>
        <v>-7.0611294990198612E-3</v>
      </c>
      <c r="Z1120" s="9">
        <f>return[[#This Row],[DB1.DE]]-$P$7</f>
        <v>-1.7670982806530375E-2</v>
      </c>
      <c r="AA1120" s="9">
        <f>return[[#This Row],[FME.DE]]-$Q$7</f>
        <v>-1.8395980308723043E-2</v>
      </c>
      <c r="AB1120" s="9">
        <f>return[[#This Row],[MRK.DE]]-$R$7</f>
        <v>1.6224933184524382E-2</v>
      </c>
      <c r="AC1120" s="9">
        <f>return[[#This Row],[PUM.DE]]-$S$7</f>
        <v>7.9730893770935595E-5</v>
      </c>
      <c r="AD1120" s="9">
        <f>return[[#This Row],[SIE.DE]]-$T$7</f>
        <v>7.2860314870618979E-3</v>
      </c>
      <c r="AE1120" s="9">
        <f>return[[#This Row],[ZAL.DE]]-$U$7</f>
        <v>1.7667768128650178E-2</v>
      </c>
    </row>
    <row r="1121" spans="3:31" x14ac:dyDescent="0.25">
      <c r="C1121" s="2">
        <v>44518</v>
      </c>
      <c r="D1121" s="5">
        <f>('Raw Wide'!B1120-'Raw Wide'!B1119)/'Raw Wide'!B1119</f>
        <v>2.7817342527057174E-2</v>
      </c>
      <c r="E1121" s="5">
        <f>('Raw Wide'!C1120-'Raw Wide'!C1119)/'Raw Wide'!C1119</f>
        <v>-7.2042342647206199E-3</v>
      </c>
      <c r="F1121" s="5">
        <f>('Raw Wide'!D1120-'Raw Wide'!D1119)/'Raw Wide'!D1119</f>
        <v>1.0234528282571655E-3</v>
      </c>
      <c r="G1121" s="5">
        <f>('Raw Wide'!E1120-'Raw Wide'!E1119)/'Raw Wide'!E1119</f>
        <v>-8.7781220815715145E-3</v>
      </c>
      <c r="H1121" s="5">
        <f>('Raw Wide'!F1120-'Raw Wide'!F1119)/'Raw Wide'!F1119</f>
        <v>5.0182383177053416E-3</v>
      </c>
      <c r="I1121" s="5">
        <f>('Raw Wide'!G1120-'Raw Wide'!G1119)/'Raw Wide'!G1119</f>
        <v>9.6915545929555699E-3</v>
      </c>
      <c r="J1121" s="5">
        <f>('Raw Wide'!H1120-'Raw Wide'!H1119)/'Raw Wide'!H1119</f>
        <v>6.4609718697933262E-4</v>
      </c>
      <c r="K1121" s="5">
        <f>('Raw Wide'!I1120-'Raw Wide'!I1119)/'Raw Wide'!I1119</f>
        <v>2.9268048780487798E-3</v>
      </c>
      <c r="W1121" s="2">
        <v>44518</v>
      </c>
      <c r="X1121" s="9">
        <f>return[[#This Row],[1COV.DE]]-$N$7</f>
        <v>2.7853553286830104E-2</v>
      </c>
      <c r="Y1121" s="9">
        <f>return[[#This Row],[ADS.DE]]-$O$7</f>
        <v>-7.4589996856170033E-3</v>
      </c>
      <c r="Z1121" s="9">
        <f>return[[#This Row],[DB1.DE]]-$P$7</f>
        <v>4.5508912223532515E-4</v>
      </c>
      <c r="AA1121" s="9">
        <f>return[[#This Row],[FME.DE]]-$Q$7</f>
        <v>-8.5662335023608729E-3</v>
      </c>
      <c r="AB1121" s="9">
        <f>return[[#This Row],[MRK.DE]]-$R$7</f>
        <v>4.5456206213464641E-3</v>
      </c>
      <c r="AC1121" s="9">
        <f>return[[#This Row],[PUM.DE]]-$S$7</f>
        <v>8.8894337840592832E-3</v>
      </c>
      <c r="AD1121" s="9">
        <f>return[[#This Row],[SIE.DE]]-$T$7</f>
        <v>5.1020159014791681E-4</v>
      </c>
      <c r="AE1121" s="9">
        <f>return[[#This Row],[ZAL.DE]]-$U$7</f>
        <v>2.9723594952124834E-3</v>
      </c>
    </row>
    <row r="1122" spans="3:31" x14ac:dyDescent="0.25">
      <c r="C1122" s="2">
        <v>44519</v>
      </c>
      <c r="D1122" s="5">
        <f>('Raw Wide'!B1121-'Raw Wide'!B1120)/'Raw Wide'!B1120</f>
        <v>-2.3247687422406172E-2</v>
      </c>
      <c r="E1122" s="5">
        <f>('Raw Wide'!C1121-'Raw Wide'!C1120)/'Raw Wide'!C1120</f>
        <v>-5.3104800743876976E-4</v>
      </c>
      <c r="F1122" s="5">
        <f>('Raw Wide'!D1121-'Raw Wide'!D1120)/'Raw Wide'!D1120</f>
        <v>6.475815517288353E-3</v>
      </c>
      <c r="G1122" s="5">
        <f>('Raw Wide'!E1121-'Raw Wide'!E1120)/'Raw Wide'!E1120</f>
        <v>-1.2043908499971379E-2</v>
      </c>
      <c r="H1122" s="5">
        <f>('Raw Wide'!F1121-'Raw Wide'!F1120)/'Raw Wide'!F1120</f>
        <v>3.1775115566500967E-3</v>
      </c>
      <c r="I1122" s="5">
        <f>('Raw Wide'!G1121-'Raw Wide'!G1120)/'Raw Wide'!G1120</f>
        <v>8.7262653064833207E-4</v>
      </c>
      <c r="J1122" s="5">
        <f>('Raw Wide'!H1121-'Raw Wide'!H1120)/'Raw Wide'!H1120</f>
        <v>2.3250139445244221E-3</v>
      </c>
      <c r="K1122" s="5">
        <f>('Raw Wide'!I1121-'Raw Wide'!I1120)/'Raw Wide'!I1120</f>
        <v>4.0612890092725847E-2</v>
      </c>
      <c r="W1122" s="2">
        <v>44519</v>
      </c>
      <c r="X1122" s="9">
        <f>return[[#This Row],[1COV.DE]]-$N$7</f>
        <v>-2.3211476662633242E-2</v>
      </c>
      <c r="Y1122" s="9">
        <f>return[[#This Row],[ADS.DE]]-$O$7</f>
        <v>-7.8581342833515359E-4</v>
      </c>
      <c r="Z1122" s="9">
        <f>return[[#This Row],[DB1.DE]]-$P$7</f>
        <v>5.9074518112665125E-3</v>
      </c>
      <c r="AA1122" s="9">
        <f>return[[#This Row],[FME.DE]]-$Q$7</f>
        <v>-1.1832019920760738E-2</v>
      </c>
      <c r="AB1122" s="9">
        <f>return[[#This Row],[MRK.DE]]-$R$7</f>
        <v>2.7048938602912188E-3</v>
      </c>
      <c r="AC1122" s="9">
        <f>return[[#This Row],[PUM.DE]]-$S$7</f>
        <v>7.0505721752046045E-5</v>
      </c>
      <c r="AD1122" s="9">
        <f>return[[#This Row],[SIE.DE]]-$T$7</f>
        <v>2.1891183476930062E-3</v>
      </c>
      <c r="AE1122" s="9">
        <f>return[[#This Row],[ZAL.DE]]-$U$7</f>
        <v>4.0658444709889552E-2</v>
      </c>
    </row>
    <row r="1123" spans="3:31" x14ac:dyDescent="0.25">
      <c r="C1123" s="2">
        <v>44522</v>
      </c>
      <c r="D1123" s="5">
        <f>('Raw Wide'!B1122-'Raw Wide'!B1121)/'Raw Wide'!B1121</f>
        <v>6.0390574395758553E-3</v>
      </c>
      <c r="E1123" s="5">
        <f>('Raw Wide'!C1122-'Raw Wide'!C1121)/'Raw Wide'!C1121</f>
        <v>-1.2041671584669993E-2</v>
      </c>
      <c r="F1123" s="5">
        <f>('Raw Wide'!D1122-'Raw Wide'!D1121)/'Raw Wide'!D1121</f>
        <v>-1.3884126436645232E-2</v>
      </c>
      <c r="G1123" s="5">
        <f>('Raw Wide'!E1122-'Raw Wide'!E1121)/'Raw Wide'!E1121</f>
        <v>-1.7927418253790065E-3</v>
      </c>
      <c r="H1123" s="5">
        <f>('Raw Wide'!F1122-'Raw Wide'!F1121)/'Raw Wide'!F1121</f>
        <v>1.3574687773404521E-3</v>
      </c>
      <c r="I1123" s="5">
        <f>('Raw Wide'!G1122-'Raw Wide'!G1121)/'Raw Wide'!G1121</f>
        <v>-7.8465180485243324E-3</v>
      </c>
      <c r="J1123" s="5">
        <f>('Raw Wide'!H1122-'Raw Wide'!H1121)/'Raw Wide'!H1121</f>
        <v>4.6392415876653163E-3</v>
      </c>
      <c r="K1123" s="5">
        <f>('Raw Wide'!I1122-'Raw Wide'!I1121)/'Raw Wide'!I1121</f>
        <v>-4.2767047376324981E-2</v>
      </c>
      <c r="W1123" s="2">
        <v>44522</v>
      </c>
      <c r="X1123" s="9">
        <f>return[[#This Row],[1COV.DE]]-$N$7</f>
        <v>6.0752681993487857E-3</v>
      </c>
      <c r="Y1123" s="9">
        <f>return[[#This Row],[ADS.DE]]-$O$7</f>
        <v>-1.2296437005566378E-2</v>
      </c>
      <c r="Z1123" s="9">
        <f>return[[#This Row],[DB1.DE]]-$P$7</f>
        <v>-1.4452490142667073E-2</v>
      </c>
      <c r="AA1123" s="9">
        <f>return[[#This Row],[FME.DE]]-$Q$7</f>
        <v>-1.5808532461683645E-3</v>
      </c>
      <c r="AB1123" s="9">
        <f>return[[#This Row],[MRK.DE]]-$R$7</f>
        <v>8.8485108098157439E-4</v>
      </c>
      <c r="AC1123" s="9">
        <f>return[[#This Row],[PUM.DE]]-$S$7</f>
        <v>-8.648638857420619E-3</v>
      </c>
      <c r="AD1123" s="9">
        <f>return[[#This Row],[SIE.DE]]-$T$7</f>
        <v>4.5033459908339008E-3</v>
      </c>
      <c r="AE1123" s="9">
        <f>return[[#This Row],[ZAL.DE]]-$U$7</f>
        <v>-4.2721492759161275E-2</v>
      </c>
    </row>
    <row r="1124" spans="3:31" x14ac:dyDescent="0.25">
      <c r="C1124" s="2">
        <v>44523</v>
      </c>
      <c r="D1124" s="5">
        <f>('Raw Wide'!B1123-'Raw Wide'!B1122)/'Raw Wide'!B1122</f>
        <v>-7.0625962904609439E-4</v>
      </c>
      <c r="E1124" s="5">
        <f>('Raw Wide'!C1123-'Raw Wide'!C1122)/'Raw Wide'!C1122</f>
        <v>-2.5452716832675044E-2</v>
      </c>
      <c r="F1124" s="5">
        <f>('Raw Wide'!D1123-'Raw Wide'!D1122)/'Raw Wide'!D1122</f>
        <v>-6.1813299099129125E-3</v>
      </c>
      <c r="G1124" s="5">
        <f>('Raw Wide'!E1123-'Raw Wide'!E1122)/'Raw Wide'!E1122</f>
        <v>-7.184103663339733E-4</v>
      </c>
      <c r="H1124" s="5">
        <f>('Raw Wide'!F1123-'Raw Wide'!F1122)/'Raw Wide'!F1122</f>
        <v>-2.6660675110105392E-2</v>
      </c>
      <c r="I1124" s="5">
        <f>('Raw Wide'!G1123-'Raw Wide'!G1122)/'Raw Wide'!G1122</f>
        <v>-2.9437633362005243E-2</v>
      </c>
      <c r="J1124" s="5">
        <f>('Raw Wide'!H1123-'Raw Wide'!H1122)/'Raw Wide'!H1122</f>
        <v>-1.6547024342900715E-2</v>
      </c>
      <c r="K1124" s="5">
        <f>('Raw Wide'!I1123-'Raw Wide'!I1122)/'Raw Wide'!I1122</f>
        <v>-3.710938811302221E-2</v>
      </c>
      <c r="W1124" s="2">
        <v>44523</v>
      </c>
      <c r="X1124" s="9">
        <f>return[[#This Row],[1COV.DE]]-$N$7</f>
        <v>-6.7004886927316432E-4</v>
      </c>
      <c r="Y1124" s="9">
        <f>return[[#This Row],[ADS.DE]]-$O$7</f>
        <v>-2.5707482253571428E-2</v>
      </c>
      <c r="Z1124" s="9">
        <f>return[[#This Row],[DB1.DE]]-$P$7</f>
        <v>-6.749693615934753E-3</v>
      </c>
      <c r="AA1124" s="9">
        <f>return[[#This Row],[FME.DE]]-$Q$7</f>
        <v>-5.0652178712333126E-4</v>
      </c>
      <c r="AB1124" s="9">
        <f>return[[#This Row],[MRK.DE]]-$R$7</f>
        <v>-2.713329280646427E-2</v>
      </c>
      <c r="AC1124" s="9">
        <f>return[[#This Row],[PUM.DE]]-$S$7</f>
        <v>-3.023975417090153E-2</v>
      </c>
      <c r="AD1124" s="9">
        <f>return[[#This Row],[SIE.DE]]-$T$7</f>
        <v>-1.668291993973213E-2</v>
      </c>
      <c r="AE1124" s="9">
        <f>return[[#This Row],[ZAL.DE]]-$U$7</f>
        <v>-3.7063833495858504E-2</v>
      </c>
    </row>
    <row r="1125" spans="3:31" x14ac:dyDescent="0.25">
      <c r="C1125" s="2">
        <v>44524</v>
      </c>
      <c r="D1125" s="5">
        <f>('Raw Wide'!B1124-'Raw Wide'!B1123)/'Raw Wide'!B1123</f>
        <v>-2.4734953521931547E-2</v>
      </c>
      <c r="E1125" s="5">
        <f>('Raw Wide'!C1124-'Raw Wide'!C1123)/'Raw Wide'!C1123</f>
        <v>-1.2690757886448878E-2</v>
      </c>
      <c r="F1125" s="5">
        <f>('Raw Wide'!D1124-'Raw Wide'!D1123)/'Raw Wide'!D1123</f>
        <v>-3.4554548272545911E-4</v>
      </c>
      <c r="G1125" s="5">
        <f>('Raw Wide'!E1124-'Raw Wide'!E1123)/'Raw Wide'!E1123</f>
        <v>-1.4377984661727873E-3</v>
      </c>
      <c r="H1125" s="5">
        <f>('Raw Wide'!F1124-'Raw Wide'!F1123)/'Raw Wide'!F1123</f>
        <v>1.392765179243002E-3</v>
      </c>
      <c r="I1125" s="5">
        <f>('Raw Wide'!G1124-'Raw Wide'!G1123)/'Raw Wide'!G1123</f>
        <v>-1.67496906726705E-2</v>
      </c>
      <c r="J1125" s="5">
        <f>('Raw Wide'!H1124-'Raw Wide'!H1123)/'Raw Wide'!H1123</f>
        <v>-9.1299650354794044E-3</v>
      </c>
      <c r="K1125" s="5">
        <f>('Raw Wide'!I1124-'Raw Wide'!I1123)/'Raw Wide'!I1123</f>
        <v>1.4705933622183082E-2</v>
      </c>
      <c r="W1125" s="2">
        <v>44524</v>
      </c>
      <c r="X1125" s="9">
        <f>return[[#This Row],[1COV.DE]]-$N$7</f>
        <v>-2.4698742762158617E-2</v>
      </c>
      <c r="Y1125" s="9">
        <f>return[[#This Row],[ADS.DE]]-$O$7</f>
        <v>-1.2945523307345263E-2</v>
      </c>
      <c r="Z1125" s="9">
        <f>return[[#This Row],[DB1.DE]]-$P$7</f>
        <v>-9.1390918874729955E-4</v>
      </c>
      <c r="AA1125" s="9">
        <f>return[[#This Row],[FME.DE]]-$Q$7</f>
        <v>-1.2259098869621453E-3</v>
      </c>
      <c r="AB1125" s="9">
        <f>return[[#This Row],[MRK.DE]]-$R$7</f>
        <v>9.2014748288412425E-4</v>
      </c>
      <c r="AC1125" s="9">
        <f>return[[#This Row],[PUM.DE]]-$S$7</f>
        <v>-1.7551811481566787E-2</v>
      </c>
      <c r="AD1125" s="9">
        <f>return[[#This Row],[SIE.DE]]-$T$7</f>
        <v>-9.2658606323108208E-3</v>
      </c>
      <c r="AE1125" s="9">
        <f>return[[#This Row],[ZAL.DE]]-$U$7</f>
        <v>1.4751488239346786E-2</v>
      </c>
    </row>
    <row r="1126" spans="3:31" x14ac:dyDescent="0.25">
      <c r="C1126" s="2">
        <v>44525</v>
      </c>
      <c r="D1126" s="5">
        <f>('Raw Wide'!B1125-'Raw Wide'!B1124)/'Raw Wide'!B1124</f>
        <v>-5.0724929516403634E-3</v>
      </c>
      <c r="E1126" s="5">
        <f>('Raw Wide'!C1125-'Raw Wide'!C1124)/'Raw Wide'!C1124</f>
        <v>-1.6766060286695899E-3</v>
      </c>
      <c r="F1126" s="5">
        <f>('Raw Wide'!D1125-'Raw Wide'!D1124)/'Raw Wide'!D1124</f>
        <v>2.0740107060097709E-3</v>
      </c>
      <c r="G1126" s="5">
        <f>('Raw Wide'!E1125-'Raw Wide'!E1124)/'Raw Wide'!E1124</f>
        <v>-1.5118722836401394E-2</v>
      </c>
      <c r="H1126" s="5">
        <f>('Raw Wide'!F1125-'Raw Wide'!F1124)/'Raw Wide'!F1124</f>
        <v>7.4177450884546428E-3</v>
      </c>
      <c r="I1126" s="5">
        <f>('Raw Wide'!G1125-'Raw Wide'!G1124)/'Raw Wide'!G1124</f>
        <v>9.2082861720801056E-4</v>
      </c>
      <c r="J1126" s="5">
        <f>('Raw Wide'!H1125-'Raw Wide'!H1124)/'Raw Wide'!H1124</f>
        <v>1.0793682720333667E-2</v>
      </c>
      <c r="K1126" s="5">
        <f>('Raw Wide'!I1125-'Raw Wide'!I1124)/'Raw Wide'!I1124</f>
        <v>-2.1989030210032106E-2</v>
      </c>
      <c r="W1126" s="2">
        <v>44525</v>
      </c>
      <c r="X1126" s="9">
        <f>return[[#This Row],[1COV.DE]]-$N$7</f>
        <v>-5.036282191867433E-3</v>
      </c>
      <c r="Y1126" s="9">
        <f>return[[#This Row],[ADS.DE]]-$O$7</f>
        <v>-1.9313714495659737E-3</v>
      </c>
      <c r="Z1126" s="9">
        <f>return[[#This Row],[DB1.DE]]-$P$7</f>
        <v>1.5056469999879304E-3</v>
      </c>
      <c r="AA1126" s="9">
        <f>return[[#This Row],[FME.DE]]-$Q$7</f>
        <v>-1.4906834257190752E-2</v>
      </c>
      <c r="AB1126" s="9">
        <f>return[[#This Row],[MRK.DE]]-$R$7</f>
        <v>6.9451273920957653E-3</v>
      </c>
      <c r="AC1126" s="9">
        <f>return[[#This Row],[PUM.DE]]-$S$7</f>
        <v>1.1870780831172453E-4</v>
      </c>
      <c r="AD1126" s="9">
        <f>return[[#This Row],[SIE.DE]]-$T$7</f>
        <v>1.065778712350225E-2</v>
      </c>
      <c r="AE1126" s="9">
        <f>return[[#This Row],[ZAL.DE]]-$U$7</f>
        <v>-2.1943475592868401E-2</v>
      </c>
    </row>
    <row r="1127" spans="3:31" x14ac:dyDescent="0.25">
      <c r="C1127" s="2">
        <v>44526</v>
      </c>
      <c r="D1127" s="5">
        <f>('Raw Wide'!B1126-'Raw Wide'!B1125)/'Raw Wide'!B1125</f>
        <v>-6.7370622885820103E-2</v>
      </c>
      <c r="E1127" s="5">
        <f>('Raw Wide'!C1126-'Raw Wide'!C1125)/'Raw Wide'!C1125</f>
        <v>-5.448780495166905E-2</v>
      </c>
      <c r="F1127" s="5">
        <f>('Raw Wide'!D1126-'Raw Wide'!D1125)/'Raw Wide'!D1125</f>
        <v>-1.3107996443106753E-2</v>
      </c>
      <c r="G1127" s="5">
        <f>('Raw Wide'!E1126-'Raw Wide'!E1125)/'Raw Wide'!E1125</f>
        <v>-2.5219356154642016E-2</v>
      </c>
      <c r="H1127" s="5">
        <f>('Raw Wide'!F1126-'Raw Wide'!F1125)/'Raw Wide'!F1125</f>
        <v>2.6231004093054209E-2</v>
      </c>
      <c r="I1127" s="5">
        <f>('Raw Wide'!G1126-'Raw Wide'!G1125)/'Raw Wide'!G1125</f>
        <v>-4.3698263722264291E-2</v>
      </c>
      <c r="J1127" s="5">
        <f>('Raw Wide'!H1126-'Raw Wide'!H1125)/'Raw Wide'!H1125</f>
        <v>-5.4303837790014894E-2</v>
      </c>
      <c r="K1127" s="5">
        <f>('Raw Wide'!I1126-'Raw Wide'!I1125)/'Raw Wide'!I1125</f>
        <v>5.5186497894564299E-2</v>
      </c>
      <c r="W1127" s="2">
        <v>44526</v>
      </c>
      <c r="X1127" s="9">
        <f>return[[#This Row],[1COV.DE]]-$N$7</f>
        <v>-6.7334412126047169E-2</v>
      </c>
      <c r="Y1127" s="9">
        <f>return[[#This Row],[ADS.DE]]-$O$7</f>
        <v>-5.4742570372565434E-2</v>
      </c>
      <c r="Z1127" s="9">
        <f>return[[#This Row],[DB1.DE]]-$P$7</f>
        <v>-1.3676360149128593E-2</v>
      </c>
      <c r="AA1127" s="9">
        <f>return[[#This Row],[FME.DE]]-$Q$7</f>
        <v>-2.5007467575431375E-2</v>
      </c>
      <c r="AB1127" s="9">
        <f>return[[#This Row],[MRK.DE]]-$R$7</f>
        <v>2.5758386396695331E-2</v>
      </c>
      <c r="AC1127" s="9">
        <f>return[[#This Row],[PUM.DE]]-$S$7</f>
        <v>-4.4500384531160578E-2</v>
      </c>
      <c r="AD1127" s="9">
        <f>return[[#This Row],[SIE.DE]]-$T$7</f>
        <v>-5.4439733386846309E-2</v>
      </c>
      <c r="AE1127" s="9">
        <f>return[[#This Row],[ZAL.DE]]-$U$7</f>
        <v>5.5232052511728004E-2</v>
      </c>
    </row>
    <row r="1128" spans="3:31" x14ac:dyDescent="0.25">
      <c r="C1128" s="2">
        <v>44529</v>
      </c>
      <c r="D1128" s="5">
        <f>('Raw Wide'!B1127-'Raw Wide'!B1126)/'Raw Wide'!B1126</f>
        <v>-1.0542836183947484E-2</v>
      </c>
      <c r="E1128" s="5">
        <f>('Raw Wide'!C1127-'Raw Wide'!C1126)/'Raw Wide'!C1126</f>
        <v>3.749762692714292E-3</v>
      </c>
      <c r="F1128" s="5">
        <f>('Raw Wide'!D1127-'Raw Wide'!D1126)/'Raw Wide'!D1126</f>
        <v>-5.9419867695337854E-3</v>
      </c>
      <c r="G1128" s="5">
        <f>('Raw Wide'!E1127-'Raw Wide'!E1126)/'Raw Wide'!E1126</f>
        <v>3.3746028276194075E-3</v>
      </c>
      <c r="H1128" s="5">
        <f>('Raw Wide'!F1127-'Raw Wide'!F1126)/'Raw Wide'!F1126</f>
        <v>-1.5246623484289496E-2</v>
      </c>
      <c r="I1128" s="5">
        <f>('Raw Wide'!G1127-'Raw Wide'!G1126)/'Raw Wide'!G1126</f>
        <v>2.3088053701534585E-2</v>
      </c>
      <c r="J1128" s="5">
        <f>('Raw Wide'!H1127-'Raw Wide'!H1126)/'Raw Wide'!H1126</f>
        <v>-4.6819698104437254E-3</v>
      </c>
      <c r="K1128" s="5">
        <f>('Raw Wide'!I1127-'Raw Wide'!I1126)/'Raw Wide'!I1126</f>
        <v>-1.3317167392667483E-2</v>
      </c>
      <c r="W1128" s="2">
        <v>44529</v>
      </c>
      <c r="X1128" s="9">
        <f>return[[#This Row],[1COV.DE]]-$N$7</f>
        <v>-1.0506625424174553E-2</v>
      </c>
      <c r="Y1128" s="9">
        <f>return[[#This Row],[ADS.DE]]-$O$7</f>
        <v>3.4949972718179081E-3</v>
      </c>
      <c r="Z1128" s="9">
        <f>return[[#This Row],[DB1.DE]]-$P$7</f>
        <v>-6.5103504755556259E-3</v>
      </c>
      <c r="AA1128" s="9">
        <f>return[[#This Row],[FME.DE]]-$Q$7</f>
        <v>3.5864914068300495E-3</v>
      </c>
      <c r="AB1128" s="9">
        <f>return[[#This Row],[MRK.DE]]-$R$7</f>
        <v>-1.5719241180648373E-2</v>
      </c>
      <c r="AC1128" s="9">
        <f>return[[#This Row],[PUM.DE]]-$S$7</f>
        <v>2.2285932892638298E-2</v>
      </c>
      <c r="AD1128" s="9">
        <f>return[[#This Row],[SIE.DE]]-$T$7</f>
        <v>-4.8178654072751409E-3</v>
      </c>
      <c r="AE1128" s="9">
        <f>return[[#This Row],[ZAL.DE]]-$U$7</f>
        <v>-1.327161277550378E-2</v>
      </c>
    </row>
    <row r="1129" spans="3:31" x14ac:dyDescent="0.25">
      <c r="C1129" s="2">
        <v>44530</v>
      </c>
      <c r="D1129" s="5">
        <f>('Raw Wide'!B1128-'Raw Wide'!B1127)/'Raw Wide'!B1127</f>
        <v>-1.6574595767585368E-2</v>
      </c>
      <c r="E1129" s="5">
        <f>('Raw Wide'!C1128-'Raw Wide'!C1127)/'Raw Wide'!C1127</f>
        <v>4.9154449434171436E-3</v>
      </c>
      <c r="F1129" s="5">
        <f>('Raw Wide'!D1128-'Raw Wide'!D1127)/'Raw Wide'!D1127</f>
        <v>-2.5316372899042414E-2</v>
      </c>
      <c r="G1129" s="5">
        <f>('Raw Wide'!E1128-'Raw Wide'!E1127)/'Raw Wide'!E1127</f>
        <v>-1.3826628842478256E-2</v>
      </c>
      <c r="H1129" s="5">
        <f>('Raw Wide'!F1128-'Raw Wide'!F1127)/'Raw Wide'!F1127</f>
        <v>-3.1877137270013862E-3</v>
      </c>
      <c r="I1129" s="5">
        <f>('Raw Wide'!G1128-'Raw Wide'!G1127)/'Raw Wide'!G1127</f>
        <v>3.7611644946064413E-3</v>
      </c>
      <c r="J1129" s="5">
        <f>('Raw Wide'!H1128-'Raw Wide'!H1127)/'Raw Wide'!H1127</f>
        <v>-2.2689531730197211E-2</v>
      </c>
      <c r="K1129" s="5">
        <f>('Raw Wide'!I1128-'Raw Wide'!I1127)/'Raw Wide'!I1127</f>
        <v>-1.5214699386503067E-2</v>
      </c>
      <c r="W1129" s="2">
        <v>44530</v>
      </c>
      <c r="X1129" s="9">
        <f>return[[#This Row],[1COV.DE]]-$N$7</f>
        <v>-1.6538385007812437E-2</v>
      </c>
      <c r="Y1129" s="9">
        <f>return[[#This Row],[ADS.DE]]-$O$7</f>
        <v>4.6606795225207602E-3</v>
      </c>
      <c r="Z1129" s="9">
        <f>return[[#This Row],[DB1.DE]]-$P$7</f>
        <v>-2.5884736605064254E-2</v>
      </c>
      <c r="AA1129" s="9">
        <f>return[[#This Row],[FME.DE]]-$Q$7</f>
        <v>-1.3614740263267614E-2</v>
      </c>
      <c r="AB1129" s="9">
        <f>return[[#This Row],[MRK.DE]]-$R$7</f>
        <v>-3.6603314233602641E-3</v>
      </c>
      <c r="AC1129" s="9">
        <f>return[[#This Row],[PUM.DE]]-$S$7</f>
        <v>2.9590436857101551E-3</v>
      </c>
      <c r="AD1129" s="9">
        <f>return[[#This Row],[SIE.DE]]-$T$7</f>
        <v>-2.2825427327028625E-2</v>
      </c>
      <c r="AE1129" s="9">
        <f>return[[#This Row],[ZAL.DE]]-$U$7</f>
        <v>-1.5169144769339364E-2</v>
      </c>
    </row>
    <row r="1130" spans="3:31" x14ac:dyDescent="0.25">
      <c r="C1130" s="2">
        <v>44531</v>
      </c>
      <c r="D1130" s="5">
        <f>('Raw Wide'!B1129-'Raw Wide'!B1128)/'Raw Wide'!B1128</f>
        <v>3.7319456191262236E-2</v>
      </c>
      <c r="E1130" s="5">
        <f>('Raw Wide'!C1129-'Raw Wide'!C1128)/'Raw Wide'!C1128</f>
        <v>2.3870087450690018E-2</v>
      </c>
      <c r="F1130" s="5">
        <f>('Raw Wide'!D1129-'Raw Wide'!D1128)/'Raw Wide'!D1128</f>
        <v>1.4429939030195823E-2</v>
      </c>
      <c r="G1130" s="5">
        <f>('Raw Wide'!E1129-'Raw Wide'!E1128)/'Raw Wide'!E1128</f>
        <v>1.477838774992335E-2</v>
      </c>
      <c r="H1130" s="5">
        <f>('Raw Wide'!F1129-'Raw Wide'!F1128)/'Raw Wide'!F1128</f>
        <v>-1.1877500616173334E-2</v>
      </c>
      <c r="I1130" s="5">
        <f>('Raw Wide'!G1129-'Raw Wide'!G1128)/'Raw Wide'!G1128</f>
        <v>1.3583094989904333E-2</v>
      </c>
      <c r="J1130" s="5">
        <f>('Raw Wide'!H1129-'Raw Wide'!H1128)/'Raw Wide'!H1128</f>
        <v>4.7706732120678864E-2</v>
      </c>
      <c r="K1130" s="5">
        <f>('Raw Wide'!I1129-'Raw Wide'!I1128)/'Raw Wide'!I1128</f>
        <v>-8.721704243167188E-3</v>
      </c>
      <c r="W1130" s="2">
        <v>44531</v>
      </c>
      <c r="X1130" s="9">
        <f>return[[#This Row],[1COV.DE]]-$N$7</f>
        <v>3.7355666951035163E-2</v>
      </c>
      <c r="Y1130" s="9">
        <f>return[[#This Row],[ADS.DE]]-$O$7</f>
        <v>2.3615322029793634E-2</v>
      </c>
      <c r="Z1130" s="9">
        <f>return[[#This Row],[DB1.DE]]-$P$7</f>
        <v>1.3861575324173982E-2</v>
      </c>
      <c r="AA1130" s="9">
        <f>return[[#This Row],[FME.DE]]-$Q$7</f>
        <v>1.4990276329133991E-2</v>
      </c>
      <c r="AB1130" s="9">
        <f>return[[#This Row],[MRK.DE]]-$R$7</f>
        <v>-1.2350118312532212E-2</v>
      </c>
      <c r="AC1130" s="9">
        <f>return[[#This Row],[PUM.DE]]-$S$7</f>
        <v>1.2780974181008046E-2</v>
      </c>
      <c r="AD1130" s="9">
        <f>return[[#This Row],[SIE.DE]]-$T$7</f>
        <v>4.757083652384745E-2</v>
      </c>
      <c r="AE1130" s="9">
        <f>return[[#This Row],[ZAL.DE]]-$U$7</f>
        <v>-8.6761496260034845E-3</v>
      </c>
    </row>
    <row r="1131" spans="3:31" x14ac:dyDescent="0.25">
      <c r="C1131" s="2">
        <v>44532</v>
      </c>
      <c r="D1131" s="5">
        <f>('Raw Wide'!B1130-'Raw Wide'!B1129)/'Raw Wide'!B1129</f>
        <v>-6.9632118082299252E-3</v>
      </c>
      <c r="E1131" s="5">
        <f>('Raw Wide'!C1130-'Raw Wide'!C1129)/'Raw Wide'!C1129</f>
        <v>-2.1402689797080588E-2</v>
      </c>
      <c r="F1131" s="5">
        <f>('Raw Wide'!D1130-'Raw Wide'!D1129)/'Raw Wide'!D1129</f>
        <v>-1.3513542920566264E-2</v>
      </c>
      <c r="G1131" s="5">
        <f>('Raw Wide'!E1130-'Raw Wide'!E1129)/'Raw Wide'!E1129</f>
        <v>1.1201259587502895E-3</v>
      </c>
      <c r="H1131" s="5">
        <f>('Raw Wide'!F1130-'Raw Wide'!F1129)/'Raw Wide'!F1129</f>
        <v>-1.7568207534588338E-2</v>
      </c>
      <c r="I1131" s="5">
        <f>('Raw Wide'!G1130-'Raw Wide'!G1129)/'Raw Wide'!G1129</f>
        <v>-2.4029566548805097E-2</v>
      </c>
      <c r="J1131" s="5">
        <f>('Raw Wide'!H1130-'Raw Wide'!H1129)/'Raw Wide'!H1129</f>
        <v>-1.4863576652143183E-3</v>
      </c>
      <c r="K1131" s="5">
        <f>('Raw Wide'!I1130-'Raw Wide'!I1129)/'Raw Wide'!I1129</f>
        <v>-4.9773756907334189E-2</v>
      </c>
      <c r="W1131" s="2">
        <v>44532</v>
      </c>
      <c r="X1131" s="9">
        <f>return[[#This Row],[1COV.DE]]-$N$7</f>
        <v>-6.9270010484569948E-3</v>
      </c>
      <c r="Y1131" s="9">
        <f>return[[#This Row],[ADS.DE]]-$O$7</f>
        <v>-2.1657455217976972E-2</v>
      </c>
      <c r="Z1131" s="9">
        <f>return[[#This Row],[DB1.DE]]-$P$7</f>
        <v>-1.4081906626588104E-2</v>
      </c>
      <c r="AA1131" s="9">
        <f>return[[#This Row],[FME.DE]]-$Q$7</f>
        <v>1.3320145379609315E-3</v>
      </c>
      <c r="AB1131" s="9">
        <f>return[[#This Row],[MRK.DE]]-$R$7</f>
        <v>-1.8040825230947216E-2</v>
      </c>
      <c r="AC1131" s="9">
        <f>return[[#This Row],[PUM.DE]]-$S$7</f>
        <v>-2.4831687357701384E-2</v>
      </c>
      <c r="AD1131" s="9">
        <f>return[[#This Row],[SIE.DE]]-$T$7</f>
        <v>-1.6222532620457342E-3</v>
      </c>
      <c r="AE1131" s="9">
        <f>return[[#This Row],[ZAL.DE]]-$U$7</f>
        <v>-4.9728202290170484E-2</v>
      </c>
    </row>
    <row r="1132" spans="3:31" x14ac:dyDescent="0.25">
      <c r="C1132" s="2">
        <v>44533</v>
      </c>
      <c r="D1132" s="5">
        <f>('Raw Wide'!B1131-'Raw Wide'!B1130)/'Raw Wide'!B1130</f>
        <v>-1.2465906350495813E-2</v>
      </c>
      <c r="E1132" s="5">
        <f>('Raw Wide'!C1131-'Raw Wide'!C1130)/'Raw Wide'!C1130</f>
        <v>-2.5971448857547465E-2</v>
      </c>
      <c r="F1132" s="5">
        <f>('Raw Wide'!D1131-'Raw Wide'!D1130)/'Raw Wide'!D1130</f>
        <v>-7.5703242987481944E-3</v>
      </c>
      <c r="G1132" s="5">
        <f>('Raw Wide'!E1131-'Raw Wide'!E1130)/'Raw Wide'!E1130</f>
        <v>5.5949747765980558E-3</v>
      </c>
      <c r="H1132" s="5">
        <f>('Raw Wide'!F1131-'Raw Wide'!F1130)/'Raw Wide'!F1130</f>
        <v>5.1765318277978258E-3</v>
      </c>
      <c r="I1132" s="5">
        <f>('Raw Wide'!G1131-'Raw Wide'!G1130)/'Raw Wide'!G1130</f>
        <v>-1.3731017420444656E-2</v>
      </c>
      <c r="J1132" s="5">
        <f>('Raw Wide'!H1131-'Raw Wide'!H1130)/'Raw Wide'!H1130</f>
        <v>-8.5250996694852081E-3</v>
      </c>
      <c r="K1132" s="5">
        <f>('Raw Wide'!I1131-'Raw Wide'!I1130)/'Raw Wide'!I1130</f>
        <v>-1.0052936773887217E-2</v>
      </c>
      <c r="W1132" s="2">
        <v>44533</v>
      </c>
      <c r="X1132" s="9">
        <f>return[[#This Row],[1COV.DE]]-$N$7</f>
        <v>-1.2429695590722883E-2</v>
      </c>
      <c r="Y1132" s="9">
        <f>return[[#This Row],[ADS.DE]]-$O$7</f>
        <v>-2.6226214278443849E-2</v>
      </c>
      <c r="Z1132" s="9">
        <f>return[[#This Row],[DB1.DE]]-$P$7</f>
        <v>-8.1386880047700349E-3</v>
      </c>
      <c r="AA1132" s="9">
        <f>return[[#This Row],[FME.DE]]-$Q$7</f>
        <v>5.8068633558086974E-3</v>
      </c>
      <c r="AB1132" s="9">
        <f>return[[#This Row],[MRK.DE]]-$R$7</f>
        <v>4.7039141314389483E-3</v>
      </c>
      <c r="AC1132" s="9">
        <f>return[[#This Row],[PUM.DE]]-$S$7</f>
        <v>-1.4533138229340943E-2</v>
      </c>
      <c r="AD1132" s="9">
        <f>return[[#This Row],[SIE.DE]]-$T$7</f>
        <v>-8.6609952663166245E-3</v>
      </c>
      <c r="AE1132" s="9">
        <f>return[[#This Row],[ZAL.DE]]-$U$7</f>
        <v>-1.0007382156723513E-2</v>
      </c>
    </row>
    <row r="1133" spans="3:31" x14ac:dyDescent="0.25">
      <c r="C1133" s="2">
        <v>44536</v>
      </c>
      <c r="D1133" s="5">
        <f>('Raw Wide'!B1132-'Raw Wide'!B1131)/'Raw Wide'!B1131</f>
        <v>8.6784133325313369E-3</v>
      </c>
      <c r="E1133" s="5">
        <f>('Raw Wide'!C1132-'Raw Wide'!C1131)/'Raw Wide'!C1131</f>
        <v>2.3456322637181407E-2</v>
      </c>
      <c r="F1133" s="5">
        <f>('Raw Wide'!D1132-'Raw Wide'!D1131)/'Raw Wide'!D1131</f>
        <v>2.9059756627020377E-3</v>
      </c>
      <c r="G1133" s="5">
        <f>('Raw Wide'!E1132-'Raw Wide'!E1131)/'Raw Wide'!E1131</f>
        <v>3.4124608192324817E-2</v>
      </c>
      <c r="H1133" s="5">
        <f>('Raw Wide'!F1132-'Raw Wide'!F1131)/'Raw Wide'!F1131</f>
        <v>1.264040342068303E-2</v>
      </c>
      <c r="I1133" s="5">
        <f>('Raw Wide'!G1132-'Raw Wide'!G1131)/'Raw Wide'!G1131</f>
        <v>1.7762796128798806E-2</v>
      </c>
      <c r="J1133" s="5">
        <f>('Raw Wide'!H1132-'Raw Wide'!H1131)/'Raw Wide'!H1131</f>
        <v>1.9107462310082288E-2</v>
      </c>
      <c r="K1133" s="5">
        <f>('Raw Wide'!I1132-'Raw Wide'!I1131)/'Raw Wide'!I1131</f>
        <v>-1.6034167078255807E-2</v>
      </c>
      <c r="W1133" s="2">
        <v>44536</v>
      </c>
      <c r="X1133" s="9">
        <f>return[[#This Row],[1COV.DE]]-$N$7</f>
        <v>8.7146240923042673E-3</v>
      </c>
      <c r="Y1133" s="9">
        <f>return[[#This Row],[ADS.DE]]-$O$7</f>
        <v>2.3201557216285022E-2</v>
      </c>
      <c r="Z1133" s="9">
        <f>return[[#This Row],[DB1.DE]]-$P$7</f>
        <v>2.3376119566801972E-3</v>
      </c>
      <c r="AA1133" s="9">
        <f>return[[#This Row],[FME.DE]]-$Q$7</f>
        <v>3.4336496771535462E-2</v>
      </c>
      <c r="AB1133" s="9">
        <f>return[[#This Row],[MRK.DE]]-$R$7</f>
        <v>1.2167785724324151E-2</v>
      </c>
      <c r="AC1133" s="9">
        <f>return[[#This Row],[PUM.DE]]-$S$7</f>
        <v>1.6960675319902519E-2</v>
      </c>
      <c r="AD1133" s="9">
        <f>return[[#This Row],[SIE.DE]]-$T$7</f>
        <v>1.8971566713250874E-2</v>
      </c>
      <c r="AE1133" s="9">
        <f>return[[#This Row],[ZAL.DE]]-$U$7</f>
        <v>-1.5988612461092101E-2</v>
      </c>
    </row>
    <row r="1134" spans="3:31" x14ac:dyDescent="0.25">
      <c r="C1134" s="2">
        <v>44537</v>
      </c>
      <c r="D1134" s="5">
        <f>('Raw Wide'!B1133-'Raw Wide'!B1132)/'Raw Wide'!B1132</f>
        <v>0</v>
      </c>
      <c r="E1134" s="5">
        <f>('Raw Wide'!C1133-'Raw Wide'!C1132)/'Raw Wide'!C1132</f>
        <v>0</v>
      </c>
      <c r="F1134" s="5">
        <f>('Raw Wide'!D1133-'Raw Wide'!D1132)/'Raw Wide'!D1132</f>
        <v>0</v>
      </c>
      <c r="G1134" s="5">
        <f>('Raw Wide'!E1133-'Raw Wide'!E1132)/'Raw Wide'!E1132</f>
        <v>0</v>
      </c>
      <c r="H1134" s="5">
        <f>('Raw Wide'!F1133-'Raw Wide'!F1132)/'Raw Wide'!F1132</f>
        <v>0</v>
      </c>
      <c r="I1134" s="5">
        <f>('Raw Wide'!G1133-'Raw Wide'!G1132)/'Raw Wide'!G1132</f>
        <v>0</v>
      </c>
      <c r="J1134" s="5">
        <f>('Raw Wide'!H1133-'Raw Wide'!H1132)/'Raw Wide'!H1132</f>
        <v>0</v>
      </c>
      <c r="K1134" s="5">
        <f>('Raw Wide'!I1133-'Raw Wide'!I1132)/'Raw Wide'!I1132</f>
        <v>0</v>
      </c>
      <c r="W1134" s="2">
        <v>44537</v>
      </c>
      <c r="X1134" s="9">
        <f>return[[#This Row],[1COV.DE]]-$N$7</f>
        <v>3.6210759772930063E-5</v>
      </c>
      <c r="Y1134" s="9">
        <f>return[[#This Row],[ADS.DE]]-$O$7</f>
        <v>-2.5476542089638383E-4</v>
      </c>
      <c r="Z1134" s="9">
        <f>return[[#This Row],[DB1.DE]]-$P$7</f>
        <v>-5.6836370602184039E-4</v>
      </c>
      <c r="AA1134" s="9">
        <f>return[[#This Row],[FME.DE]]-$Q$7</f>
        <v>2.1188857921064204E-4</v>
      </c>
      <c r="AB1134" s="9">
        <f>return[[#This Row],[MRK.DE]]-$R$7</f>
        <v>-4.7261769635887778E-4</v>
      </c>
      <c r="AC1134" s="9">
        <f>return[[#This Row],[PUM.DE]]-$S$7</f>
        <v>-8.0212080889628602E-4</v>
      </c>
      <c r="AD1134" s="9">
        <f>return[[#This Row],[SIE.DE]]-$T$7</f>
        <v>-1.3589559683141583E-4</v>
      </c>
      <c r="AE1134" s="9">
        <f>return[[#This Row],[ZAL.DE]]-$U$7</f>
        <v>4.5554617163703678E-5</v>
      </c>
    </row>
    <row r="1135" spans="3:31" x14ac:dyDescent="0.25">
      <c r="C1135" s="2">
        <v>44538</v>
      </c>
      <c r="D1135" s="5">
        <f>('Raw Wide'!B1134-'Raw Wide'!B1133)/'Raw Wide'!B1133</f>
        <v>2.4247250376410224E-2</v>
      </c>
      <c r="E1135" s="5">
        <f>('Raw Wide'!C1134-'Raw Wide'!C1133)/'Raw Wide'!C1133</f>
        <v>3.0362378721258982E-2</v>
      </c>
      <c r="F1135" s="5">
        <f>('Raw Wide'!D1134-'Raw Wide'!D1133)/'Raw Wide'!D1133</f>
        <v>-2.1731665778403795E-3</v>
      </c>
      <c r="G1135" s="5">
        <f>('Raw Wide'!E1134-'Raw Wide'!E1133)/'Raw Wide'!E1133</f>
        <v>-4.6627932537613498E-3</v>
      </c>
      <c r="H1135" s="5">
        <f>('Raw Wide'!F1134-'Raw Wide'!F1133)/'Raw Wide'!F1133</f>
        <v>2.2653722242149378E-2</v>
      </c>
      <c r="I1135" s="5">
        <f>('Raw Wide'!G1134-'Raw Wide'!G1133)/'Raw Wide'!G1133</f>
        <v>2.2641539613088728E-2</v>
      </c>
      <c r="J1135" s="5">
        <f>('Raw Wide'!H1134-'Raw Wide'!H1133)/'Raw Wide'!H1133</f>
        <v>1.5133305933236658E-2</v>
      </c>
      <c r="K1135" s="5">
        <f>('Raw Wide'!I1134-'Raw Wide'!I1133)/'Raw Wide'!I1133</f>
        <v>5.4861502646136692E-2</v>
      </c>
      <c r="W1135" s="2">
        <v>44538</v>
      </c>
      <c r="X1135" s="9">
        <f>return[[#This Row],[1COV.DE]]-$N$7</f>
        <v>2.4283461136183154E-2</v>
      </c>
      <c r="Y1135" s="9">
        <f>return[[#This Row],[ADS.DE]]-$O$7</f>
        <v>3.0107613300362598E-2</v>
      </c>
      <c r="Z1135" s="9">
        <f>return[[#This Row],[DB1.DE]]-$P$7</f>
        <v>-2.74153028386222E-3</v>
      </c>
      <c r="AA1135" s="9">
        <f>return[[#This Row],[FME.DE]]-$Q$7</f>
        <v>-4.4509046745507073E-3</v>
      </c>
      <c r="AB1135" s="9">
        <f>return[[#This Row],[MRK.DE]]-$R$7</f>
        <v>2.21811045457905E-2</v>
      </c>
      <c r="AC1135" s="9">
        <f>return[[#This Row],[PUM.DE]]-$S$7</f>
        <v>2.1839418804192441E-2</v>
      </c>
      <c r="AD1135" s="9">
        <f>return[[#This Row],[SIE.DE]]-$T$7</f>
        <v>1.4997410336405241E-2</v>
      </c>
      <c r="AE1135" s="9">
        <f>return[[#This Row],[ZAL.DE]]-$U$7</f>
        <v>5.4907057263300398E-2</v>
      </c>
    </row>
    <row r="1136" spans="3:31" x14ac:dyDescent="0.25">
      <c r="C1136" s="2">
        <v>44539</v>
      </c>
      <c r="D1136" s="5">
        <f>('Raw Wide'!B1135-'Raw Wide'!B1134)/'Raw Wide'!B1134</f>
        <v>-6.8728972569257916E-3</v>
      </c>
      <c r="E1136" s="5">
        <f>('Raw Wide'!C1135-'Raw Wide'!C1134)/'Raw Wide'!C1134</f>
        <v>-1.5209137948726612E-2</v>
      </c>
      <c r="F1136" s="5">
        <f>('Raw Wide'!D1135-'Raw Wide'!D1134)/'Raw Wide'!D1134</f>
        <v>4.3557990325578926E-3</v>
      </c>
      <c r="G1136" s="5">
        <f>('Raw Wide'!E1135-'Raw Wide'!E1134)/'Raw Wide'!E1134</f>
        <v>-1.3693660056394894E-2</v>
      </c>
      <c r="H1136" s="5">
        <f>('Raw Wide'!F1135-'Raw Wide'!F1134)/'Raw Wide'!F1134</f>
        <v>1.4918587261538744E-2</v>
      </c>
      <c r="I1136" s="5">
        <f>('Raw Wide'!G1135-'Raw Wide'!G1134)/'Raw Wide'!G1134</f>
        <v>-3.2287437235320304E-3</v>
      </c>
      <c r="J1136" s="5">
        <f>('Raw Wide'!H1135-'Raw Wide'!H1134)/'Raw Wide'!H1134</f>
        <v>-3.8258531174393141E-3</v>
      </c>
      <c r="K1136" s="5">
        <f>('Raw Wide'!I1135-'Raw Wide'!I1134)/'Raw Wide'!I1134</f>
        <v>2.57427909371645E-4</v>
      </c>
      <c r="W1136" s="2">
        <v>44539</v>
      </c>
      <c r="X1136" s="9">
        <f>return[[#This Row],[1COV.DE]]-$N$7</f>
        <v>-6.8366864971528612E-3</v>
      </c>
      <c r="Y1136" s="9">
        <f>return[[#This Row],[ADS.DE]]-$O$7</f>
        <v>-1.5463903369622996E-2</v>
      </c>
      <c r="Z1136" s="9">
        <f>return[[#This Row],[DB1.DE]]-$P$7</f>
        <v>3.7874353265360521E-3</v>
      </c>
      <c r="AA1136" s="9">
        <f>return[[#This Row],[FME.DE]]-$Q$7</f>
        <v>-1.3481771477184252E-2</v>
      </c>
      <c r="AB1136" s="9">
        <f>return[[#This Row],[MRK.DE]]-$R$7</f>
        <v>1.4445969565179866E-2</v>
      </c>
      <c r="AC1136" s="9">
        <f>return[[#This Row],[PUM.DE]]-$S$7</f>
        <v>-4.0308645324283162E-3</v>
      </c>
      <c r="AD1136" s="9">
        <f>return[[#This Row],[SIE.DE]]-$T$7</f>
        <v>-3.9617487142707295E-3</v>
      </c>
      <c r="AE1136" s="9">
        <f>return[[#This Row],[ZAL.DE]]-$U$7</f>
        <v>3.0298252653534867E-4</v>
      </c>
    </row>
    <row r="1137" spans="3:31" x14ac:dyDescent="0.25">
      <c r="C1137" s="2">
        <v>44540</v>
      </c>
      <c r="D1137" s="5">
        <f>('Raw Wide'!B1136-'Raw Wide'!B1135)/'Raw Wide'!B1135</f>
        <v>1.9223352381134095E-3</v>
      </c>
      <c r="E1137" s="5">
        <f>('Raw Wide'!C1136-'Raw Wide'!C1135)/'Raw Wide'!C1135</f>
        <v>-1.6216193341529187E-2</v>
      </c>
      <c r="F1137" s="5">
        <f>('Raw Wide'!D1136-'Raw Wide'!D1135)/'Raw Wide'!D1135</f>
        <v>2.8911616453469518E-3</v>
      </c>
      <c r="G1137" s="5">
        <f>('Raw Wide'!E1136-'Raw Wide'!E1135)/'Raw Wide'!E1135</f>
        <v>-1.3153163896314751E-2</v>
      </c>
      <c r="H1137" s="5">
        <f>('Raw Wide'!F1136-'Raw Wide'!F1135)/'Raw Wide'!F1135</f>
        <v>0</v>
      </c>
      <c r="I1137" s="5">
        <f>('Raw Wide'!G1136-'Raw Wide'!G1135)/'Raw Wide'!G1135</f>
        <v>-1.4345251319143586E-2</v>
      </c>
      <c r="J1137" s="5">
        <f>('Raw Wide'!H1136-'Raw Wide'!H1135)/'Raw Wide'!H1135</f>
        <v>1.3237792324681522E-4</v>
      </c>
      <c r="K1137" s="5">
        <f>('Raw Wide'!I1136-'Raw Wide'!I1135)/'Raw Wide'!I1135</f>
        <v>-4.350060657016503E-2</v>
      </c>
      <c r="W1137" s="2">
        <v>44540</v>
      </c>
      <c r="X1137" s="9">
        <f>return[[#This Row],[1COV.DE]]-$N$7</f>
        <v>1.9585459978863394E-3</v>
      </c>
      <c r="Y1137" s="9">
        <f>return[[#This Row],[ADS.DE]]-$O$7</f>
        <v>-1.6470958762425571E-2</v>
      </c>
      <c r="Z1137" s="9">
        <f>return[[#This Row],[DB1.DE]]-$P$7</f>
        <v>2.3227979393251113E-3</v>
      </c>
      <c r="AA1137" s="9">
        <f>return[[#This Row],[FME.DE]]-$Q$7</f>
        <v>-1.2941275317104109E-2</v>
      </c>
      <c r="AB1137" s="9">
        <f>return[[#This Row],[MRK.DE]]-$R$7</f>
        <v>-4.7261769635887778E-4</v>
      </c>
      <c r="AC1137" s="9">
        <f>return[[#This Row],[PUM.DE]]-$S$7</f>
        <v>-1.5147372128039873E-2</v>
      </c>
      <c r="AD1137" s="9">
        <f>return[[#This Row],[SIE.DE]]-$T$7</f>
        <v>-3.5176735846006134E-6</v>
      </c>
      <c r="AE1137" s="9">
        <f>return[[#This Row],[ZAL.DE]]-$U$7</f>
        <v>-4.3455051953001325E-2</v>
      </c>
    </row>
    <row r="1138" spans="3:31" x14ac:dyDescent="0.25">
      <c r="C1138" s="2">
        <v>44543</v>
      </c>
      <c r="D1138" s="5">
        <f>('Raw Wide'!B1137-'Raw Wide'!B1136)/'Raw Wide'!B1136</f>
        <v>-1.2279348809203774E-2</v>
      </c>
      <c r="E1138" s="5">
        <f>('Raw Wide'!C1137-'Raw Wide'!C1136)/'Raw Wide'!C1136</f>
        <v>-6.6718944361553829E-3</v>
      </c>
      <c r="F1138" s="5">
        <f>('Raw Wide'!D1137-'Raw Wide'!D1136)/'Raw Wide'!D1136</f>
        <v>-2.8828269267062853E-3</v>
      </c>
      <c r="G1138" s="5">
        <f>('Raw Wide'!E1137-'Raw Wide'!E1136)/'Raw Wide'!E1136</f>
        <v>7.034443164438727E-3</v>
      </c>
      <c r="H1138" s="5">
        <f>('Raw Wide'!F1137-'Raw Wide'!F1136)/'Raw Wide'!F1136</f>
        <v>1.0690445132942646E-2</v>
      </c>
      <c r="I1138" s="5">
        <f>('Raw Wide'!G1137-'Raw Wide'!G1136)/'Raw Wide'!G1136</f>
        <v>-7.0422128505809277E-3</v>
      </c>
      <c r="J1138" s="5">
        <f>('Raw Wide'!H1137-'Raw Wide'!H1136)/'Raw Wide'!H1136</f>
        <v>-3.1780114422193181E-3</v>
      </c>
      <c r="K1138" s="5">
        <f>('Raw Wide'!I1137-'Raw Wide'!I1136)/'Raw Wide'!I1136</f>
        <v>-1.6146353606027938E-2</v>
      </c>
      <c r="W1138" s="2">
        <v>44543</v>
      </c>
      <c r="X1138" s="9">
        <f>return[[#This Row],[1COV.DE]]-$N$7</f>
        <v>-1.2243138049430844E-2</v>
      </c>
      <c r="Y1138" s="9">
        <f>return[[#This Row],[ADS.DE]]-$O$7</f>
        <v>-6.9266598570517663E-3</v>
      </c>
      <c r="Z1138" s="9">
        <f>return[[#This Row],[DB1.DE]]-$P$7</f>
        <v>-3.4511906327281258E-3</v>
      </c>
      <c r="AA1138" s="9">
        <f>return[[#This Row],[FME.DE]]-$Q$7</f>
        <v>7.2463317436493695E-3</v>
      </c>
      <c r="AB1138" s="9">
        <f>return[[#This Row],[MRK.DE]]-$R$7</f>
        <v>1.0217827436583768E-2</v>
      </c>
      <c r="AC1138" s="9">
        <f>return[[#This Row],[PUM.DE]]-$S$7</f>
        <v>-7.8443336594772144E-3</v>
      </c>
      <c r="AD1138" s="9">
        <f>return[[#This Row],[SIE.DE]]-$T$7</f>
        <v>-3.3139070390507341E-3</v>
      </c>
      <c r="AE1138" s="9">
        <f>return[[#This Row],[ZAL.DE]]-$U$7</f>
        <v>-1.6100798988864233E-2</v>
      </c>
    </row>
    <row r="1139" spans="3:31" x14ac:dyDescent="0.25">
      <c r="C1139" s="2">
        <v>44544</v>
      </c>
      <c r="D1139" s="5">
        <f>('Raw Wide'!B1138-'Raw Wide'!B1137)/'Raw Wide'!B1137</f>
        <v>-3.8854610259680933E-4</v>
      </c>
      <c r="E1139" s="5">
        <f>('Raw Wide'!C1138-'Raw Wide'!C1137)/'Raw Wide'!C1137</f>
        <v>-1.7582056660241912E-2</v>
      </c>
      <c r="F1139" s="5">
        <f>('Raw Wide'!D1138-'Raw Wide'!D1137)/'Raw Wide'!D1137</f>
        <v>-6.1438392080755775E-3</v>
      </c>
      <c r="G1139" s="5">
        <f>('Raw Wide'!E1138-'Raw Wide'!E1137)/'Raw Wide'!E1137</f>
        <v>1.1029052996663863E-3</v>
      </c>
      <c r="H1139" s="5">
        <f>('Raw Wide'!F1138-'Raw Wide'!F1137)/'Raw Wide'!F1137</f>
        <v>-2.2036164781724505E-2</v>
      </c>
      <c r="I1139" s="5">
        <f>('Raw Wide'!G1138-'Raw Wide'!G1137)/'Raw Wide'!G1137</f>
        <v>-2.5059138937679668E-2</v>
      </c>
      <c r="J1139" s="5">
        <f>('Raw Wide'!H1138-'Raw Wide'!H1137)/'Raw Wide'!H1137</f>
        <v>-2.1519537603904699E-2</v>
      </c>
      <c r="K1139" s="5">
        <f>('Raw Wide'!I1138-'Raw Wide'!I1137)/'Raw Wide'!I1137</f>
        <v>-2.7625887816224482E-2</v>
      </c>
      <c r="W1139" s="2">
        <v>44544</v>
      </c>
      <c r="X1139" s="9">
        <f>return[[#This Row],[1COV.DE]]-$N$7</f>
        <v>-3.5233534282387926E-4</v>
      </c>
      <c r="Y1139" s="9">
        <f>return[[#This Row],[ADS.DE]]-$O$7</f>
        <v>-1.7836822081138296E-2</v>
      </c>
      <c r="Z1139" s="9">
        <f>return[[#This Row],[DB1.DE]]-$P$7</f>
        <v>-6.712202914097418E-3</v>
      </c>
      <c r="AA1139" s="9">
        <f>return[[#This Row],[FME.DE]]-$Q$7</f>
        <v>1.3147938788770283E-3</v>
      </c>
      <c r="AB1139" s="9">
        <f>return[[#This Row],[MRK.DE]]-$R$7</f>
        <v>-2.2508782478083383E-2</v>
      </c>
      <c r="AC1139" s="9">
        <f>return[[#This Row],[PUM.DE]]-$S$7</f>
        <v>-2.5861259746575955E-2</v>
      </c>
      <c r="AD1139" s="9">
        <f>return[[#This Row],[SIE.DE]]-$T$7</f>
        <v>-2.1655433200736113E-2</v>
      </c>
      <c r="AE1139" s="9">
        <f>return[[#This Row],[ZAL.DE]]-$U$7</f>
        <v>-2.7580333199060777E-2</v>
      </c>
    </row>
    <row r="1140" spans="3:31" x14ac:dyDescent="0.25">
      <c r="C1140" s="2">
        <v>44545</v>
      </c>
      <c r="D1140" s="5">
        <f>('Raw Wide'!B1139-'Raw Wide'!B1138)/'Raw Wide'!B1138</f>
        <v>-6.9957082653730887E-3</v>
      </c>
      <c r="E1140" s="5">
        <f>('Raw Wide'!C1139-'Raw Wide'!C1138)/'Raw Wide'!C1138</f>
        <v>1.0255431331716391E-2</v>
      </c>
      <c r="F1140" s="5">
        <f>('Raw Wide'!D1139-'Raw Wide'!D1138)/'Raw Wide'!D1138</f>
        <v>7.6363920836486424E-3</v>
      </c>
      <c r="G1140" s="5">
        <f>('Raw Wide'!E1139-'Raw Wide'!E1138)/'Raw Wide'!E1138</f>
        <v>-2.6808617235317089E-2</v>
      </c>
      <c r="H1140" s="5">
        <f>('Raw Wide'!F1139-'Raw Wide'!F1138)/'Raw Wide'!F1138</f>
        <v>1.5772883416733191E-2</v>
      </c>
      <c r="I1140" s="5">
        <f>('Raw Wide'!G1139-'Raw Wide'!G1138)/'Raw Wide'!G1138</f>
        <v>1.4064039572963554E-2</v>
      </c>
      <c r="J1140" s="5">
        <f>('Raw Wide'!H1139-'Raw Wide'!H1138)/'Raw Wide'!H1138</f>
        <v>8.4169496713806073E-3</v>
      </c>
      <c r="K1140" s="5">
        <f>('Raw Wide'!I1139-'Raw Wide'!I1138)/'Raw Wide'!I1138</f>
        <v>-2.7566794024382339E-2</v>
      </c>
      <c r="W1140" s="2">
        <v>44545</v>
      </c>
      <c r="X1140" s="9">
        <f>return[[#This Row],[1COV.DE]]-$N$7</f>
        <v>-6.9594975056001583E-3</v>
      </c>
      <c r="Y1140" s="9">
        <f>return[[#This Row],[ADS.DE]]-$O$7</f>
        <v>1.0000665910820007E-2</v>
      </c>
      <c r="Z1140" s="9">
        <f>return[[#This Row],[DB1.DE]]-$P$7</f>
        <v>7.0680283776268019E-3</v>
      </c>
      <c r="AA1140" s="9">
        <f>return[[#This Row],[FME.DE]]-$Q$7</f>
        <v>-2.6596728656106447E-2</v>
      </c>
      <c r="AB1140" s="9">
        <f>return[[#This Row],[MRK.DE]]-$R$7</f>
        <v>1.5300265720374313E-2</v>
      </c>
      <c r="AC1140" s="9">
        <f>return[[#This Row],[PUM.DE]]-$S$7</f>
        <v>1.3261918764067267E-2</v>
      </c>
      <c r="AD1140" s="9">
        <f>return[[#This Row],[SIE.DE]]-$T$7</f>
        <v>8.281054074549191E-3</v>
      </c>
      <c r="AE1140" s="9">
        <f>return[[#This Row],[ZAL.DE]]-$U$7</f>
        <v>-2.7521239407218633E-2</v>
      </c>
    </row>
    <row r="1141" spans="3:31" x14ac:dyDescent="0.25">
      <c r="C1141" s="2">
        <v>44546</v>
      </c>
      <c r="D1141" s="5">
        <f>('Raw Wide'!B1140-'Raw Wide'!B1139)/'Raw Wide'!B1139</f>
        <v>1.7221195001308622E-2</v>
      </c>
      <c r="E1141" s="5">
        <f>('Raw Wide'!C1140-'Raw Wide'!C1139)/'Raw Wide'!C1139</f>
        <v>1.5923519225847515E-3</v>
      </c>
      <c r="F1141" s="5">
        <f>('Raw Wide'!D1140-'Raw Wide'!D1139)/'Raw Wide'!D1139</f>
        <v>1.6239586925226888E-2</v>
      </c>
      <c r="G1141" s="5">
        <f>('Raw Wide'!E1140-'Raw Wide'!E1139)/'Raw Wide'!E1139</f>
        <v>1.7735838852376892E-2</v>
      </c>
      <c r="H1141" s="5">
        <f>('Raw Wide'!F1140-'Raw Wide'!F1139)/'Raw Wide'!F1139</f>
        <v>-4.4365902187912618E-3</v>
      </c>
      <c r="I1141" s="5">
        <f>('Raw Wide'!G1140-'Raw Wide'!G1139)/'Raw Wide'!G1139</f>
        <v>2.3912090867165446E-3</v>
      </c>
      <c r="J1141" s="5">
        <f>('Raw Wide'!H1140-'Raw Wide'!H1139)/'Raw Wide'!H1139</f>
        <v>9.6930879699274452E-3</v>
      </c>
      <c r="K1141" s="5">
        <f>('Raw Wide'!I1140-'Raw Wide'!I1139)/'Raw Wide'!I1139</f>
        <v>5.7853920420218785E-3</v>
      </c>
      <c r="W1141" s="2">
        <v>44546</v>
      </c>
      <c r="X1141" s="9">
        <f>return[[#This Row],[1COV.DE]]-$N$7</f>
        <v>1.7257405761081552E-2</v>
      </c>
      <c r="Y1141" s="9">
        <f>return[[#This Row],[ADS.DE]]-$O$7</f>
        <v>1.3375865016883677E-3</v>
      </c>
      <c r="Z1141" s="9">
        <f>return[[#This Row],[DB1.DE]]-$P$7</f>
        <v>1.5671223219205048E-2</v>
      </c>
      <c r="AA1141" s="9">
        <f>return[[#This Row],[FME.DE]]-$Q$7</f>
        <v>1.7947727431587533E-2</v>
      </c>
      <c r="AB1141" s="9">
        <f>return[[#This Row],[MRK.DE]]-$R$7</f>
        <v>-4.9092079151501393E-3</v>
      </c>
      <c r="AC1141" s="9">
        <f>return[[#This Row],[PUM.DE]]-$S$7</f>
        <v>1.5890882778202586E-3</v>
      </c>
      <c r="AD1141" s="9">
        <f>return[[#This Row],[SIE.DE]]-$T$7</f>
        <v>9.5571923730960288E-3</v>
      </c>
      <c r="AE1141" s="9">
        <f>return[[#This Row],[ZAL.DE]]-$U$7</f>
        <v>5.830946659185582E-3</v>
      </c>
    </row>
    <row r="1142" spans="3:31" x14ac:dyDescent="0.25">
      <c r="C1142" s="2">
        <v>44547</v>
      </c>
      <c r="D1142" s="5">
        <f>('Raw Wide'!B1141-'Raw Wide'!B1140)/'Raw Wide'!B1140</f>
        <v>-3.8482942486165795E-4</v>
      </c>
      <c r="E1142" s="5">
        <f>('Raw Wide'!C1141-'Raw Wide'!C1140)/'Raw Wide'!C1140</f>
        <v>4.3719908327140219E-3</v>
      </c>
      <c r="F1142" s="5">
        <f>('Raw Wide'!D1141-'Raw Wide'!D1140)/'Raw Wide'!D1140</f>
        <v>1.2428989881861825E-2</v>
      </c>
      <c r="G1142" s="5">
        <f>('Raw Wide'!E1141-'Raw Wide'!E1140)/'Raw Wide'!E1140</f>
        <v>7.415677978607418E-3</v>
      </c>
      <c r="H1142" s="5">
        <f>('Raw Wide'!F1141-'Raw Wide'!F1140)/'Raw Wide'!F1140</f>
        <v>-2.0499040316780348E-2</v>
      </c>
      <c r="I1142" s="5">
        <f>('Raw Wide'!G1141-'Raw Wide'!G1140)/'Raw Wide'!G1140</f>
        <v>-1.6698485656994295E-2</v>
      </c>
      <c r="J1142" s="5">
        <f>('Raw Wide'!H1141-'Raw Wide'!H1140)/'Raw Wide'!H1140</f>
        <v>-1.400004186409144E-2</v>
      </c>
      <c r="K1142" s="5">
        <f>('Raw Wide'!I1141-'Raw Wide'!I1140)/'Raw Wide'!I1140</f>
        <v>3.7388840417186655E-3</v>
      </c>
      <c r="W1142" s="2">
        <v>44547</v>
      </c>
      <c r="X1142" s="9">
        <f>return[[#This Row],[1COV.DE]]-$N$7</f>
        <v>-3.4861866508872788E-4</v>
      </c>
      <c r="Y1142" s="9">
        <f>return[[#This Row],[ADS.DE]]-$O$7</f>
        <v>4.1172254118176377E-3</v>
      </c>
      <c r="Z1142" s="9">
        <f>return[[#This Row],[DB1.DE]]-$P$7</f>
        <v>1.1860626175839984E-2</v>
      </c>
      <c r="AA1142" s="9">
        <f>return[[#This Row],[FME.DE]]-$Q$7</f>
        <v>7.6275665578180597E-3</v>
      </c>
      <c r="AB1142" s="9">
        <f>return[[#This Row],[MRK.DE]]-$R$7</f>
        <v>-2.0971658013139226E-2</v>
      </c>
      <c r="AC1142" s="9">
        <f>return[[#This Row],[PUM.DE]]-$S$7</f>
        <v>-1.7500606465890581E-2</v>
      </c>
      <c r="AD1142" s="9">
        <f>return[[#This Row],[SIE.DE]]-$T$7</f>
        <v>-1.4135937460922857E-2</v>
      </c>
      <c r="AE1142" s="9">
        <f>return[[#This Row],[ZAL.DE]]-$U$7</f>
        <v>3.784438658882369E-3</v>
      </c>
    </row>
    <row r="1143" spans="3:31" x14ac:dyDescent="0.25">
      <c r="C1143" s="2">
        <v>44550</v>
      </c>
      <c r="D1143" s="5">
        <f>('Raw Wide'!B1142-'Raw Wide'!B1141)/'Raw Wide'!B1141</f>
        <v>-1.7320974975625618E-2</v>
      </c>
      <c r="E1143" s="5">
        <f>('Raw Wide'!C1142-'Raw Wide'!C1141)/'Raw Wide'!C1141</f>
        <v>-3.0470895491184258E-2</v>
      </c>
      <c r="F1143" s="5">
        <f>('Raw Wide'!D1142-'Raw Wide'!D1141)/'Raw Wide'!D1141</f>
        <v>-1.7537706266294802E-2</v>
      </c>
      <c r="G1143" s="5">
        <f>('Raw Wide'!E1142-'Raw Wide'!E1141)/'Raw Wide'!E1141</f>
        <v>-1.9138823993488981E-2</v>
      </c>
      <c r="H1143" s="5">
        <f>('Raw Wide'!F1142-'Raw Wide'!F1141)/'Raw Wide'!F1141</f>
        <v>2.1383029641395084E-2</v>
      </c>
      <c r="I1143" s="5">
        <f>('Raw Wide'!G1142-'Raw Wide'!G1141)/'Raw Wide'!G1141</f>
        <v>-8.7336503891489135E-3</v>
      </c>
      <c r="J1143" s="5">
        <f>('Raw Wide'!H1142-'Raw Wide'!H1141)/'Raw Wide'!H1141</f>
        <v>-2.1771502639290875E-2</v>
      </c>
      <c r="K1143" s="5">
        <f>('Raw Wide'!I1142-'Raw Wide'!I1141)/'Raw Wide'!I1141</f>
        <v>-1.97708444224565E-2</v>
      </c>
      <c r="W1143" s="2">
        <v>44550</v>
      </c>
      <c r="X1143" s="9">
        <f>return[[#This Row],[1COV.DE]]-$N$7</f>
        <v>-1.7284764215852687E-2</v>
      </c>
      <c r="Y1143" s="9">
        <f>return[[#This Row],[ADS.DE]]-$O$7</f>
        <v>-3.0725660912080642E-2</v>
      </c>
      <c r="Z1143" s="9">
        <f>return[[#This Row],[DB1.DE]]-$P$7</f>
        <v>-1.8106069972316643E-2</v>
      </c>
      <c r="AA1143" s="9">
        <f>return[[#This Row],[FME.DE]]-$Q$7</f>
        <v>-1.892693541427834E-2</v>
      </c>
      <c r="AB1143" s="9">
        <f>return[[#This Row],[MRK.DE]]-$R$7</f>
        <v>2.0910411945036206E-2</v>
      </c>
      <c r="AC1143" s="9">
        <f>return[[#This Row],[PUM.DE]]-$S$7</f>
        <v>-9.5357711980452002E-3</v>
      </c>
      <c r="AD1143" s="9">
        <f>return[[#This Row],[SIE.DE]]-$T$7</f>
        <v>-2.190739823612229E-2</v>
      </c>
      <c r="AE1143" s="9">
        <f>return[[#This Row],[ZAL.DE]]-$U$7</f>
        <v>-1.9725289805292794E-2</v>
      </c>
    </row>
    <row r="1144" spans="3:31" x14ac:dyDescent="0.25">
      <c r="C1144" s="2">
        <v>44551</v>
      </c>
      <c r="D1144" s="5">
        <f>('Raw Wide'!B1143-'Raw Wide'!B1142)/'Raw Wide'!B1142</f>
        <v>1.0967467390716608E-2</v>
      </c>
      <c r="E1144" s="5">
        <f>('Raw Wide'!C1143-'Raw Wide'!C1142)/'Raw Wide'!C1142</f>
        <v>5.5102754973937167E-3</v>
      </c>
      <c r="F1144" s="5">
        <f>('Raw Wide'!D1143-'Raw Wide'!D1142)/'Raw Wide'!D1142</f>
        <v>3.1417270911800417E-2</v>
      </c>
      <c r="G1144" s="5">
        <f>('Raw Wide'!E1143-'Raw Wide'!E1142)/'Raw Wide'!E1142</f>
        <v>2.6266498367276486E-2</v>
      </c>
      <c r="H1144" s="5">
        <f>('Raw Wide'!F1143-'Raw Wide'!F1142)/'Raw Wide'!F1142</f>
        <v>4.0089169248534763E-3</v>
      </c>
      <c r="I1144" s="5">
        <f>('Raw Wide'!G1143-'Raw Wide'!G1142)/'Raw Wide'!G1142</f>
        <v>6.8526551635992652E-3</v>
      </c>
      <c r="J1144" s="5">
        <f>('Raw Wide'!H1143-'Raw Wide'!H1142)/'Raw Wide'!H1142</f>
        <v>1.3132556809268526E-2</v>
      </c>
      <c r="K1144" s="5">
        <f>('Raw Wide'!I1143-'Raw Wide'!I1142)/'Raw Wide'!I1142</f>
        <v>7.015551213550077E-3</v>
      </c>
      <c r="W1144" s="2">
        <v>44551</v>
      </c>
      <c r="X1144" s="9">
        <f>return[[#This Row],[1COV.DE]]-$N$7</f>
        <v>1.1003678150489539E-2</v>
      </c>
      <c r="Y1144" s="9">
        <f>return[[#This Row],[ADS.DE]]-$O$7</f>
        <v>5.2555100764973325E-3</v>
      </c>
      <c r="Z1144" s="9">
        <f>return[[#This Row],[DB1.DE]]-$P$7</f>
        <v>3.0848907205778577E-2</v>
      </c>
      <c r="AA1144" s="9">
        <f>return[[#This Row],[FME.DE]]-$Q$7</f>
        <v>2.6478386946487128E-2</v>
      </c>
      <c r="AB1144" s="9">
        <f>return[[#This Row],[MRK.DE]]-$R$7</f>
        <v>3.5362992284945984E-3</v>
      </c>
      <c r="AC1144" s="9">
        <f>return[[#This Row],[PUM.DE]]-$S$7</f>
        <v>6.0505343547029794E-3</v>
      </c>
      <c r="AD1144" s="9">
        <f>return[[#This Row],[SIE.DE]]-$T$7</f>
        <v>1.2996661212437109E-2</v>
      </c>
      <c r="AE1144" s="9">
        <f>return[[#This Row],[ZAL.DE]]-$U$7</f>
        <v>7.0611058307137806E-3</v>
      </c>
    </row>
    <row r="1145" spans="3:31" x14ac:dyDescent="0.25">
      <c r="C1145" s="2">
        <v>44552</v>
      </c>
      <c r="D1145" s="5">
        <f>('Raw Wide'!B1144-'Raw Wide'!B1143)/'Raw Wide'!B1143</f>
        <v>3.4870331079192136E-3</v>
      </c>
      <c r="E1145" s="5">
        <f>('Raw Wide'!C1144-'Raw Wide'!C1143)/'Raw Wide'!C1143</f>
        <v>1.3395483892426426E-2</v>
      </c>
      <c r="F1145" s="5">
        <f>('Raw Wide'!D1144-'Raw Wide'!D1143)/'Raw Wide'!D1143</f>
        <v>-2.7690705696747663E-3</v>
      </c>
      <c r="G1145" s="5">
        <f>('Raw Wide'!E1144-'Raw Wide'!E1143)/'Raw Wide'!E1143</f>
        <v>1.3528282749718823E-2</v>
      </c>
      <c r="H1145" s="5">
        <f>('Raw Wide'!F1144-'Raw Wide'!F1143)/'Raw Wide'!F1143</f>
        <v>9.316789257186436E-3</v>
      </c>
      <c r="I1145" s="5">
        <f>('Raw Wide'!G1144-'Raw Wide'!G1143)/'Raw Wide'!G1143</f>
        <v>2.1876560420356534E-2</v>
      </c>
      <c r="J1145" s="5">
        <f>('Raw Wide'!H1144-'Raw Wide'!H1143)/'Raw Wide'!H1143</f>
        <v>7.231489624095741E-3</v>
      </c>
      <c r="K1145" s="5">
        <f>('Raw Wide'!I1144-'Raw Wide'!I1143)/'Raw Wide'!I1143</f>
        <v>1.5384571396674207E-2</v>
      </c>
      <c r="W1145" s="2">
        <v>44552</v>
      </c>
      <c r="X1145" s="9">
        <f>return[[#This Row],[1COV.DE]]-$N$7</f>
        <v>3.5232438676921435E-3</v>
      </c>
      <c r="Y1145" s="9">
        <f>return[[#This Row],[ADS.DE]]-$O$7</f>
        <v>1.3140718471530042E-2</v>
      </c>
      <c r="Z1145" s="9">
        <f>return[[#This Row],[DB1.DE]]-$P$7</f>
        <v>-3.3374342756966068E-3</v>
      </c>
      <c r="AA1145" s="9">
        <f>return[[#This Row],[FME.DE]]-$Q$7</f>
        <v>1.3740171328929464E-2</v>
      </c>
      <c r="AB1145" s="9">
        <f>return[[#This Row],[MRK.DE]]-$R$7</f>
        <v>8.8441715608275576E-3</v>
      </c>
      <c r="AC1145" s="9">
        <f>return[[#This Row],[PUM.DE]]-$S$7</f>
        <v>2.1074439611460247E-2</v>
      </c>
      <c r="AD1145" s="9">
        <f>return[[#This Row],[SIE.DE]]-$T$7</f>
        <v>7.0955940272643256E-3</v>
      </c>
      <c r="AE1145" s="9">
        <f>return[[#This Row],[ZAL.DE]]-$U$7</f>
        <v>1.5430126013837911E-2</v>
      </c>
    </row>
    <row r="1146" spans="3:31" x14ac:dyDescent="0.25">
      <c r="C1146" s="2">
        <v>44553</v>
      </c>
      <c r="D1146" s="5">
        <f>('Raw Wide'!B1145-'Raw Wide'!B1144)/'Raw Wide'!B1144</f>
        <v>1.6602309030154035E-2</v>
      </c>
      <c r="E1146" s="5">
        <f>('Raw Wide'!C1145-'Raw Wide'!C1144)/'Raw Wide'!C1144</f>
        <v>9.0126272021159304E-3</v>
      </c>
      <c r="F1146" s="5">
        <f>('Raw Wide'!D1145-'Raw Wide'!D1144)/'Raw Wide'!D1144</f>
        <v>1.2148571992302128E-2</v>
      </c>
      <c r="G1146" s="5">
        <f>('Raw Wide'!E1145-'Raw Wide'!E1144)/'Raw Wide'!E1144</f>
        <v>1.7676722507703038E-2</v>
      </c>
      <c r="H1146" s="5">
        <f>('Raw Wide'!F1145-'Raw Wide'!F1144)/'Raw Wide'!F1144</f>
        <v>-1.0109886928007955E-2</v>
      </c>
      <c r="I1146" s="5">
        <f>('Raw Wide'!G1145-'Raw Wide'!G1144)/'Raw Wide'!G1144</f>
        <v>4.7573238801651568E-3</v>
      </c>
      <c r="J1146" s="5">
        <f>('Raw Wide'!H1145-'Raw Wide'!H1144)/'Raw Wide'!H1144</f>
        <v>1.7474909665014079E-2</v>
      </c>
      <c r="K1146" s="5">
        <f>('Raw Wide'!I1145-'Raw Wide'!I1144)/'Raw Wide'!I1144</f>
        <v>8.0045455689615914E-3</v>
      </c>
      <c r="W1146" s="2">
        <v>44553</v>
      </c>
      <c r="X1146" s="9">
        <f>return[[#This Row],[1COV.DE]]-$N$7</f>
        <v>1.6638519789926965E-2</v>
      </c>
      <c r="Y1146" s="9">
        <f>return[[#This Row],[ADS.DE]]-$O$7</f>
        <v>8.7578617812195461E-3</v>
      </c>
      <c r="Z1146" s="9">
        <f>return[[#This Row],[DB1.DE]]-$P$7</f>
        <v>1.1580208286280287E-2</v>
      </c>
      <c r="AA1146" s="9">
        <f>return[[#This Row],[FME.DE]]-$Q$7</f>
        <v>1.788861108691368E-2</v>
      </c>
      <c r="AB1146" s="9">
        <f>return[[#This Row],[MRK.DE]]-$R$7</f>
        <v>-1.0582504624366834E-2</v>
      </c>
      <c r="AC1146" s="9">
        <f>return[[#This Row],[PUM.DE]]-$S$7</f>
        <v>3.955203071268871E-3</v>
      </c>
      <c r="AD1146" s="9">
        <f>return[[#This Row],[SIE.DE]]-$T$7</f>
        <v>1.7339014068182664E-2</v>
      </c>
      <c r="AE1146" s="9">
        <f>return[[#This Row],[ZAL.DE]]-$U$7</f>
        <v>8.050100186125295E-3</v>
      </c>
    </row>
    <row r="1147" spans="3:31" x14ac:dyDescent="0.25">
      <c r="C1147" s="2">
        <v>44557</v>
      </c>
      <c r="D1147" s="5">
        <f>('Raw Wide'!B1146-'Raw Wide'!B1145)/'Raw Wide'!B1145</f>
        <v>1.0634318594470341E-2</v>
      </c>
      <c r="E1147" s="5">
        <f>('Raw Wide'!C1146-'Raw Wide'!C1145)/'Raw Wide'!C1145</f>
        <v>4.1683483181016081E-3</v>
      </c>
      <c r="F1147" s="5">
        <f>('Raw Wide'!D1146-'Raw Wide'!D1145)/'Raw Wide'!D1145</f>
        <v>2.4004853769261829E-3</v>
      </c>
      <c r="G1147" s="5">
        <f>('Raw Wide'!E1146-'Raw Wide'!E1145)/'Raw Wide'!E1145</f>
        <v>1.4179937423070518E-3</v>
      </c>
      <c r="H1147" s="5">
        <f>('Raw Wide'!F1146-'Raw Wide'!F1145)/'Raw Wide'!F1145</f>
        <v>1.2433369861304186E-2</v>
      </c>
      <c r="I1147" s="5">
        <f>('Raw Wide'!G1146-'Raw Wide'!G1145)/'Raw Wide'!G1145</f>
        <v>4.7353257900022779E-4</v>
      </c>
      <c r="J1147" s="5">
        <f>('Raw Wide'!H1146-'Raw Wide'!H1145)/'Raw Wide'!H1145</f>
        <v>3.8610065571832862E-3</v>
      </c>
      <c r="K1147" s="5">
        <f>('Raw Wide'!I1146-'Raw Wide'!I1145)/'Raw Wide'!I1145</f>
        <v>-8.5079413715810734E-4</v>
      </c>
      <c r="W1147" s="2">
        <v>44557</v>
      </c>
      <c r="X1147" s="9">
        <f>return[[#This Row],[1COV.DE]]-$N$7</f>
        <v>1.0670529354243272E-2</v>
      </c>
      <c r="Y1147" s="9">
        <f>return[[#This Row],[ADS.DE]]-$O$7</f>
        <v>3.9135828972052238E-3</v>
      </c>
      <c r="Z1147" s="9">
        <f>return[[#This Row],[DB1.DE]]-$P$7</f>
        <v>1.8321216709043424E-3</v>
      </c>
      <c r="AA1147" s="9">
        <f>return[[#This Row],[FME.DE]]-$Q$7</f>
        <v>1.6298823215176938E-3</v>
      </c>
      <c r="AB1147" s="9">
        <f>return[[#This Row],[MRK.DE]]-$R$7</f>
        <v>1.1960752164945307E-2</v>
      </c>
      <c r="AC1147" s="9">
        <f>return[[#This Row],[PUM.DE]]-$S$7</f>
        <v>-3.2858822989605824E-4</v>
      </c>
      <c r="AD1147" s="9">
        <f>return[[#This Row],[SIE.DE]]-$T$7</f>
        <v>3.7251109603518703E-3</v>
      </c>
      <c r="AE1147" s="9">
        <f>return[[#This Row],[ZAL.DE]]-$U$7</f>
        <v>-8.0523951999440368E-4</v>
      </c>
    </row>
    <row r="1148" spans="3:31" x14ac:dyDescent="0.25">
      <c r="C1148" s="2">
        <v>44558</v>
      </c>
      <c r="D1148" s="5">
        <f>('Raw Wide'!B1147-'Raw Wide'!B1146)/'Raw Wide'!B1146</f>
        <v>1.1273902304760134E-2</v>
      </c>
      <c r="E1148" s="5">
        <f>('Raw Wide'!C1147-'Raw Wide'!C1146)/'Raw Wide'!C1146</f>
        <v>8.10434970399131E-3</v>
      </c>
      <c r="F1148" s="5">
        <f>('Raw Wide'!D1147-'Raw Wide'!D1146)/'Raw Wide'!D1146</f>
        <v>1.026340514259429E-2</v>
      </c>
      <c r="G1148" s="5">
        <f>('Raw Wide'!E1147-'Raw Wide'!E1146)/'Raw Wide'!E1146</f>
        <v>4.9557058147946809E-3</v>
      </c>
      <c r="H1148" s="5">
        <f>('Raw Wide'!F1147-'Raw Wide'!F1146)/'Raw Wide'!F1146</f>
        <v>6.1403442458938294E-3</v>
      </c>
      <c r="I1148" s="5">
        <f>('Raw Wide'!G1147-'Raw Wide'!G1146)/'Raw Wide'!G1146</f>
        <v>1.088503155676937E-2</v>
      </c>
      <c r="J1148" s="5">
        <f>('Raw Wide'!H1147-'Raw Wide'!H1146)/'Raw Wide'!H1146</f>
        <v>1.3395255476956486E-2</v>
      </c>
      <c r="K1148" s="5">
        <f>('Raw Wide'!I1147-'Raw Wide'!I1146)/'Raw Wide'!I1146</f>
        <v>4.825489707997406E-3</v>
      </c>
      <c r="W1148" s="2">
        <v>44558</v>
      </c>
      <c r="X1148" s="9">
        <f>return[[#This Row],[1COV.DE]]-$N$7</f>
        <v>1.1310113064533065E-2</v>
      </c>
      <c r="Y1148" s="9">
        <f>return[[#This Row],[ADS.DE]]-$O$7</f>
        <v>7.8495842830949257E-3</v>
      </c>
      <c r="Z1148" s="9">
        <f>return[[#This Row],[DB1.DE]]-$P$7</f>
        <v>9.6950414365724498E-3</v>
      </c>
      <c r="AA1148" s="9">
        <f>return[[#This Row],[FME.DE]]-$Q$7</f>
        <v>5.1675943940053225E-3</v>
      </c>
      <c r="AB1148" s="9">
        <f>return[[#This Row],[MRK.DE]]-$R$7</f>
        <v>5.6677265495349519E-3</v>
      </c>
      <c r="AC1148" s="9">
        <f>return[[#This Row],[PUM.DE]]-$S$7</f>
        <v>1.0082910747873083E-2</v>
      </c>
      <c r="AD1148" s="9">
        <f>return[[#This Row],[SIE.DE]]-$T$7</f>
        <v>1.325935988012507E-2</v>
      </c>
      <c r="AE1148" s="9">
        <f>return[[#This Row],[ZAL.DE]]-$U$7</f>
        <v>4.8710443251611096E-3</v>
      </c>
    </row>
    <row r="1149" spans="3:31" x14ac:dyDescent="0.25">
      <c r="C1149" s="2">
        <v>44559</v>
      </c>
      <c r="D1149" s="5">
        <f>('Raw Wide'!B1148-'Raw Wide'!B1147)/'Raw Wide'!B1147</f>
        <v>0</v>
      </c>
      <c r="E1149" s="5">
        <f>('Raw Wide'!C1148-'Raw Wide'!C1147)/'Raw Wide'!C1147</f>
        <v>-3.529356314842485E-3</v>
      </c>
      <c r="F1149" s="5">
        <f>('Raw Wide'!D1148-'Raw Wide'!D1147)/'Raw Wide'!D1147</f>
        <v>-7.7886258001362797E-3</v>
      </c>
      <c r="G1149" s="5">
        <f>('Raw Wide'!E1148-'Raw Wide'!E1147)/'Raw Wide'!E1147</f>
        <v>7.3970191267751836E-3</v>
      </c>
      <c r="H1149" s="5">
        <f>('Raw Wide'!F1148-'Raw Wide'!F1147)/'Raw Wide'!F1147</f>
        <v>-2.1795799412916181E-3</v>
      </c>
      <c r="I1149" s="5">
        <f>('Raw Wide'!G1148-'Raw Wide'!G1147)/'Raw Wide'!G1147</f>
        <v>2.3408418941704167E-3</v>
      </c>
      <c r="J1149" s="5">
        <f>('Raw Wide'!H1148-'Raw Wide'!H1147)/'Raw Wide'!H1147</f>
        <v>-6.8053790924463243E-3</v>
      </c>
      <c r="K1149" s="5">
        <f>('Raw Wide'!I1148-'Raw Wide'!I1147)/'Raw Wide'!I1147</f>
        <v>-1.4125140644416015E-3</v>
      </c>
      <c r="W1149" s="2">
        <v>44559</v>
      </c>
      <c r="X1149" s="9">
        <f>return[[#This Row],[1COV.DE]]-$N$7</f>
        <v>3.6210759772930063E-5</v>
      </c>
      <c r="Y1149" s="9">
        <f>return[[#This Row],[ADS.DE]]-$O$7</f>
        <v>-3.7841217357388688E-3</v>
      </c>
      <c r="Z1149" s="9">
        <f>return[[#This Row],[DB1.DE]]-$P$7</f>
        <v>-8.3569895061581193E-3</v>
      </c>
      <c r="AA1149" s="9">
        <f>return[[#This Row],[FME.DE]]-$Q$7</f>
        <v>7.6089077059858252E-3</v>
      </c>
      <c r="AB1149" s="9">
        <f>return[[#This Row],[MRK.DE]]-$R$7</f>
        <v>-2.652197637650496E-3</v>
      </c>
      <c r="AC1149" s="9">
        <f>return[[#This Row],[PUM.DE]]-$S$7</f>
        <v>1.5387210852741307E-3</v>
      </c>
      <c r="AD1149" s="9">
        <f>return[[#This Row],[SIE.DE]]-$T$7</f>
        <v>-6.9412746892777398E-3</v>
      </c>
      <c r="AE1149" s="9">
        <f>return[[#This Row],[ZAL.DE]]-$U$7</f>
        <v>-1.3669594472778977E-3</v>
      </c>
    </row>
    <row r="1150" spans="3:31" x14ac:dyDescent="0.25">
      <c r="C1150" s="2">
        <v>44560</v>
      </c>
      <c r="D1150" s="5">
        <f>('Raw Wide'!B1149-'Raw Wide'!B1148)/'Raw Wide'!B1148</f>
        <v>7.0605998879337863E-3</v>
      </c>
      <c r="E1150" s="5">
        <f>('Raw Wide'!C1149-'Raw Wide'!C1148)/'Raw Wide'!C1148</f>
        <v>-3.5419770521689879E-3</v>
      </c>
      <c r="F1150" s="5">
        <f>('Raw Wide'!D1149-'Raw Wide'!D1148)/'Raw Wide'!D1148</f>
        <v>4.0956401785754949E-3</v>
      </c>
      <c r="G1150" s="5">
        <f>('Raw Wide'!E1149-'Raw Wide'!E1148)/'Raw Wide'!E1148</f>
        <v>-1.0489885591097843E-3</v>
      </c>
      <c r="H1150" s="5">
        <f>('Raw Wide'!F1149-'Raw Wide'!F1148)/'Raw Wide'!F1148</f>
        <v>-8.3005421564908352E-3</v>
      </c>
      <c r="I1150" s="5">
        <f>('Raw Wide'!G1149-'Raw Wide'!G1148)/'Raw Wide'!G1148</f>
        <v>4.2035467515491405E-3</v>
      </c>
      <c r="J1150" s="5">
        <f>('Raw Wide'!H1149-'Raw Wide'!H1148)/'Raw Wide'!H1148</f>
        <v>5.9295636354446853E-3</v>
      </c>
      <c r="K1150" s="5">
        <f>('Raw Wide'!I1149-'Raw Wide'!I1148)/'Raw Wide'!I1148</f>
        <v>6.223508043430425E-3</v>
      </c>
      <c r="W1150" s="2">
        <v>44560</v>
      </c>
      <c r="X1150" s="9">
        <f>return[[#This Row],[1COV.DE]]-$N$7</f>
        <v>7.0968106477067167E-3</v>
      </c>
      <c r="Y1150" s="9">
        <f>return[[#This Row],[ADS.DE]]-$O$7</f>
        <v>-3.7967424730653717E-3</v>
      </c>
      <c r="Z1150" s="9">
        <f>return[[#This Row],[DB1.DE]]-$P$7</f>
        <v>3.5272764725536544E-3</v>
      </c>
      <c r="AA1150" s="9">
        <f>return[[#This Row],[FME.DE]]-$Q$7</f>
        <v>-8.370999798991423E-4</v>
      </c>
      <c r="AB1150" s="9">
        <f>return[[#This Row],[MRK.DE]]-$R$7</f>
        <v>-8.7731598528497136E-3</v>
      </c>
      <c r="AC1150" s="9">
        <f>return[[#This Row],[PUM.DE]]-$S$7</f>
        <v>3.4014259426528547E-3</v>
      </c>
      <c r="AD1150" s="9">
        <f>return[[#This Row],[SIE.DE]]-$T$7</f>
        <v>5.7936680386132698E-3</v>
      </c>
      <c r="AE1150" s="9">
        <f>return[[#This Row],[ZAL.DE]]-$U$7</f>
        <v>6.2690626605941286E-3</v>
      </c>
    </row>
    <row r="1151" spans="3:31" x14ac:dyDescent="0.25">
      <c r="C1151" s="2">
        <v>44564</v>
      </c>
      <c r="D1151" s="5">
        <f>('Raw Wide'!B1150-'Raw Wide'!B1149)/'Raw Wide'!B1149</f>
        <v>1.5129156515611634E-2</v>
      </c>
      <c r="E1151" s="5">
        <f>('Raw Wide'!C1150-'Raw Wide'!C1149)/'Raw Wide'!C1149</f>
        <v>2.3301774178265448E-2</v>
      </c>
      <c r="F1151" s="5">
        <f>('Raw Wide'!D1150-'Raw Wide'!D1149)/'Raw Wide'!D1149</f>
        <v>6.7971839033718103E-4</v>
      </c>
      <c r="G1151" s="5">
        <f>('Raw Wide'!E1150-'Raw Wide'!E1149)/'Raw Wide'!E1149</f>
        <v>-3.8501988602172468E-3</v>
      </c>
      <c r="H1151" s="5">
        <f>('Raw Wide'!F1150-'Raw Wide'!F1149)/'Raw Wide'!F1149</f>
        <v>-1.8061691004017687E-2</v>
      </c>
      <c r="I1151" s="5">
        <f>('Raw Wide'!G1150-'Raw Wide'!G1149)/'Raw Wide'!G1149</f>
        <v>-3.255775147818319E-3</v>
      </c>
      <c r="J1151" s="5">
        <f>('Raw Wide'!H1150-'Raw Wide'!H1149)/'Raw Wide'!H1149</f>
        <v>6.8117274570495224E-3</v>
      </c>
      <c r="K1151" s="5">
        <f>('Raw Wide'!I1150-'Raw Wide'!I1149)/'Raw Wide'!I1149</f>
        <v>2.6426736384969594E-2</v>
      </c>
      <c r="W1151" s="2">
        <v>44564</v>
      </c>
      <c r="X1151" s="9">
        <f>return[[#This Row],[1COV.DE]]-$N$7</f>
        <v>1.5165367275384565E-2</v>
      </c>
      <c r="Y1151" s="9">
        <f>return[[#This Row],[ADS.DE]]-$O$7</f>
        <v>2.3047008757369064E-2</v>
      </c>
      <c r="Z1151" s="9">
        <f>return[[#This Row],[DB1.DE]]-$P$7</f>
        <v>1.1135468431534064E-4</v>
      </c>
      <c r="AA1151" s="9">
        <f>return[[#This Row],[FME.DE]]-$Q$7</f>
        <v>-3.6383102810066048E-3</v>
      </c>
      <c r="AB1151" s="9">
        <f>return[[#This Row],[MRK.DE]]-$R$7</f>
        <v>-1.8534308700376565E-2</v>
      </c>
      <c r="AC1151" s="9">
        <f>return[[#This Row],[PUM.DE]]-$S$7</f>
        <v>-4.0578959567146048E-3</v>
      </c>
      <c r="AD1151" s="9">
        <f>return[[#This Row],[SIE.DE]]-$T$7</f>
        <v>6.6758318602181069E-3</v>
      </c>
      <c r="AE1151" s="9">
        <f>return[[#This Row],[ZAL.DE]]-$U$7</f>
        <v>2.6472291002133299E-2</v>
      </c>
    </row>
    <row r="1152" spans="3:31" x14ac:dyDescent="0.25">
      <c r="C1152" s="2">
        <v>44565</v>
      </c>
      <c r="D1152" s="5">
        <f>('Raw Wide'!B1151-'Raw Wide'!B1150)/'Raw Wide'!B1150</f>
        <v>1.7084624193758252E-2</v>
      </c>
      <c r="E1152" s="5">
        <f>('Raw Wide'!C1151-'Raw Wide'!C1150)/'Raw Wide'!C1150</f>
        <v>-2.3157307485369336E-3</v>
      </c>
      <c r="F1152" s="5">
        <f>('Raw Wide'!D1151-'Raw Wide'!D1150)/'Raw Wide'!D1150</f>
        <v>-4.4157366033267254E-3</v>
      </c>
      <c r="G1152" s="5">
        <f>('Raw Wide'!E1151-'Raw Wide'!E1150)/'Raw Wide'!E1150</f>
        <v>8.0815852946219489E-3</v>
      </c>
      <c r="H1152" s="5">
        <f>('Raw Wide'!F1151-'Raw Wide'!F1150)/'Raw Wide'!F1150</f>
        <v>-8.9726999951378079E-3</v>
      </c>
      <c r="I1152" s="5">
        <f>('Raw Wide'!G1151-'Raw Wide'!G1150)/'Raw Wide'!G1150</f>
        <v>7.9327918930482202E-3</v>
      </c>
      <c r="J1152" s="5">
        <f>('Raw Wide'!H1151-'Raw Wide'!H1150)/'Raw Wide'!H1150</f>
        <v>1.105906293833602E-2</v>
      </c>
      <c r="K1152" s="5">
        <f>('Raw Wide'!I1151-'Raw Wide'!I1150)/'Raw Wide'!I1150</f>
        <v>-4.1906301365638339E-2</v>
      </c>
      <c r="W1152" s="2">
        <v>44565</v>
      </c>
      <c r="X1152" s="9">
        <f>return[[#This Row],[1COV.DE]]-$N$7</f>
        <v>1.7120834953531183E-2</v>
      </c>
      <c r="Y1152" s="9">
        <f>return[[#This Row],[ADS.DE]]-$O$7</f>
        <v>-2.5704961694333174E-3</v>
      </c>
      <c r="Z1152" s="9">
        <f>return[[#This Row],[DB1.DE]]-$P$7</f>
        <v>-4.9841003093485658E-3</v>
      </c>
      <c r="AA1152" s="9">
        <f>return[[#This Row],[FME.DE]]-$Q$7</f>
        <v>8.2934738738325905E-3</v>
      </c>
      <c r="AB1152" s="9">
        <f>return[[#This Row],[MRK.DE]]-$R$7</f>
        <v>-9.4453176914966862E-3</v>
      </c>
      <c r="AC1152" s="9">
        <f>return[[#This Row],[PUM.DE]]-$S$7</f>
        <v>7.1306710841519344E-3</v>
      </c>
      <c r="AD1152" s="9">
        <f>return[[#This Row],[SIE.DE]]-$T$7</f>
        <v>1.0923167341504603E-2</v>
      </c>
      <c r="AE1152" s="9">
        <f>return[[#This Row],[ZAL.DE]]-$U$7</f>
        <v>-4.1860746748474634E-2</v>
      </c>
    </row>
    <row r="1153" spans="3:31" x14ac:dyDescent="0.25">
      <c r="C1153" s="2">
        <v>44566</v>
      </c>
      <c r="D1153" s="5">
        <f>('Raw Wide'!B1152-'Raw Wide'!B1151)/'Raw Wide'!B1151</f>
        <v>2.1443940645843918E-2</v>
      </c>
      <c r="E1153" s="5">
        <f>('Raw Wide'!C1152-'Raw Wide'!C1151)/'Raw Wide'!C1151</f>
        <v>9.090931731003225E-3</v>
      </c>
      <c r="F1153" s="5">
        <f>('Raw Wide'!D1152-'Raw Wide'!D1151)/'Raw Wide'!D1151</f>
        <v>3.0705742210336276E-3</v>
      </c>
      <c r="G1153" s="5">
        <f>('Raw Wide'!E1152-'Raw Wide'!E1151)/'Raw Wide'!E1151</f>
        <v>-2.0913225554555909E-2</v>
      </c>
      <c r="H1153" s="5">
        <f>('Raw Wide'!F1152-'Raw Wide'!F1151)/'Raw Wide'!F1151</f>
        <v>-3.3499229478287949E-2</v>
      </c>
      <c r="I1153" s="5">
        <f>('Raw Wide'!G1152-'Raw Wide'!G1151)/'Raw Wide'!G1151</f>
        <v>-1.8518230403106401E-3</v>
      </c>
      <c r="J1153" s="5">
        <f>('Raw Wide'!H1152-'Raw Wide'!H1151)/'Raw Wide'!H1151</f>
        <v>1.6342791908611043E-2</v>
      </c>
      <c r="K1153" s="5">
        <f>('Raw Wide'!I1152-'Raw Wide'!I1151)/'Raw Wide'!I1151</f>
        <v>2.5728988360907042E-3</v>
      </c>
      <c r="W1153" s="2">
        <v>44566</v>
      </c>
      <c r="X1153" s="9">
        <f>return[[#This Row],[1COV.DE]]-$N$7</f>
        <v>2.1480151405616849E-2</v>
      </c>
      <c r="Y1153" s="9">
        <f>return[[#This Row],[ADS.DE]]-$O$7</f>
        <v>8.8361663101068407E-3</v>
      </c>
      <c r="Z1153" s="9">
        <f>return[[#This Row],[DB1.DE]]-$P$7</f>
        <v>2.5022105150117871E-3</v>
      </c>
      <c r="AA1153" s="9">
        <f>return[[#This Row],[FME.DE]]-$Q$7</f>
        <v>-2.0701336975345267E-2</v>
      </c>
      <c r="AB1153" s="9">
        <f>return[[#This Row],[MRK.DE]]-$R$7</f>
        <v>-3.3971847174646824E-2</v>
      </c>
      <c r="AC1153" s="9">
        <f>return[[#This Row],[PUM.DE]]-$S$7</f>
        <v>-2.6539438492069259E-3</v>
      </c>
      <c r="AD1153" s="9">
        <f>return[[#This Row],[SIE.DE]]-$T$7</f>
        <v>1.6206896311779628E-2</v>
      </c>
      <c r="AE1153" s="9">
        <f>return[[#This Row],[ZAL.DE]]-$U$7</f>
        <v>2.6184534532544077E-3</v>
      </c>
    </row>
    <row r="1154" spans="3:31" x14ac:dyDescent="0.25">
      <c r="C1154" s="2">
        <v>44567</v>
      </c>
      <c r="D1154" s="5">
        <f>('Raw Wide'!B1153-'Raw Wide'!B1152)/'Raw Wide'!B1152</f>
        <v>-5.248437969166673E-3</v>
      </c>
      <c r="E1154" s="5">
        <f>('Raw Wide'!C1153-'Raw Wide'!C1152)/'Raw Wide'!C1152</f>
        <v>-3.105236351970991E-2</v>
      </c>
      <c r="F1154" s="5">
        <f>('Raw Wide'!D1153-'Raw Wide'!D1152)/'Raw Wide'!D1152</f>
        <v>-1.0203198603966231E-3</v>
      </c>
      <c r="G1154" s="5">
        <f>('Raw Wide'!E1153-'Raw Wide'!E1152)/'Raw Wide'!E1152</f>
        <v>2.1359948835904703E-3</v>
      </c>
      <c r="H1154" s="5">
        <f>('Raw Wide'!F1153-'Raw Wide'!F1152)/'Raw Wide'!F1152</f>
        <v>-2.2014075012486711E-2</v>
      </c>
      <c r="I1154" s="5">
        <f>('Raw Wide'!G1153-'Raw Wide'!G1152)/'Raw Wide'!G1152</f>
        <v>-4.6846001173020464E-2</v>
      </c>
      <c r="J1154" s="5">
        <f>('Raw Wide'!H1153-'Raw Wide'!H1152)/'Raw Wide'!H1152</f>
        <v>-2.4056660189585629E-2</v>
      </c>
      <c r="K1154" s="5">
        <f>('Raw Wide'!I1153-'Raw Wide'!I1152)/'Raw Wide'!I1152</f>
        <v>-4.2201298006861905E-2</v>
      </c>
      <c r="W1154" s="2">
        <v>44567</v>
      </c>
      <c r="X1154" s="9">
        <f>return[[#This Row],[1COV.DE]]-$N$7</f>
        <v>-5.2122272093937426E-3</v>
      </c>
      <c r="Y1154" s="9">
        <f>return[[#This Row],[ADS.DE]]-$O$7</f>
        <v>-3.1307128940606291E-2</v>
      </c>
      <c r="Z1154" s="9">
        <f>return[[#This Row],[DB1.DE]]-$P$7</f>
        <v>-1.5886835664184634E-3</v>
      </c>
      <c r="AA1154" s="9">
        <f>return[[#This Row],[FME.DE]]-$Q$7</f>
        <v>2.3478834628011124E-3</v>
      </c>
      <c r="AB1154" s="9">
        <f>return[[#This Row],[MRK.DE]]-$R$7</f>
        <v>-2.2486692708845589E-2</v>
      </c>
      <c r="AC1154" s="9">
        <f>return[[#This Row],[PUM.DE]]-$S$7</f>
        <v>-4.7648121981916751E-2</v>
      </c>
      <c r="AD1154" s="9">
        <f>return[[#This Row],[SIE.DE]]-$T$7</f>
        <v>-2.4192555786417044E-2</v>
      </c>
      <c r="AE1154" s="9">
        <f>return[[#This Row],[ZAL.DE]]-$U$7</f>
        <v>-4.21557433896982E-2</v>
      </c>
    </row>
    <row r="1155" spans="3:31" x14ac:dyDescent="0.25">
      <c r="C1155" s="2">
        <v>44568</v>
      </c>
      <c r="D1155" s="5">
        <f>('Raw Wide'!B1154-'Raw Wide'!B1153)/'Raw Wide'!B1153</f>
        <v>1.090398430184797E-2</v>
      </c>
      <c r="E1155" s="5">
        <f>('Raw Wide'!C1154-'Raw Wide'!C1153)/'Raw Wide'!C1153</f>
        <v>-2.0969350603320849E-2</v>
      </c>
      <c r="F1155" s="5">
        <f>('Raw Wide'!D1154-'Raw Wide'!D1153)/'Raw Wide'!D1153</f>
        <v>-8.8526325666748278E-3</v>
      </c>
      <c r="G1155" s="5">
        <f>('Raw Wide'!E1154-'Raw Wide'!E1153)/'Raw Wide'!E1153</f>
        <v>3.5523853608365815E-3</v>
      </c>
      <c r="H1155" s="5">
        <f>('Raw Wide'!F1154-'Raw Wide'!F1153)/'Raw Wide'!F1153</f>
        <v>-6.2260920389248641E-3</v>
      </c>
      <c r="I1155" s="5">
        <f>('Raw Wide'!G1154-'Raw Wide'!G1153)/'Raw Wide'!G1153</f>
        <v>-2.579079256626092E-2</v>
      </c>
      <c r="J1155" s="5">
        <f>('Raw Wide'!H1154-'Raw Wide'!H1153)/'Raw Wide'!H1153</f>
        <v>-1.2973615731116285E-2</v>
      </c>
      <c r="K1155" s="5">
        <f>('Raw Wide'!I1154-'Raw Wide'!I1153)/'Raw Wide'!I1153</f>
        <v>-3.2747990473356733E-3</v>
      </c>
      <c r="W1155" s="2">
        <v>44568</v>
      </c>
      <c r="X1155" s="9">
        <f>return[[#This Row],[1COV.DE]]-$N$7</f>
        <v>1.0940195061620901E-2</v>
      </c>
      <c r="Y1155" s="9">
        <f>return[[#This Row],[ADS.DE]]-$O$7</f>
        <v>-2.1224116024217234E-2</v>
      </c>
      <c r="Z1155" s="9">
        <f>return[[#This Row],[DB1.DE]]-$P$7</f>
        <v>-9.4209962726966683E-3</v>
      </c>
      <c r="AA1155" s="9">
        <f>return[[#This Row],[FME.DE]]-$Q$7</f>
        <v>3.7642739400472235E-3</v>
      </c>
      <c r="AB1155" s="9">
        <f>return[[#This Row],[MRK.DE]]-$R$7</f>
        <v>-6.6987097352837416E-3</v>
      </c>
      <c r="AC1155" s="9">
        <f>return[[#This Row],[PUM.DE]]-$S$7</f>
        <v>-2.6592913375157207E-2</v>
      </c>
      <c r="AD1155" s="9">
        <f>return[[#This Row],[SIE.DE]]-$T$7</f>
        <v>-1.3109511327947701E-2</v>
      </c>
      <c r="AE1155" s="9">
        <f>return[[#This Row],[ZAL.DE]]-$U$7</f>
        <v>-3.2292444301719697E-3</v>
      </c>
    </row>
    <row r="1156" spans="3:31" x14ac:dyDescent="0.25">
      <c r="C1156" s="2">
        <v>44571</v>
      </c>
      <c r="D1156" s="5">
        <f>('Raw Wide'!B1155-'Raw Wide'!B1154)/'Raw Wide'!B1154</f>
        <v>-2.1224808141220661E-2</v>
      </c>
      <c r="E1156" s="5">
        <f>('Raw Wide'!C1155-'Raw Wide'!C1154)/'Raw Wide'!C1154</f>
        <v>-1.2931863103563514E-2</v>
      </c>
      <c r="F1156" s="5">
        <f>('Raw Wide'!D1155-'Raw Wide'!D1154)/'Raw Wide'!D1154</f>
        <v>8.5881671072988927E-3</v>
      </c>
      <c r="G1156" s="5">
        <f>('Raw Wide'!E1155-'Raw Wide'!E1154)/'Raw Wide'!E1154</f>
        <v>2.0530970319216982E-2</v>
      </c>
      <c r="H1156" s="5">
        <f>('Raw Wide'!F1155-'Raw Wide'!F1154)/'Raw Wide'!F1154</f>
        <v>-4.5060239708470659E-2</v>
      </c>
      <c r="I1156" s="5">
        <f>('Raw Wide'!G1155-'Raw Wide'!G1154)/'Raw Wide'!G1154</f>
        <v>-2.9370559476524196E-2</v>
      </c>
      <c r="J1156" s="5">
        <f>('Raw Wide'!H1155-'Raw Wide'!H1154)/'Raw Wide'!H1154</f>
        <v>-2.8128266045423338E-2</v>
      </c>
      <c r="K1156" s="5">
        <f>('Raw Wide'!I1155-'Raw Wide'!I1154)/'Raw Wide'!I1154</f>
        <v>-3.6738336868852049E-2</v>
      </c>
      <c r="W1156" s="2">
        <v>44571</v>
      </c>
      <c r="X1156" s="9">
        <f>return[[#This Row],[1COV.DE]]-$N$7</f>
        <v>-2.1188597381447731E-2</v>
      </c>
      <c r="Y1156" s="9">
        <f>return[[#This Row],[ADS.DE]]-$O$7</f>
        <v>-1.3186628524459898E-2</v>
      </c>
      <c r="Z1156" s="9">
        <f>return[[#This Row],[DB1.DE]]-$P$7</f>
        <v>8.0198034012770522E-3</v>
      </c>
      <c r="AA1156" s="9">
        <f>return[[#This Row],[FME.DE]]-$Q$7</f>
        <v>2.0742858898427623E-2</v>
      </c>
      <c r="AB1156" s="9">
        <f>return[[#This Row],[MRK.DE]]-$R$7</f>
        <v>-4.5532857404829534E-2</v>
      </c>
      <c r="AC1156" s="9">
        <f>return[[#This Row],[PUM.DE]]-$S$7</f>
        <v>-3.0172680285420483E-2</v>
      </c>
      <c r="AD1156" s="9">
        <f>return[[#This Row],[SIE.DE]]-$T$7</f>
        <v>-2.8264161642254752E-2</v>
      </c>
      <c r="AE1156" s="9">
        <f>return[[#This Row],[ZAL.DE]]-$U$7</f>
        <v>-3.6692782251688344E-2</v>
      </c>
    </row>
    <row r="1157" spans="3:31" x14ac:dyDescent="0.25">
      <c r="C1157" s="2">
        <v>44572</v>
      </c>
      <c r="D1157" s="5">
        <f>('Raw Wide'!B1156-'Raw Wide'!B1155)/'Raw Wide'!B1155</f>
        <v>-1.7774596812636105E-3</v>
      </c>
      <c r="E1157" s="5">
        <f>('Raw Wide'!C1156-'Raw Wide'!C1155)/'Raw Wide'!C1155</f>
        <v>4.2988744574142652E-2</v>
      </c>
      <c r="F1157" s="5">
        <f>('Raw Wide'!D1156-'Raw Wide'!D1155)/'Raw Wide'!D1155</f>
        <v>1.4645728441462674E-2</v>
      </c>
      <c r="G1157" s="5">
        <f>('Raw Wide'!E1156-'Raw Wide'!E1155)/'Raw Wide'!E1155</f>
        <v>2.4280302870133188E-3</v>
      </c>
      <c r="H1157" s="5">
        <f>('Raw Wide'!F1156-'Raw Wide'!F1155)/'Raw Wide'!F1155</f>
        <v>1.4887769190456104E-2</v>
      </c>
      <c r="I1157" s="5">
        <f>('Raw Wide'!G1156-'Raw Wide'!G1155)/'Raw Wide'!G1155</f>
        <v>1.276241871137288E-2</v>
      </c>
      <c r="J1157" s="5">
        <f>('Raw Wide'!H1156-'Raw Wide'!H1155)/'Raw Wide'!H1155</f>
        <v>1.6364586527048128E-2</v>
      </c>
      <c r="K1157" s="5">
        <f>('Raw Wide'!I1156-'Raw Wide'!I1155)/'Raw Wide'!I1155</f>
        <v>2.5116325581395302E-2</v>
      </c>
      <c r="W1157" s="2">
        <v>44572</v>
      </c>
      <c r="X1157" s="9">
        <f>return[[#This Row],[1COV.DE]]-$N$7</f>
        <v>-1.7412489214906806E-3</v>
      </c>
      <c r="Y1157" s="9">
        <f>return[[#This Row],[ADS.DE]]-$O$7</f>
        <v>4.2733979153246268E-2</v>
      </c>
      <c r="Z1157" s="9">
        <f>return[[#This Row],[DB1.DE]]-$P$7</f>
        <v>1.4077364735440833E-2</v>
      </c>
      <c r="AA1157" s="9">
        <f>return[[#This Row],[FME.DE]]-$Q$7</f>
        <v>2.6399188662239608E-3</v>
      </c>
      <c r="AB1157" s="9">
        <f>return[[#This Row],[MRK.DE]]-$R$7</f>
        <v>1.4415151494097226E-2</v>
      </c>
      <c r="AC1157" s="9">
        <f>return[[#This Row],[PUM.DE]]-$S$7</f>
        <v>1.1960297902476593E-2</v>
      </c>
      <c r="AD1157" s="9">
        <f>return[[#This Row],[SIE.DE]]-$T$7</f>
        <v>1.6228690930216713E-2</v>
      </c>
      <c r="AE1157" s="9">
        <f>return[[#This Row],[ZAL.DE]]-$U$7</f>
        <v>2.5161880198559007E-2</v>
      </c>
    </row>
    <row r="1158" spans="3:31" x14ac:dyDescent="0.25">
      <c r="C1158" s="2">
        <v>44573</v>
      </c>
      <c r="D1158" s="5">
        <f>('Raw Wide'!B1157-'Raw Wide'!B1156)/'Raw Wide'!B1156</f>
        <v>-9.9714904534163266E-3</v>
      </c>
      <c r="E1158" s="5">
        <f>('Raw Wide'!C1157-'Raw Wide'!C1156)/'Raw Wide'!C1156</f>
        <v>-2.9440444738717906E-3</v>
      </c>
      <c r="F1158" s="5">
        <f>('Raw Wide'!D1157-'Raw Wide'!D1156)/'Raw Wide'!D1156</f>
        <v>1.5105712916978761E-2</v>
      </c>
      <c r="G1158" s="5">
        <f>('Raw Wide'!E1157-'Raw Wide'!E1156)/'Raw Wide'!E1156</f>
        <v>-6.5744050672707759E-3</v>
      </c>
      <c r="H1158" s="5">
        <f>('Raw Wide'!F1157-'Raw Wide'!F1156)/'Raw Wide'!F1156</f>
        <v>9.4480061613990973E-3</v>
      </c>
      <c r="I1158" s="5">
        <f>('Raw Wide'!G1157-'Raw Wide'!G1156)/'Raw Wide'!G1156</f>
        <v>-7.3171173773926906E-3</v>
      </c>
      <c r="J1158" s="5">
        <f>('Raw Wide'!H1157-'Raw Wide'!H1156)/'Raw Wide'!H1156</f>
        <v>1.277452404116162E-2</v>
      </c>
      <c r="K1158" s="5">
        <f>('Raw Wide'!I1157-'Raw Wide'!I1156)/'Raw Wide'!I1156</f>
        <v>-7.5620081263456694E-3</v>
      </c>
      <c r="W1158" s="2">
        <v>44573</v>
      </c>
      <c r="X1158" s="9">
        <f>return[[#This Row],[1COV.DE]]-$N$7</f>
        <v>-9.9352796936433962E-3</v>
      </c>
      <c r="Y1158" s="9">
        <f>return[[#This Row],[ADS.DE]]-$O$7</f>
        <v>-3.1988098947681744E-3</v>
      </c>
      <c r="Z1158" s="9">
        <f>return[[#This Row],[DB1.DE]]-$P$7</f>
        <v>1.453734921095692E-2</v>
      </c>
      <c r="AA1158" s="9">
        <f>return[[#This Row],[FME.DE]]-$Q$7</f>
        <v>-6.3625164880601343E-3</v>
      </c>
      <c r="AB1158" s="9">
        <f>return[[#This Row],[MRK.DE]]-$R$7</f>
        <v>8.9753884650402189E-3</v>
      </c>
      <c r="AC1158" s="9">
        <f>return[[#This Row],[PUM.DE]]-$S$7</f>
        <v>-8.1192381862889764E-3</v>
      </c>
      <c r="AD1158" s="9">
        <f>return[[#This Row],[SIE.DE]]-$T$7</f>
        <v>1.2638628444330204E-2</v>
      </c>
      <c r="AE1158" s="9">
        <f>return[[#This Row],[ZAL.DE]]-$U$7</f>
        <v>-7.5164535091819659E-3</v>
      </c>
    </row>
    <row r="1159" spans="3:31" x14ac:dyDescent="0.25">
      <c r="C1159" s="2">
        <v>44574</v>
      </c>
      <c r="D1159" s="5">
        <f>('Raw Wide'!B1158-'Raw Wide'!B1157)/'Raw Wide'!B1157</f>
        <v>5.0360001419736721E-3</v>
      </c>
      <c r="E1159" s="5">
        <f>('Raw Wide'!C1158-'Raw Wide'!C1157)/'Raw Wide'!C1157</f>
        <v>8.661421244752783E-3</v>
      </c>
      <c r="F1159" s="5">
        <f>('Raw Wide'!D1158-'Raw Wide'!D1157)/'Raw Wide'!D1157</f>
        <v>2.2486879250249864E-2</v>
      </c>
      <c r="G1159" s="5">
        <f>('Raw Wide'!E1158-'Raw Wide'!E1157)/'Raw Wide'!E1157</f>
        <v>5.5730158202856169E-3</v>
      </c>
      <c r="H1159" s="5">
        <f>('Raw Wide'!F1158-'Raw Wide'!F1157)/'Raw Wide'!F1157</f>
        <v>-3.1773393909114586E-2</v>
      </c>
      <c r="I1159" s="5">
        <f>('Raw Wide'!G1158-'Raw Wide'!G1157)/'Raw Wide'!G1157</f>
        <v>-1.9041749435861236E-2</v>
      </c>
      <c r="J1159" s="5">
        <f>('Raw Wide'!H1158-'Raw Wide'!H1157)/'Raw Wide'!H1157</f>
        <v>-4.730063263778719E-3</v>
      </c>
      <c r="K1159" s="5">
        <f>('Raw Wide'!I1158-'Raw Wide'!I1157)/'Raw Wide'!I1157</f>
        <v>2.4687517920412211E-2</v>
      </c>
      <c r="W1159" s="2">
        <v>44574</v>
      </c>
      <c r="X1159" s="9">
        <f>return[[#This Row],[1COV.DE]]-$N$7</f>
        <v>5.0722109017466025E-3</v>
      </c>
      <c r="Y1159" s="9">
        <f>return[[#This Row],[ADS.DE]]-$O$7</f>
        <v>8.4066558238563988E-3</v>
      </c>
      <c r="Z1159" s="9">
        <f>return[[#This Row],[DB1.DE]]-$P$7</f>
        <v>2.1918515544228023E-2</v>
      </c>
      <c r="AA1159" s="9">
        <f>return[[#This Row],[FME.DE]]-$Q$7</f>
        <v>5.7849043994962594E-3</v>
      </c>
      <c r="AB1159" s="9">
        <f>return[[#This Row],[MRK.DE]]-$R$7</f>
        <v>-3.2246011605473461E-2</v>
      </c>
      <c r="AC1159" s="9">
        <f>return[[#This Row],[PUM.DE]]-$S$7</f>
        <v>-1.9843870244757523E-2</v>
      </c>
      <c r="AD1159" s="9">
        <f>return[[#This Row],[SIE.DE]]-$T$7</f>
        <v>-4.8659588606101345E-3</v>
      </c>
      <c r="AE1159" s="9">
        <f>return[[#This Row],[ZAL.DE]]-$U$7</f>
        <v>2.4733072537575916E-2</v>
      </c>
    </row>
    <row r="1160" spans="3:31" x14ac:dyDescent="0.25">
      <c r="C1160" s="2">
        <v>44575</v>
      </c>
      <c r="D1160" s="5">
        <f>('Raw Wide'!B1159-'Raw Wide'!B1158)/'Raw Wide'!B1158</f>
        <v>-4.2949781384949712E-3</v>
      </c>
      <c r="E1160" s="5">
        <f>('Raw Wide'!C1159-'Raw Wide'!C1158)/'Raw Wide'!C1158</f>
        <v>-1.5027312252795737E-2</v>
      </c>
      <c r="F1160" s="5">
        <f>('Raw Wide'!D1159-'Raw Wide'!D1158)/'Raw Wide'!D1158</f>
        <v>-3.8810559186312986E-3</v>
      </c>
      <c r="G1160" s="5">
        <f>('Raw Wide'!E1159-'Raw Wide'!E1158)/'Raw Wide'!E1158</f>
        <v>2.1129162256844136E-2</v>
      </c>
      <c r="H1160" s="5">
        <f>('Raw Wide'!F1159-'Raw Wide'!F1158)/'Raw Wide'!F1158</f>
        <v>-2.7473980899000359E-2</v>
      </c>
      <c r="I1160" s="5">
        <f>('Raw Wide'!G1159-'Raw Wide'!G1158)/'Raw Wide'!G1158</f>
        <v>-2.7760370922203327E-2</v>
      </c>
      <c r="J1160" s="5">
        <f>('Raw Wide'!H1159-'Raw Wide'!H1158)/'Raw Wide'!H1158</f>
        <v>-3.7227724740223171E-2</v>
      </c>
      <c r="K1160" s="5">
        <f>('Raw Wide'!I1159-'Raw Wide'!I1158)/'Raw Wide'!I1158</f>
        <v>-2.4985128643222249E-2</v>
      </c>
      <c r="W1160" s="2">
        <v>44575</v>
      </c>
      <c r="X1160" s="9">
        <f>return[[#This Row],[1COV.DE]]-$N$7</f>
        <v>-4.2587673787220408E-3</v>
      </c>
      <c r="Y1160" s="9">
        <f>return[[#This Row],[ADS.DE]]-$O$7</f>
        <v>-1.5282077673692121E-2</v>
      </c>
      <c r="Z1160" s="9">
        <f>return[[#This Row],[DB1.DE]]-$P$7</f>
        <v>-4.4494196246531387E-3</v>
      </c>
      <c r="AA1160" s="9">
        <f>return[[#This Row],[FME.DE]]-$Q$7</f>
        <v>2.1341050836054778E-2</v>
      </c>
      <c r="AB1160" s="9">
        <f>return[[#This Row],[MRK.DE]]-$R$7</f>
        <v>-2.7946598595359237E-2</v>
      </c>
      <c r="AC1160" s="9">
        <f>return[[#This Row],[PUM.DE]]-$S$7</f>
        <v>-2.8562491731099614E-2</v>
      </c>
      <c r="AD1160" s="9">
        <f>return[[#This Row],[SIE.DE]]-$T$7</f>
        <v>-3.7363620337054586E-2</v>
      </c>
      <c r="AE1160" s="9">
        <f>return[[#This Row],[ZAL.DE]]-$U$7</f>
        <v>-2.4939574026058543E-2</v>
      </c>
    </row>
    <row r="1161" spans="3:31" x14ac:dyDescent="0.25">
      <c r="C1161" s="2">
        <v>44578</v>
      </c>
      <c r="D1161" s="5">
        <f>('Raw Wide'!B1160-'Raw Wide'!B1159)/'Raw Wide'!B1159</f>
        <v>-9.7052249825360822E-3</v>
      </c>
      <c r="E1161" s="5">
        <f>('Raw Wide'!C1160-'Raw Wide'!C1159)/'Raw Wide'!C1159</f>
        <v>1.1887457522758622E-3</v>
      </c>
      <c r="F1161" s="5">
        <f>('Raw Wide'!D1160-'Raw Wide'!D1159)/'Raw Wide'!D1159</f>
        <v>1.1038963434267164E-2</v>
      </c>
      <c r="G1161" s="5">
        <f>('Raw Wide'!E1160-'Raw Wide'!E1159)/'Raw Wide'!E1159</f>
        <v>2.8833136407137964E-2</v>
      </c>
      <c r="H1161" s="5">
        <f>('Raw Wide'!F1160-'Raw Wide'!F1159)/'Raw Wide'!F1159</f>
        <v>1.4125141419149103E-2</v>
      </c>
      <c r="I1161" s="5">
        <f>('Raw Wide'!G1160-'Raw Wide'!G1159)/'Raw Wide'!G1159</f>
        <v>6.0111915270014676E-3</v>
      </c>
      <c r="J1161" s="5">
        <f>('Raw Wide'!H1160-'Raw Wide'!H1159)/'Raw Wide'!H1159</f>
        <v>9.5989224985797898E-4</v>
      </c>
      <c r="K1161" s="5">
        <f>('Raw Wide'!I1160-'Raw Wide'!I1159)/'Raw Wide'!I1159</f>
        <v>7.9317269045676327E-3</v>
      </c>
      <c r="W1161" s="2">
        <v>44578</v>
      </c>
      <c r="X1161" s="9">
        <f>return[[#This Row],[1COV.DE]]-$N$7</f>
        <v>-9.6690142227631518E-3</v>
      </c>
      <c r="Y1161" s="9">
        <f>return[[#This Row],[ADS.DE]]-$O$7</f>
        <v>9.3398033137947838E-4</v>
      </c>
      <c r="Z1161" s="9">
        <f>return[[#This Row],[DB1.DE]]-$P$7</f>
        <v>1.0470599728245324E-2</v>
      </c>
      <c r="AA1161" s="9">
        <f>return[[#This Row],[FME.DE]]-$Q$7</f>
        <v>2.9045024986348606E-2</v>
      </c>
      <c r="AB1161" s="9">
        <f>return[[#This Row],[MRK.DE]]-$R$7</f>
        <v>1.3652523722790225E-2</v>
      </c>
      <c r="AC1161" s="9">
        <f>return[[#This Row],[PUM.DE]]-$S$7</f>
        <v>5.2090707181051818E-3</v>
      </c>
      <c r="AD1161" s="9">
        <f>return[[#This Row],[SIE.DE]]-$T$7</f>
        <v>8.2399665302656318E-4</v>
      </c>
      <c r="AE1161" s="9">
        <f>return[[#This Row],[ZAL.DE]]-$U$7</f>
        <v>7.9772815217313362E-3</v>
      </c>
    </row>
    <row r="1162" spans="3:31" x14ac:dyDescent="0.25">
      <c r="C1162" s="2">
        <v>44579</v>
      </c>
      <c r="D1162" s="5">
        <f>('Raw Wide'!B1161-'Raw Wide'!B1160)/'Raw Wide'!B1160</f>
        <v>-2.0689677491990455E-2</v>
      </c>
      <c r="E1162" s="5">
        <f>('Raw Wide'!C1161-'Raw Wide'!C1160)/'Raw Wide'!C1160</f>
        <v>6.1350020986944195E-3</v>
      </c>
      <c r="F1162" s="5">
        <f>('Raw Wide'!D1161-'Raw Wide'!D1160)/'Raw Wide'!D1160</f>
        <v>3.2112659475872218E-3</v>
      </c>
      <c r="G1162" s="5">
        <f>('Raw Wide'!E1161-'Raw Wide'!E1160)/'Raw Wide'!E1160</f>
        <v>6.2644514948660898E-3</v>
      </c>
      <c r="H1162" s="5">
        <f>('Raw Wide'!F1161-'Raw Wide'!F1160)/'Raw Wide'!F1160</f>
        <v>-1.9860784111239333E-2</v>
      </c>
      <c r="I1162" s="5">
        <f>('Raw Wide'!G1161-'Raw Wide'!G1160)/'Raw Wide'!G1160</f>
        <v>-4.0547520898112964E-3</v>
      </c>
      <c r="J1162" s="5">
        <f>('Raw Wide'!H1161-'Raw Wide'!H1160)/'Raw Wide'!H1160</f>
        <v>-2.3287673432940414E-2</v>
      </c>
      <c r="K1162" s="5">
        <f>('Raw Wide'!I1161-'Raw Wide'!I1160)/'Raw Wide'!I1160</f>
        <v>2.1186288705015944E-3</v>
      </c>
      <c r="W1162" s="2">
        <v>44579</v>
      </c>
      <c r="X1162" s="9">
        <f>return[[#This Row],[1COV.DE]]-$N$7</f>
        <v>-2.0653466732217525E-2</v>
      </c>
      <c r="Y1162" s="9">
        <f>return[[#This Row],[ADS.DE]]-$O$7</f>
        <v>5.8802366777980352E-3</v>
      </c>
      <c r="Z1162" s="9">
        <f>return[[#This Row],[DB1.DE]]-$P$7</f>
        <v>2.6429022415653813E-3</v>
      </c>
      <c r="AA1162" s="9">
        <f>return[[#This Row],[FME.DE]]-$Q$7</f>
        <v>6.4763400740767314E-3</v>
      </c>
      <c r="AB1162" s="9">
        <f>return[[#This Row],[MRK.DE]]-$R$7</f>
        <v>-2.0333401807598211E-2</v>
      </c>
      <c r="AC1162" s="9">
        <f>return[[#This Row],[PUM.DE]]-$S$7</f>
        <v>-4.8568728987075822E-3</v>
      </c>
      <c r="AD1162" s="9">
        <f>return[[#This Row],[SIE.DE]]-$T$7</f>
        <v>-2.3423569029771829E-2</v>
      </c>
      <c r="AE1162" s="9">
        <f>return[[#This Row],[ZAL.DE]]-$U$7</f>
        <v>2.164183487665298E-3</v>
      </c>
    </row>
    <row r="1163" spans="3:31" x14ac:dyDescent="0.25">
      <c r="C1163" s="2">
        <v>44580</v>
      </c>
      <c r="D1163" s="5">
        <f>('Raw Wide'!B1162-'Raw Wide'!B1161)/'Raw Wide'!B1161</f>
        <v>7.413370428358822E-4</v>
      </c>
      <c r="E1163" s="5">
        <f>('Raw Wide'!C1162-'Raw Wide'!C1161)/'Raw Wide'!C1161</f>
        <v>-2.3603090790718286E-3</v>
      </c>
      <c r="F1163" s="5">
        <f>('Raw Wide'!D1162-'Raw Wide'!D1161)/'Raw Wide'!D1161</f>
        <v>1.2484031059097492E-2</v>
      </c>
      <c r="G1163" s="5">
        <f>('Raw Wide'!E1162-'Raw Wide'!E1161)/'Raw Wide'!E1161</f>
        <v>-1.9986925036028464E-2</v>
      </c>
      <c r="H1163" s="5">
        <f>('Raw Wide'!F1162-'Raw Wide'!F1161)/'Raw Wide'!F1161</f>
        <v>0</v>
      </c>
      <c r="I1163" s="5">
        <f>('Raw Wide'!G1162-'Raw Wide'!G1161)/'Raw Wide'!G1161</f>
        <v>1.0927902295915021E-2</v>
      </c>
      <c r="J1163" s="5">
        <f>('Raw Wide'!H1162-'Raw Wide'!H1161)/'Raw Wide'!H1161</f>
        <v>1.2201862897933541E-2</v>
      </c>
      <c r="K1163" s="5">
        <f>('Raw Wide'!I1162-'Raw Wide'!I1161)/'Raw Wide'!I1161</f>
        <v>3.3524629514880416E-2</v>
      </c>
      <c r="W1163" s="2">
        <v>44580</v>
      </c>
      <c r="X1163" s="9">
        <f>return[[#This Row],[1COV.DE]]-$N$7</f>
        <v>7.7754780260881227E-4</v>
      </c>
      <c r="Y1163" s="9">
        <f>return[[#This Row],[ADS.DE]]-$O$7</f>
        <v>-2.6150744999682124E-3</v>
      </c>
      <c r="Z1163" s="9">
        <f>return[[#This Row],[DB1.DE]]-$P$7</f>
        <v>1.1915667353075652E-2</v>
      </c>
      <c r="AA1163" s="9">
        <f>return[[#This Row],[FME.DE]]-$Q$7</f>
        <v>-1.9775036456817822E-2</v>
      </c>
      <c r="AB1163" s="9">
        <f>return[[#This Row],[MRK.DE]]-$R$7</f>
        <v>-4.7261769635887778E-4</v>
      </c>
      <c r="AC1163" s="9">
        <f>return[[#This Row],[PUM.DE]]-$S$7</f>
        <v>1.0125781487018735E-2</v>
      </c>
      <c r="AD1163" s="9">
        <f>return[[#This Row],[SIE.DE]]-$T$7</f>
        <v>1.2065967301102124E-2</v>
      </c>
      <c r="AE1163" s="9">
        <f>return[[#This Row],[ZAL.DE]]-$U$7</f>
        <v>3.3570184132044122E-2</v>
      </c>
    </row>
    <row r="1164" spans="3:31" x14ac:dyDescent="0.25">
      <c r="C1164" s="2">
        <v>44581</v>
      </c>
      <c r="D1164" s="5">
        <f>('Raw Wide'!B1163-'Raw Wide'!B1162)/'Raw Wide'!B1162</f>
        <v>-1.8518555951589358E-2</v>
      </c>
      <c r="E1164" s="5">
        <f>('Raw Wide'!C1163-'Raw Wide'!C1162)/'Raw Wide'!C1162</f>
        <v>8.0835170383099647E-3</v>
      </c>
      <c r="F1164" s="5">
        <f>('Raw Wide'!D1163-'Raw Wide'!D1162)/'Raw Wide'!D1162</f>
        <v>2.023403270136466E-2</v>
      </c>
      <c r="G1164" s="5">
        <f>('Raw Wide'!E1163-'Raw Wide'!E1162)/'Raw Wide'!E1162</f>
        <v>-2.340375249172869E-3</v>
      </c>
      <c r="H1164" s="5">
        <f>('Raw Wide'!F1163-'Raw Wide'!F1162)/'Raw Wide'!F1162</f>
        <v>2.4210604197249151E-2</v>
      </c>
      <c r="I1164" s="5">
        <f>('Raw Wide'!G1163-'Raw Wide'!G1162)/'Raw Wide'!G1162</f>
        <v>1.2293251481743275E-2</v>
      </c>
      <c r="J1164" s="5">
        <f>('Raw Wide'!H1163-'Raw Wide'!H1162)/'Raw Wide'!H1162</f>
        <v>1.7735929551132512E-2</v>
      </c>
      <c r="K1164" s="5">
        <f>('Raw Wide'!I1163-'Raw Wide'!I1162)/'Raw Wide'!I1162</f>
        <v>1.4611191858234726E-3</v>
      </c>
      <c r="W1164" s="2">
        <v>44581</v>
      </c>
      <c r="X1164" s="9">
        <f>return[[#This Row],[1COV.DE]]-$N$7</f>
        <v>-1.8482345191816428E-2</v>
      </c>
      <c r="Y1164" s="9">
        <f>return[[#This Row],[ADS.DE]]-$O$7</f>
        <v>7.8287516174135804E-3</v>
      </c>
      <c r="Z1164" s="9">
        <f>return[[#This Row],[DB1.DE]]-$P$7</f>
        <v>1.9665668995342819E-2</v>
      </c>
      <c r="AA1164" s="9">
        <f>return[[#This Row],[FME.DE]]-$Q$7</f>
        <v>-2.1284866699622269E-3</v>
      </c>
      <c r="AB1164" s="9">
        <f>return[[#This Row],[MRK.DE]]-$R$7</f>
        <v>2.3737986500890273E-2</v>
      </c>
      <c r="AC1164" s="9">
        <f>return[[#This Row],[PUM.DE]]-$S$7</f>
        <v>1.1491130672846989E-2</v>
      </c>
      <c r="AD1164" s="9">
        <f>return[[#This Row],[SIE.DE]]-$T$7</f>
        <v>1.7600033954301098E-2</v>
      </c>
      <c r="AE1164" s="9">
        <f>return[[#This Row],[ZAL.DE]]-$U$7</f>
        <v>1.5066738029871764E-3</v>
      </c>
    </row>
    <row r="1165" spans="3:31" x14ac:dyDescent="0.25">
      <c r="C1165" s="2">
        <v>44582</v>
      </c>
      <c r="D1165" s="5">
        <f>('Raw Wide'!B1164-'Raw Wide'!B1163)/'Raw Wide'!B1163</f>
        <v>-3.0188154149062224E-3</v>
      </c>
      <c r="E1165" s="5">
        <f>('Raw Wide'!C1164-'Raw Wide'!C1163)/'Raw Wide'!C1163</f>
        <v>-1.9753482749753203E-2</v>
      </c>
      <c r="F1165" s="5">
        <f>('Raw Wide'!D1164-'Raw Wide'!D1163)/'Raw Wide'!D1163</f>
        <v>8.6766614149966868E-3</v>
      </c>
      <c r="G1165" s="5">
        <f>('Raw Wide'!E1164-'Raw Wide'!E1163)/'Raw Wide'!E1163</f>
        <v>-2.7144747255664233E-2</v>
      </c>
      <c r="H1165" s="5">
        <f>('Raw Wide'!F1164-'Raw Wide'!F1163)/'Raw Wide'!F1163</f>
        <v>-5.3956940795818979E-3</v>
      </c>
      <c r="I1165" s="5">
        <f>('Raw Wide'!G1164-'Raw Wide'!G1163)/'Raw Wide'!G1163</f>
        <v>-1.8006636952159195E-2</v>
      </c>
      <c r="J1165" s="5">
        <f>('Raw Wide'!H1164-'Raw Wide'!H1163)/'Raw Wide'!H1163</f>
        <v>-1.6201458340857951E-2</v>
      </c>
      <c r="K1165" s="5">
        <f>('Raw Wide'!I1164-'Raw Wide'!I1163)/'Raw Wide'!I1163</f>
        <v>-2.013418412410007E-2</v>
      </c>
      <c r="W1165" s="2">
        <v>44582</v>
      </c>
      <c r="X1165" s="9">
        <f>return[[#This Row],[1COV.DE]]-$N$7</f>
        <v>-2.9826046551332925E-3</v>
      </c>
      <c r="Y1165" s="9">
        <f>return[[#This Row],[ADS.DE]]-$O$7</f>
        <v>-2.0008248170649588E-2</v>
      </c>
      <c r="Z1165" s="9">
        <f>return[[#This Row],[DB1.DE]]-$P$7</f>
        <v>8.1082977089748463E-3</v>
      </c>
      <c r="AA1165" s="9">
        <f>return[[#This Row],[FME.DE]]-$Q$7</f>
        <v>-2.6932858676453592E-2</v>
      </c>
      <c r="AB1165" s="9">
        <f>return[[#This Row],[MRK.DE]]-$R$7</f>
        <v>-5.8683117759407754E-3</v>
      </c>
      <c r="AC1165" s="9">
        <f>return[[#This Row],[PUM.DE]]-$S$7</f>
        <v>-1.8808757761055481E-2</v>
      </c>
      <c r="AD1165" s="9">
        <f>return[[#This Row],[SIE.DE]]-$T$7</f>
        <v>-1.6337353937689366E-2</v>
      </c>
      <c r="AE1165" s="9">
        <f>return[[#This Row],[ZAL.DE]]-$U$7</f>
        <v>-2.0088629506936365E-2</v>
      </c>
    </row>
    <row r="1166" spans="3:31" x14ac:dyDescent="0.25">
      <c r="C1166" s="2">
        <v>44585</v>
      </c>
      <c r="D1166" s="5">
        <f>('Raw Wide'!B1165-'Raw Wide'!B1164)/'Raw Wide'!B1164</f>
        <v>-2.9901671393237888E-2</v>
      </c>
      <c r="E1166" s="5">
        <f>('Raw Wide'!C1165-'Raw Wide'!C1164)/'Raw Wide'!C1164</f>
        <v>-3.9305705151152413E-2</v>
      </c>
      <c r="F1166" s="5">
        <f>('Raw Wide'!D1165-'Raw Wide'!D1164)/'Raw Wide'!D1164</f>
        <v>-1.5975435549182293E-2</v>
      </c>
      <c r="G1166" s="5">
        <f>('Raw Wide'!E1165-'Raw Wide'!E1164)/'Raw Wide'!E1164</f>
        <v>-3.5480593718107176E-2</v>
      </c>
      <c r="H1166" s="5">
        <f>('Raw Wide'!F1165-'Raw Wide'!F1164)/'Raw Wide'!F1164</f>
        <v>-1.8341577978463964E-2</v>
      </c>
      <c r="I1166" s="5">
        <f>('Raw Wide'!G1165-'Raw Wide'!G1164)/'Raw Wide'!G1164</f>
        <v>-2.601276338428864E-2</v>
      </c>
      <c r="J1166" s="5">
        <f>('Raw Wide'!H1165-'Raw Wide'!H1164)/'Raw Wide'!H1164</f>
        <v>-4.8989788102963984E-2</v>
      </c>
      <c r="K1166" s="5">
        <f>('Raw Wide'!I1165-'Raw Wide'!I1164)/'Raw Wide'!I1164</f>
        <v>-3.8415751136643882E-2</v>
      </c>
      <c r="W1166" s="2">
        <v>44585</v>
      </c>
      <c r="X1166" s="9">
        <f>return[[#This Row],[1COV.DE]]-$N$7</f>
        <v>-2.9865460633464957E-2</v>
      </c>
      <c r="Y1166" s="9">
        <f>return[[#This Row],[ADS.DE]]-$O$7</f>
        <v>-3.9560470572048798E-2</v>
      </c>
      <c r="Z1166" s="9">
        <f>return[[#This Row],[DB1.DE]]-$P$7</f>
        <v>-1.6543799255204134E-2</v>
      </c>
      <c r="AA1166" s="9">
        <f>return[[#This Row],[FME.DE]]-$Q$7</f>
        <v>-3.5268705138896531E-2</v>
      </c>
      <c r="AB1166" s="9">
        <f>return[[#This Row],[MRK.DE]]-$R$7</f>
        <v>-1.8814195674822842E-2</v>
      </c>
      <c r="AC1166" s="9">
        <f>return[[#This Row],[PUM.DE]]-$S$7</f>
        <v>-2.6814884193184927E-2</v>
      </c>
      <c r="AD1166" s="9">
        <f>return[[#This Row],[SIE.DE]]-$T$7</f>
        <v>-4.9125683699795399E-2</v>
      </c>
      <c r="AE1166" s="9">
        <f>return[[#This Row],[ZAL.DE]]-$U$7</f>
        <v>-3.8370196519480176E-2</v>
      </c>
    </row>
    <row r="1167" spans="3:31" x14ac:dyDescent="0.25">
      <c r="C1167" s="2">
        <v>44586</v>
      </c>
      <c r="D1167" s="5">
        <f>('Raw Wide'!B1166-'Raw Wide'!B1165)/'Raw Wide'!B1165</f>
        <v>-6.6328318408311925E-3</v>
      </c>
      <c r="E1167" s="5">
        <f>('Raw Wide'!C1166-'Raw Wide'!C1165)/'Raw Wide'!C1165</f>
        <v>-1.24610536145363E-2</v>
      </c>
      <c r="F1167" s="5">
        <f>('Raw Wide'!D1166-'Raw Wide'!D1165)/'Raw Wide'!D1165</f>
        <v>-2.7786385711192168E-2</v>
      </c>
      <c r="G1167" s="5">
        <f>('Raw Wide'!E1166-'Raw Wide'!E1165)/'Raw Wide'!E1165</f>
        <v>6.5714320733216952E-2</v>
      </c>
      <c r="H1167" s="5">
        <f>('Raw Wide'!F1166-'Raw Wide'!F1165)/'Raw Wide'!F1165</f>
        <v>-9.2104937532343605E-3</v>
      </c>
      <c r="I1167" s="5">
        <f>('Raw Wide'!G1166-'Raw Wide'!G1165)/'Raw Wide'!G1165</f>
        <v>-8.3188107755286511E-3</v>
      </c>
      <c r="J1167" s="5">
        <f>('Raw Wide'!H1166-'Raw Wide'!H1165)/'Raw Wide'!H1165</f>
        <v>7.8579743169581388E-3</v>
      </c>
      <c r="K1167" s="5">
        <f>('Raw Wide'!I1166-'Raw Wide'!I1165)/'Raw Wide'!I1165</f>
        <v>-6.8133011206780421E-3</v>
      </c>
      <c r="W1167" s="2">
        <v>44586</v>
      </c>
      <c r="X1167" s="9">
        <f>return[[#This Row],[1COV.DE]]-$N$7</f>
        <v>-6.5966210810582621E-3</v>
      </c>
      <c r="Y1167" s="9">
        <f>return[[#This Row],[ADS.DE]]-$O$7</f>
        <v>-1.2715819035432684E-2</v>
      </c>
      <c r="Z1167" s="9">
        <f>return[[#This Row],[DB1.DE]]-$P$7</f>
        <v>-2.8354749417214008E-2</v>
      </c>
      <c r="AA1167" s="9">
        <f>return[[#This Row],[FME.DE]]-$Q$7</f>
        <v>6.5926209312427597E-2</v>
      </c>
      <c r="AB1167" s="9">
        <f>return[[#This Row],[MRK.DE]]-$R$7</f>
        <v>-9.6831114495932388E-3</v>
      </c>
      <c r="AC1167" s="9">
        <f>return[[#This Row],[PUM.DE]]-$S$7</f>
        <v>-9.1209315844249378E-3</v>
      </c>
      <c r="AD1167" s="9">
        <f>return[[#This Row],[SIE.DE]]-$T$7</f>
        <v>7.7220787201267233E-3</v>
      </c>
      <c r="AE1167" s="9">
        <f>return[[#This Row],[ZAL.DE]]-$U$7</f>
        <v>-6.7677465035143386E-3</v>
      </c>
    </row>
    <row r="1168" spans="3:31" x14ac:dyDescent="0.25">
      <c r="C1168" s="2">
        <v>44587</v>
      </c>
      <c r="D1168" s="5">
        <f>('Raw Wide'!B1167-'Raw Wide'!B1166)/'Raw Wide'!B1166</f>
        <v>5.3417130237056992E-2</v>
      </c>
      <c r="E1168" s="5">
        <f>('Raw Wide'!C1167-'Raw Wide'!C1166)/'Raw Wide'!C1166</f>
        <v>2.2923207958984251E-2</v>
      </c>
      <c r="F1168" s="5">
        <f>('Raw Wide'!D1167-'Raw Wide'!D1166)/'Raw Wide'!D1166</f>
        <v>-4.1746719329113389E-3</v>
      </c>
      <c r="G1168" s="5">
        <f>('Raw Wide'!E1167-'Raw Wide'!E1166)/'Raw Wide'!E1166</f>
        <v>-3.3512118416647956E-4</v>
      </c>
      <c r="H1168" s="5">
        <f>('Raw Wide'!F1167-'Raw Wide'!F1166)/'Raw Wide'!F1166</f>
        <v>5.0464676435855484E-3</v>
      </c>
      <c r="I1168" s="5">
        <f>('Raw Wide'!G1167-'Raw Wide'!G1166)/'Raw Wide'!G1166</f>
        <v>1.5673323779657515E-2</v>
      </c>
      <c r="J1168" s="5">
        <f>('Raw Wide'!H1167-'Raw Wide'!H1166)/'Raw Wide'!H1166</f>
        <v>1.9636201292226735E-2</v>
      </c>
      <c r="K1168" s="5">
        <f>('Raw Wide'!I1167-'Raw Wide'!I1166)/'Raw Wide'!I1166</f>
        <v>3.6794528169543574E-2</v>
      </c>
      <c r="W1168" s="2">
        <v>44587</v>
      </c>
      <c r="X1168" s="9">
        <f>return[[#This Row],[1COV.DE]]-$N$7</f>
        <v>5.3453340996829919E-2</v>
      </c>
      <c r="Y1168" s="9">
        <f>return[[#This Row],[ADS.DE]]-$O$7</f>
        <v>2.2668442538087866E-2</v>
      </c>
      <c r="Z1168" s="9">
        <f>return[[#This Row],[DB1.DE]]-$P$7</f>
        <v>-4.7430356389331794E-3</v>
      </c>
      <c r="AA1168" s="9">
        <f>return[[#This Row],[FME.DE]]-$Q$7</f>
        <v>-1.2323260495583751E-4</v>
      </c>
      <c r="AB1168" s="9">
        <f>return[[#This Row],[MRK.DE]]-$R$7</f>
        <v>4.5738499472266709E-3</v>
      </c>
      <c r="AC1168" s="9">
        <f>return[[#This Row],[PUM.DE]]-$S$7</f>
        <v>1.4871202970761228E-2</v>
      </c>
      <c r="AD1168" s="9">
        <f>return[[#This Row],[SIE.DE]]-$T$7</f>
        <v>1.950030569539532E-2</v>
      </c>
      <c r="AE1168" s="9">
        <f>return[[#This Row],[ZAL.DE]]-$U$7</f>
        <v>3.6840082786707279E-2</v>
      </c>
    </row>
    <row r="1169" spans="3:31" x14ac:dyDescent="0.25">
      <c r="C1169" s="2">
        <v>44588</v>
      </c>
      <c r="D1169" s="5">
        <f>('Raw Wide'!B1168-'Raw Wide'!B1167)/'Raw Wide'!B1167</f>
        <v>2.0507120580028335E-2</v>
      </c>
      <c r="E1169" s="5">
        <f>('Raw Wide'!C1168-'Raw Wide'!C1167)/'Raw Wide'!C1167</f>
        <v>-4.317458561778547E-3</v>
      </c>
      <c r="F1169" s="5">
        <f>('Raw Wide'!D1168-'Raw Wide'!D1167)/'Raw Wide'!D1167</f>
        <v>6.4495549250297374E-3</v>
      </c>
      <c r="G1169" s="5">
        <f>('Raw Wide'!E1168-'Raw Wide'!E1167)/'Raw Wide'!E1167</f>
        <v>2.3131130604822369E-2</v>
      </c>
      <c r="H1169" s="5">
        <f>('Raw Wide'!F1168-'Raw Wide'!F1167)/'Raw Wide'!F1167</f>
        <v>-5.0211286801668071E-3</v>
      </c>
      <c r="I1169" s="5">
        <f>('Raw Wide'!G1168-'Raw Wide'!G1167)/'Raw Wide'!G1167</f>
        <v>5.6509388376979235E-3</v>
      </c>
      <c r="J1169" s="5">
        <f>('Raw Wide'!H1168-'Raw Wide'!H1167)/'Raw Wide'!H1167</f>
        <v>-5.2393301249963886E-3</v>
      </c>
      <c r="K1169" s="5">
        <f>('Raw Wide'!I1168-'Raw Wide'!I1167)/'Raw Wide'!I1167</f>
        <v>-1.8947398496240601E-2</v>
      </c>
      <c r="W1169" s="2">
        <v>44588</v>
      </c>
      <c r="X1169" s="9">
        <f>return[[#This Row],[1COV.DE]]-$N$7</f>
        <v>2.0543331339801265E-2</v>
      </c>
      <c r="Y1169" s="9">
        <f>return[[#This Row],[ADS.DE]]-$O$7</f>
        <v>-4.5722239826749313E-3</v>
      </c>
      <c r="Z1169" s="9">
        <f>return[[#This Row],[DB1.DE]]-$P$7</f>
        <v>5.8811912190078969E-3</v>
      </c>
      <c r="AA1169" s="9">
        <f>return[[#This Row],[FME.DE]]-$Q$7</f>
        <v>2.3343019184033011E-2</v>
      </c>
      <c r="AB1169" s="9">
        <f>return[[#This Row],[MRK.DE]]-$R$7</f>
        <v>-5.4937463765256846E-3</v>
      </c>
      <c r="AC1169" s="9">
        <f>return[[#This Row],[PUM.DE]]-$S$7</f>
        <v>4.8488180288016377E-3</v>
      </c>
      <c r="AD1169" s="9">
        <f>return[[#This Row],[SIE.DE]]-$T$7</f>
        <v>-5.3752257218278041E-3</v>
      </c>
      <c r="AE1169" s="9">
        <f>return[[#This Row],[ZAL.DE]]-$U$7</f>
        <v>-1.8901843879076896E-2</v>
      </c>
    </row>
    <row r="1170" spans="3:31" x14ac:dyDescent="0.25">
      <c r="C1170" s="2">
        <v>44589</v>
      </c>
      <c r="D1170" s="5">
        <f>('Raw Wide'!B1169-'Raw Wide'!B1168)/'Raw Wide'!B1168</f>
        <v>-1.7902846877764316E-2</v>
      </c>
      <c r="E1170" s="5">
        <f>('Raw Wide'!C1169-'Raw Wide'!C1168)/'Raw Wide'!C1168</f>
        <v>-2.4778020270720749E-2</v>
      </c>
      <c r="F1170" s="5">
        <f>('Raw Wide'!D1169-'Raw Wide'!D1168)/'Raw Wide'!D1168</f>
        <v>-8.6511344263225202E-3</v>
      </c>
      <c r="G1170" s="5">
        <f>('Raw Wide'!E1169-'Raw Wide'!E1168)/'Raw Wide'!E1168</f>
        <v>-1.0484961064195195E-2</v>
      </c>
      <c r="H1170" s="5">
        <f>('Raw Wide'!F1169-'Raw Wide'!F1168)/'Raw Wide'!F1168</f>
        <v>1.4873816036234954E-2</v>
      </c>
      <c r="I1170" s="5">
        <f>('Raw Wide'!G1169-'Raw Wide'!G1168)/'Raw Wide'!G1168</f>
        <v>-6.483647442027258E-3</v>
      </c>
      <c r="J1170" s="5">
        <f>('Raw Wide'!H1169-'Raw Wide'!H1168)/'Raw Wide'!H1168</f>
        <v>-1.5373657629214558E-2</v>
      </c>
      <c r="K1170" s="5">
        <f>('Raw Wide'!I1169-'Raw Wide'!I1168)/'Raw Wide'!I1168</f>
        <v>1.9619850386874686E-2</v>
      </c>
      <c r="W1170" s="2">
        <v>44589</v>
      </c>
      <c r="X1170" s="9">
        <f>return[[#This Row],[1COV.DE]]-$N$7</f>
        <v>-1.7866636117991386E-2</v>
      </c>
      <c r="Y1170" s="9">
        <f>return[[#This Row],[ADS.DE]]-$O$7</f>
        <v>-2.5032785691617133E-2</v>
      </c>
      <c r="Z1170" s="9">
        <f>return[[#This Row],[DB1.DE]]-$P$7</f>
        <v>-9.2194981323443607E-3</v>
      </c>
      <c r="AA1170" s="9">
        <f>return[[#This Row],[FME.DE]]-$Q$7</f>
        <v>-1.0273072484984554E-2</v>
      </c>
      <c r="AB1170" s="9">
        <f>return[[#This Row],[MRK.DE]]-$R$7</f>
        <v>1.4401198339876076E-2</v>
      </c>
      <c r="AC1170" s="9">
        <f>return[[#This Row],[PUM.DE]]-$S$7</f>
        <v>-7.2857682509235439E-3</v>
      </c>
      <c r="AD1170" s="9">
        <f>return[[#This Row],[SIE.DE]]-$T$7</f>
        <v>-1.5509553226045974E-2</v>
      </c>
      <c r="AE1170" s="9">
        <f>return[[#This Row],[ZAL.DE]]-$U$7</f>
        <v>1.9665405004038392E-2</v>
      </c>
    </row>
    <row r="1171" spans="3:31" x14ac:dyDescent="0.25">
      <c r="C1171" s="2">
        <v>44592</v>
      </c>
      <c r="D1171" s="5">
        <f>('Raw Wide'!B1170-'Raw Wide'!B1169)/'Raw Wide'!B1169</f>
        <v>-1.6741031603853599E-2</v>
      </c>
      <c r="E1171" s="5">
        <f>('Raw Wide'!C1170-'Raw Wide'!C1169)/'Raw Wide'!C1169</f>
        <v>2.583110883544117E-2</v>
      </c>
      <c r="F1171" s="5">
        <f>('Raw Wide'!D1170-'Raw Wide'!D1169)/'Raw Wide'!D1169</f>
        <v>1.6160311292204074E-2</v>
      </c>
      <c r="G1171" s="5">
        <f>('Raw Wide'!E1170-'Raw Wide'!E1169)/'Raw Wide'!E1169</f>
        <v>-5.6291310866538376E-3</v>
      </c>
      <c r="H1171" s="5">
        <f>('Raw Wide'!F1170-'Raw Wide'!F1169)/'Raw Wide'!F1169</f>
        <v>1.4917511869669412E-2</v>
      </c>
      <c r="I1171" s="5">
        <f>('Raw Wide'!G1170-'Raw Wide'!G1169)/'Raw Wide'!G1169</f>
        <v>2.4581148084250538E-2</v>
      </c>
      <c r="J1171" s="5">
        <f>('Raw Wide'!H1170-'Raw Wide'!H1169)/'Raw Wide'!H1169</f>
        <v>1.1131983666183851E-2</v>
      </c>
      <c r="K1171" s="5">
        <f>('Raw Wide'!I1170-'Raw Wide'!I1169)/'Raw Wide'!I1169</f>
        <v>5.20145242941005E-2</v>
      </c>
      <c r="W1171" s="2">
        <v>44592</v>
      </c>
      <c r="X1171" s="9">
        <f>return[[#This Row],[1COV.DE]]-$N$7</f>
        <v>-1.6704820844080669E-2</v>
      </c>
      <c r="Y1171" s="9">
        <f>return[[#This Row],[ADS.DE]]-$O$7</f>
        <v>2.5576343414544785E-2</v>
      </c>
      <c r="Z1171" s="9">
        <f>return[[#This Row],[DB1.DE]]-$P$7</f>
        <v>1.5591947586182233E-2</v>
      </c>
      <c r="AA1171" s="9">
        <f>return[[#This Row],[FME.DE]]-$Q$7</f>
        <v>-5.417242507443196E-3</v>
      </c>
      <c r="AB1171" s="9">
        <f>return[[#This Row],[MRK.DE]]-$R$7</f>
        <v>1.4444894173310534E-2</v>
      </c>
      <c r="AC1171" s="9">
        <f>return[[#This Row],[PUM.DE]]-$S$7</f>
        <v>2.3779027275354251E-2</v>
      </c>
      <c r="AD1171" s="9">
        <f>return[[#This Row],[SIE.DE]]-$T$7</f>
        <v>1.0996088069352435E-2</v>
      </c>
      <c r="AE1171" s="9">
        <f>return[[#This Row],[ZAL.DE]]-$U$7</f>
        <v>5.2060078911264206E-2</v>
      </c>
    </row>
    <row r="1172" spans="3:31" x14ac:dyDescent="0.25">
      <c r="C1172" s="2">
        <v>44593</v>
      </c>
      <c r="D1172" s="5">
        <f>('Raw Wide'!B1171-'Raw Wide'!B1170)/'Raw Wide'!B1170</f>
        <v>1.1729105966567089E-2</v>
      </c>
      <c r="E1172" s="5">
        <f>('Raw Wide'!C1171-'Raw Wide'!C1170)/'Raw Wide'!C1170</f>
        <v>6.1919159794132659E-3</v>
      </c>
      <c r="F1172" s="5">
        <f>('Raw Wide'!D1171-'Raw Wide'!D1170)/'Raw Wide'!D1170</f>
        <v>-5.7252013142073217E-3</v>
      </c>
      <c r="G1172" s="5">
        <f>('Raw Wide'!E1171-'Raw Wide'!E1170)/'Raw Wide'!E1170</f>
        <v>1.9647016699132634E-2</v>
      </c>
      <c r="H1172" s="5">
        <f>('Raw Wide'!F1171-'Raw Wide'!F1170)/'Raw Wide'!F1170</f>
        <v>1.3666894826878608E-2</v>
      </c>
      <c r="I1172" s="5">
        <f>('Raw Wide'!G1171-'Raw Wide'!G1170)/'Raw Wide'!G1170</f>
        <v>9.3418916222271671E-3</v>
      </c>
      <c r="J1172" s="5">
        <f>('Raw Wide'!H1171-'Raw Wide'!H1170)/'Raw Wide'!H1170</f>
        <v>7.5779682091624218E-3</v>
      </c>
      <c r="K1172" s="5">
        <f>('Raw Wide'!I1171-'Raw Wide'!I1170)/'Raw Wide'!I1170</f>
        <v>1.2289124937591142E-2</v>
      </c>
      <c r="W1172" s="2">
        <v>44593</v>
      </c>
      <c r="X1172" s="9">
        <f>return[[#This Row],[1COV.DE]]-$N$7</f>
        <v>1.1765316726340019E-2</v>
      </c>
      <c r="Y1172" s="9">
        <f>return[[#This Row],[ADS.DE]]-$O$7</f>
        <v>5.9371505585168825E-3</v>
      </c>
      <c r="Z1172" s="9">
        <f>return[[#This Row],[DB1.DE]]-$P$7</f>
        <v>-6.2935650202291622E-3</v>
      </c>
      <c r="AA1172" s="9">
        <f>return[[#This Row],[FME.DE]]-$Q$7</f>
        <v>1.9858905278343275E-2</v>
      </c>
      <c r="AB1172" s="9">
        <f>return[[#This Row],[MRK.DE]]-$R$7</f>
        <v>1.3194277130519729E-2</v>
      </c>
      <c r="AC1172" s="9">
        <f>return[[#This Row],[PUM.DE]]-$S$7</f>
        <v>8.5397708133308804E-3</v>
      </c>
      <c r="AD1172" s="9">
        <f>return[[#This Row],[SIE.DE]]-$T$7</f>
        <v>7.4420726123310063E-3</v>
      </c>
      <c r="AE1172" s="9">
        <f>return[[#This Row],[ZAL.DE]]-$U$7</f>
        <v>1.2334679554754846E-2</v>
      </c>
    </row>
    <row r="1173" spans="3:31" x14ac:dyDescent="0.25">
      <c r="C1173" s="2">
        <v>44594</v>
      </c>
      <c r="D1173" s="5">
        <f>('Raw Wide'!B1172-'Raw Wide'!B1171)/'Raw Wide'!B1171</f>
        <v>2.0194517200008102E-2</v>
      </c>
      <c r="E1173" s="5">
        <f>('Raw Wide'!C1172-'Raw Wide'!C1171)/'Raw Wide'!C1171</f>
        <v>9.8461202420527562E-3</v>
      </c>
      <c r="F1173" s="5">
        <f>('Raw Wide'!D1172-'Raw Wide'!D1171)/'Raw Wide'!D1171</f>
        <v>-4.7984537455842387E-3</v>
      </c>
      <c r="G1173" s="5">
        <f>('Raw Wide'!E1172-'Raw Wide'!E1171)/'Raw Wide'!E1171</f>
        <v>0</v>
      </c>
      <c r="H1173" s="5">
        <f>('Raw Wide'!F1172-'Raw Wide'!F1171)/'Raw Wide'!F1171</f>
        <v>7.8860277983424498E-3</v>
      </c>
      <c r="I1173" s="5">
        <f>('Raw Wide'!G1172-'Raw Wide'!G1171)/'Raw Wide'!G1171</f>
        <v>-3.5759474364729601E-3</v>
      </c>
      <c r="J1173" s="5">
        <f>('Raw Wide'!H1172-'Raw Wide'!H1171)/'Raw Wide'!H1171</f>
        <v>-2.979975447341856E-3</v>
      </c>
      <c r="K1173" s="5">
        <f>('Raw Wide'!I1172-'Raw Wide'!I1171)/'Raw Wide'!I1171</f>
        <v>-1.2704602637188072E-2</v>
      </c>
      <c r="W1173" s="2">
        <v>44594</v>
      </c>
      <c r="X1173" s="9">
        <f>return[[#This Row],[1COV.DE]]-$N$7</f>
        <v>2.0230727959781033E-2</v>
      </c>
      <c r="Y1173" s="9">
        <f>return[[#This Row],[ADS.DE]]-$O$7</f>
        <v>9.5913548211563719E-3</v>
      </c>
      <c r="Z1173" s="9">
        <f>return[[#This Row],[DB1.DE]]-$P$7</f>
        <v>-5.3668174516060792E-3</v>
      </c>
      <c r="AA1173" s="9">
        <f>return[[#This Row],[FME.DE]]-$Q$7</f>
        <v>2.1188857921064204E-4</v>
      </c>
      <c r="AB1173" s="9">
        <f>return[[#This Row],[MRK.DE]]-$R$7</f>
        <v>7.4134101019835722E-3</v>
      </c>
      <c r="AC1173" s="9">
        <f>return[[#This Row],[PUM.DE]]-$S$7</f>
        <v>-4.3780682453692463E-3</v>
      </c>
      <c r="AD1173" s="9">
        <f>return[[#This Row],[SIE.DE]]-$T$7</f>
        <v>-3.1158710441732719E-3</v>
      </c>
      <c r="AE1173" s="9">
        <f>return[[#This Row],[ZAL.DE]]-$U$7</f>
        <v>-1.2659048020024368E-2</v>
      </c>
    </row>
    <row r="1174" spans="3:31" x14ac:dyDescent="0.25">
      <c r="C1174" s="2">
        <v>44595</v>
      </c>
      <c r="D1174" s="5">
        <f>('Raw Wide'!B1173-'Raw Wide'!B1172)/'Raw Wide'!B1172</f>
        <v>-1.3929672253644134E-2</v>
      </c>
      <c r="E1174" s="5">
        <f>('Raw Wide'!C1173-'Raw Wide'!C1172)/'Raw Wide'!C1172</f>
        <v>-1.5843931083484558E-2</v>
      </c>
      <c r="F1174" s="5">
        <f>('Raw Wide'!D1173-'Raw Wide'!D1172)/'Raw Wide'!D1172</f>
        <v>-7.7145032240993564E-3</v>
      </c>
      <c r="G1174" s="5">
        <f>('Raw Wide'!E1173-'Raw Wide'!E1172)/'Raw Wide'!E1172</f>
        <v>-5.5519189400095722E-3</v>
      </c>
      <c r="H1174" s="5">
        <f>('Raw Wide'!F1173-'Raw Wide'!F1172)/'Raw Wide'!F1172</f>
        <v>-3.1549660708681065E-2</v>
      </c>
      <c r="I1174" s="5">
        <f>('Raw Wide'!G1173-'Raw Wide'!G1172)/'Raw Wide'!G1172</f>
        <v>-1.9210501981689453E-2</v>
      </c>
      <c r="J1174" s="5">
        <f>('Raw Wide'!H1173-'Raw Wide'!H1172)/'Raw Wide'!H1172</f>
        <v>-2.6330744990166514E-2</v>
      </c>
      <c r="K1174" s="5">
        <f>('Raw Wide'!I1173-'Raw Wide'!I1172)/'Raw Wide'!I1172</f>
        <v>-4.7183341516061204E-2</v>
      </c>
      <c r="W1174" s="2">
        <v>44595</v>
      </c>
      <c r="X1174" s="9">
        <f>return[[#This Row],[1COV.DE]]-$N$7</f>
        <v>-1.3893461493871204E-2</v>
      </c>
      <c r="Y1174" s="9">
        <f>return[[#This Row],[ADS.DE]]-$O$7</f>
        <v>-1.6098696504380942E-2</v>
      </c>
      <c r="Z1174" s="9">
        <f>return[[#This Row],[DB1.DE]]-$P$7</f>
        <v>-8.2828669301211969E-3</v>
      </c>
      <c r="AA1174" s="9">
        <f>return[[#This Row],[FME.DE]]-$Q$7</f>
        <v>-5.3400303607989297E-3</v>
      </c>
      <c r="AB1174" s="9">
        <f>return[[#This Row],[MRK.DE]]-$R$7</f>
        <v>-3.202227840503994E-2</v>
      </c>
      <c r="AC1174" s="9">
        <f>return[[#This Row],[PUM.DE]]-$S$7</f>
        <v>-2.001262279058574E-2</v>
      </c>
      <c r="AD1174" s="9">
        <f>return[[#This Row],[SIE.DE]]-$T$7</f>
        <v>-2.6466640586997929E-2</v>
      </c>
      <c r="AE1174" s="9">
        <f>return[[#This Row],[ZAL.DE]]-$U$7</f>
        <v>-4.7137786898897499E-2</v>
      </c>
    </row>
    <row r="1175" spans="3:31" x14ac:dyDescent="0.25">
      <c r="C1175" s="2">
        <v>44596</v>
      </c>
      <c r="D1175" s="5">
        <f>('Raw Wide'!B1174-'Raw Wide'!B1173)/'Raw Wide'!B1173</f>
        <v>-2.2304885734446705E-2</v>
      </c>
      <c r="E1175" s="5">
        <f>('Raw Wide'!C1174-'Raw Wide'!C1173)/'Raw Wide'!C1173</f>
        <v>-8.8751237214246739E-3</v>
      </c>
      <c r="F1175" s="5">
        <f>('Raw Wide'!D1174-'Raw Wide'!D1173)/'Raw Wide'!D1173</f>
        <v>1.0365941792813416E-2</v>
      </c>
      <c r="G1175" s="5">
        <f>('Raw Wide'!E1174-'Raw Wide'!E1173)/'Raw Wide'!E1173</f>
        <v>-2.2989214960489335E-3</v>
      </c>
      <c r="H1175" s="5">
        <f>('Raw Wide'!F1174-'Raw Wide'!F1173)/'Raw Wide'!F1173</f>
        <v>-3.648798133329645E-3</v>
      </c>
      <c r="I1175" s="5">
        <f>('Raw Wide'!G1174-'Raw Wide'!G1173)/'Raw Wide'!G1173</f>
        <v>-1.5712422339488843E-2</v>
      </c>
      <c r="J1175" s="5">
        <f>('Raw Wide'!H1174-'Raw Wide'!H1173)/'Raw Wide'!H1173</f>
        <v>-2.9089430790786422E-2</v>
      </c>
      <c r="K1175" s="5">
        <f>('Raw Wide'!I1174-'Raw Wide'!I1173)/'Raw Wide'!I1173</f>
        <v>-9.9039017092423225E-3</v>
      </c>
      <c r="W1175" s="2">
        <v>44596</v>
      </c>
      <c r="X1175" s="9">
        <f>return[[#This Row],[1COV.DE]]-$N$7</f>
        <v>-2.2268674974673774E-2</v>
      </c>
      <c r="Y1175" s="9">
        <f>return[[#This Row],[ADS.DE]]-$O$7</f>
        <v>-9.1298891423210581E-3</v>
      </c>
      <c r="Z1175" s="9">
        <f>return[[#This Row],[DB1.DE]]-$P$7</f>
        <v>9.7975780867915752E-3</v>
      </c>
      <c r="AA1175" s="9">
        <f>return[[#This Row],[FME.DE]]-$Q$7</f>
        <v>-2.0870329168382914E-3</v>
      </c>
      <c r="AB1175" s="9">
        <f>return[[#This Row],[MRK.DE]]-$R$7</f>
        <v>-4.1214158296885225E-3</v>
      </c>
      <c r="AC1175" s="9">
        <f>return[[#This Row],[PUM.DE]]-$S$7</f>
        <v>-1.651454314838513E-2</v>
      </c>
      <c r="AD1175" s="9">
        <f>return[[#This Row],[SIE.DE]]-$T$7</f>
        <v>-2.9225326387617837E-2</v>
      </c>
      <c r="AE1175" s="9">
        <f>return[[#This Row],[ZAL.DE]]-$U$7</f>
        <v>-9.858347092078619E-3</v>
      </c>
    </row>
    <row r="1176" spans="3:31" x14ac:dyDescent="0.25">
      <c r="C1176" s="2">
        <v>44599</v>
      </c>
      <c r="D1176" s="5">
        <f>('Raw Wide'!B1175-'Raw Wide'!B1174)/'Raw Wide'!B1174</f>
        <v>3.8022974622044748E-3</v>
      </c>
      <c r="E1176" s="5">
        <f>('Raw Wide'!C1175-'Raw Wide'!C1174)/'Raw Wide'!C1174</f>
        <v>1.4577114574553731E-3</v>
      </c>
      <c r="F1176" s="5">
        <f>('Raw Wide'!D1175-'Raw Wide'!D1174)/'Raw Wide'!D1174</f>
        <v>1.0259787657725991E-2</v>
      </c>
      <c r="G1176" s="5">
        <f>('Raw Wide'!E1175-'Raw Wide'!E1174)/'Raw Wide'!E1174</f>
        <v>3.6208597237035187E-3</v>
      </c>
      <c r="H1176" s="5">
        <f>('Raw Wide'!F1175-'Raw Wide'!F1174)/'Raw Wide'!F1174</f>
        <v>-3.6620020535490291E-3</v>
      </c>
      <c r="I1176" s="5">
        <f>('Raw Wide'!G1175-'Raw Wide'!G1174)/'Raw Wide'!G1174</f>
        <v>4.3737383595928093E-4</v>
      </c>
      <c r="J1176" s="5">
        <f>('Raw Wide'!H1175-'Raw Wide'!H1174)/'Raw Wide'!H1174</f>
        <v>2.07769312093074E-2</v>
      </c>
      <c r="K1176" s="5">
        <f>('Raw Wide'!I1175-'Raw Wide'!I1174)/'Raw Wide'!I1174</f>
        <v>2.1218550111311843E-3</v>
      </c>
      <c r="W1176" s="2">
        <v>44599</v>
      </c>
      <c r="X1176" s="9">
        <f>return[[#This Row],[1COV.DE]]-$N$7</f>
        <v>3.8385082219774048E-3</v>
      </c>
      <c r="Y1176" s="9">
        <f>return[[#This Row],[ADS.DE]]-$O$7</f>
        <v>1.2029460365589892E-3</v>
      </c>
      <c r="Z1176" s="9">
        <f>return[[#This Row],[DB1.DE]]-$P$7</f>
        <v>9.6914239517041506E-3</v>
      </c>
      <c r="AA1176" s="9">
        <f>return[[#This Row],[FME.DE]]-$Q$7</f>
        <v>3.8327483029141607E-3</v>
      </c>
      <c r="AB1176" s="9">
        <f>return[[#This Row],[MRK.DE]]-$R$7</f>
        <v>-4.1346197499079066E-3</v>
      </c>
      <c r="AC1176" s="9">
        <f>return[[#This Row],[PUM.DE]]-$S$7</f>
        <v>-3.647469729370051E-4</v>
      </c>
      <c r="AD1176" s="9">
        <f>return[[#This Row],[SIE.DE]]-$T$7</f>
        <v>2.0641035612475985E-2</v>
      </c>
      <c r="AE1176" s="9">
        <f>return[[#This Row],[ZAL.DE]]-$U$7</f>
        <v>2.1674096282948878E-3</v>
      </c>
    </row>
    <row r="1177" spans="3:31" x14ac:dyDescent="0.25">
      <c r="C1177" s="2">
        <v>44600</v>
      </c>
      <c r="D1177" s="5">
        <f>('Raw Wide'!B1176-'Raw Wide'!B1175)/'Raw Wide'!B1175</f>
        <v>2.2348536097464757E-2</v>
      </c>
      <c r="E1177" s="5">
        <f>('Raw Wide'!C1176-'Raw Wide'!C1175)/'Raw Wide'!C1175</f>
        <v>-5.6144776546867992E-3</v>
      </c>
      <c r="F1177" s="5">
        <f>('Raw Wide'!D1176-'Raw Wide'!D1175)/'Raw Wide'!D1175</f>
        <v>-2.8561894441479479E-3</v>
      </c>
      <c r="G1177" s="5">
        <f>('Raw Wide'!E1176-'Raw Wide'!E1175)/'Raw Wide'!E1175</f>
        <v>-1.4758927312064971E-2</v>
      </c>
      <c r="H1177" s="5">
        <f>('Raw Wide'!F1176-'Raw Wide'!F1175)/'Raw Wide'!F1175</f>
        <v>-3.2554440110247621E-2</v>
      </c>
      <c r="I1177" s="5">
        <f>('Raw Wide'!G1176-'Raw Wide'!G1175)/'Raw Wide'!G1175</f>
        <v>-1.4644783175693942E-2</v>
      </c>
      <c r="J1177" s="5">
        <f>('Raw Wide'!H1176-'Raw Wide'!H1175)/'Raw Wide'!H1175</f>
        <v>7.3746173750433349E-3</v>
      </c>
      <c r="K1177" s="5">
        <f>('Raw Wide'!I1176-'Raw Wide'!I1175)/'Raw Wide'!I1175</f>
        <v>-2.8433226175140935E-2</v>
      </c>
      <c r="W1177" s="2">
        <v>44600</v>
      </c>
      <c r="X1177" s="9">
        <f>return[[#This Row],[1COV.DE]]-$N$7</f>
        <v>2.2384746857237688E-2</v>
      </c>
      <c r="Y1177" s="9">
        <f>return[[#This Row],[ADS.DE]]-$O$7</f>
        <v>-5.8692430755831835E-3</v>
      </c>
      <c r="Z1177" s="9">
        <f>return[[#This Row],[DB1.DE]]-$P$7</f>
        <v>-3.4245531501697884E-3</v>
      </c>
      <c r="AA1177" s="9">
        <f>return[[#This Row],[FME.DE]]-$Q$7</f>
        <v>-1.4547038732854329E-2</v>
      </c>
      <c r="AB1177" s="9">
        <f>return[[#This Row],[MRK.DE]]-$R$7</f>
        <v>-3.3027057806606495E-2</v>
      </c>
      <c r="AC1177" s="9">
        <f>return[[#This Row],[PUM.DE]]-$S$7</f>
        <v>-1.5446903984590228E-2</v>
      </c>
      <c r="AD1177" s="9">
        <f>return[[#This Row],[SIE.DE]]-$T$7</f>
        <v>7.2387217782119194E-3</v>
      </c>
      <c r="AE1177" s="9">
        <f>return[[#This Row],[ZAL.DE]]-$U$7</f>
        <v>-2.838767155797723E-2</v>
      </c>
    </row>
    <row r="1178" spans="3:31" x14ac:dyDescent="0.25">
      <c r="C1178" s="2">
        <v>44601</v>
      </c>
      <c r="D1178" s="5">
        <f>('Raw Wide'!B1177-'Raw Wide'!B1176)/'Raw Wide'!B1176</f>
        <v>2.9640290662046776E-3</v>
      </c>
      <c r="E1178" s="5">
        <f>('Raw Wide'!C1177-'Raw Wide'!C1176)/'Raw Wide'!C1176</f>
        <v>2.4466710247575168E-2</v>
      </c>
      <c r="F1178" s="5">
        <f>('Raw Wide'!D1177-'Raw Wide'!D1176)/'Raw Wide'!D1176</f>
        <v>8.5931118879102909E-3</v>
      </c>
      <c r="G1178" s="5">
        <f>('Raw Wide'!E1177-'Raw Wide'!E1176)/'Raw Wide'!E1176</f>
        <v>2.6631541709405825E-3</v>
      </c>
      <c r="H1178" s="5">
        <f>('Raw Wide'!F1177-'Raw Wide'!F1176)/'Raw Wide'!F1176</f>
        <v>2.1438200163243711E-2</v>
      </c>
      <c r="I1178" s="5">
        <f>('Raw Wide'!G1177-'Raw Wide'!G1176)/'Raw Wide'!G1176</f>
        <v>1.3309688639551247E-2</v>
      </c>
      <c r="J1178" s="5">
        <f>('Raw Wide'!H1177-'Raw Wide'!H1176)/'Raw Wide'!H1176</f>
        <v>1.1420247163536184E-2</v>
      </c>
      <c r="K1178" s="5">
        <f>('Raw Wide'!I1177-'Raw Wide'!I1176)/'Raw Wide'!I1176</f>
        <v>2.7397292260189672E-2</v>
      </c>
      <c r="W1178" s="2">
        <v>44601</v>
      </c>
      <c r="X1178" s="9">
        <f>return[[#This Row],[1COV.DE]]-$N$7</f>
        <v>3.0002398259776075E-3</v>
      </c>
      <c r="Y1178" s="9">
        <f>return[[#This Row],[ADS.DE]]-$O$7</f>
        <v>2.4211944826678784E-2</v>
      </c>
      <c r="Z1178" s="9">
        <f>return[[#This Row],[DB1.DE]]-$P$7</f>
        <v>8.0247481818884504E-3</v>
      </c>
      <c r="AA1178" s="9">
        <f>return[[#This Row],[FME.DE]]-$Q$7</f>
        <v>2.8750427501512245E-3</v>
      </c>
      <c r="AB1178" s="9">
        <f>return[[#This Row],[MRK.DE]]-$R$7</f>
        <v>2.0965582466884833E-2</v>
      </c>
      <c r="AC1178" s="9">
        <f>return[[#This Row],[PUM.DE]]-$S$7</f>
        <v>1.250756783065496E-2</v>
      </c>
      <c r="AD1178" s="9">
        <f>return[[#This Row],[SIE.DE]]-$T$7</f>
        <v>1.1284351566704768E-2</v>
      </c>
      <c r="AE1178" s="9">
        <f>return[[#This Row],[ZAL.DE]]-$U$7</f>
        <v>2.7442846877353377E-2</v>
      </c>
    </row>
    <row r="1179" spans="3:31" x14ac:dyDescent="0.25">
      <c r="C1179" s="2">
        <v>44602</v>
      </c>
      <c r="D1179" s="5">
        <f>('Raw Wide'!B1178-'Raw Wide'!B1177)/'Raw Wide'!B1177</f>
        <v>6.2799952274926081E-3</v>
      </c>
      <c r="E1179" s="5">
        <f>('Raw Wide'!C1178-'Raw Wide'!C1177)/'Raw Wide'!C1177</f>
        <v>-8.369035773603397E-3</v>
      </c>
      <c r="F1179" s="5">
        <f>('Raw Wide'!D1178-'Raw Wide'!D1177)/'Raw Wide'!D1177</f>
        <v>-1.0728843071034487E-2</v>
      </c>
      <c r="G1179" s="5">
        <f>('Raw Wide'!E1178-'Raw Wide'!E1177)/'Raw Wide'!E1177</f>
        <v>-1.9588326720738038E-2</v>
      </c>
      <c r="H1179" s="5">
        <f>('Raw Wide'!F1178-'Raw Wide'!F1177)/'Raw Wide'!F1177</f>
        <v>-1.5674794502519147E-2</v>
      </c>
      <c r="I1179" s="5">
        <f>('Raw Wide'!G1178-'Raw Wide'!G1177)/'Raw Wide'!G1177</f>
        <v>-8.3188107755286511E-3</v>
      </c>
      <c r="J1179" s="5">
        <f>('Raw Wide'!H1178-'Raw Wide'!H1177)/'Raw Wide'!H1177</f>
        <v>4.7191523083945502E-2</v>
      </c>
      <c r="K1179" s="5">
        <f>('Raw Wide'!I1178-'Raw Wide'!I1177)/'Raw Wide'!I1177</f>
        <v>-1.3939363636363739E-2</v>
      </c>
      <c r="W1179" s="2">
        <v>44602</v>
      </c>
      <c r="X1179" s="9">
        <f>return[[#This Row],[1COV.DE]]-$N$7</f>
        <v>6.3162059872655385E-3</v>
      </c>
      <c r="Y1179" s="9">
        <f>return[[#This Row],[ADS.DE]]-$O$7</f>
        <v>-8.6238011944997812E-3</v>
      </c>
      <c r="Z1179" s="9">
        <f>return[[#This Row],[DB1.DE]]-$P$7</f>
        <v>-1.1297206777056328E-2</v>
      </c>
      <c r="AA1179" s="9">
        <f>return[[#This Row],[FME.DE]]-$Q$7</f>
        <v>-1.9376438141527397E-2</v>
      </c>
      <c r="AB1179" s="9">
        <f>return[[#This Row],[MRK.DE]]-$R$7</f>
        <v>-1.6147412198878025E-2</v>
      </c>
      <c r="AC1179" s="9">
        <f>return[[#This Row],[PUM.DE]]-$S$7</f>
        <v>-9.1209315844249378E-3</v>
      </c>
      <c r="AD1179" s="9">
        <f>return[[#This Row],[SIE.DE]]-$T$7</f>
        <v>4.7055627487114088E-2</v>
      </c>
      <c r="AE1179" s="9">
        <f>return[[#This Row],[ZAL.DE]]-$U$7</f>
        <v>-1.3893809019200036E-2</v>
      </c>
    </row>
    <row r="1180" spans="3:31" x14ac:dyDescent="0.25">
      <c r="C1180" s="2">
        <v>44603</v>
      </c>
      <c r="D1180" s="5">
        <f>('Raw Wide'!B1179-'Raw Wide'!B1178)/'Raw Wide'!B1178</f>
        <v>-3.6710874354954144E-3</v>
      </c>
      <c r="E1180" s="5">
        <f>('Raw Wide'!C1179-'Raw Wide'!C1178)/'Raw Wide'!C1178</f>
        <v>-2.7583391083031157E-2</v>
      </c>
      <c r="F1180" s="5">
        <f>('Raw Wide'!D1179-'Raw Wide'!D1178)/'Raw Wide'!D1178</f>
        <v>6.0605214776077972E-3</v>
      </c>
      <c r="G1180" s="5">
        <f>('Raw Wide'!E1179-'Raw Wide'!E1178)/'Raw Wide'!E1178</f>
        <v>-2.302746568079975E-2</v>
      </c>
      <c r="H1180" s="5">
        <f>('Raw Wide'!F1179-'Raw Wide'!F1178)/'Raw Wide'!F1178</f>
        <v>-2.2132275342492611E-2</v>
      </c>
      <c r="I1180" s="5">
        <f>('Raw Wide'!G1179-'Raw Wide'!G1178)/'Raw Wide'!G1178</f>
        <v>-2.2516528147896196E-2</v>
      </c>
      <c r="J1180" s="5">
        <f>('Raw Wide'!H1179-'Raw Wide'!H1178)/'Raw Wide'!H1178</f>
        <v>5.4023957763489269E-3</v>
      </c>
      <c r="K1180" s="5">
        <f>('Raw Wide'!I1179-'Raw Wide'!I1178)/'Raw Wide'!I1178</f>
        <v>-4.0565502748447876E-2</v>
      </c>
      <c r="W1180" s="2">
        <v>44603</v>
      </c>
      <c r="X1180" s="9">
        <f>return[[#This Row],[1COV.DE]]-$N$7</f>
        <v>-3.6348766757224845E-3</v>
      </c>
      <c r="Y1180" s="9">
        <f>return[[#This Row],[ADS.DE]]-$O$7</f>
        <v>-2.7838156503927541E-2</v>
      </c>
      <c r="Z1180" s="9">
        <f>return[[#This Row],[DB1.DE]]-$P$7</f>
        <v>5.4921577715859567E-3</v>
      </c>
      <c r="AA1180" s="9">
        <f>return[[#This Row],[FME.DE]]-$Q$7</f>
        <v>-2.2815577101589109E-2</v>
      </c>
      <c r="AB1180" s="9">
        <f>return[[#This Row],[MRK.DE]]-$R$7</f>
        <v>-2.2604893038851489E-2</v>
      </c>
      <c r="AC1180" s="9">
        <f>return[[#This Row],[PUM.DE]]-$S$7</f>
        <v>-2.3318648956792483E-2</v>
      </c>
      <c r="AD1180" s="9">
        <f>return[[#This Row],[SIE.DE]]-$T$7</f>
        <v>5.2665001795175114E-3</v>
      </c>
      <c r="AE1180" s="9">
        <f>return[[#This Row],[ZAL.DE]]-$U$7</f>
        <v>-4.0519948131284171E-2</v>
      </c>
    </row>
    <row r="1181" spans="3:31" x14ac:dyDescent="0.25">
      <c r="C1181" s="2">
        <v>44606</v>
      </c>
      <c r="D1181" s="5">
        <f>('Raw Wide'!B1180-'Raw Wide'!B1179)/'Raw Wide'!B1179</f>
        <v>-2.8739805832975005E-2</v>
      </c>
      <c r="E1181" s="5">
        <f>('Raw Wide'!C1180-'Raw Wide'!C1179)/'Raw Wide'!C1179</f>
        <v>-2.1380161167025336E-2</v>
      </c>
      <c r="F1181" s="5">
        <f>('Raw Wide'!D1180-'Raw Wide'!D1179)/'Raw Wide'!D1179</f>
        <v>0</v>
      </c>
      <c r="G1181" s="5">
        <f>('Raw Wide'!E1180-'Raw Wide'!E1179)/'Raw Wide'!E1179</f>
        <v>2.0797260268378202E-3</v>
      </c>
      <c r="H1181" s="5">
        <f>('Raw Wide'!F1180-'Raw Wide'!F1179)/'Raw Wide'!F1179</f>
        <v>-2.8153438523002141E-2</v>
      </c>
      <c r="I1181" s="5">
        <f>('Raw Wide'!G1180-'Raw Wide'!G1179)/'Raw Wide'!G1179</f>
        <v>-7.6784231449178123E-3</v>
      </c>
      <c r="J1181" s="5">
        <f>('Raw Wide'!H1180-'Raw Wide'!H1179)/'Raw Wide'!H1179</f>
        <v>-1.3716077294738675E-2</v>
      </c>
      <c r="K1181" s="5">
        <f>('Raw Wide'!I1180-'Raw Wide'!I1179)/'Raw Wide'!I1179</f>
        <v>-1.1531037980958277E-2</v>
      </c>
      <c r="W1181" s="2">
        <v>44606</v>
      </c>
      <c r="X1181" s="9">
        <f>return[[#This Row],[1COV.DE]]-$N$7</f>
        <v>-2.8703595073202075E-2</v>
      </c>
      <c r="Y1181" s="9">
        <f>return[[#This Row],[ADS.DE]]-$O$7</f>
        <v>-2.163492658792172E-2</v>
      </c>
      <c r="Z1181" s="9">
        <f>return[[#This Row],[DB1.DE]]-$P$7</f>
        <v>-5.6836370602184039E-4</v>
      </c>
      <c r="AA1181" s="9">
        <f>return[[#This Row],[FME.DE]]-$Q$7</f>
        <v>2.2916146060484623E-3</v>
      </c>
      <c r="AB1181" s="9">
        <f>return[[#This Row],[MRK.DE]]-$R$7</f>
        <v>-2.8626056219361019E-2</v>
      </c>
      <c r="AC1181" s="9">
        <f>return[[#This Row],[PUM.DE]]-$S$7</f>
        <v>-8.480543953814099E-3</v>
      </c>
      <c r="AD1181" s="9">
        <f>return[[#This Row],[SIE.DE]]-$T$7</f>
        <v>-1.3851972891570091E-2</v>
      </c>
      <c r="AE1181" s="9">
        <f>return[[#This Row],[ZAL.DE]]-$U$7</f>
        <v>-1.1485483363794574E-2</v>
      </c>
    </row>
    <row r="1182" spans="3:31" x14ac:dyDescent="0.25">
      <c r="C1182" s="2">
        <v>44607</v>
      </c>
      <c r="D1182" s="5">
        <f>('Raw Wide'!B1181-'Raw Wide'!B1180)/'Raw Wide'!B1180</f>
        <v>3.3763293425936217E-2</v>
      </c>
      <c r="E1182" s="5">
        <f>('Raw Wide'!C1181-'Raw Wide'!C1180)/'Raw Wide'!C1180</f>
        <v>1.7737429539202151E-2</v>
      </c>
      <c r="F1182" s="5">
        <f>('Raw Wide'!D1181-'Raw Wide'!D1180)/'Raw Wide'!D1180</f>
        <v>9.828874079756791E-3</v>
      </c>
      <c r="G1182" s="5">
        <f>('Raw Wide'!E1181-'Raw Wide'!E1180)/'Raw Wide'!E1180</f>
        <v>1.0722879469167992E-2</v>
      </c>
      <c r="H1182" s="5">
        <f>('Raw Wide'!F1181-'Raw Wide'!F1180)/'Raw Wide'!F1180</f>
        <v>3.7205359857066876E-2</v>
      </c>
      <c r="I1182" s="5">
        <f>('Raw Wide'!G1181-'Raw Wide'!G1180)/'Raw Wide'!G1180</f>
        <v>2.5716874769845941E-2</v>
      </c>
      <c r="J1182" s="5">
        <f>('Raw Wide'!H1181-'Raw Wide'!H1180)/'Raw Wide'!H1180</f>
        <v>2.7956946236559085E-2</v>
      </c>
      <c r="K1182" s="5">
        <f>('Raw Wide'!I1181-'Raw Wide'!I1180)/'Raw Wide'!I1180</f>
        <v>3.2404406474329121E-2</v>
      </c>
      <c r="W1182" s="2">
        <v>44607</v>
      </c>
      <c r="X1182" s="9">
        <f>return[[#This Row],[1COV.DE]]-$N$7</f>
        <v>3.3799504185709144E-2</v>
      </c>
      <c r="Y1182" s="9">
        <f>return[[#This Row],[ADS.DE]]-$O$7</f>
        <v>1.7482664118305766E-2</v>
      </c>
      <c r="Z1182" s="9">
        <f>return[[#This Row],[DB1.DE]]-$P$7</f>
        <v>9.2605103737349505E-3</v>
      </c>
      <c r="AA1182" s="9">
        <f>return[[#This Row],[FME.DE]]-$Q$7</f>
        <v>1.0934768048378634E-2</v>
      </c>
      <c r="AB1182" s="9">
        <f>return[[#This Row],[MRK.DE]]-$R$7</f>
        <v>3.6732742160708001E-2</v>
      </c>
      <c r="AC1182" s="9">
        <f>return[[#This Row],[PUM.DE]]-$S$7</f>
        <v>2.4914753960949654E-2</v>
      </c>
      <c r="AD1182" s="9">
        <f>return[[#This Row],[SIE.DE]]-$T$7</f>
        <v>2.782105063972767E-2</v>
      </c>
      <c r="AE1182" s="9">
        <f>return[[#This Row],[ZAL.DE]]-$U$7</f>
        <v>3.2449961091492827E-2</v>
      </c>
    </row>
    <row r="1183" spans="3:31" x14ac:dyDescent="0.25">
      <c r="C1183" s="2">
        <v>44608</v>
      </c>
      <c r="D1183" s="5">
        <f>('Raw Wide'!B1182-'Raw Wide'!B1181)/'Raw Wide'!B1181</f>
        <v>3.302684711113463E-3</v>
      </c>
      <c r="E1183" s="5">
        <f>('Raw Wide'!C1182-'Raw Wide'!C1181)/'Raw Wide'!C1181</f>
        <v>-4.2508166634489765E-3</v>
      </c>
      <c r="F1183" s="5">
        <f>('Raw Wide'!D1182-'Raw Wide'!D1181)/'Raw Wide'!D1181</f>
        <v>-1.2559105643303796E-3</v>
      </c>
      <c r="G1183" s="5">
        <f>('Raw Wide'!E1182-'Raw Wide'!E1181)/'Raw Wide'!E1181</f>
        <v>1.7796094499831962E-2</v>
      </c>
      <c r="H1183" s="5">
        <f>('Raw Wide'!F1182-'Raw Wide'!F1181)/'Raw Wide'!F1181</f>
        <v>-9.3100449786394091E-3</v>
      </c>
      <c r="I1183" s="5">
        <f>('Raw Wide'!G1182-'Raw Wide'!G1181)/'Raw Wide'!G1181</f>
        <v>2.219286242753515E-4</v>
      </c>
      <c r="J1183" s="5">
        <f>('Raw Wide'!H1182-'Raw Wide'!H1181)/'Raw Wide'!H1181</f>
        <v>-5.9972178241512533E-3</v>
      </c>
      <c r="K1183" s="5">
        <f>('Raw Wide'!I1182-'Raw Wide'!I1181)/'Raw Wide'!I1181</f>
        <v>-1.0985577354275312E-2</v>
      </c>
      <c r="W1183" s="2">
        <v>44608</v>
      </c>
      <c r="X1183" s="9">
        <f>return[[#This Row],[1COV.DE]]-$N$7</f>
        <v>3.338895470886393E-3</v>
      </c>
      <c r="Y1183" s="9">
        <f>return[[#This Row],[ADS.DE]]-$O$7</f>
        <v>-4.5055820843453599E-3</v>
      </c>
      <c r="Z1183" s="9">
        <f>return[[#This Row],[DB1.DE]]-$P$7</f>
        <v>-1.8242742703522201E-3</v>
      </c>
      <c r="AA1183" s="9">
        <f>return[[#This Row],[FME.DE]]-$Q$7</f>
        <v>1.8007983079042604E-2</v>
      </c>
      <c r="AB1183" s="9">
        <f>return[[#This Row],[MRK.DE]]-$R$7</f>
        <v>-9.7826626749982874E-3</v>
      </c>
      <c r="AC1183" s="9">
        <f>return[[#This Row],[PUM.DE]]-$S$7</f>
        <v>-5.8019218462093452E-4</v>
      </c>
      <c r="AD1183" s="9">
        <f>return[[#This Row],[SIE.DE]]-$T$7</f>
        <v>-6.1331134209826688E-3</v>
      </c>
      <c r="AE1183" s="9">
        <f>return[[#This Row],[ZAL.DE]]-$U$7</f>
        <v>-1.0940022737111608E-2</v>
      </c>
    </row>
    <row r="1184" spans="3:31" x14ac:dyDescent="0.25">
      <c r="C1184" s="2">
        <v>44609</v>
      </c>
      <c r="D1184" s="5">
        <f>('Raw Wide'!B1183-'Raw Wide'!B1182)/'Raw Wide'!B1182</f>
        <v>-1.0607192022866661E-2</v>
      </c>
      <c r="E1184" s="5">
        <f>('Raw Wide'!C1183-'Raw Wide'!C1182)/'Raw Wide'!C1182</f>
        <v>-1.5795059638227929E-2</v>
      </c>
      <c r="F1184" s="5">
        <f>('Raw Wide'!D1183-'Raw Wide'!D1182)/'Raw Wide'!D1182</f>
        <v>-8.1735814875917093E-3</v>
      </c>
      <c r="G1184" s="5">
        <f>('Raw Wide'!E1183-'Raw Wide'!E1182)/'Raw Wide'!E1182</f>
        <v>-4.707489376316135E-3</v>
      </c>
      <c r="H1184" s="5">
        <f>('Raw Wide'!F1183-'Raw Wide'!F1182)/'Raw Wide'!F1182</f>
        <v>5.5282254490136992E-4</v>
      </c>
      <c r="I1184" s="5">
        <f>('Raw Wide'!G1183-'Raw Wide'!G1182)/'Raw Wide'!G1182</f>
        <v>2.2182440392706313E-3</v>
      </c>
      <c r="J1184" s="5">
        <f>('Raw Wide'!H1183-'Raw Wide'!H1182)/'Raw Wide'!H1182</f>
        <v>-2.1327298648036341E-2</v>
      </c>
      <c r="K1184" s="5">
        <f>('Raw Wide'!I1183-'Raw Wide'!I1182)/'Raw Wide'!I1182</f>
        <v>-8.2513487781657111E-3</v>
      </c>
      <c r="W1184" s="2">
        <v>44609</v>
      </c>
      <c r="X1184" s="9">
        <f>return[[#This Row],[1COV.DE]]-$N$7</f>
        <v>-1.0570981263093731E-2</v>
      </c>
      <c r="Y1184" s="9">
        <f>return[[#This Row],[ADS.DE]]-$O$7</f>
        <v>-1.6049825059124313E-2</v>
      </c>
      <c r="Z1184" s="9">
        <f>return[[#This Row],[DB1.DE]]-$P$7</f>
        <v>-8.7419451936135498E-3</v>
      </c>
      <c r="AA1184" s="9">
        <f>return[[#This Row],[FME.DE]]-$Q$7</f>
        <v>-4.4956007971054934E-3</v>
      </c>
      <c r="AB1184" s="9">
        <f>return[[#This Row],[MRK.DE]]-$R$7</f>
        <v>8.0204848542492137E-5</v>
      </c>
      <c r="AC1184" s="9">
        <f>return[[#This Row],[PUM.DE]]-$S$7</f>
        <v>1.4161232303743453E-3</v>
      </c>
      <c r="AD1184" s="9">
        <f>return[[#This Row],[SIE.DE]]-$T$7</f>
        <v>-2.1463194244867756E-2</v>
      </c>
      <c r="AE1184" s="9">
        <f>return[[#This Row],[ZAL.DE]]-$U$7</f>
        <v>-8.2057941610020075E-3</v>
      </c>
    </row>
    <row r="1185" spans="3:31" x14ac:dyDescent="0.25">
      <c r="C1185" s="2">
        <v>44610</v>
      </c>
      <c r="D1185" s="5">
        <f>('Raw Wide'!B1184-'Raw Wide'!B1183)/'Raw Wide'!B1183</f>
        <v>-2.4029547019495126E-2</v>
      </c>
      <c r="E1185" s="5">
        <f>('Raw Wide'!C1184-'Raw Wide'!C1183)/'Raw Wide'!C1183</f>
        <v>-4.9881126608434401E-3</v>
      </c>
      <c r="F1185" s="5">
        <f>('Raw Wide'!D1184-'Raw Wide'!D1183)/'Raw Wide'!D1183</f>
        <v>-8.8746719022232291E-3</v>
      </c>
      <c r="G1185" s="5">
        <f>('Raw Wide'!E1184-'Raw Wide'!E1183)/'Raw Wide'!E1183</f>
        <v>2.7027243568806211E-3</v>
      </c>
      <c r="H1185" s="5">
        <f>('Raw Wide'!F1184-'Raw Wide'!F1183)/'Raw Wide'!F1183</f>
        <v>-2.0441977286916477E-2</v>
      </c>
      <c r="I1185" s="5">
        <f>('Raw Wide'!G1184-'Raw Wide'!G1183)/'Raw Wide'!G1183</f>
        <v>-6.6392976629756593E-4</v>
      </c>
      <c r="J1185" s="5">
        <f>('Raw Wide'!H1184-'Raw Wide'!H1183)/'Raw Wide'!H1183</f>
        <v>-2.2652358422938973E-2</v>
      </c>
      <c r="K1185" s="5">
        <f>('Raw Wide'!I1184-'Raw Wide'!I1183)/'Raw Wide'!I1183</f>
        <v>-4.832000000000005E-2</v>
      </c>
      <c r="W1185" s="2">
        <v>44610</v>
      </c>
      <c r="X1185" s="9">
        <f>return[[#This Row],[1COV.DE]]-$N$7</f>
        <v>-2.3993336259722196E-2</v>
      </c>
      <c r="Y1185" s="9">
        <f>return[[#This Row],[ADS.DE]]-$O$7</f>
        <v>-5.2428780817398244E-3</v>
      </c>
      <c r="Z1185" s="9">
        <f>return[[#This Row],[DB1.DE]]-$P$7</f>
        <v>-9.4430356082450696E-3</v>
      </c>
      <c r="AA1185" s="9">
        <f>return[[#This Row],[FME.DE]]-$Q$7</f>
        <v>2.9146129360912631E-3</v>
      </c>
      <c r="AB1185" s="9">
        <f>return[[#This Row],[MRK.DE]]-$R$7</f>
        <v>-2.0914594983275355E-2</v>
      </c>
      <c r="AC1185" s="9">
        <f>return[[#This Row],[PUM.DE]]-$S$7</f>
        <v>-1.466050575193852E-3</v>
      </c>
      <c r="AD1185" s="9">
        <f>return[[#This Row],[SIE.DE]]-$T$7</f>
        <v>-2.2788254019770388E-2</v>
      </c>
      <c r="AE1185" s="9">
        <f>return[[#This Row],[ZAL.DE]]-$U$7</f>
        <v>-4.8274445382836345E-2</v>
      </c>
    </row>
    <row r="1186" spans="3:31" x14ac:dyDescent="0.25">
      <c r="C1186" s="2">
        <v>44613</v>
      </c>
      <c r="D1186" s="5">
        <f>('Raw Wide'!B1185-'Raw Wide'!B1184)/'Raw Wide'!B1184</f>
        <v>-1.9696995437758495E-2</v>
      </c>
      <c r="E1186" s="5">
        <f>('Raw Wide'!C1185-'Raw Wide'!C1184)/'Raw Wide'!C1184</f>
        <v>-1.4821261864179595E-2</v>
      </c>
      <c r="F1186" s="5">
        <f>('Raw Wide'!D1185-'Raw Wide'!D1184)/'Raw Wide'!D1184</f>
        <v>-1.7908573918654237E-2</v>
      </c>
      <c r="G1186" s="5">
        <f>('Raw Wide'!E1185-'Raw Wide'!E1184)/'Raw Wide'!E1184</f>
        <v>-8.7601389834338992E-3</v>
      </c>
      <c r="H1186" s="5">
        <f>('Raw Wide'!F1185-'Raw Wide'!F1184)/'Raw Wide'!F1184</f>
        <v>-2.2560623023182409E-2</v>
      </c>
      <c r="I1186" s="5">
        <f>('Raw Wide'!G1185-'Raw Wide'!G1184)/'Raw Wide'!G1184</f>
        <v>-6.4231142805375565E-3</v>
      </c>
      <c r="J1186" s="5">
        <f>('Raw Wide'!H1185-'Raw Wide'!H1184)/'Raw Wide'!H1184</f>
        <v>-2.0243465461154964E-2</v>
      </c>
      <c r="K1186" s="5">
        <f>('Raw Wide'!I1185-'Raw Wide'!I1184)/'Raw Wide'!I1184</f>
        <v>-1.6476126429051729E-2</v>
      </c>
      <c r="W1186" s="2">
        <v>44613</v>
      </c>
      <c r="X1186" s="9">
        <f>return[[#This Row],[1COV.DE]]-$N$7</f>
        <v>-1.9660784677985564E-2</v>
      </c>
      <c r="Y1186" s="9">
        <f>return[[#This Row],[ADS.DE]]-$O$7</f>
        <v>-1.5076027285075979E-2</v>
      </c>
      <c r="Z1186" s="9">
        <f>return[[#This Row],[DB1.DE]]-$P$7</f>
        <v>-1.8476937624676077E-2</v>
      </c>
      <c r="AA1186" s="9">
        <f>return[[#This Row],[FME.DE]]-$Q$7</f>
        <v>-8.5482504042232576E-3</v>
      </c>
      <c r="AB1186" s="9">
        <f>return[[#This Row],[MRK.DE]]-$R$7</f>
        <v>-2.3033240719541288E-2</v>
      </c>
      <c r="AC1186" s="9">
        <f>return[[#This Row],[PUM.DE]]-$S$7</f>
        <v>-7.2252350894338423E-3</v>
      </c>
      <c r="AD1186" s="9">
        <f>return[[#This Row],[SIE.DE]]-$T$7</f>
        <v>-2.0379361057986378E-2</v>
      </c>
      <c r="AE1186" s="9">
        <f>return[[#This Row],[ZAL.DE]]-$U$7</f>
        <v>-1.6430571811888024E-2</v>
      </c>
    </row>
    <row r="1187" spans="3:31" x14ac:dyDescent="0.25">
      <c r="C1187" s="2">
        <v>44614</v>
      </c>
      <c r="D1187" s="5">
        <f>('Raw Wide'!B1186-'Raw Wide'!B1185)/'Raw Wide'!B1185</f>
        <v>-1.5455890838143393E-2</v>
      </c>
      <c r="E1187" s="5">
        <f>('Raw Wide'!C1186-'Raw Wide'!C1185)/'Raw Wide'!C1185</f>
        <v>-1.3053081261840929E-2</v>
      </c>
      <c r="F1187" s="5">
        <f>('Raw Wide'!D1186-'Raw Wide'!D1185)/'Raw Wide'!D1185</f>
        <v>6.8381888452014638E-3</v>
      </c>
      <c r="G1187" s="5">
        <f>('Raw Wide'!E1186-'Raw Wide'!E1185)/'Raw Wide'!E1185</f>
        <v>2.2433737472463734E-2</v>
      </c>
      <c r="H1187" s="5">
        <f>('Raw Wide'!F1186-'Raw Wide'!F1185)/'Raw Wide'!F1185</f>
        <v>2.2792866200098738E-2</v>
      </c>
      <c r="I1187" s="5">
        <f>('Raw Wide'!G1186-'Raw Wide'!G1185)/'Raw Wide'!G1185</f>
        <v>-1.2037472344134968E-2</v>
      </c>
      <c r="J1187" s="5">
        <f>('Raw Wide'!H1186-'Raw Wide'!H1185)/'Raw Wide'!H1185</f>
        <v>-1.1528739159623592E-2</v>
      </c>
      <c r="K1187" s="5">
        <f>('Raw Wide'!I1186-'Raw Wide'!I1185)/'Raw Wide'!I1185</f>
        <v>-9.5726666666666616E-3</v>
      </c>
      <c r="W1187" s="2">
        <v>44614</v>
      </c>
      <c r="X1187" s="9">
        <f>return[[#This Row],[1COV.DE]]-$N$7</f>
        <v>-1.5419680078370463E-2</v>
      </c>
      <c r="Y1187" s="9">
        <f>return[[#This Row],[ADS.DE]]-$O$7</f>
        <v>-1.3307846682737313E-2</v>
      </c>
      <c r="Z1187" s="9">
        <f>return[[#This Row],[DB1.DE]]-$P$7</f>
        <v>6.2698251391796233E-3</v>
      </c>
      <c r="AA1187" s="9">
        <f>return[[#This Row],[FME.DE]]-$Q$7</f>
        <v>2.2645626051674375E-2</v>
      </c>
      <c r="AB1187" s="9">
        <f>return[[#This Row],[MRK.DE]]-$R$7</f>
        <v>2.232024850373986E-2</v>
      </c>
      <c r="AC1187" s="9">
        <f>return[[#This Row],[PUM.DE]]-$S$7</f>
        <v>-1.2839593153031254E-2</v>
      </c>
      <c r="AD1187" s="9">
        <f>return[[#This Row],[SIE.DE]]-$T$7</f>
        <v>-1.1664634756455008E-2</v>
      </c>
      <c r="AE1187" s="9">
        <f>return[[#This Row],[ZAL.DE]]-$U$7</f>
        <v>-9.5271120495029581E-3</v>
      </c>
    </row>
    <row r="1188" spans="3:31" x14ac:dyDescent="0.25">
      <c r="C1188" s="2">
        <v>44615</v>
      </c>
      <c r="D1188" s="5">
        <f>('Raw Wide'!B1187-'Raw Wide'!B1186)/'Raw Wide'!B1186</f>
        <v>4.7095576605402402E-3</v>
      </c>
      <c r="E1188" s="5">
        <f>('Raw Wide'!C1187-'Raw Wide'!C1186)/'Raw Wide'!C1186</f>
        <v>-2.3089049972564026E-2</v>
      </c>
      <c r="F1188" s="5">
        <f>('Raw Wide'!D1187-'Raw Wide'!D1186)/'Raw Wide'!D1186</f>
        <v>-1.3583491212315975E-2</v>
      </c>
      <c r="G1188" s="5">
        <f>('Raw Wide'!E1187-'Raw Wide'!E1186)/'Raw Wide'!E1186</f>
        <v>-3.922873511134678E-2</v>
      </c>
      <c r="H1188" s="5">
        <f>('Raw Wide'!F1187-'Raw Wide'!F1186)/'Raw Wide'!F1186</f>
        <v>-5.3596419607869995E-3</v>
      </c>
      <c r="I1188" s="5">
        <f>('Raw Wide'!G1187-'Raw Wide'!G1186)/'Raw Wide'!G1186</f>
        <v>-1.9855631965709664E-2</v>
      </c>
      <c r="J1188" s="5">
        <f>('Raw Wide'!H1187-'Raw Wide'!H1186)/'Raw Wide'!H1186</f>
        <v>-3.7867314942980949E-3</v>
      </c>
      <c r="K1188" s="5">
        <f>('Raw Wide'!I1187-'Raw Wide'!I1186)/'Raw Wide'!I1186</f>
        <v>-3.348289667730233E-2</v>
      </c>
      <c r="W1188" s="2">
        <v>44615</v>
      </c>
      <c r="X1188" s="9">
        <f>return[[#This Row],[1COV.DE]]-$N$7</f>
        <v>4.7457684203131706E-3</v>
      </c>
      <c r="Y1188" s="9">
        <f>return[[#This Row],[ADS.DE]]-$O$7</f>
        <v>-2.334381539346041E-2</v>
      </c>
      <c r="Z1188" s="9">
        <f>return[[#This Row],[DB1.DE]]-$P$7</f>
        <v>-1.4151854918337816E-2</v>
      </c>
      <c r="AA1188" s="9">
        <f>return[[#This Row],[FME.DE]]-$Q$7</f>
        <v>-3.9016846532136135E-2</v>
      </c>
      <c r="AB1188" s="9">
        <f>return[[#This Row],[MRK.DE]]-$R$7</f>
        <v>-5.832259657145877E-3</v>
      </c>
      <c r="AC1188" s="9">
        <f>return[[#This Row],[PUM.DE]]-$S$7</f>
        <v>-2.065775277460595E-2</v>
      </c>
      <c r="AD1188" s="9">
        <f>return[[#This Row],[SIE.DE]]-$T$7</f>
        <v>-3.9226270911295108E-3</v>
      </c>
      <c r="AE1188" s="9">
        <f>return[[#This Row],[ZAL.DE]]-$U$7</f>
        <v>-3.3437342060138625E-2</v>
      </c>
    </row>
    <row r="1189" spans="3:31" x14ac:dyDescent="0.25">
      <c r="C1189" s="2">
        <v>44616</v>
      </c>
      <c r="D1189" s="5">
        <f>('Raw Wide'!B1188-'Raw Wide'!B1187)/'Raw Wide'!B1187</f>
        <v>-7.4999960422084136E-2</v>
      </c>
      <c r="E1189" s="5">
        <f>('Raw Wide'!C1188-'Raw Wide'!C1187)/'Raw Wide'!C1187</f>
        <v>-3.55667625409994E-2</v>
      </c>
      <c r="F1189" s="5">
        <f>('Raw Wide'!D1188-'Raw Wide'!D1187)/'Raw Wide'!D1187</f>
        <v>-1.9672500835379082E-3</v>
      </c>
      <c r="G1189" s="5">
        <f>('Raw Wide'!E1188-'Raw Wide'!E1187)/'Raw Wide'!E1187</f>
        <v>-3.5986146315211506E-2</v>
      </c>
      <c r="H1189" s="5">
        <f>('Raw Wide'!F1188-'Raw Wide'!F1187)/'Raw Wide'!F1187</f>
        <v>-2.8360780829285948E-2</v>
      </c>
      <c r="I1189" s="5">
        <f>('Raw Wide'!G1188-'Raw Wide'!G1187)/'Raw Wide'!G1187</f>
        <v>-4.4429104390066143E-2</v>
      </c>
      <c r="J1189" s="5">
        <f>('Raw Wide'!H1188-'Raw Wide'!H1187)/'Raw Wide'!H1187</f>
        <v>-5.5952511720142803E-2</v>
      </c>
      <c r="K1189" s="5">
        <f>('Raw Wide'!I1188-'Raw Wide'!I1187)/'Raw Wide'!I1187</f>
        <v>-8.9285714285714281E-3</v>
      </c>
      <c r="W1189" s="2">
        <v>44616</v>
      </c>
      <c r="X1189" s="9">
        <f>return[[#This Row],[1COV.DE]]-$N$7</f>
        <v>-7.4963749662311202E-2</v>
      </c>
      <c r="Y1189" s="9">
        <f>return[[#This Row],[ADS.DE]]-$O$7</f>
        <v>-3.5821527961895784E-2</v>
      </c>
      <c r="Z1189" s="9">
        <f>return[[#This Row],[DB1.DE]]-$P$7</f>
        <v>-2.5356137895597487E-3</v>
      </c>
      <c r="AA1189" s="9">
        <f>return[[#This Row],[FME.DE]]-$Q$7</f>
        <v>-3.5774257736000861E-2</v>
      </c>
      <c r="AB1189" s="9">
        <f>return[[#This Row],[MRK.DE]]-$R$7</f>
        <v>-2.8833398525644826E-2</v>
      </c>
      <c r="AC1189" s="9">
        <f>return[[#This Row],[PUM.DE]]-$S$7</f>
        <v>-4.523122519896243E-2</v>
      </c>
      <c r="AD1189" s="9">
        <f>return[[#This Row],[SIE.DE]]-$T$7</f>
        <v>-5.6088407316974218E-2</v>
      </c>
      <c r="AE1189" s="9">
        <f>return[[#This Row],[ZAL.DE]]-$U$7</f>
        <v>-8.8830168114077245E-3</v>
      </c>
    </row>
    <row r="1190" spans="3:31" x14ac:dyDescent="0.25">
      <c r="C1190" s="2">
        <v>44617</v>
      </c>
      <c r="D1190" s="5">
        <f>('Raw Wide'!B1189-'Raw Wide'!B1188)/'Raw Wide'!B1188</f>
        <v>1.541381617258936E-2</v>
      </c>
      <c r="E1190" s="5">
        <f>('Raw Wide'!C1189-'Raw Wide'!C1188)/'Raw Wide'!C1188</f>
        <v>1.7606510127031585E-2</v>
      </c>
      <c r="F1190" s="5">
        <f>('Raw Wide'!D1189-'Raw Wide'!D1188)/'Raw Wide'!D1188</f>
        <v>0</v>
      </c>
      <c r="G1190" s="5">
        <f>('Raw Wide'!E1189-'Raw Wide'!E1188)/'Raw Wide'!E1188</f>
        <v>3.7329490834244999E-2</v>
      </c>
      <c r="H1190" s="5">
        <f>('Raw Wide'!F1189-'Raw Wide'!F1188)/'Raw Wide'!F1188</f>
        <v>3.4442454799940993E-2</v>
      </c>
      <c r="I1190" s="5">
        <f>('Raw Wide'!G1189-'Raw Wide'!G1188)/'Raw Wide'!G1188</f>
        <v>-1.3972444646295877E-2</v>
      </c>
      <c r="J1190" s="5">
        <f>('Raw Wide'!H1189-'Raw Wide'!H1188)/'Raw Wide'!H1188</f>
        <v>4.4612667096150666E-2</v>
      </c>
      <c r="K1190" s="5">
        <f>('Raw Wide'!I1189-'Raw Wide'!I1188)/'Raw Wide'!I1188</f>
        <v>8.2882702702703308E-3</v>
      </c>
      <c r="W1190" s="2">
        <v>44617</v>
      </c>
      <c r="X1190" s="9">
        <f>return[[#This Row],[1COV.DE]]-$N$7</f>
        <v>1.545002693236229E-2</v>
      </c>
      <c r="Y1190" s="9">
        <f>return[[#This Row],[ADS.DE]]-$O$7</f>
        <v>1.7351744706135201E-2</v>
      </c>
      <c r="Z1190" s="9">
        <f>return[[#This Row],[DB1.DE]]-$P$7</f>
        <v>-5.6836370602184039E-4</v>
      </c>
      <c r="AA1190" s="9">
        <f>return[[#This Row],[FME.DE]]-$Q$7</f>
        <v>3.7541379413455644E-2</v>
      </c>
      <c r="AB1190" s="9">
        <f>return[[#This Row],[MRK.DE]]-$R$7</f>
        <v>3.3969837103582118E-2</v>
      </c>
      <c r="AC1190" s="9">
        <f>return[[#This Row],[PUM.DE]]-$S$7</f>
        <v>-1.4774565455192163E-2</v>
      </c>
      <c r="AD1190" s="9">
        <f>return[[#This Row],[SIE.DE]]-$T$7</f>
        <v>4.4476771499319251E-2</v>
      </c>
      <c r="AE1190" s="9">
        <f>return[[#This Row],[ZAL.DE]]-$U$7</f>
        <v>8.3338248874340343E-3</v>
      </c>
    </row>
    <row r="1191" spans="3:31" x14ac:dyDescent="0.25">
      <c r="C1191" s="2">
        <v>44620</v>
      </c>
      <c r="D1191" s="5">
        <f>('Raw Wide'!B1190-'Raw Wide'!B1189)/'Raw Wide'!B1189</f>
        <v>-1.8298996005371181E-2</v>
      </c>
      <c r="E1191" s="5">
        <f>('Raw Wide'!C1190-'Raw Wide'!C1189)/'Raw Wide'!C1189</f>
        <v>-8.4171251908582191E-3</v>
      </c>
      <c r="F1191" s="5">
        <f>('Raw Wide'!D1190-'Raw Wide'!D1189)/'Raw Wide'!D1189</f>
        <v>3.2851124613439138E-3</v>
      </c>
      <c r="G1191" s="5">
        <f>('Raw Wide'!E1190-'Raw Wide'!E1189)/'Raw Wide'!E1189</f>
        <v>-8.3045116639209136E-3</v>
      </c>
      <c r="H1191" s="5">
        <f>('Raw Wide'!F1190-'Raw Wide'!F1189)/'Raw Wide'!F1189</f>
        <v>1.9752285297815063E-3</v>
      </c>
      <c r="I1191" s="5">
        <f>('Raw Wide'!G1190-'Raw Wide'!G1189)/'Raw Wide'!G1189</f>
        <v>1.4659118826576946E-3</v>
      </c>
      <c r="J1191" s="5">
        <f>('Raw Wide'!H1190-'Raw Wide'!H1189)/'Raw Wide'!H1189</f>
        <v>-2.3589245886607692E-2</v>
      </c>
      <c r="K1191" s="5">
        <f>('Raw Wide'!I1190-'Raw Wide'!I1189)/'Raw Wide'!I1189</f>
        <v>6.4689118382578903E-2</v>
      </c>
      <c r="W1191" s="2">
        <v>44620</v>
      </c>
      <c r="X1191" s="9">
        <f>return[[#This Row],[1COV.DE]]-$N$7</f>
        <v>-1.826278524559825E-2</v>
      </c>
      <c r="Y1191" s="9">
        <f>return[[#This Row],[ADS.DE]]-$O$7</f>
        <v>-8.6718906117546034E-3</v>
      </c>
      <c r="Z1191" s="9">
        <f>return[[#This Row],[DB1.DE]]-$P$7</f>
        <v>2.7167487553220733E-3</v>
      </c>
      <c r="AA1191" s="9">
        <f>return[[#This Row],[FME.DE]]-$Q$7</f>
        <v>-8.092623084710272E-3</v>
      </c>
      <c r="AB1191" s="9">
        <f>return[[#This Row],[MRK.DE]]-$R$7</f>
        <v>1.5026108334226286E-3</v>
      </c>
      <c r="AC1191" s="9">
        <f>return[[#This Row],[PUM.DE]]-$S$7</f>
        <v>6.637910737614086E-4</v>
      </c>
      <c r="AD1191" s="9">
        <f>return[[#This Row],[SIE.DE]]-$T$7</f>
        <v>-2.3725141483439106E-2</v>
      </c>
      <c r="AE1191" s="9">
        <f>return[[#This Row],[ZAL.DE]]-$U$7</f>
        <v>6.4734672999742601E-2</v>
      </c>
    </row>
    <row r="1192" spans="3:31" x14ac:dyDescent="0.25">
      <c r="C1192" s="2">
        <v>44621</v>
      </c>
      <c r="D1192" s="5">
        <f>('Raw Wide'!B1191-'Raw Wide'!B1190)/'Raw Wide'!B1190</f>
        <v>-2.2876499196083012E-2</v>
      </c>
      <c r="E1192" s="5">
        <f>('Raw Wide'!C1191-'Raw Wide'!C1190)/'Raw Wide'!C1190</f>
        <v>-3.631216687524353E-2</v>
      </c>
      <c r="F1192" s="5">
        <f>('Raw Wide'!D1191-'Raw Wide'!D1190)/'Raw Wide'!D1190</f>
        <v>-3.438107020655707E-2</v>
      </c>
      <c r="G1192" s="5">
        <f>('Raw Wide'!E1191-'Raw Wide'!E1190)/'Raw Wide'!E1190</f>
        <v>-1.9539388063448467E-2</v>
      </c>
      <c r="H1192" s="5">
        <f>('Raw Wide'!F1191-'Raw Wide'!F1190)/'Raw Wide'!F1190</f>
        <v>-2.0276019633443103E-2</v>
      </c>
      <c r="I1192" s="5">
        <f>('Raw Wide'!G1191-'Raw Wide'!G1190)/'Raw Wide'!G1190</f>
        <v>-6.7577445706260841E-2</v>
      </c>
      <c r="J1192" s="5">
        <f>('Raw Wide'!H1191-'Raw Wide'!H1190)/'Raw Wide'!H1190</f>
        <v>-4.8949982663824991E-2</v>
      </c>
      <c r="K1192" s="5">
        <f>('Raw Wide'!I1191-'Raw Wide'!I1190)/'Raw Wide'!I1190</f>
        <v>-9.6341084379285472E-2</v>
      </c>
      <c r="W1192" s="2">
        <v>44621</v>
      </c>
      <c r="X1192" s="9">
        <f>return[[#This Row],[1COV.DE]]-$N$7</f>
        <v>-2.2840288436310082E-2</v>
      </c>
      <c r="Y1192" s="9">
        <f>return[[#This Row],[ADS.DE]]-$O$7</f>
        <v>-3.6566932296139915E-2</v>
      </c>
      <c r="Z1192" s="9">
        <f>return[[#This Row],[DB1.DE]]-$P$7</f>
        <v>-3.494943391257891E-2</v>
      </c>
      <c r="AA1192" s="9">
        <f>return[[#This Row],[FME.DE]]-$Q$7</f>
        <v>-1.9327499484237825E-2</v>
      </c>
      <c r="AB1192" s="9">
        <f>return[[#This Row],[MRK.DE]]-$R$7</f>
        <v>-2.0748637329801981E-2</v>
      </c>
      <c r="AC1192" s="9">
        <f>return[[#This Row],[PUM.DE]]-$S$7</f>
        <v>-6.8379566515157128E-2</v>
      </c>
      <c r="AD1192" s="9">
        <f>return[[#This Row],[SIE.DE]]-$T$7</f>
        <v>-4.9085878260656406E-2</v>
      </c>
      <c r="AE1192" s="9">
        <f>return[[#This Row],[ZAL.DE]]-$U$7</f>
        <v>-9.6295529762121773E-2</v>
      </c>
    </row>
    <row r="1193" spans="3:31" x14ac:dyDescent="0.25">
      <c r="C1193" s="2">
        <v>44622</v>
      </c>
      <c r="D1193" s="5">
        <f>('Raw Wide'!B1192-'Raw Wide'!B1191)/'Raw Wide'!B1191</f>
        <v>2.1677136983569772E-3</v>
      </c>
      <c r="E1193" s="5">
        <f>('Raw Wide'!C1192-'Raw Wide'!C1191)/'Raw Wide'!C1191</f>
        <v>5.6275708506957388E-3</v>
      </c>
      <c r="F1193" s="5">
        <f>('Raw Wide'!D1192-'Raw Wide'!D1191)/'Raw Wide'!D1191</f>
        <v>-8.1383942864104442E-3</v>
      </c>
      <c r="G1193" s="5">
        <f>('Raw Wide'!E1192-'Raw Wide'!E1191)/'Raw Wide'!E1191</f>
        <v>7.4732850034859898E-3</v>
      </c>
      <c r="H1193" s="5">
        <f>('Raw Wide'!F1192-'Raw Wide'!F1191)/'Raw Wide'!F1191</f>
        <v>1.7246370780417974E-3</v>
      </c>
      <c r="I1193" s="5">
        <f>('Raw Wide'!G1192-'Raw Wide'!G1191)/'Raw Wide'!G1191</f>
        <v>8.634177005789995E-3</v>
      </c>
      <c r="J1193" s="5">
        <f>('Raw Wide'!H1192-'Raw Wide'!H1191)/'Raw Wide'!H1191</f>
        <v>2.7727079758650901E-2</v>
      </c>
      <c r="K1193" s="5">
        <f>('Raw Wide'!I1192-'Raw Wide'!I1191)/'Raw Wide'!I1191</f>
        <v>-3.7518573551263056E-2</v>
      </c>
      <c r="W1193" s="2">
        <v>44622</v>
      </c>
      <c r="X1193" s="9">
        <f>return[[#This Row],[1COV.DE]]-$N$7</f>
        <v>2.2039244581299072E-3</v>
      </c>
      <c r="Y1193" s="9">
        <f>return[[#This Row],[ADS.DE]]-$O$7</f>
        <v>5.3728054297993554E-3</v>
      </c>
      <c r="Z1193" s="9">
        <f>return[[#This Row],[DB1.DE]]-$P$7</f>
        <v>-8.7067579924322847E-3</v>
      </c>
      <c r="AA1193" s="9">
        <f>return[[#This Row],[FME.DE]]-$Q$7</f>
        <v>7.6851735826966323E-3</v>
      </c>
      <c r="AB1193" s="9">
        <f>return[[#This Row],[MRK.DE]]-$R$7</f>
        <v>1.2520193816829197E-3</v>
      </c>
      <c r="AC1193" s="9">
        <f>return[[#This Row],[PUM.DE]]-$S$7</f>
        <v>7.8320561968937084E-3</v>
      </c>
      <c r="AD1193" s="9">
        <f>return[[#This Row],[SIE.DE]]-$T$7</f>
        <v>2.7591184161819486E-2</v>
      </c>
      <c r="AE1193" s="9">
        <f>return[[#This Row],[ZAL.DE]]-$U$7</f>
        <v>-3.747301893409935E-2</v>
      </c>
    </row>
    <row r="1194" spans="3:31" x14ac:dyDescent="0.25">
      <c r="C1194" s="2">
        <v>44623</v>
      </c>
      <c r="D1194" s="5">
        <f>('Raw Wide'!B1193-'Raw Wide'!B1192)/'Raw Wide'!B1192</f>
        <v>-3.093228906433898E-2</v>
      </c>
      <c r="E1194" s="5">
        <f>('Raw Wide'!C1193-'Raw Wide'!C1192)/'Raw Wide'!C1192</f>
        <v>-2.5304129858631712E-2</v>
      </c>
      <c r="F1194" s="5">
        <f>('Raw Wide'!D1193-'Raw Wide'!D1192)/'Raw Wide'!D1192</f>
        <v>-4.1025367878622671E-3</v>
      </c>
      <c r="G1194" s="5">
        <f>('Raw Wide'!E1193-'Raw Wide'!E1192)/'Raw Wide'!E1192</f>
        <v>-1.7661650207083282E-2</v>
      </c>
      <c r="H1194" s="5">
        <f>('Raw Wide'!F1193-'Raw Wide'!F1192)/'Raw Wide'!F1192</f>
        <v>1.2625594979661727E-2</v>
      </c>
      <c r="I1194" s="5">
        <f>('Raw Wide'!G1193-'Raw Wide'!G1192)/'Raw Wide'!G1192</f>
        <v>-3.5797675835650078E-2</v>
      </c>
      <c r="J1194" s="5">
        <f>('Raw Wide'!H1193-'Raw Wide'!H1192)/'Raw Wide'!H1192</f>
        <v>-1.7609046423044165E-2</v>
      </c>
      <c r="K1194" s="5">
        <f>('Raw Wide'!I1193-'Raw Wide'!I1192)/'Raw Wide'!I1192</f>
        <v>-4.0138903898108903E-2</v>
      </c>
      <c r="W1194" s="2">
        <v>44623</v>
      </c>
      <c r="X1194" s="9">
        <f>return[[#This Row],[1COV.DE]]-$N$7</f>
        <v>-3.089607830456605E-2</v>
      </c>
      <c r="Y1194" s="9">
        <f>return[[#This Row],[ADS.DE]]-$O$7</f>
        <v>-2.5558895279528097E-2</v>
      </c>
      <c r="Z1194" s="9">
        <f>return[[#This Row],[DB1.DE]]-$P$7</f>
        <v>-4.6709004938841076E-3</v>
      </c>
      <c r="AA1194" s="9">
        <f>return[[#This Row],[FME.DE]]-$Q$7</f>
        <v>-1.744976162787264E-2</v>
      </c>
      <c r="AB1194" s="9">
        <f>return[[#This Row],[MRK.DE]]-$R$7</f>
        <v>1.2152977283302849E-2</v>
      </c>
      <c r="AC1194" s="9">
        <f>return[[#This Row],[PUM.DE]]-$S$7</f>
        <v>-3.6599796644546365E-2</v>
      </c>
      <c r="AD1194" s="9">
        <f>return[[#This Row],[SIE.DE]]-$T$7</f>
        <v>-1.774494201987558E-2</v>
      </c>
      <c r="AE1194" s="9">
        <f>return[[#This Row],[ZAL.DE]]-$U$7</f>
        <v>-4.0093349280945198E-2</v>
      </c>
    </row>
    <row r="1195" spans="3:31" x14ac:dyDescent="0.25">
      <c r="C1195" s="2">
        <v>44624</v>
      </c>
      <c r="D1195" s="5">
        <f>('Raw Wide'!B1194-'Raw Wide'!B1193)/'Raw Wide'!B1193</f>
        <v>-5.245528307561316E-2</v>
      </c>
      <c r="E1195" s="5">
        <f>('Raw Wide'!C1194-'Raw Wide'!C1193)/'Raw Wide'!C1193</f>
        <v>-6.6400442918334204E-2</v>
      </c>
      <c r="F1195" s="5">
        <f>('Raw Wide'!D1194-'Raw Wide'!D1193)/'Raw Wide'!D1193</f>
        <v>-3.2612497866768606E-2</v>
      </c>
      <c r="G1195" s="5">
        <f>('Raw Wide'!E1194-'Raw Wide'!E1193)/'Raw Wide'!E1193</f>
        <v>-3.6317894635133567E-2</v>
      </c>
      <c r="H1195" s="5">
        <f>('Raw Wide'!F1194-'Raw Wide'!F1193)/'Raw Wide'!F1193</f>
        <v>-3.1170671104970189E-3</v>
      </c>
      <c r="I1195" s="5">
        <f>('Raw Wide'!G1194-'Raw Wide'!G1193)/'Raw Wide'!G1193</f>
        <v>-8.9588329453737417E-2</v>
      </c>
      <c r="J1195" s="5">
        <f>('Raw Wide'!H1194-'Raw Wide'!H1193)/'Raw Wide'!H1193</f>
        <v>-6.9067602308807707E-2</v>
      </c>
      <c r="K1195" s="5">
        <f>('Raw Wide'!I1194-'Raw Wide'!I1193)/'Raw Wide'!I1193</f>
        <v>-8.3031781944841912E-2</v>
      </c>
      <c r="W1195" s="2">
        <v>44624</v>
      </c>
      <c r="X1195" s="9">
        <f>return[[#This Row],[1COV.DE]]-$N$7</f>
        <v>-5.2419072315840233E-2</v>
      </c>
      <c r="Y1195" s="9">
        <f>return[[#This Row],[ADS.DE]]-$O$7</f>
        <v>-6.6655208339230582E-2</v>
      </c>
      <c r="Z1195" s="9">
        <f>return[[#This Row],[DB1.DE]]-$P$7</f>
        <v>-3.3180861572790446E-2</v>
      </c>
      <c r="AA1195" s="9">
        <f>return[[#This Row],[FME.DE]]-$Q$7</f>
        <v>-3.6106006055922922E-2</v>
      </c>
      <c r="AB1195" s="9">
        <f>return[[#This Row],[MRK.DE]]-$R$7</f>
        <v>-3.5896848068558969E-3</v>
      </c>
      <c r="AC1195" s="9">
        <f>return[[#This Row],[PUM.DE]]-$S$7</f>
        <v>-9.0390450262633704E-2</v>
      </c>
      <c r="AD1195" s="9">
        <f>return[[#This Row],[SIE.DE]]-$T$7</f>
        <v>-6.9203497905639122E-2</v>
      </c>
      <c r="AE1195" s="9">
        <f>return[[#This Row],[ZAL.DE]]-$U$7</f>
        <v>-8.2986227327678214E-2</v>
      </c>
    </row>
    <row r="1196" spans="3:31" x14ac:dyDescent="0.25">
      <c r="C1196" s="2">
        <v>44627</v>
      </c>
      <c r="D1196" s="5">
        <f>('Raw Wide'!B1195-'Raw Wide'!B1194)/'Raw Wide'!B1194</f>
        <v>-2.9210936945070119E-2</v>
      </c>
      <c r="E1196" s="5">
        <f>('Raw Wide'!C1195-'Raw Wide'!C1194)/'Raw Wide'!C1194</f>
        <v>-5.4010713975613425E-2</v>
      </c>
      <c r="F1196" s="5">
        <f>('Raw Wide'!D1195-'Raw Wide'!D1194)/'Raw Wide'!D1194</f>
        <v>-2.838837869037499E-3</v>
      </c>
      <c r="G1196" s="5">
        <f>('Raw Wide'!E1195-'Raw Wide'!E1194)/'Raw Wide'!E1194</f>
        <v>-1.4924442608276695E-3</v>
      </c>
      <c r="H1196" s="5">
        <f>('Raw Wide'!F1195-'Raw Wide'!F1194)/'Raw Wide'!F1194</f>
        <v>-4.974416340008235E-2</v>
      </c>
      <c r="I1196" s="5">
        <f>('Raw Wide'!G1195-'Raw Wide'!G1194)/'Raw Wide'!G1194</f>
        <v>-3.9893630576932737E-2</v>
      </c>
      <c r="J1196" s="5">
        <f>('Raw Wide'!H1195-'Raw Wide'!H1194)/'Raw Wide'!H1194</f>
        <v>4.9461048847721468E-3</v>
      </c>
      <c r="K1196" s="5">
        <f>('Raw Wide'!I1195-'Raw Wide'!I1194)/'Raw Wide'!I1194</f>
        <v>-1.8855535653244056E-2</v>
      </c>
      <c r="W1196" s="2">
        <v>44627</v>
      </c>
      <c r="X1196" s="9">
        <f>return[[#This Row],[1COV.DE]]-$N$7</f>
        <v>-2.9174726185297189E-2</v>
      </c>
      <c r="Y1196" s="9">
        <f>return[[#This Row],[ADS.DE]]-$O$7</f>
        <v>-5.426547939650981E-2</v>
      </c>
      <c r="Z1196" s="9">
        <f>return[[#This Row],[DB1.DE]]-$P$7</f>
        <v>-3.4072015750593394E-3</v>
      </c>
      <c r="AA1196" s="9">
        <f>return[[#This Row],[FME.DE]]-$Q$7</f>
        <v>-1.2805556816170274E-3</v>
      </c>
      <c r="AB1196" s="9">
        <f>return[[#This Row],[MRK.DE]]-$R$7</f>
        <v>-5.0216781096441225E-2</v>
      </c>
      <c r="AC1196" s="9">
        <f>return[[#This Row],[PUM.DE]]-$S$7</f>
        <v>-4.0695751385829024E-2</v>
      </c>
      <c r="AD1196" s="9">
        <f>return[[#This Row],[SIE.DE]]-$T$7</f>
        <v>4.8102092879407313E-3</v>
      </c>
      <c r="AE1196" s="9">
        <f>return[[#This Row],[ZAL.DE]]-$U$7</f>
        <v>-1.880998103608035E-2</v>
      </c>
    </row>
    <row r="1197" spans="3:31" x14ac:dyDescent="0.25">
      <c r="C1197" s="2">
        <v>44628</v>
      </c>
      <c r="D1197" s="5">
        <f>('Raw Wide'!B1196-'Raw Wide'!B1195)/'Raw Wide'!B1195</f>
        <v>1.8199484438549088E-2</v>
      </c>
      <c r="E1197" s="5">
        <f>('Raw Wide'!C1196-'Raw Wide'!C1195)/'Raw Wide'!C1195</f>
        <v>4.5449483213561098E-2</v>
      </c>
      <c r="F1197" s="5">
        <f>('Raw Wide'!D1196-'Raw Wide'!D1195)/'Raw Wide'!D1195</f>
        <v>-2.5622808215199255E-2</v>
      </c>
      <c r="G1197" s="5">
        <f>('Raw Wide'!E1196-'Raw Wide'!E1195)/'Raw Wide'!E1195</f>
        <v>1.34529361710598E-2</v>
      </c>
      <c r="H1197" s="5">
        <f>('Raw Wide'!F1196-'Raw Wide'!F1195)/'Raw Wide'!F1195</f>
        <v>-2.7220997409341724E-2</v>
      </c>
      <c r="I1197" s="5">
        <f>('Raw Wide'!G1196-'Raw Wide'!G1195)/'Raw Wide'!G1195</f>
        <v>1.6312655335242274E-2</v>
      </c>
      <c r="J1197" s="5">
        <f>('Raw Wide'!H1196-'Raw Wide'!H1195)/'Raw Wide'!H1195</f>
        <v>1.5116901169949881E-2</v>
      </c>
      <c r="K1197" s="5">
        <f>('Raw Wide'!I1196-'Raw Wide'!I1195)/'Raw Wide'!I1195</f>
        <v>6.4804692737429415E-3</v>
      </c>
      <c r="W1197" s="2">
        <v>44628</v>
      </c>
      <c r="X1197" s="9">
        <f>return[[#This Row],[1COV.DE]]-$N$7</f>
        <v>1.8235695198322018E-2</v>
      </c>
      <c r="Y1197" s="9">
        <f>return[[#This Row],[ADS.DE]]-$O$7</f>
        <v>4.5194717792664714E-2</v>
      </c>
      <c r="Z1197" s="9">
        <f>return[[#This Row],[DB1.DE]]-$P$7</f>
        <v>-2.6191171921221095E-2</v>
      </c>
      <c r="AA1197" s="9">
        <f>return[[#This Row],[FME.DE]]-$Q$7</f>
        <v>1.3664824750270442E-2</v>
      </c>
      <c r="AB1197" s="9">
        <f>return[[#This Row],[MRK.DE]]-$R$7</f>
        <v>-2.7693615105700602E-2</v>
      </c>
      <c r="AC1197" s="9">
        <f>return[[#This Row],[PUM.DE]]-$S$7</f>
        <v>1.5510534526345987E-2</v>
      </c>
      <c r="AD1197" s="9">
        <f>return[[#This Row],[SIE.DE]]-$T$7</f>
        <v>1.4981005573118465E-2</v>
      </c>
      <c r="AE1197" s="9">
        <f>return[[#This Row],[ZAL.DE]]-$U$7</f>
        <v>6.5260238909066451E-3</v>
      </c>
    </row>
    <row r="1198" spans="3:31" x14ac:dyDescent="0.25">
      <c r="C1198" s="2">
        <v>44629</v>
      </c>
      <c r="D1198" s="5">
        <f>('Raw Wide'!B1197-'Raw Wide'!B1196)/'Raw Wide'!B1196</f>
        <v>8.8655944047082283E-2</v>
      </c>
      <c r="E1198" s="5">
        <f>('Raw Wide'!C1197-'Raw Wide'!C1196)/'Raw Wide'!C1196</f>
        <v>0.13631443858500306</v>
      </c>
      <c r="F1198" s="5">
        <f>('Raw Wide'!D1197-'Raw Wide'!D1196)/'Raw Wide'!D1196</f>
        <v>5.6610700762355415E-2</v>
      </c>
      <c r="G1198" s="5">
        <f>('Raw Wide'!E1197-'Raw Wide'!E1196)/'Raw Wide'!E1196</f>
        <v>5.7153349716098277E-2</v>
      </c>
      <c r="H1198" s="5">
        <f>('Raw Wide'!F1197-'Raw Wide'!F1196)/'Raw Wide'!F1196</f>
        <v>0.1011684706990993</v>
      </c>
      <c r="I1198" s="5">
        <f>('Raw Wide'!G1197-'Raw Wide'!G1196)/'Raw Wide'!G1196</f>
        <v>0.11992740773117715</v>
      </c>
      <c r="J1198" s="5">
        <f>('Raw Wide'!H1197-'Raw Wide'!H1196)/'Raw Wide'!H1196</f>
        <v>0.10580087445887443</v>
      </c>
      <c r="K1198" s="5">
        <f>('Raw Wide'!I1197-'Raw Wide'!I1196)/'Raw Wide'!I1196</f>
        <v>9.8579016461389529E-2</v>
      </c>
      <c r="W1198" s="2">
        <v>44629</v>
      </c>
      <c r="X1198" s="9">
        <f>return[[#This Row],[1COV.DE]]-$N$7</f>
        <v>8.8692154806855217E-2</v>
      </c>
      <c r="Y1198" s="9">
        <f>return[[#This Row],[ADS.DE]]-$O$7</f>
        <v>0.13605967316410666</v>
      </c>
      <c r="Z1198" s="9">
        <f>return[[#This Row],[DB1.DE]]-$P$7</f>
        <v>5.6042337056333574E-2</v>
      </c>
      <c r="AA1198" s="9">
        <f>return[[#This Row],[FME.DE]]-$Q$7</f>
        <v>5.7365238295308922E-2</v>
      </c>
      <c r="AB1198" s="9">
        <f>return[[#This Row],[MRK.DE]]-$R$7</f>
        <v>0.10069585300274042</v>
      </c>
      <c r="AC1198" s="9">
        <f>return[[#This Row],[PUM.DE]]-$S$7</f>
        <v>0.11912528692228086</v>
      </c>
      <c r="AD1198" s="9">
        <f>return[[#This Row],[SIE.DE]]-$T$7</f>
        <v>0.10566497886204301</v>
      </c>
      <c r="AE1198" s="9">
        <f>return[[#This Row],[ZAL.DE]]-$U$7</f>
        <v>9.8624571078553228E-2</v>
      </c>
    </row>
    <row r="1199" spans="3:31" x14ac:dyDescent="0.25">
      <c r="C1199" s="2">
        <v>44630</v>
      </c>
      <c r="D1199" s="5">
        <f>('Raw Wide'!B1198-'Raw Wide'!B1197)/'Raw Wide'!B1197</f>
        <v>-8.5376402088612694E-3</v>
      </c>
      <c r="E1199" s="5">
        <f>('Raw Wide'!C1198-'Raw Wide'!C1197)/'Raw Wide'!C1197</f>
        <v>-6.219361540888272E-2</v>
      </c>
      <c r="F1199" s="5">
        <f>('Raw Wide'!D1198-'Raw Wide'!D1197)/'Raw Wide'!D1197</f>
        <v>-4.1479156523432127E-3</v>
      </c>
      <c r="G1199" s="5">
        <f>('Raw Wide'!E1198-'Raw Wide'!E1197)/'Raw Wide'!E1197</f>
        <v>-1.7439681960116358E-3</v>
      </c>
      <c r="H1199" s="5">
        <f>('Raw Wide'!F1198-'Raw Wide'!F1197)/'Raw Wide'!F1197</f>
        <v>-4.1329296135631091E-2</v>
      </c>
      <c r="I1199" s="5">
        <f>('Raw Wide'!G1198-'Raw Wide'!G1197)/'Raw Wide'!G1197</f>
        <v>-5.489449804865127E-2</v>
      </c>
      <c r="J1199" s="5">
        <f>('Raw Wide'!H1198-'Raw Wide'!H1197)/'Raw Wide'!H1197</f>
        <v>-3.6329462603120422E-2</v>
      </c>
      <c r="K1199" s="5">
        <f>('Raw Wide'!I1198-'Raw Wide'!I1197)/'Raw Wide'!I1197</f>
        <v>-4.5068714632174559E-2</v>
      </c>
      <c r="W1199" s="2">
        <v>44630</v>
      </c>
      <c r="X1199" s="9">
        <f>return[[#This Row],[1COV.DE]]-$N$7</f>
        <v>-8.501429449088339E-3</v>
      </c>
      <c r="Y1199" s="9">
        <f>return[[#This Row],[ADS.DE]]-$O$7</f>
        <v>-6.2448380829779104E-2</v>
      </c>
      <c r="Z1199" s="9">
        <f>return[[#This Row],[DB1.DE]]-$P$7</f>
        <v>-4.7162793583650532E-3</v>
      </c>
      <c r="AA1199" s="9">
        <f>return[[#This Row],[FME.DE]]-$Q$7</f>
        <v>-1.5320796168009937E-3</v>
      </c>
      <c r="AB1199" s="9">
        <f>return[[#This Row],[MRK.DE]]-$R$7</f>
        <v>-4.1801913831989966E-2</v>
      </c>
      <c r="AC1199" s="9">
        <f>return[[#This Row],[PUM.DE]]-$S$7</f>
        <v>-5.5696618857547557E-2</v>
      </c>
      <c r="AD1199" s="9">
        <f>return[[#This Row],[SIE.DE]]-$T$7</f>
        <v>-3.6465358199951836E-2</v>
      </c>
      <c r="AE1199" s="9">
        <f>return[[#This Row],[ZAL.DE]]-$U$7</f>
        <v>-4.5023160015010853E-2</v>
      </c>
    </row>
    <row r="1200" spans="3:31" x14ac:dyDescent="0.25">
      <c r="C1200" s="2">
        <v>44631</v>
      </c>
      <c r="D1200" s="5">
        <f>('Raw Wide'!B1199-'Raw Wide'!B1198)/'Raw Wide'!B1198</f>
        <v>7.0655732435569787E-3</v>
      </c>
      <c r="E1200" s="5">
        <f>('Raw Wide'!C1199-'Raw Wide'!C1198)/'Raw Wide'!C1198</f>
        <v>3.5112571767506769E-2</v>
      </c>
      <c r="F1200" s="5">
        <f>('Raw Wide'!D1199-'Raw Wide'!D1198)/'Raw Wide'!D1198</f>
        <v>1.2842675165400162E-2</v>
      </c>
      <c r="G1200" s="5">
        <f>('Raw Wide'!E1199-'Raw Wide'!E1198)/'Raw Wide'!E1198</f>
        <v>1.2229140335819308E-2</v>
      </c>
      <c r="H1200" s="5">
        <f>('Raw Wide'!F1199-'Raw Wide'!F1198)/'Raw Wide'!F1198</f>
        <v>5.243238340418092E-3</v>
      </c>
      <c r="I1200" s="5">
        <f>('Raw Wide'!G1199-'Raw Wide'!G1198)/'Raw Wide'!G1198</f>
        <v>1.1158741015242625E-2</v>
      </c>
      <c r="J1200" s="5">
        <f>('Raw Wide'!H1199-'Raw Wide'!H1198)/'Raw Wide'!H1198</f>
        <v>3.4124121967433918E-2</v>
      </c>
      <c r="K1200" s="5">
        <f>('Raw Wide'!I1199-'Raw Wide'!I1198)/'Raw Wide'!I1198</f>
        <v>2.3280634920634265E-3</v>
      </c>
      <c r="W1200" s="2">
        <v>44631</v>
      </c>
      <c r="X1200" s="9">
        <f>return[[#This Row],[1COV.DE]]-$N$7</f>
        <v>7.1017840033299091E-3</v>
      </c>
      <c r="Y1200" s="9">
        <f>return[[#This Row],[ADS.DE]]-$O$7</f>
        <v>3.4857806346610384E-2</v>
      </c>
      <c r="Z1200" s="9">
        <f>return[[#This Row],[DB1.DE]]-$P$7</f>
        <v>1.2274311459378321E-2</v>
      </c>
      <c r="AA1200" s="9">
        <f>return[[#This Row],[FME.DE]]-$Q$7</f>
        <v>1.2441028915029949E-2</v>
      </c>
      <c r="AB1200" s="9">
        <f>return[[#This Row],[MRK.DE]]-$R$7</f>
        <v>4.7706206440592145E-3</v>
      </c>
      <c r="AC1200" s="9">
        <f>return[[#This Row],[PUM.DE]]-$S$7</f>
        <v>1.0356620206346338E-2</v>
      </c>
      <c r="AD1200" s="9">
        <f>return[[#This Row],[SIE.DE]]-$T$7</f>
        <v>3.3988226370602503E-2</v>
      </c>
      <c r="AE1200" s="9">
        <f>return[[#This Row],[ZAL.DE]]-$U$7</f>
        <v>2.37361810922713E-3</v>
      </c>
    </row>
    <row r="1201" spans="3:31" x14ac:dyDescent="0.25">
      <c r="C1201" s="2">
        <v>44634</v>
      </c>
      <c r="D1201" s="5">
        <f>('Raw Wide'!B1200-'Raw Wide'!B1199)/'Raw Wide'!B1199</f>
        <v>2.6090686980140734E-2</v>
      </c>
      <c r="E1201" s="5">
        <f>('Raw Wide'!C1200-'Raw Wide'!C1199)/'Raw Wide'!C1199</f>
        <v>1.0294180789775273E-2</v>
      </c>
      <c r="F1201" s="5">
        <f>('Raw Wide'!D1200-'Raw Wide'!D1199)/'Raw Wide'!D1199</f>
        <v>4.6264575303660453E-2</v>
      </c>
      <c r="G1201" s="5">
        <f>('Raw Wide'!E1200-'Raw Wide'!E1199)/'Raw Wide'!E1199</f>
        <v>1.8640056407898346E-2</v>
      </c>
      <c r="H1201" s="5">
        <f>('Raw Wide'!F1200-'Raw Wide'!F1199)/'Raw Wide'!F1199</f>
        <v>4.085781230456316E-2</v>
      </c>
      <c r="I1201" s="5">
        <f>('Raw Wide'!G1200-'Raw Wide'!G1199)/'Raw Wide'!G1199</f>
        <v>1.7543798130153353E-2</v>
      </c>
      <c r="J1201" s="5">
        <f>('Raw Wide'!H1200-'Raw Wide'!H1199)/'Raw Wide'!H1199</f>
        <v>1.4770623937544049E-2</v>
      </c>
      <c r="K1201" s="5">
        <f>('Raw Wide'!I1200-'Raw Wide'!I1199)/'Raw Wide'!I1199</f>
        <v>1.1824260730062121E-2</v>
      </c>
      <c r="W1201" s="2">
        <v>44634</v>
      </c>
      <c r="X1201" s="9">
        <f>return[[#This Row],[1COV.DE]]-$N$7</f>
        <v>2.6126897739913665E-2</v>
      </c>
      <c r="Y1201" s="9">
        <f>return[[#This Row],[ADS.DE]]-$O$7</f>
        <v>1.0039415368878889E-2</v>
      </c>
      <c r="Z1201" s="9">
        <f>return[[#This Row],[DB1.DE]]-$P$7</f>
        <v>4.5696211597638613E-2</v>
      </c>
      <c r="AA1201" s="9">
        <f>return[[#This Row],[FME.DE]]-$Q$7</f>
        <v>1.8851944987108987E-2</v>
      </c>
      <c r="AB1201" s="9">
        <f>return[[#This Row],[MRK.DE]]-$R$7</f>
        <v>4.0385194608204285E-2</v>
      </c>
      <c r="AC1201" s="9">
        <f>return[[#This Row],[PUM.DE]]-$S$7</f>
        <v>1.6741677321257066E-2</v>
      </c>
      <c r="AD1201" s="9">
        <f>return[[#This Row],[SIE.DE]]-$T$7</f>
        <v>1.4634728340712633E-2</v>
      </c>
      <c r="AE1201" s="9">
        <f>return[[#This Row],[ZAL.DE]]-$U$7</f>
        <v>1.1869815347225825E-2</v>
      </c>
    </row>
    <row r="1202" spans="3:31" x14ac:dyDescent="0.25">
      <c r="C1202" s="2">
        <v>44635</v>
      </c>
      <c r="D1202" s="5">
        <f>('Raw Wide'!B1201-'Raw Wide'!B1200)/'Raw Wide'!B1200</f>
        <v>-1.7307581862145874E-2</v>
      </c>
      <c r="E1202" s="5">
        <f>('Raw Wide'!C1201-'Raw Wide'!C1200)/'Raw Wide'!C1200</f>
        <v>-1.1644871533090214E-2</v>
      </c>
      <c r="F1202" s="5">
        <f>('Raw Wide'!D1201-'Raw Wide'!D1200)/'Raw Wide'!D1200</f>
        <v>1.2774457930969183E-2</v>
      </c>
      <c r="G1202" s="5">
        <f>('Raw Wide'!E1201-'Raw Wide'!E1200)/'Raw Wide'!E1200</f>
        <v>-1.3555269343435759E-3</v>
      </c>
      <c r="H1202" s="5">
        <f>('Raw Wide'!F1201-'Raw Wide'!F1200)/'Raw Wide'!F1200</f>
        <v>-2.2272058835317338E-3</v>
      </c>
      <c r="I1202" s="5">
        <f>('Raw Wide'!G1201-'Raw Wide'!G1200)/'Raw Wide'!G1200</f>
        <v>-8.3425718737855704E-4</v>
      </c>
      <c r="J1202" s="5">
        <f>('Raw Wide'!H1201-'Raw Wide'!H1200)/'Raw Wide'!H1200</f>
        <v>-6.1938911057944487E-3</v>
      </c>
      <c r="K1202" s="5">
        <f>('Raw Wide'!I1201-'Raw Wide'!I1200)/'Raw Wide'!I1200</f>
        <v>-2.5041674667849449E-2</v>
      </c>
      <c r="W1202" s="2">
        <v>44635</v>
      </c>
      <c r="X1202" s="9">
        <f>return[[#This Row],[1COV.DE]]-$N$7</f>
        <v>-1.7271371102372944E-2</v>
      </c>
      <c r="Y1202" s="9">
        <f>return[[#This Row],[ADS.DE]]-$O$7</f>
        <v>-1.1899636953986598E-2</v>
      </c>
      <c r="Z1202" s="9">
        <f>return[[#This Row],[DB1.DE]]-$P$7</f>
        <v>1.2206094224947343E-2</v>
      </c>
      <c r="AA1202" s="9">
        <f>return[[#This Row],[FME.DE]]-$Q$7</f>
        <v>-1.1436383551329339E-3</v>
      </c>
      <c r="AB1202" s="9">
        <f>return[[#This Row],[MRK.DE]]-$R$7</f>
        <v>-2.6998235798906117E-3</v>
      </c>
      <c r="AC1202" s="9">
        <f>return[[#This Row],[PUM.DE]]-$S$7</f>
        <v>-1.6363779962748431E-3</v>
      </c>
      <c r="AD1202" s="9">
        <f>return[[#This Row],[SIE.DE]]-$T$7</f>
        <v>-6.3297867026258642E-3</v>
      </c>
      <c r="AE1202" s="9">
        <f>return[[#This Row],[ZAL.DE]]-$U$7</f>
        <v>-2.4996120050685744E-2</v>
      </c>
    </row>
    <row r="1203" spans="3:31" x14ac:dyDescent="0.25">
      <c r="C1203" s="2">
        <v>44636</v>
      </c>
      <c r="D1203" s="5">
        <f>('Raw Wide'!B1202-'Raw Wide'!B1201)/'Raw Wide'!B1201</f>
        <v>3.1963328035141646E-2</v>
      </c>
      <c r="E1203" s="5">
        <f>('Raw Wide'!C1202-'Raw Wide'!C1201)/'Raw Wide'!C1201</f>
        <v>4.8600939896452082E-2</v>
      </c>
      <c r="F1203" s="5">
        <f>('Raw Wide'!D1202-'Raw Wide'!D1201)/'Raw Wide'!D1201</f>
        <v>4.8835601093409738E-2</v>
      </c>
      <c r="G1203" s="5">
        <f>('Raw Wide'!E1202-'Raw Wide'!E1201)/'Raw Wide'!E1201</f>
        <v>2.9860889491668624E-2</v>
      </c>
      <c r="H1203" s="5">
        <f>('Raw Wide'!F1202-'Raw Wide'!F1201)/'Raw Wide'!F1201</f>
        <v>4.4921826009292544E-2</v>
      </c>
      <c r="I1203" s="5">
        <f>('Raw Wide'!G1202-'Raw Wide'!G1201)/'Raw Wide'!G1201</f>
        <v>6.1786915623876601E-2</v>
      </c>
      <c r="J1203" s="5">
        <f>('Raw Wide'!H1202-'Raw Wide'!H1201)/'Raw Wide'!H1201</f>
        <v>6.1389871756077539E-2</v>
      </c>
      <c r="K1203" s="5">
        <f>('Raw Wide'!I1202-'Raw Wide'!I1201)/'Raw Wide'!I1201</f>
        <v>7.4914381958168186E-2</v>
      </c>
      <c r="W1203" s="2">
        <v>44636</v>
      </c>
      <c r="X1203" s="9">
        <f>return[[#This Row],[1COV.DE]]-$N$7</f>
        <v>3.1999538794914573E-2</v>
      </c>
      <c r="Y1203" s="9">
        <f>return[[#This Row],[ADS.DE]]-$O$7</f>
        <v>4.8346174475555698E-2</v>
      </c>
      <c r="Z1203" s="9">
        <f>return[[#This Row],[DB1.DE]]-$P$7</f>
        <v>4.8267237387387897E-2</v>
      </c>
      <c r="AA1203" s="9">
        <f>return[[#This Row],[FME.DE]]-$Q$7</f>
        <v>3.0072778070879266E-2</v>
      </c>
      <c r="AB1203" s="9">
        <f>return[[#This Row],[MRK.DE]]-$R$7</f>
        <v>4.4449208312933669E-2</v>
      </c>
      <c r="AC1203" s="9">
        <f>return[[#This Row],[PUM.DE]]-$S$7</f>
        <v>6.0984794814980314E-2</v>
      </c>
      <c r="AD1203" s="9">
        <f>return[[#This Row],[SIE.DE]]-$T$7</f>
        <v>6.1253976159246125E-2</v>
      </c>
      <c r="AE1203" s="9">
        <f>return[[#This Row],[ZAL.DE]]-$U$7</f>
        <v>7.4959936575331884E-2</v>
      </c>
    </row>
    <row r="1204" spans="3:31" x14ac:dyDescent="0.25">
      <c r="C1204" s="2">
        <v>44637</v>
      </c>
      <c r="D1204" s="5">
        <f>('Raw Wide'!B1203-'Raw Wide'!B1202)/'Raw Wide'!B1202</f>
        <v>-1.0534378380587732E-3</v>
      </c>
      <c r="E1204" s="5">
        <f>('Raw Wide'!C1203-'Raw Wide'!C1202)/'Raw Wide'!C1202</f>
        <v>2.5748562216201345E-3</v>
      </c>
      <c r="F1204" s="5">
        <f>('Raw Wide'!D1203-'Raw Wide'!D1202)/'Raw Wide'!D1202</f>
        <v>-1.8192980808899521E-2</v>
      </c>
      <c r="G1204" s="5">
        <f>('Raw Wide'!E1203-'Raw Wide'!E1202)/'Raw Wide'!E1202</f>
        <v>8.5667523382967712E-3</v>
      </c>
      <c r="H1204" s="5">
        <f>('Raw Wide'!F1203-'Raw Wide'!F1202)/'Raw Wide'!F1202</f>
        <v>6.6755577414574297E-3</v>
      </c>
      <c r="I1204" s="5">
        <f>('Raw Wide'!G1203-'Raw Wide'!G1202)/'Raw Wide'!G1202</f>
        <v>2.0969156944642799E-3</v>
      </c>
      <c r="J1204" s="5">
        <f>('Raw Wide'!H1203-'Raw Wide'!H1202)/'Raw Wide'!H1202</f>
        <v>-1.2478067657146569E-2</v>
      </c>
      <c r="K1204" s="5">
        <f>('Raw Wide'!I1203-'Raw Wide'!I1202)/'Raw Wide'!I1202</f>
        <v>-2.3695778102433864E-2</v>
      </c>
      <c r="W1204" s="2">
        <v>44637</v>
      </c>
      <c r="X1204" s="9">
        <f>return[[#This Row],[1COV.DE]]-$N$7</f>
        <v>-1.0172270782858432E-3</v>
      </c>
      <c r="Y1204" s="9">
        <f>return[[#This Row],[ADS.DE]]-$O$7</f>
        <v>2.3200908007237507E-3</v>
      </c>
      <c r="Z1204" s="9">
        <f>return[[#This Row],[DB1.DE]]-$P$7</f>
        <v>-1.8761344514921362E-2</v>
      </c>
      <c r="AA1204" s="9">
        <f>return[[#This Row],[FME.DE]]-$Q$7</f>
        <v>8.7786409175074128E-3</v>
      </c>
      <c r="AB1204" s="9">
        <f>return[[#This Row],[MRK.DE]]-$R$7</f>
        <v>6.2029400450985522E-3</v>
      </c>
      <c r="AC1204" s="9">
        <f>return[[#This Row],[PUM.DE]]-$S$7</f>
        <v>1.2947948855679939E-3</v>
      </c>
      <c r="AD1204" s="9">
        <f>return[[#This Row],[SIE.DE]]-$T$7</f>
        <v>-1.2613963253977985E-2</v>
      </c>
      <c r="AE1204" s="9">
        <f>return[[#This Row],[ZAL.DE]]-$U$7</f>
        <v>-2.3650223485270159E-2</v>
      </c>
    </row>
    <row r="1205" spans="3:31" x14ac:dyDescent="0.25">
      <c r="C1205" s="2">
        <v>44638</v>
      </c>
      <c r="D1205" s="5">
        <f>('Raw Wide'!B1204-'Raw Wide'!B1203)/'Raw Wide'!B1203</f>
        <v>0</v>
      </c>
      <c r="E1205" s="5">
        <f>('Raw Wide'!C1204-'Raw Wide'!C1203)/'Raw Wide'!C1203</f>
        <v>1.1440622741211177E-2</v>
      </c>
      <c r="F1205" s="5">
        <f>('Raw Wide'!D1204-'Raw Wide'!D1203)/'Raw Wide'!D1203</f>
        <v>1.1620619563896432E-2</v>
      </c>
      <c r="G1205" s="5">
        <f>('Raw Wide'!E1204-'Raw Wide'!E1203)/'Raw Wide'!E1203</f>
        <v>-1.4374427039658451E-2</v>
      </c>
      <c r="H1205" s="5">
        <f>('Raw Wide'!F1204-'Raw Wide'!F1203)/'Raw Wide'!F1203</f>
        <v>2.387272826419116E-3</v>
      </c>
      <c r="I1205" s="5">
        <f>('Raw Wide'!G1204-'Raw Wide'!G1203)/'Raw Wide'!G1203</f>
        <v>2.3541791574711673E-2</v>
      </c>
      <c r="J1205" s="5">
        <f>('Raw Wide'!H1204-'Raw Wide'!H1203)/'Raw Wide'!H1203</f>
        <v>1.114910121929321E-2</v>
      </c>
      <c r="K1205" s="5">
        <f>('Raw Wide'!I1204-'Raw Wide'!I1203)/'Raw Wide'!I1203</f>
        <v>4.6298185729108488E-2</v>
      </c>
      <c r="W1205" s="2">
        <v>44638</v>
      </c>
      <c r="X1205" s="9">
        <f>return[[#This Row],[1COV.DE]]-$N$7</f>
        <v>3.6210759772930063E-5</v>
      </c>
      <c r="Y1205" s="9">
        <f>return[[#This Row],[ADS.DE]]-$O$7</f>
        <v>1.1185857320314792E-2</v>
      </c>
      <c r="Z1205" s="9">
        <f>return[[#This Row],[DB1.DE]]-$P$7</f>
        <v>1.1052255857874591E-2</v>
      </c>
      <c r="AA1205" s="9">
        <f>return[[#This Row],[FME.DE]]-$Q$7</f>
        <v>-1.4162538460447809E-2</v>
      </c>
      <c r="AB1205" s="9">
        <f>return[[#This Row],[MRK.DE]]-$R$7</f>
        <v>1.9146551300602383E-3</v>
      </c>
      <c r="AC1205" s="9">
        <f>return[[#This Row],[PUM.DE]]-$S$7</f>
        <v>2.2739670765815387E-2</v>
      </c>
      <c r="AD1205" s="9">
        <f>return[[#This Row],[SIE.DE]]-$T$7</f>
        <v>1.1013205622461794E-2</v>
      </c>
      <c r="AE1205" s="9">
        <f>return[[#This Row],[ZAL.DE]]-$U$7</f>
        <v>4.6343740346272193E-2</v>
      </c>
    </row>
    <row r="1206" spans="3:31" x14ac:dyDescent="0.25">
      <c r="C1206" s="2">
        <v>44641</v>
      </c>
      <c r="D1206" s="5">
        <f>('Raw Wide'!B1205-'Raw Wide'!B1204)/'Raw Wide'!B1204</f>
        <v>5.6950099882481283E-3</v>
      </c>
      <c r="E1206" s="5">
        <f>('Raw Wide'!C1205-'Raw Wide'!C1204)/'Raw Wide'!C1204</f>
        <v>-1.4081254828710728E-2</v>
      </c>
      <c r="F1206" s="5">
        <f>('Raw Wide'!D1205-'Raw Wide'!D1204)/'Raw Wide'!D1204</f>
        <v>-1.8628105057804038E-3</v>
      </c>
      <c r="G1206" s="5">
        <f>('Raw Wide'!E1205-'Raw Wide'!E1204)/'Raw Wide'!E1204</f>
        <v>-1.458399670157254E-2</v>
      </c>
      <c r="H1206" s="5">
        <f>('Raw Wide'!F1205-'Raw Wide'!F1204)/'Raw Wide'!F1204</f>
        <v>-1.2701718875700254E-2</v>
      </c>
      <c r="I1206" s="5">
        <f>('Raw Wide'!G1205-'Raw Wide'!G1204)/'Raw Wide'!G1204</f>
        <v>-3.3478194158575593E-2</v>
      </c>
      <c r="J1206" s="5">
        <f>('Raw Wide'!H1205-'Raw Wide'!H1204)/'Raw Wide'!H1204</f>
        <v>-2.1758241343043896E-2</v>
      </c>
      <c r="K1206" s="5">
        <f>('Raw Wide'!I1205-'Raw Wide'!I1204)/'Raw Wide'!I1204</f>
        <v>-3.6062339884256125E-2</v>
      </c>
      <c r="W1206" s="2">
        <v>44641</v>
      </c>
      <c r="X1206" s="9">
        <f>return[[#This Row],[1COV.DE]]-$N$7</f>
        <v>5.7312207480210587E-3</v>
      </c>
      <c r="Y1206" s="9">
        <f>return[[#This Row],[ADS.DE]]-$O$7</f>
        <v>-1.4336020249607112E-2</v>
      </c>
      <c r="Z1206" s="9">
        <f>return[[#This Row],[DB1.DE]]-$P$7</f>
        <v>-2.4311742118022441E-3</v>
      </c>
      <c r="AA1206" s="9">
        <f>return[[#This Row],[FME.DE]]-$Q$7</f>
        <v>-1.4372108122361898E-2</v>
      </c>
      <c r="AB1206" s="9">
        <f>return[[#This Row],[MRK.DE]]-$R$7</f>
        <v>-1.3174336572059133E-2</v>
      </c>
      <c r="AC1206" s="9">
        <f>return[[#This Row],[PUM.DE]]-$S$7</f>
        <v>-3.428031496747188E-2</v>
      </c>
      <c r="AD1206" s="9">
        <f>return[[#This Row],[SIE.DE]]-$T$7</f>
        <v>-2.1894136939875311E-2</v>
      </c>
      <c r="AE1206" s="9">
        <f>return[[#This Row],[ZAL.DE]]-$U$7</f>
        <v>-3.601678526709242E-2</v>
      </c>
    </row>
    <row r="1207" spans="3:31" x14ac:dyDescent="0.25">
      <c r="C1207" s="2">
        <v>44642</v>
      </c>
      <c r="D1207" s="5">
        <f>('Raw Wide'!B1206-'Raw Wide'!B1205)/'Raw Wide'!B1205</f>
        <v>6.7114055928613947E-3</v>
      </c>
      <c r="E1207" s="5">
        <f>('Raw Wide'!C1206-'Raw Wide'!C1205)/'Raw Wide'!C1205</f>
        <v>1.4516440002911614E-2</v>
      </c>
      <c r="F1207" s="5">
        <f>('Raw Wide'!D1206-'Raw Wide'!D1205)/'Raw Wide'!D1205</f>
        <v>1.8040387753793456E-2</v>
      </c>
      <c r="G1207" s="5">
        <f>('Raw Wide'!E1206-'Raw Wide'!E1205)/'Raw Wide'!E1205</f>
        <v>3.6999550634089235E-3</v>
      </c>
      <c r="H1207" s="5">
        <f>('Raw Wide'!F1206-'Raw Wide'!F1205)/'Raw Wide'!F1205</f>
        <v>-9.380910704689641E-3</v>
      </c>
      <c r="I1207" s="5">
        <f>('Raw Wide'!G1206-'Raw Wide'!G1205)/'Raw Wide'!G1205</f>
        <v>3.2258027413934375E-2</v>
      </c>
      <c r="J1207" s="5">
        <f>('Raw Wide'!H1206-'Raw Wide'!H1205)/'Raw Wide'!H1205</f>
        <v>9.0167567024825219E-4</v>
      </c>
      <c r="K1207" s="5">
        <f>('Raw Wide'!I1206-'Raw Wide'!I1205)/'Raw Wide'!I1205</f>
        <v>1.9615712444576074E-2</v>
      </c>
      <c r="W1207" s="2">
        <v>44642</v>
      </c>
      <c r="X1207" s="9">
        <f>return[[#This Row],[1COV.DE]]-$N$7</f>
        <v>6.7476163526343251E-3</v>
      </c>
      <c r="Y1207" s="9">
        <f>return[[#This Row],[ADS.DE]]-$O$7</f>
        <v>1.426167458201523E-2</v>
      </c>
      <c r="Z1207" s="9">
        <f>return[[#This Row],[DB1.DE]]-$P$7</f>
        <v>1.7472024047771616E-2</v>
      </c>
      <c r="AA1207" s="9">
        <f>return[[#This Row],[FME.DE]]-$Q$7</f>
        <v>3.9118436426195651E-3</v>
      </c>
      <c r="AB1207" s="9">
        <f>return[[#This Row],[MRK.DE]]-$R$7</f>
        <v>-9.8535284010485193E-3</v>
      </c>
      <c r="AC1207" s="9">
        <f>return[[#This Row],[PUM.DE]]-$S$7</f>
        <v>3.1455906605038088E-2</v>
      </c>
      <c r="AD1207" s="9">
        <f>return[[#This Row],[SIE.DE]]-$T$7</f>
        <v>7.6578007341683639E-4</v>
      </c>
      <c r="AE1207" s="9">
        <f>return[[#This Row],[ZAL.DE]]-$U$7</f>
        <v>1.966126706173978E-2</v>
      </c>
    </row>
    <row r="1208" spans="3:31" x14ac:dyDescent="0.25">
      <c r="C1208" s="2">
        <v>44643</v>
      </c>
      <c r="D1208" s="5">
        <f>('Raw Wide'!B1207-'Raw Wide'!B1206)/'Raw Wide'!B1206</f>
        <v>-7.916697390855083E-3</v>
      </c>
      <c r="E1208" s="5">
        <f>('Raw Wide'!C1207-'Raw Wide'!C1206)/'Raw Wide'!C1206</f>
        <v>-2.2617070237186721E-2</v>
      </c>
      <c r="F1208" s="5">
        <f>('Raw Wide'!D1207-'Raw Wide'!D1206)/'Raw Wide'!D1206</f>
        <v>-2.597007096609558E-2</v>
      </c>
      <c r="G1208" s="5">
        <f>('Raw Wide'!E1207-'Raw Wide'!E1206)/'Raw Wide'!E1206</f>
        <v>-7.3726317207521231E-3</v>
      </c>
      <c r="H1208" s="5">
        <f>('Raw Wide'!F1207-'Raw Wide'!F1206)/'Raw Wide'!F1206</f>
        <v>-1.3798647581743373E-2</v>
      </c>
      <c r="I1208" s="5">
        <f>('Raw Wide'!G1207-'Raw Wide'!G1206)/'Raw Wide'!G1206</f>
        <v>-1.0245910825437609E-2</v>
      </c>
      <c r="J1208" s="5">
        <f>('Raw Wide'!H1207-'Raw Wide'!H1206)/'Raw Wide'!H1206</f>
        <v>-1.6516494365987084E-2</v>
      </c>
      <c r="K1208" s="5">
        <f>('Raw Wide'!I1207-'Raw Wide'!I1206)/'Raw Wide'!I1206</f>
        <v>-2.8361682997290139E-2</v>
      </c>
      <c r="W1208" s="2">
        <v>44643</v>
      </c>
      <c r="X1208" s="9">
        <f>return[[#This Row],[1COV.DE]]-$N$7</f>
        <v>-7.8804866310821526E-3</v>
      </c>
      <c r="Y1208" s="9">
        <f>return[[#This Row],[ADS.DE]]-$O$7</f>
        <v>-2.2871835658083105E-2</v>
      </c>
      <c r="Z1208" s="9">
        <f>return[[#This Row],[DB1.DE]]-$P$7</f>
        <v>-2.653843467211742E-2</v>
      </c>
      <c r="AA1208" s="9">
        <f>return[[#This Row],[FME.DE]]-$Q$7</f>
        <v>-7.1607431415414806E-3</v>
      </c>
      <c r="AB1208" s="9">
        <f>return[[#This Row],[MRK.DE]]-$R$7</f>
        <v>-1.4271265278102251E-2</v>
      </c>
      <c r="AC1208" s="9">
        <f>return[[#This Row],[PUM.DE]]-$S$7</f>
        <v>-1.1048031634333896E-2</v>
      </c>
      <c r="AD1208" s="9">
        <f>return[[#This Row],[SIE.DE]]-$T$7</f>
        <v>-1.6652389962818499E-2</v>
      </c>
      <c r="AE1208" s="9">
        <f>return[[#This Row],[ZAL.DE]]-$U$7</f>
        <v>-2.8316128380126433E-2</v>
      </c>
    </row>
    <row r="1209" spans="3:31" x14ac:dyDescent="0.25">
      <c r="C1209" s="2">
        <v>44644</v>
      </c>
      <c r="D1209" s="5">
        <f>('Raw Wide'!B1208-'Raw Wide'!B1207)/'Raw Wide'!B1207</f>
        <v>-2.9399240344871805E-3</v>
      </c>
      <c r="E1209" s="5">
        <f>('Raw Wide'!C1208-'Raw Wide'!C1207)/'Raw Wide'!C1207</f>
        <v>-6.6115863492212188E-3</v>
      </c>
      <c r="F1209" s="5">
        <f>('Raw Wide'!D1208-'Raw Wide'!D1207)/'Raw Wide'!D1207</f>
        <v>-3.4503091052398849E-3</v>
      </c>
      <c r="G1209" s="5">
        <f>('Raw Wide'!E1208-'Raw Wide'!E1207)/'Raw Wide'!E1207</f>
        <v>-1.1141104003362788E-2</v>
      </c>
      <c r="H1209" s="5">
        <f>('Raw Wide'!F1208-'Raw Wide'!F1207)/'Raw Wide'!F1207</f>
        <v>-3.8409151460300473E-3</v>
      </c>
      <c r="I1209" s="5">
        <f>('Raw Wide'!G1208-'Raw Wide'!G1207)/'Raw Wide'!G1207</f>
        <v>-1.2163533151458621E-2</v>
      </c>
      <c r="J1209" s="5">
        <f>('Raw Wide'!H1208-'Raw Wide'!H1207)/'Raw Wide'!H1207</f>
        <v>-6.7175954198474145E-3</v>
      </c>
      <c r="K1209" s="5">
        <f>('Raw Wide'!I1208-'Raw Wide'!I1207)/'Raw Wide'!I1207</f>
        <v>-2.2657704729222034E-2</v>
      </c>
      <c r="W1209" s="2">
        <v>44644</v>
      </c>
      <c r="X1209" s="9">
        <f>return[[#This Row],[1COV.DE]]-$N$7</f>
        <v>-2.9037132747142505E-3</v>
      </c>
      <c r="Y1209" s="9">
        <f>return[[#This Row],[ADS.DE]]-$O$7</f>
        <v>-6.8663517701176031E-3</v>
      </c>
      <c r="Z1209" s="9">
        <f>return[[#This Row],[DB1.DE]]-$P$7</f>
        <v>-4.0186728112617254E-3</v>
      </c>
      <c r="AA1209" s="9">
        <f>return[[#This Row],[FME.DE]]-$Q$7</f>
        <v>-1.0929215424152147E-2</v>
      </c>
      <c r="AB1209" s="9">
        <f>return[[#This Row],[MRK.DE]]-$R$7</f>
        <v>-4.3135328423889252E-3</v>
      </c>
      <c r="AC1209" s="9">
        <f>return[[#This Row],[PUM.DE]]-$S$7</f>
        <v>-1.2965653960354907E-2</v>
      </c>
      <c r="AD1209" s="9">
        <f>return[[#This Row],[SIE.DE]]-$T$7</f>
        <v>-6.8534910166788299E-3</v>
      </c>
      <c r="AE1209" s="9">
        <f>return[[#This Row],[ZAL.DE]]-$U$7</f>
        <v>-2.2612150112058329E-2</v>
      </c>
    </row>
    <row r="1210" spans="3:31" x14ac:dyDescent="0.25">
      <c r="C1210" s="2">
        <v>44645</v>
      </c>
      <c r="D1210" s="5">
        <f>('Raw Wide'!B1209-'Raw Wide'!B1208)/'Raw Wide'!B1208</f>
        <v>-2.6537493390761589E-2</v>
      </c>
      <c r="E1210" s="5">
        <f>('Raw Wide'!C1209-'Raw Wide'!C1208)/'Raw Wide'!C1208</f>
        <v>9.9833492204467102E-3</v>
      </c>
      <c r="F1210" s="5">
        <f>('Raw Wide'!D1209-'Raw Wide'!D1208)/'Raw Wide'!D1208</f>
        <v>2.1088981751974146E-2</v>
      </c>
      <c r="G1210" s="5">
        <f>('Raw Wide'!E1209-'Raw Wide'!E1208)/'Raw Wide'!E1208</f>
        <v>2.6288789717225456E-2</v>
      </c>
      <c r="H1210" s="5">
        <f>('Raw Wide'!F1209-'Raw Wide'!F1208)/'Raw Wide'!F1208</f>
        <v>-8.2622035230238682E-3</v>
      </c>
      <c r="I1210" s="5">
        <f>('Raw Wide'!G1209-'Raw Wide'!G1208)/'Raw Wide'!G1208</f>
        <v>2.619539479976772E-4</v>
      </c>
      <c r="J1210" s="5">
        <f>('Raw Wide'!H1209-'Raw Wide'!H1208)/'Raw Wide'!H1208</f>
        <v>-1.3372195410858859E-2</v>
      </c>
      <c r="K1210" s="5">
        <f>('Raw Wide'!I1209-'Raw Wide'!I1208)/'Raw Wide'!I1208</f>
        <v>-1.5664160073847952E-2</v>
      </c>
      <c r="W1210" s="2">
        <v>44645</v>
      </c>
      <c r="X1210" s="9">
        <f>return[[#This Row],[1COV.DE]]-$N$7</f>
        <v>-2.6501282630988658E-2</v>
      </c>
      <c r="Y1210" s="9">
        <f>return[[#This Row],[ADS.DE]]-$O$7</f>
        <v>9.728583799550326E-3</v>
      </c>
      <c r="Z1210" s="9">
        <f>return[[#This Row],[DB1.DE]]-$P$7</f>
        <v>2.0520618045952305E-2</v>
      </c>
      <c r="AA1210" s="9">
        <f>return[[#This Row],[FME.DE]]-$Q$7</f>
        <v>2.6500678296436098E-2</v>
      </c>
      <c r="AB1210" s="9">
        <f>return[[#This Row],[MRK.DE]]-$R$7</f>
        <v>-8.7348212193827466E-3</v>
      </c>
      <c r="AC1210" s="9">
        <f>return[[#This Row],[PUM.DE]]-$S$7</f>
        <v>-5.4016686089860882E-4</v>
      </c>
      <c r="AD1210" s="9">
        <f>return[[#This Row],[SIE.DE]]-$T$7</f>
        <v>-1.3508091007690275E-2</v>
      </c>
      <c r="AE1210" s="9">
        <f>return[[#This Row],[ZAL.DE]]-$U$7</f>
        <v>-1.5618605456684248E-2</v>
      </c>
    </row>
    <row r="1211" spans="3:31" x14ac:dyDescent="0.25">
      <c r="C1211" s="2">
        <v>44648</v>
      </c>
      <c r="D1211" s="5">
        <f>('Raw Wide'!B1210-'Raw Wide'!B1209)/'Raw Wide'!B1209</f>
        <v>1.7092074544655417E-2</v>
      </c>
      <c r="E1211" s="5">
        <f>('Raw Wide'!C1210-'Raw Wide'!C1209)/'Raw Wide'!C1209</f>
        <v>1.6474301387748502E-3</v>
      </c>
      <c r="F1211" s="5">
        <f>('Raw Wide'!D1210-'Raw Wide'!D1209)/'Raw Wide'!D1209</f>
        <v>8.6313812983611418E-3</v>
      </c>
      <c r="G1211" s="5">
        <f>('Raw Wide'!E1210-'Raw Wide'!E1209)/'Raw Wide'!E1209</f>
        <v>1.0312724611540074E-2</v>
      </c>
      <c r="H1211" s="5">
        <f>('Raw Wide'!F1210-'Raw Wide'!F1209)/'Raw Wide'!F1209</f>
        <v>1.9716815695109306E-2</v>
      </c>
      <c r="I1211" s="5">
        <f>('Raw Wide'!G1210-'Raw Wide'!G1209)/'Raw Wide'!G1209</f>
        <v>4.7145853789814351E-3</v>
      </c>
      <c r="J1211" s="5">
        <f>('Raw Wide'!H1210-'Raw Wide'!H1209)/'Raw Wide'!H1209</f>
        <v>6.387225175758366E-3</v>
      </c>
      <c r="K1211" s="5">
        <f>('Raw Wide'!I1210-'Raw Wide'!I1209)/'Raw Wide'!I1209</f>
        <v>1.5489072448778366E-2</v>
      </c>
      <c r="W1211" s="2">
        <v>44648</v>
      </c>
      <c r="X1211" s="9">
        <f>return[[#This Row],[1COV.DE]]-$N$7</f>
        <v>1.7128285304428347E-2</v>
      </c>
      <c r="Y1211" s="9">
        <f>return[[#This Row],[ADS.DE]]-$O$7</f>
        <v>1.3926647178784664E-3</v>
      </c>
      <c r="Z1211" s="9">
        <f>return[[#This Row],[DB1.DE]]-$P$7</f>
        <v>8.0630175923393013E-3</v>
      </c>
      <c r="AA1211" s="9">
        <f>return[[#This Row],[FME.DE]]-$Q$7</f>
        <v>1.0524613190750716E-2</v>
      </c>
      <c r="AB1211" s="9">
        <f>return[[#This Row],[MRK.DE]]-$R$7</f>
        <v>1.9244197998750427E-2</v>
      </c>
      <c r="AC1211" s="9">
        <f>return[[#This Row],[PUM.DE]]-$S$7</f>
        <v>3.9124645700851493E-3</v>
      </c>
      <c r="AD1211" s="9">
        <f>return[[#This Row],[SIE.DE]]-$T$7</f>
        <v>6.2513295789269506E-3</v>
      </c>
      <c r="AE1211" s="9">
        <f>return[[#This Row],[ZAL.DE]]-$U$7</f>
        <v>1.553462706594207E-2</v>
      </c>
    </row>
    <row r="1212" spans="3:31" x14ac:dyDescent="0.25">
      <c r="C1212" s="2">
        <v>44649</v>
      </c>
      <c r="D1212" s="5">
        <f>('Raw Wide'!B1211-'Raw Wide'!B1210)/'Raw Wide'!B1210</f>
        <v>3.6375361476954846E-2</v>
      </c>
      <c r="E1212" s="5">
        <f>('Raw Wide'!C1211-'Raw Wide'!C1210)/'Raw Wide'!C1210</f>
        <v>2.3496278346822289E-2</v>
      </c>
      <c r="F1212" s="5">
        <f>('Raw Wide'!D1211-'Raw Wide'!D1210)/'Raw Wide'!D1210</f>
        <v>4.5843415022284008E-3</v>
      </c>
      <c r="G1212" s="5">
        <f>('Raw Wide'!E1211-'Raw Wide'!E1210)/'Raw Wide'!E1210</f>
        <v>-1.2512384625483399E-2</v>
      </c>
      <c r="H1212" s="5">
        <f>('Raw Wide'!F1211-'Raw Wide'!F1210)/'Raw Wide'!F1210</f>
        <v>5.6917193849378857E-2</v>
      </c>
      <c r="I1212" s="5">
        <f>('Raw Wide'!G1211-'Raw Wide'!G1210)/'Raw Wide'!G1210</f>
        <v>3.5714233442094387E-2</v>
      </c>
      <c r="J1212" s="5">
        <f>('Raw Wide'!H1211-'Raw Wide'!H1210)/'Raw Wide'!H1210</f>
        <v>4.0712152648114952E-2</v>
      </c>
      <c r="K1212" s="5">
        <f>('Raw Wide'!I1211-'Raw Wide'!I1210)/'Raw Wide'!I1210</f>
        <v>4.8892602405085688E-2</v>
      </c>
      <c r="W1212" s="2">
        <v>44649</v>
      </c>
      <c r="X1212" s="9">
        <f>return[[#This Row],[1COV.DE]]-$N$7</f>
        <v>3.6411572236727772E-2</v>
      </c>
      <c r="Y1212" s="9">
        <f>return[[#This Row],[ADS.DE]]-$O$7</f>
        <v>2.3241512925925904E-2</v>
      </c>
      <c r="Z1212" s="9">
        <f>return[[#This Row],[DB1.DE]]-$P$7</f>
        <v>4.0159777962065603E-3</v>
      </c>
      <c r="AA1212" s="9">
        <f>return[[#This Row],[FME.DE]]-$Q$7</f>
        <v>-1.2300496046272757E-2</v>
      </c>
      <c r="AB1212" s="9">
        <f>return[[#This Row],[MRK.DE]]-$R$7</f>
        <v>5.6444576153019982E-2</v>
      </c>
      <c r="AC1212" s="9">
        <f>return[[#This Row],[PUM.DE]]-$S$7</f>
        <v>3.49121126331981E-2</v>
      </c>
      <c r="AD1212" s="9">
        <f>return[[#This Row],[SIE.DE]]-$T$7</f>
        <v>4.0576257051283537E-2</v>
      </c>
      <c r="AE1212" s="9">
        <f>return[[#This Row],[ZAL.DE]]-$U$7</f>
        <v>4.8938157022249393E-2</v>
      </c>
    </row>
    <row r="1213" spans="3:31" x14ac:dyDescent="0.25">
      <c r="C1213" s="2">
        <v>44650</v>
      </c>
      <c r="D1213" s="5">
        <f>('Raw Wide'!B1212-'Raw Wide'!B1211)/'Raw Wide'!B1211</f>
        <v>-3.6740599001534681E-2</v>
      </c>
      <c r="E1213" s="5">
        <f>('Raw Wide'!C1212-'Raw Wide'!C1211)/'Raw Wide'!C1211</f>
        <v>-6.42793122009532E-3</v>
      </c>
      <c r="F1213" s="5">
        <f>('Raw Wide'!D1212-'Raw Wide'!D1211)/'Raw Wide'!D1211</f>
        <v>4.8675657347783527E-3</v>
      </c>
      <c r="G1213" s="5">
        <f>('Raw Wide'!E1212-'Raw Wide'!E1211)/'Raw Wide'!E1211</f>
        <v>3.3346210782320813E-4</v>
      </c>
      <c r="H1213" s="5">
        <f>('Raw Wide'!F1212-'Raw Wide'!F1211)/'Raw Wide'!F1211</f>
        <v>-8.5030634429517117E-3</v>
      </c>
      <c r="I1213" s="5">
        <f>('Raw Wide'!G1212-'Raw Wide'!G1211)/'Raw Wide'!G1211</f>
        <v>-1.3340012236366114E-2</v>
      </c>
      <c r="J1213" s="5">
        <f>('Raw Wide'!H1212-'Raw Wide'!H1211)/'Raw Wide'!H1211</f>
        <v>-3.302099337240099E-2</v>
      </c>
      <c r="K1213" s="5">
        <f>('Raw Wide'!I1212-'Raw Wide'!I1211)/'Raw Wide'!I1211</f>
        <v>-1.8924322332184822E-2</v>
      </c>
      <c r="W1213" s="2">
        <v>44650</v>
      </c>
      <c r="X1213" s="9">
        <f>return[[#This Row],[1COV.DE]]-$N$7</f>
        <v>-3.6704388241761754E-2</v>
      </c>
      <c r="Y1213" s="9">
        <f>return[[#This Row],[ADS.DE]]-$O$7</f>
        <v>-6.6826966409917043E-3</v>
      </c>
      <c r="Z1213" s="9">
        <f>return[[#This Row],[DB1.DE]]-$P$7</f>
        <v>4.2992020287565122E-3</v>
      </c>
      <c r="AA1213" s="9">
        <f>return[[#This Row],[FME.DE]]-$Q$7</f>
        <v>5.4535068703385017E-4</v>
      </c>
      <c r="AB1213" s="9">
        <f>return[[#This Row],[MRK.DE]]-$R$7</f>
        <v>-8.9756811393105901E-3</v>
      </c>
      <c r="AC1213" s="9">
        <f>return[[#This Row],[PUM.DE]]-$S$7</f>
        <v>-1.4142133045262401E-2</v>
      </c>
      <c r="AD1213" s="9">
        <f>return[[#This Row],[SIE.DE]]-$T$7</f>
        <v>-3.3156888969232405E-2</v>
      </c>
      <c r="AE1213" s="9">
        <f>return[[#This Row],[ZAL.DE]]-$U$7</f>
        <v>-1.8878767715021116E-2</v>
      </c>
    </row>
    <row r="1214" spans="3:31" x14ac:dyDescent="0.25">
      <c r="C1214" s="2">
        <v>44651</v>
      </c>
      <c r="D1214" s="5">
        <f>('Raw Wide'!B1213-'Raw Wide'!B1212)/'Raw Wide'!B1212</f>
        <v>-2.3226097178900045E-2</v>
      </c>
      <c r="E1214" s="5">
        <f>('Raw Wide'!C1213-'Raw Wide'!C1212)/'Raw Wide'!C1212</f>
        <v>-2.0794850305932519E-2</v>
      </c>
      <c r="F1214" s="5">
        <f>('Raw Wide'!D1213-'Raw Wide'!D1212)/'Raw Wide'!D1212</f>
        <v>-1.3018426627910838E-2</v>
      </c>
      <c r="G1214" s="5">
        <f>('Raw Wide'!E1213-'Raw Wide'!E1212)/'Raw Wide'!E1212</f>
        <v>1.2666635990548162E-2</v>
      </c>
      <c r="H1214" s="5">
        <f>('Raw Wide'!F1213-'Raw Wide'!F1212)/'Raw Wide'!F1212</f>
        <v>-1.3253508534729891E-2</v>
      </c>
      <c r="I1214" s="5">
        <f>('Raw Wide'!G1213-'Raw Wide'!G1212)/'Raw Wide'!G1212</f>
        <v>-1.2244929032258076E-2</v>
      </c>
      <c r="J1214" s="5">
        <f>('Raw Wide'!H1213-'Raw Wide'!H1212)/'Raw Wide'!H1212</f>
        <v>-3.3533301537200376E-2</v>
      </c>
      <c r="K1214" s="5">
        <f>('Raw Wide'!I1213-'Raw Wide'!I1212)/'Raw Wide'!I1212</f>
        <v>-6.5989847715736044E-2</v>
      </c>
      <c r="W1214" s="2">
        <v>44651</v>
      </c>
      <c r="X1214" s="9">
        <f>return[[#This Row],[1COV.DE]]-$N$7</f>
        <v>-2.3189886419127115E-2</v>
      </c>
      <c r="Y1214" s="9">
        <f>return[[#This Row],[ADS.DE]]-$O$7</f>
        <v>-2.1049615726828903E-2</v>
      </c>
      <c r="Z1214" s="9">
        <f>return[[#This Row],[DB1.DE]]-$P$7</f>
        <v>-1.3586790333932678E-2</v>
      </c>
      <c r="AA1214" s="9">
        <f>return[[#This Row],[FME.DE]]-$Q$7</f>
        <v>1.2878524569758803E-2</v>
      </c>
      <c r="AB1214" s="9">
        <f>return[[#This Row],[MRK.DE]]-$R$7</f>
        <v>-1.372612623108877E-2</v>
      </c>
      <c r="AC1214" s="9">
        <f>return[[#This Row],[PUM.DE]]-$S$7</f>
        <v>-1.3047049841154363E-2</v>
      </c>
      <c r="AD1214" s="9">
        <f>return[[#This Row],[SIE.DE]]-$T$7</f>
        <v>-3.3669197134031791E-2</v>
      </c>
      <c r="AE1214" s="9">
        <f>return[[#This Row],[ZAL.DE]]-$U$7</f>
        <v>-6.5944293098572346E-2</v>
      </c>
    </row>
    <row r="1215" spans="3:31" x14ac:dyDescent="0.25">
      <c r="C1215" s="2">
        <v>44652</v>
      </c>
      <c r="D1215" s="5">
        <f>('Raw Wide'!B1214-'Raw Wide'!B1213)/'Raw Wide'!B1213</f>
        <v>-3.9267157658794518E-3</v>
      </c>
      <c r="E1215" s="5">
        <f>('Raw Wide'!C1214-'Raw Wide'!C1213)/'Raw Wide'!C1213</f>
        <v>-8.4945068055768576E-3</v>
      </c>
      <c r="F1215" s="5">
        <f>('Raw Wide'!D1214-'Raw Wide'!D1213)/'Raw Wide'!D1213</f>
        <v>9.8160356763823588E-3</v>
      </c>
      <c r="G1215" s="5">
        <f>('Raw Wide'!E1214-'Raw Wide'!E1213)/'Raw Wide'!E1213</f>
        <v>2.6333326004704559E-3</v>
      </c>
      <c r="H1215" s="5">
        <f>('Raw Wide'!F1214-'Raw Wide'!F1213)/'Raw Wide'!F1213</f>
        <v>2.1068792228884459E-3</v>
      </c>
      <c r="I1215" s="5">
        <f>('Raw Wide'!G1214-'Raw Wide'!G1213)/'Raw Wide'!G1213</f>
        <v>-6.714881309612405E-3</v>
      </c>
      <c r="J1215" s="5">
        <f>('Raw Wide'!H1214-'Raw Wide'!H1213)/'Raw Wide'!H1213</f>
        <v>8.2762451607115619E-3</v>
      </c>
      <c r="K1215" s="5">
        <f>('Raw Wide'!I1214-'Raw Wide'!I1213)/'Raw Wide'!I1213</f>
        <v>2.9565239130434715E-2</v>
      </c>
      <c r="W1215" s="2">
        <v>44652</v>
      </c>
      <c r="X1215" s="9">
        <f>return[[#This Row],[1COV.DE]]-$N$7</f>
        <v>-3.8905050061065218E-3</v>
      </c>
      <c r="Y1215" s="9">
        <f>return[[#This Row],[ADS.DE]]-$O$7</f>
        <v>-8.7492722264732418E-3</v>
      </c>
      <c r="Z1215" s="9">
        <f>return[[#This Row],[DB1.DE]]-$P$7</f>
        <v>9.2476719703605183E-3</v>
      </c>
      <c r="AA1215" s="9">
        <f>return[[#This Row],[FME.DE]]-$Q$7</f>
        <v>2.8452211796810979E-3</v>
      </c>
      <c r="AB1215" s="9">
        <f>return[[#This Row],[MRK.DE]]-$R$7</f>
        <v>1.6342615265295681E-3</v>
      </c>
      <c r="AC1215" s="9">
        <f>return[[#This Row],[PUM.DE]]-$S$7</f>
        <v>-7.5170021185086908E-3</v>
      </c>
      <c r="AD1215" s="9">
        <f>return[[#This Row],[SIE.DE]]-$T$7</f>
        <v>8.1403495638801456E-3</v>
      </c>
      <c r="AE1215" s="9">
        <f>return[[#This Row],[ZAL.DE]]-$U$7</f>
        <v>2.9610793747598421E-2</v>
      </c>
    </row>
    <row r="1216" spans="3:31" x14ac:dyDescent="0.25">
      <c r="C1216" s="2">
        <v>44655</v>
      </c>
      <c r="D1216" s="5">
        <f>('Raw Wide'!B1215-'Raw Wide'!B1214)/'Raw Wide'!B1214</f>
        <v>9.6364177616349474E-3</v>
      </c>
      <c r="E1216" s="5">
        <f>('Raw Wide'!C1215-'Raw Wide'!C1214)/'Raw Wide'!C1214</f>
        <v>1.1899077692453795E-2</v>
      </c>
      <c r="F1216" s="5">
        <f>('Raw Wide'!D1215-'Raw Wide'!D1214)/'Raw Wide'!D1214</f>
        <v>-8.809303636039113E-3</v>
      </c>
      <c r="G1216" s="5">
        <f>('Raw Wide'!E1215-'Raw Wide'!E1214)/'Raw Wide'!E1214</f>
        <v>-3.2824949638842285E-4</v>
      </c>
      <c r="H1216" s="5">
        <f>('Raw Wide'!F1215-'Raw Wide'!F1214)/'Raw Wide'!F1214</f>
        <v>-1.103812998862802E-2</v>
      </c>
      <c r="I1216" s="5">
        <f>('Raw Wide'!G1215-'Raw Wide'!G1214)/'Raw Wide'!G1214</f>
        <v>2.4960970639197017E-2</v>
      </c>
      <c r="J1216" s="5">
        <f>('Raw Wide'!H1215-'Raw Wide'!H1214)/'Raw Wide'!H1214</f>
        <v>-7.7347752423387976E-3</v>
      </c>
      <c r="K1216" s="5">
        <f>('Raw Wide'!I1215-'Raw Wide'!I1214)/'Raw Wide'!I1214</f>
        <v>6.714526885250699E-2</v>
      </c>
      <c r="W1216" s="2">
        <v>44655</v>
      </c>
      <c r="X1216" s="9">
        <f>return[[#This Row],[1COV.DE]]-$N$7</f>
        <v>9.6726285214078778E-3</v>
      </c>
      <c r="Y1216" s="9">
        <f>return[[#This Row],[ADS.DE]]-$O$7</f>
        <v>1.1644312271557411E-2</v>
      </c>
      <c r="Z1216" s="9">
        <f>return[[#This Row],[DB1.DE]]-$P$7</f>
        <v>-9.3776673420609535E-3</v>
      </c>
      <c r="AA1216" s="9">
        <f>return[[#This Row],[FME.DE]]-$Q$7</f>
        <v>-1.163609171777808E-4</v>
      </c>
      <c r="AB1216" s="9">
        <f>return[[#This Row],[MRK.DE]]-$R$7</f>
        <v>-1.1510747684986899E-2</v>
      </c>
      <c r="AC1216" s="9">
        <f>return[[#This Row],[PUM.DE]]-$S$7</f>
        <v>2.4158849830300731E-2</v>
      </c>
      <c r="AD1216" s="9">
        <f>return[[#This Row],[SIE.DE]]-$T$7</f>
        <v>-7.870670839170214E-3</v>
      </c>
      <c r="AE1216" s="9">
        <f>return[[#This Row],[ZAL.DE]]-$U$7</f>
        <v>6.7190823469670688E-2</v>
      </c>
    </row>
    <row r="1217" spans="3:31" x14ac:dyDescent="0.25">
      <c r="C1217" s="2">
        <v>44656</v>
      </c>
      <c r="D1217" s="5">
        <f>('Raw Wide'!B1216-'Raw Wide'!B1215)/'Raw Wide'!B1215</f>
        <v>-1.2147388317841377E-2</v>
      </c>
      <c r="E1217" s="5">
        <f>('Raw Wide'!C1216-'Raw Wide'!C1215)/'Raw Wide'!C1215</f>
        <v>-1.3875882440277673E-2</v>
      </c>
      <c r="F1217" s="5">
        <f>('Raw Wide'!D1216-'Raw Wide'!D1215)/'Raw Wide'!D1215</f>
        <v>3.095311491229763E-2</v>
      </c>
      <c r="G1217" s="5">
        <f>('Raw Wide'!E1216-'Raw Wide'!E1215)/'Raw Wide'!E1215</f>
        <v>0</v>
      </c>
      <c r="H1217" s="5">
        <f>('Raw Wide'!F1216-'Raw Wide'!F1215)/'Raw Wide'!F1215</f>
        <v>1.1161330202246416E-2</v>
      </c>
      <c r="I1217" s="5">
        <f>('Raw Wide'!G1216-'Raw Wide'!G1215)/'Raw Wide'!G1215</f>
        <v>-1.293752132547886E-2</v>
      </c>
      <c r="J1217" s="5">
        <f>('Raw Wide'!H1216-'Raw Wide'!H1215)/'Raw Wide'!H1215</f>
        <v>-2.9589571829545216E-2</v>
      </c>
      <c r="K1217" s="5">
        <f>('Raw Wide'!I1216-'Raw Wide'!I1215)/'Raw Wide'!I1215</f>
        <v>3.9572614966911315E-4</v>
      </c>
      <c r="W1217" s="2">
        <v>44656</v>
      </c>
      <c r="X1217" s="9">
        <f>return[[#This Row],[1COV.DE]]-$N$7</f>
        <v>-1.2111177558068446E-2</v>
      </c>
      <c r="Y1217" s="9">
        <f>return[[#This Row],[ADS.DE]]-$O$7</f>
        <v>-1.4130647861174057E-2</v>
      </c>
      <c r="Z1217" s="9">
        <f>return[[#This Row],[DB1.DE]]-$P$7</f>
        <v>3.038475120627579E-2</v>
      </c>
      <c r="AA1217" s="9">
        <f>return[[#This Row],[FME.DE]]-$Q$7</f>
        <v>2.1188857921064204E-4</v>
      </c>
      <c r="AB1217" s="9">
        <f>return[[#This Row],[MRK.DE]]-$R$7</f>
        <v>1.0688712505887538E-2</v>
      </c>
      <c r="AC1217" s="9">
        <f>return[[#This Row],[PUM.DE]]-$S$7</f>
        <v>-1.3739642134375146E-2</v>
      </c>
      <c r="AD1217" s="9">
        <f>return[[#This Row],[SIE.DE]]-$T$7</f>
        <v>-2.972546742637663E-2</v>
      </c>
      <c r="AE1217" s="9">
        <f>return[[#This Row],[ZAL.DE]]-$U$7</f>
        <v>4.4128076683281681E-4</v>
      </c>
    </row>
    <row r="1218" spans="3:31" x14ac:dyDescent="0.25">
      <c r="C1218" s="2">
        <v>44657</v>
      </c>
      <c r="D1218" s="5">
        <f>('Raw Wide'!B1217-'Raw Wide'!B1216)/'Raw Wide'!B1216</f>
        <v>-3.0961802430883915E-2</v>
      </c>
      <c r="E1218" s="5">
        <f>('Raw Wide'!C1217-'Raw Wide'!C1216)/'Raw Wide'!C1216</f>
        <v>-3.4104415320948107E-2</v>
      </c>
      <c r="F1218" s="5">
        <f>('Raw Wide'!D1217-'Raw Wide'!D1216)/'Raw Wide'!D1216</f>
        <v>-1.3376998973994072E-2</v>
      </c>
      <c r="G1218" s="5">
        <f>('Raw Wide'!E1217-'Raw Wide'!E1216)/'Raw Wide'!E1216</f>
        <v>3.2835727950005422E-4</v>
      </c>
      <c r="H1218" s="5">
        <f>('Raw Wide'!F1217-'Raw Wide'!F1216)/'Raw Wide'!F1216</f>
        <v>7.6215092993002706E-3</v>
      </c>
      <c r="I1218" s="5">
        <f>('Raw Wide'!G1217-'Raw Wide'!G1216)/'Raw Wide'!G1216</f>
        <v>-4.8830744098739637E-2</v>
      </c>
      <c r="J1218" s="5">
        <f>('Raw Wide'!H1217-'Raw Wide'!H1216)/'Raw Wide'!H1216</f>
        <v>-3.2786885245901641E-2</v>
      </c>
      <c r="K1218" s="5">
        <f>('Raw Wide'!I1217-'Raw Wide'!I1216)/'Raw Wide'!I1216</f>
        <v>-6.9224682175144742E-2</v>
      </c>
      <c r="W1218" s="2">
        <v>44657</v>
      </c>
      <c r="X1218" s="9">
        <f>return[[#This Row],[1COV.DE]]-$N$7</f>
        <v>-3.0925591671110985E-2</v>
      </c>
      <c r="Y1218" s="9">
        <f>return[[#This Row],[ADS.DE]]-$O$7</f>
        <v>-3.4359180741844492E-2</v>
      </c>
      <c r="Z1218" s="9">
        <f>return[[#This Row],[DB1.DE]]-$P$7</f>
        <v>-1.3945362680015913E-2</v>
      </c>
      <c r="AA1218" s="9">
        <f>return[[#This Row],[FME.DE]]-$Q$7</f>
        <v>5.4024585871069626E-4</v>
      </c>
      <c r="AB1218" s="9">
        <f>return[[#This Row],[MRK.DE]]-$R$7</f>
        <v>7.1488916029413931E-3</v>
      </c>
      <c r="AC1218" s="9">
        <f>return[[#This Row],[PUM.DE]]-$S$7</f>
        <v>-4.9632864907635924E-2</v>
      </c>
      <c r="AD1218" s="9">
        <f>return[[#This Row],[SIE.DE]]-$T$7</f>
        <v>-3.2922780842733056E-2</v>
      </c>
      <c r="AE1218" s="9">
        <f>return[[#This Row],[ZAL.DE]]-$U$7</f>
        <v>-6.9179127557981043E-2</v>
      </c>
    </row>
    <row r="1219" spans="3:31" x14ac:dyDescent="0.25">
      <c r="C1219" s="2">
        <v>44658</v>
      </c>
      <c r="D1219" s="5">
        <f>('Raw Wide'!B1218-'Raw Wide'!B1217)/'Raw Wide'!B1217</f>
        <v>-1.2236641651910836E-2</v>
      </c>
      <c r="E1219" s="5">
        <f>('Raw Wide'!C1218-'Raw Wide'!C1217)/'Raw Wide'!C1217</f>
        <v>5.9259030774243913E-3</v>
      </c>
      <c r="F1219" s="5">
        <f>('Raw Wide'!D1218-'Raw Wide'!D1217)/'Raw Wide'!D1217</f>
        <v>-2.7116160837429748E-3</v>
      </c>
      <c r="G1219" s="5">
        <f>('Raw Wide'!E1218-'Raw Wide'!E1217)/'Raw Wide'!E1217</f>
        <v>2.9546658690024646E-3</v>
      </c>
      <c r="H1219" s="5">
        <f>('Raw Wide'!F1218-'Raw Wide'!F1217)/'Raw Wide'!F1217</f>
        <v>4.4340486984321536E-3</v>
      </c>
      <c r="I1219" s="5">
        <f>('Raw Wide'!G1218-'Raw Wide'!G1217)/'Raw Wide'!G1217</f>
        <v>-9.7269556449514627E-3</v>
      </c>
      <c r="J1219" s="5">
        <f>('Raw Wide'!H1218-'Raw Wide'!H1217)/'Raw Wide'!H1217</f>
        <v>-1.7288144067796642E-2</v>
      </c>
      <c r="K1219" s="5">
        <f>('Raw Wide'!I1218-'Raw Wide'!I1217)/'Raw Wide'!I1217</f>
        <v>-1.9762005529919129E-2</v>
      </c>
      <c r="W1219" s="2">
        <v>44658</v>
      </c>
      <c r="X1219" s="9">
        <f>return[[#This Row],[1COV.DE]]-$N$7</f>
        <v>-1.2200430892137905E-2</v>
      </c>
      <c r="Y1219" s="9">
        <f>return[[#This Row],[ADS.DE]]-$O$7</f>
        <v>5.671137656528007E-3</v>
      </c>
      <c r="Z1219" s="9">
        <f>return[[#This Row],[DB1.DE]]-$P$7</f>
        <v>-3.2799797897648153E-3</v>
      </c>
      <c r="AA1219" s="9">
        <f>return[[#This Row],[FME.DE]]-$Q$7</f>
        <v>3.1665544482131066E-3</v>
      </c>
      <c r="AB1219" s="9">
        <f>return[[#This Row],[MRK.DE]]-$R$7</f>
        <v>3.9614310020732761E-3</v>
      </c>
      <c r="AC1219" s="9">
        <f>return[[#This Row],[PUM.DE]]-$S$7</f>
        <v>-1.0529076453847749E-2</v>
      </c>
      <c r="AD1219" s="9">
        <f>return[[#This Row],[SIE.DE]]-$T$7</f>
        <v>-1.7424039664628056E-2</v>
      </c>
      <c r="AE1219" s="9">
        <f>return[[#This Row],[ZAL.DE]]-$U$7</f>
        <v>-1.9716450912755423E-2</v>
      </c>
    </row>
    <row r="1220" spans="3:31" x14ac:dyDescent="0.25">
      <c r="C1220" s="2">
        <v>44659</v>
      </c>
      <c r="D1220" s="5">
        <f>('Raw Wide'!B1219-'Raw Wide'!B1218)/'Raw Wide'!B1218</f>
        <v>8.9469930892826163E-3</v>
      </c>
      <c r="E1220" s="5">
        <f>('Raw Wide'!C1219-'Raw Wide'!C1218)/'Raw Wide'!C1218</f>
        <v>1.9145876783774659E-2</v>
      </c>
      <c r="F1220" s="5">
        <f>('Raw Wide'!D1219-'Raw Wide'!D1218)/'Raw Wide'!D1218</f>
        <v>1.691846424966742E-2</v>
      </c>
      <c r="G1220" s="5">
        <f>('Raw Wide'!E1219-'Raw Wide'!E1218)/'Raw Wide'!E1218</f>
        <v>3.8297868844427624E-2</v>
      </c>
      <c r="H1220" s="5">
        <f>('Raw Wide'!F1219-'Raw Wide'!F1218)/'Raw Wide'!F1218</f>
        <v>-2.7525350918165031E-2</v>
      </c>
      <c r="I1220" s="5">
        <f>('Raw Wide'!G1219-'Raw Wide'!G1218)/'Raw Wide'!G1218</f>
        <v>2.9195078140468914E-2</v>
      </c>
      <c r="J1220" s="5">
        <f>('Raw Wide'!H1219-'Raw Wide'!H1218)/'Raw Wide'!H1218</f>
        <v>1.8454631066355934E-2</v>
      </c>
      <c r="K1220" s="5">
        <f>('Raw Wide'!I1219-'Raw Wide'!I1218)/'Raw Wide'!I1218</f>
        <v>-3.9020159570341156E-3</v>
      </c>
      <c r="W1220" s="2">
        <v>44659</v>
      </c>
      <c r="X1220" s="9">
        <f>return[[#This Row],[1COV.DE]]-$N$7</f>
        <v>8.9832038490555467E-3</v>
      </c>
      <c r="Y1220" s="9">
        <f>return[[#This Row],[ADS.DE]]-$O$7</f>
        <v>1.8891111362878275E-2</v>
      </c>
      <c r="Z1220" s="9">
        <f>return[[#This Row],[DB1.DE]]-$P$7</f>
        <v>1.6350100543645579E-2</v>
      </c>
      <c r="AA1220" s="9">
        <f>return[[#This Row],[FME.DE]]-$Q$7</f>
        <v>3.8509757423638269E-2</v>
      </c>
      <c r="AB1220" s="9">
        <f>return[[#This Row],[MRK.DE]]-$R$7</f>
        <v>-2.7997968614523909E-2</v>
      </c>
      <c r="AC1220" s="9">
        <f>return[[#This Row],[PUM.DE]]-$S$7</f>
        <v>2.8392957331572627E-2</v>
      </c>
      <c r="AD1220" s="9">
        <f>return[[#This Row],[SIE.DE]]-$T$7</f>
        <v>1.8318735469524519E-2</v>
      </c>
      <c r="AE1220" s="9">
        <f>return[[#This Row],[ZAL.DE]]-$U$7</f>
        <v>-3.856461339870412E-3</v>
      </c>
    </row>
    <row r="1221" spans="3:31" x14ac:dyDescent="0.25">
      <c r="C1221" s="2">
        <v>44662</v>
      </c>
      <c r="D1221" s="5">
        <f>('Raw Wide'!B1220-'Raw Wide'!B1219)/'Raw Wide'!B1219</f>
        <v>-1.3869927047771995E-2</v>
      </c>
      <c r="E1221" s="5">
        <f>('Raw Wide'!C1220-'Raw Wide'!C1219)/'Raw Wide'!C1219</f>
        <v>-2.504824018833211E-2</v>
      </c>
      <c r="F1221" s="5">
        <f>('Raw Wide'!D1220-'Raw Wide'!D1219)/'Raw Wide'!D1219</f>
        <v>-6.2388825661572438E-3</v>
      </c>
      <c r="G1221" s="5">
        <f>('Raw Wide'!E1220-'Raw Wide'!E1219)/'Raw Wide'!E1219</f>
        <v>-1.3240798785625346E-2</v>
      </c>
      <c r="H1221" s="5">
        <f>('Raw Wide'!F1220-'Raw Wide'!F1219)/'Raw Wide'!F1219</f>
        <v>-7.4765411469829924E-3</v>
      </c>
      <c r="I1221" s="5">
        <f>('Raw Wide'!G1220-'Raw Wide'!G1219)/'Raw Wide'!G1219</f>
        <v>-4.1622532641478173E-2</v>
      </c>
      <c r="J1221" s="5">
        <f>('Raw Wide'!H1220-'Raw Wide'!H1219)/'Raw Wide'!H1219</f>
        <v>-1.6088069705132452E-2</v>
      </c>
      <c r="K1221" s="5">
        <f>('Raw Wide'!I1220-'Raw Wide'!I1219)/'Raw Wide'!I1219</f>
        <v>-5.3318845411994664E-2</v>
      </c>
      <c r="W1221" s="2">
        <v>44662</v>
      </c>
      <c r="X1221" s="9">
        <f>return[[#This Row],[1COV.DE]]-$N$7</f>
        <v>-1.3833716287999065E-2</v>
      </c>
      <c r="Y1221" s="9">
        <f>return[[#This Row],[ADS.DE]]-$O$7</f>
        <v>-2.5303005609228494E-2</v>
      </c>
      <c r="Z1221" s="9">
        <f>return[[#This Row],[DB1.DE]]-$P$7</f>
        <v>-6.8072462721790843E-3</v>
      </c>
      <c r="AA1221" s="9">
        <f>return[[#This Row],[FME.DE]]-$Q$7</f>
        <v>-1.3028910206414704E-2</v>
      </c>
      <c r="AB1221" s="9">
        <f>return[[#This Row],[MRK.DE]]-$R$7</f>
        <v>-7.9491588433418699E-3</v>
      </c>
      <c r="AC1221" s="9">
        <f>return[[#This Row],[PUM.DE]]-$S$7</f>
        <v>-4.242465345037446E-2</v>
      </c>
      <c r="AD1221" s="9">
        <f>return[[#This Row],[SIE.DE]]-$T$7</f>
        <v>-1.6223965301963867E-2</v>
      </c>
      <c r="AE1221" s="9">
        <f>return[[#This Row],[ZAL.DE]]-$U$7</f>
        <v>-5.3273290794830959E-2</v>
      </c>
    </row>
    <row r="1222" spans="3:31" x14ac:dyDescent="0.25">
      <c r="C1222" s="2">
        <v>44663</v>
      </c>
      <c r="D1222" s="5">
        <f>('Raw Wide'!B1221-'Raw Wide'!B1220)/'Raw Wide'!B1220</f>
        <v>5.7643588473675353E-3</v>
      </c>
      <c r="E1222" s="5">
        <f>('Raw Wide'!C1221-'Raw Wide'!C1220)/'Raw Wide'!C1220</f>
        <v>0</v>
      </c>
      <c r="F1222" s="5">
        <f>('Raw Wide'!D1221-'Raw Wide'!D1220)/'Raw Wide'!D1220</f>
        <v>-4.7832571820981447E-3</v>
      </c>
      <c r="G1222" s="5">
        <f>('Raw Wide'!E1221-'Raw Wide'!E1220)/'Raw Wide'!E1220</f>
        <v>-6.3897538758803576E-3</v>
      </c>
      <c r="H1222" s="5">
        <f>('Raw Wide'!F1221-'Raw Wide'!F1220)/'Raw Wide'!F1220</f>
        <v>-8.8782264402617415E-3</v>
      </c>
      <c r="I1222" s="5">
        <f>('Raw Wide'!G1221-'Raw Wide'!G1220)/'Raw Wide'!G1220</f>
        <v>2.0193710862612901E-2</v>
      </c>
      <c r="J1222" s="5">
        <f>('Raw Wide'!H1221-'Raw Wide'!H1220)/'Raw Wide'!H1220</f>
        <v>3.7865921803767939E-3</v>
      </c>
      <c r="K1222" s="5">
        <f>('Raw Wide'!I1221-'Raw Wide'!I1220)/'Raw Wide'!I1220</f>
        <v>2.4367839080459763E-2</v>
      </c>
      <c r="W1222" s="2">
        <v>44663</v>
      </c>
      <c r="X1222" s="9">
        <f>return[[#This Row],[1COV.DE]]-$N$7</f>
        <v>5.8005696071404657E-3</v>
      </c>
      <c r="Y1222" s="9">
        <f>return[[#This Row],[ADS.DE]]-$O$7</f>
        <v>-2.5476542089638383E-4</v>
      </c>
      <c r="Z1222" s="9">
        <f>return[[#This Row],[DB1.DE]]-$P$7</f>
        <v>-5.3516208881199852E-3</v>
      </c>
      <c r="AA1222" s="9">
        <f>return[[#This Row],[FME.DE]]-$Q$7</f>
        <v>-6.177865296669716E-3</v>
      </c>
      <c r="AB1222" s="9">
        <f>return[[#This Row],[MRK.DE]]-$R$7</f>
        <v>-9.3508441366206198E-3</v>
      </c>
      <c r="AC1222" s="9">
        <f>return[[#This Row],[PUM.DE]]-$S$7</f>
        <v>1.9391590053716615E-2</v>
      </c>
      <c r="AD1222" s="9">
        <f>return[[#This Row],[SIE.DE]]-$T$7</f>
        <v>3.650696583545378E-3</v>
      </c>
      <c r="AE1222" s="9">
        <f>return[[#This Row],[ZAL.DE]]-$U$7</f>
        <v>2.4413393697623468E-2</v>
      </c>
    </row>
    <row r="1223" spans="3:31" x14ac:dyDescent="0.25">
      <c r="C1223" s="2">
        <v>44664</v>
      </c>
      <c r="D1223" s="5">
        <f>('Raw Wide'!B1222-'Raw Wide'!B1221)/'Raw Wide'!B1221</f>
        <v>-1.5589230032270212E-2</v>
      </c>
      <c r="E1223" s="5">
        <f>('Raw Wide'!C1222-'Raw Wide'!C1221)/'Raw Wide'!C1221</f>
        <v>-2.2924903226712996E-2</v>
      </c>
      <c r="F1223" s="5">
        <f>('Raw Wide'!D1222-'Raw Wide'!D1221)/'Raw Wide'!D1221</f>
        <v>-2.7034704930779968E-3</v>
      </c>
      <c r="G1223" s="5">
        <f>('Raw Wide'!E1222-'Raw Wide'!E1221)/'Raw Wide'!E1221</f>
        <v>0</v>
      </c>
      <c r="H1223" s="5">
        <f>('Raw Wide'!F1222-'Raw Wide'!F1221)/'Raw Wide'!F1221</f>
        <v>1.710101237270556E-2</v>
      </c>
      <c r="I1223" s="5">
        <f>('Raw Wide'!G1222-'Raw Wide'!G1221)/'Raw Wide'!G1221</f>
        <v>1.6267820881819711E-3</v>
      </c>
      <c r="J1223" s="5">
        <f>('Raw Wide'!H1222-'Raw Wide'!H1221)/'Raw Wide'!H1221</f>
        <v>-3.0864197795474899E-3</v>
      </c>
      <c r="K1223" s="5">
        <f>('Raw Wide'!I1222-'Raw Wide'!I1221)/'Raw Wide'!I1221</f>
        <v>-9.4255383881162082E-3</v>
      </c>
      <c r="W1223" s="2">
        <v>44664</v>
      </c>
      <c r="X1223" s="9">
        <f>return[[#This Row],[1COV.DE]]-$N$7</f>
        <v>-1.5553019272497281E-2</v>
      </c>
      <c r="Y1223" s="9">
        <f>return[[#This Row],[ADS.DE]]-$O$7</f>
        <v>-2.317966864760938E-2</v>
      </c>
      <c r="Z1223" s="9">
        <f>return[[#This Row],[DB1.DE]]-$P$7</f>
        <v>-3.2718341990998373E-3</v>
      </c>
      <c r="AA1223" s="9">
        <f>return[[#This Row],[FME.DE]]-$Q$7</f>
        <v>2.1188857921064204E-4</v>
      </c>
      <c r="AB1223" s="9">
        <f>return[[#This Row],[MRK.DE]]-$R$7</f>
        <v>1.6628394676346681E-2</v>
      </c>
      <c r="AC1223" s="9">
        <f>return[[#This Row],[PUM.DE]]-$S$7</f>
        <v>8.2466127928568504E-4</v>
      </c>
      <c r="AD1223" s="9">
        <f>return[[#This Row],[SIE.DE]]-$T$7</f>
        <v>-3.2223153763789058E-3</v>
      </c>
      <c r="AE1223" s="9">
        <f>return[[#This Row],[ZAL.DE]]-$U$7</f>
        <v>-9.3799837709525047E-3</v>
      </c>
    </row>
    <row r="1224" spans="3:31" x14ac:dyDescent="0.25">
      <c r="C1224" s="2">
        <v>44665</v>
      </c>
      <c r="D1224" s="5">
        <f>('Raw Wide'!B1223-'Raw Wide'!B1222)/'Raw Wide'!B1222</f>
        <v>1.4205955612904395E-2</v>
      </c>
      <c r="E1224" s="5">
        <f>('Raw Wide'!C1223-'Raw Wide'!C1222)/'Raw Wide'!C1222</f>
        <v>1.6383484915887953E-2</v>
      </c>
      <c r="F1224" s="5">
        <f>('Raw Wide'!D1223-'Raw Wide'!D1222)/'Raw Wide'!D1222</f>
        <v>1.4156606703275881E-2</v>
      </c>
      <c r="G1224" s="5">
        <f>('Raw Wide'!E1223-'Raw Wide'!E1222)/'Raw Wide'!E1222</f>
        <v>5.7877905016621755E-3</v>
      </c>
      <c r="H1224" s="5">
        <f>('Raw Wide'!F1223-'Raw Wide'!F1222)/'Raw Wide'!F1222</f>
        <v>-2.1350744450555994E-3</v>
      </c>
      <c r="I1224" s="5">
        <f>('Raw Wide'!G1223-'Raw Wide'!G1222)/'Raw Wide'!G1222</f>
        <v>2.0032524698836037E-2</v>
      </c>
      <c r="J1224" s="5">
        <f>('Raw Wide'!H1223-'Raw Wide'!H1222)/'Raw Wide'!H1222</f>
        <v>6.1919591175778757E-3</v>
      </c>
      <c r="K1224" s="5">
        <f>('Raw Wide'!I1223-'Raw Wide'!I1222)/'Raw Wide'!I1222</f>
        <v>-1.2460331048036491E-2</v>
      </c>
      <c r="W1224" s="2">
        <v>44665</v>
      </c>
      <c r="X1224" s="9">
        <f>return[[#This Row],[1COV.DE]]-$N$7</f>
        <v>1.4242166372677325E-2</v>
      </c>
      <c r="Y1224" s="9">
        <f>return[[#This Row],[ADS.DE]]-$O$7</f>
        <v>1.6128719494991568E-2</v>
      </c>
      <c r="Z1224" s="9">
        <f>return[[#This Row],[DB1.DE]]-$P$7</f>
        <v>1.358824299725404E-2</v>
      </c>
      <c r="AA1224" s="9">
        <f>return[[#This Row],[FME.DE]]-$Q$7</f>
        <v>5.9996790808728179E-3</v>
      </c>
      <c r="AB1224" s="9">
        <f>return[[#This Row],[MRK.DE]]-$R$7</f>
        <v>-2.6076921414144773E-3</v>
      </c>
      <c r="AC1224" s="9">
        <f>return[[#This Row],[PUM.DE]]-$S$7</f>
        <v>1.923040388993975E-2</v>
      </c>
      <c r="AD1224" s="9">
        <f>return[[#This Row],[SIE.DE]]-$T$7</f>
        <v>6.0560635207464603E-3</v>
      </c>
      <c r="AE1224" s="9">
        <f>return[[#This Row],[ZAL.DE]]-$U$7</f>
        <v>-1.2414776430872788E-2</v>
      </c>
    </row>
    <row r="1225" spans="3:31" x14ac:dyDescent="0.25">
      <c r="C1225" s="2">
        <v>44670</v>
      </c>
      <c r="D1225" s="5">
        <f>('Raw Wide'!B1224-'Raw Wide'!B1223)/'Raw Wide'!B1223</f>
        <v>2.7784149310103711E-2</v>
      </c>
      <c r="E1225" s="5">
        <f>('Raw Wide'!C1224-'Raw Wide'!C1223)/'Raw Wide'!C1223</f>
        <v>1.3432847839870327E-2</v>
      </c>
      <c r="F1225" s="5">
        <f>('Raw Wide'!D1224-'Raw Wide'!D1223)/'Raw Wide'!D1223</f>
        <v>-2.7027065667678259E-2</v>
      </c>
      <c r="G1225" s="5">
        <f>('Raw Wide'!E1224-'Raw Wide'!E1223)/'Raw Wide'!E1223</f>
        <v>-1.5985171116558274E-3</v>
      </c>
      <c r="H1225" s="5">
        <f>('Raw Wide'!F1224-'Raw Wide'!F1223)/'Raw Wide'!F1223</f>
        <v>-3.7443191342215978E-2</v>
      </c>
      <c r="I1225" s="5">
        <f>('Raw Wide'!G1224-'Raw Wide'!G1223)/'Raw Wide'!G1223</f>
        <v>1.0616297793073471E-3</v>
      </c>
      <c r="J1225" s="5">
        <f>('Raw Wide'!H1224-'Raw Wide'!H1223)/'Raw Wide'!H1223</f>
        <v>1.0256666666666409E-3</v>
      </c>
      <c r="K1225" s="5">
        <f>('Raw Wide'!I1224-'Raw Wide'!I1223)/'Raw Wide'!I1223</f>
        <v>-3.4411791695343691E-3</v>
      </c>
      <c r="W1225" s="2">
        <v>44670</v>
      </c>
      <c r="X1225" s="9">
        <f>return[[#This Row],[1COV.DE]]-$N$7</f>
        <v>2.7820360069876642E-2</v>
      </c>
      <c r="Y1225" s="9">
        <f>return[[#This Row],[ADS.DE]]-$O$7</f>
        <v>1.3178082418973943E-2</v>
      </c>
      <c r="Z1225" s="9">
        <f>return[[#This Row],[DB1.DE]]-$P$7</f>
        <v>-2.75954293737001E-2</v>
      </c>
      <c r="AA1225" s="9">
        <f>return[[#This Row],[FME.DE]]-$Q$7</f>
        <v>-1.3866285324451854E-3</v>
      </c>
      <c r="AB1225" s="9">
        <f>return[[#This Row],[MRK.DE]]-$R$7</f>
        <v>-3.7915809038574853E-2</v>
      </c>
      <c r="AC1225" s="9">
        <f>return[[#This Row],[PUM.DE]]-$S$7</f>
        <v>2.5950897041106106E-4</v>
      </c>
      <c r="AD1225" s="9">
        <f>return[[#This Row],[SIE.DE]]-$T$7</f>
        <v>8.8977106983522509E-4</v>
      </c>
      <c r="AE1225" s="9">
        <f>return[[#This Row],[ZAL.DE]]-$U$7</f>
        <v>-3.3956245523706656E-3</v>
      </c>
    </row>
    <row r="1226" spans="3:31" x14ac:dyDescent="0.25">
      <c r="C1226" s="2">
        <v>44671</v>
      </c>
      <c r="D1226" s="5">
        <f>('Raw Wide'!B1225-'Raw Wide'!B1224)/'Raw Wide'!B1224</f>
        <v>1.6755975482054358E-2</v>
      </c>
      <c r="E1226" s="5">
        <f>('Raw Wide'!C1225-'Raw Wide'!C1224)/'Raw Wide'!C1224</f>
        <v>2.135493313321132E-2</v>
      </c>
      <c r="F1226" s="5">
        <f>('Raw Wide'!D1225-'Raw Wide'!D1224)/'Raw Wide'!D1224</f>
        <v>1.0683772072124002E-2</v>
      </c>
      <c r="G1226" s="5">
        <f>('Raw Wide'!E1225-'Raw Wide'!E1224)/'Raw Wide'!E1224</f>
        <v>1.2167823542735533E-2</v>
      </c>
      <c r="H1226" s="5">
        <f>('Raw Wide'!F1225-'Raw Wide'!F1224)/'Raw Wide'!F1224</f>
        <v>6.390707316654155E-3</v>
      </c>
      <c r="I1226" s="5">
        <f>('Raw Wide'!G1225-'Raw Wide'!G1224)/'Raw Wide'!G1224</f>
        <v>2.4125076222964763E-2</v>
      </c>
      <c r="J1226" s="5">
        <f>('Raw Wide'!H1225-'Raw Wide'!H1224)/'Raw Wide'!H1224</f>
        <v>2.2540974490924518E-2</v>
      </c>
      <c r="K1226" s="5">
        <f>('Raw Wide'!I1225-'Raw Wide'!I1224)/'Raw Wide'!I1224</f>
        <v>0</v>
      </c>
      <c r="W1226" s="2">
        <v>44671</v>
      </c>
      <c r="X1226" s="9">
        <f>return[[#This Row],[1COV.DE]]-$N$7</f>
        <v>1.6792186241827288E-2</v>
      </c>
      <c r="Y1226" s="9">
        <f>return[[#This Row],[ADS.DE]]-$O$7</f>
        <v>2.1100167712314936E-2</v>
      </c>
      <c r="Z1226" s="9">
        <f>return[[#This Row],[DB1.DE]]-$P$7</f>
        <v>1.0115408366102162E-2</v>
      </c>
      <c r="AA1226" s="9">
        <f>return[[#This Row],[FME.DE]]-$Q$7</f>
        <v>1.2379712121946175E-2</v>
      </c>
      <c r="AB1226" s="9">
        <f>return[[#This Row],[MRK.DE]]-$R$7</f>
        <v>5.9180896202952775E-3</v>
      </c>
      <c r="AC1226" s="9">
        <f>return[[#This Row],[PUM.DE]]-$S$7</f>
        <v>2.3322955414068477E-2</v>
      </c>
      <c r="AD1226" s="9">
        <f>return[[#This Row],[SIE.DE]]-$T$7</f>
        <v>2.2405078894093104E-2</v>
      </c>
      <c r="AE1226" s="9">
        <f>return[[#This Row],[ZAL.DE]]-$U$7</f>
        <v>4.5554617163703678E-5</v>
      </c>
    </row>
    <row r="1227" spans="3:31" x14ac:dyDescent="0.25">
      <c r="C1227" s="2">
        <v>44672</v>
      </c>
      <c r="D1227" s="5">
        <f>('Raw Wide'!B1226-'Raw Wide'!B1225)/'Raw Wide'!B1225</f>
        <v>0</v>
      </c>
      <c r="E1227" s="5">
        <f>('Raw Wide'!C1226-'Raw Wide'!C1225)/'Raw Wide'!C1225</f>
        <v>0</v>
      </c>
      <c r="F1227" s="5">
        <f>('Raw Wide'!D1226-'Raw Wide'!D1225)/'Raw Wide'!D1225</f>
        <v>0</v>
      </c>
      <c r="G1227" s="5">
        <f>('Raw Wide'!E1226-'Raw Wide'!E1225)/'Raw Wide'!E1225</f>
        <v>0</v>
      </c>
      <c r="H1227" s="5">
        <f>('Raw Wide'!F1226-'Raw Wide'!F1225)/'Raw Wide'!F1225</f>
        <v>0</v>
      </c>
      <c r="I1227" s="5">
        <f>('Raw Wide'!G1226-'Raw Wide'!G1225)/'Raw Wide'!G1225</f>
        <v>0</v>
      </c>
      <c r="J1227" s="5">
        <f>('Raw Wide'!H1226-'Raw Wide'!H1225)/'Raw Wide'!H1225</f>
        <v>0</v>
      </c>
      <c r="K1227" s="5">
        <f>('Raw Wide'!I1226-'Raw Wide'!I1225)/'Raw Wide'!I1225</f>
        <v>0</v>
      </c>
      <c r="W1227" s="2">
        <v>44672</v>
      </c>
      <c r="X1227" s="9">
        <f>return[[#This Row],[1COV.DE]]-$N$7</f>
        <v>3.6210759772930063E-5</v>
      </c>
      <c r="Y1227" s="9">
        <f>return[[#This Row],[ADS.DE]]-$O$7</f>
        <v>-2.5476542089638383E-4</v>
      </c>
      <c r="Z1227" s="9">
        <f>return[[#This Row],[DB1.DE]]-$P$7</f>
        <v>-5.6836370602184039E-4</v>
      </c>
      <c r="AA1227" s="9">
        <f>return[[#This Row],[FME.DE]]-$Q$7</f>
        <v>2.1188857921064204E-4</v>
      </c>
      <c r="AB1227" s="9">
        <f>return[[#This Row],[MRK.DE]]-$R$7</f>
        <v>-4.7261769635887778E-4</v>
      </c>
      <c r="AC1227" s="9">
        <f>return[[#This Row],[PUM.DE]]-$S$7</f>
        <v>-8.0212080889628602E-4</v>
      </c>
      <c r="AD1227" s="9">
        <f>return[[#This Row],[SIE.DE]]-$T$7</f>
        <v>-1.3589559683141583E-4</v>
      </c>
      <c r="AE1227" s="9">
        <f>return[[#This Row],[ZAL.DE]]-$U$7</f>
        <v>4.5554617163703678E-5</v>
      </c>
    </row>
    <row r="1228" spans="3:31" x14ac:dyDescent="0.25">
      <c r="C1228" s="2">
        <v>44673</v>
      </c>
      <c r="D1228" s="5">
        <f>('Raw Wide'!B1227-'Raw Wide'!B1226)/'Raw Wide'!B1226</f>
        <v>8.0740946146351023E-2</v>
      </c>
      <c r="E1228" s="5">
        <f>('Raw Wide'!C1227-'Raw Wide'!C1226)/'Raw Wide'!C1226</f>
        <v>0</v>
      </c>
      <c r="F1228" s="5">
        <f>('Raw Wide'!D1227-'Raw Wide'!D1226)/'Raw Wide'!D1226</f>
        <v>0</v>
      </c>
      <c r="G1228" s="5">
        <f>('Raw Wide'!E1227-'Raw Wide'!E1226)/'Raw Wide'!E1226</f>
        <v>-2.2144893615280169E-2</v>
      </c>
      <c r="H1228" s="5">
        <f>('Raw Wide'!F1227-'Raw Wide'!F1226)/'Raw Wide'!F1226</f>
        <v>0</v>
      </c>
      <c r="I1228" s="5">
        <f>('Raw Wide'!G1227-'Raw Wide'!G1226)/'Raw Wide'!G1226</f>
        <v>0</v>
      </c>
      <c r="J1228" s="5">
        <f>('Raw Wide'!H1227-'Raw Wide'!H1226)/'Raw Wide'!H1226</f>
        <v>-1.2692083956378025E-2</v>
      </c>
      <c r="K1228" s="5">
        <f>('Raw Wide'!I1227-'Raw Wide'!I1226)/'Raw Wide'!I1226</f>
        <v>0</v>
      </c>
      <c r="W1228" s="2">
        <v>44673</v>
      </c>
      <c r="X1228" s="9">
        <f>return[[#This Row],[1COV.DE]]-$N$7</f>
        <v>8.0777156906123956E-2</v>
      </c>
      <c r="Y1228" s="9">
        <f>return[[#This Row],[ADS.DE]]-$O$7</f>
        <v>-2.5476542089638383E-4</v>
      </c>
      <c r="Z1228" s="9">
        <f>return[[#This Row],[DB1.DE]]-$P$7</f>
        <v>-5.6836370602184039E-4</v>
      </c>
      <c r="AA1228" s="9">
        <f>return[[#This Row],[FME.DE]]-$Q$7</f>
        <v>-2.1933005036069528E-2</v>
      </c>
      <c r="AB1228" s="9">
        <f>return[[#This Row],[MRK.DE]]-$R$7</f>
        <v>-4.7261769635887778E-4</v>
      </c>
      <c r="AC1228" s="9">
        <f>return[[#This Row],[PUM.DE]]-$S$7</f>
        <v>-8.0212080889628602E-4</v>
      </c>
      <c r="AD1228" s="9">
        <f>return[[#This Row],[SIE.DE]]-$T$7</f>
        <v>-1.2827979553209442E-2</v>
      </c>
      <c r="AE1228" s="9">
        <f>return[[#This Row],[ZAL.DE]]-$U$7</f>
        <v>4.5554617163703678E-5</v>
      </c>
    </row>
    <row r="1229" spans="3:31" x14ac:dyDescent="0.25">
      <c r="C1229" s="2">
        <v>44676</v>
      </c>
      <c r="D1229" s="5">
        <f>('Raw Wide'!B1228-'Raw Wide'!B1227)/'Raw Wide'!B1227</f>
        <v>-9.6681986230805941E-2</v>
      </c>
      <c r="E1229" s="5">
        <f>('Raw Wide'!C1228-'Raw Wide'!C1227)/'Raw Wide'!C1227</f>
        <v>-7.5991338773295752E-2</v>
      </c>
      <c r="F1229" s="5">
        <f>('Raw Wide'!D1228-'Raw Wide'!D1227)/'Raw Wide'!D1227</f>
        <v>-9.6647448583983536E-3</v>
      </c>
      <c r="G1229" s="5">
        <f>('Raw Wide'!E1228-'Raw Wide'!E1227)/'Raw Wide'!E1227</f>
        <v>-2.2969916048582693E-2</v>
      </c>
      <c r="H1229" s="5">
        <f>('Raw Wide'!F1228-'Raw Wide'!F1227)/'Raw Wide'!F1227</f>
        <v>-4.2398917712691817E-2</v>
      </c>
      <c r="I1229" s="5">
        <f>('Raw Wide'!G1228-'Raw Wide'!G1227)/'Raw Wide'!G1227</f>
        <v>-7.6365489229615363E-2</v>
      </c>
      <c r="J1229" s="5">
        <f>('Raw Wide'!H1228-'Raw Wide'!H1227)/'Raw Wide'!H1227</f>
        <v>-1.9113625154154719E-2</v>
      </c>
      <c r="K1229" s="5">
        <f>('Raw Wide'!I1228-'Raw Wide'!I1227)/'Raw Wide'!I1227</f>
        <v>-9.0699794905612224E-2</v>
      </c>
      <c r="W1229" s="2">
        <v>44676</v>
      </c>
      <c r="X1229" s="9">
        <f>return[[#This Row],[1COV.DE]]-$N$7</f>
        <v>-9.6645775471033007E-2</v>
      </c>
      <c r="Y1229" s="9">
        <f>return[[#This Row],[ADS.DE]]-$O$7</f>
        <v>-7.624610419419213E-2</v>
      </c>
      <c r="Z1229" s="9">
        <f>return[[#This Row],[DB1.DE]]-$P$7</f>
        <v>-1.0233108564420194E-2</v>
      </c>
      <c r="AA1229" s="9">
        <f>return[[#This Row],[FME.DE]]-$Q$7</f>
        <v>-2.2758027469372052E-2</v>
      </c>
      <c r="AB1229" s="9">
        <f>return[[#This Row],[MRK.DE]]-$R$7</f>
        <v>-4.2871535409050691E-2</v>
      </c>
      <c r="AC1229" s="9">
        <f>return[[#This Row],[PUM.DE]]-$S$7</f>
        <v>-7.716761003851165E-2</v>
      </c>
      <c r="AD1229" s="9">
        <f>return[[#This Row],[SIE.DE]]-$T$7</f>
        <v>-1.9249520750986134E-2</v>
      </c>
      <c r="AE1229" s="9">
        <f>return[[#This Row],[ZAL.DE]]-$U$7</f>
        <v>-9.0654240288448526E-2</v>
      </c>
    </row>
    <row r="1230" spans="3:31" x14ac:dyDescent="0.25">
      <c r="C1230" s="2">
        <v>44677</v>
      </c>
      <c r="D1230" s="5">
        <f>('Raw Wide'!B1229-'Raw Wide'!B1228)/'Raw Wide'!B1228</f>
        <v>0</v>
      </c>
      <c r="E1230" s="5">
        <f>('Raw Wide'!C1229-'Raw Wide'!C1228)/'Raw Wide'!C1228</f>
        <v>-1.9766938531760612E-2</v>
      </c>
      <c r="F1230" s="5">
        <f>('Raw Wide'!D1229-'Raw Wide'!D1228)/'Raw Wide'!D1228</f>
        <v>0</v>
      </c>
      <c r="G1230" s="5">
        <f>('Raw Wide'!E1229-'Raw Wide'!E1228)/'Raw Wide'!E1228</f>
        <v>-1.1920548806444149E-2</v>
      </c>
      <c r="H1230" s="5">
        <f>('Raw Wide'!F1229-'Raw Wide'!F1228)/'Raw Wide'!F1228</f>
        <v>0</v>
      </c>
      <c r="I1230" s="5">
        <f>('Raw Wide'!G1229-'Raw Wide'!G1228)/'Raw Wide'!G1228</f>
        <v>-3.0549348471538184E-2</v>
      </c>
      <c r="J1230" s="5">
        <f>('Raw Wide'!H1229-'Raw Wide'!H1228)/'Raw Wide'!H1228</f>
        <v>-2.5521692735255345E-2</v>
      </c>
      <c r="K1230" s="5">
        <f>('Raw Wide'!I1229-'Raw Wide'!I1228)/'Raw Wide'!I1228</f>
        <v>0</v>
      </c>
      <c r="W1230" s="2">
        <v>44677</v>
      </c>
      <c r="X1230" s="9">
        <f>return[[#This Row],[1COV.DE]]-$N$7</f>
        <v>3.6210759772930063E-5</v>
      </c>
      <c r="Y1230" s="9">
        <f>return[[#This Row],[ADS.DE]]-$O$7</f>
        <v>-2.0021703952656997E-2</v>
      </c>
      <c r="Z1230" s="9">
        <f>return[[#This Row],[DB1.DE]]-$P$7</f>
        <v>-5.6836370602184039E-4</v>
      </c>
      <c r="AA1230" s="9">
        <f>return[[#This Row],[FME.DE]]-$Q$7</f>
        <v>-1.1708660227233507E-2</v>
      </c>
      <c r="AB1230" s="9">
        <f>return[[#This Row],[MRK.DE]]-$R$7</f>
        <v>-4.7261769635887778E-4</v>
      </c>
      <c r="AC1230" s="9">
        <f>return[[#This Row],[PUM.DE]]-$S$7</f>
        <v>-3.1351469280434467E-2</v>
      </c>
      <c r="AD1230" s="9">
        <f>return[[#This Row],[SIE.DE]]-$T$7</f>
        <v>-2.5657588332086759E-2</v>
      </c>
      <c r="AE1230" s="9">
        <f>return[[#This Row],[ZAL.DE]]-$U$7</f>
        <v>4.5554617163703678E-5</v>
      </c>
    </row>
    <row r="1231" spans="3:31" x14ac:dyDescent="0.25">
      <c r="C1231" s="2">
        <v>44678</v>
      </c>
      <c r="D1231" s="5">
        <f>('Raw Wide'!B1230-'Raw Wide'!B1229)/'Raw Wide'!B1229</f>
        <v>0</v>
      </c>
      <c r="E1231" s="5">
        <f>('Raw Wide'!C1230-'Raw Wide'!C1229)/'Raw Wide'!C1229</f>
        <v>0</v>
      </c>
      <c r="F1231" s="5">
        <f>('Raw Wide'!D1230-'Raw Wide'!D1229)/'Raw Wide'!D1229</f>
        <v>0</v>
      </c>
      <c r="G1231" s="5">
        <f>('Raw Wide'!E1230-'Raw Wide'!E1229)/'Raw Wide'!E1229</f>
        <v>0</v>
      </c>
      <c r="H1231" s="5">
        <f>('Raw Wide'!F1230-'Raw Wide'!F1229)/'Raw Wide'!F1229</f>
        <v>0</v>
      </c>
      <c r="I1231" s="5">
        <f>('Raw Wide'!G1230-'Raw Wide'!G1229)/'Raw Wide'!G1229</f>
        <v>0</v>
      </c>
      <c r="J1231" s="5">
        <f>('Raw Wide'!H1230-'Raw Wide'!H1229)/'Raw Wide'!H1229</f>
        <v>0</v>
      </c>
      <c r="K1231" s="5">
        <f>('Raw Wide'!I1230-'Raw Wide'!I1229)/'Raw Wide'!I1229</f>
        <v>0</v>
      </c>
      <c r="W1231" s="2">
        <v>44678</v>
      </c>
      <c r="X1231" s="9">
        <f>return[[#This Row],[1COV.DE]]-$N$7</f>
        <v>3.6210759772930063E-5</v>
      </c>
      <c r="Y1231" s="9">
        <f>return[[#This Row],[ADS.DE]]-$O$7</f>
        <v>-2.5476542089638383E-4</v>
      </c>
      <c r="Z1231" s="9">
        <f>return[[#This Row],[DB1.DE]]-$P$7</f>
        <v>-5.6836370602184039E-4</v>
      </c>
      <c r="AA1231" s="9">
        <f>return[[#This Row],[FME.DE]]-$Q$7</f>
        <v>2.1188857921064204E-4</v>
      </c>
      <c r="AB1231" s="9">
        <f>return[[#This Row],[MRK.DE]]-$R$7</f>
        <v>-4.7261769635887778E-4</v>
      </c>
      <c r="AC1231" s="9">
        <f>return[[#This Row],[PUM.DE]]-$S$7</f>
        <v>-8.0212080889628602E-4</v>
      </c>
      <c r="AD1231" s="9">
        <f>return[[#This Row],[SIE.DE]]-$T$7</f>
        <v>-1.3589559683141583E-4</v>
      </c>
      <c r="AE1231" s="9">
        <f>return[[#This Row],[ZAL.DE]]-$U$7</f>
        <v>4.5554617163703678E-5</v>
      </c>
    </row>
    <row r="1232" spans="3:31" x14ac:dyDescent="0.25">
      <c r="C1232" s="2">
        <v>44679</v>
      </c>
      <c r="D1232" s="5">
        <f>('Raw Wide'!B1231-'Raw Wide'!B1230)/'Raw Wide'!B1230</f>
        <v>2.6757479281016446E-3</v>
      </c>
      <c r="E1232" s="5">
        <f>('Raw Wide'!C1231-'Raw Wide'!C1230)/'Raw Wide'!C1230</f>
        <v>-1.0613020462272372E-3</v>
      </c>
      <c r="F1232" s="5">
        <f>('Raw Wide'!D1231-'Raw Wide'!D1230)/'Raw Wide'!D1230</f>
        <v>-3.3547475526525829E-3</v>
      </c>
      <c r="G1232" s="5">
        <f>('Raw Wide'!E1231-'Raw Wide'!E1230)/'Raw Wide'!E1230</f>
        <v>4.3565238977984113E-3</v>
      </c>
      <c r="H1232" s="5">
        <f>('Raw Wide'!F1231-'Raw Wide'!F1230)/'Raw Wide'!F1230</f>
        <v>1.1069088647914614E-2</v>
      </c>
      <c r="I1232" s="5">
        <f>('Raw Wide'!G1231-'Raw Wide'!G1230)/'Raw Wide'!G1230</f>
        <v>-1.0407680736133624E-2</v>
      </c>
      <c r="J1232" s="5">
        <f>('Raw Wide'!H1231-'Raw Wide'!H1230)/'Raw Wide'!H1230</f>
        <v>2.86675374801151E-2</v>
      </c>
      <c r="K1232" s="5">
        <f>('Raw Wide'!I1231-'Raw Wide'!I1230)/'Raw Wide'!I1230</f>
        <v>-6.1265772151898726E-2</v>
      </c>
      <c r="W1232" s="2">
        <v>44679</v>
      </c>
      <c r="X1232" s="9">
        <f>return[[#This Row],[1COV.DE]]-$N$7</f>
        <v>2.7119586878745746E-3</v>
      </c>
      <c r="Y1232" s="9">
        <f>return[[#This Row],[ADS.DE]]-$O$7</f>
        <v>-1.316067467123621E-3</v>
      </c>
      <c r="Z1232" s="9">
        <f>return[[#This Row],[DB1.DE]]-$P$7</f>
        <v>-3.923111258674423E-3</v>
      </c>
      <c r="AA1232" s="9">
        <f>return[[#This Row],[FME.DE]]-$Q$7</f>
        <v>4.5684124770090529E-3</v>
      </c>
      <c r="AB1232" s="9">
        <f>return[[#This Row],[MRK.DE]]-$R$7</f>
        <v>1.0596470951555735E-2</v>
      </c>
      <c r="AC1232" s="9">
        <f>return[[#This Row],[PUM.DE]]-$S$7</f>
        <v>-1.120980154502991E-2</v>
      </c>
      <c r="AD1232" s="9">
        <f>return[[#This Row],[SIE.DE]]-$T$7</f>
        <v>2.8531641883283686E-2</v>
      </c>
      <c r="AE1232" s="9">
        <f>return[[#This Row],[ZAL.DE]]-$U$7</f>
        <v>-6.1220217534735021E-2</v>
      </c>
    </row>
    <row r="1233" spans="3:31" x14ac:dyDescent="0.25">
      <c r="C1233" s="2">
        <v>44680</v>
      </c>
      <c r="D1233" s="5">
        <f>('Raw Wide'!B1232-'Raw Wide'!B1231)/'Raw Wide'!B1231</f>
        <v>1.6982047137745866E-3</v>
      </c>
      <c r="E1233" s="5">
        <f>('Raw Wide'!C1232-'Raw Wide'!C1231)/'Raw Wide'!C1231</f>
        <v>2.911171837316149E-2</v>
      </c>
      <c r="F1233" s="5">
        <f>('Raw Wide'!D1232-'Raw Wide'!D1231)/'Raw Wide'!D1231</f>
        <v>1.7135899445881637E-2</v>
      </c>
      <c r="G1233" s="5">
        <f>('Raw Wide'!E1232-'Raw Wide'!E1231)/'Raw Wide'!E1231</f>
        <v>-8.3416204734021501E-3</v>
      </c>
      <c r="H1233" s="5">
        <f>('Raw Wide'!F1232-'Raw Wide'!F1231)/'Raw Wide'!F1231</f>
        <v>1.9590861084571646E-2</v>
      </c>
      <c r="I1233" s="5">
        <f>('Raw Wide'!G1232-'Raw Wide'!G1231)/'Raw Wide'!G1231</f>
        <v>3.2427751572857932E-2</v>
      </c>
      <c r="J1233" s="5">
        <f>('Raw Wide'!H1232-'Raw Wide'!H1231)/'Raw Wide'!H1231</f>
        <v>1.3074118130498601E-2</v>
      </c>
      <c r="K1233" s="5">
        <f>('Raw Wide'!I1232-'Raw Wide'!I1231)/'Raw Wide'!I1231</f>
        <v>2.0226536125861051E-2</v>
      </c>
      <c r="W1233" s="2">
        <v>44680</v>
      </c>
      <c r="X1233" s="9">
        <f>return[[#This Row],[1COV.DE]]-$N$7</f>
        <v>1.7344154735475165E-3</v>
      </c>
      <c r="Y1233" s="9">
        <f>return[[#This Row],[ADS.DE]]-$O$7</f>
        <v>2.8856952952265105E-2</v>
      </c>
      <c r="Z1233" s="9">
        <f>return[[#This Row],[DB1.DE]]-$P$7</f>
        <v>1.6567535739859796E-2</v>
      </c>
      <c r="AA1233" s="9">
        <f>return[[#This Row],[FME.DE]]-$Q$7</f>
        <v>-8.1297318941915084E-3</v>
      </c>
      <c r="AB1233" s="9">
        <f>return[[#This Row],[MRK.DE]]-$R$7</f>
        <v>1.9118243388212768E-2</v>
      </c>
      <c r="AC1233" s="9">
        <f>return[[#This Row],[PUM.DE]]-$S$7</f>
        <v>3.1625630763961646E-2</v>
      </c>
      <c r="AD1233" s="9">
        <f>return[[#This Row],[SIE.DE]]-$T$7</f>
        <v>1.2938222533667184E-2</v>
      </c>
      <c r="AE1233" s="9">
        <f>return[[#This Row],[ZAL.DE]]-$U$7</f>
        <v>2.0272090743024756E-2</v>
      </c>
    </row>
    <row r="1234" spans="3:31" x14ac:dyDescent="0.25">
      <c r="C1234" s="2">
        <v>44683</v>
      </c>
      <c r="D1234" s="5">
        <f>('Raw Wide'!B1233-'Raw Wide'!B1232)/'Raw Wide'!B1232</f>
        <v>0</v>
      </c>
      <c r="E1234" s="5">
        <f>('Raw Wide'!C1233-'Raw Wide'!C1232)/'Raw Wide'!C1232</f>
        <v>2.3745343682568406E-3</v>
      </c>
      <c r="F1234" s="5">
        <f>('Raw Wide'!D1233-'Raw Wide'!D1232)/'Raw Wide'!D1232</f>
        <v>1.5042370809007356E-3</v>
      </c>
      <c r="G1234" s="5">
        <f>('Raw Wide'!E1233-'Raw Wide'!E1232)/'Raw Wide'!E1232</f>
        <v>-9.7577373016285596E-3</v>
      </c>
      <c r="H1234" s="5">
        <f>('Raw Wide'!F1233-'Raw Wide'!F1232)/'Raw Wide'!F1232</f>
        <v>-2.2040090794689261E-2</v>
      </c>
      <c r="I1234" s="5">
        <f>('Raw Wide'!G1233-'Raw Wide'!G1232)/'Raw Wide'!G1232</f>
        <v>1.4147409405039454E-3</v>
      </c>
      <c r="J1234" s="5">
        <f>('Raw Wide'!H1233-'Raw Wide'!H1232)/'Raw Wide'!H1232</f>
        <v>-2.2584445768249722E-2</v>
      </c>
      <c r="K1234" s="5">
        <f>('Raw Wide'!I1233-'Raw Wide'!I1232)/'Raw Wide'!I1232</f>
        <v>0</v>
      </c>
      <c r="W1234" s="2">
        <v>44683</v>
      </c>
      <c r="X1234" s="9">
        <f>return[[#This Row],[1COV.DE]]-$N$7</f>
        <v>3.6210759772930063E-5</v>
      </c>
      <c r="Y1234" s="9">
        <f>return[[#This Row],[ADS.DE]]-$O$7</f>
        <v>2.1197689473604567E-3</v>
      </c>
      <c r="Z1234" s="9">
        <f>return[[#This Row],[DB1.DE]]-$P$7</f>
        <v>9.3587337487889522E-4</v>
      </c>
      <c r="AA1234" s="9">
        <f>return[[#This Row],[FME.DE]]-$Q$7</f>
        <v>-9.545848722417918E-3</v>
      </c>
      <c r="AB1234" s="9">
        <f>return[[#This Row],[MRK.DE]]-$R$7</f>
        <v>-2.2512708491048139E-2</v>
      </c>
      <c r="AC1234" s="9">
        <f>return[[#This Row],[PUM.DE]]-$S$7</f>
        <v>6.1262013160765937E-4</v>
      </c>
      <c r="AD1234" s="9">
        <f>return[[#This Row],[SIE.DE]]-$T$7</f>
        <v>-2.2720341365081137E-2</v>
      </c>
      <c r="AE1234" s="9">
        <f>return[[#This Row],[ZAL.DE]]-$U$7</f>
        <v>4.5554617163703678E-5</v>
      </c>
    </row>
    <row r="1235" spans="3:31" x14ac:dyDescent="0.25">
      <c r="C1235" s="2">
        <v>44684</v>
      </c>
      <c r="D1235" s="5">
        <f>('Raw Wide'!B1234-'Raw Wide'!B1233)/'Raw Wide'!B1233</f>
        <v>-4.5773769780242828E-2</v>
      </c>
      <c r="E1235" s="5">
        <f>('Raw Wide'!C1234-'Raw Wide'!C1233)/'Raw Wide'!C1233</f>
        <v>-9.8877822693351561E-3</v>
      </c>
      <c r="F1235" s="5">
        <f>('Raw Wide'!D1234-'Raw Wide'!D1233)/'Raw Wide'!D1233</f>
        <v>9.0119155194079989E-4</v>
      </c>
      <c r="G1235" s="5">
        <f>('Raw Wide'!E1234-'Raw Wide'!E1233)/'Raw Wide'!E1233</f>
        <v>2.6163785542202826E-2</v>
      </c>
      <c r="H1235" s="5">
        <f>('Raw Wide'!F1234-'Raw Wide'!F1233)/'Raw Wide'!F1233</f>
        <v>5.778676582860273E-3</v>
      </c>
      <c r="I1235" s="5">
        <f>('Raw Wide'!G1234-'Raw Wide'!G1233)/'Raw Wide'!G1233</f>
        <v>1.9780192703271423E-3</v>
      </c>
      <c r="J1235" s="5">
        <f>('Raw Wide'!H1234-'Raw Wide'!H1233)/'Raw Wide'!H1233</f>
        <v>-4.864532534802E-3</v>
      </c>
      <c r="K1235" s="5">
        <f>('Raw Wide'!I1234-'Raw Wide'!I1233)/'Raw Wide'!I1233</f>
        <v>6.344118089129362E-3</v>
      </c>
      <c r="W1235" s="2">
        <v>44684</v>
      </c>
      <c r="X1235" s="9">
        <f>return[[#This Row],[1COV.DE]]-$N$7</f>
        <v>-4.5737559020469901E-2</v>
      </c>
      <c r="Y1235" s="9">
        <f>return[[#This Row],[ADS.DE]]-$O$7</f>
        <v>-1.014254769023154E-2</v>
      </c>
      <c r="Z1235" s="9">
        <f>return[[#This Row],[DB1.DE]]-$P$7</f>
        <v>3.328278459189595E-4</v>
      </c>
      <c r="AA1235" s="9">
        <f>return[[#This Row],[FME.DE]]-$Q$7</f>
        <v>2.6375674121413468E-2</v>
      </c>
      <c r="AB1235" s="9">
        <f>return[[#This Row],[MRK.DE]]-$R$7</f>
        <v>5.3060588865013955E-3</v>
      </c>
      <c r="AC1235" s="9">
        <f>return[[#This Row],[PUM.DE]]-$S$7</f>
        <v>1.1758984614308563E-3</v>
      </c>
      <c r="AD1235" s="9">
        <f>return[[#This Row],[SIE.DE]]-$T$7</f>
        <v>-5.0004281316334154E-3</v>
      </c>
      <c r="AE1235" s="9">
        <f>return[[#This Row],[ZAL.DE]]-$U$7</f>
        <v>6.3896727062930656E-3</v>
      </c>
    </row>
    <row r="1236" spans="3:31" x14ac:dyDescent="0.25">
      <c r="C1236" s="2">
        <v>44685</v>
      </c>
      <c r="D1236" s="5">
        <f>('Raw Wide'!B1235-'Raw Wide'!B1234)/'Raw Wide'!B1234</f>
        <v>2.0304542116520698E-2</v>
      </c>
      <c r="E1236" s="5">
        <f>('Raw Wide'!C1235-'Raw Wide'!C1234)/'Raw Wide'!C1234</f>
        <v>8.0100623595065461E-3</v>
      </c>
      <c r="F1236" s="5">
        <f>('Raw Wide'!D1235-'Raw Wide'!D1234)/'Raw Wide'!D1234</f>
        <v>-9.0038013696782911E-4</v>
      </c>
      <c r="G1236" s="5">
        <f>('Raw Wide'!E1235-'Raw Wide'!E1234)/'Raw Wide'!E1234</f>
        <v>-3.9735128766479666E-2</v>
      </c>
      <c r="H1236" s="5">
        <f>('Raw Wide'!F1235-'Raw Wide'!F1234)/'Raw Wide'!F1234</f>
        <v>-3.4760143037745328E-2</v>
      </c>
      <c r="I1236" s="5">
        <f>('Raw Wide'!G1235-'Raw Wide'!G1234)/'Raw Wide'!G1234</f>
        <v>-4.7941352695668937E-3</v>
      </c>
      <c r="J1236" s="5">
        <f>('Raw Wide'!H1235-'Raw Wide'!H1234)/'Raw Wide'!H1234</f>
        <v>1.0649450255751668E-2</v>
      </c>
      <c r="K1236" s="5">
        <f>('Raw Wide'!I1235-'Raw Wide'!I1234)/'Raw Wide'!I1234</f>
        <v>-2.4165957446808502E-2</v>
      </c>
      <c r="W1236" s="2">
        <v>44685</v>
      </c>
      <c r="X1236" s="9">
        <f>return[[#This Row],[1COV.DE]]-$N$7</f>
        <v>2.0340752876293628E-2</v>
      </c>
      <c r="Y1236" s="9">
        <f>return[[#This Row],[ADS.DE]]-$O$7</f>
        <v>7.7552969386101619E-3</v>
      </c>
      <c r="Z1236" s="9">
        <f>return[[#This Row],[DB1.DE]]-$P$7</f>
        <v>-1.4687438429896696E-3</v>
      </c>
      <c r="AA1236" s="9">
        <f>return[[#This Row],[FME.DE]]-$Q$7</f>
        <v>-3.9523240187269021E-2</v>
      </c>
      <c r="AB1236" s="9">
        <f>return[[#This Row],[MRK.DE]]-$R$7</f>
        <v>-3.5232760734104203E-2</v>
      </c>
      <c r="AC1236" s="9">
        <f>return[[#This Row],[PUM.DE]]-$S$7</f>
        <v>-5.5962560784631795E-3</v>
      </c>
      <c r="AD1236" s="9">
        <f>return[[#This Row],[SIE.DE]]-$T$7</f>
        <v>1.0513554658920251E-2</v>
      </c>
      <c r="AE1236" s="9">
        <f>return[[#This Row],[ZAL.DE]]-$U$7</f>
        <v>-2.4120402829644796E-2</v>
      </c>
    </row>
    <row r="1237" spans="3:31" x14ac:dyDescent="0.25">
      <c r="C1237" s="2">
        <v>44686</v>
      </c>
      <c r="D1237" s="5">
        <f>('Raw Wide'!B1236-'Raw Wide'!B1235)/'Raw Wide'!B1235</f>
        <v>-3.6069675719659813E-2</v>
      </c>
      <c r="E1237" s="5">
        <f>('Raw Wide'!C1236-'Raw Wide'!C1235)/'Raw Wide'!C1235</f>
        <v>-2.8792537045812812E-2</v>
      </c>
      <c r="F1237" s="5">
        <f>('Raw Wide'!D1236-'Raw Wide'!D1235)/'Raw Wide'!D1235</f>
        <v>-1.6521504036986351E-2</v>
      </c>
      <c r="G1237" s="5">
        <f>('Raw Wide'!E1236-'Raw Wide'!E1235)/'Raw Wide'!E1235</f>
        <v>1.8965477409031595E-2</v>
      </c>
      <c r="H1237" s="5">
        <f>('Raw Wide'!F1236-'Raw Wide'!F1235)/'Raw Wide'!F1235</f>
        <v>1.0714303571428593E-2</v>
      </c>
      <c r="I1237" s="5">
        <f>('Raw Wide'!G1236-'Raw Wide'!G1235)/'Raw Wide'!G1235</f>
        <v>-4.4771913244716605E-2</v>
      </c>
      <c r="J1237" s="5">
        <f>('Raw Wide'!H1236-'Raw Wide'!H1235)/'Raw Wide'!H1235</f>
        <v>6.909682215492069E-3</v>
      </c>
      <c r="K1237" s="5">
        <f>('Raw Wide'!I1236-'Raw Wide'!I1235)/'Raw Wide'!I1235</f>
        <v>-0.10605660263490692</v>
      </c>
      <c r="W1237" s="2">
        <v>44686</v>
      </c>
      <c r="X1237" s="9">
        <f>return[[#This Row],[1COV.DE]]-$N$7</f>
        <v>-3.6033464959886886E-2</v>
      </c>
      <c r="Y1237" s="9">
        <f>return[[#This Row],[ADS.DE]]-$O$7</f>
        <v>-2.9047302466709196E-2</v>
      </c>
      <c r="Z1237" s="9">
        <f>return[[#This Row],[DB1.DE]]-$P$7</f>
        <v>-1.7089867743008191E-2</v>
      </c>
      <c r="AA1237" s="9">
        <f>return[[#This Row],[FME.DE]]-$Q$7</f>
        <v>1.9177365988242236E-2</v>
      </c>
      <c r="AB1237" s="9">
        <f>return[[#This Row],[MRK.DE]]-$R$7</f>
        <v>1.0241685875069715E-2</v>
      </c>
      <c r="AC1237" s="9">
        <f>return[[#This Row],[PUM.DE]]-$S$7</f>
        <v>-4.5574034053612891E-2</v>
      </c>
      <c r="AD1237" s="9">
        <f>return[[#This Row],[SIE.DE]]-$T$7</f>
        <v>6.7737866186606535E-3</v>
      </c>
      <c r="AE1237" s="9">
        <f>return[[#This Row],[ZAL.DE]]-$U$7</f>
        <v>-0.10601104801774322</v>
      </c>
    </row>
    <row r="1238" spans="3:31" x14ac:dyDescent="0.25">
      <c r="C1238" s="2">
        <v>44687</v>
      </c>
      <c r="D1238" s="5">
        <f>('Raw Wide'!B1237-'Raw Wide'!B1236)/'Raw Wide'!B1236</f>
        <v>0</v>
      </c>
      <c r="E1238" s="5">
        <f>('Raw Wide'!C1237-'Raw Wide'!C1236)/'Raw Wide'!C1236</f>
        <v>0</v>
      </c>
      <c r="F1238" s="5">
        <f>('Raw Wide'!D1237-'Raw Wide'!D1236)/'Raw Wide'!D1236</f>
        <v>0</v>
      </c>
      <c r="G1238" s="5">
        <f>('Raw Wide'!E1237-'Raw Wide'!E1236)/'Raw Wide'!E1236</f>
        <v>0</v>
      </c>
      <c r="H1238" s="5">
        <f>('Raw Wide'!F1237-'Raw Wide'!F1236)/'Raw Wide'!F1236</f>
        <v>0</v>
      </c>
      <c r="I1238" s="5">
        <f>('Raw Wide'!G1237-'Raw Wide'!G1236)/'Raw Wide'!G1236</f>
        <v>0</v>
      </c>
      <c r="J1238" s="5">
        <f>('Raw Wide'!H1237-'Raw Wide'!H1236)/'Raw Wide'!H1236</f>
        <v>0</v>
      </c>
      <c r="K1238" s="5">
        <f>('Raw Wide'!I1237-'Raw Wide'!I1236)/'Raw Wide'!I1236</f>
        <v>0</v>
      </c>
      <c r="W1238" s="2">
        <v>44687</v>
      </c>
      <c r="X1238" s="9">
        <f>return[[#This Row],[1COV.DE]]-$N$7</f>
        <v>3.6210759772930063E-5</v>
      </c>
      <c r="Y1238" s="9">
        <f>return[[#This Row],[ADS.DE]]-$O$7</f>
        <v>-2.5476542089638383E-4</v>
      </c>
      <c r="Z1238" s="9">
        <f>return[[#This Row],[DB1.DE]]-$P$7</f>
        <v>-5.6836370602184039E-4</v>
      </c>
      <c r="AA1238" s="9">
        <f>return[[#This Row],[FME.DE]]-$Q$7</f>
        <v>2.1188857921064204E-4</v>
      </c>
      <c r="AB1238" s="9">
        <f>return[[#This Row],[MRK.DE]]-$R$7</f>
        <v>-4.7261769635887778E-4</v>
      </c>
      <c r="AC1238" s="9">
        <f>return[[#This Row],[PUM.DE]]-$S$7</f>
        <v>-8.0212080889628602E-4</v>
      </c>
      <c r="AD1238" s="9">
        <f>return[[#This Row],[SIE.DE]]-$T$7</f>
        <v>-1.3589559683141583E-4</v>
      </c>
      <c r="AE1238" s="9">
        <f>return[[#This Row],[ZAL.DE]]-$U$7</f>
        <v>4.5554617163703678E-5</v>
      </c>
    </row>
    <row r="1239" spans="3:31" x14ac:dyDescent="0.25">
      <c r="C1239" s="2">
        <v>44690</v>
      </c>
      <c r="D1239" s="5">
        <f>('Raw Wide'!B1238-'Raw Wide'!B1237)/'Raw Wide'!B1237</f>
        <v>0</v>
      </c>
      <c r="E1239" s="5">
        <f>('Raw Wide'!C1238-'Raw Wide'!C1237)/'Raw Wide'!C1237</f>
        <v>-7.7993873399375455E-2</v>
      </c>
      <c r="F1239" s="5">
        <f>('Raw Wide'!D1238-'Raw Wide'!D1237)/'Raw Wide'!D1237</f>
        <v>0</v>
      </c>
      <c r="G1239" s="5">
        <f>('Raw Wide'!E1238-'Raw Wide'!E1237)/'Raw Wide'!E1237</f>
        <v>-2.6057486302436313E-2</v>
      </c>
      <c r="H1239" s="5">
        <f>('Raw Wide'!F1238-'Raw Wide'!F1237)/'Raw Wide'!F1237</f>
        <v>0</v>
      </c>
      <c r="I1239" s="5">
        <f>('Raw Wide'!G1238-'Raw Wide'!G1237)/'Raw Wide'!G1237</f>
        <v>0</v>
      </c>
      <c r="J1239" s="5">
        <f>('Raw Wide'!H1238-'Raw Wide'!H1237)/'Raw Wide'!H1237</f>
        <v>-4.1859709352209458E-2</v>
      </c>
      <c r="K1239" s="5">
        <f>('Raw Wide'!I1238-'Raw Wide'!I1237)/'Raw Wide'!I1237</f>
        <v>0</v>
      </c>
      <c r="W1239" s="2">
        <v>44690</v>
      </c>
      <c r="X1239" s="9">
        <f>return[[#This Row],[1COV.DE]]-$N$7</f>
        <v>3.6210759772930063E-5</v>
      </c>
      <c r="Y1239" s="9">
        <f>return[[#This Row],[ADS.DE]]-$O$7</f>
        <v>-7.8248638820271832E-2</v>
      </c>
      <c r="Z1239" s="9">
        <f>return[[#This Row],[DB1.DE]]-$P$7</f>
        <v>-5.6836370602184039E-4</v>
      </c>
      <c r="AA1239" s="9">
        <f>return[[#This Row],[FME.DE]]-$Q$7</f>
        <v>-2.5845597723225672E-2</v>
      </c>
      <c r="AB1239" s="9">
        <f>return[[#This Row],[MRK.DE]]-$R$7</f>
        <v>-4.7261769635887778E-4</v>
      </c>
      <c r="AC1239" s="9">
        <f>return[[#This Row],[PUM.DE]]-$S$7</f>
        <v>-8.0212080889628602E-4</v>
      </c>
      <c r="AD1239" s="9">
        <f>return[[#This Row],[SIE.DE]]-$T$7</f>
        <v>-4.1995604949040873E-2</v>
      </c>
      <c r="AE1239" s="9">
        <f>return[[#This Row],[ZAL.DE]]-$U$7</f>
        <v>4.5554617163703678E-5</v>
      </c>
    </row>
    <row r="1240" spans="3:31" x14ac:dyDescent="0.25">
      <c r="C1240" s="2">
        <v>44691</v>
      </c>
      <c r="D1240" s="5">
        <f>('Raw Wide'!B1239-'Raw Wide'!B1238)/'Raw Wide'!B1238</f>
        <v>-8.2580645161290395E-3</v>
      </c>
      <c r="E1240" s="5">
        <f>('Raw Wide'!C1239-'Raw Wide'!C1238)/'Raw Wide'!C1238</f>
        <v>-1.0372437490760715E-3</v>
      </c>
      <c r="F1240" s="5">
        <f>('Raw Wide'!D1239-'Raw Wide'!D1238)/'Raw Wide'!D1238</f>
        <v>-1.466095498818191E-2</v>
      </c>
      <c r="G1240" s="5">
        <f>('Raw Wide'!E1239-'Raw Wide'!E1238)/'Raw Wide'!E1238</f>
        <v>1.4940884209673459E-2</v>
      </c>
      <c r="H1240" s="5">
        <f>('Raw Wide'!F1239-'Raw Wide'!F1238)/'Raw Wide'!F1238</f>
        <v>-2.7679604929100009E-2</v>
      </c>
      <c r="I1240" s="5">
        <f>('Raw Wide'!G1239-'Raw Wide'!G1238)/'Raw Wide'!G1238</f>
        <v>-6.9712196862343229E-2</v>
      </c>
      <c r="J1240" s="5">
        <f>('Raw Wide'!H1239-'Raw Wide'!H1238)/'Raw Wide'!H1238</f>
        <v>2.7036741997405786E-2</v>
      </c>
      <c r="K1240" s="5">
        <f>('Raw Wide'!I1239-'Raw Wide'!I1238)/'Raw Wide'!I1238</f>
        <v>-2.0475760929712969E-2</v>
      </c>
      <c r="W1240" s="2">
        <v>44691</v>
      </c>
      <c r="X1240" s="9">
        <f>return[[#This Row],[1COV.DE]]-$N$7</f>
        <v>-8.2218537563561091E-3</v>
      </c>
      <c r="Y1240" s="9">
        <f>return[[#This Row],[ADS.DE]]-$O$7</f>
        <v>-1.2920091699724554E-3</v>
      </c>
      <c r="Z1240" s="9">
        <f>return[[#This Row],[DB1.DE]]-$P$7</f>
        <v>-1.522931869420375E-2</v>
      </c>
      <c r="AA1240" s="9">
        <f>return[[#This Row],[FME.DE]]-$Q$7</f>
        <v>1.5152772788884101E-2</v>
      </c>
      <c r="AB1240" s="9">
        <f>return[[#This Row],[MRK.DE]]-$R$7</f>
        <v>-2.8152222625458887E-2</v>
      </c>
      <c r="AC1240" s="9">
        <f>return[[#This Row],[PUM.DE]]-$S$7</f>
        <v>-7.0514317671239515E-2</v>
      </c>
      <c r="AD1240" s="9">
        <f>return[[#This Row],[SIE.DE]]-$T$7</f>
        <v>2.6900846400574371E-2</v>
      </c>
      <c r="AE1240" s="9">
        <f>return[[#This Row],[ZAL.DE]]-$U$7</f>
        <v>-2.0430206312549264E-2</v>
      </c>
    </row>
    <row r="1241" spans="3:31" x14ac:dyDescent="0.25">
      <c r="C1241" s="2">
        <v>44692</v>
      </c>
      <c r="D1241" s="5">
        <f>('Raw Wide'!B1240-'Raw Wide'!B1239)/'Raw Wide'!B1239</f>
        <v>0</v>
      </c>
      <c r="E1241" s="5">
        <f>('Raw Wide'!C1240-'Raw Wide'!C1239)/'Raw Wide'!C1239</f>
        <v>4.9030964687940257E-2</v>
      </c>
      <c r="F1241" s="5">
        <f>('Raw Wide'!D1240-'Raw Wide'!D1239)/'Raw Wide'!D1239</f>
        <v>0</v>
      </c>
      <c r="G1241" s="5">
        <f>('Raw Wide'!E1240-'Raw Wide'!E1239)/'Raw Wide'!E1239</f>
        <v>3.0811768012493539E-3</v>
      </c>
      <c r="H1241" s="5">
        <f>('Raw Wide'!F1240-'Raw Wide'!F1239)/'Raw Wide'!F1239</f>
        <v>0</v>
      </c>
      <c r="I1241" s="5">
        <f>('Raw Wide'!G1240-'Raw Wide'!G1239)/'Raw Wide'!G1239</f>
        <v>0</v>
      </c>
      <c r="J1241" s="5">
        <f>('Raw Wide'!H1240-'Raw Wide'!H1239)/'Raw Wide'!H1239</f>
        <v>1.8131119088815276E-2</v>
      </c>
      <c r="K1241" s="5">
        <f>('Raw Wide'!I1240-'Raw Wide'!I1239)/'Raw Wide'!I1239</f>
        <v>0</v>
      </c>
      <c r="W1241" s="2">
        <v>44692</v>
      </c>
      <c r="X1241" s="9">
        <f>return[[#This Row],[1COV.DE]]-$N$7</f>
        <v>3.6210759772930063E-5</v>
      </c>
      <c r="Y1241" s="9">
        <f>return[[#This Row],[ADS.DE]]-$O$7</f>
        <v>4.8776199267043872E-2</v>
      </c>
      <c r="Z1241" s="9">
        <f>return[[#This Row],[DB1.DE]]-$P$7</f>
        <v>-5.6836370602184039E-4</v>
      </c>
      <c r="AA1241" s="9">
        <f>return[[#This Row],[FME.DE]]-$Q$7</f>
        <v>3.2930653804599959E-3</v>
      </c>
      <c r="AB1241" s="9">
        <f>return[[#This Row],[MRK.DE]]-$R$7</f>
        <v>-4.7261769635887778E-4</v>
      </c>
      <c r="AC1241" s="9">
        <f>return[[#This Row],[PUM.DE]]-$S$7</f>
        <v>-8.0212080889628602E-4</v>
      </c>
      <c r="AD1241" s="9">
        <f>return[[#This Row],[SIE.DE]]-$T$7</f>
        <v>1.7995223491983861E-2</v>
      </c>
      <c r="AE1241" s="9">
        <f>return[[#This Row],[ZAL.DE]]-$U$7</f>
        <v>4.5554617163703678E-5</v>
      </c>
    </row>
    <row r="1242" spans="3:31" x14ac:dyDescent="0.25">
      <c r="C1242" s="2">
        <v>44693</v>
      </c>
      <c r="D1242" s="5">
        <f>('Raw Wide'!B1241-'Raw Wide'!B1240)/'Raw Wide'!B1240</f>
        <v>1.4572001040853428E-2</v>
      </c>
      <c r="E1242" s="5">
        <f>('Raw Wide'!C1241-'Raw Wide'!C1240)/'Raw Wide'!C1240</f>
        <v>-7.5883367820078762E-3</v>
      </c>
      <c r="F1242" s="5">
        <f>('Raw Wide'!D1241-'Raw Wide'!D1240)/'Raw Wide'!D1240</f>
        <v>4.3397265426488975E-3</v>
      </c>
      <c r="G1242" s="5">
        <f>('Raw Wide'!E1241-'Raw Wide'!E1240)/'Raw Wide'!E1240</f>
        <v>-3.4129695875674389E-2</v>
      </c>
      <c r="H1242" s="5">
        <f>('Raw Wide'!F1241-'Raw Wide'!F1240)/'Raw Wide'!F1240</f>
        <v>-3.0890404692050753E-2</v>
      </c>
      <c r="I1242" s="5">
        <f>('Raw Wide'!G1241-'Raw Wide'!G1240)/'Raw Wide'!G1240</f>
        <v>3.4193596774193501E-2</v>
      </c>
      <c r="J1242" s="5">
        <f>('Raw Wide'!H1241-'Raw Wide'!H1240)/'Raw Wide'!H1240</f>
        <v>-2.4828775047206146E-2</v>
      </c>
      <c r="K1242" s="5">
        <f>('Raw Wide'!I1241-'Raw Wide'!I1240)/'Raw Wide'!I1240</f>
        <v>1.7214909843680196E-2</v>
      </c>
      <c r="W1242" s="2">
        <v>44693</v>
      </c>
      <c r="X1242" s="9">
        <f>return[[#This Row],[1COV.DE]]-$N$7</f>
        <v>1.4608211800626358E-2</v>
      </c>
      <c r="Y1242" s="9">
        <f>return[[#This Row],[ADS.DE]]-$O$7</f>
        <v>-7.8431022029042605E-3</v>
      </c>
      <c r="Z1242" s="9">
        <f>return[[#This Row],[DB1.DE]]-$P$7</f>
        <v>3.771362836627057E-3</v>
      </c>
      <c r="AA1242" s="9">
        <f>return[[#This Row],[FME.DE]]-$Q$7</f>
        <v>-3.3917807296463744E-2</v>
      </c>
      <c r="AB1242" s="9">
        <f>return[[#This Row],[MRK.DE]]-$R$7</f>
        <v>-3.1363022388409628E-2</v>
      </c>
      <c r="AC1242" s="9">
        <f>return[[#This Row],[PUM.DE]]-$S$7</f>
        <v>3.3391475965297214E-2</v>
      </c>
      <c r="AD1242" s="9">
        <f>return[[#This Row],[SIE.DE]]-$T$7</f>
        <v>-2.4964670644037561E-2</v>
      </c>
      <c r="AE1242" s="9">
        <f>return[[#This Row],[ZAL.DE]]-$U$7</f>
        <v>1.7260464460843901E-2</v>
      </c>
    </row>
    <row r="1243" spans="3:31" x14ac:dyDescent="0.25">
      <c r="C1243" s="2">
        <v>44694</v>
      </c>
      <c r="D1243" s="5">
        <f>('Raw Wide'!B1242-'Raw Wide'!B1241)/'Raw Wide'!B1241</f>
        <v>0</v>
      </c>
      <c r="E1243" s="5">
        <f>('Raw Wide'!C1242-'Raw Wide'!C1241)/'Raw Wide'!C1241</f>
        <v>1.8625144657275182E-2</v>
      </c>
      <c r="F1243" s="5">
        <f>('Raw Wide'!D1242-'Raw Wide'!D1241)/'Raw Wide'!D1241</f>
        <v>0</v>
      </c>
      <c r="G1243" s="5">
        <f>('Raw Wide'!E1242-'Raw Wide'!E1241)/'Raw Wide'!E1241</f>
        <v>2.4434352941176459E-2</v>
      </c>
      <c r="H1243" s="5">
        <f>('Raw Wide'!F1242-'Raw Wide'!F1241)/'Raw Wide'!F1241</f>
        <v>0</v>
      </c>
      <c r="I1243" s="5">
        <f>('Raw Wide'!G1242-'Raw Wide'!G1241)/'Raw Wide'!G1241</f>
        <v>0</v>
      </c>
      <c r="J1243" s="5">
        <f>('Raw Wide'!H1242-'Raw Wide'!H1241)/'Raw Wide'!H1241</f>
        <v>0</v>
      </c>
      <c r="K1243" s="5">
        <f>('Raw Wide'!I1242-'Raw Wide'!I1241)/'Raw Wide'!I1241</f>
        <v>0</v>
      </c>
      <c r="W1243" s="2">
        <v>44694</v>
      </c>
      <c r="X1243" s="9">
        <f>return[[#This Row],[1COV.DE]]-$N$7</f>
        <v>3.6210759772930063E-5</v>
      </c>
      <c r="Y1243" s="9">
        <f>return[[#This Row],[ADS.DE]]-$O$7</f>
        <v>1.8370379236378798E-2</v>
      </c>
      <c r="Z1243" s="9">
        <f>return[[#This Row],[DB1.DE]]-$P$7</f>
        <v>-5.6836370602184039E-4</v>
      </c>
      <c r="AA1243" s="9">
        <f>return[[#This Row],[FME.DE]]-$Q$7</f>
        <v>2.4646241520387101E-2</v>
      </c>
      <c r="AB1243" s="9">
        <f>return[[#This Row],[MRK.DE]]-$R$7</f>
        <v>-4.7261769635887778E-4</v>
      </c>
      <c r="AC1243" s="9">
        <f>return[[#This Row],[PUM.DE]]-$S$7</f>
        <v>-8.0212080889628602E-4</v>
      </c>
      <c r="AD1243" s="9">
        <f>return[[#This Row],[SIE.DE]]-$T$7</f>
        <v>-1.3589559683141583E-4</v>
      </c>
      <c r="AE1243" s="9">
        <f>return[[#This Row],[ZAL.DE]]-$U$7</f>
        <v>4.5554617163703678E-5</v>
      </c>
    </row>
    <row r="1244" spans="3:31" x14ac:dyDescent="0.25">
      <c r="C1244" s="2">
        <v>44697</v>
      </c>
      <c r="D1244" s="5">
        <f>('Raw Wide'!B1243-'Raw Wide'!B1242)/'Raw Wide'!B1242</f>
        <v>1.4619106713562181E-2</v>
      </c>
      <c r="E1244" s="5">
        <f>('Raw Wide'!C1243-'Raw Wide'!C1242)/'Raw Wide'!C1242</f>
        <v>-2.3271166295903093E-3</v>
      </c>
      <c r="F1244" s="5">
        <f>('Raw Wide'!D1243-'Raw Wide'!D1242)/'Raw Wide'!D1242</f>
        <v>6.1739002252327827E-4</v>
      </c>
      <c r="G1244" s="5">
        <f>('Raw Wide'!E1243-'Raw Wide'!E1242)/'Raw Wide'!E1242</f>
        <v>6.0070850179182143E-3</v>
      </c>
      <c r="H1244" s="5">
        <f>('Raw Wide'!F1243-'Raw Wide'!F1242)/'Raw Wide'!F1242</f>
        <v>6.2500000000000003E-3</v>
      </c>
      <c r="I1244" s="5">
        <f>('Raw Wide'!G1243-'Raw Wide'!G1242)/'Raw Wide'!G1242</f>
        <v>1.5283764100884438E-2</v>
      </c>
      <c r="J1244" s="5">
        <f>('Raw Wide'!H1243-'Raw Wide'!H1242)/'Raw Wide'!H1242</f>
        <v>-2.6339244489214431E-3</v>
      </c>
      <c r="K1244" s="5">
        <f>('Raw Wide'!I1243-'Raw Wide'!I1242)/'Raw Wide'!I1242</f>
        <v>4.7748504079782296E-2</v>
      </c>
      <c r="W1244" s="2">
        <v>44697</v>
      </c>
      <c r="X1244" s="9">
        <f>return[[#This Row],[1COV.DE]]-$N$7</f>
        <v>1.4655317473335112E-2</v>
      </c>
      <c r="Y1244" s="9">
        <f>return[[#This Row],[ADS.DE]]-$O$7</f>
        <v>-2.5818820504866931E-3</v>
      </c>
      <c r="Z1244" s="9">
        <f>return[[#This Row],[DB1.DE]]-$P$7</f>
        <v>4.9026316501437879E-5</v>
      </c>
      <c r="AA1244" s="9">
        <f>return[[#This Row],[FME.DE]]-$Q$7</f>
        <v>6.2189735971288559E-3</v>
      </c>
      <c r="AB1244" s="9">
        <f>return[[#This Row],[MRK.DE]]-$R$7</f>
        <v>5.7773823036411228E-3</v>
      </c>
      <c r="AC1244" s="9">
        <f>return[[#This Row],[PUM.DE]]-$S$7</f>
        <v>1.4481643291988151E-2</v>
      </c>
      <c r="AD1244" s="9">
        <f>return[[#This Row],[SIE.DE]]-$T$7</f>
        <v>-2.7698200457528591E-3</v>
      </c>
      <c r="AE1244" s="9">
        <f>return[[#This Row],[ZAL.DE]]-$U$7</f>
        <v>4.7794058696946001E-2</v>
      </c>
    </row>
    <row r="1245" spans="3:31" x14ac:dyDescent="0.25">
      <c r="C1245" s="2">
        <v>44698</v>
      </c>
      <c r="D1245" s="5">
        <f>('Raw Wide'!B1244-'Raw Wide'!B1243)/'Raw Wide'!B1243</f>
        <v>2.932254728709445E-2</v>
      </c>
      <c r="E1245" s="5">
        <f>('Raw Wide'!C1244-'Raw Wide'!C1243)/'Raw Wide'!C1243</f>
        <v>1.7994029967722182E-2</v>
      </c>
      <c r="F1245" s="5">
        <f>('Raw Wide'!D1244-'Raw Wide'!D1243)/'Raw Wide'!D1243</f>
        <v>1.3263373759105822E-2</v>
      </c>
      <c r="G1245" s="5">
        <f>('Raw Wide'!E1244-'Raw Wide'!E1243)/'Raw Wide'!E1243</f>
        <v>-1.4049526063392335E-3</v>
      </c>
      <c r="H1245" s="5">
        <f>('Raw Wide'!F1244-'Raw Wide'!F1243)/'Raw Wide'!F1243</f>
        <v>2.2360285714285763E-2</v>
      </c>
      <c r="I1245" s="5">
        <f>('Raw Wide'!G1244-'Raw Wide'!G1243)/'Raw Wide'!G1243</f>
        <v>1.7818802390746628E-2</v>
      </c>
      <c r="J1245" s="5">
        <f>('Raw Wide'!H1244-'Raw Wide'!H1243)/'Raw Wide'!H1243</f>
        <v>2.5528187069158229E-2</v>
      </c>
      <c r="K1245" s="5">
        <f>('Raw Wide'!I1244-'Raw Wide'!I1243)/'Raw Wide'!I1243</f>
        <v>2.7112865711731431E-2</v>
      </c>
      <c r="W1245" s="2">
        <v>44698</v>
      </c>
      <c r="X1245" s="9">
        <f>return[[#This Row],[1COV.DE]]-$N$7</f>
        <v>2.935875804686738E-2</v>
      </c>
      <c r="Y1245" s="9">
        <f>return[[#This Row],[ADS.DE]]-$O$7</f>
        <v>1.7739264546825798E-2</v>
      </c>
      <c r="Z1245" s="9">
        <f>return[[#This Row],[DB1.DE]]-$P$7</f>
        <v>1.2695010053083981E-2</v>
      </c>
      <c r="AA1245" s="9">
        <f>return[[#This Row],[FME.DE]]-$Q$7</f>
        <v>-1.1930640271285914E-3</v>
      </c>
      <c r="AB1245" s="9">
        <f>return[[#This Row],[MRK.DE]]-$R$7</f>
        <v>2.1887668017926885E-2</v>
      </c>
      <c r="AC1245" s="9">
        <f>return[[#This Row],[PUM.DE]]-$S$7</f>
        <v>1.7016681581850341E-2</v>
      </c>
      <c r="AD1245" s="9">
        <f>return[[#This Row],[SIE.DE]]-$T$7</f>
        <v>2.5392291472326814E-2</v>
      </c>
      <c r="AE1245" s="9">
        <f>return[[#This Row],[ZAL.DE]]-$U$7</f>
        <v>2.7158420328895136E-2</v>
      </c>
    </row>
    <row r="1246" spans="3:31" x14ac:dyDescent="0.25">
      <c r="C1246" s="2">
        <v>44699</v>
      </c>
      <c r="D1246" s="5">
        <f>('Raw Wide'!B1245-'Raw Wide'!B1244)/'Raw Wide'!B1244</f>
        <v>-1.6453879753097346E-2</v>
      </c>
      <c r="E1246" s="5">
        <f>('Raw Wide'!C1245-'Raw Wide'!C1244)/'Raw Wide'!C1244</f>
        <v>-3.9934571086722805E-2</v>
      </c>
      <c r="F1246" s="5">
        <f>('Raw Wide'!D1245-'Raw Wide'!D1244)/'Raw Wide'!D1244</f>
        <v>-3.0441661907348508E-4</v>
      </c>
      <c r="G1246" s="5">
        <f>('Raw Wide'!E1245-'Raw Wide'!E1244)/'Raw Wide'!E1244</f>
        <v>-7.0349981175689088E-4</v>
      </c>
      <c r="H1246" s="5">
        <f>('Raw Wide'!F1245-'Raw Wide'!F1244)/'Raw Wide'!F1244</f>
        <v>-3.949021727253226E-3</v>
      </c>
      <c r="I1246" s="5">
        <f>('Raw Wide'!G1245-'Raw Wide'!G1244)/'Raw Wide'!G1244</f>
        <v>-5.0105688194817741E-2</v>
      </c>
      <c r="J1246" s="5">
        <f>('Raw Wide'!H1245-'Raw Wide'!H1244)/'Raw Wide'!H1244</f>
        <v>-2.4721004291845521E-2</v>
      </c>
      <c r="K1246" s="5">
        <f>('Raw Wide'!I1245-'Raw Wide'!I1244)/'Raw Wide'!I1244</f>
        <v>-3.1732686556228969E-2</v>
      </c>
      <c r="W1246" s="2">
        <v>44699</v>
      </c>
      <c r="X1246" s="9">
        <f>return[[#This Row],[1COV.DE]]-$N$7</f>
        <v>-1.6417668993324416E-2</v>
      </c>
      <c r="Y1246" s="9">
        <f>return[[#This Row],[ADS.DE]]-$O$7</f>
        <v>-4.0189336507619189E-2</v>
      </c>
      <c r="Z1246" s="9">
        <f>return[[#This Row],[DB1.DE]]-$P$7</f>
        <v>-8.7278032509532553E-4</v>
      </c>
      <c r="AA1246" s="9">
        <f>return[[#This Row],[FME.DE]]-$Q$7</f>
        <v>-4.9161123254624884E-4</v>
      </c>
      <c r="AB1246" s="9">
        <f>return[[#This Row],[MRK.DE]]-$R$7</f>
        <v>-4.4216394236121035E-3</v>
      </c>
      <c r="AC1246" s="9">
        <f>return[[#This Row],[PUM.DE]]-$S$7</f>
        <v>-5.0907809003714027E-2</v>
      </c>
      <c r="AD1246" s="9">
        <f>return[[#This Row],[SIE.DE]]-$T$7</f>
        <v>-2.4856899888676936E-2</v>
      </c>
      <c r="AE1246" s="9">
        <f>return[[#This Row],[ZAL.DE]]-$U$7</f>
        <v>-3.1687131939065263E-2</v>
      </c>
    </row>
    <row r="1247" spans="3:31" x14ac:dyDescent="0.25">
      <c r="C1247" s="2">
        <v>44700</v>
      </c>
      <c r="D1247" s="5">
        <f>('Raw Wide'!B1246-'Raw Wide'!B1245)/'Raw Wide'!B1245</f>
        <v>0</v>
      </c>
      <c r="E1247" s="5">
        <f>('Raw Wide'!C1246-'Raw Wide'!C1245)/'Raw Wide'!C1245</f>
        <v>0</v>
      </c>
      <c r="F1247" s="5">
        <f>('Raw Wide'!D1246-'Raw Wide'!D1245)/'Raw Wide'!D1245</f>
        <v>1.9875757763975131E-2</v>
      </c>
      <c r="G1247" s="5">
        <f>('Raw Wide'!E1246-'Raw Wide'!E1245)/'Raw Wide'!E1245</f>
        <v>-1.7599436818021823E-2</v>
      </c>
      <c r="H1247" s="5">
        <f>('Raw Wide'!F1246-'Raw Wide'!F1245)/'Raw Wide'!F1245</f>
        <v>0</v>
      </c>
      <c r="I1247" s="5">
        <f>('Raw Wide'!G1246-'Raw Wide'!G1245)/'Raw Wide'!G1245</f>
        <v>0</v>
      </c>
      <c r="J1247" s="5">
        <f>('Raw Wide'!H1246-'Raw Wide'!H1245)/'Raw Wide'!H1245</f>
        <v>-1.0209505099203356E-2</v>
      </c>
      <c r="K1247" s="5">
        <f>('Raw Wide'!I1246-'Raw Wide'!I1245)/'Raw Wide'!I1245</f>
        <v>0</v>
      </c>
      <c r="W1247" s="2">
        <v>44700</v>
      </c>
      <c r="X1247" s="9">
        <f>return[[#This Row],[1COV.DE]]-$N$7</f>
        <v>3.6210759772930063E-5</v>
      </c>
      <c r="Y1247" s="9">
        <f>return[[#This Row],[ADS.DE]]-$O$7</f>
        <v>-2.5476542089638383E-4</v>
      </c>
      <c r="Z1247" s="9">
        <f>return[[#This Row],[DB1.DE]]-$P$7</f>
        <v>1.930739405795329E-2</v>
      </c>
      <c r="AA1247" s="9">
        <f>return[[#This Row],[FME.DE]]-$Q$7</f>
        <v>-1.7387548238811182E-2</v>
      </c>
      <c r="AB1247" s="9">
        <f>return[[#This Row],[MRK.DE]]-$R$7</f>
        <v>-4.7261769635887778E-4</v>
      </c>
      <c r="AC1247" s="9">
        <f>return[[#This Row],[PUM.DE]]-$S$7</f>
        <v>-8.0212080889628602E-4</v>
      </c>
      <c r="AD1247" s="9">
        <f>return[[#This Row],[SIE.DE]]-$T$7</f>
        <v>-1.0345400696034773E-2</v>
      </c>
      <c r="AE1247" s="9">
        <f>return[[#This Row],[ZAL.DE]]-$U$7</f>
        <v>4.5554617163703678E-5</v>
      </c>
    </row>
    <row r="1248" spans="3:31" x14ac:dyDescent="0.25">
      <c r="C1248" s="2">
        <v>44701</v>
      </c>
      <c r="D1248" s="5">
        <f>('Raw Wide'!B1247-'Raw Wide'!B1246)/'Raw Wide'!B1246</f>
        <v>-1.4980524718615535E-3</v>
      </c>
      <c r="E1248" s="5">
        <f>('Raw Wide'!C1247-'Raw Wide'!C1246)/'Raw Wide'!C1246</f>
        <v>-1.8070195887491643E-2</v>
      </c>
      <c r="F1248" s="5">
        <f>('Raw Wide'!D1247-'Raw Wide'!D1246)/'Raw Wide'!D1246</f>
        <v>-1.0962259639992587E-2</v>
      </c>
      <c r="G1248" s="5">
        <f>('Raw Wide'!E1247-'Raw Wide'!E1246)/'Raw Wide'!E1246</f>
        <v>8.5990505195270399E-3</v>
      </c>
      <c r="H1248" s="5">
        <f>('Raw Wide'!F1247-'Raw Wide'!F1246)/'Raw Wide'!F1246</f>
        <v>5.1540086334981736E-2</v>
      </c>
      <c r="I1248" s="5">
        <f>('Raw Wide'!G1247-'Raw Wide'!G1246)/'Raw Wide'!G1246</f>
        <v>-1.3663759352776601E-2</v>
      </c>
      <c r="J1248" s="5">
        <f>('Raw Wide'!H1247-'Raw Wide'!H1246)/'Raw Wide'!H1246</f>
        <v>2.3297199211250189E-2</v>
      </c>
      <c r="K1248" s="5">
        <f>('Raw Wide'!I1247-'Raw Wide'!I1246)/'Raw Wide'!I1246</f>
        <v>4.4083526682134666E-2</v>
      </c>
      <c r="W1248" s="2">
        <v>44701</v>
      </c>
      <c r="X1248" s="9">
        <f>return[[#This Row],[1COV.DE]]-$N$7</f>
        <v>-1.4618417120886235E-3</v>
      </c>
      <c r="Y1248" s="9">
        <f>return[[#This Row],[ADS.DE]]-$O$7</f>
        <v>-1.8324961308388028E-2</v>
      </c>
      <c r="Z1248" s="9">
        <f>return[[#This Row],[DB1.DE]]-$P$7</f>
        <v>-1.1530623346014427E-2</v>
      </c>
      <c r="AA1248" s="9">
        <f>return[[#This Row],[FME.DE]]-$Q$7</f>
        <v>8.8109390987376815E-3</v>
      </c>
      <c r="AB1248" s="9">
        <f>return[[#This Row],[MRK.DE]]-$R$7</f>
        <v>5.1067468638622861E-2</v>
      </c>
      <c r="AC1248" s="9">
        <f>return[[#This Row],[PUM.DE]]-$S$7</f>
        <v>-1.4465880161672887E-2</v>
      </c>
      <c r="AD1248" s="9">
        <f>return[[#This Row],[SIE.DE]]-$T$7</f>
        <v>2.3161303614418774E-2</v>
      </c>
      <c r="AE1248" s="9">
        <f>return[[#This Row],[ZAL.DE]]-$U$7</f>
        <v>4.4129081299298371E-2</v>
      </c>
    </row>
    <row r="1249" spans="3:31" x14ac:dyDescent="0.25">
      <c r="C1249" s="2">
        <v>44704</v>
      </c>
      <c r="D1249" s="5">
        <f>('Raw Wide'!B1248-'Raw Wide'!B1247)/'Raw Wide'!B1247</f>
        <v>2.3755862777901419E-2</v>
      </c>
      <c r="E1249" s="5">
        <f>('Raw Wide'!C1248-'Raw Wide'!C1247)/'Raw Wide'!C1247</f>
        <v>1.5509218480742711E-2</v>
      </c>
      <c r="F1249" s="5">
        <f>('Raw Wide'!D1248-'Raw Wide'!D1247)/'Raw Wide'!D1247</f>
        <v>1.8473091815508552E-3</v>
      </c>
      <c r="G1249" s="5">
        <f>('Raw Wide'!E1248-'Raw Wide'!E1247)/'Raw Wide'!E1247</f>
        <v>-3.9075844388558392E-3</v>
      </c>
      <c r="H1249" s="5">
        <f>('Raw Wide'!F1248-'Raw Wide'!F1247)/'Raw Wide'!F1247</f>
        <v>2.0301624836483463E-2</v>
      </c>
      <c r="I1249" s="5">
        <f>('Raw Wide'!G1248-'Raw Wide'!G1247)/'Raw Wide'!G1247</f>
        <v>1.3208762461057915E-2</v>
      </c>
      <c r="J1249" s="5">
        <f>('Raw Wide'!H1248-'Raw Wide'!H1247)/'Raw Wide'!H1247</f>
        <v>1.4077120019514798E-2</v>
      </c>
      <c r="K1249" s="5">
        <f>('Raw Wide'!I1248-'Raw Wide'!I1247)/'Raw Wide'!I1247</f>
        <v>-7.7777499999999045E-3</v>
      </c>
      <c r="W1249" s="2">
        <v>44704</v>
      </c>
      <c r="X1249" s="9">
        <f>return[[#This Row],[1COV.DE]]-$N$7</f>
        <v>2.379207353767435E-2</v>
      </c>
      <c r="Y1249" s="9">
        <f>return[[#This Row],[ADS.DE]]-$O$7</f>
        <v>1.5254453059846327E-2</v>
      </c>
      <c r="Z1249" s="9">
        <f>return[[#This Row],[DB1.DE]]-$P$7</f>
        <v>1.2789454755290147E-3</v>
      </c>
      <c r="AA1249" s="9">
        <f>return[[#This Row],[FME.DE]]-$Q$7</f>
        <v>-3.6956958596451972E-3</v>
      </c>
      <c r="AB1249" s="9">
        <f>return[[#This Row],[MRK.DE]]-$R$7</f>
        <v>1.9829007140124585E-2</v>
      </c>
      <c r="AC1249" s="9">
        <f>return[[#This Row],[PUM.DE]]-$S$7</f>
        <v>1.2406641652161628E-2</v>
      </c>
      <c r="AD1249" s="9">
        <f>return[[#This Row],[SIE.DE]]-$T$7</f>
        <v>1.3941224422683382E-2</v>
      </c>
      <c r="AE1249" s="9">
        <f>return[[#This Row],[ZAL.DE]]-$U$7</f>
        <v>-7.732195382836201E-3</v>
      </c>
    </row>
    <row r="1250" spans="3:31" x14ac:dyDescent="0.25">
      <c r="C1250" s="2">
        <v>44705</v>
      </c>
      <c r="D1250" s="5">
        <f>('Raw Wide'!B1249-'Raw Wide'!B1248)/'Raw Wide'!B1248</f>
        <v>-1.709811961646612E-2</v>
      </c>
      <c r="E1250" s="5">
        <f>('Raw Wide'!C1249-'Raw Wide'!C1248)/'Raw Wide'!C1248</f>
        <v>-2.4390238759750164E-2</v>
      </c>
      <c r="F1250" s="5">
        <f>('Raw Wide'!D1249-'Raw Wide'!D1248)/'Raw Wide'!D1248</f>
        <v>1.9360842397557091E-2</v>
      </c>
      <c r="G1250" s="5">
        <f>('Raw Wide'!E1249-'Raw Wide'!E1248)/'Raw Wide'!E1248</f>
        <v>-2.4964870721652273E-3</v>
      </c>
      <c r="H1250" s="5">
        <f>('Raw Wide'!F1249-'Raw Wide'!F1248)/'Raw Wide'!F1248</f>
        <v>-4.5479705928812304E-3</v>
      </c>
      <c r="I1250" s="5">
        <f>('Raw Wide'!G1249-'Raw Wide'!G1248)/'Raw Wide'!G1248</f>
        <v>-3.8473798458702808E-2</v>
      </c>
      <c r="J1250" s="5">
        <f>('Raw Wide'!H1249-'Raw Wide'!H1248)/'Raw Wide'!H1248</f>
        <v>-2.1422451279069013E-2</v>
      </c>
      <c r="K1250" s="5">
        <f>('Raw Wide'!I1249-'Raw Wide'!I1248)/'Raw Wide'!I1248</f>
        <v>-9.210528857488004E-2</v>
      </c>
      <c r="W1250" s="2">
        <v>44705</v>
      </c>
      <c r="X1250" s="9">
        <f>return[[#This Row],[1COV.DE]]-$N$7</f>
        <v>-1.7061908856693189E-2</v>
      </c>
      <c r="Y1250" s="9">
        <f>return[[#This Row],[ADS.DE]]-$O$7</f>
        <v>-2.4645004180646548E-2</v>
      </c>
      <c r="Z1250" s="9">
        <f>return[[#This Row],[DB1.DE]]-$P$7</f>
        <v>1.8792478691535251E-2</v>
      </c>
      <c r="AA1250" s="9">
        <f>return[[#This Row],[FME.DE]]-$Q$7</f>
        <v>-2.2845984929545852E-3</v>
      </c>
      <c r="AB1250" s="9">
        <f>return[[#This Row],[MRK.DE]]-$R$7</f>
        <v>-5.0205882892401079E-3</v>
      </c>
      <c r="AC1250" s="9">
        <f>return[[#This Row],[PUM.DE]]-$S$7</f>
        <v>-3.9275919267599095E-2</v>
      </c>
      <c r="AD1250" s="9">
        <f>return[[#This Row],[SIE.DE]]-$T$7</f>
        <v>-2.1558346875900428E-2</v>
      </c>
      <c r="AE1250" s="9">
        <f>return[[#This Row],[ZAL.DE]]-$U$7</f>
        <v>-9.2059733957716341E-2</v>
      </c>
    </row>
    <row r="1251" spans="3:31" x14ac:dyDescent="0.25">
      <c r="C1251" s="2">
        <v>44706</v>
      </c>
      <c r="D1251" s="5">
        <f>('Raw Wide'!B1250-'Raw Wide'!B1249)/'Raw Wide'!B1249</f>
        <v>0</v>
      </c>
      <c r="E1251" s="5">
        <f>('Raw Wide'!C1250-'Raw Wide'!C1249)/'Raw Wide'!C1249</f>
        <v>0</v>
      </c>
      <c r="F1251" s="5">
        <f>('Raw Wide'!D1250-'Raw Wide'!D1249)/'Raw Wide'!D1249</f>
        <v>0</v>
      </c>
      <c r="G1251" s="5">
        <f>('Raw Wide'!E1250-'Raw Wide'!E1249)/'Raw Wide'!E1249</f>
        <v>0</v>
      </c>
      <c r="H1251" s="5">
        <f>('Raw Wide'!F1250-'Raw Wide'!F1249)/'Raw Wide'!F1249</f>
        <v>0</v>
      </c>
      <c r="I1251" s="5">
        <f>('Raw Wide'!G1250-'Raw Wide'!G1249)/'Raw Wide'!G1249</f>
        <v>0</v>
      </c>
      <c r="J1251" s="5">
        <f>('Raw Wide'!H1250-'Raw Wide'!H1249)/'Raw Wide'!H1249</f>
        <v>0</v>
      </c>
      <c r="K1251" s="5">
        <f>('Raw Wide'!I1250-'Raw Wide'!I1249)/'Raw Wide'!I1249</f>
        <v>0</v>
      </c>
      <c r="W1251" s="2">
        <v>44706</v>
      </c>
      <c r="X1251" s="9">
        <f>return[[#This Row],[1COV.DE]]-$N$7</f>
        <v>3.6210759772930063E-5</v>
      </c>
      <c r="Y1251" s="9">
        <f>return[[#This Row],[ADS.DE]]-$O$7</f>
        <v>-2.5476542089638383E-4</v>
      </c>
      <c r="Z1251" s="9">
        <f>return[[#This Row],[DB1.DE]]-$P$7</f>
        <v>-5.6836370602184039E-4</v>
      </c>
      <c r="AA1251" s="9">
        <f>return[[#This Row],[FME.DE]]-$Q$7</f>
        <v>2.1188857921064204E-4</v>
      </c>
      <c r="AB1251" s="9">
        <f>return[[#This Row],[MRK.DE]]-$R$7</f>
        <v>-4.7261769635887778E-4</v>
      </c>
      <c r="AC1251" s="9">
        <f>return[[#This Row],[PUM.DE]]-$S$7</f>
        <v>-8.0212080889628602E-4</v>
      </c>
      <c r="AD1251" s="9">
        <f>return[[#This Row],[SIE.DE]]-$T$7</f>
        <v>-1.3589559683141583E-4</v>
      </c>
      <c r="AE1251" s="9">
        <f>return[[#This Row],[ZAL.DE]]-$U$7</f>
        <v>4.5554617163703678E-5</v>
      </c>
    </row>
    <row r="1252" spans="3:31" x14ac:dyDescent="0.25">
      <c r="C1252" s="2">
        <v>44707</v>
      </c>
      <c r="D1252" s="5">
        <f>('Raw Wide'!B1251-'Raw Wide'!B1250)/'Raw Wide'!B1250</f>
        <v>4.1003899552490237E-2</v>
      </c>
      <c r="E1252" s="5">
        <f>('Raw Wide'!C1251-'Raw Wide'!C1250)/'Raw Wide'!C1250</f>
        <v>3.2476624400875474E-2</v>
      </c>
      <c r="F1252" s="5">
        <f>('Raw Wide'!D1251-'Raw Wide'!D1250)/'Raw Wide'!D1250</f>
        <v>-1.2662079734866018E-2</v>
      </c>
      <c r="G1252" s="5">
        <f>('Raw Wide'!E1251-'Raw Wide'!E1250)/'Raw Wide'!E1250</f>
        <v>1.3228477176054285E-2</v>
      </c>
      <c r="H1252" s="5">
        <f>('Raw Wide'!F1251-'Raw Wide'!F1250)/'Raw Wide'!F1250</f>
        <v>1.7132380909226515E-3</v>
      </c>
      <c r="I1252" s="5">
        <f>('Raw Wide'!G1251-'Raw Wide'!G1250)/'Raw Wide'!G1250</f>
        <v>6.2500033068783128E-2</v>
      </c>
      <c r="J1252" s="5">
        <f>('Raw Wide'!H1251-'Raw Wide'!H1250)/'Raw Wide'!H1250</f>
        <v>3.7828372272198985E-2</v>
      </c>
      <c r="K1252" s="5">
        <f>('Raw Wide'!I1251-'Raw Wide'!I1250)/'Raw Wide'!I1250</f>
        <v>0.14708606228800494</v>
      </c>
      <c r="W1252" s="2">
        <v>44707</v>
      </c>
      <c r="X1252" s="9">
        <f>return[[#This Row],[1COV.DE]]-$N$7</f>
        <v>4.1040110312263164E-2</v>
      </c>
      <c r="Y1252" s="9">
        <f>return[[#This Row],[ADS.DE]]-$O$7</f>
        <v>3.222185897997909E-2</v>
      </c>
      <c r="Z1252" s="9">
        <f>return[[#This Row],[DB1.DE]]-$P$7</f>
        <v>-1.3230443440887859E-2</v>
      </c>
      <c r="AA1252" s="9">
        <f>return[[#This Row],[FME.DE]]-$Q$7</f>
        <v>1.3440365755264926E-2</v>
      </c>
      <c r="AB1252" s="9">
        <f>return[[#This Row],[MRK.DE]]-$R$7</f>
        <v>1.2406203945637738E-3</v>
      </c>
      <c r="AC1252" s="9">
        <f>return[[#This Row],[PUM.DE]]-$S$7</f>
        <v>6.1697912259886842E-2</v>
      </c>
      <c r="AD1252" s="9">
        <f>return[[#This Row],[SIE.DE]]-$T$7</f>
        <v>3.769247667536757E-2</v>
      </c>
      <c r="AE1252" s="9">
        <f>return[[#This Row],[ZAL.DE]]-$U$7</f>
        <v>0.14713161690516866</v>
      </c>
    </row>
    <row r="1253" spans="3:31" x14ac:dyDescent="0.25">
      <c r="C1253" s="2">
        <v>44708</v>
      </c>
      <c r="D1253" s="5">
        <f>('Raw Wide'!B1252-'Raw Wide'!B1251)/'Raw Wide'!B1251</f>
        <v>0</v>
      </c>
      <c r="E1253" s="5">
        <f>('Raw Wide'!C1252-'Raw Wide'!C1251)/'Raw Wide'!C1251</f>
        <v>0</v>
      </c>
      <c r="F1253" s="5">
        <f>('Raw Wide'!D1252-'Raw Wide'!D1251)/'Raw Wide'!D1251</f>
        <v>0</v>
      </c>
      <c r="G1253" s="5">
        <f>('Raw Wide'!E1252-'Raw Wide'!E1251)/'Raw Wide'!E1251</f>
        <v>0</v>
      </c>
      <c r="H1253" s="5">
        <f>('Raw Wide'!F1252-'Raw Wide'!F1251)/'Raw Wide'!F1251</f>
        <v>0</v>
      </c>
      <c r="I1253" s="5">
        <f>('Raw Wide'!G1252-'Raw Wide'!G1251)/'Raw Wide'!G1251</f>
        <v>0</v>
      </c>
      <c r="J1253" s="5">
        <f>('Raw Wide'!H1252-'Raw Wide'!H1251)/'Raw Wide'!H1251</f>
        <v>0</v>
      </c>
      <c r="K1253" s="5">
        <f>('Raw Wide'!I1252-'Raw Wide'!I1251)/'Raw Wide'!I1251</f>
        <v>0</v>
      </c>
      <c r="W1253" s="2">
        <v>44708</v>
      </c>
      <c r="X1253" s="9">
        <f>return[[#This Row],[1COV.DE]]-$N$7</f>
        <v>3.6210759772930063E-5</v>
      </c>
      <c r="Y1253" s="9">
        <f>return[[#This Row],[ADS.DE]]-$O$7</f>
        <v>-2.5476542089638383E-4</v>
      </c>
      <c r="Z1253" s="9">
        <f>return[[#This Row],[DB1.DE]]-$P$7</f>
        <v>-5.6836370602184039E-4</v>
      </c>
      <c r="AA1253" s="9">
        <f>return[[#This Row],[FME.DE]]-$Q$7</f>
        <v>2.1188857921064204E-4</v>
      </c>
      <c r="AB1253" s="9">
        <f>return[[#This Row],[MRK.DE]]-$R$7</f>
        <v>-4.7261769635887778E-4</v>
      </c>
      <c r="AC1253" s="9">
        <f>return[[#This Row],[PUM.DE]]-$S$7</f>
        <v>-8.0212080889628602E-4</v>
      </c>
      <c r="AD1253" s="9">
        <f>return[[#This Row],[SIE.DE]]-$T$7</f>
        <v>-1.3589559683141583E-4</v>
      </c>
      <c r="AE1253" s="9">
        <f>return[[#This Row],[ZAL.DE]]-$U$7</f>
        <v>4.5554617163703678E-5</v>
      </c>
    </row>
    <row r="1254" spans="3:31" x14ac:dyDescent="0.25">
      <c r="C1254" s="2">
        <v>44711</v>
      </c>
      <c r="D1254" s="5">
        <f>('Raw Wide'!B1253-'Raw Wide'!B1252)/'Raw Wide'!B1252</f>
        <v>0</v>
      </c>
      <c r="E1254" s="5">
        <f>('Raw Wide'!C1253-'Raw Wide'!C1252)/'Raw Wide'!C1252</f>
        <v>0</v>
      </c>
      <c r="F1254" s="5">
        <f>('Raw Wide'!D1253-'Raw Wide'!D1252)/'Raw Wide'!D1252</f>
        <v>0</v>
      </c>
      <c r="G1254" s="5">
        <f>('Raw Wide'!E1253-'Raw Wide'!E1252)/'Raw Wide'!E1252</f>
        <v>0</v>
      </c>
      <c r="H1254" s="5">
        <f>('Raw Wide'!F1253-'Raw Wide'!F1252)/'Raw Wide'!F1252</f>
        <v>0</v>
      </c>
      <c r="I1254" s="5">
        <f>('Raw Wide'!G1253-'Raw Wide'!G1252)/'Raw Wide'!G1252</f>
        <v>0</v>
      </c>
      <c r="J1254" s="5">
        <f>('Raw Wide'!H1253-'Raw Wide'!H1252)/'Raw Wide'!H1252</f>
        <v>0</v>
      </c>
      <c r="K1254" s="5">
        <f>('Raw Wide'!I1253-'Raw Wide'!I1252)/'Raw Wide'!I1252</f>
        <v>0</v>
      </c>
      <c r="W1254" s="2">
        <v>44711</v>
      </c>
      <c r="X1254" s="9">
        <f>return[[#This Row],[1COV.DE]]-$N$7</f>
        <v>3.6210759772930063E-5</v>
      </c>
      <c r="Y1254" s="9">
        <f>return[[#This Row],[ADS.DE]]-$O$7</f>
        <v>-2.5476542089638383E-4</v>
      </c>
      <c r="Z1254" s="9">
        <f>return[[#This Row],[DB1.DE]]-$P$7</f>
        <v>-5.6836370602184039E-4</v>
      </c>
      <c r="AA1254" s="9">
        <f>return[[#This Row],[FME.DE]]-$Q$7</f>
        <v>2.1188857921064204E-4</v>
      </c>
      <c r="AB1254" s="9">
        <f>return[[#This Row],[MRK.DE]]-$R$7</f>
        <v>-4.7261769635887778E-4</v>
      </c>
      <c r="AC1254" s="9">
        <f>return[[#This Row],[PUM.DE]]-$S$7</f>
        <v>-8.0212080889628602E-4</v>
      </c>
      <c r="AD1254" s="9">
        <f>return[[#This Row],[SIE.DE]]-$T$7</f>
        <v>-1.3589559683141583E-4</v>
      </c>
      <c r="AE1254" s="9">
        <f>return[[#This Row],[ZAL.DE]]-$U$7</f>
        <v>4.5554617163703678E-5</v>
      </c>
    </row>
    <row r="1255" spans="3:31" x14ac:dyDescent="0.25">
      <c r="C1255" s="2">
        <v>44712</v>
      </c>
      <c r="D1255" s="5">
        <f>('Raw Wide'!B1254-'Raw Wide'!B1253)/'Raw Wide'!B1253</f>
        <v>1.4561972178609908E-2</v>
      </c>
      <c r="E1255" s="5">
        <f>('Raw Wide'!C1254-'Raw Wide'!C1253)/'Raw Wide'!C1253</f>
        <v>4.3561960951628148E-2</v>
      </c>
      <c r="F1255" s="5">
        <f>('Raw Wide'!D1254-'Raw Wide'!D1253)/'Raw Wide'!D1253</f>
        <v>-4.5801526717557252E-2</v>
      </c>
      <c r="G1255" s="5">
        <f>('Raw Wide'!E1254-'Raw Wide'!E1253)/'Raw Wide'!E1253</f>
        <v>-7.0573394495406882E-4</v>
      </c>
      <c r="H1255" s="5">
        <f>('Raw Wide'!F1254-'Raw Wide'!F1253)/'Raw Wide'!F1253</f>
        <v>-2.280467580859737E-3</v>
      </c>
      <c r="I1255" s="5">
        <f>('Raw Wide'!G1254-'Raw Wide'!G1253)/'Raw Wide'!G1253</f>
        <v>7.7186412163510298E-2</v>
      </c>
      <c r="J1255" s="5">
        <f>('Raw Wide'!H1254-'Raw Wide'!H1253)/'Raw Wide'!H1253</f>
        <v>3.3074629591831689E-2</v>
      </c>
      <c r="K1255" s="5">
        <f>('Raw Wide'!I1254-'Raw Wide'!I1253)/'Raw Wide'!I1253</f>
        <v>1.7473037164703276E-2</v>
      </c>
      <c r="W1255" s="2">
        <v>44712</v>
      </c>
      <c r="X1255" s="9">
        <f>return[[#This Row],[1COV.DE]]-$N$7</f>
        <v>1.4598182938382838E-2</v>
      </c>
      <c r="Y1255" s="9">
        <f>return[[#This Row],[ADS.DE]]-$O$7</f>
        <v>4.3307195530731764E-2</v>
      </c>
      <c r="Z1255" s="9">
        <f>return[[#This Row],[DB1.DE]]-$P$7</f>
        <v>-4.6369890423579092E-2</v>
      </c>
      <c r="AA1255" s="9">
        <f>return[[#This Row],[FME.DE]]-$Q$7</f>
        <v>-4.9384536574342678E-4</v>
      </c>
      <c r="AB1255" s="9">
        <f>return[[#This Row],[MRK.DE]]-$R$7</f>
        <v>-2.753085277218615E-3</v>
      </c>
      <c r="AC1255" s="9">
        <f>return[[#This Row],[PUM.DE]]-$S$7</f>
        <v>7.6384291354614012E-2</v>
      </c>
      <c r="AD1255" s="9">
        <f>return[[#This Row],[SIE.DE]]-$T$7</f>
        <v>3.2938733995000274E-2</v>
      </c>
      <c r="AE1255" s="9">
        <f>return[[#This Row],[ZAL.DE]]-$U$7</f>
        <v>1.7518591781866981E-2</v>
      </c>
    </row>
    <row r="1256" spans="3:31" x14ac:dyDescent="0.25">
      <c r="C1256" s="2">
        <v>44713</v>
      </c>
      <c r="D1256" s="5">
        <f>('Raw Wide'!B1255-'Raw Wide'!B1254)/'Raw Wide'!B1254</f>
        <v>1.3647105882352949E-2</v>
      </c>
      <c r="E1256" s="5">
        <f>('Raw Wide'!C1255-'Raw Wide'!C1254)/'Raw Wide'!C1254</f>
        <v>-1.0950910350990054E-2</v>
      </c>
      <c r="F1256" s="5">
        <f>('Raw Wide'!D1255-'Raw Wide'!D1254)/'Raw Wide'!D1254</f>
        <v>-1.2159961599999951E-2</v>
      </c>
      <c r="G1256" s="5">
        <f>('Raw Wide'!E1255-'Raw Wide'!E1254)/'Raw Wide'!E1254</f>
        <v>-2.5776818957924122E-2</v>
      </c>
      <c r="H1256" s="5">
        <f>('Raw Wide'!F1255-'Raw Wide'!F1254)/'Raw Wide'!F1254</f>
        <v>-1.6571394285714244E-2</v>
      </c>
      <c r="I1256" s="5">
        <f>('Raw Wide'!G1255-'Raw Wide'!G1254)/'Raw Wide'!G1254</f>
        <v>-1.4735683115635901E-2</v>
      </c>
      <c r="J1256" s="5">
        <f>('Raw Wide'!H1255-'Raw Wide'!H1254)/'Raw Wide'!H1254</f>
        <v>1.1434171652495264E-3</v>
      </c>
      <c r="K1256" s="5">
        <f>('Raw Wide'!I1255-'Raw Wide'!I1254)/'Raw Wide'!I1254</f>
        <v>-6.5785921573892889E-2</v>
      </c>
      <c r="W1256" s="2">
        <v>44713</v>
      </c>
      <c r="X1256" s="9">
        <f>return[[#This Row],[1COV.DE]]-$N$7</f>
        <v>1.3683316642125879E-2</v>
      </c>
      <c r="Y1256" s="9">
        <f>return[[#This Row],[ADS.DE]]-$O$7</f>
        <v>-1.1205675771886438E-2</v>
      </c>
      <c r="Z1256" s="9">
        <f>return[[#This Row],[DB1.DE]]-$P$7</f>
        <v>-1.2728325306021792E-2</v>
      </c>
      <c r="AA1256" s="9">
        <f>return[[#This Row],[FME.DE]]-$Q$7</f>
        <v>-2.556493037871348E-2</v>
      </c>
      <c r="AB1256" s="9">
        <f>return[[#This Row],[MRK.DE]]-$R$7</f>
        <v>-1.7044011982073122E-2</v>
      </c>
      <c r="AC1256" s="9">
        <f>return[[#This Row],[PUM.DE]]-$S$7</f>
        <v>-1.5537803924532188E-2</v>
      </c>
      <c r="AD1256" s="9">
        <f>return[[#This Row],[SIE.DE]]-$T$7</f>
        <v>1.0075215684181105E-3</v>
      </c>
      <c r="AE1256" s="9">
        <f>return[[#This Row],[ZAL.DE]]-$U$7</f>
        <v>-6.574036695672919E-2</v>
      </c>
    </row>
    <row r="1257" spans="3:31" x14ac:dyDescent="0.25">
      <c r="C1257" s="2">
        <v>44714</v>
      </c>
      <c r="D1257" s="5">
        <f>('Raw Wide'!B1256-'Raw Wide'!B1255)/'Raw Wide'!B1255</f>
        <v>0</v>
      </c>
      <c r="E1257" s="5">
        <f>('Raw Wide'!C1256-'Raw Wide'!C1255)/'Raw Wide'!C1255</f>
        <v>0</v>
      </c>
      <c r="F1257" s="5">
        <f>('Raw Wide'!D1256-'Raw Wide'!D1255)/'Raw Wide'!D1255</f>
        <v>0</v>
      </c>
      <c r="G1257" s="5">
        <f>('Raw Wide'!E1256-'Raw Wide'!E1255)/'Raw Wide'!E1255</f>
        <v>0</v>
      </c>
      <c r="H1257" s="5">
        <f>('Raw Wide'!F1256-'Raw Wide'!F1255)/'Raw Wide'!F1255</f>
        <v>0</v>
      </c>
      <c r="I1257" s="5">
        <f>('Raw Wide'!G1256-'Raw Wide'!G1255)/'Raw Wide'!G1255</f>
        <v>0</v>
      </c>
      <c r="J1257" s="5">
        <f>('Raw Wide'!H1256-'Raw Wide'!H1255)/'Raw Wide'!H1255</f>
        <v>0</v>
      </c>
      <c r="K1257" s="5">
        <f>('Raw Wide'!I1256-'Raw Wide'!I1255)/'Raw Wide'!I1255</f>
        <v>0</v>
      </c>
      <c r="W1257" s="2">
        <v>44714</v>
      </c>
      <c r="X1257" s="9">
        <f>return[[#This Row],[1COV.DE]]-$N$7</f>
        <v>3.6210759772930063E-5</v>
      </c>
      <c r="Y1257" s="9">
        <f>return[[#This Row],[ADS.DE]]-$O$7</f>
        <v>-2.5476542089638383E-4</v>
      </c>
      <c r="Z1257" s="9">
        <f>return[[#This Row],[DB1.DE]]-$P$7</f>
        <v>-5.6836370602184039E-4</v>
      </c>
      <c r="AA1257" s="9">
        <f>return[[#This Row],[FME.DE]]-$Q$7</f>
        <v>2.1188857921064204E-4</v>
      </c>
      <c r="AB1257" s="9">
        <f>return[[#This Row],[MRK.DE]]-$R$7</f>
        <v>-4.7261769635887778E-4</v>
      </c>
      <c r="AC1257" s="9">
        <f>return[[#This Row],[PUM.DE]]-$S$7</f>
        <v>-8.0212080889628602E-4</v>
      </c>
      <c r="AD1257" s="9">
        <f>return[[#This Row],[SIE.DE]]-$T$7</f>
        <v>-1.3589559683141583E-4</v>
      </c>
      <c r="AE1257" s="9">
        <f>return[[#This Row],[ZAL.DE]]-$U$7</f>
        <v>4.5554617163703678E-5</v>
      </c>
    </row>
    <row r="1258" spans="3:31" x14ac:dyDescent="0.25">
      <c r="C1258" s="2">
        <v>44715</v>
      </c>
      <c r="D1258" s="5">
        <f>('Raw Wide'!B1257-'Raw Wide'!B1256)/'Raw Wide'!B1256</f>
        <v>0</v>
      </c>
      <c r="E1258" s="5">
        <f>('Raw Wide'!C1257-'Raw Wide'!C1256)/'Raw Wide'!C1256</f>
        <v>0</v>
      </c>
      <c r="F1258" s="5">
        <f>('Raw Wide'!D1257-'Raw Wide'!D1256)/'Raw Wide'!D1256</f>
        <v>0</v>
      </c>
      <c r="G1258" s="5">
        <f>('Raw Wide'!E1257-'Raw Wide'!E1256)/'Raw Wide'!E1256</f>
        <v>-3.4070333454150052E-2</v>
      </c>
      <c r="H1258" s="5">
        <f>('Raw Wide'!F1257-'Raw Wide'!F1256)/'Raw Wide'!F1256</f>
        <v>0</v>
      </c>
      <c r="I1258" s="5">
        <f>('Raw Wide'!G1257-'Raw Wide'!G1256)/'Raw Wide'!G1256</f>
        <v>0</v>
      </c>
      <c r="J1258" s="5">
        <f>('Raw Wide'!H1257-'Raw Wide'!H1256)/'Raw Wide'!H1256</f>
        <v>1.1747389268275673E-2</v>
      </c>
      <c r="K1258" s="5">
        <f>('Raw Wide'!I1257-'Raw Wide'!I1256)/'Raw Wide'!I1256</f>
        <v>0</v>
      </c>
      <c r="W1258" s="2">
        <v>44715</v>
      </c>
      <c r="X1258" s="9">
        <f>return[[#This Row],[1COV.DE]]-$N$7</f>
        <v>3.6210759772930063E-5</v>
      </c>
      <c r="Y1258" s="9">
        <f>return[[#This Row],[ADS.DE]]-$O$7</f>
        <v>-2.5476542089638383E-4</v>
      </c>
      <c r="Z1258" s="9">
        <f>return[[#This Row],[DB1.DE]]-$P$7</f>
        <v>-5.6836370602184039E-4</v>
      </c>
      <c r="AA1258" s="9">
        <f>return[[#This Row],[FME.DE]]-$Q$7</f>
        <v>-3.3858444874939407E-2</v>
      </c>
      <c r="AB1258" s="9">
        <f>return[[#This Row],[MRK.DE]]-$R$7</f>
        <v>-4.7261769635887778E-4</v>
      </c>
      <c r="AC1258" s="9">
        <f>return[[#This Row],[PUM.DE]]-$S$7</f>
        <v>-8.0212080889628602E-4</v>
      </c>
      <c r="AD1258" s="9">
        <f>return[[#This Row],[SIE.DE]]-$T$7</f>
        <v>1.1611493671444257E-2</v>
      </c>
      <c r="AE1258" s="9">
        <f>return[[#This Row],[ZAL.DE]]-$U$7</f>
        <v>4.5554617163703678E-5</v>
      </c>
    </row>
    <row r="1259" spans="3:31" x14ac:dyDescent="0.25">
      <c r="C1259" s="2">
        <v>44718</v>
      </c>
      <c r="D1259" s="5">
        <f>('Raw Wide'!B1258-'Raw Wide'!B1257)/'Raw Wide'!B1257</f>
        <v>2.2748350847337458E-2</v>
      </c>
      <c r="E1259" s="5">
        <f>('Raw Wide'!C1258-'Raw Wide'!C1257)/'Raw Wide'!C1257</f>
        <v>3.2339366012504325E-2</v>
      </c>
      <c r="F1259" s="5">
        <f>('Raw Wide'!D1258-'Raw Wide'!D1257)/'Raw Wide'!D1257</f>
        <v>1.3281424815752743E-2</v>
      </c>
      <c r="G1259" s="5">
        <f>('Raw Wide'!E1258-'Raw Wide'!E1257)/'Raw Wide'!E1257</f>
        <v>6.0037524578565246E-3</v>
      </c>
      <c r="H1259" s="5">
        <f>('Raw Wide'!F1258-'Raw Wide'!F1257)/'Raw Wide'!F1257</f>
        <v>1.8884368894211426E-2</v>
      </c>
      <c r="I1259" s="5">
        <f>('Raw Wide'!G1258-'Raw Wide'!G1257)/'Raw Wide'!G1257</f>
        <v>4.1642289221801694E-2</v>
      </c>
      <c r="J1259" s="5">
        <f>('Raw Wide'!H1258-'Raw Wide'!H1257)/'Raw Wide'!H1257</f>
        <v>1.4675044702669971E-2</v>
      </c>
      <c r="K1259" s="5">
        <f>('Raw Wide'!I1258-'Raw Wide'!I1257)/'Raw Wide'!I1257</f>
        <v>3.5067787469802464E-2</v>
      </c>
      <c r="W1259" s="2">
        <v>44718</v>
      </c>
      <c r="X1259" s="9">
        <f>return[[#This Row],[1COV.DE]]-$N$7</f>
        <v>2.2784561607110388E-2</v>
      </c>
      <c r="Y1259" s="9">
        <f>return[[#This Row],[ADS.DE]]-$O$7</f>
        <v>3.2084600591607941E-2</v>
      </c>
      <c r="Z1259" s="9">
        <f>return[[#This Row],[DB1.DE]]-$P$7</f>
        <v>1.2713061109730903E-2</v>
      </c>
      <c r="AA1259" s="9">
        <f>return[[#This Row],[FME.DE]]-$Q$7</f>
        <v>6.2156410370671662E-3</v>
      </c>
      <c r="AB1259" s="9">
        <f>return[[#This Row],[MRK.DE]]-$R$7</f>
        <v>1.8411751197852547E-2</v>
      </c>
      <c r="AC1259" s="9">
        <f>return[[#This Row],[PUM.DE]]-$S$7</f>
        <v>4.0840168412905407E-2</v>
      </c>
      <c r="AD1259" s="9">
        <f>return[[#This Row],[SIE.DE]]-$T$7</f>
        <v>1.4539149105838554E-2</v>
      </c>
      <c r="AE1259" s="9">
        <f>return[[#This Row],[ZAL.DE]]-$U$7</f>
        <v>3.5113342086966169E-2</v>
      </c>
    </row>
    <row r="1260" spans="3:31" x14ac:dyDescent="0.25">
      <c r="C1260" s="2">
        <v>44719</v>
      </c>
      <c r="D1260" s="5">
        <f>('Raw Wide'!B1259-'Raw Wide'!B1258)/'Raw Wide'!B1258</f>
        <v>-1.4979550272819992E-2</v>
      </c>
      <c r="E1260" s="5">
        <f>('Raw Wide'!C1259-'Raw Wide'!C1258)/'Raw Wide'!C1258</f>
        <v>-1.2424317987136483E-2</v>
      </c>
      <c r="F1260" s="5">
        <f>('Raw Wide'!D1259-'Raw Wide'!D1258)/'Raw Wide'!D1258</f>
        <v>-1.5984655344679872E-2</v>
      </c>
      <c r="G1260" s="5">
        <f>('Raw Wide'!E1259-'Raw Wide'!E1258)/'Raw Wide'!E1258</f>
        <v>1.0070887916279084E-2</v>
      </c>
      <c r="H1260" s="5">
        <f>('Raw Wide'!F1259-'Raw Wide'!F1258)/'Raw Wide'!F1258</f>
        <v>-9.4098029286637797E-3</v>
      </c>
      <c r="I1260" s="5">
        <f>('Raw Wide'!G1259-'Raw Wide'!G1258)/'Raw Wide'!G1258</f>
        <v>-1.970706616403385E-3</v>
      </c>
      <c r="J1260" s="5">
        <f>('Raw Wide'!H1259-'Raw Wide'!H1258)/'Raw Wide'!H1258</f>
        <v>-6.6751114645617069E-3</v>
      </c>
      <c r="K1260" s="5">
        <f>('Raw Wide'!I1259-'Raw Wide'!I1258)/'Raw Wide'!I1258</f>
        <v>-4.8360549090740362E-2</v>
      </c>
      <c r="W1260" s="2">
        <v>44719</v>
      </c>
      <c r="X1260" s="9">
        <f>return[[#This Row],[1COV.DE]]-$N$7</f>
        <v>-1.4943339513047061E-2</v>
      </c>
      <c r="Y1260" s="9">
        <f>return[[#This Row],[ADS.DE]]-$O$7</f>
        <v>-1.2679083408032867E-2</v>
      </c>
      <c r="Z1260" s="9">
        <f>return[[#This Row],[DB1.DE]]-$P$7</f>
        <v>-1.6553019050701712E-2</v>
      </c>
      <c r="AA1260" s="9">
        <f>return[[#This Row],[FME.DE]]-$Q$7</f>
        <v>1.0282776495489726E-2</v>
      </c>
      <c r="AB1260" s="9">
        <f>return[[#This Row],[MRK.DE]]-$R$7</f>
        <v>-9.882420625022658E-3</v>
      </c>
      <c r="AC1260" s="9">
        <f>return[[#This Row],[PUM.DE]]-$S$7</f>
        <v>-2.7728274252996708E-3</v>
      </c>
      <c r="AD1260" s="9">
        <f>return[[#This Row],[SIE.DE]]-$T$7</f>
        <v>-6.8110070613931224E-3</v>
      </c>
      <c r="AE1260" s="9">
        <f>return[[#This Row],[ZAL.DE]]-$U$7</f>
        <v>-4.8314994473576657E-2</v>
      </c>
    </row>
    <row r="1261" spans="3:31" x14ac:dyDescent="0.25">
      <c r="C1261" s="2">
        <v>44720</v>
      </c>
      <c r="D1261" s="5">
        <f>('Raw Wide'!B1260-'Raw Wide'!B1259)/'Raw Wide'!B1259</f>
        <v>9.4469811314755025E-3</v>
      </c>
      <c r="E1261" s="5">
        <f>('Raw Wide'!C1260-'Raw Wide'!C1259)/'Raw Wide'!C1259</f>
        <v>5.2687956989247303E-3</v>
      </c>
      <c r="F1261" s="5">
        <f>('Raw Wide'!D1260-'Raw Wide'!D1259)/'Raw Wide'!D1259</f>
        <v>-1.9493178147882189E-2</v>
      </c>
      <c r="G1261" s="5">
        <f>('Raw Wide'!E1260-'Raw Wide'!E1259)/'Raw Wide'!E1259</f>
        <v>-1.9571676514032445E-2</v>
      </c>
      <c r="H1261" s="5">
        <f>('Raw Wide'!F1260-'Raw Wide'!F1259)/'Raw Wide'!F1259</f>
        <v>1.3241237994955198E-2</v>
      </c>
      <c r="I1261" s="5">
        <f>('Raw Wide'!G1260-'Raw Wide'!G1259)/'Raw Wide'!G1259</f>
        <v>2.0874399975334308E-2</v>
      </c>
      <c r="J1261" s="5">
        <f>('Raw Wide'!H1260-'Raw Wide'!H1259)/'Raw Wide'!H1259</f>
        <v>-6.7199679999999946E-3</v>
      </c>
      <c r="K1261" s="5">
        <f>('Raw Wide'!I1260-'Raw Wide'!I1259)/'Raw Wide'!I1259</f>
        <v>-9.187596371656748E-3</v>
      </c>
      <c r="W1261" s="2">
        <v>44720</v>
      </c>
      <c r="X1261" s="9">
        <f>return[[#This Row],[1COV.DE]]-$N$7</f>
        <v>9.4831918912484329E-3</v>
      </c>
      <c r="Y1261" s="9">
        <f>return[[#This Row],[ADS.DE]]-$O$7</f>
        <v>5.0140302780283461E-3</v>
      </c>
      <c r="Z1261" s="9">
        <f>return[[#This Row],[DB1.DE]]-$P$7</f>
        <v>-2.006154185390403E-2</v>
      </c>
      <c r="AA1261" s="9">
        <f>return[[#This Row],[FME.DE]]-$Q$7</f>
        <v>-1.9359787934821803E-2</v>
      </c>
      <c r="AB1261" s="9">
        <f>return[[#This Row],[MRK.DE]]-$R$7</f>
        <v>1.2768620298596319E-2</v>
      </c>
      <c r="AC1261" s="9">
        <f>return[[#This Row],[PUM.DE]]-$S$7</f>
        <v>2.0072279166438022E-2</v>
      </c>
      <c r="AD1261" s="9">
        <f>return[[#This Row],[SIE.DE]]-$T$7</f>
        <v>-6.85586359683141E-3</v>
      </c>
      <c r="AE1261" s="9">
        <f>return[[#This Row],[ZAL.DE]]-$U$7</f>
        <v>-9.1420417544930445E-3</v>
      </c>
    </row>
    <row r="1262" spans="3:31" x14ac:dyDescent="0.25">
      <c r="C1262" s="2">
        <v>44721</v>
      </c>
      <c r="D1262" s="5">
        <f>('Raw Wide'!B1261-'Raw Wide'!B1260)/'Raw Wide'!B1260</f>
        <v>-1.0271627247851531E-2</v>
      </c>
      <c r="E1262" s="5">
        <f>('Raw Wide'!C1261-'Raw Wide'!C1260)/'Raw Wide'!C1260</f>
        <v>-2.9842775266718947E-2</v>
      </c>
      <c r="F1262" s="5">
        <f>('Raw Wide'!D1261-'Raw Wide'!D1260)/'Raw Wide'!D1260</f>
        <v>-2.3193572824130705E-3</v>
      </c>
      <c r="G1262" s="5">
        <f>('Raw Wide'!E1261-'Raw Wide'!E1260)/'Raw Wide'!E1260</f>
        <v>-3.4274935377587072E-2</v>
      </c>
      <c r="H1262" s="5">
        <f>('Raw Wide'!F1261-'Raw Wide'!F1260)/'Raw Wide'!F1260</f>
        <v>-1.6761346590909068E-2</v>
      </c>
      <c r="I1262" s="5">
        <f>('Raw Wide'!G1261-'Raw Wide'!G1260)/'Raw Wide'!G1260</f>
        <v>-2.6250263591472745E-2</v>
      </c>
      <c r="J1262" s="5">
        <f>('Raw Wide'!H1261-'Raw Wide'!H1260)/'Raw Wide'!H1260</f>
        <v>-1.9974258377117915E-2</v>
      </c>
      <c r="K1262" s="5">
        <f>('Raw Wide'!I1261-'Raw Wide'!I1260)/'Raw Wide'!I1260</f>
        <v>-8.4613102556540365E-2</v>
      </c>
      <c r="W1262" s="2">
        <v>44721</v>
      </c>
      <c r="X1262" s="9">
        <f>return[[#This Row],[1COV.DE]]-$N$7</f>
        <v>-1.0235416488078601E-2</v>
      </c>
      <c r="Y1262" s="9">
        <f>return[[#This Row],[ADS.DE]]-$O$7</f>
        <v>-3.0097540687615332E-2</v>
      </c>
      <c r="Z1262" s="9">
        <f>return[[#This Row],[DB1.DE]]-$P$7</f>
        <v>-2.887720988434911E-3</v>
      </c>
      <c r="AA1262" s="9">
        <f>return[[#This Row],[FME.DE]]-$Q$7</f>
        <v>-3.4063046798376427E-2</v>
      </c>
      <c r="AB1262" s="9">
        <f>return[[#This Row],[MRK.DE]]-$R$7</f>
        <v>-1.7233964287267946E-2</v>
      </c>
      <c r="AC1262" s="9">
        <f>return[[#This Row],[PUM.DE]]-$S$7</f>
        <v>-2.7052384400369032E-2</v>
      </c>
      <c r="AD1262" s="9">
        <f>return[[#This Row],[SIE.DE]]-$T$7</f>
        <v>-2.011015397394933E-2</v>
      </c>
      <c r="AE1262" s="9">
        <f>return[[#This Row],[ZAL.DE]]-$U$7</f>
        <v>-8.4567547939376667E-2</v>
      </c>
    </row>
    <row r="1263" spans="3:31" x14ac:dyDescent="0.25">
      <c r="C1263" s="2">
        <v>44722</v>
      </c>
      <c r="D1263" s="5">
        <f>('Raw Wide'!B1262-'Raw Wide'!B1261)/'Raw Wide'!B1261</f>
        <v>-4.151291417175007E-2</v>
      </c>
      <c r="E1263" s="5">
        <f>('Raw Wide'!C1262-'Raw Wide'!C1261)/'Raw Wide'!C1261</f>
        <v>-3.1422255725102155E-2</v>
      </c>
      <c r="F1263" s="5">
        <f>('Raw Wide'!D1262-'Raw Wide'!D1261)/'Raw Wide'!D1261</f>
        <v>9.2991960950010236E-3</v>
      </c>
      <c r="G1263" s="5">
        <f>('Raw Wide'!E1262-'Raw Wide'!E1261)/'Raw Wide'!E1261</f>
        <v>-5.0701834062046964E-3</v>
      </c>
      <c r="H1263" s="5">
        <f>('Raw Wide'!F1262-'Raw Wide'!F1261)/'Raw Wide'!F1261</f>
        <v>-2.5426228972674512E-2</v>
      </c>
      <c r="I1263" s="5">
        <f>('Raw Wide'!G1262-'Raw Wide'!G1261)/'Raw Wide'!G1261</f>
        <v>-1.6742337539344211E-2</v>
      </c>
      <c r="J1263" s="5">
        <f>('Raw Wide'!H1262-'Raw Wide'!H1261)/'Raw Wide'!H1261</f>
        <v>-5.4076282051282107E-2</v>
      </c>
      <c r="K1263" s="5">
        <f>('Raw Wide'!I1262-'Raw Wide'!I1261)/'Raw Wide'!I1261</f>
        <v>-2.6274137385248444E-2</v>
      </c>
      <c r="W1263" s="2">
        <v>44722</v>
      </c>
      <c r="X1263" s="9">
        <f>return[[#This Row],[1COV.DE]]-$N$7</f>
        <v>-4.1476703411977144E-2</v>
      </c>
      <c r="Y1263" s="9">
        <f>return[[#This Row],[ADS.DE]]-$O$7</f>
        <v>-3.1677021145998539E-2</v>
      </c>
      <c r="Z1263" s="9">
        <f>return[[#This Row],[DB1.DE]]-$P$7</f>
        <v>8.7308323889791831E-3</v>
      </c>
      <c r="AA1263" s="9">
        <f>return[[#This Row],[FME.DE]]-$Q$7</f>
        <v>-4.8582948269940539E-3</v>
      </c>
      <c r="AB1263" s="9">
        <f>return[[#This Row],[MRK.DE]]-$R$7</f>
        <v>-2.5898846669033391E-2</v>
      </c>
      <c r="AC1263" s="9">
        <f>return[[#This Row],[PUM.DE]]-$S$7</f>
        <v>-1.7544458348240498E-2</v>
      </c>
      <c r="AD1263" s="9">
        <f>return[[#This Row],[SIE.DE]]-$T$7</f>
        <v>-5.4212177648113521E-2</v>
      </c>
      <c r="AE1263" s="9">
        <f>return[[#This Row],[ZAL.DE]]-$U$7</f>
        <v>-2.6228582768084738E-2</v>
      </c>
    </row>
    <row r="1264" spans="3:31" x14ac:dyDescent="0.25">
      <c r="C1264" s="2">
        <v>44725</v>
      </c>
      <c r="D1264" s="5">
        <f>('Raw Wide'!B1263-'Raw Wide'!B1262)/'Raw Wide'!B1262</f>
        <v>-1.9008685779386691E-2</v>
      </c>
      <c r="E1264" s="5">
        <f>('Raw Wide'!C1263-'Raw Wide'!C1262)/'Raw Wide'!C1262</f>
        <v>-3.4262971558274985E-2</v>
      </c>
      <c r="F1264" s="5">
        <f>('Raw Wide'!D1263-'Raw Wide'!D1262)/'Raw Wide'!D1262</f>
        <v>-1.2174998595096969E-2</v>
      </c>
      <c r="G1264" s="5">
        <f>('Raw Wide'!E1263-'Raw Wide'!E1262)/'Raw Wide'!E1262</f>
        <v>5.8800470403762668E-3</v>
      </c>
      <c r="H1264" s="5">
        <f>('Raw Wide'!F1263-'Raw Wide'!F1262)/'Raw Wide'!F1262</f>
        <v>-6.225840719567324E-3</v>
      </c>
      <c r="I1264" s="5">
        <f>('Raw Wide'!G1263-'Raw Wide'!G1262)/'Raw Wide'!G1262</f>
        <v>-4.040408194498929E-2</v>
      </c>
      <c r="J1264" s="5">
        <f>('Raw Wide'!H1263-'Raw Wide'!H1262)/'Raw Wide'!H1262</f>
        <v>-3.0408341101795675E-2</v>
      </c>
      <c r="K1264" s="5">
        <f>('Raw Wide'!I1263-'Raw Wide'!I1262)/'Raw Wide'!I1262</f>
        <v>-4.0962288686606028E-2</v>
      </c>
      <c r="W1264" s="2">
        <v>44725</v>
      </c>
      <c r="X1264" s="9">
        <f>return[[#This Row],[1COV.DE]]-$N$7</f>
        <v>-1.8972475019613761E-2</v>
      </c>
      <c r="Y1264" s="9">
        <f>return[[#This Row],[ADS.DE]]-$O$7</f>
        <v>-3.4517736979171369E-2</v>
      </c>
      <c r="Z1264" s="9">
        <f>return[[#This Row],[DB1.DE]]-$P$7</f>
        <v>-1.274336230111881E-2</v>
      </c>
      <c r="AA1264" s="9">
        <f>return[[#This Row],[FME.DE]]-$Q$7</f>
        <v>6.0919356195869093E-3</v>
      </c>
      <c r="AB1264" s="9">
        <f>return[[#This Row],[MRK.DE]]-$R$7</f>
        <v>-6.6984584159262015E-3</v>
      </c>
      <c r="AC1264" s="9">
        <f>return[[#This Row],[PUM.DE]]-$S$7</f>
        <v>-4.1206202753885576E-2</v>
      </c>
      <c r="AD1264" s="9">
        <f>return[[#This Row],[SIE.DE]]-$T$7</f>
        <v>-3.0544236698627089E-2</v>
      </c>
      <c r="AE1264" s="9">
        <f>return[[#This Row],[ZAL.DE]]-$U$7</f>
        <v>-4.0916734069442323E-2</v>
      </c>
    </row>
    <row r="1265" spans="3:31" x14ac:dyDescent="0.25">
      <c r="C1265" s="2">
        <v>44726</v>
      </c>
      <c r="D1265" s="5">
        <f>('Raw Wide'!B1264-'Raw Wide'!B1263)/'Raw Wide'!B1263</f>
        <v>-2.8697620799607644E-2</v>
      </c>
      <c r="E1265" s="5">
        <f>('Raw Wide'!C1264-'Raw Wide'!C1263)/'Raw Wide'!C1263</f>
        <v>-3.0292316195463225E-2</v>
      </c>
      <c r="F1265" s="5">
        <f>('Raw Wide'!D1264-'Raw Wide'!D1263)/'Raw Wide'!D1263</f>
        <v>1.1658893604574538E-2</v>
      </c>
      <c r="G1265" s="5">
        <f>('Raw Wide'!E1264-'Raw Wide'!E1263)/'Raw Wide'!E1263</f>
        <v>-1.675761886204203E-2</v>
      </c>
      <c r="H1265" s="5">
        <f>('Raw Wide'!F1264-'Raw Wide'!F1263)/'Raw Wide'!F1263</f>
        <v>-2.4761389328351285E-2</v>
      </c>
      <c r="I1265" s="5">
        <f>('Raw Wide'!G1264-'Raw Wide'!G1263)/'Raw Wide'!G1263</f>
        <v>-6.0150676691729417E-3</v>
      </c>
      <c r="J1265" s="5">
        <f>('Raw Wide'!H1264-'Raw Wide'!H1263)/'Raw Wide'!H1263</f>
        <v>-2.1326138375020429E-2</v>
      </c>
      <c r="K1265" s="5">
        <f>('Raw Wide'!I1264-'Raw Wide'!I1263)/'Raw Wide'!I1263</f>
        <v>-6.2033898305084691E-2</v>
      </c>
      <c r="W1265" s="2">
        <v>44726</v>
      </c>
      <c r="X1265" s="9">
        <f>return[[#This Row],[1COV.DE]]-$N$7</f>
        <v>-2.8661410039834714E-2</v>
      </c>
      <c r="Y1265" s="9">
        <f>return[[#This Row],[ADS.DE]]-$O$7</f>
        <v>-3.0547081616359609E-2</v>
      </c>
      <c r="Z1265" s="9">
        <f>return[[#This Row],[DB1.DE]]-$P$7</f>
        <v>1.1090529898552698E-2</v>
      </c>
      <c r="AA1265" s="9">
        <f>return[[#This Row],[FME.DE]]-$Q$7</f>
        <v>-1.6545730282831388E-2</v>
      </c>
      <c r="AB1265" s="9">
        <f>return[[#This Row],[MRK.DE]]-$R$7</f>
        <v>-2.5234007024710164E-2</v>
      </c>
      <c r="AC1265" s="9">
        <f>return[[#This Row],[PUM.DE]]-$S$7</f>
        <v>-6.8171884780692275E-3</v>
      </c>
      <c r="AD1265" s="9">
        <f>return[[#This Row],[SIE.DE]]-$T$7</f>
        <v>-2.1462033971851844E-2</v>
      </c>
      <c r="AE1265" s="9">
        <f>return[[#This Row],[ZAL.DE]]-$U$7</f>
        <v>-6.1988343687920985E-2</v>
      </c>
    </row>
    <row r="1266" spans="3:31" x14ac:dyDescent="0.25">
      <c r="C1266" s="2">
        <v>44727</v>
      </c>
      <c r="D1266" s="5">
        <f>('Raw Wide'!B1265-'Raw Wide'!B1264)/'Raw Wide'!B1264</f>
        <v>-2.5247476022589583E-4</v>
      </c>
      <c r="E1266" s="5">
        <f>('Raw Wide'!C1265-'Raw Wide'!C1264)/'Raw Wide'!C1264</f>
        <v>1.1547399300059427E-2</v>
      </c>
      <c r="F1266" s="5">
        <f>('Raw Wide'!D1265-'Raw Wide'!D1264)/'Raw Wide'!D1264</f>
        <v>1.646361475942253E-2</v>
      </c>
      <c r="G1266" s="5">
        <f>('Raw Wide'!E1265-'Raw Wide'!E1264)/'Raw Wide'!E1264</f>
        <v>-3.963535552191177E-4</v>
      </c>
      <c r="H1266" s="5">
        <f>('Raw Wide'!F1265-'Raw Wide'!F1264)/'Raw Wide'!F1264</f>
        <v>3.3649618237680591E-3</v>
      </c>
      <c r="I1266" s="5">
        <f>('Raw Wide'!G1265-'Raw Wide'!G1264)/'Raw Wide'!G1264</f>
        <v>2.5113525722043149E-2</v>
      </c>
      <c r="J1266" s="5">
        <f>('Raw Wide'!H1265-'Raw Wide'!H1264)/'Raw Wide'!H1264</f>
        <v>-2.1973814118533101E-3</v>
      </c>
      <c r="K1266" s="5">
        <f>('Raw Wide'!I1265-'Raw Wide'!I1264)/'Raw Wide'!I1264</f>
        <v>2.8189410914347617E-2</v>
      </c>
      <c r="W1266" s="2">
        <v>44727</v>
      </c>
      <c r="X1266" s="9">
        <f>return[[#This Row],[1COV.DE]]-$N$7</f>
        <v>-2.1626400045296576E-4</v>
      </c>
      <c r="Y1266" s="9">
        <f>return[[#This Row],[ADS.DE]]-$O$7</f>
        <v>1.1292633879163043E-2</v>
      </c>
      <c r="Z1266" s="9">
        <f>return[[#This Row],[DB1.DE]]-$P$7</f>
        <v>1.5895251053400689E-2</v>
      </c>
      <c r="AA1266" s="9">
        <f>return[[#This Row],[FME.DE]]-$Q$7</f>
        <v>-1.8446497600847566E-4</v>
      </c>
      <c r="AB1266" s="9">
        <f>return[[#This Row],[MRK.DE]]-$R$7</f>
        <v>2.8923441274091811E-3</v>
      </c>
      <c r="AC1266" s="9">
        <f>return[[#This Row],[PUM.DE]]-$S$7</f>
        <v>2.4311404913146862E-2</v>
      </c>
      <c r="AD1266" s="9">
        <f>return[[#This Row],[SIE.DE]]-$T$7</f>
        <v>-2.333277008684726E-3</v>
      </c>
      <c r="AE1266" s="9">
        <f>return[[#This Row],[ZAL.DE]]-$U$7</f>
        <v>2.8234965531511322E-2</v>
      </c>
    </row>
    <row r="1267" spans="3:31" x14ac:dyDescent="0.25">
      <c r="C1267" s="2">
        <v>44728</v>
      </c>
      <c r="D1267" s="5">
        <f>('Raw Wide'!B1266-'Raw Wide'!B1265)/'Raw Wide'!B1265</f>
        <v>-8.6890578428896248E-2</v>
      </c>
      <c r="E1267" s="5">
        <f>('Raw Wide'!C1266-'Raw Wide'!C1265)/'Raw Wide'!C1265</f>
        <v>-2.6676291436237742E-2</v>
      </c>
      <c r="F1267" s="5">
        <f>('Raw Wide'!D1266-'Raw Wide'!D1265)/'Raw Wide'!D1265</f>
        <v>-3.2395852320215516E-4</v>
      </c>
      <c r="G1267" s="5">
        <f>('Raw Wide'!E1266-'Raw Wide'!E1265)/'Raw Wide'!E1265</f>
        <v>-1.0705729791945468E-2</v>
      </c>
      <c r="H1267" s="5">
        <f>('Raw Wide'!F1266-'Raw Wide'!F1265)/'Raw Wide'!F1265</f>
        <v>-4.5731707317073168E-3</v>
      </c>
      <c r="I1267" s="5">
        <f>('Raw Wide'!G1266-'Raw Wide'!G1265)/'Raw Wide'!G1265</f>
        <v>-3.4828806528075358E-2</v>
      </c>
      <c r="J1267" s="5">
        <f>('Raw Wide'!H1266-'Raw Wide'!H1265)/'Raw Wide'!H1265</f>
        <v>-6.1295648890741843E-2</v>
      </c>
      <c r="K1267" s="5">
        <f>('Raw Wide'!I1266-'Raw Wide'!I1265)/'Raw Wide'!I1265</f>
        <v>-0.12442885327139357</v>
      </c>
      <c r="W1267" s="2">
        <v>44728</v>
      </c>
      <c r="X1267" s="9">
        <f>return[[#This Row],[1COV.DE]]-$N$7</f>
        <v>-8.6854367669123314E-2</v>
      </c>
      <c r="Y1267" s="9">
        <f>return[[#This Row],[ADS.DE]]-$O$7</f>
        <v>-2.6931056857134126E-2</v>
      </c>
      <c r="Z1267" s="9">
        <f>return[[#This Row],[DB1.DE]]-$P$7</f>
        <v>-8.9232222922399555E-4</v>
      </c>
      <c r="AA1267" s="9">
        <f>return[[#This Row],[FME.DE]]-$Q$7</f>
        <v>-1.0493841212734827E-2</v>
      </c>
      <c r="AB1267" s="9">
        <f>return[[#This Row],[MRK.DE]]-$R$7</f>
        <v>-5.0457884280661943E-3</v>
      </c>
      <c r="AC1267" s="9">
        <f>return[[#This Row],[PUM.DE]]-$S$7</f>
        <v>-3.5630927336971645E-2</v>
      </c>
      <c r="AD1267" s="9">
        <f>return[[#This Row],[SIE.DE]]-$T$7</f>
        <v>-6.1431544487573257E-2</v>
      </c>
      <c r="AE1267" s="9">
        <f>return[[#This Row],[ZAL.DE]]-$U$7</f>
        <v>-0.12438329865422987</v>
      </c>
    </row>
    <row r="1268" spans="3:31" x14ac:dyDescent="0.25">
      <c r="C1268" s="2">
        <v>44729</v>
      </c>
      <c r="D1268" s="5">
        <f>('Raw Wide'!B1267-'Raw Wide'!B1266)/'Raw Wide'!B1266</f>
        <v>-1.161831194366196E-2</v>
      </c>
      <c r="E1268" s="5">
        <f>('Raw Wide'!C1267-'Raw Wide'!C1266)/'Raw Wide'!C1266</f>
        <v>2.4691358024691357E-2</v>
      </c>
      <c r="F1268" s="5">
        <f>('Raw Wide'!D1267-'Raw Wide'!D1266)/'Raw Wide'!D1266</f>
        <v>-1.9442838248033203E-3</v>
      </c>
      <c r="G1268" s="5">
        <f>('Raw Wide'!E1267-'Raw Wide'!E1266)/'Raw Wide'!E1266</f>
        <v>-9.218496624509161E-3</v>
      </c>
      <c r="H1268" s="5">
        <f>('Raw Wide'!F1267-'Raw Wide'!F1266)/'Raw Wide'!F1266</f>
        <v>-3.1240465543644763E-2</v>
      </c>
      <c r="I1268" s="5">
        <f>('Raw Wide'!G1267-'Raw Wide'!G1266)/'Raw Wide'!G1266</f>
        <v>-5.8104738284258314E-3</v>
      </c>
      <c r="J1268" s="5">
        <f>('Raw Wide'!H1267-'Raw Wide'!H1266)/'Raw Wide'!H1266</f>
        <v>1.2903225428057838E-2</v>
      </c>
      <c r="K1268" s="5">
        <f>('Raw Wide'!I1267-'Raw Wide'!I1266)/'Raw Wide'!I1266</f>
        <v>3.2115576073865906E-2</v>
      </c>
      <c r="W1268" s="2">
        <v>44729</v>
      </c>
      <c r="X1268" s="9">
        <f>return[[#This Row],[1COV.DE]]-$N$7</f>
        <v>-1.158210118388903E-2</v>
      </c>
      <c r="Y1268" s="9">
        <f>return[[#This Row],[ADS.DE]]-$O$7</f>
        <v>2.4436592603794972E-2</v>
      </c>
      <c r="Z1268" s="9">
        <f>return[[#This Row],[DB1.DE]]-$P$7</f>
        <v>-2.5126475308251605E-3</v>
      </c>
      <c r="AA1268" s="9">
        <f>return[[#This Row],[FME.DE]]-$Q$7</f>
        <v>-9.0066080452985194E-3</v>
      </c>
      <c r="AB1268" s="9">
        <f>return[[#This Row],[MRK.DE]]-$R$7</f>
        <v>-3.1713083240003638E-2</v>
      </c>
      <c r="AC1268" s="9">
        <f>return[[#This Row],[PUM.DE]]-$S$7</f>
        <v>-6.6125946373221172E-3</v>
      </c>
      <c r="AD1268" s="9">
        <f>return[[#This Row],[SIE.DE]]-$T$7</f>
        <v>1.2767329831226422E-2</v>
      </c>
      <c r="AE1268" s="9">
        <f>return[[#This Row],[ZAL.DE]]-$U$7</f>
        <v>3.2161130691029612E-2</v>
      </c>
    </row>
    <row r="1269" spans="3:31" x14ac:dyDescent="0.25">
      <c r="C1269" s="2">
        <v>44732</v>
      </c>
      <c r="D1269" s="5">
        <f>('Raw Wide'!B1268-'Raw Wide'!B1267)/'Raw Wide'!B1267</f>
        <v>-4.1980968373914506E-3</v>
      </c>
      <c r="E1269" s="5">
        <f>('Raw Wide'!C1268-'Raw Wide'!C1267)/'Raw Wide'!C1267</f>
        <v>3.1325542168674707E-3</v>
      </c>
      <c r="F1269" s="5">
        <f>('Raw Wide'!D1268-'Raw Wide'!D1267)/'Raw Wide'!D1267</f>
        <v>4.87012987012987E-3</v>
      </c>
      <c r="G1269" s="5">
        <f>('Raw Wide'!E1268-'Raw Wide'!E1267)/'Raw Wide'!E1267</f>
        <v>7.4838593746735212E-3</v>
      </c>
      <c r="H1269" s="5">
        <f>('Raw Wide'!F1268-'Raw Wide'!F1267)/'Raw Wide'!F1267</f>
        <v>-2.8453810753859164E-3</v>
      </c>
      <c r="I1269" s="5">
        <f>('Raw Wide'!G1268-'Raw Wide'!G1267)/'Raw Wide'!G1267</f>
        <v>-4.306352090419254E-3</v>
      </c>
      <c r="J1269" s="5">
        <f>('Raw Wide'!H1268-'Raw Wide'!H1267)/'Raw Wide'!H1267</f>
        <v>-7.720710064059084E-4</v>
      </c>
      <c r="K1269" s="5">
        <f>('Raw Wide'!I1268-'Raw Wide'!I1267)/'Raw Wide'!I1267</f>
        <v>7.0011671334565088E-3</v>
      </c>
      <c r="W1269" s="2">
        <v>44732</v>
      </c>
      <c r="X1269" s="9">
        <f>return[[#This Row],[1COV.DE]]-$N$7</f>
        <v>-4.1618860776185202E-3</v>
      </c>
      <c r="Y1269" s="9">
        <f>return[[#This Row],[ADS.DE]]-$O$7</f>
        <v>2.8777887959710868E-3</v>
      </c>
      <c r="Z1269" s="9">
        <f>return[[#This Row],[DB1.DE]]-$P$7</f>
        <v>4.3017661641080295E-3</v>
      </c>
      <c r="AA1269" s="9">
        <f>return[[#This Row],[FME.DE]]-$Q$7</f>
        <v>7.6957479538841637E-3</v>
      </c>
      <c r="AB1269" s="9">
        <f>return[[#This Row],[MRK.DE]]-$R$7</f>
        <v>-3.3179987717447943E-3</v>
      </c>
      <c r="AC1269" s="9">
        <f>return[[#This Row],[PUM.DE]]-$S$7</f>
        <v>-5.1084728993155398E-3</v>
      </c>
      <c r="AD1269" s="9">
        <f>return[[#This Row],[SIE.DE]]-$T$7</f>
        <v>-9.079666032373242E-4</v>
      </c>
      <c r="AE1269" s="9">
        <f>return[[#This Row],[ZAL.DE]]-$U$7</f>
        <v>7.0467217506202124E-3</v>
      </c>
    </row>
  </sheetData>
  <pageMargins left="0.7" right="0.7" top="0.75" bottom="0.75" header="0.3" footer="0.3"/>
  <drawing r:id="rId1"/>
  <tableParts count="7">
    <tablePart r:id="rId2"/>
    <tablePart r:id="rId3"/>
    <tablePart r:id="rId4"/>
    <tablePart r:id="rId5"/>
    <tablePart r:id="rId6"/>
    <tablePart r:id="rId7"/>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A390-D1F3-4693-A8F9-9E76FA24B13B}">
  <sheetPr>
    <tabColor theme="9" tint="-0.249977111117893"/>
  </sheetPr>
  <dimension ref="A1:K225"/>
  <sheetViews>
    <sheetView showGridLines="0" showRowColHeaders="0" tabSelected="1" topLeftCell="G1" zoomScaleNormal="100" workbookViewId="0">
      <selection activeCell="X15" sqref="X15"/>
    </sheetView>
  </sheetViews>
  <sheetFormatPr defaultRowHeight="15" x14ac:dyDescent="0.25"/>
  <cols>
    <col min="1" max="1" width="57.7109375" style="15" customWidth="1"/>
    <col min="2" max="2" width="4.28515625" customWidth="1"/>
    <col min="3" max="3" width="13.7109375" style="42" customWidth="1"/>
    <col min="4" max="4" width="12.28515625" style="42" bestFit="1" customWidth="1"/>
    <col min="5" max="5" width="12.28515625" style="42" customWidth="1"/>
    <col min="6" max="6" width="4.28515625" style="42" customWidth="1"/>
    <col min="7" max="7" width="18.42578125" style="42" customWidth="1"/>
    <col min="8" max="8" width="12.5703125" style="42" customWidth="1"/>
    <col min="9" max="9" width="4.28515625" customWidth="1"/>
    <col min="10" max="10" width="40.28515625" bestFit="1" customWidth="1"/>
    <col min="11" max="11" width="13.7109375" customWidth="1"/>
    <col min="12" max="12" width="11.7109375" bestFit="1" customWidth="1"/>
    <col min="13" max="13" width="5.28515625" customWidth="1"/>
    <col min="14" max="14" width="11" bestFit="1" customWidth="1"/>
    <col min="15" max="16" width="11.7109375" bestFit="1" customWidth="1"/>
  </cols>
  <sheetData>
    <row r="1" spans="3:8" x14ac:dyDescent="0.25">
      <c r="C1" s="7" t="s">
        <v>73</v>
      </c>
      <c r="D1"/>
      <c r="E1"/>
      <c r="F1"/>
      <c r="G1"/>
      <c r="H1"/>
    </row>
    <row r="2" spans="3:8" x14ac:dyDescent="0.25">
      <c r="C2"/>
      <c r="D2"/>
      <c r="E2"/>
      <c r="F2"/>
      <c r="G2"/>
      <c r="H2"/>
    </row>
    <row r="3" spans="3:8" x14ac:dyDescent="0.25">
      <c r="C3" s="7" t="s">
        <v>61</v>
      </c>
      <c r="D3"/>
      <c r="E3"/>
      <c r="F3"/>
      <c r="G3" s="7" t="s">
        <v>46</v>
      </c>
      <c r="H3"/>
    </row>
    <row r="4" spans="3:8" x14ac:dyDescent="0.25">
      <c r="C4"/>
      <c r="D4"/>
      <c r="E4"/>
      <c r="F4"/>
      <c r="G4"/>
      <c r="H4"/>
    </row>
    <row r="5" spans="3:8" x14ac:dyDescent="0.25">
      <c r="C5" s="45" t="s">
        <v>42</v>
      </c>
      <c r="D5" s="27" cm="1">
        <f t="array" ref="D5">MMULT(v.mu[],MMULT(MINVERSE(m.V[]),TRANSPOSE(v.mu[])))</f>
        <v>4.2563017603693618E-3</v>
      </c>
      <c r="E5"/>
      <c r="F5"/>
      <c r="G5" s="28" t="s">
        <v>49</v>
      </c>
      <c r="H5" s="14">
        <f>D6/D7</f>
        <v>2.638553003887453E-4</v>
      </c>
    </row>
    <row r="6" spans="3:8" x14ac:dyDescent="0.25">
      <c r="C6" s="45" t="s">
        <v>43</v>
      </c>
      <c r="D6" s="27" cm="1">
        <f t="array" ref="D6">MMULT(v.mu[],MMULT(MINVERSE(m.V[]),TRANSPOSE(one[])))</f>
        <v>1.978223167571767</v>
      </c>
      <c r="E6"/>
      <c r="F6"/>
      <c r="G6" s="28" t="s">
        <v>50</v>
      </c>
      <c r="H6" s="14">
        <f>1/SQRT(D7)</f>
        <v>1.1549023619649112E-2</v>
      </c>
    </row>
    <row r="7" spans="3:8" x14ac:dyDescent="0.25">
      <c r="C7" s="45" t="s">
        <v>44</v>
      </c>
      <c r="D7" s="27" cm="1">
        <f t="array" ref="D7">MMULT(one[], MMULT(MINVERSE(m.V[]), TRANSPOSE(one[])))</f>
        <v>7497.3789219212049</v>
      </c>
      <c r="E7"/>
      <c r="F7"/>
      <c r="G7"/>
      <c r="H7"/>
    </row>
    <row r="8" spans="3:8" x14ac:dyDescent="0.25">
      <c r="C8" s="45" t="s">
        <v>45</v>
      </c>
      <c r="D8" s="27">
        <f>D7*D5-D6^2</f>
        <v>27.997740202811695</v>
      </c>
      <c r="E8"/>
      <c r="F8"/>
      <c r="G8"/>
      <c r="H8" s="28" t="s">
        <v>47</v>
      </c>
    </row>
    <row r="9" spans="3:8" x14ac:dyDescent="0.25">
      <c r="C9"/>
      <c r="D9"/>
      <c r="E9"/>
      <c r="F9"/>
      <c r="G9" s="28" t="s">
        <v>3</v>
      </c>
      <c r="H9" s="36" cm="1">
        <f t="array" ref="H9:H16">MMULT(MINVERSE(m.V[]), TRANSPOSE(one[]))/c.C</f>
        <v>4.6628233681222493E-2</v>
      </c>
    </row>
    <row r="10" spans="3:8" x14ac:dyDescent="0.25">
      <c r="C10" s="7" t="s">
        <v>51</v>
      </c>
      <c r="D10"/>
      <c r="E10"/>
      <c r="F10"/>
      <c r="G10" s="28" t="s">
        <v>4</v>
      </c>
      <c r="H10" s="36">
        <v>4.4116286952260525E-2</v>
      </c>
    </row>
    <row r="11" spans="3:8" x14ac:dyDescent="0.25">
      <c r="C11"/>
      <c r="D11"/>
      <c r="E11"/>
      <c r="F11"/>
      <c r="G11" s="28" t="s">
        <v>5</v>
      </c>
      <c r="H11" s="36">
        <v>0.33072796272800764</v>
      </c>
    </row>
    <row r="12" spans="3:8" x14ac:dyDescent="0.25">
      <c r="C12" s="45" t="s">
        <v>52</v>
      </c>
      <c r="D12" s="47">
        <f>D5/D8</f>
        <v>1.520230464865132E-4</v>
      </c>
      <c r="E12"/>
      <c r="F12"/>
      <c r="G12" s="28" t="s">
        <v>6</v>
      </c>
      <c r="H12" s="36">
        <v>0.27227401436971299</v>
      </c>
    </row>
    <row r="13" spans="3:8" x14ac:dyDescent="0.25">
      <c r="C13" s="45" t="s">
        <v>53</v>
      </c>
      <c r="D13" s="47">
        <f>-2*D6/D8</f>
        <v>-0.14131305978566816</v>
      </c>
      <c r="E13"/>
      <c r="F13"/>
      <c r="G13" s="28" t="s">
        <v>7</v>
      </c>
      <c r="H13" s="36">
        <v>0.25351090086638184</v>
      </c>
    </row>
    <row r="14" spans="3:8" x14ac:dyDescent="0.25">
      <c r="C14" s="45" t="s">
        <v>54</v>
      </c>
      <c r="D14" s="47">
        <f>D7/D8</f>
        <v>267.78514507282534</v>
      </c>
      <c r="E14"/>
      <c r="F14"/>
      <c r="G14" s="28" t="s">
        <v>8</v>
      </c>
      <c r="H14" s="36">
        <v>-3.9068354931467396E-3</v>
      </c>
    </row>
    <row r="15" spans="3:8" x14ac:dyDescent="0.25">
      <c r="C15"/>
      <c r="D15"/>
      <c r="E15"/>
      <c r="F15"/>
      <c r="G15" s="28" t="s">
        <v>9</v>
      </c>
      <c r="H15" s="36">
        <v>5.4687632996148698E-2</v>
      </c>
    </row>
    <row r="16" spans="3:8" x14ac:dyDescent="0.25">
      <c r="C16"/>
      <c r="D16"/>
      <c r="E16"/>
      <c r="F16"/>
      <c r="G16" s="28" t="s">
        <v>10</v>
      </c>
      <c r="H16" s="36">
        <v>1.9618038994124757E-3</v>
      </c>
    </row>
    <row r="17" spans="3:8" x14ac:dyDescent="0.25">
      <c r="C17"/>
      <c r="D17"/>
      <c r="E17"/>
      <c r="F17"/>
      <c r="G17"/>
      <c r="H17" s="26"/>
    </row>
    <row r="18" spans="3:8" x14ac:dyDescent="0.25">
      <c r="C18"/>
      <c r="D18"/>
      <c r="E18"/>
      <c r="F18"/>
      <c r="G18" s="30" t="s">
        <v>48</v>
      </c>
      <c r="H18" s="31">
        <f>SUM(H9:H16)</f>
        <v>0.99999999999999989</v>
      </c>
    </row>
    <row r="19" spans="3:8" x14ac:dyDescent="0.25">
      <c r="C19"/>
      <c r="D19"/>
      <c r="E19"/>
      <c r="F19"/>
      <c r="G19"/>
      <c r="H19"/>
    </row>
    <row r="21" spans="3:8" x14ac:dyDescent="0.25">
      <c r="C21" s="43" t="s">
        <v>60</v>
      </c>
      <c r="G21" s="43" t="s">
        <v>57</v>
      </c>
    </row>
    <row r="23" spans="3:8" x14ac:dyDescent="0.25">
      <c r="D23" s="45" t="s">
        <v>56</v>
      </c>
      <c r="E23" s="46" t="s">
        <v>55</v>
      </c>
      <c r="G23" s="28" t="s">
        <v>59</v>
      </c>
      <c r="H23" s="28" t="s">
        <v>58</v>
      </c>
    </row>
    <row r="24" spans="3:8" x14ac:dyDescent="0.25">
      <c r="C24" s="45" t="s">
        <v>46</v>
      </c>
      <c r="D24" s="49">
        <f>H6</f>
        <v>1.1549023619649112E-2</v>
      </c>
      <c r="E24" s="49">
        <f>H5</f>
        <v>2.638553003887453E-4</v>
      </c>
      <c r="G24" s="50" cm="1">
        <f t="array" ref="G24:G225">SQRT(c.const + c.first * plt.mu1 + c.second * plt.mu1^2)</f>
        <v>2.3687998044262977E-2</v>
      </c>
      <c r="H24" s="50">
        <v>-1E-3</v>
      </c>
    </row>
    <row r="25" spans="3:8" x14ac:dyDescent="0.25">
      <c r="C25" s="45" t="s">
        <v>3</v>
      </c>
      <c r="D25" s="49" cm="1">
        <f t="array" ref="D25:D32">TRANSPOSE(v.sigma[])</f>
        <v>2.1328003133102551E-2</v>
      </c>
      <c r="E25" s="49" cm="1">
        <f t="array" ref="E25:E32">TRANSPOSE(v.mu[])</f>
        <v>-3.6210759772930063E-5</v>
      </c>
      <c r="G25" s="50">
        <v>2.3509616136802039E-2</v>
      </c>
      <c r="H25" s="50">
        <v>-9.875000000000001E-4</v>
      </c>
    </row>
    <row r="26" spans="3:8" x14ac:dyDescent="0.25">
      <c r="C26" s="45" t="s">
        <v>4</v>
      </c>
      <c r="D26" s="49">
        <v>2.0234823344882882E-2</v>
      </c>
      <c r="E26" s="49">
        <v>2.5476542089638383E-4</v>
      </c>
      <c r="G26" s="50">
        <v>2.3331663749342747E-2</v>
      </c>
      <c r="H26" s="50">
        <v>-9.7500000000000006E-4</v>
      </c>
    </row>
    <row r="27" spans="3:8" x14ac:dyDescent="0.25">
      <c r="C27" s="45" t="s">
        <v>5</v>
      </c>
      <c r="D27" s="49">
        <v>1.4666183203233657E-2</v>
      </c>
      <c r="E27" s="49">
        <v>5.6836370602184039E-4</v>
      </c>
      <c r="G27" s="50">
        <v>2.315415078517977E-2</v>
      </c>
      <c r="H27" s="50">
        <v>-9.6250000000000014E-4</v>
      </c>
    </row>
    <row r="28" spans="3:8" x14ac:dyDescent="0.25">
      <c r="C28" s="45" t="s">
        <v>6</v>
      </c>
      <c r="D28" s="49">
        <v>1.6289598415897721E-2</v>
      </c>
      <c r="E28" s="49">
        <v>-2.1188857921064204E-4</v>
      </c>
      <c r="G28" s="50">
        <v>2.2977087428808791E-2</v>
      </c>
      <c r="H28" s="50">
        <v>-9.5000000000000011E-4</v>
      </c>
    </row>
    <row r="29" spans="3:8" x14ac:dyDescent="0.25">
      <c r="C29" s="45" t="s">
        <v>7</v>
      </c>
      <c r="D29" s="49">
        <v>1.5670178411717871E-2</v>
      </c>
      <c r="E29" s="49">
        <v>4.7261769635887778E-4</v>
      </c>
      <c r="G29" s="50">
        <v>2.2800484154886714E-2</v>
      </c>
      <c r="H29" s="50">
        <v>-9.3750000000000007E-4</v>
      </c>
    </row>
    <row r="30" spans="3:8" x14ac:dyDescent="0.25">
      <c r="C30" s="45" t="s">
        <v>8</v>
      </c>
      <c r="D30" s="49">
        <v>2.2273517058084773E-2</v>
      </c>
      <c r="E30" s="49">
        <v>8.0212080889628602E-4</v>
      </c>
      <c r="G30" s="50">
        <v>2.2624351737479516E-2</v>
      </c>
      <c r="H30" s="50">
        <v>-9.2500000000000004E-4</v>
      </c>
    </row>
    <row r="31" spans="3:8" x14ac:dyDescent="0.25">
      <c r="C31" s="45" t="s">
        <v>9</v>
      </c>
      <c r="D31" s="49">
        <v>1.7652009274993403E-2</v>
      </c>
      <c r="E31" s="49">
        <v>1.3589559683141583E-4</v>
      </c>
      <c r="G31" s="50">
        <v>2.2448701259604756E-2</v>
      </c>
      <c r="H31" s="50">
        <v>-9.1250000000000012E-4</v>
      </c>
    </row>
    <row r="32" spans="3:8" x14ac:dyDescent="0.25">
      <c r="C32" s="45" t="s">
        <v>10</v>
      </c>
      <c r="D32" s="49">
        <v>2.6406640926763689E-2</v>
      </c>
      <c r="E32" s="49">
        <v>-4.5554617163703678E-5</v>
      </c>
      <c r="G32" s="50">
        <v>2.2273544123075768E-2</v>
      </c>
      <c r="H32" s="50">
        <v>-9.0000000000000008E-4</v>
      </c>
    </row>
    <row r="33" spans="4:11" x14ac:dyDescent="0.25">
      <c r="D33" s="44"/>
      <c r="G33" s="50">
        <v>2.2098892058654465E-2</v>
      </c>
      <c r="H33" s="50">
        <v>-8.8750000000000005E-4</v>
      </c>
      <c r="K33" s="25"/>
    </row>
    <row r="34" spans="4:11" x14ac:dyDescent="0.25">
      <c r="G34" s="50">
        <v>2.192475713651932E-2</v>
      </c>
      <c r="H34" s="50">
        <v>-8.7500000000000013E-4</v>
      </c>
      <c r="K34" s="25"/>
    </row>
    <row r="35" spans="4:11" x14ac:dyDescent="0.25">
      <c r="G35" s="50">
        <v>2.1751151777055014E-2</v>
      </c>
      <c r="H35" s="50">
        <v>-8.6250000000000009E-4</v>
      </c>
      <c r="K35" s="25"/>
    </row>
    <row r="36" spans="4:11" x14ac:dyDescent="0.25">
      <c r="G36" s="50">
        <v>2.1578088761969802E-2</v>
      </c>
      <c r="H36" s="50">
        <v>-8.5000000000000006E-4</v>
      </c>
      <c r="K36" s="25"/>
    </row>
    <row r="37" spans="4:11" x14ac:dyDescent="0.25">
      <c r="G37" s="50">
        <v>2.1405581245746323E-2</v>
      </c>
      <c r="H37" s="50">
        <v>-8.3750000000000014E-4</v>
      </c>
      <c r="K37" s="25"/>
    </row>
    <row r="38" spans="4:11" x14ac:dyDescent="0.25">
      <c r="G38" s="50">
        <v>2.123364276743115E-2</v>
      </c>
      <c r="H38" s="50">
        <v>-8.250000000000001E-4</v>
      </c>
      <c r="K38" s="25"/>
    </row>
    <row r="39" spans="4:11" x14ac:dyDescent="0.25">
      <c r="G39" s="50">
        <v>2.1062287262767806E-2</v>
      </c>
      <c r="H39" s="50">
        <v>-8.1250000000000007E-4</v>
      </c>
      <c r="K39" s="25"/>
    </row>
    <row r="40" spans="4:11" x14ac:dyDescent="0.25">
      <c r="G40" s="50">
        <v>2.0891529076677372E-2</v>
      </c>
      <c r="H40" s="50">
        <v>-8.0000000000000015E-4</v>
      </c>
      <c r="K40" s="25"/>
    </row>
    <row r="41" spans="4:11" x14ac:dyDescent="0.25">
      <c r="G41" s="50">
        <v>2.0721382976090094E-2</v>
      </c>
      <c r="H41" s="50">
        <v>-7.8750000000000011E-4</v>
      </c>
      <c r="K41" s="25"/>
    </row>
    <row r="42" spans="4:11" x14ac:dyDescent="0.25">
      <c r="G42" s="50">
        <v>2.0551864163130599E-2</v>
      </c>
      <c r="H42" s="50">
        <v>-7.7500000000000008E-4</v>
      </c>
      <c r="K42" s="25"/>
    </row>
    <row r="43" spans="4:11" x14ac:dyDescent="0.25">
      <c r="G43" s="50">
        <v>2.0382988288658328E-2</v>
      </c>
      <c r="H43" s="50">
        <v>-7.6250000000000005E-4</v>
      </c>
      <c r="K43" s="25"/>
    </row>
    <row r="44" spans="4:11" x14ac:dyDescent="0.25">
      <c r="G44" s="50">
        <v>2.0214771466163763E-2</v>
      </c>
      <c r="H44" s="50">
        <v>-7.5000000000000012E-4</v>
      </c>
      <c r="K44" s="25"/>
    </row>
    <row r="45" spans="4:11" x14ac:dyDescent="0.25">
      <c r="G45" s="50">
        <v>2.0047230286019811E-2</v>
      </c>
      <c r="H45" s="50">
        <v>-7.3750000000000009E-4</v>
      </c>
      <c r="K45" s="25"/>
    </row>
    <row r="46" spans="4:11" x14ac:dyDescent="0.25">
      <c r="G46" s="50">
        <v>1.9880381830086325E-2</v>
      </c>
      <c r="H46" s="50">
        <v>-7.2500000000000006E-4</v>
      </c>
      <c r="K46" s="25"/>
    </row>
    <row r="47" spans="4:11" x14ac:dyDescent="0.25">
      <c r="G47" s="50">
        <v>1.9714243686664176E-2</v>
      </c>
      <c r="H47" s="50">
        <v>-7.1250000000000003E-4</v>
      </c>
      <c r="K47" s="25"/>
    </row>
    <row r="48" spans="4:11" x14ac:dyDescent="0.25">
      <c r="G48" s="50">
        <v>1.9548833965793596E-2</v>
      </c>
      <c r="H48" s="50">
        <v>-7.000000000000001E-4</v>
      </c>
      <c r="K48" s="25"/>
    </row>
    <row r="49" spans="7:11" x14ac:dyDescent="0.25">
      <c r="G49" s="50">
        <v>1.9384171314889571E-2</v>
      </c>
      <c r="H49" s="50">
        <v>-6.8750000000000007E-4</v>
      </c>
      <c r="K49" s="25"/>
    </row>
    <row r="50" spans="7:11" x14ac:dyDescent="0.25">
      <c r="G50" s="50">
        <v>1.9220274934704896E-2</v>
      </c>
      <c r="H50" s="50">
        <v>-6.7500000000000004E-4</v>
      </c>
      <c r="K50" s="25"/>
    </row>
    <row r="51" spans="7:11" x14ac:dyDescent="0.25">
      <c r="G51" s="50">
        <v>1.9057164595609133E-2</v>
      </c>
      <c r="H51" s="50">
        <v>-6.6250000000000011E-4</v>
      </c>
      <c r="K51" s="25"/>
    </row>
    <row r="52" spans="7:11" x14ac:dyDescent="0.25">
      <c r="G52" s="50">
        <v>1.8894860654169066E-2</v>
      </c>
      <c r="H52" s="50">
        <v>-6.5000000000000008E-4</v>
      </c>
      <c r="K52" s="25"/>
    </row>
    <row r="53" spans="7:11" x14ac:dyDescent="0.25">
      <c r="G53" s="50">
        <v>1.8733384070013341E-2</v>
      </c>
      <c r="H53" s="50">
        <v>-6.3750000000000005E-4</v>
      </c>
      <c r="K53" s="25"/>
    </row>
    <row r="54" spans="7:11" x14ac:dyDescent="0.25">
      <c r="G54" s="50">
        <v>1.8572756422960711E-2</v>
      </c>
      <c r="H54" s="50">
        <v>-6.2500000000000012E-4</v>
      </c>
      <c r="K54" s="25"/>
    </row>
    <row r="55" spans="7:11" x14ac:dyDescent="0.25">
      <c r="G55" s="50">
        <v>1.8412999930387829E-2</v>
      </c>
      <c r="H55" s="50">
        <v>-6.1250000000000009E-4</v>
      </c>
      <c r="K55" s="25"/>
    </row>
    <row r="56" spans="7:11" x14ac:dyDescent="0.25">
      <c r="G56" s="50">
        <v>1.8254137464808664E-2</v>
      </c>
      <c r="H56" s="50">
        <v>-6.0000000000000006E-4</v>
      </c>
      <c r="K56" s="25"/>
    </row>
    <row r="57" spans="7:11" x14ac:dyDescent="0.25">
      <c r="G57" s="50">
        <v>1.8096192571633283E-2</v>
      </c>
      <c r="H57" s="50">
        <v>-5.8750000000000013E-4</v>
      </c>
      <c r="K57" s="25"/>
    </row>
    <row r="58" spans="7:11" x14ac:dyDescent="0.25">
      <c r="G58" s="50">
        <v>1.7939189487069233E-2</v>
      </c>
      <c r="H58" s="50">
        <v>-5.750000000000001E-4</v>
      </c>
      <c r="K58" s="25"/>
    </row>
    <row r="59" spans="7:11" x14ac:dyDescent="0.25">
      <c r="G59" s="50">
        <v>1.7783153156123641E-2</v>
      </c>
      <c r="H59" s="50">
        <v>-5.6250000000000007E-4</v>
      </c>
      <c r="K59" s="25"/>
    </row>
    <row r="60" spans="7:11" x14ac:dyDescent="0.25">
      <c r="G60" s="50">
        <v>1.7628109250658747E-2</v>
      </c>
      <c r="H60" s="50">
        <v>-5.5000000000000014E-4</v>
      </c>
      <c r="K60" s="25"/>
    </row>
    <row r="61" spans="7:11" x14ac:dyDescent="0.25">
      <c r="G61" s="50">
        <v>1.747408418744759E-2</v>
      </c>
      <c r="H61" s="50">
        <v>-5.375E-4</v>
      </c>
      <c r="K61" s="25"/>
    </row>
    <row r="62" spans="7:11" x14ac:dyDescent="0.25">
      <c r="G62" s="50">
        <v>1.7321105146170277E-2</v>
      </c>
      <c r="H62" s="50">
        <v>-5.2500000000000008E-4</v>
      </c>
      <c r="K62" s="25"/>
    </row>
    <row r="63" spans="7:11" x14ac:dyDescent="0.25">
      <c r="G63" s="50">
        <v>1.716920008728428E-2</v>
      </c>
      <c r="H63" s="50">
        <v>-5.1250000000000015E-4</v>
      </c>
      <c r="K63" s="25"/>
    </row>
    <row r="64" spans="7:11" x14ac:dyDescent="0.25">
      <c r="G64" s="50">
        <v>1.7018397769694819E-2</v>
      </c>
      <c r="H64" s="50">
        <v>-5.0000000000000001E-4</v>
      </c>
      <c r="K64" s="25"/>
    </row>
    <row r="65" spans="7:11" x14ac:dyDescent="0.25">
      <c r="G65" s="50">
        <v>1.6868727768143636E-2</v>
      </c>
      <c r="H65" s="50">
        <v>-4.8750000000000009E-4</v>
      </c>
      <c r="K65" s="25"/>
    </row>
    <row r="66" spans="7:11" x14ac:dyDescent="0.25">
      <c r="G66" s="50">
        <v>1.6720220490225653E-2</v>
      </c>
      <c r="H66" s="50">
        <v>-4.7500000000000005E-4</v>
      </c>
      <c r="K66" s="25"/>
    </row>
    <row r="67" spans="7:11" x14ac:dyDescent="0.25">
      <c r="G67" s="50">
        <v>1.6572907192934461E-2</v>
      </c>
      <c r="H67" s="50">
        <v>-4.6250000000000002E-4</v>
      </c>
      <c r="K67" s="25"/>
    </row>
    <row r="68" spans="7:11" x14ac:dyDescent="0.25">
      <c r="G68" s="50">
        <v>1.6426819998627582E-2</v>
      </c>
      <c r="H68" s="50">
        <v>-4.500000000000001E-4</v>
      </c>
      <c r="K68" s="25"/>
    </row>
    <row r="69" spans="7:11" x14ac:dyDescent="0.25">
      <c r="G69" s="50">
        <v>1.6281991910292747E-2</v>
      </c>
      <c r="H69" s="50">
        <v>-4.3750000000000006E-4</v>
      </c>
      <c r="K69" s="25"/>
    </row>
    <row r="70" spans="7:11" x14ac:dyDescent="0.25">
      <c r="G70" s="50">
        <v>1.6138456825985602E-2</v>
      </c>
      <c r="H70" s="50">
        <v>-4.2500000000000003E-4</v>
      </c>
      <c r="K70" s="25"/>
    </row>
    <row r="71" spans="7:11" x14ac:dyDescent="0.25">
      <c r="G71" s="50">
        <v>1.5996249552298166E-2</v>
      </c>
      <c r="H71" s="50">
        <v>-4.1250000000000011E-4</v>
      </c>
      <c r="K71" s="25"/>
    </row>
    <row r="72" spans="7:11" x14ac:dyDescent="0.25">
      <c r="G72" s="50">
        <v>1.5855405816705938E-2</v>
      </c>
      <c r="H72" s="50">
        <v>-4.0000000000000007E-4</v>
      </c>
      <c r="K72" s="25"/>
    </row>
    <row r="73" spans="7:11" x14ac:dyDescent="0.25">
      <c r="G73" s="50">
        <v>1.5715962278629363E-2</v>
      </c>
      <c r="H73" s="50">
        <v>-3.8750000000000004E-4</v>
      </c>
      <c r="K73" s="25"/>
    </row>
    <row r="74" spans="7:11" x14ac:dyDescent="0.25">
      <c r="G74" s="50">
        <v>1.5577956539033124E-2</v>
      </c>
      <c r="H74" s="50">
        <v>-3.7500000000000012E-4</v>
      </c>
      <c r="K74" s="25"/>
    </row>
    <row r="75" spans="7:11" x14ac:dyDescent="0.25">
      <c r="G75" s="50">
        <v>1.5441427148374074E-2</v>
      </c>
      <c r="H75" s="50">
        <v>-3.6250000000000008E-4</v>
      </c>
      <c r="K75" s="25"/>
    </row>
    <row r="76" spans="7:11" x14ac:dyDescent="0.25">
      <c r="G76" s="50">
        <v>1.5306413612695764E-2</v>
      </c>
      <c r="H76" s="50">
        <v>-3.5000000000000005E-4</v>
      </c>
      <c r="K76" s="25"/>
    </row>
    <row r="77" spans="7:11" x14ac:dyDescent="0.25">
      <c r="G77" s="50">
        <v>1.5172956397654602E-2</v>
      </c>
      <c r="H77" s="50">
        <v>-3.3750000000000002E-4</v>
      </c>
      <c r="K77" s="25"/>
    </row>
    <row r="78" spans="7:11" x14ac:dyDescent="0.25">
      <c r="G78" s="50">
        <v>1.5041096930249886E-2</v>
      </c>
      <c r="H78" s="50">
        <v>-3.2500000000000009E-4</v>
      </c>
      <c r="K78" s="25"/>
    </row>
    <row r="79" spans="7:11" x14ac:dyDescent="0.25">
      <c r="G79" s="50">
        <v>1.4910877598017248E-2</v>
      </c>
      <c r="H79" s="50">
        <v>-3.1250000000000006E-4</v>
      </c>
      <c r="K79" s="25"/>
    </row>
    <row r="80" spans="7:11" x14ac:dyDescent="0.25">
      <c r="G80" s="50">
        <v>1.4782341745432892E-2</v>
      </c>
      <c r="H80" s="50">
        <v>-3.0000000000000003E-4</v>
      </c>
      <c r="K80" s="25"/>
    </row>
    <row r="81" spans="7:11" x14ac:dyDescent="0.25">
      <c r="G81" s="50">
        <v>1.4655533667264339E-2</v>
      </c>
      <c r="H81" s="50">
        <v>-2.875000000000001E-4</v>
      </c>
      <c r="K81" s="25"/>
    </row>
    <row r="82" spans="7:11" x14ac:dyDescent="0.25">
      <c r="G82" s="50">
        <v>1.4530498598592699E-2</v>
      </c>
      <c r="H82" s="50">
        <v>-2.7500000000000007E-4</v>
      </c>
      <c r="K82" s="25"/>
    </row>
    <row r="83" spans="7:11" x14ac:dyDescent="0.25">
      <c r="G83" s="50">
        <v>1.4407282701221819E-2</v>
      </c>
      <c r="H83" s="50">
        <v>-2.6250000000000004E-4</v>
      </c>
      <c r="K83" s="25"/>
    </row>
    <row r="84" spans="7:11" x14ac:dyDescent="0.25">
      <c r="G84" s="50">
        <v>1.4285933046181544E-2</v>
      </c>
      <c r="H84" s="50">
        <v>-2.5000000000000011E-4</v>
      </c>
      <c r="K84" s="25"/>
    </row>
    <row r="85" spans="7:11" x14ac:dyDescent="0.25">
      <c r="G85" s="50">
        <v>1.4166497592025823E-2</v>
      </c>
      <c r="H85" s="50">
        <v>-2.3750000000000008E-4</v>
      </c>
      <c r="K85" s="25"/>
    </row>
    <row r="86" spans="7:11" x14ac:dyDescent="0.25">
      <c r="G86" s="50">
        <v>1.4049025158622228E-2</v>
      </c>
      <c r="H86" s="50">
        <v>-2.2500000000000005E-4</v>
      </c>
      <c r="K86" s="25"/>
    </row>
    <row r="87" spans="7:11" x14ac:dyDescent="0.25">
      <c r="G87" s="50">
        <v>1.3933565396127527E-2</v>
      </c>
      <c r="H87" s="50">
        <v>-2.1250000000000002E-4</v>
      </c>
      <c r="K87" s="25"/>
    </row>
    <row r="88" spans="7:11" x14ac:dyDescent="0.25">
      <c r="G88" s="50">
        <v>1.3820168748845287E-2</v>
      </c>
      <c r="H88" s="50">
        <v>-2.0000000000000009E-4</v>
      </c>
      <c r="K88" s="25"/>
    </row>
    <row r="89" spans="7:11" x14ac:dyDescent="0.25">
      <c r="G89" s="50">
        <v>1.3708886413665864E-2</v>
      </c>
      <c r="H89" s="50">
        <v>-1.8750000000000006E-4</v>
      </c>
      <c r="K89" s="25"/>
    </row>
    <row r="90" spans="7:11" x14ac:dyDescent="0.25">
      <c r="G90" s="50">
        <v>1.359977029279761E-2</v>
      </c>
      <c r="H90" s="50">
        <v>-1.7500000000000003E-4</v>
      </c>
      <c r="K90" s="25"/>
    </row>
    <row r="91" spans="7:11" x14ac:dyDescent="0.25">
      <c r="G91" s="50">
        <v>1.3492872940510617E-2</v>
      </c>
      <c r="H91" s="50">
        <v>-1.625000000000001E-4</v>
      </c>
      <c r="K91" s="25"/>
    </row>
    <row r="92" spans="7:11" x14ac:dyDescent="0.25">
      <c r="G92" s="50">
        <v>1.3388247503631759E-2</v>
      </c>
      <c r="H92" s="50">
        <v>-1.5000000000000007E-4</v>
      </c>
      <c r="K92" s="25"/>
    </row>
    <row r="93" spans="7:11" x14ac:dyDescent="0.25">
      <c r="G93" s="50">
        <v>1.3285947655552301E-2</v>
      </c>
      <c r="H93" s="50">
        <v>-1.3750000000000004E-4</v>
      </c>
      <c r="K93" s="25"/>
    </row>
    <row r="94" spans="7:11" x14ac:dyDescent="0.25">
      <c r="G94" s="50">
        <v>1.3186027523537354E-2</v>
      </c>
      <c r="H94" s="50">
        <v>-1.25E-4</v>
      </c>
      <c r="K94" s="25"/>
    </row>
    <row r="95" spans="7:11" x14ac:dyDescent="0.25">
      <c r="G95" s="50">
        <v>1.3088541609160618E-2</v>
      </c>
      <c r="H95" s="50">
        <v>-1.1250000000000008E-4</v>
      </c>
      <c r="K95" s="25"/>
    </row>
    <row r="96" spans="7:11" x14ac:dyDescent="0.25">
      <c r="G96" s="50">
        <v>1.2993544701728173E-2</v>
      </c>
      <c r="H96" s="50">
        <v>-1.0000000000000005E-4</v>
      </c>
      <c r="K96" s="25"/>
    </row>
    <row r="97" spans="7:11" x14ac:dyDescent="0.25">
      <c r="G97" s="50">
        <v>1.2901091784601915E-2</v>
      </c>
      <c r="H97" s="50">
        <v>-8.7500000000000013E-5</v>
      </c>
      <c r="K97" s="25"/>
    </row>
    <row r="98" spans="7:11" x14ac:dyDescent="0.25">
      <c r="G98" s="50">
        <v>1.2811237934386863E-2</v>
      </c>
      <c r="H98" s="50">
        <v>-7.5000000000000088E-5</v>
      </c>
      <c r="K98" s="25"/>
    </row>
    <row r="99" spans="7:11" x14ac:dyDescent="0.25">
      <c r="G99" s="50">
        <v>1.2724038213006836E-2</v>
      </c>
      <c r="H99" s="50">
        <v>-6.2500000000000056E-5</v>
      </c>
      <c r="K99" s="25"/>
    </row>
    <row r="100" spans="7:11" x14ac:dyDescent="0.25">
      <c r="G100" s="50">
        <v>1.2639547552759896E-2</v>
      </c>
      <c r="H100" s="50">
        <v>-5.0000000000000023E-5</v>
      </c>
      <c r="K100" s="25"/>
    </row>
    <row r="101" spans="7:11" x14ac:dyDescent="0.25">
      <c r="G101" s="50">
        <v>1.2557820634518333E-2</v>
      </c>
      <c r="H101" s="50">
        <v>-3.7500000000000098E-5</v>
      </c>
      <c r="K101" s="25"/>
    </row>
    <row r="102" spans="7:11" x14ac:dyDescent="0.25">
      <c r="G102" s="50">
        <v>1.2478911759317214E-2</v>
      </c>
      <c r="H102" s="50">
        <v>-2.5000000000000066E-5</v>
      </c>
      <c r="K102" s="25"/>
    </row>
    <row r="103" spans="7:11" x14ac:dyDescent="0.25">
      <c r="G103" s="50">
        <v>1.2402874713660203E-2</v>
      </c>
      <c r="H103" s="50">
        <v>-1.2500000000000033E-5</v>
      </c>
      <c r="K103" s="25"/>
    </row>
    <row r="104" spans="7:11" x14ac:dyDescent="0.25">
      <c r="G104" s="50">
        <v>1.2329762628960591E-2</v>
      </c>
      <c r="H104" s="50">
        <v>0</v>
      </c>
      <c r="K104" s="25"/>
    </row>
    <row r="105" spans="7:11" x14ac:dyDescent="0.25">
      <c r="G105" s="50">
        <v>1.2259627835628208E-2</v>
      </c>
      <c r="H105" s="50">
        <v>1.2499999999999924E-5</v>
      </c>
      <c r="K105" s="25"/>
    </row>
    <row r="106" spans="7:11" x14ac:dyDescent="0.25">
      <c r="G106" s="50">
        <v>1.2192521712408063E-2</v>
      </c>
      <c r="H106" s="50">
        <v>2.4999999999999849E-5</v>
      </c>
      <c r="K106" s="25"/>
    </row>
    <row r="107" spans="7:11" x14ac:dyDescent="0.25">
      <c r="G107" s="50">
        <v>1.2128494531672482E-2</v>
      </c>
      <c r="H107" s="50">
        <v>3.749999999999999E-5</v>
      </c>
      <c r="K107" s="25"/>
    </row>
    <row r="108" spans="7:11" x14ac:dyDescent="0.25">
      <c r="G108" s="50">
        <v>1.2067595301463828E-2</v>
      </c>
      <c r="H108" s="50">
        <v>4.9999999999999914E-5</v>
      </c>
      <c r="K108" s="25"/>
    </row>
    <row r="109" spans="7:11" x14ac:dyDescent="0.25">
      <c r="G109" s="50">
        <v>1.2009871605177537E-2</v>
      </c>
      <c r="H109" s="50">
        <v>6.2500000000000056E-5</v>
      </c>
      <c r="K109" s="25"/>
    </row>
    <row r="110" spans="7:11" x14ac:dyDescent="0.25">
      <c r="G110" s="50">
        <v>1.1955369439863526E-2</v>
      </c>
      <c r="H110" s="50">
        <v>7.499999999999998E-5</v>
      </c>
      <c r="K110" s="25"/>
    </row>
    <row r="111" spans="7:11" x14ac:dyDescent="0.25">
      <c r="G111" s="50">
        <v>1.190413305420563E-2</v>
      </c>
      <c r="H111" s="50">
        <v>8.7499999999999904E-5</v>
      </c>
      <c r="K111" s="25"/>
    </row>
    <row r="112" spans="7:11" x14ac:dyDescent="0.25">
      <c r="G112" s="50">
        <v>1.1856204787311773E-2</v>
      </c>
      <c r="H112" s="50">
        <v>1.0000000000000005E-4</v>
      </c>
      <c r="K112" s="25"/>
    </row>
    <row r="113" spans="7:11" x14ac:dyDescent="0.25">
      <c r="G113" s="50">
        <v>1.1811624909509846E-2</v>
      </c>
      <c r="H113" s="50">
        <v>1.1249999999999997E-4</v>
      </c>
      <c r="K113" s="25"/>
    </row>
    <row r="114" spans="7:11" x14ac:dyDescent="0.25">
      <c r="G114" s="50">
        <v>1.1770431466393557E-2</v>
      </c>
      <c r="H114" s="50">
        <v>1.2499999999999989E-4</v>
      </c>
      <c r="K114" s="25"/>
    </row>
    <row r="115" spans="7:11" x14ac:dyDescent="0.25">
      <c r="G115" s="50">
        <v>1.1732660127397236E-2</v>
      </c>
      <c r="H115" s="50">
        <v>1.3750000000000004E-4</v>
      </c>
      <c r="K115" s="25"/>
    </row>
    <row r="116" spans="7:11" x14ac:dyDescent="0.25">
      <c r="G116" s="50">
        <v>1.1698344040196524E-2</v>
      </c>
      <c r="H116" s="50">
        <v>1.4999999999999996E-4</v>
      </c>
      <c r="K116" s="25"/>
    </row>
    <row r="117" spans="7:11" x14ac:dyDescent="0.25">
      <c r="G117" s="50">
        <v>1.1667513692232009E-2</v>
      </c>
      <c r="H117" s="50">
        <v>1.6249999999999988E-4</v>
      </c>
      <c r="K117" s="25"/>
    </row>
    <row r="118" spans="7:11" x14ac:dyDescent="0.25">
      <c r="G118" s="50">
        <v>1.1640196780633759E-2</v>
      </c>
      <c r="H118" s="50">
        <v>1.7500000000000003E-4</v>
      </c>
      <c r="K118" s="25"/>
    </row>
    <row r="119" spans="7:11" x14ac:dyDescent="0.25">
      <c r="G119" s="50">
        <v>1.1616418091785735E-2</v>
      </c>
      <c r="H119" s="50">
        <v>1.8749999999999995E-4</v>
      </c>
      <c r="K119" s="25"/>
    </row>
    <row r="120" spans="7:11" x14ac:dyDescent="0.25">
      <c r="G120" s="50">
        <v>1.159619939170988E-2</v>
      </c>
      <c r="H120" s="50">
        <v>1.9999999999999987E-4</v>
      </c>
      <c r="K120" s="25"/>
    </row>
    <row r="121" spans="7:11" x14ac:dyDescent="0.25">
      <c r="G121" s="50">
        <v>1.1579559328370553E-2</v>
      </c>
      <c r="H121" s="50">
        <v>2.1250000000000002E-4</v>
      </c>
      <c r="K121" s="25"/>
    </row>
    <row r="122" spans="7:11" x14ac:dyDescent="0.25">
      <c r="G122" s="50">
        <v>1.1566513346901461E-2</v>
      </c>
      <c r="H122" s="50">
        <v>2.2499999999999994E-4</v>
      </c>
      <c r="K122" s="25"/>
    </row>
    <row r="123" spans="7:11" x14ac:dyDescent="0.25">
      <c r="G123" s="50">
        <v>1.1557073618640709E-2</v>
      </c>
      <c r="H123" s="50">
        <v>2.3749999999999986E-4</v>
      </c>
    </row>
    <row r="124" spans="7:11" x14ac:dyDescent="0.25">
      <c r="G124" s="50">
        <v>1.1551248984726618E-2</v>
      </c>
      <c r="H124" s="50">
        <v>2.5000000000000001E-4</v>
      </c>
    </row>
    <row r="125" spans="7:11" x14ac:dyDescent="0.25">
      <c r="G125" s="50">
        <v>1.154904491485983E-2</v>
      </c>
      <c r="H125" s="50">
        <v>2.6249999999999993E-4</v>
      </c>
    </row>
    <row r="126" spans="7:11" x14ac:dyDescent="0.25">
      <c r="G126" s="50">
        <v>1.1550463481678425E-2</v>
      </c>
      <c r="H126" s="50">
        <v>2.7500000000000007E-4</v>
      </c>
    </row>
    <row r="127" spans="7:11" x14ac:dyDescent="0.25">
      <c r="G127" s="50">
        <v>1.1555503351025403E-2</v>
      </c>
      <c r="H127" s="50">
        <v>2.875E-4</v>
      </c>
    </row>
    <row r="128" spans="7:11" x14ac:dyDescent="0.25">
      <c r="G128" s="50">
        <v>1.1564159788214923E-2</v>
      </c>
      <c r="H128" s="50">
        <v>2.9999999999999992E-4</v>
      </c>
    </row>
    <row r="129" spans="7:8" x14ac:dyDescent="0.25">
      <c r="G129" s="50">
        <v>1.157642468022878E-2</v>
      </c>
      <c r="H129" s="50">
        <v>3.1250000000000006E-4</v>
      </c>
    </row>
    <row r="130" spans="7:8" x14ac:dyDescent="0.25">
      <c r="G130" s="50">
        <v>1.1592286573600922E-2</v>
      </c>
      <c r="H130" s="50">
        <v>3.2499999999999999E-4</v>
      </c>
    </row>
    <row r="131" spans="7:8" x14ac:dyDescent="0.25">
      <c r="G131" s="50">
        <v>1.1611730727578972E-2</v>
      </c>
      <c r="H131" s="50">
        <v>3.3749999999999991E-4</v>
      </c>
    </row>
    <row r="132" spans="7:8" x14ac:dyDescent="0.25">
      <c r="G132" s="50">
        <v>1.1634739181990735E-2</v>
      </c>
      <c r="H132" s="50">
        <v>3.5000000000000005E-4</v>
      </c>
    </row>
    <row r="133" spans="7:8" x14ac:dyDescent="0.25">
      <c r="G133" s="50">
        <v>1.1661290839093863E-2</v>
      </c>
      <c r="H133" s="50">
        <v>3.6249999999999998E-4</v>
      </c>
    </row>
    <row r="134" spans="7:8" x14ac:dyDescent="0.25">
      <c r="G134" s="50">
        <v>1.1691361558550556E-2</v>
      </c>
      <c r="H134" s="50">
        <v>3.749999999999999E-4</v>
      </c>
    </row>
    <row r="135" spans="7:8" x14ac:dyDescent="0.25">
      <c r="G135" s="50">
        <v>1.1724924264548929E-2</v>
      </c>
      <c r="H135" s="50">
        <v>3.8750000000000004E-4</v>
      </c>
    </row>
    <row r="136" spans="7:8" x14ac:dyDescent="0.25">
      <c r="G136" s="50">
        <v>1.1761949063990118E-2</v>
      </c>
      <c r="H136" s="50">
        <v>3.9999999999999996E-4</v>
      </c>
    </row>
    <row r="137" spans="7:8" x14ac:dyDescent="0.25">
      <c r="G137" s="50">
        <v>1.180240337457685E-2</v>
      </c>
      <c r="H137" s="50">
        <v>4.1249999999999989E-4</v>
      </c>
    </row>
    <row r="138" spans="7:8" x14ac:dyDescent="0.25">
      <c r="G138" s="50">
        <v>1.1846252061575564E-2</v>
      </c>
      <c r="H138" s="50">
        <v>4.2500000000000003E-4</v>
      </c>
    </row>
    <row r="139" spans="7:8" x14ac:dyDescent="0.25">
      <c r="G139" s="50">
        <v>1.1893457581980895E-2</v>
      </c>
      <c r="H139" s="50">
        <v>4.3749999999999995E-4</v>
      </c>
    </row>
    <row r="140" spans="7:8" x14ac:dyDescent="0.25">
      <c r="G140" s="50">
        <v>1.1943980134787969E-2</v>
      </c>
      <c r="H140" s="50">
        <v>4.4999999999999988E-4</v>
      </c>
    </row>
    <row r="141" spans="7:8" x14ac:dyDescent="0.25">
      <c r="G141" s="50">
        <v>1.199777781607393E-2</v>
      </c>
      <c r="H141" s="50">
        <v>4.6250000000000002E-4</v>
      </c>
    </row>
    <row r="142" spans="7:8" x14ac:dyDescent="0.25">
      <c r="G142" s="50">
        <v>1.2054806777604402E-2</v>
      </c>
      <c r="H142" s="50">
        <v>4.7499999999999994E-4</v>
      </c>
    </row>
    <row r="143" spans="7:8" x14ac:dyDescent="0.25">
      <c r="G143" s="50">
        <v>1.2115021387711769E-2</v>
      </c>
      <c r="H143" s="50">
        <v>4.8749999999999987E-4</v>
      </c>
    </row>
    <row r="144" spans="7:8" x14ac:dyDescent="0.25">
      <c r="G144" s="50">
        <v>1.2178374393238427E-2</v>
      </c>
      <c r="H144" s="50">
        <v>5.0000000000000001E-4</v>
      </c>
    </row>
    <row r="145" spans="7:8" x14ac:dyDescent="0.25">
      <c r="G145" s="50">
        <v>1.2244817081397848E-2</v>
      </c>
      <c r="H145" s="50">
        <v>5.1249999999999993E-4</v>
      </c>
    </row>
    <row r="146" spans="7:8" x14ac:dyDescent="0.25">
      <c r="G146" s="50">
        <v>1.2314299440477112E-2</v>
      </c>
      <c r="H146" s="50">
        <v>5.2500000000000008E-4</v>
      </c>
    </row>
    <row r="147" spans="7:8" x14ac:dyDescent="0.25">
      <c r="G147" s="50">
        <v>1.2386770318384551E-2</v>
      </c>
      <c r="H147" s="50">
        <v>5.375E-4</v>
      </c>
    </row>
    <row r="148" spans="7:8" x14ac:dyDescent="0.25">
      <c r="G148" s="50">
        <v>1.246217757813318E-2</v>
      </c>
      <c r="H148" s="50">
        <v>5.4999999999999992E-4</v>
      </c>
    </row>
    <row r="149" spans="7:8" x14ac:dyDescent="0.25">
      <c r="G149" s="50">
        <v>1.2540468249442422E-2</v>
      </c>
      <c r="H149" s="50">
        <v>5.6250000000000007E-4</v>
      </c>
    </row>
    <row r="150" spans="7:8" x14ac:dyDescent="0.25">
      <c r="G150" s="50">
        <v>1.262158867573559E-2</v>
      </c>
      <c r="H150" s="50">
        <v>5.7499999999999999E-4</v>
      </c>
    </row>
    <row r="151" spans="7:8" x14ac:dyDescent="0.25">
      <c r="G151" s="50">
        <v>1.2705484655906501E-2</v>
      </c>
      <c r="H151" s="50">
        <v>5.8749999999999991E-4</v>
      </c>
    </row>
    <row r="152" spans="7:8" x14ac:dyDescent="0.25">
      <c r="G152" s="50">
        <v>1.2792101580324065E-2</v>
      </c>
      <c r="H152" s="50">
        <v>6.0000000000000006E-4</v>
      </c>
    </row>
    <row r="153" spans="7:8" x14ac:dyDescent="0.25">
      <c r="G153" s="50">
        <v>1.2881384560637052E-2</v>
      </c>
      <c r="H153" s="50">
        <v>6.1249999999999998E-4</v>
      </c>
    </row>
    <row r="154" spans="7:8" x14ac:dyDescent="0.25">
      <c r="G154" s="50">
        <v>1.2973278553031342E-2</v>
      </c>
      <c r="H154" s="50">
        <v>6.249999999999999E-4</v>
      </c>
    </row>
    <row r="155" spans="7:8" x14ac:dyDescent="0.25">
      <c r="G155" s="50">
        <v>1.3067728474677711E-2</v>
      </c>
      <c r="H155" s="50">
        <v>6.3750000000000005E-4</v>
      </c>
    </row>
    <row r="156" spans="7:8" x14ac:dyDescent="0.25">
      <c r="G156" s="50">
        <v>1.3164679313188665E-2</v>
      </c>
      <c r="H156" s="50">
        <v>6.4999999999999997E-4</v>
      </c>
    </row>
    <row r="157" spans="7:8" x14ac:dyDescent="0.25">
      <c r="G157" s="50">
        <v>1.3264076228977567E-2</v>
      </c>
      <c r="H157" s="50">
        <v>6.6249999999999989E-4</v>
      </c>
    </row>
    <row r="158" spans="7:8" x14ac:dyDescent="0.25">
      <c r="G158" s="50">
        <v>1.3365864650481585E-2</v>
      </c>
      <c r="H158" s="50">
        <v>6.7500000000000004E-4</v>
      </c>
    </row>
    <row r="159" spans="7:8" x14ac:dyDescent="0.25">
      <c r="G159" s="50">
        <v>1.3469990362271754E-2</v>
      </c>
      <c r="H159" s="50">
        <v>6.8749999999999996E-4</v>
      </c>
    </row>
    <row r="160" spans="7:8" x14ac:dyDescent="0.25">
      <c r="G160" s="50">
        <v>1.3576399586128492E-2</v>
      </c>
      <c r="H160" s="50">
        <v>6.9999999999999988E-4</v>
      </c>
    </row>
    <row r="161" spans="7:8" x14ac:dyDescent="0.25">
      <c r="G161" s="50">
        <v>1.36850390552092E-2</v>
      </c>
      <c r="H161" s="50">
        <v>7.1250000000000003E-4</v>
      </c>
    </row>
    <row r="162" spans="7:8" x14ac:dyDescent="0.25">
      <c r="G162" s="50">
        <v>1.3795856081476335E-2</v>
      </c>
      <c r="H162" s="50">
        <v>7.2499999999999995E-4</v>
      </c>
    </row>
    <row r="163" spans="7:8" x14ac:dyDescent="0.25">
      <c r="G163" s="50">
        <v>1.3908798616589765E-2</v>
      </c>
      <c r="H163" s="50">
        <v>7.3750000000000009E-4</v>
      </c>
    </row>
    <row r="164" spans="7:8" x14ac:dyDescent="0.25">
      <c r="G164" s="50">
        <v>1.4023815306496528E-2</v>
      </c>
      <c r="H164" s="50">
        <v>7.5000000000000002E-4</v>
      </c>
    </row>
    <row r="165" spans="7:8" x14ac:dyDescent="0.25">
      <c r="G165" s="50">
        <v>1.4140855539974892E-2</v>
      </c>
      <c r="H165" s="50">
        <v>7.6249999999999994E-4</v>
      </c>
    </row>
    <row r="166" spans="7:8" x14ac:dyDescent="0.25">
      <c r="G166" s="50">
        <v>1.4259869491407911E-2</v>
      </c>
      <c r="H166" s="50">
        <v>7.7500000000000008E-4</v>
      </c>
    </row>
    <row r="167" spans="7:8" x14ac:dyDescent="0.25">
      <c r="G167" s="50">
        <v>1.4380808158075431E-2</v>
      </c>
      <c r="H167" s="50">
        <v>7.8750000000000001E-4</v>
      </c>
    </row>
    <row r="168" spans="7:8" x14ac:dyDescent="0.25">
      <c r="G168" s="50">
        <v>1.4503623392262599E-2</v>
      </c>
      <c r="H168" s="50">
        <v>7.9999999999999993E-4</v>
      </c>
    </row>
    <row r="169" spans="7:8" x14ac:dyDescent="0.25">
      <c r="G169" s="50">
        <v>1.4628267928488328E-2</v>
      </c>
      <c r="H169" s="50">
        <v>8.1250000000000007E-4</v>
      </c>
    </row>
    <row r="170" spans="7:8" x14ac:dyDescent="0.25">
      <c r="G170" s="50">
        <v>1.4754695406158973E-2</v>
      </c>
      <c r="H170" s="50">
        <v>8.25E-4</v>
      </c>
    </row>
    <row r="171" spans="7:8" x14ac:dyDescent="0.25">
      <c r="G171" s="50">
        <v>1.4882860387951386E-2</v>
      </c>
      <c r="H171" s="50">
        <v>8.3749999999999992E-4</v>
      </c>
    </row>
    <row r="172" spans="7:8" x14ac:dyDescent="0.25">
      <c r="G172" s="50">
        <v>1.5012718374225621E-2</v>
      </c>
      <c r="H172" s="50">
        <v>8.5000000000000006E-4</v>
      </c>
    </row>
    <row r="173" spans="7:8" x14ac:dyDescent="0.25">
      <c r="G173" s="50">
        <v>1.5144225813761689E-2</v>
      </c>
      <c r="H173" s="50">
        <v>8.6249999999999999E-4</v>
      </c>
    </row>
    <row r="174" spans="7:8" x14ac:dyDescent="0.25">
      <c r="G174" s="50">
        <v>1.527734011110689E-2</v>
      </c>
      <c r="H174" s="50">
        <v>8.7499999999999991E-4</v>
      </c>
    </row>
    <row r="175" spans="7:8" x14ac:dyDescent="0.25">
      <c r="G175" s="50">
        <v>1.5412019630810892E-2</v>
      </c>
      <c r="H175" s="50">
        <v>8.8750000000000005E-4</v>
      </c>
    </row>
    <row r="176" spans="7:8" x14ac:dyDescent="0.25">
      <c r="G176" s="50">
        <v>1.5548223698815256E-2</v>
      </c>
      <c r="H176" s="50">
        <v>8.9999999999999998E-4</v>
      </c>
    </row>
    <row r="177" spans="7:8" x14ac:dyDescent="0.25">
      <c r="G177" s="50">
        <v>1.568591260125262E-2</v>
      </c>
      <c r="H177" s="50">
        <v>9.124999999999999E-4</v>
      </c>
    </row>
    <row r="178" spans="7:8" x14ac:dyDescent="0.25">
      <c r="G178" s="50">
        <v>1.5825047580898654E-2</v>
      </c>
      <c r="H178" s="50">
        <v>9.2500000000000004E-4</v>
      </c>
    </row>
    <row r="179" spans="7:8" x14ac:dyDescent="0.25">
      <c r="G179" s="50">
        <v>1.5965590831507372E-2</v>
      </c>
      <c r="H179" s="50">
        <v>9.3749999999999997E-4</v>
      </c>
    </row>
    <row r="180" spans="7:8" x14ac:dyDescent="0.25">
      <c r="G180" s="50">
        <v>1.61075054902475E-2</v>
      </c>
      <c r="H180" s="50">
        <v>9.4999999999999989E-4</v>
      </c>
    </row>
    <row r="181" spans="7:8" x14ac:dyDescent="0.25">
      <c r="G181" s="50">
        <v>1.6250755628444778E-2</v>
      </c>
      <c r="H181" s="50">
        <v>9.6250000000000003E-4</v>
      </c>
    </row>
    <row r="182" spans="7:8" x14ac:dyDescent="0.25">
      <c r="G182" s="50">
        <v>1.6395306240822142E-2</v>
      </c>
      <c r="H182" s="50">
        <v>9.7500000000000017E-4</v>
      </c>
    </row>
    <row r="183" spans="7:8" x14ac:dyDescent="0.25">
      <c r="G183" s="50">
        <v>1.6541123233417016E-2</v>
      </c>
      <c r="H183" s="50">
        <v>9.875000000000001E-4</v>
      </c>
    </row>
    <row r="184" spans="7:8" x14ac:dyDescent="0.25">
      <c r="G184" s="50">
        <v>1.6688173410342736E-2</v>
      </c>
      <c r="H184" s="50">
        <v>1E-3</v>
      </c>
    </row>
    <row r="185" spans="7:8" x14ac:dyDescent="0.25">
      <c r="G185" s="50">
        <v>1.6836424459548641E-2</v>
      </c>
      <c r="H185" s="50">
        <v>1.0124999999999999E-3</v>
      </c>
    </row>
    <row r="186" spans="7:8" x14ac:dyDescent="0.25">
      <c r="G186" s="50">
        <v>1.6985844937722126E-2</v>
      </c>
      <c r="H186" s="50">
        <v>1.0249999999999999E-3</v>
      </c>
    </row>
    <row r="187" spans="7:8" x14ac:dyDescent="0.25">
      <c r="G187" s="50">
        <v>1.7136404254464478E-2</v>
      </c>
      <c r="H187" s="50">
        <v>1.0374999999999998E-3</v>
      </c>
    </row>
    <row r="188" spans="7:8" x14ac:dyDescent="0.25">
      <c r="G188" s="50">
        <v>1.7288072655861658E-2</v>
      </c>
      <c r="H188" s="50">
        <v>1.0500000000000002E-3</v>
      </c>
    </row>
    <row r="189" spans="7:8" x14ac:dyDescent="0.25">
      <c r="G189" s="50">
        <v>1.7440821207561016E-2</v>
      </c>
      <c r="H189" s="50">
        <v>1.0625000000000001E-3</v>
      </c>
    </row>
    <row r="190" spans="7:8" x14ac:dyDescent="0.25">
      <c r="G190" s="50">
        <v>1.7594621777455285E-2</v>
      </c>
      <c r="H190" s="50">
        <v>1.075E-3</v>
      </c>
    </row>
    <row r="191" spans="7:8" x14ac:dyDescent="0.25">
      <c r="G191" s="50">
        <v>1.7749447018066019E-2</v>
      </c>
      <c r="H191" s="50">
        <v>1.0874999999999999E-3</v>
      </c>
    </row>
    <row r="192" spans="7:8" x14ac:dyDescent="0.25">
      <c r="G192" s="50">
        <v>1.7905270348710093E-2</v>
      </c>
      <c r="H192" s="50">
        <v>1.0999999999999998E-3</v>
      </c>
    </row>
    <row r="193" spans="7:8" x14ac:dyDescent="0.25">
      <c r="G193" s="50">
        <v>1.8062065937524879E-2</v>
      </c>
      <c r="H193" s="50">
        <v>1.1125000000000002E-3</v>
      </c>
    </row>
    <row r="194" spans="7:8" x14ac:dyDescent="0.25">
      <c r="G194" s="50">
        <v>1.8219808683420116E-2</v>
      </c>
      <c r="H194" s="50">
        <v>1.1250000000000001E-3</v>
      </c>
    </row>
    <row r="195" spans="7:8" x14ac:dyDescent="0.25">
      <c r="G195" s="50">
        <v>1.8378474198017664E-2</v>
      </c>
      <c r="H195" s="50">
        <v>1.1375000000000001E-3</v>
      </c>
    </row>
    <row r="196" spans="7:8" x14ac:dyDescent="0.25">
      <c r="G196" s="50">
        <v>1.8538038787633559E-2</v>
      </c>
      <c r="H196" s="50">
        <v>1.15E-3</v>
      </c>
    </row>
    <row r="197" spans="7:8" x14ac:dyDescent="0.25">
      <c r="G197" s="50">
        <v>1.8698479435351068E-2</v>
      </c>
      <c r="H197" s="50">
        <v>1.1624999999999999E-3</v>
      </c>
    </row>
    <row r="198" spans="7:8" x14ac:dyDescent="0.25">
      <c r="G198" s="50">
        <v>1.8859773783227691E-2</v>
      </c>
      <c r="H198" s="50">
        <v>1.1749999999999998E-3</v>
      </c>
    </row>
    <row r="199" spans="7:8" x14ac:dyDescent="0.25">
      <c r="G199" s="50">
        <v>1.9021900114673973E-2</v>
      </c>
      <c r="H199" s="50">
        <v>1.1875000000000002E-3</v>
      </c>
    </row>
    <row r="200" spans="7:8" x14ac:dyDescent="0.25">
      <c r="G200" s="50">
        <v>1.9184837337037287E-2</v>
      </c>
      <c r="H200" s="50">
        <v>1.2000000000000001E-3</v>
      </c>
    </row>
    <row r="201" spans="7:8" x14ac:dyDescent="0.25">
      <c r="G201" s="50">
        <v>1.9348564964419491E-2</v>
      </c>
      <c r="H201" s="50">
        <v>1.2125E-3</v>
      </c>
    </row>
    <row r="202" spans="7:8" x14ac:dyDescent="0.25">
      <c r="G202" s="50">
        <v>1.9513063100753254E-2</v>
      </c>
      <c r="H202" s="50">
        <v>1.225E-3</v>
      </c>
    </row>
    <row r="203" spans="7:8" x14ac:dyDescent="0.25">
      <c r="G203" s="50">
        <v>1.9678312423158401E-2</v>
      </c>
      <c r="H203" s="50">
        <v>1.2374999999999999E-3</v>
      </c>
    </row>
    <row r="204" spans="7:8" x14ac:dyDescent="0.25">
      <c r="G204" s="50">
        <v>1.9844294165596254E-2</v>
      </c>
      <c r="H204" s="50">
        <v>1.2499999999999998E-3</v>
      </c>
    </row>
    <row r="205" spans="7:8" x14ac:dyDescent="0.25">
      <c r="G205" s="50">
        <v>2.0010990102836995E-2</v>
      </c>
      <c r="H205" s="50">
        <v>1.2625000000000002E-3</v>
      </c>
    </row>
    <row r="206" spans="7:8" x14ac:dyDescent="0.25">
      <c r="G206" s="50">
        <v>2.0178382534752334E-2</v>
      </c>
      <c r="H206" s="50">
        <v>1.2750000000000001E-3</v>
      </c>
    </row>
    <row r="207" spans="7:8" x14ac:dyDescent="0.25">
      <c r="G207" s="50">
        <v>2.0346454270943407E-2</v>
      </c>
      <c r="H207" s="50">
        <v>1.2875E-3</v>
      </c>
    </row>
    <row r="208" spans="7:8" x14ac:dyDescent="0.25">
      <c r="G208" s="50">
        <v>2.0515188615711517E-2</v>
      </c>
      <c r="H208" s="50">
        <v>1.2999999999999999E-3</v>
      </c>
    </row>
    <row r="209" spans="7:8" x14ac:dyDescent="0.25">
      <c r="G209" s="50">
        <v>2.0684569353377483E-2</v>
      </c>
      <c r="H209" s="50">
        <v>1.3124999999999999E-3</v>
      </c>
    </row>
    <row r="210" spans="7:8" x14ac:dyDescent="0.25">
      <c r="G210" s="50">
        <v>2.0854580733953441E-2</v>
      </c>
      <c r="H210" s="50">
        <v>1.3250000000000002E-3</v>
      </c>
    </row>
    <row r="211" spans="7:8" x14ac:dyDescent="0.25">
      <c r="G211" s="50">
        <v>2.1025207459169481E-2</v>
      </c>
      <c r="H211" s="50">
        <v>1.3375000000000001E-3</v>
      </c>
    </row>
    <row r="212" spans="7:8" x14ac:dyDescent="0.25">
      <c r="G212" s="50">
        <v>2.1196434668856113E-2</v>
      </c>
      <c r="H212" s="50">
        <v>1.3500000000000001E-3</v>
      </c>
    </row>
    <row r="213" spans="7:8" x14ac:dyDescent="0.25">
      <c r="G213" s="50">
        <v>2.1368247927682091E-2</v>
      </c>
      <c r="H213" s="50">
        <v>1.3625E-3</v>
      </c>
    </row>
    <row r="214" spans="7:8" x14ac:dyDescent="0.25">
      <c r="G214" s="50">
        <v>2.1540633212246335E-2</v>
      </c>
      <c r="H214" s="50">
        <v>1.3749999999999999E-3</v>
      </c>
    </row>
    <row r="215" spans="7:8" x14ac:dyDescent="0.25">
      <c r="G215" s="50">
        <v>2.1713576898521464E-2</v>
      </c>
      <c r="H215" s="50">
        <v>1.3874999999999998E-3</v>
      </c>
    </row>
    <row r="216" spans="7:8" x14ac:dyDescent="0.25">
      <c r="G216" s="50">
        <v>2.1887065749645739E-2</v>
      </c>
      <c r="H216" s="50">
        <v>1.4000000000000002E-3</v>
      </c>
    </row>
    <row r="217" spans="7:8" x14ac:dyDescent="0.25">
      <c r="G217" s="50">
        <v>2.2061086904059401E-2</v>
      </c>
      <c r="H217" s="50">
        <v>1.4125000000000001E-3</v>
      </c>
    </row>
    <row r="218" spans="7:8" x14ac:dyDescent="0.25">
      <c r="G218" s="50">
        <v>2.223562786398086E-2</v>
      </c>
      <c r="H218" s="50">
        <v>1.4250000000000001E-3</v>
      </c>
    </row>
    <row r="219" spans="7:8" x14ac:dyDescent="0.25">
      <c r="G219" s="50">
        <v>2.2410676484217476E-2</v>
      </c>
      <c r="H219" s="50">
        <v>1.4375E-3</v>
      </c>
    </row>
    <row r="220" spans="7:8" x14ac:dyDescent="0.25">
      <c r="G220" s="50">
        <v>2.2586220961305359E-2</v>
      </c>
      <c r="H220" s="50">
        <v>1.4499999999999999E-3</v>
      </c>
    </row>
    <row r="221" spans="7:8" x14ac:dyDescent="0.25">
      <c r="G221" s="50">
        <v>2.2762249822972164E-2</v>
      </c>
      <c r="H221" s="50">
        <v>1.4624999999999998E-3</v>
      </c>
    </row>
    <row r="222" spans="7:8" x14ac:dyDescent="0.25">
      <c r="G222" s="50">
        <v>2.293875191791651E-2</v>
      </c>
      <c r="H222" s="50">
        <v>1.4750000000000002E-3</v>
      </c>
    </row>
    <row r="223" spans="7:8" x14ac:dyDescent="0.25">
      <c r="G223" s="50">
        <v>2.3115716405897428E-2</v>
      </c>
      <c r="H223" s="50">
        <v>1.4875000000000001E-3</v>
      </c>
    </row>
    <row r="224" spans="7:8" x14ac:dyDescent="0.25">
      <c r="G224" s="50">
        <v>2.3293132748127034E-2</v>
      </c>
      <c r="H224" s="50">
        <v>1.5E-3</v>
      </c>
    </row>
    <row r="225" spans="7:8" x14ac:dyDescent="0.25">
      <c r="G225" s="50">
        <v>2.3293132748127034E-2</v>
      </c>
      <c r="H225" s="50">
        <f t="shared" ref="H225" si="0">H224+$D$16</f>
        <v>1.5E-3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8C5-EF19-4F9B-B02B-3EFE7EB1F01D}">
  <sheetPr>
    <tabColor theme="9" tint="-0.249977111117893"/>
  </sheetPr>
  <dimension ref="A1:DK83"/>
  <sheetViews>
    <sheetView showGridLines="0" zoomScaleNormal="100" workbookViewId="0">
      <selection activeCell="Q18" sqref="Q18"/>
    </sheetView>
  </sheetViews>
  <sheetFormatPr defaultRowHeight="15" x14ac:dyDescent="0.25"/>
  <cols>
    <col min="1" max="1" width="57.7109375" style="15" customWidth="1"/>
    <col min="2" max="2" width="4.28515625" customWidth="1"/>
    <col min="3" max="3" width="24.7109375" style="42" bestFit="1" customWidth="1"/>
    <col min="4" max="4" width="13.28515625" style="42" customWidth="1"/>
    <col min="5" max="5" width="11" style="42" bestFit="1" customWidth="1"/>
    <col min="6" max="6" width="11.7109375" style="42" bestFit="1" customWidth="1"/>
    <col min="7" max="7" width="11" style="42" bestFit="1" customWidth="1"/>
    <col min="8" max="8" width="11.7109375" style="42" bestFit="1" customWidth="1"/>
    <col min="9" max="10" width="11" style="42" bestFit="1" customWidth="1"/>
    <col min="11" max="11" width="19.85546875" style="42" bestFit="1" customWidth="1"/>
    <col min="12" max="12" width="22.85546875" style="42" bestFit="1" customWidth="1"/>
    <col min="13" max="13" width="4.28515625" style="42" customWidth="1"/>
    <col min="14" max="14" width="11" style="42" bestFit="1" customWidth="1"/>
    <col min="15" max="15" width="11" style="42" customWidth="1"/>
    <col min="16" max="16" width="12.140625" style="42" customWidth="1"/>
    <col min="17" max="30" width="11" bestFit="1" customWidth="1"/>
    <col min="31" max="31" width="11" customWidth="1"/>
    <col min="32" max="38" width="11" bestFit="1" customWidth="1"/>
    <col min="39" max="39" width="11" customWidth="1"/>
    <col min="40" max="105" width="11" bestFit="1" customWidth="1"/>
  </cols>
  <sheetData>
    <row r="1" spans="3:115" x14ac:dyDescent="0.25">
      <c r="C1" s="7" t="s">
        <v>73</v>
      </c>
      <c r="D1"/>
      <c r="E1"/>
      <c r="F1"/>
      <c r="G1"/>
      <c r="H1"/>
      <c r="I1"/>
      <c r="J1"/>
      <c r="K1"/>
      <c r="L1"/>
      <c r="M1"/>
      <c r="N1"/>
      <c r="O1"/>
      <c r="P1"/>
    </row>
    <row r="2" spans="3:115" x14ac:dyDescent="0.25">
      <c r="C2" s="7"/>
      <c r="D2"/>
      <c r="E2"/>
      <c r="F2"/>
      <c r="G2"/>
      <c r="H2"/>
      <c r="I2"/>
      <c r="J2"/>
      <c r="K2"/>
      <c r="L2"/>
      <c r="M2"/>
      <c r="N2"/>
      <c r="O2"/>
      <c r="P2"/>
    </row>
    <row r="3" spans="3:115" x14ac:dyDescent="0.25">
      <c r="C3" s="7" t="s">
        <v>72</v>
      </c>
      <c r="D3"/>
      <c r="E3"/>
      <c r="F3"/>
      <c r="G3"/>
      <c r="H3"/>
      <c r="I3"/>
      <c r="J3"/>
      <c r="K3"/>
      <c r="L3"/>
      <c r="M3"/>
      <c r="N3"/>
      <c r="O3"/>
      <c r="P3"/>
    </row>
    <row r="4" spans="3:115" x14ac:dyDescent="0.25">
      <c r="C4"/>
      <c r="D4"/>
      <c r="E4"/>
      <c r="F4"/>
      <c r="G4"/>
      <c r="H4"/>
      <c r="I4"/>
      <c r="J4"/>
      <c r="K4"/>
      <c r="L4"/>
      <c r="M4"/>
      <c r="N4"/>
      <c r="O4"/>
      <c r="P4"/>
    </row>
    <row r="5" spans="3:115" x14ac:dyDescent="0.25">
      <c r="C5"/>
      <c r="D5" s="4" t="s">
        <v>47</v>
      </c>
      <c r="E5"/>
      <c r="F5"/>
      <c r="G5"/>
      <c r="H5"/>
      <c r="I5"/>
      <c r="J5"/>
      <c r="K5"/>
      <c r="L5"/>
      <c r="M5"/>
      <c r="N5"/>
      <c r="O5"/>
      <c r="P5"/>
      <c r="AE5" s="33" t="s">
        <v>46</v>
      </c>
    </row>
    <row r="6" spans="3:115" x14ac:dyDescent="0.25">
      <c r="C6" s="4" t="s">
        <v>3</v>
      </c>
      <c r="D6" s="38">
        <v>0</v>
      </c>
      <c r="E6"/>
      <c r="F6"/>
      <c r="G6"/>
      <c r="H6"/>
      <c r="I6" s="8"/>
      <c r="J6" s="8"/>
      <c r="K6" s="8"/>
      <c r="L6" s="8"/>
      <c r="M6" s="8"/>
      <c r="N6" s="8"/>
      <c r="O6" s="8"/>
      <c r="P6" s="8"/>
      <c r="Q6" s="8"/>
      <c r="R6" s="8"/>
      <c r="S6" s="8"/>
      <c r="T6" s="8"/>
      <c r="U6" s="8"/>
      <c r="V6" s="8"/>
      <c r="W6" s="8"/>
      <c r="X6" s="8"/>
      <c r="Y6" s="8"/>
      <c r="Z6" s="8"/>
      <c r="AA6" s="8"/>
      <c r="AB6" s="8"/>
      <c r="AC6" s="8"/>
      <c r="AD6" s="8"/>
      <c r="AE6" s="32"/>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row>
    <row r="7" spans="3:115" x14ac:dyDescent="0.25">
      <c r="C7" s="4" t="s">
        <v>4</v>
      </c>
      <c r="D7" s="29">
        <v>0</v>
      </c>
      <c r="E7"/>
      <c r="F7"/>
      <c r="G7"/>
      <c r="H7"/>
      <c r="I7" s="8"/>
      <c r="J7" s="8"/>
      <c r="K7" s="8"/>
      <c r="L7" s="8"/>
      <c r="M7" s="8"/>
      <c r="N7" s="8"/>
      <c r="O7" s="8"/>
      <c r="P7" s="8"/>
      <c r="Q7" s="8"/>
      <c r="R7" s="8"/>
      <c r="S7" s="8"/>
      <c r="T7" s="8"/>
      <c r="U7" s="8"/>
      <c r="V7" s="8"/>
      <c r="W7" s="8"/>
      <c r="X7" s="8"/>
      <c r="Y7" s="8"/>
      <c r="Z7" s="8"/>
      <c r="AA7" s="8"/>
      <c r="AB7" s="8"/>
      <c r="AC7" s="8"/>
      <c r="AD7" s="8"/>
      <c r="AE7" s="32"/>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row>
    <row r="8" spans="3:115" x14ac:dyDescent="0.25">
      <c r="C8" s="4" t="s">
        <v>5</v>
      </c>
      <c r="D8" s="29">
        <v>0.47986105168740545</v>
      </c>
      <c r="E8"/>
      <c r="F8"/>
      <c r="G8"/>
      <c r="H8"/>
      <c r="I8" s="8"/>
      <c r="J8" s="8"/>
      <c r="K8" s="8"/>
      <c r="L8" s="8"/>
      <c r="M8" s="8"/>
      <c r="N8" s="8"/>
      <c r="O8" s="8"/>
      <c r="P8" s="8"/>
      <c r="Q8" s="8"/>
      <c r="R8" s="8"/>
      <c r="S8" s="8"/>
      <c r="T8" s="8"/>
      <c r="U8" s="8"/>
      <c r="V8" s="8"/>
      <c r="W8" s="8"/>
      <c r="X8" s="8"/>
      <c r="Y8" s="8"/>
      <c r="Z8" s="8"/>
      <c r="AA8" s="8"/>
      <c r="AB8" s="8"/>
      <c r="AC8" s="8"/>
      <c r="AD8" s="8"/>
      <c r="AE8" s="32"/>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row>
    <row r="9" spans="3:115" x14ac:dyDescent="0.25">
      <c r="C9" s="4" t="s">
        <v>6</v>
      </c>
      <c r="D9" s="29">
        <v>7.3204254970287624E-2</v>
      </c>
      <c r="E9"/>
      <c r="F9"/>
      <c r="G9"/>
      <c r="H9"/>
      <c r="I9" s="8"/>
      <c r="J9" s="8"/>
      <c r="K9" s="8"/>
      <c r="L9" s="8"/>
      <c r="M9" s="8"/>
      <c r="N9" s="8"/>
      <c r="O9" s="8"/>
      <c r="P9" s="8"/>
      <c r="Q9" s="8"/>
      <c r="R9" s="8"/>
      <c r="S9" s="8"/>
      <c r="T9" s="8"/>
      <c r="U9" s="8"/>
      <c r="V9" s="8"/>
      <c r="W9" s="8"/>
      <c r="X9" s="8"/>
      <c r="Y9" s="8"/>
      <c r="Z9" s="8"/>
      <c r="AA9" s="8"/>
      <c r="AB9" s="8"/>
      <c r="AC9" s="8"/>
      <c r="AD9" s="8"/>
      <c r="AE9" s="32"/>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row>
    <row r="10" spans="3:115" x14ac:dyDescent="0.25">
      <c r="C10" s="4" t="s">
        <v>7</v>
      </c>
      <c r="D10" s="29">
        <v>0.32084697639608328</v>
      </c>
      <c r="E10"/>
      <c r="F10"/>
      <c r="G10"/>
      <c r="H10"/>
      <c r="I10" s="8"/>
      <c r="J10" s="8"/>
      <c r="K10" s="8"/>
      <c r="L10" s="8"/>
      <c r="M10" s="8"/>
      <c r="N10" s="8"/>
      <c r="O10" s="8"/>
      <c r="P10" s="8"/>
      <c r="Q10" s="8"/>
      <c r="R10" s="8"/>
      <c r="S10" s="8"/>
      <c r="T10" s="8"/>
      <c r="U10" s="8"/>
      <c r="V10" s="8"/>
      <c r="W10" s="8"/>
      <c r="X10" s="8"/>
      <c r="Y10" s="8"/>
      <c r="Z10" s="8"/>
      <c r="AA10" s="8"/>
      <c r="AB10" s="8"/>
      <c r="AC10" s="8"/>
      <c r="AD10" s="8"/>
      <c r="AE10" s="32"/>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row>
    <row r="11" spans="3:115" x14ac:dyDescent="0.25">
      <c r="C11" s="4" t="s">
        <v>8</v>
      </c>
      <c r="D11" s="29">
        <v>0.12608771653554088</v>
      </c>
      <c r="E11"/>
      <c r="F11"/>
      <c r="G11"/>
      <c r="H11"/>
      <c r="I11" s="8"/>
      <c r="J11" s="8"/>
      <c r="K11" s="8"/>
      <c r="L11" s="8"/>
      <c r="M11" s="8"/>
      <c r="N11" s="8"/>
      <c r="O11" s="8"/>
      <c r="P11" s="8"/>
      <c r="Q11" s="8"/>
      <c r="R11" s="8"/>
      <c r="S11" s="8"/>
      <c r="T11" s="8"/>
      <c r="U11" s="8"/>
      <c r="V11" s="8"/>
      <c r="W11" s="8"/>
      <c r="X11" s="8"/>
      <c r="Y11" s="8"/>
      <c r="Z11" s="8"/>
      <c r="AA11" s="8"/>
      <c r="AB11" s="8"/>
      <c r="AC11" s="8"/>
      <c r="AD11" s="8"/>
      <c r="AE11" s="32"/>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row>
    <row r="12" spans="3:115" x14ac:dyDescent="0.25">
      <c r="C12" s="4" t="s">
        <v>9</v>
      </c>
      <c r="D12" s="29">
        <v>0</v>
      </c>
      <c r="E12"/>
      <c r="F12"/>
      <c r="G12"/>
      <c r="H12"/>
      <c r="I12" s="8"/>
      <c r="J12" s="8"/>
      <c r="K12" s="8"/>
      <c r="L12" s="8"/>
      <c r="M12" s="8"/>
      <c r="N12" s="8"/>
      <c r="O12" s="8"/>
      <c r="P12" s="8"/>
      <c r="Q12" s="8"/>
      <c r="R12" s="8"/>
      <c r="S12" s="8"/>
      <c r="T12" s="8"/>
      <c r="U12" s="8"/>
      <c r="V12" s="8"/>
      <c r="W12" s="8"/>
      <c r="X12" s="8"/>
      <c r="Y12" s="8"/>
      <c r="Z12" s="8"/>
      <c r="AA12" s="8"/>
      <c r="AB12" s="8"/>
      <c r="AC12" s="8"/>
      <c r="AD12" s="8"/>
      <c r="AE12" s="32"/>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row>
    <row r="13" spans="3:115" x14ac:dyDescent="0.25">
      <c r="C13" s="4" t="s">
        <v>10</v>
      </c>
      <c r="D13" s="29">
        <v>0</v>
      </c>
      <c r="E13"/>
      <c r="F13"/>
      <c r="G13"/>
      <c r="H13"/>
      <c r="I13" s="8"/>
      <c r="J13" s="8"/>
      <c r="K13" s="8"/>
      <c r="L13" s="8"/>
      <c r="M13" s="8"/>
      <c r="N13" s="8"/>
      <c r="O13" s="8"/>
      <c r="P13" s="8"/>
      <c r="Q13" s="8"/>
      <c r="R13" s="8"/>
      <c r="S13" s="8"/>
      <c r="T13" s="8"/>
      <c r="U13" s="8"/>
      <c r="V13" s="8"/>
      <c r="W13" s="8"/>
      <c r="X13" s="8"/>
      <c r="Y13" s="8"/>
      <c r="Z13" s="8"/>
      <c r="AA13" s="8"/>
      <c r="AB13" s="8"/>
      <c r="AC13" s="8"/>
      <c r="AD13" s="8"/>
      <c r="AE13" s="32"/>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row>
    <row r="14" spans="3:115" x14ac:dyDescent="0.25">
      <c r="C14" s="4" t="s">
        <v>48</v>
      </c>
      <c r="D14" s="39">
        <f>SUM(D6:D13)</f>
        <v>0.99999999958931718</v>
      </c>
      <c r="E14"/>
      <c r="F14"/>
      <c r="G14"/>
      <c r="H14"/>
      <c r="I14" s="8"/>
      <c r="J14" s="8"/>
      <c r="K14" s="8"/>
      <c r="L14" s="8"/>
      <c r="M14" s="8"/>
      <c r="N14" s="8"/>
      <c r="O14" s="8"/>
      <c r="P14" s="8"/>
      <c r="Q14" s="8"/>
      <c r="R14" s="8"/>
      <c r="S14" s="8"/>
      <c r="T14" s="8"/>
      <c r="U14" s="8"/>
      <c r="V14" s="8"/>
      <c r="W14" s="8"/>
      <c r="X14" s="8"/>
      <c r="Y14" s="8"/>
      <c r="Z14" s="8"/>
      <c r="AA14" s="8"/>
      <c r="AB14" s="8"/>
      <c r="AC14" s="8"/>
      <c r="AD14" s="8"/>
      <c r="AE14" s="32"/>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row>
    <row r="15" spans="3:115" x14ac:dyDescent="0.25">
      <c r="C15" s="4" t="s">
        <v>63</v>
      </c>
      <c r="D15" s="37">
        <f>BD15</f>
        <v>0</v>
      </c>
      <c r="E15"/>
      <c r="F15" s="8"/>
      <c r="G15" s="8"/>
      <c r="H15" s="8"/>
      <c r="I15" s="8"/>
      <c r="J15" s="8"/>
      <c r="K15" s="8"/>
      <c r="L15" s="8"/>
      <c r="M15" s="8"/>
      <c r="N15" s="8"/>
      <c r="O15" s="8"/>
      <c r="P15" s="8"/>
      <c r="Q15" s="8"/>
      <c r="R15" s="8"/>
      <c r="S15" s="8"/>
      <c r="T15" s="8"/>
      <c r="U15" s="8"/>
      <c r="V15" s="8"/>
      <c r="W15" s="8"/>
      <c r="X15" s="8"/>
      <c r="Y15" s="8"/>
      <c r="Z15" s="8"/>
      <c r="AA15" s="8"/>
      <c r="AB15" s="8"/>
      <c r="AC15" s="8"/>
      <c r="AD15" s="8"/>
      <c r="AE15" s="32"/>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row>
    <row r="16" spans="3:115" x14ac:dyDescent="0.25">
      <c r="C16" s="4" t="s">
        <v>64</v>
      </c>
      <c r="D16" s="40">
        <f t="array" ref="D16">MMULT(TRANSPOSE(D6:D13), MMULT(m.V[], D6:D13))</f>
        <v>1.5240590337699191E-4</v>
      </c>
      <c r="E16"/>
      <c r="F16" s="8"/>
      <c r="G16" s="8"/>
      <c r="H16" s="8"/>
      <c r="I16" s="8"/>
      <c r="J16" s="8"/>
      <c r="K16" s="8"/>
      <c r="L16" s="8"/>
      <c r="M16" s="8"/>
      <c r="N16" s="8"/>
      <c r="O16" s="8"/>
      <c r="P16" s="8"/>
      <c r="Q16" s="8"/>
      <c r="R16" s="8"/>
      <c r="S16" s="8"/>
      <c r="T16" s="8"/>
      <c r="U16" s="8"/>
      <c r="V16" s="8"/>
      <c r="W16" s="8"/>
      <c r="X16" s="8"/>
      <c r="Y16" s="8"/>
      <c r="Z16" s="8"/>
      <c r="AA16" s="8"/>
      <c r="AB16" s="8"/>
      <c r="AC16" s="8"/>
      <c r="AD16" s="8"/>
      <c r="AE16" s="32"/>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row>
    <row r="17" spans="3:115" x14ac:dyDescent="0.25">
      <c r="C17" s="4" t="s">
        <v>65</v>
      </c>
      <c r="D17" s="29">
        <f>SQRT(D16)</f>
        <v>1.2345278586447204E-2</v>
      </c>
      <c r="E17"/>
      <c r="F17" s="8"/>
      <c r="G17" s="8"/>
      <c r="H17" s="8"/>
      <c r="I17" s="8"/>
      <c r="J17" s="8"/>
      <c r="K17" s="8"/>
      <c r="L17" s="8"/>
      <c r="M17" s="8"/>
      <c r="N17" s="8"/>
      <c r="O17" s="8"/>
      <c r="P17" s="8"/>
      <c r="Q17" s="8"/>
      <c r="R17" s="8"/>
      <c r="S17" s="8"/>
      <c r="T17" s="8"/>
      <c r="U17" s="8"/>
      <c r="V17" s="8"/>
      <c r="W17" s="8"/>
      <c r="X17" s="8"/>
      <c r="Y17" s="8"/>
      <c r="Z17" s="8"/>
      <c r="AA17" s="8"/>
      <c r="AB17" s="8"/>
      <c r="AC17" s="8"/>
      <c r="AD17" s="8"/>
      <c r="AE17" s="32"/>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row>
    <row r="18" spans="3:115" x14ac:dyDescent="0.25">
      <c r="C18" s="4" t="s">
        <v>62</v>
      </c>
      <c r="D18" s="41">
        <f t="array" ref="D18">MMULT(v.mu[], D6:D13)</f>
        <v>5.1000000018216563E-4</v>
      </c>
      <c r="E18"/>
      <c r="F18" s="8"/>
      <c r="G18" s="8"/>
      <c r="H18" s="8"/>
      <c r="I18" s="8"/>
      <c r="J18" s="8"/>
      <c r="K18" s="8"/>
      <c r="L18" s="8"/>
      <c r="M18" s="8"/>
      <c r="N18" s="8"/>
      <c r="O18" s="8"/>
      <c r="P18" s="8"/>
      <c r="Q18" s="8"/>
      <c r="R18" s="8"/>
      <c r="S18" s="8"/>
      <c r="T18" s="8"/>
      <c r="U18" s="8"/>
      <c r="V18" s="8"/>
      <c r="W18" s="8"/>
      <c r="X18" s="8"/>
      <c r="Y18" s="8"/>
      <c r="Z18" s="8"/>
      <c r="AA18" s="8"/>
      <c r="AB18" s="8"/>
      <c r="AC18" s="8"/>
      <c r="AD18" s="8"/>
      <c r="AE18" s="32"/>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row>
    <row r="19" spans="3:115" x14ac:dyDescent="0.25">
      <c r="C19"/>
      <c r="D19"/>
      <c r="E19"/>
      <c r="F19"/>
      <c r="G19"/>
      <c r="H19"/>
      <c r="I19"/>
      <c r="J19"/>
      <c r="K19"/>
      <c r="L19"/>
      <c r="M19"/>
      <c r="N19"/>
      <c r="O19"/>
      <c r="P19"/>
    </row>
    <row r="20" spans="3:115" x14ac:dyDescent="0.25">
      <c r="C20" s="7" t="s">
        <v>71</v>
      </c>
      <c r="D20"/>
      <c r="E20"/>
      <c r="F20"/>
      <c r="G20"/>
      <c r="H20"/>
      <c r="I20"/>
      <c r="J20"/>
      <c r="K20"/>
      <c r="L20"/>
      <c r="M20"/>
      <c r="N20"/>
      <c r="O20"/>
      <c r="P20"/>
    </row>
    <row r="21" spans="3:115" x14ac:dyDescent="0.25">
      <c r="C21"/>
      <c r="D21"/>
      <c r="E21"/>
      <c r="F21"/>
      <c r="G21"/>
      <c r="H21"/>
      <c r="I21"/>
      <c r="J21"/>
      <c r="K21"/>
      <c r="L21"/>
      <c r="M21"/>
      <c r="N21"/>
      <c r="O21"/>
      <c r="P21"/>
    </row>
    <row r="22" spans="3:115" x14ac:dyDescent="0.25">
      <c r="C22" s="34"/>
      <c r="D22" t="s">
        <v>66</v>
      </c>
      <c r="E22"/>
      <c r="F22"/>
      <c r="G22"/>
      <c r="H22"/>
      <c r="I22"/>
      <c r="J22"/>
      <c r="K22"/>
      <c r="L22"/>
      <c r="M22"/>
      <c r="N22"/>
      <c r="O22"/>
      <c r="P22"/>
    </row>
    <row r="23" spans="3:115" x14ac:dyDescent="0.25">
      <c r="C23" s="35"/>
      <c r="D23" t="s">
        <v>67</v>
      </c>
      <c r="E23"/>
      <c r="F23"/>
      <c r="G23"/>
      <c r="H23"/>
      <c r="I23"/>
      <c r="J23"/>
      <c r="K23"/>
      <c r="L23"/>
      <c r="M23"/>
      <c r="N23"/>
      <c r="O23"/>
      <c r="P23"/>
    </row>
    <row r="24" spans="3:115" x14ac:dyDescent="0.25">
      <c r="C24" s="31"/>
      <c r="D24" t="s">
        <v>68</v>
      </c>
      <c r="E24"/>
      <c r="F24"/>
      <c r="G24"/>
      <c r="H24"/>
      <c r="I24"/>
      <c r="J24"/>
      <c r="K24"/>
      <c r="L24"/>
      <c r="M24"/>
      <c r="N24"/>
      <c r="O24"/>
      <c r="P24"/>
    </row>
    <row r="25" spans="3:115" x14ac:dyDescent="0.25">
      <c r="C25" s="36"/>
      <c r="D25" t="s">
        <v>69</v>
      </c>
      <c r="E25"/>
      <c r="F25"/>
      <c r="G25"/>
      <c r="H25"/>
      <c r="I25"/>
      <c r="J25"/>
      <c r="K25"/>
      <c r="L25"/>
      <c r="M25"/>
      <c r="N25"/>
      <c r="O25"/>
      <c r="P25"/>
    </row>
    <row r="26" spans="3:115" x14ac:dyDescent="0.25">
      <c r="C26"/>
      <c r="D26"/>
      <c r="E26"/>
      <c r="F26"/>
      <c r="G26"/>
      <c r="H26"/>
      <c r="I26"/>
      <c r="J26"/>
      <c r="K26"/>
      <c r="L26"/>
      <c r="M26"/>
      <c r="N26"/>
      <c r="O26"/>
      <c r="P26"/>
    </row>
    <row r="28" spans="3:115" x14ac:dyDescent="0.25">
      <c r="C28" s="43" t="s">
        <v>70</v>
      </c>
      <c r="N28" s="43" t="s">
        <v>60</v>
      </c>
    </row>
    <row r="30" spans="3:115" x14ac:dyDescent="0.25">
      <c r="C30" s="4" t="s">
        <v>3</v>
      </c>
      <c r="D30" s="4" t="s">
        <v>4</v>
      </c>
      <c r="E30" s="4" t="s">
        <v>5</v>
      </c>
      <c r="F30" s="4" t="s">
        <v>6</v>
      </c>
      <c r="G30" s="4" t="s">
        <v>7</v>
      </c>
      <c r="H30" s="4" t="s">
        <v>8</v>
      </c>
      <c r="I30" s="4" t="s">
        <v>9</v>
      </c>
      <c r="J30" s="4" t="s">
        <v>10</v>
      </c>
      <c r="K30" s="4" t="s">
        <v>65</v>
      </c>
      <c r="L30" s="4" t="s">
        <v>62</v>
      </c>
      <c r="O30" s="4" t="s">
        <v>56</v>
      </c>
      <c r="P30" s="4" t="s">
        <v>55</v>
      </c>
    </row>
    <row r="31" spans="3:115" x14ac:dyDescent="0.25">
      <c r="C31" s="50">
        <v>9.5182487799265844E-2</v>
      </c>
      <c r="D31" s="50">
        <v>1.4963530491682831E-2</v>
      </c>
      <c r="E31" s="50">
        <v>7.8578257339918522E-2</v>
      </c>
      <c r="F31" s="50">
        <v>0.51521045496941942</v>
      </c>
      <c r="G31" s="50">
        <v>0.11094037241289774</v>
      </c>
      <c r="H31" s="50">
        <v>0</v>
      </c>
      <c r="I31" s="50">
        <v>0.11100307836816771</v>
      </c>
      <c r="J31" s="50">
        <v>7.412181887236706E-2</v>
      </c>
      <c r="K31" s="50">
        <v>1.2680138355047502E-2</v>
      </c>
      <c r="L31" s="50">
        <v>-5.4226155239944481E-14</v>
      </c>
      <c r="N31" s="4" t="s">
        <v>46</v>
      </c>
      <c r="O31" s="49">
        <f>K58</f>
        <v>1.1549760303299853E-2</v>
      </c>
      <c r="P31" s="49">
        <f>L58</f>
        <v>2.6399585419360631E-4</v>
      </c>
    </row>
    <row r="32" spans="3:115" x14ac:dyDescent="0.25">
      <c r="C32" s="50">
        <v>9.3600712383195617E-2</v>
      </c>
      <c r="D32" s="50">
        <v>1.5987821967044513E-2</v>
      </c>
      <c r="E32" s="50">
        <v>8.8122103161159815E-2</v>
      </c>
      <c r="F32" s="50">
        <v>0.50602917015827875</v>
      </c>
      <c r="G32" s="50">
        <v>0.11625522228405834</v>
      </c>
      <c r="H32" s="50">
        <v>0</v>
      </c>
      <c r="I32" s="50">
        <v>0.10861595467787211</v>
      </c>
      <c r="J32" s="50">
        <v>7.138901407012635E-2</v>
      </c>
      <c r="K32" s="50">
        <v>1.2600147917610893E-2</v>
      </c>
      <c r="L32" s="50">
        <v>1.0000000639390853E-5</v>
      </c>
      <c r="N32" s="4" t="s">
        <v>3</v>
      </c>
      <c r="O32" s="49" cm="1">
        <f t="array" ref="O32:O39">TRANSPOSE(v.sigma[])</f>
        <v>2.1328003133102551E-2</v>
      </c>
      <c r="P32" s="49" cm="1">
        <f t="array" ref="P32:P39">TRANSPOSE(v.mu[])</f>
        <v>-3.6210759772930063E-5</v>
      </c>
    </row>
    <row r="33" spans="3:16" x14ac:dyDescent="0.25">
      <c r="C33" s="50">
        <v>9.1779018822916184E-2</v>
      </c>
      <c r="D33" s="50">
        <v>1.6129035117325535E-2</v>
      </c>
      <c r="E33" s="50">
        <v>9.7863906527362599E-2</v>
      </c>
      <c r="F33" s="50">
        <v>0.49691325041088091</v>
      </c>
      <c r="G33" s="50">
        <v>0.12166993088398703</v>
      </c>
      <c r="H33" s="50">
        <v>0</v>
      </c>
      <c r="I33" s="50">
        <v>0.1068078061273566</v>
      </c>
      <c r="J33" s="50">
        <v>6.8837051269587182E-2</v>
      </c>
      <c r="K33" s="50">
        <v>1.2522750038956108E-2</v>
      </c>
      <c r="L33" s="50">
        <v>2.0000009889890215E-5</v>
      </c>
      <c r="N33" s="4" t="s">
        <v>4</v>
      </c>
      <c r="O33" s="49">
        <v>2.0234823344882882E-2</v>
      </c>
      <c r="P33" s="49">
        <v>2.5476542089638383E-4</v>
      </c>
    </row>
    <row r="34" spans="3:16" x14ac:dyDescent="0.25">
      <c r="C34" s="50">
        <v>9.0254748521570241E-2</v>
      </c>
      <c r="D34" s="50">
        <v>1.6339583401758357E-2</v>
      </c>
      <c r="E34" s="50">
        <v>0.10753282394361643</v>
      </c>
      <c r="F34" s="50">
        <v>0.48777801365564971</v>
      </c>
      <c r="G34" s="50">
        <v>0.12718596245357655</v>
      </c>
      <c r="H34" s="50">
        <v>0</v>
      </c>
      <c r="I34" s="50">
        <v>0.10480902374876917</v>
      </c>
      <c r="J34" s="50">
        <v>6.6099844342613137E-2</v>
      </c>
      <c r="K34" s="50">
        <v>1.2447997314911355E-2</v>
      </c>
      <c r="L34" s="50">
        <v>3.0000000193487859E-5</v>
      </c>
      <c r="N34" s="4" t="s">
        <v>5</v>
      </c>
      <c r="O34" s="49">
        <v>1.4666183203233657E-2</v>
      </c>
      <c r="P34" s="49">
        <v>5.6836370602184039E-4</v>
      </c>
    </row>
    <row r="35" spans="3:16" x14ac:dyDescent="0.25">
      <c r="C35" s="50">
        <v>8.8058835683841777E-2</v>
      </c>
      <c r="D35" s="50">
        <v>1.9037314999391486E-2</v>
      </c>
      <c r="E35" s="50">
        <v>0.1165111392655071</v>
      </c>
      <c r="F35" s="50">
        <v>0.47865107068855517</v>
      </c>
      <c r="G35" s="50">
        <v>0.13228325029030988</v>
      </c>
      <c r="H35" s="50">
        <v>0</v>
      </c>
      <c r="I35" s="50">
        <v>0.10226832159412599</v>
      </c>
      <c r="J35" s="50">
        <v>6.319006751414509E-2</v>
      </c>
      <c r="K35" s="50">
        <v>1.2375874000637889E-2</v>
      </c>
      <c r="L35" s="50">
        <v>4.0000000108541895E-5</v>
      </c>
      <c r="N35" s="4" t="s">
        <v>6</v>
      </c>
      <c r="O35" s="49">
        <v>1.6289598415897721E-2</v>
      </c>
      <c r="P35" s="49">
        <v>-2.1188857921064204E-4</v>
      </c>
    </row>
    <row r="36" spans="3:16" x14ac:dyDescent="0.25">
      <c r="C36" s="50">
        <v>8.6316161537426619E-2</v>
      </c>
      <c r="D36" s="50">
        <v>1.9126546326087401E-2</v>
      </c>
      <c r="E36" s="50">
        <v>0.12623619403320552</v>
      </c>
      <c r="F36" s="50">
        <v>0.46951003158228272</v>
      </c>
      <c r="G36" s="50">
        <v>0.13768087964726392</v>
      </c>
      <c r="H36" s="50">
        <v>-9.5698429131152452E-7</v>
      </c>
      <c r="I36" s="50">
        <v>0.10062897365875334</v>
      </c>
      <c r="J36" s="50">
        <v>6.0502170181466544E-2</v>
      </c>
      <c r="K36" s="50">
        <v>1.2306511972476421E-2</v>
      </c>
      <c r="L36" s="50">
        <v>5.0000000181036984E-5</v>
      </c>
      <c r="N36" s="4" t="s">
        <v>7</v>
      </c>
      <c r="O36" s="49">
        <v>1.5670178411717871E-2</v>
      </c>
      <c r="P36" s="49">
        <v>4.7261769635887778E-4</v>
      </c>
    </row>
    <row r="37" spans="3:16" x14ac:dyDescent="0.25">
      <c r="C37" s="50">
        <v>8.4667211397843431E-2</v>
      </c>
      <c r="D37" s="50">
        <v>1.9317692414129613E-2</v>
      </c>
      <c r="E37" s="50">
        <v>0.13592332583075004</v>
      </c>
      <c r="F37" s="50">
        <v>0.46036891335205704</v>
      </c>
      <c r="G37" s="50">
        <v>0.14312062782540816</v>
      </c>
      <c r="H37" s="50">
        <v>0</v>
      </c>
      <c r="I37" s="50">
        <v>9.8815646283825873E-2</v>
      </c>
      <c r="J37" s="50">
        <v>5.7787539407335733E-2</v>
      </c>
      <c r="K37" s="50">
        <v>1.2239956129657611E-2</v>
      </c>
      <c r="L37" s="50">
        <v>6.0000049644895787E-5</v>
      </c>
      <c r="N37" s="4" t="s">
        <v>8</v>
      </c>
      <c r="O37" s="49">
        <v>2.2273517058084773E-2</v>
      </c>
      <c r="P37" s="49">
        <v>8.0212080889628602E-4</v>
      </c>
    </row>
    <row r="38" spans="3:16" x14ac:dyDescent="0.25">
      <c r="C38" s="50">
        <v>8.3024077008346145E-2</v>
      </c>
      <c r="D38" s="50">
        <v>1.9633698412378036E-2</v>
      </c>
      <c r="E38" s="50">
        <v>0.1455588092416982</v>
      </c>
      <c r="F38" s="50">
        <v>0.45122489448852043</v>
      </c>
      <c r="G38" s="50">
        <v>0.14856132567807115</v>
      </c>
      <c r="H38" s="50">
        <v>0</v>
      </c>
      <c r="I38" s="50">
        <v>9.6968218015671057E-2</v>
      </c>
      <c r="J38" s="50">
        <v>5.5029036060402131E-2</v>
      </c>
      <c r="K38" s="50">
        <v>1.2176201298690301E-2</v>
      </c>
      <c r="L38" s="50">
        <v>7.000000369924712E-5</v>
      </c>
      <c r="N38" s="4" t="s">
        <v>9</v>
      </c>
      <c r="O38" s="49">
        <v>1.7652009274993403E-2</v>
      </c>
      <c r="P38" s="49">
        <v>1.3589559683141583E-4</v>
      </c>
    </row>
    <row r="39" spans="3:16" x14ac:dyDescent="0.25">
      <c r="C39" s="50">
        <v>8.1355014284853672E-2</v>
      </c>
      <c r="D39" s="50">
        <v>2.0103596204855294E-2</v>
      </c>
      <c r="E39" s="50">
        <v>0.15515402493095951</v>
      </c>
      <c r="F39" s="50">
        <v>0.44210570812110023</v>
      </c>
      <c r="G39" s="50">
        <v>0.15398439255581833</v>
      </c>
      <c r="H39" s="50">
        <v>0</v>
      </c>
      <c r="I39" s="50">
        <v>9.5077252370232332E-2</v>
      </c>
      <c r="J39" s="50">
        <v>5.2220016941845269E-2</v>
      </c>
      <c r="K39" s="50">
        <v>1.2115321853363966E-2</v>
      </c>
      <c r="L39" s="50">
        <v>8.0000006490167175E-5</v>
      </c>
      <c r="N39" s="4" t="s">
        <v>10</v>
      </c>
      <c r="O39" s="49">
        <v>2.6406640926763689E-2</v>
      </c>
      <c r="P39" s="49">
        <v>-4.5554617163703678E-5</v>
      </c>
    </row>
    <row r="40" spans="3:16" x14ac:dyDescent="0.25">
      <c r="C40" s="50">
        <v>7.966067583008031E-2</v>
      </c>
      <c r="D40" s="50">
        <v>2.0769679976969501E-2</v>
      </c>
      <c r="E40" s="50">
        <v>0.16467817520206701</v>
      </c>
      <c r="F40" s="50">
        <v>0.43298841349347289</v>
      </c>
      <c r="G40" s="50">
        <v>0.15939673814880567</v>
      </c>
      <c r="H40" s="50">
        <v>0</v>
      </c>
      <c r="I40" s="50">
        <v>9.3135687918368376E-2</v>
      </c>
      <c r="J40" s="50">
        <v>4.9370630182894122E-2</v>
      </c>
      <c r="K40" s="50">
        <v>1.2057343518147797E-2</v>
      </c>
      <c r="L40" s="50">
        <v>9.000000980420872E-5</v>
      </c>
    </row>
    <row r="41" spans="3:16" x14ac:dyDescent="0.25">
      <c r="C41" s="50">
        <v>7.7143950558891741E-2</v>
      </c>
      <c r="D41" s="50">
        <v>2.5112470429851506E-2</v>
      </c>
      <c r="E41" s="50">
        <v>0.17334173746509915</v>
      </c>
      <c r="F41" s="50">
        <v>0.4239080356765943</v>
      </c>
      <c r="G41" s="50">
        <v>0.16439194085092693</v>
      </c>
      <c r="H41" s="50">
        <v>0</v>
      </c>
      <c r="I41" s="50">
        <v>8.9287923531115518E-2</v>
      </c>
      <c r="J41" s="50">
        <v>4.6813941652157305E-2</v>
      </c>
      <c r="K41" s="50">
        <v>1.2002159188424486E-2</v>
      </c>
      <c r="L41" s="50">
        <v>1.0000001380876796E-4</v>
      </c>
    </row>
    <row r="42" spans="3:16" x14ac:dyDescent="0.25">
      <c r="C42" s="50">
        <v>7.5122238844699693E-2</v>
      </c>
      <c r="D42" s="50">
        <v>2.615263711999621E-2</v>
      </c>
      <c r="E42" s="50">
        <v>0.18275138127735779</v>
      </c>
      <c r="F42" s="50">
        <v>0.41476883603212172</v>
      </c>
      <c r="G42" s="50">
        <v>0.16968016233618563</v>
      </c>
      <c r="H42" s="50">
        <v>0</v>
      </c>
      <c r="I42" s="50">
        <v>8.7465780898300413E-2</v>
      </c>
      <c r="J42" s="50">
        <v>4.4058963538129339E-2</v>
      </c>
      <c r="K42" s="50">
        <v>1.195009006118374E-2</v>
      </c>
      <c r="L42" s="50">
        <v>1.0999999995674736E-4</v>
      </c>
    </row>
    <row r="43" spans="3:16" x14ac:dyDescent="0.25">
      <c r="C43" s="50">
        <v>7.3408091806826628E-2</v>
      </c>
      <c r="D43" s="50">
        <v>2.6266080853353618E-2</v>
      </c>
      <c r="E43" s="50">
        <v>0.19244113505712887</v>
      </c>
      <c r="F43" s="50">
        <v>0.40563095563585205</v>
      </c>
      <c r="G43" s="50">
        <v>0.1751398292699364</v>
      </c>
      <c r="H43" s="50">
        <v>0</v>
      </c>
      <c r="I43" s="50">
        <v>8.5725714565971292E-2</v>
      </c>
      <c r="J43" s="50">
        <v>4.1388192571530716E-2</v>
      </c>
      <c r="K43" s="50">
        <v>1.1901058746276925E-2</v>
      </c>
      <c r="L43" s="50">
        <v>1.2000002273197355E-4</v>
      </c>
    </row>
    <row r="44" spans="3:16" x14ac:dyDescent="0.25">
      <c r="C44" s="50">
        <v>7.1714921792661909E-2</v>
      </c>
      <c r="D44" s="50">
        <v>2.6637618944762888E-2</v>
      </c>
      <c r="E44" s="50">
        <v>0.20205853444871169</v>
      </c>
      <c r="F44" s="50">
        <v>0.39650437085565576</v>
      </c>
      <c r="G44" s="50">
        <v>0.18057286482144491</v>
      </c>
      <c r="H44" s="50">
        <v>0</v>
      </c>
      <c r="I44" s="50">
        <v>8.3889013315830444E-2</v>
      </c>
      <c r="J44" s="50">
        <v>3.8622675245471666E-2</v>
      </c>
      <c r="K44" s="50">
        <v>1.1855102097312008E-2</v>
      </c>
      <c r="L44" s="50">
        <v>1.3000011982251073E-4</v>
      </c>
    </row>
    <row r="45" spans="3:16" x14ac:dyDescent="0.25">
      <c r="C45" s="50">
        <v>6.9989097204081294E-2</v>
      </c>
      <c r="D45" s="50">
        <v>2.7302901207820585E-2</v>
      </c>
      <c r="E45" s="50">
        <v>0.2115952206750065</v>
      </c>
      <c r="F45" s="50">
        <v>0.38739293017139026</v>
      </c>
      <c r="G45" s="50">
        <v>0.18597181918592584</v>
      </c>
      <c r="H45" s="50">
        <v>0</v>
      </c>
      <c r="I45" s="50">
        <v>8.1951099114250484E-2</v>
      </c>
      <c r="J45" s="50">
        <v>3.5796932188301683E-2</v>
      </c>
      <c r="K45" s="50">
        <v>1.1812245452345375E-2</v>
      </c>
      <c r="L45" s="50">
        <v>1.4000003371638452E-4</v>
      </c>
    </row>
    <row r="46" spans="3:16" x14ac:dyDescent="0.25">
      <c r="C46" s="50">
        <v>6.8195564458197994E-2</v>
      </c>
      <c r="D46" s="50">
        <v>2.8279852551498091E-2</v>
      </c>
      <c r="E46" s="50">
        <v>0.22106080838466105</v>
      </c>
      <c r="F46" s="50">
        <v>0.37829874893129667</v>
      </c>
      <c r="G46" s="50">
        <v>0.19132567502650527</v>
      </c>
      <c r="H46" s="50">
        <v>0</v>
      </c>
      <c r="I46" s="50">
        <v>7.9886497976704968E-2</v>
      </c>
      <c r="J46" s="50">
        <v>3.2952852571615864E-2</v>
      </c>
      <c r="K46" s="50">
        <v>1.1772513421446496E-2</v>
      </c>
      <c r="L46" s="50">
        <v>1.5000003974076725E-4</v>
      </c>
    </row>
    <row r="47" spans="3:16" x14ac:dyDescent="0.25">
      <c r="C47" s="50">
        <v>6.6323928694401679E-2</v>
      </c>
      <c r="D47" s="50">
        <v>2.9520956147705401E-2</v>
      </c>
      <c r="E47" s="50">
        <v>0.23047137087518926</v>
      </c>
      <c r="F47" s="50">
        <v>0.36920277650776767</v>
      </c>
      <c r="G47" s="50">
        <v>0.19663665145699749</v>
      </c>
      <c r="H47" s="50">
        <v>0</v>
      </c>
      <c r="I47" s="50">
        <v>7.769570132873943E-2</v>
      </c>
      <c r="J47" s="50">
        <v>3.014861489592786E-2</v>
      </c>
      <c r="K47" s="50">
        <v>1.1735937397804682E-2</v>
      </c>
      <c r="L47" s="50">
        <v>1.600000460218197E-4</v>
      </c>
    </row>
    <row r="48" spans="3:16" x14ac:dyDescent="0.25">
      <c r="C48" s="50">
        <v>6.4397703051582433E-2</v>
      </c>
      <c r="D48" s="50">
        <v>3.0894052833445918E-2</v>
      </c>
      <c r="E48" s="50">
        <v>0.23985153081351426</v>
      </c>
      <c r="F48" s="50">
        <v>0.36008290548058486</v>
      </c>
      <c r="G48" s="50">
        <v>0.2019286138617058</v>
      </c>
      <c r="H48" s="50">
        <v>0</v>
      </c>
      <c r="I48" s="50">
        <v>7.5424509254178165E-2</v>
      </c>
      <c r="J48" s="50">
        <v>2.7420684744523565E-2</v>
      </c>
      <c r="K48" s="50">
        <v>1.1702553682761376E-2</v>
      </c>
      <c r="L48" s="50">
        <v>1.7000005254320876E-4</v>
      </c>
    </row>
    <row r="49" spans="3:12" x14ac:dyDescent="0.25">
      <c r="C49" s="50">
        <v>6.212329435185613E-2</v>
      </c>
      <c r="D49" s="50">
        <v>3.3261239285575776E-2</v>
      </c>
      <c r="E49" s="50">
        <v>0.24898278956780473</v>
      </c>
      <c r="F49" s="50">
        <v>0.35088974299080194</v>
      </c>
      <c r="G49" s="50">
        <v>0.20706028876139307</v>
      </c>
      <c r="H49" s="50">
        <v>0</v>
      </c>
      <c r="I49" s="50">
        <v>7.2759212491022629E-2</v>
      </c>
      <c r="J49" s="50">
        <v>2.4923432001264807E-2</v>
      </c>
      <c r="K49" s="50">
        <v>1.1672383212083564E-2</v>
      </c>
      <c r="L49" s="50">
        <v>1.8000016973559381E-4</v>
      </c>
    </row>
    <row r="50" spans="3:12" x14ac:dyDescent="0.25">
      <c r="C50" s="50">
        <v>6.0554567608014115E-2</v>
      </c>
      <c r="D50" s="50">
        <v>3.36692236030596E-2</v>
      </c>
      <c r="E50" s="50">
        <v>0.25862702568399604</v>
      </c>
      <c r="F50" s="50">
        <v>0.34175619295807536</v>
      </c>
      <c r="G50" s="50">
        <v>0.21252408397828534</v>
      </c>
      <c r="H50" s="50">
        <v>0</v>
      </c>
      <c r="I50" s="50">
        <v>7.066928391149338E-2</v>
      </c>
      <c r="J50" s="50">
        <v>2.2199622295941947E-2</v>
      </c>
      <c r="K50" s="50">
        <v>1.1645491887141868E-2</v>
      </c>
      <c r="L50" s="50">
        <v>1.8999999986504617E-4</v>
      </c>
    </row>
    <row r="51" spans="3:12" x14ac:dyDescent="0.25">
      <c r="C51" s="50">
        <v>5.8524503029239602E-2</v>
      </c>
      <c r="D51" s="50">
        <v>3.5294724267756622E-2</v>
      </c>
      <c r="E51" s="50">
        <v>0.26792610786646726</v>
      </c>
      <c r="F51" s="50">
        <v>0.33263513135232103</v>
      </c>
      <c r="G51" s="50">
        <v>0.21777184868320082</v>
      </c>
      <c r="H51" s="50">
        <v>0</v>
      </c>
      <c r="I51" s="50">
        <v>6.8386136141328505E-2</v>
      </c>
      <c r="J51" s="50">
        <v>1.9461548668192923E-2</v>
      </c>
      <c r="K51" s="50">
        <v>1.1621863423070127E-2</v>
      </c>
      <c r="L51" s="50">
        <v>2.0000018963607546E-4</v>
      </c>
    </row>
    <row r="52" spans="3:12" x14ac:dyDescent="0.25">
      <c r="C52" s="50">
        <v>5.6623742838097152E-2</v>
      </c>
      <c r="D52" s="50">
        <v>3.629991084584016E-2</v>
      </c>
      <c r="E52" s="50">
        <v>0.27738090378009622</v>
      </c>
      <c r="F52" s="50">
        <v>0.32350961357328989</v>
      </c>
      <c r="G52" s="50">
        <v>0.22310143852466163</v>
      </c>
      <c r="H52" s="50">
        <v>0</v>
      </c>
      <c r="I52" s="50">
        <v>6.6357430610127499E-2</v>
      </c>
      <c r="J52" s="50">
        <v>1.6726960469228558E-2</v>
      </c>
      <c r="K52" s="50">
        <v>1.1601532265122968E-2</v>
      </c>
      <c r="L52" s="50">
        <v>2.1000019967325372E-4</v>
      </c>
    </row>
    <row r="53" spans="3:12" x14ac:dyDescent="0.25">
      <c r="C53" s="50">
        <v>5.4774305437449405E-2</v>
      </c>
      <c r="D53" s="50">
        <v>3.7365112637916406E-2</v>
      </c>
      <c r="E53" s="50">
        <v>0.28683350436538879</v>
      </c>
      <c r="F53" s="50">
        <v>0.31438211878364647</v>
      </c>
      <c r="G53" s="50">
        <v>0.22844062987139768</v>
      </c>
      <c r="H53" s="50">
        <v>0</v>
      </c>
      <c r="I53" s="50">
        <v>6.4203790769107941E-2</v>
      </c>
      <c r="J53" s="50">
        <v>1.4000538119494279E-2</v>
      </c>
      <c r="K53" s="50">
        <v>1.1584511165394988E-2</v>
      </c>
      <c r="L53" s="50">
        <v>2.2000000006203982E-4</v>
      </c>
    </row>
    <row r="54" spans="3:12" x14ac:dyDescent="0.25">
      <c r="C54" s="50">
        <v>5.3009397585330707E-2</v>
      </c>
      <c r="D54" s="50">
        <v>3.8348178779355695E-2</v>
      </c>
      <c r="E54" s="50">
        <v>0.29632044852061462</v>
      </c>
      <c r="F54" s="50">
        <v>0.30525621952073717</v>
      </c>
      <c r="G54" s="50">
        <v>0.23380579423416648</v>
      </c>
      <c r="H54" s="50">
        <v>0</v>
      </c>
      <c r="I54" s="50">
        <v>6.1994466233041605E-2</v>
      </c>
      <c r="J54" s="50">
        <v>1.1265495166718483E-2</v>
      </c>
      <c r="K54" s="50">
        <v>1.1570813982195751E-2</v>
      </c>
      <c r="L54" s="50">
        <v>2.3000009652324622E-4</v>
      </c>
    </row>
    <row r="55" spans="3:12" x14ac:dyDescent="0.25">
      <c r="C55" s="50">
        <v>5.1344949669694162E-2</v>
      </c>
      <c r="D55" s="50">
        <v>3.9457336914701512E-2</v>
      </c>
      <c r="E55" s="50">
        <v>0.30582243336484527</v>
      </c>
      <c r="F55" s="50">
        <v>0.29612751589838726</v>
      </c>
      <c r="G55" s="50">
        <v>0.23918042574174633</v>
      </c>
      <c r="H55" s="50">
        <v>0</v>
      </c>
      <c r="I55" s="50">
        <v>5.9490289308885003E-2</v>
      </c>
      <c r="J55" s="50">
        <v>8.5770491328409221E-3</v>
      </c>
      <c r="K55" s="50">
        <v>1.156045467303754E-2</v>
      </c>
      <c r="L55" s="50">
        <v>2.4000010442132004E-4</v>
      </c>
    </row>
    <row r="56" spans="3:12" x14ac:dyDescent="0.25">
      <c r="C56" s="50">
        <v>4.9652901969422306E-2</v>
      </c>
      <c r="D56" s="50">
        <v>4.0718124267291364E-2</v>
      </c>
      <c r="E56" s="50">
        <v>0.31534597535443859</v>
      </c>
      <c r="F56" s="50">
        <v>0.28695023783578888</v>
      </c>
      <c r="G56" s="50">
        <v>0.24443745537661532</v>
      </c>
      <c r="H56" s="50">
        <v>0</v>
      </c>
      <c r="I56" s="50">
        <v>5.6955645880908262E-2</v>
      </c>
      <c r="J56" s="50">
        <v>5.9396595815258699E-3</v>
      </c>
      <c r="K56" s="50">
        <v>1.15534439658227E-2</v>
      </c>
      <c r="L56" s="50">
        <v>2.5000023942967124E-4</v>
      </c>
    </row>
    <row r="57" spans="3:12" x14ac:dyDescent="0.25">
      <c r="C57" s="50">
        <v>4.7706975556483219E-2</v>
      </c>
      <c r="D57" s="50">
        <v>4.1860295267852267E-2</v>
      </c>
      <c r="E57" s="50">
        <v>0.32470705824479923</v>
      </c>
      <c r="F57" s="50">
        <v>0.27787102594320007</v>
      </c>
      <c r="G57" s="50">
        <v>0.24984532331847809</v>
      </c>
      <c r="H57" s="50">
        <v>0</v>
      </c>
      <c r="I57" s="50">
        <v>5.4838520273560364E-2</v>
      </c>
      <c r="J57" s="50">
        <v>3.1708015324624157E-3</v>
      </c>
      <c r="K57" s="50">
        <v>1.1549779551015507E-2</v>
      </c>
      <c r="L57" s="50">
        <v>2.6000024996077986E-4</v>
      </c>
    </row>
    <row r="58" spans="3:12" x14ac:dyDescent="0.25">
      <c r="C58" s="50">
        <v>4.7256369542792373E-2</v>
      </c>
      <c r="D58" s="50">
        <v>3.6163215825246828E-2</v>
      </c>
      <c r="E58" s="50">
        <v>0.33036016936322671</v>
      </c>
      <c r="F58" s="50">
        <v>0.27472120619071716</v>
      </c>
      <c r="G58" s="50">
        <v>0.25257056756308949</v>
      </c>
      <c r="H58" s="50">
        <v>5.4641925362968824E-4</v>
      </c>
      <c r="I58" s="50">
        <v>5.3962019874504476E-2</v>
      </c>
      <c r="J58" s="50">
        <v>4.4200293488729104E-3</v>
      </c>
      <c r="K58" s="50">
        <v>1.1549760303299853E-2</v>
      </c>
      <c r="L58" s="50">
        <v>2.6399585419360631E-4</v>
      </c>
    </row>
    <row r="59" spans="3:12" x14ac:dyDescent="0.25">
      <c r="C59" s="50">
        <v>4.5571540387397268E-2</v>
      </c>
      <c r="D59" s="50">
        <v>4.241593454780547E-2</v>
      </c>
      <c r="E59" s="50">
        <v>0.33416165633939643</v>
      </c>
      <c r="F59" s="50">
        <v>0.26875236348318954</v>
      </c>
      <c r="G59" s="50">
        <v>0.25516469242224515</v>
      </c>
      <c r="H59" s="50">
        <v>0</v>
      </c>
      <c r="I59" s="50">
        <v>5.3602087721179942E-2</v>
      </c>
      <c r="J59" s="50">
        <v>3.3172473392057442E-4</v>
      </c>
      <c r="K59" s="50">
        <v>1.1549462955460939E-2</v>
      </c>
      <c r="L59" s="50">
        <v>2.700002594995809E-4</v>
      </c>
    </row>
    <row r="60" spans="3:12" x14ac:dyDescent="0.25">
      <c r="C60" s="50">
        <v>4.2839532830952647E-2</v>
      </c>
      <c r="D60" s="50">
        <v>4.0590593655292127E-2</v>
      </c>
      <c r="E60" s="50">
        <v>0.34046324296687047</v>
      </c>
      <c r="F60" s="50">
        <v>0.26143911746433351</v>
      </c>
      <c r="G60" s="50">
        <v>0.25826016486394904</v>
      </c>
      <c r="H60" s="50">
        <v>5.1566589057819535E-3</v>
      </c>
      <c r="I60" s="50">
        <v>5.0919214265879677E-2</v>
      </c>
      <c r="J60" s="50">
        <v>3.3147435035360713E-4</v>
      </c>
      <c r="K60" s="50">
        <v>1.1552240604120285E-2</v>
      </c>
      <c r="L60" s="50">
        <v>2.7999999944985156E-4</v>
      </c>
    </row>
    <row r="61" spans="3:12" x14ac:dyDescent="0.25">
      <c r="C61" s="50">
        <v>4.0884874204379758E-2</v>
      </c>
      <c r="D61" s="50">
        <v>3.6177114126904969E-2</v>
      </c>
      <c r="E61" s="50">
        <v>0.34648208885981219</v>
      </c>
      <c r="F61" s="50">
        <v>0.2544955545640083</v>
      </c>
      <c r="G61" s="50">
        <v>0.26101889055731148</v>
      </c>
      <c r="H61" s="50">
        <v>1.1512456242392227E-2</v>
      </c>
      <c r="I61" s="50">
        <v>4.9138131983558903E-2</v>
      </c>
      <c r="J61" s="50">
        <v>2.9088866159675161E-4</v>
      </c>
      <c r="K61" s="50">
        <v>1.1557660654454184E-2</v>
      </c>
      <c r="L61" s="50">
        <v>2.9000027989810318E-4</v>
      </c>
    </row>
    <row r="62" spans="3:12" x14ac:dyDescent="0.25">
      <c r="C62" s="50">
        <v>3.8530304018637211E-2</v>
      </c>
      <c r="D62" s="50">
        <v>3.298723181344887E-2</v>
      </c>
      <c r="E62" s="50">
        <v>0.35258124932460239</v>
      </c>
      <c r="F62" s="50">
        <v>0.24742307781138681</v>
      </c>
      <c r="G62" s="50">
        <v>0.26389122394160169</v>
      </c>
      <c r="H62" s="50">
        <v>1.7376665810708247E-2</v>
      </c>
      <c r="I62" s="50">
        <v>4.6931560715377067E-2</v>
      </c>
      <c r="J62" s="50">
        <v>2.7868643111444606E-4</v>
      </c>
      <c r="K62" s="50">
        <v>1.1565769803550729E-2</v>
      </c>
      <c r="L62" s="50">
        <v>3.0000000011750385E-4</v>
      </c>
    </row>
    <row r="63" spans="3:12" x14ac:dyDescent="0.25">
      <c r="C63" s="50">
        <v>3.6518604276698355E-2</v>
      </c>
      <c r="D63" s="50">
        <v>2.9907917691449955E-2</v>
      </c>
      <c r="E63" s="50">
        <v>0.3587421532020989</v>
      </c>
      <c r="F63" s="50">
        <v>0.2403372470414511</v>
      </c>
      <c r="G63" s="50">
        <v>0.26682781662701716</v>
      </c>
      <c r="H63" s="50">
        <v>2.3232336461946588E-2</v>
      </c>
      <c r="I63" s="50">
        <v>4.4162764878257862E-2</v>
      </c>
      <c r="J63" s="50">
        <v>2.7116010907557675E-4</v>
      </c>
      <c r="K63" s="50">
        <v>1.1576550402146269E-2</v>
      </c>
      <c r="L63" s="50">
        <v>3.1000029995531455E-4</v>
      </c>
    </row>
    <row r="64" spans="3:12" x14ac:dyDescent="0.25">
      <c r="C64" s="50">
        <v>3.4070147470366886E-2</v>
      </c>
      <c r="D64" s="50">
        <v>2.6622981253381289E-2</v>
      </c>
      <c r="E64" s="50">
        <v>0.36479733991582008</v>
      </c>
      <c r="F64" s="50">
        <v>0.23330545167007025</v>
      </c>
      <c r="G64" s="50">
        <v>0.26965707064267808</v>
      </c>
      <c r="H64" s="50">
        <v>2.9162588966094975E-2</v>
      </c>
      <c r="I64" s="50">
        <v>4.2120513820964822E-2</v>
      </c>
      <c r="J64" s="50">
        <v>2.6390654576080683E-4</v>
      </c>
      <c r="K64" s="50">
        <v>1.1589987849375092E-2</v>
      </c>
      <c r="L64" s="50">
        <v>3.2000030967195916E-4</v>
      </c>
    </row>
    <row r="65" spans="3:12" x14ac:dyDescent="0.25">
      <c r="C65" s="50">
        <v>3.1166181699660431E-2</v>
      </c>
      <c r="D65" s="50">
        <v>2.5666934737363634E-2</v>
      </c>
      <c r="E65" s="50">
        <v>0.3706905277593926</v>
      </c>
      <c r="F65" s="50">
        <v>0.22583704618313769</v>
      </c>
      <c r="G65" s="50">
        <v>0.27253925466170448</v>
      </c>
      <c r="H65" s="50">
        <v>3.4411275416049575E-2</v>
      </c>
      <c r="I65" s="50">
        <v>3.9427919593043759E-2</v>
      </c>
      <c r="J65" s="50">
        <v>2.6085999564126768E-4</v>
      </c>
      <c r="K65" s="50">
        <v>1.1606125757530995E-2</v>
      </c>
      <c r="L65" s="50">
        <v>3.3000031967370352E-4</v>
      </c>
    </row>
    <row r="66" spans="3:12" x14ac:dyDescent="0.25">
      <c r="C66" s="50">
        <v>2.9409082088645469E-2</v>
      </c>
      <c r="D66" s="50">
        <v>2.0153748507798715E-2</v>
      </c>
      <c r="E66" s="50">
        <v>0.37699979386628474</v>
      </c>
      <c r="F66" s="50">
        <v>0.21916850665918269</v>
      </c>
      <c r="G66" s="50">
        <v>0.27539844905241051</v>
      </c>
      <c r="H66" s="50">
        <v>4.0926212870754201E-2</v>
      </c>
      <c r="I66" s="50">
        <v>3.7692635624091329E-2</v>
      </c>
      <c r="J66" s="50">
        <v>2.5157149825060714E-4</v>
      </c>
      <c r="K66" s="50">
        <v>1.162480857342712E-2</v>
      </c>
      <c r="L66" s="50">
        <v>3.4000000005805585E-4</v>
      </c>
    </row>
    <row r="67" spans="3:12" x14ac:dyDescent="0.25">
      <c r="C67" s="50">
        <v>2.6455962559130079E-2</v>
      </c>
      <c r="D67" s="50">
        <v>1.9187795937869061E-2</v>
      </c>
      <c r="E67" s="50">
        <v>0.38316868223877182</v>
      </c>
      <c r="F67" s="50">
        <v>0.21188367401851721</v>
      </c>
      <c r="G67" s="50">
        <v>0.27857287923024737</v>
      </c>
      <c r="H67" s="50">
        <v>4.5933117315527926E-2</v>
      </c>
      <c r="I67" s="50">
        <v>3.4549337668607717E-2</v>
      </c>
      <c r="J67" s="50">
        <v>2.4855051785383224E-4</v>
      </c>
      <c r="K67" s="50">
        <v>1.1646214854662777E-2</v>
      </c>
      <c r="L67" s="50">
        <v>3.4999999993145121E-4</v>
      </c>
    </row>
    <row r="68" spans="3:12" x14ac:dyDescent="0.25">
      <c r="C68" s="50">
        <v>2.3737740833043967E-2</v>
      </c>
      <c r="D68" s="50">
        <v>1.7487054077581495E-2</v>
      </c>
      <c r="E68" s="50">
        <v>0.38919610218065059</v>
      </c>
      <c r="F68" s="50">
        <v>0.20484066218682687</v>
      </c>
      <c r="G68" s="50">
        <v>0.281639721824261</v>
      </c>
      <c r="H68" s="50">
        <v>5.1404617744626194E-2</v>
      </c>
      <c r="I68" s="50">
        <v>3.1449150327487477E-2</v>
      </c>
      <c r="J68" s="50">
        <v>2.4495080794438432E-4</v>
      </c>
      <c r="K68" s="50">
        <v>1.1670276944747086E-2</v>
      </c>
      <c r="L68" s="50">
        <v>3.6000034970214736E-4</v>
      </c>
    </row>
    <row r="69" spans="3:12" x14ac:dyDescent="0.25">
      <c r="C69" s="50">
        <v>2.2276854460808529E-2</v>
      </c>
      <c r="D69" s="50">
        <v>1.0397032933289432E-2</v>
      </c>
      <c r="E69" s="50">
        <v>0.39514357773197328</v>
      </c>
      <c r="F69" s="50">
        <v>0.1979979096281857</v>
      </c>
      <c r="G69" s="50">
        <v>0.28400146044044455</v>
      </c>
      <c r="H69" s="50">
        <v>5.8670189498712978E-2</v>
      </c>
      <c r="I69" s="50">
        <v>3.1288528901827803E-2</v>
      </c>
      <c r="J69" s="50">
        <v>2.2444665407849118E-4</v>
      </c>
      <c r="K69" s="50">
        <v>1.16966957172321E-2</v>
      </c>
      <c r="L69" s="50">
        <v>3.7000035972104288E-4</v>
      </c>
    </row>
    <row r="70" spans="3:12" x14ac:dyDescent="0.25">
      <c r="C70" s="50">
        <v>1.9873976783457255E-2</v>
      </c>
      <c r="D70" s="50">
        <v>7.4891627050088245E-3</v>
      </c>
      <c r="E70" s="50">
        <v>0.40122853400114711</v>
      </c>
      <c r="F70" s="50">
        <v>0.19100828793074934</v>
      </c>
      <c r="G70" s="50">
        <v>0.28686389575672067</v>
      </c>
      <c r="H70" s="50">
        <v>6.4471151399693588E-2</v>
      </c>
      <c r="I70" s="50">
        <v>2.9064991770537715E-2</v>
      </c>
      <c r="J70" s="50">
        <v>0</v>
      </c>
      <c r="K70" s="50">
        <v>1.1725520670114639E-2</v>
      </c>
      <c r="L70" s="50">
        <v>3.7999999978499189E-4</v>
      </c>
    </row>
    <row r="71" spans="3:12" x14ac:dyDescent="0.25">
      <c r="C71" s="50">
        <v>1.7531580077633658E-2</v>
      </c>
      <c r="D71" s="50">
        <v>4.2882843830267421E-3</v>
      </c>
      <c r="E71" s="50">
        <v>0.40730978811507818</v>
      </c>
      <c r="F71" s="50">
        <v>0.18394439801504331</v>
      </c>
      <c r="G71" s="50">
        <v>0.28973285304778984</v>
      </c>
      <c r="H71" s="50">
        <v>7.03620234636535E-2</v>
      </c>
      <c r="I71" s="50">
        <v>2.6831072979662623E-2</v>
      </c>
      <c r="J71" s="50">
        <v>0</v>
      </c>
      <c r="K71" s="50">
        <v>1.1757209047426049E-2</v>
      </c>
      <c r="L71" s="50">
        <v>3.8999999968340157E-4</v>
      </c>
    </row>
    <row r="72" spans="3:12" x14ac:dyDescent="0.25">
      <c r="C72" s="50">
        <v>1.5189085178759228E-2</v>
      </c>
      <c r="D72" s="50">
        <v>1.0873007659087817E-3</v>
      </c>
      <c r="E72" s="50">
        <v>0.41339100754103258</v>
      </c>
      <c r="F72" s="50">
        <v>0.17688056293772766</v>
      </c>
      <c r="G72" s="50">
        <v>0.29260185466877442</v>
      </c>
      <c r="H72" s="50">
        <v>7.6252918135296902E-2</v>
      </c>
      <c r="I72" s="50">
        <v>2.4597270177369648E-2</v>
      </c>
      <c r="J72" s="50">
        <v>0</v>
      </c>
      <c r="K72" s="50">
        <v>1.179143880712873E-2</v>
      </c>
      <c r="L72" s="50">
        <v>3.999999998244144E-4</v>
      </c>
    </row>
    <row r="73" spans="3:12" x14ac:dyDescent="0.25">
      <c r="C73" s="50">
        <v>1.3046311369570074E-2</v>
      </c>
      <c r="D73" s="50">
        <v>1.0786571416654209E-3</v>
      </c>
      <c r="E73" s="50">
        <v>0.41966043948528253</v>
      </c>
      <c r="F73" s="50">
        <v>0.16899304716964395</v>
      </c>
      <c r="G73" s="50">
        <v>0.29559359900753102</v>
      </c>
      <c r="H73" s="50">
        <v>8.1011629743199018E-2</v>
      </c>
      <c r="I73" s="50">
        <v>2.061631621067293E-2</v>
      </c>
      <c r="J73" s="50">
        <v>0</v>
      </c>
      <c r="K73" s="50">
        <v>1.1828282699269959E-2</v>
      </c>
      <c r="L73" s="50">
        <v>4.1000000008603452E-4</v>
      </c>
    </row>
    <row r="74" spans="3:12" x14ac:dyDescent="0.25">
      <c r="C74" s="50">
        <v>9.5553989776014665E-3</v>
      </c>
      <c r="D74" s="50">
        <v>1.0160522105495038E-3</v>
      </c>
      <c r="E74" s="50">
        <v>0.42552977737004372</v>
      </c>
      <c r="F74" s="50">
        <v>0.16131262276729991</v>
      </c>
      <c r="G74" s="50">
        <v>0.29853045328075289</v>
      </c>
      <c r="H74" s="50">
        <v>8.5827266012207623E-2</v>
      </c>
      <c r="I74" s="50">
        <v>1.8228429816103824E-2</v>
      </c>
      <c r="J74" s="50">
        <v>0</v>
      </c>
      <c r="K74" s="50">
        <v>1.1867782954105998E-2</v>
      </c>
      <c r="L74" s="50">
        <v>4.2000000006469084E-4</v>
      </c>
    </row>
    <row r="75" spans="3:12" x14ac:dyDescent="0.25">
      <c r="C75" s="50">
        <v>7.0859411871554813E-3</v>
      </c>
      <c r="D75" s="50">
        <v>0</v>
      </c>
      <c r="E75" s="50">
        <v>0.43163231719003425</v>
      </c>
      <c r="F75" s="50">
        <v>0.1537199790588786</v>
      </c>
      <c r="G75" s="50">
        <v>0.30149157711378055</v>
      </c>
      <c r="H75" s="50">
        <v>9.0959070738531822E-2</v>
      </c>
      <c r="I75" s="50">
        <v>1.5111114460283853E-2</v>
      </c>
      <c r="J75" s="50">
        <v>0</v>
      </c>
      <c r="K75" s="50">
        <v>1.1909779687380386E-2</v>
      </c>
      <c r="L75" s="50">
        <v>4.3000000012648746E-4</v>
      </c>
    </row>
    <row r="76" spans="3:12" x14ac:dyDescent="0.25">
      <c r="C76" s="50">
        <v>4.3390562337786561E-3</v>
      </c>
      <c r="D76" s="50">
        <v>0</v>
      </c>
      <c r="E76" s="50">
        <v>0.43771264133255172</v>
      </c>
      <c r="F76" s="50">
        <v>0.14591598773800071</v>
      </c>
      <c r="G76" s="50">
        <v>0.30446689818818751</v>
      </c>
      <c r="H76" s="50">
        <v>9.5734837077299018E-2</v>
      </c>
      <c r="I76" s="50">
        <v>1.1830579068892413E-2</v>
      </c>
      <c r="J76" s="50">
        <v>0</v>
      </c>
      <c r="K76" s="50">
        <v>1.1954499976450478E-2</v>
      </c>
      <c r="L76" s="50">
        <v>4.3999999975019252E-4</v>
      </c>
    </row>
    <row r="77" spans="3:12" x14ac:dyDescent="0.25">
      <c r="C77" s="50">
        <v>4.3214903344487698E-3</v>
      </c>
      <c r="D77" s="50">
        <v>0</v>
      </c>
      <c r="E77" s="50">
        <v>0.44341788529677112</v>
      </c>
      <c r="F77" s="50">
        <v>0.13417439669630918</v>
      </c>
      <c r="G77" s="50">
        <v>0.3064334581009765</v>
      </c>
      <c r="H77" s="50">
        <v>9.9913479553273093E-2</v>
      </c>
      <c r="I77" s="50">
        <v>1.173929020418818E-2</v>
      </c>
      <c r="J77" s="50">
        <v>0</v>
      </c>
      <c r="K77" s="50">
        <v>1.2002152031997296E-2</v>
      </c>
      <c r="L77" s="50">
        <v>4.4999999981540991E-4</v>
      </c>
    </row>
    <row r="78" spans="3:12" x14ac:dyDescent="0.25">
      <c r="C78" s="50">
        <v>0</v>
      </c>
      <c r="D78" s="50">
        <v>0</v>
      </c>
      <c r="E78" s="50">
        <v>0.45015644682802275</v>
      </c>
      <c r="F78" s="50">
        <v>0.13005735455426481</v>
      </c>
      <c r="G78" s="50">
        <v>0.31084710560961565</v>
      </c>
      <c r="H78" s="50">
        <v>0.10505290765976037</v>
      </c>
      <c r="I78" s="50">
        <v>3.8861852257648911E-3</v>
      </c>
      <c r="J78" s="50">
        <v>0</v>
      </c>
      <c r="K78" s="50">
        <v>1.2051703578832994E-2</v>
      </c>
      <c r="L78" s="50">
        <v>4.6000000003904864E-4</v>
      </c>
    </row>
    <row r="79" spans="3:12" x14ac:dyDescent="0.25">
      <c r="C79" s="50">
        <v>0</v>
      </c>
      <c r="D79" s="50">
        <v>0</v>
      </c>
      <c r="E79" s="50">
        <v>0.45631134484088903</v>
      </c>
      <c r="F79" s="50">
        <v>0.12051123720327771</v>
      </c>
      <c r="G79" s="50">
        <v>0.31336518775787053</v>
      </c>
      <c r="H79" s="50">
        <v>0.10981222968381651</v>
      </c>
      <c r="I79" s="50">
        <v>0</v>
      </c>
      <c r="J79" s="50">
        <v>0</v>
      </c>
      <c r="K79" s="50">
        <v>1.2104278757286459E-2</v>
      </c>
      <c r="L79" s="50">
        <v>4.7000045988153816E-4</v>
      </c>
    </row>
    <row r="80" spans="3:12" x14ac:dyDescent="0.25">
      <c r="C80" s="50">
        <v>0</v>
      </c>
      <c r="D80" s="50">
        <v>0</v>
      </c>
      <c r="E80" s="50">
        <v>0.46219869344849207</v>
      </c>
      <c r="F80" s="50">
        <v>0.10868440513192035</v>
      </c>
      <c r="G80" s="50">
        <v>0.31523557618623127</v>
      </c>
      <c r="H80" s="50">
        <v>0.11388132435488103</v>
      </c>
      <c r="I80" s="50">
        <v>0</v>
      </c>
      <c r="J80" s="50">
        <v>0</v>
      </c>
      <c r="K80" s="50">
        <v>1.2159853795169331E-2</v>
      </c>
      <c r="L80" s="50">
        <v>4.8000046997829864E-4</v>
      </c>
    </row>
    <row r="81" spans="3:12" x14ac:dyDescent="0.25">
      <c r="C81" s="50">
        <v>0</v>
      </c>
      <c r="D81" s="50">
        <v>0</v>
      </c>
      <c r="E81" s="50">
        <v>0.46808598253882261</v>
      </c>
      <c r="F81" s="50">
        <v>9.6858052655896379E-2</v>
      </c>
      <c r="G81" s="50">
        <v>0.31710599169035947</v>
      </c>
      <c r="H81" s="50">
        <v>0.11794997303772123</v>
      </c>
      <c r="I81" s="50">
        <v>0</v>
      </c>
      <c r="J81" s="50">
        <v>0</v>
      </c>
      <c r="K81" s="50">
        <v>1.221857345637615E-2</v>
      </c>
      <c r="L81" s="50">
        <v>4.8999999968687947E-4</v>
      </c>
    </row>
    <row r="82" spans="3:12" x14ac:dyDescent="0.25">
      <c r="C82" s="50">
        <v>0</v>
      </c>
      <c r="D82" s="50">
        <v>0</v>
      </c>
      <c r="E82" s="50">
        <v>0.47397355279939901</v>
      </c>
      <c r="F82" s="50">
        <v>8.5031164013735769E-2</v>
      </c>
      <c r="G82" s="50">
        <v>0.31897642771076701</v>
      </c>
      <c r="H82" s="50">
        <v>0.1220188554531005</v>
      </c>
      <c r="I82" s="50">
        <v>0</v>
      </c>
      <c r="J82" s="50">
        <v>0</v>
      </c>
      <c r="K82" s="50">
        <v>1.2280398152355326E-2</v>
      </c>
      <c r="L82" s="50">
        <v>4.999999999879941E-4</v>
      </c>
    </row>
    <row r="83" spans="3:12" x14ac:dyDescent="0.25">
      <c r="C83" s="50">
        <v>0</v>
      </c>
      <c r="D83" s="50">
        <v>0</v>
      </c>
      <c r="E83" s="50">
        <v>0.47986105168740545</v>
      </c>
      <c r="F83" s="50">
        <v>7.3204254970287624E-2</v>
      </c>
      <c r="G83" s="50">
        <v>0.32084697639608328</v>
      </c>
      <c r="H83" s="50">
        <v>0.12608771653554088</v>
      </c>
      <c r="I83" s="50">
        <v>0</v>
      </c>
      <c r="J83" s="50">
        <v>0</v>
      </c>
      <c r="K83" s="50">
        <v>1.2345278586447204E-2</v>
      </c>
      <c r="L83" s="50">
        <v>5.1000000018216563E-4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14F6A-EB8A-4813-BB8D-906E4D1A28D0}">
  <sheetPr>
    <tabColor theme="9" tint="-0.249977111117893"/>
  </sheetPr>
  <dimension ref="A1:G1048576"/>
  <sheetViews>
    <sheetView showGridLines="0" topLeftCell="B1" workbookViewId="0">
      <selection activeCell="M37" sqref="M37"/>
    </sheetView>
  </sheetViews>
  <sheetFormatPr defaultRowHeight="15" x14ac:dyDescent="0.25"/>
  <cols>
    <col min="1" max="1" width="57.7109375" style="15" customWidth="1"/>
    <col min="2" max="2" width="4.28515625" customWidth="1"/>
    <col min="3" max="3" width="13.42578125" style="42" customWidth="1"/>
    <col min="4" max="4" width="12.28515625" style="42" bestFit="1" customWidth="1"/>
    <col min="5" max="5" width="4.28515625" style="42" customWidth="1"/>
    <col min="6" max="6" width="18" style="42" customWidth="1"/>
    <col min="7" max="7" width="13.85546875" style="42" bestFit="1" customWidth="1"/>
    <col min="8" max="8" width="4.28515625" customWidth="1"/>
    <col min="9" max="9" width="12.7109375" bestFit="1" customWidth="1"/>
  </cols>
  <sheetData>
    <row r="1" spans="3:7" x14ac:dyDescent="0.25">
      <c r="C1" s="7" t="s">
        <v>73</v>
      </c>
      <c r="D1"/>
      <c r="E1"/>
      <c r="F1"/>
      <c r="G1"/>
    </row>
    <row r="2" spans="3:7" x14ac:dyDescent="0.25">
      <c r="C2"/>
      <c r="D2"/>
      <c r="E2"/>
      <c r="F2"/>
      <c r="G2"/>
    </row>
    <row r="3" spans="3:7" x14ac:dyDescent="0.25">
      <c r="C3" s="7" t="s">
        <v>61</v>
      </c>
      <c r="D3"/>
      <c r="E3"/>
      <c r="F3" s="7" t="s">
        <v>76</v>
      </c>
      <c r="G3"/>
    </row>
    <row r="4" spans="3:7" x14ac:dyDescent="0.25">
      <c r="C4"/>
      <c r="D4"/>
      <c r="E4"/>
      <c r="F4"/>
      <c r="G4"/>
    </row>
    <row r="5" spans="3:7" x14ac:dyDescent="0.25">
      <c r="C5" s="45" t="s">
        <v>42</v>
      </c>
      <c r="D5" s="27" cm="1">
        <f t="array" ref="D5">MMULT(v.mu[],MMULT(MINVERSE(m.V[]),TRANSPOSE(v.mu[])))</f>
        <v>4.2563017603693618E-3</v>
      </c>
      <c r="E5"/>
      <c r="F5" s="28" t="s">
        <v>77</v>
      </c>
      <c r="G5" s="14">
        <f t="array" ref="G5">MMULT(v.mu[], G9:G16)</f>
        <v>2.4857384598754701E-3</v>
      </c>
    </row>
    <row r="6" spans="3:7" x14ac:dyDescent="0.25">
      <c r="C6" s="45" t="s">
        <v>43</v>
      </c>
      <c r="D6" s="27" cm="1">
        <f t="array" ref="D6">MMULT(v.mu[],MMULT(MINVERSE(m.V[]),TRANSPOSE(one[])))</f>
        <v>1.978223167571767</v>
      </c>
      <c r="E6"/>
      <c r="F6" s="28" t="s">
        <v>78</v>
      </c>
      <c r="G6" s="14">
        <f>SQRT((G5-r_f)^2/(c.A-2*c.B*r_f+c.C*r_f^2))</f>
        <v>3.8149340988714329E-2</v>
      </c>
    </row>
    <row r="7" spans="3:7" x14ac:dyDescent="0.25">
      <c r="C7" s="45" t="s">
        <v>44</v>
      </c>
      <c r="D7" s="27" cm="1">
        <f t="array" ref="D7">MMULT(one[], MMULT(MINVERSE(m.V[]), TRANSPOSE(one[])))</f>
        <v>7497.3789219212049</v>
      </c>
      <c r="E7"/>
      <c r="F7"/>
      <c r="G7"/>
    </row>
    <row r="8" spans="3:7" x14ac:dyDescent="0.25">
      <c r="C8" s="45" t="s">
        <v>45</v>
      </c>
      <c r="D8" s="27">
        <f>D7*D5-D6^2</f>
        <v>27.997740202811695</v>
      </c>
      <c r="E8"/>
      <c r="F8"/>
      <c r="G8" s="28" t="s">
        <v>79</v>
      </c>
    </row>
    <row r="9" spans="3:7" x14ac:dyDescent="0.25">
      <c r="C9"/>
      <c r="D9"/>
      <c r="E9"/>
      <c r="F9" s="28" t="s">
        <v>3</v>
      </c>
      <c r="G9" s="36" cm="1">
        <f t="array" ref="G9:G16">MMULT(MINVERSE(m.V[]), TRANSPOSE(v.mu[] - r_f))/MMULT(one[], MMULT(MINVERSE(m.V[]), TRANSPOSE(v.mu[] - r_f)))</f>
        <v>-0.33780559417342987</v>
      </c>
    </row>
    <row r="10" spans="3:7" x14ac:dyDescent="0.25">
      <c r="C10" s="28" t="s">
        <v>75</v>
      </c>
      <c r="D10" s="48">
        <f>0.01/252</f>
        <v>3.9682539682539683E-5</v>
      </c>
      <c r="E10"/>
      <c r="F10" s="28" t="s">
        <v>4</v>
      </c>
      <c r="G10" s="36">
        <v>-0.50149172176948009</v>
      </c>
    </row>
    <row r="11" spans="3:7" x14ac:dyDescent="0.25">
      <c r="C11"/>
      <c r="D11"/>
      <c r="E11"/>
      <c r="F11" s="28" t="s">
        <v>5</v>
      </c>
      <c r="G11" s="36">
        <v>1.6431500039225644</v>
      </c>
    </row>
    <row r="12" spans="3:7" x14ac:dyDescent="0.25">
      <c r="C12"/>
      <c r="D12"/>
      <c r="E12"/>
      <c r="F12" s="28" t="s">
        <v>6</v>
      </c>
      <c r="G12" s="36">
        <v>-1.0631469190796139</v>
      </c>
    </row>
    <row r="13" spans="3:7" x14ac:dyDescent="0.25">
      <c r="C13"/>
      <c r="D13"/>
      <c r="E13"/>
      <c r="F13" s="28" t="s">
        <v>7</v>
      </c>
      <c r="G13" s="36">
        <v>0.90002513331397471</v>
      </c>
    </row>
    <row r="14" spans="3:7" x14ac:dyDescent="0.25">
      <c r="C14"/>
      <c r="D14"/>
      <c r="E14"/>
      <c r="F14" s="28" t="s">
        <v>8</v>
      </c>
      <c r="G14" s="36">
        <v>1.2924223862261255</v>
      </c>
    </row>
    <row r="15" spans="3:7" x14ac:dyDescent="0.25">
      <c r="C15"/>
      <c r="D15"/>
      <c r="E15"/>
      <c r="F15" s="28" t="s">
        <v>9</v>
      </c>
      <c r="G15" s="36">
        <v>-0.34424120098615935</v>
      </c>
    </row>
    <row r="16" spans="3:7" x14ac:dyDescent="0.25">
      <c r="C16"/>
      <c r="D16"/>
      <c r="E16"/>
      <c r="F16" s="28" t="s">
        <v>10</v>
      </c>
      <c r="G16" s="36">
        <v>-0.58891208745398116</v>
      </c>
    </row>
    <row r="17" spans="3:7" x14ac:dyDescent="0.25">
      <c r="C17"/>
      <c r="D17"/>
      <c r="E17"/>
      <c r="F17"/>
      <c r="G17" s="26"/>
    </row>
    <row r="18" spans="3:7" x14ac:dyDescent="0.25">
      <c r="C18"/>
      <c r="D18"/>
      <c r="E18"/>
      <c r="F18" s="30" t="s">
        <v>48</v>
      </c>
      <c r="G18" s="31">
        <f>SUM(G9:G16)</f>
        <v>1</v>
      </c>
    </row>
    <row r="19" spans="3:7" x14ac:dyDescent="0.25">
      <c r="C19"/>
      <c r="D19"/>
      <c r="E19"/>
      <c r="F19"/>
      <c r="G19"/>
    </row>
    <row r="21" spans="3:7" x14ac:dyDescent="0.25">
      <c r="C21" s="43" t="s">
        <v>80</v>
      </c>
      <c r="F21" s="43" t="s">
        <v>81</v>
      </c>
    </row>
    <row r="23" spans="3:7" x14ac:dyDescent="0.25">
      <c r="C23" s="28" t="s">
        <v>59</v>
      </c>
      <c r="D23" s="28" t="s">
        <v>58</v>
      </c>
      <c r="F23" s="28" t="s">
        <v>59</v>
      </c>
      <c r="G23" s="28" t="s">
        <v>58</v>
      </c>
    </row>
    <row r="24" spans="3:7" x14ac:dyDescent="0.25">
      <c r="C24" s="50" cm="1">
        <f t="array" ref="C24:C487">SQRT(c.const + c.first * plt.mu2 + c.second * plt.mu2^2)</f>
        <v>1.1579559328370553E-2</v>
      </c>
      <c r="D24" s="50">
        <v>2.1250000000000002E-4</v>
      </c>
      <c r="F24" s="50" cm="1">
        <f t="array" ref="F24:F487">SQRT((plt.mu3 - r_f)^2/(c.A - 2*c.B*r_f + c.C*r_f^2))</f>
        <v>2.6953072364487869E-3</v>
      </c>
      <c r="G24" s="50">
        <v>2.1250000000000002E-4</v>
      </c>
    </row>
    <row r="25" spans="3:7" x14ac:dyDescent="0.25">
      <c r="C25" s="50">
        <v>1.1566513346901461E-2</v>
      </c>
      <c r="D25" s="50">
        <v>2.2500000000000002E-4</v>
      </c>
      <c r="F25" s="50">
        <v>2.8902605727246463E-3</v>
      </c>
      <c r="G25" s="50">
        <v>2.2500000000000002E-4</v>
      </c>
    </row>
    <row r="26" spans="3:7" x14ac:dyDescent="0.25">
      <c r="C26" s="50">
        <v>1.1557073618640709E-2</v>
      </c>
      <c r="D26" s="50">
        <v>2.3750000000000003E-4</v>
      </c>
      <c r="F26" s="50">
        <v>3.0852139090005058E-3</v>
      </c>
      <c r="G26" s="50">
        <v>2.3750000000000003E-4</v>
      </c>
    </row>
    <row r="27" spans="3:7" x14ac:dyDescent="0.25">
      <c r="C27" s="50">
        <v>1.1551248984726618E-2</v>
      </c>
      <c r="D27" s="50">
        <v>2.5000000000000001E-4</v>
      </c>
      <c r="F27" s="50">
        <v>3.2801672452763648E-3</v>
      </c>
      <c r="G27" s="50">
        <v>2.5000000000000001E-4</v>
      </c>
    </row>
    <row r="28" spans="3:7" x14ac:dyDescent="0.25">
      <c r="C28" s="50">
        <v>1.154904491485983E-2</v>
      </c>
      <c r="D28" s="50">
        <v>2.6249999999999998E-4</v>
      </c>
      <c r="F28" s="50">
        <v>3.4751205815522239E-3</v>
      </c>
      <c r="G28" s="50">
        <v>2.6249999999999998E-4</v>
      </c>
    </row>
    <row r="29" spans="3:7" x14ac:dyDescent="0.25">
      <c r="C29" s="50">
        <v>1.1550463481678423E-2</v>
      </c>
      <c r="D29" s="50">
        <v>2.7500000000000002E-4</v>
      </c>
      <c r="F29" s="50">
        <v>3.6700739178280842E-3</v>
      </c>
      <c r="G29" s="50">
        <v>2.7500000000000002E-4</v>
      </c>
    </row>
    <row r="30" spans="3:7" x14ac:dyDescent="0.25">
      <c r="C30" s="50">
        <v>1.1555503351025403E-2</v>
      </c>
      <c r="D30" s="50">
        <v>2.875E-4</v>
      </c>
      <c r="F30" s="50">
        <v>3.8650272541039432E-3</v>
      </c>
      <c r="G30" s="50">
        <v>2.875E-4</v>
      </c>
    </row>
    <row r="31" spans="3:7" x14ac:dyDescent="0.25">
      <c r="C31" s="50">
        <v>1.1564159788214923E-2</v>
      </c>
      <c r="D31" s="50">
        <v>2.9999999999999997E-4</v>
      </c>
      <c r="F31" s="50">
        <v>4.0599805903798018E-3</v>
      </c>
      <c r="G31" s="50">
        <v>2.9999999999999997E-4</v>
      </c>
    </row>
    <row r="32" spans="3:7" x14ac:dyDescent="0.25">
      <c r="C32" s="50">
        <v>1.157642468022878E-2</v>
      </c>
      <c r="D32" s="50">
        <v>3.1250000000000001E-4</v>
      </c>
      <c r="F32" s="50">
        <v>4.2549339266556617E-3</v>
      </c>
      <c r="G32" s="50">
        <v>3.1250000000000001E-4</v>
      </c>
    </row>
    <row r="33" spans="3:7" x14ac:dyDescent="0.25">
      <c r="C33" s="50">
        <v>1.1592286573600922E-2</v>
      </c>
      <c r="D33" s="50">
        <v>3.2499999999999999E-4</v>
      </c>
      <c r="F33" s="50">
        <v>4.4498872629315208E-3</v>
      </c>
      <c r="G33" s="50">
        <v>3.2499999999999999E-4</v>
      </c>
    </row>
    <row r="34" spans="3:7" x14ac:dyDescent="0.25">
      <c r="C34" s="50">
        <v>1.1611730727578973E-2</v>
      </c>
      <c r="D34" s="50">
        <v>3.3750000000000002E-4</v>
      </c>
      <c r="F34" s="50">
        <v>4.6448405992073815E-3</v>
      </c>
      <c r="G34" s="50">
        <v>3.3750000000000002E-4</v>
      </c>
    </row>
    <row r="35" spans="3:7" x14ac:dyDescent="0.25">
      <c r="C35" s="50">
        <v>1.1634739181990735E-2</v>
      </c>
      <c r="D35" s="50">
        <v>3.5E-4</v>
      </c>
      <c r="F35" s="50">
        <v>4.8397939354832406E-3</v>
      </c>
      <c r="G35" s="50">
        <v>3.5E-4</v>
      </c>
    </row>
    <row r="36" spans="3:7" x14ac:dyDescent="0.25">
      <c r="C36" s="50">
        <v>1.1661290839093863E-2</v>
      </c>
      <c r="D36" s="50">
        <v>3.6249999999999998E-4</v>
      </c>
      <c r="F36" s="50">
        <v>5.0347472717590996E-3</v>
      </c>
      <c r="G36" s="50">
        <v>3.6249999999999998E-4</v>
      </c>
    </row>
    <row r="37" spans="3:7" x14ac:dyDescent="0.25">
      <c r="C37" s="50">
        <v>1.1691361558550557E-2</v>
      </c>
      <c r="D37" s="50">
        <v>3.7500000000000001E-4</v>
      </c>
      <c r="F37" s="50">
        <v>5.2297006080349595E-3</v>
      </c>
      <c r="G37" s="50">
        <v>3.7500000000000001E-4</v>
      </c>
    </row>
    <row r="38" spans="3:7" x14ac:dyDescent="0.25">
      <c r="C38" s="50">
        <v>1.1724924264548929E-2</v>
      </c>
      <c r="D38" s="50">
        <v>3.8749999999999999E-4</v>
      </c>
      <c r="F38" s="50">
        <v>5.4246539443108185E-3</v>
      </c>
      <c r="G38" s="50">
        <v>3.8749999999999999E-4</v>
      </c>
    </row>
    <row r="39" spans="3:7" x14ac:dyDescent="0.25">
      <c r="C39" s="50">
        <v>1.1761949063990118E-2</v>
      </c>
      <c r="D39" s="50">
        <v>4.0000000000000002E-4</v>
      </c>
      <c r="F39" s="50">
        <v>5.6196072805866784E-3</v>
      </c>
      <c r="G39" s="50">
        <v>4.0000000000000002E-4</v>
      </c>
    </row>
    <row r="40" spans="3:7" x14ac:dyDescent="0.25">
      <c r="C40" s="50">
        <v>1.180240337457685E-2</v>
      </c>
      <c r="D40" s="50">
        <v>4.125E-4</v>
      </c>
      <c r="F40" s="50">
        <v>5.8145606168625375E-3</v>
      </c>
      <c r="G40" s="50">
        <v>4.125E-4</v>
      </c>
    </row>
    <row r="41" spans="3:7" x14ac:dyDescent="0.25">
      <c r="C41" s="50">
        <v>1.1846252061575564E-2</v>
      </c>
      <c r="D41" s="50">
        <v>4.2499999999999998E-4</v>
      </c>
      <c r="F41" s="50">
        <v>6.0095139531383965E-3</v>
      </c>
      <c r="G41" s="50">
        <v>4.2499999999999998E-4</v>
      </c>
    </row>
    <row r="42" spans="3:7" x14ac:dyDescent="0.25">
      <c r="C42" s="50">
        <v>1.1893457581980895E-2</v>
      </c>
      <c r="D42" s="50">
        <v>4.3750000000000001E-4</v>
      </c>
      <c r="F42" s="50">
        <v>6.2044672894142564E-3</v>
      </c>
      <c r="G42" s="50">
        <v>4.3750000000000001E-4</v>
      </c>
    </row>
    <row r="43" spans="3:7" x14ac:dyDescent="0.25">
      <c r="C43" s="50">
        <v>1.1943980134787969E-2</v>
      </c>
      <c r="D43" s="50">
        <v>4.4999999999999999E-4</v>
      </c>
      <c r="F43" s="50">
        <v>6.3994206256901155E-3</v>
      </c>
      <c r="G43" s="50">
        <v>4.4999999999999999E-4</v>
      </c>
    </row>
    <row r="44" spans="3:7" x14ac:dyDescent="0.25">
      <c r="C44" s="50">
        <v>1.199777781607393E-2</v>
      </c>
      <c r="D44" s="50">
        <v>4.6250000000000002E-4</v>
      </c>
      <c r="F44" s="50">
        <v>6.5943739619659762E-3</v>
      </c>
      <c r="G44" s="50">
        <v>4.6250000000000002E-4</v>
      </c>
    </row>
    <row r="45" spans="3:7" x14ac:dyDescent="0.25">
      <c r="C45" s="50">
        <v>1.2054806777604402E-2</v>
      </c>
      <c r="D45" s="50">
        <v>4.75E-4</v>
      </c>
      <c r="F45" s="50">
        <v>6.7893272982418344E-3</v>
      </c>
      <c r="G45" s="50">
        <v>4.75E-4</v>
      </c>
    </row>
    <row r="46" spans="3:7" x14ac:dyDescent="0.25">
      <c r="C46" s="50">
        <v>1.2115021387711771E-2</v>
      </c>
      <c r="D46" s="50">
        <v>4.8749999999999998E-4</v>
      </c>
      <c r="F46" s="50">
        <v>6.9842806345176934E-3</v>
      </c>
      <c r="G46" s="50">
        <v>4.8749999999999998E-4</v>
      </c>
    </row>
    <row r="47" spans="3:7" x14ac:dyDescent="0.25">
      <c r="C47" s="50">
        <v>1.2178374393238427E-2</v>
      </c>
      <c r="D47" s="50">
        <v>5.0000000000000001E-4</v>
      </c>
      <c r="F47" s="50">
        <v>7.1792339707935533E-3</v>
      </c>
      <c r="G47" s="50">
        <v>5.0000000000000001E-4</v>
      </c>
    </row>
    <row r="48" spans="3:7" x14ac:dyDescent="0.25">
      <c r="C48" s="50">
        <v>1.2244817081397848E-2</v>
      </c>
      <c r="D48" s="50">
        <v>5.1250000000000004E-4</v>
      </c>
      <c r="F48" s="50">
        <v>7.3741873070694132E-3</v>
      </c>
      <c r="G48" s="50">
        <v>5.1250000000000004E-4</v>
      </c>
    </row>
    <row r="49" spans="3:7" x14ac:dyDescent="0.25">
      <c r="C49" s="50">
        <v>1.2314299440477112E-2</v>
      </c>
      <c r="D49" s="50">
        <v>5.2500000000000008E-4</v>
      </c>
      <c r="F49" s="50">
        <v>7.5691406433452731E-3</v>
      </c>
      <c r="G49" s="50">
        <v>5.2500000000000008E-4</v>
      </c>
    </row>
    <row r="50" spans="3:7" x14ac:dyDescent="0.25">
      <c r="C50" s="50">
        <v>1.2386770318384551E-2</v>
      </c>
      <c r="D50" s="50">
        <v>5.3750000000000011E-4</v>
      </c>
      <c r="F50" s="50">
        <v>7.7640939796211322E-3</v>
      </c>
      <c r="G50" s="50">
        <v>5.3750000000000011E-4</v>
      </c>
    </row>
    <row r="51" spans="3:7" x14ac:dyDescent="0.25">
      <c r="C51" s="50">
        <v>1.246217757813318E-2</v>
      </c>
      <c r="D51" s="50">
        <v>5.5000000000000003E-4</v>
      </c>
      <c r="F51" s="50">
        <v>7.9590473158969912E-3</v>
      </c>
      <c r="G51" s="50">
        <v>5.5000000000000003E-4</v>
      </c>
    </row>
    <row r="52" spans="3:7" x14ac:dyDescent="0.25">
      <c r="C52" s="50">
        <v>1.2540468249442422E-2</v>
      </c>
      <c r="D52" s="50">
        <v>5.6250000000000007E-4</v>
      </c>
      <c r="F52" s="50">
        <v>8.154000652172852E-3</v>
      </c>
      <c r="G52" s="50">
        <v>5.6250000000000007E-4</v>
      </c>
    </row>
    <row r="53" spans="3:7" x14ac:dyDescent="0.25">
      <c r="C53" s="50">
        <v>1.2621588675735592E-2</v>
      </c>
      <c r="D53" s="50">
        <v>5.750000000000001E-4</v>
      </c>
      <c r="F53" s="50">
        <v>8.348953988448711E-3</v>
      </c>
      <c r="G53" s="50">
        <v>5.750000000000001E-4</v>
      </c>
    </row>
    <row r="54" spans="3:7" x14ac:dyDescent="0.25">
      <c r="C54" s="50">
        <v>1.2705484655906501E-2</v>
      </c>
      <c r="D54" s="50">
        <v>5.8750000000000002E-4</v>
      </c>
      <c r="F54" s="50">
        <v>8.5439073247245683E-3</v>
      </c>
      <c r="G54" s="50">
        <v>5.8750000000000002E-4</v>
      </c>
    </row>
    <row r="55" spans="3:7" x14ac:dyDescent="0.25">
      <c r="C55" s="50">
        <v>1.2792101580324065E-2</v>
      </c>
      <c r="D55" s="50">
        <v>6.0000000000000006E-4</v>
      </c>
      <c r="F55" s="50">
        <v>8.7388606610004308E-3</v>
      </c>
      <c r="G55" s="50">
        <v>6.0000000000000006E-4</v>
      </c>
    </row>
    <row r="56" spans="3:7" x14ac:dyDescent="0.25">
      <c r="C56" s="50">
        <v>1.2881384560637052E-2</v>
      </c>
      <c r="D56" s="50">
        <v>6.1250000000000009E-4</v>
      </c>
      <c r="F56" s="50">
        <v>8.9338139972762881E-3</v>
      </c>
      <c r="G56" s="50">
        <v>6.1250000000000009E-4</v>
      </c>
    </row>
    <row r="57" spans="3:7" x14ac:dyDescent="0.25">
      <c r="C57" s="50">
        <v>1.2973278553031342E-2</v>
      </c>
      <c r="D57" s="50">
        <v>6.2500000000000001E-4</v>
      </c>
      <c r="F57" s="50">
        <v>9.1287673335521471E-3</v>
      </c>
      <c r="G57" s="50">
        <v>6.2500000000000001E-4</v>
      </c>
    </row>
    <row r="58" spans="3:7" x14ac:dyDescent="0.25">
      <c r="C58" s="50">
        <v>1.3067728474677711E-2</v>
      </c>
      <c r="D58" s="50">
        <v>6.3750000000000005E-4</v>
      </c>
      <c r="F58" s="50">
        <v>9.3237206698280079E-3</v>
      </c>
      <c r="G58" s="50">
        <v>6.3750000000000005E-4</v>
      </c>
    </row>
    <row r="59" spans="3:7" x14ac:dyDescent="0.25">
      <c r="C59" s="50">
        <v>1.3164679313188666E-2</v>
      </c>
      <c r="D59" s="50">
        <v>6.5000000000000008E-4</v>
      </c>
      <c r="F59" s="50">
        <v>9.5186740061038669E-3</v>
      </c>
      <c r="G59" s="50">
        <v>6.5000000000000008E-4</v>
      </c>
    </row>
    <row r="60" spans="3:7" x14ac:dyDescent="0.25">
      <c r="C60" s="50">
        <v>1.3264076228977569E-2</v>
      </c>
      <c r="D60" s="50">
        <v>6.6250000000000011E-4</v>
      </c>
      <c r="F60" s="50">
        <v>9.7136273423797277E-3</v>
      </c>
      <c r="G60" s="50">
        <v>6.6250000000000011E-4</v>
      </c>
    </row>
    <row r="61" spans="3:7" x14ac:dyDescent="0.25">
      <c r="C61" s="50">
        <v>1.3365864650481585E-2</v>
      </c>
      <c r="D61" s="50">
        <v>6.7500000000000004E-4</v>
      </c>
      <c r="F61" s="50">
        <v>9.9085806786555868E-3</v>
      </c>
      <c r="G61" s="50">
        <v>6.7500000000000004E-4</v>
      </c>
    </row>
    <row r="62" spans="3:7" x14ac:dyDescent="0.25">
      <c r="C62" s="50">
        <v>1.3469990362271754E-2</v>
      </c>
      <c r="D62" s="50">
        <v>6.8750000000000007E-4</v>
      </c>
      <c r="F62" s="50">
        <v>1.0103534014931444E-2</v>
      </c>
      <c r="G62" s="50">
        <v>6.8750000000000007E-4</v>
      </c>
    </row>
    <row r="63" spans="3:7" x14ac:dyDescent="0.25">
      <c r="C63" s="50">
        <v>1.3576399586128494E-2</v>
      </c>
      <c r="D63" s="50">
        <v>7.000000000000001E-4</v>
      </c>
      <c r="F63" s="50">
        <v>1.0298487351207307E-2</v>
      </c>
      <c r="G63" s="50">
        <v>7.000000000000001E-4</v>
      </c>
    </row>
    <row r="64" spans="3:7" x14ac:dyDescent="0.25">
      <c r="C64" s="50">
        <v>1.36850390552092E-2</v>
      </c>
      <c r="D64" s="50">
        <v>7.1250000000000003E-4</v>
      </c>
      <c r="F64" s="50">
        <v>1.0493440687483166E-2</v>
      </c>
      <c r="G64" s="50">
        <v>7.1250000000000003E-4</v>
      </c>
    </row>
    <row r="65" spans="3:7" x14ac:dyDescent="0.25">
      <c r="C65" s="50">
        <v>1.3795856081476337E-2</v>
      </c>
      <c r="D65" s="50">
        <v>7.2500000000000006E-4</v>
      </c>
      <c r="F65" s="50">
        <v>1.0688394023759023E-2</v>
      </c>
      <c r="G65" s="50">
        <v>7.2500000000000006E-4</v>
      </c>
    </row>
    <row r="66" spans="3:7" x14ac:dyDescent="0.25">
      <c r="C66" s="50">
        <v>1.3908798616589765E-2</v>
      </c>
      <c r="D66" s="50">
        <v>7.3750000000000009E-4</v>
      </c>
      <c r="F66" s="50">
        <v>1.0883347360034885E-2</v>
      </c>
      <c r="G66" s="50">
        <v>7.3750000000000009E-4</v>
      </c>
    </row>
    <row r="67" spans="3:7" x14ac:dyDescent="0.25">
      <c r="C67" s="50">
        <v>1.4023815306496528E-2</v>
      </c>
      <c r="D67" s="50">
        <v>7.5000000000000002E-4</v>
      </c>
      <c r="F67" s="50">
        <v>1.1078300696310743E-2</v>
      </c>
      <c r="G67" s="50">
        <v>7.5000000000000002E-4</v>
      </c>
    </row>
    <row r="68" spans="3:7" x14ac:dyDescent="0.25">
      <c r="C68" s="50">
        <v>1.4140855539974894E-2</v>
      </c>
      <c r="D68" s="50">
        <v>7.6250000000000005E-4</v>
      </c>
      <c r="F68" s="50">
        <v>1.12732540325866E-2</v>
      </c>
      <c r="G68" s="50">
        <v>7.6250000000000005E-4</v>
      </c>
    </row>
    <row r="69" spans="3:7" x14ac:dyDescent="0.25">
      <c r="C69" s="50">
        <v>1.4259869491407911E-2</v>
      </c>
      <c r="D69" s="50">
        <v>7.7500000000000008E-4</v>
      </c>
      <c r="F69" s="50">
        <v>1.1468207368862463E-2</v>
      </c>
      <c r="G69" s="50">
        <v>7.7500000000000008E-4</v>
      </c>
    </row>
    <row r="70" spans="3:7" x14ac:dyDescent="0.25">
      <c r="C70" s="50">
        <v>1.4380808158075433E-2</v>
      </c>
      <c r="D70" s="50">
        <v>7.8750000000000011E-4</v>
      </c>
      <c r="F70" s="50">
        <v>1.166316070513832E-2</v>
      </c>
      <c r="G70" s="50">
        <v>7.8750000000000011E-4</v>
      </c>
    </row>
    <row r="71" spans="3:7" x14ac:dyDescent="0.25">
      <c r="C71" s="50">
        <v>1.4503623392262601E-2</v>
      </c>
      <c r="D71" s="50">
        <v>8.0000000000000004E-4</v>
      </c>
      <c r="F71" s="50">
        <v>1.1858114041414179E-2</v>
      </c>
      <c r="G71" s="50">
        <v>8.0000000000000004E-4</v>
      </c>
    </row>
    <row r="72" spans="3:7" x14ac:dyDescent="0.25">
      <c r="C72" s="50">
        <v>1.4628267928488328E-2</v>
      </c>
      <c r="D72" s="50">
        <v>8.1250000000000007E-4</v>
      </c>
      <c r="F72" s="50">
        <v>1.205306737769004E-2</v>
      </c>
      <c r="G72" s="50">
        <v>8.1250000000000007E-4</v>
      </c>
    </row>
    <row r="73" spans="3:7" x14ac:dyDescent="0.25">
      <c r="C73" s="50">
        <v>1.4754695406158974E-2</v>
      </c>
      <c r="D73" s="50">
        <v>8.250000000000001E-4</v>
      </c>
      <c r="F73" s="50">
        <v>1.22480207139659E-2</v>
      </c>
      <c r="G73" s="50">
        <v>8.250000000000001E-4</v>
      </c>
    </row>
    <row r="74" spans="3:7" x14ac:dyDescent="0.25">
      <c r="C74" s="50">
        <v>1.4882860387951388E-2</v>
      </c>
      <c r="D74" s="50">
        <v>8.3750000000000003E-4</v>
      </c>
      <c r="F74" s="50">
        <v>1.2442974050241758E-2</v>
      </c>
      <c r="G74" s="50">
        <v>8.3750000000000003E-4</v>
      </c>
    </row>
    <row r="75" spans="3:7" x14ac:dyDescent="0.25">
      <c r="C75" s="50">
        <v>1.5012718374225621E-2</v>
      </c>
      <c r="D75" s="50">
        <v>8.5000000000000006E-4</v>
      </c>
      <c r="F75" s="50">
        <v>1.2637927386517618E-2</v>
      </c>
      <c r="G75" s="50">
        <v>8.5000000000000006E-4</v>
      </c>
    </row>
    <row r="76" spans="3:7" x14ac:dyDescent="0.25">
      <c r="C76" s="50">
        <v>1.5144225813761691E-2</v>
      </c>
      <c r="D76" s="50">
        <v>8.6250000000000009E-4</v>
      </c>
      <c r="F76" s="50">
        <v>1.2832880722793477E-2</v>
      </c>
      <c r="G76" s="50">
        <v>8.6250000000000009E-4</v>
      </c>
    </row>
    <row r="77" spans="3:7" x14ac:dyDescent="0.25">
      <c r="C77" s="50">
        <v>1.527734011110689E-2</v>
      </c>
      <c r="D77" s="50">
        <v>8.7500000000000013E-4</v>
      </c>
      <c r="F77" s="50">
        <v>1.3027834059069338E-2</v>
      </c>
      <c r="G77" s="50">
        <v>8.7500000000000013E-4</v>
      </c>
    </row>
    <row r="78" spans="3:7" x14ac:dyDescent="0.25">
      <c r="C78" s="50">
        <v>1.5412019630810892E-2</v>
      </c>
      <c r="D78" s="50">
        <v>8.8750000000000005E-4</v>
      </c>
      <c r="F78" s="50">
        <v>1.3222787395345196E-2</v>
      </c>
      <c r="G78" s="50">
        <v>8.8750000000000005E-4</v>
      </c>
    </row>
    <row r="79" spans="3:7" x14ac:dyDescent="0.25">
      <c r="C79" s="50">
        <v>1.5548223698815257E-2</v>
      </c>
      <c r="D79" s="50">
        <v>9.0000000000000008E-4</v>
      </c>
      <c r="F79" s="50">
        <v>1.3417740731621055E-2</v>
      </c>
      <c r="G79" s="50">
        <v>9.0000000000000008E-4</v>
      </c>
    </row>
    <row r="80" spans="3:7" x14ac:dyDescent="0.25">
      <c r="C80" s="50">
        <v>1.5685912601252624E-2</v>
      </c>
      <c r="D80" s="50">
        <v>9.1250000000000012E-4</v>
      </c>
      <c r="F80" s="50">
        <v>1.3612694067896917E-2</v>
      </c>
      <c r="G80" s="50">
        <v>9.1250000000000012E-4</v>
      </c>
    </row>
    <row r="81" spans="3:7" x14ac:dyDescent="0.25">
      <c r="C81" s="50">
        <v>1.5825047580898654E-2</v>
      </c>
      <c r="D81" s="50">
        <v>9.2500000000000004E-4</v>
      </c>
      <c r="F81" s="50">
        <v>1.3807647404172774E-2</v>
      </c>
      <c r="G81" s="50">
        <v>9.2500000000000004E-4</v>
      </c>
    </row>
    <row r="82" spans="3:7" x14ac:dyDescent="0.25">
      <c r="C82" s="50">
        <v>1.5965590831507372E-2</v>
      </c>
      <c r="D82" s="50">
        <v>9.3750000000000007E-4</v>
      </c>
      <c r="F82" s="50">
        <v>1.4002600740448633E-2</v>
      </c>
      <c r="G82" s="50">
        <v>9.3750000000000007E-4</v>
      </c>
    </row>
    <row r="83" spans="3:7" x14ac:dyDescent="0.25">
      <c r="C83" s="50">
        <v>1.6107505490247503E-2</v>
      </c>
      <c r="D83" s="50">
        <v>9.5000000000000011E-4</v>
      </c>
      <c r="F83" s="50">
        <v>1.4197554076724494E-2</v>
      </c>
      <c r="G83" s="50">
        <v>9.5000000000000011E-4</v>
      </c>
    </row>
    <row r="84" spans="3:7" x14ac:dyDescent="0.25">
      <c r="C84" s="50">
        <v>1.6250755628444778E-2</v>
      </c>
      <c r="D84" s="50">
        <v>9.6250000000000003E-4</v>
      </c>
      <c r="F84" s="50">
        <v>1.4392507413000353E-2</v>
      </c>
      <c r="G84" s="50">
        <v>9.6250000000000003E-4</v>
      </c>
    </row>
    <row r="85" spans="3:7" x14ac:dyDescent="0.25">
      <c r="C85" s="50">
        <v>1.6395306240822138E-2</v>
      </c>
      <c r="D85" s="50">
        <v>9.7500000000000006E-4</v>
      </c>
      <c r="F85" s="50">
        <v>1.4587460749276212E-2</v>
      </c>
      <c r="G85" s="50">
        <v>9.7500000000000006E-4</v>
      </c>
    </row>
    <row r="86" spans="3:7" x14ac:dyDescent="0.25">
      <c r="C86" s="50">
        <v>1.6541123233417016E-2</v>
      </c>
      <c r="D86" s="50">
        <v>9.875000000000001E-4</v>
      </c>
      <c r="F86" s="50">
        <v>1.4782414085552073E-2</v>
      </c>
      <c r="G86" s="50">
        <v>9.875000000000001E-4</v>
      </c>
    </row>
    <row r="87" spans="3:7" x14ac:dyDescent="0.25">
      <c r="C87" s="50">
        <v>1.6688173410342736E-2</v>
      </c>
      <c r="D87" s="50">
        <v>1E-3</v>
      </c>
      <c r="F87" s="50">
        <v>1.4977367421827932E-2</v>
      </c>
      <c r="G87" s="50">
        <v>1E-3</v>
      </c>
    </row>
    <row r="88" spans="3:7" x14ac:dyDescent="0.25">
      <c r="C88" s="50">
        <v>1.6836424459548641E-2</v>
      </c>
      <c r="D88" s="50">
        <v>1.0124999999999999E-3</v>
      </c>
      <c r="F88" s="50">
        <v>1.5172320758103789E-2</v>
      </c>
      <c r="G88" s="50">
        <v>1.0124999999999999E-3</v>
      </c>
    </row>
    <row r="89" spans="3:7" x14ac:dyDescent="0.25">
      <c r="C89" s="50">
        <v>1.6985844937722126E-2</v>
      </c>
      <c r="D89" s="50">
        <v>1.0249999999999999E-3</v>
      </c>
      <c r="F89" s="50">
        <v>1.5367274094379647E-2</v>
      </c>
      <c r="G89" s="50">
        <v>1.0249999999999999E-3</v>
      </c>
    </row>
    <row r="90" spans="3:7" x14ac:dyDescent="0.25">
      <c r="C90" s="50">
        <v>1.7136404254464482E-2</v>
      </c>
      <c r="D90" s="50">
        <v>1.0375E-3</v>
      </c>
      <c r="F90" s="50">
        <v>1.5562227430655511E-2</v>
      </c>
      <c r="G90" s="50">
        <v>1.0375E-3</v>
      </c>
    </row>
    <row r="91" spans="3:7" x14ac:dyDescent="0.25">
      <c r="C91" s="50">
        <v>1.7288072655861655E-2</v>
      </c>
      <c r="D91" s="50">
        <v>1.0499999999999999E-3</v>
      </c>
      <c r="F91" s="50">
        <v>1.5757180766931368E-2</v>
      </c>
      <c r="G91" s="50">
        <v>1.0499999999999999E-3</v>
      </c>
    </row>
    <row r="92" spans="3:7" x14ac:dyDescent="0.25">
      <c r="C92" s="50">
        <v>1.7440821207561016E-2</v>
      </c>
      <c r="D92" s="50">
        <v>1.0625000000000001E-3</v>
      </c>
      <c r="F92" s="50">
        <v>1.5952134103207227E-2</v>
      </c>
      <c r="G92" s="50">
        <v>1.0625000000000001E-3</v>
      </c>
    </row>
    <row r="93" spans="3:7" x14ac:dyDescent="0.25">
      <c r="C93" s="50">
        <v>1.7594621777455285E-2</v>
      </c>
      <c r="D93" s="50">
        <v>1.075E-3</v>
      </c>
      <c r="F93" s="50">
        <v>1.6147087439483086E-2</v>
      </c>
      <c r="G93" s="50">
        <v>1.075E-3</v>
      </c>
    </row>
    <row r="94" spans="3:7" x14ac:dyDescent="0.25">
      <c r="C94" s="50">
        <v>1.7749447018066019E-2</v>
      </c>
      <c r="D94" s="50">
        <v>1.0874999999999999E-3</v>
      </c>
      <c r="F94" s="50">
        <v>1.6342040775758945E-2</v>
      </c>
      <c r="G94" s="50">
        <v>1.0874999999999999E-3</v>
      </c>
    </row>
    <row r="95" spans="3:7" x14ac:dyDescent="0.25">
      <c r="C95" s="50">
        <v>1.7905270348710093E-2</v>
      </c>
      <c r="D95" s="50">
        <v>1.1000000000000001E-3</v>
      </c>
      <c r="F95" s="50">
        <v>1.6536994112034808E-2</v>
      </c>
      <c r="G95" s="50">
        <v>1.1000000000000001E-3</v>
      </c>
    </row>
    <row r="96" spans="3:7" x14ac:dyDescent="0.25">
      <c r="C96" s="50">
        <v>1.8062065937524876E-2</v>
      </c>
      <c r="D96" s="50">
        <v>1.1125E-3</v>
      </c>
      <c r="F96" s="50">
        <v>1.6731947448310663E-2</v>
      </c>
      <c r="G96" s="50">
        <v>1.1125E-3</v>
      </c>
    </row>
    <row r="97" spans="3:7" x14ac:dyDescent="0.25">
      <c r="C97" s="50">
        <v>1.8219808683420116E-2</v>
      </c>
      <c r="D97" s="50">
        <v>1.1249999999999999E-3</v>
      </c>
      <c r="F97" s="50">
        <v>1.6926900784586522E-2</v>
      </c>
      <c r="G97" s="50">
        <v>1.1249999999999999E-3</v>
      </c>
    </row>
    <row r="98" spans="3:7" x14ac:dyDescent="0.25">
      <c r="C98" s="50">
        <v>1.8378474198017664E-2</v>
      </c>
      <c r="D98" s="50">
        <v>1.1375000000000001E-3</v>
      </c>
      <c r="F98" s="50">
        <v>1.7121854120862385E-2</v>
      </c>
      <c r="G98" s="50">
        <v>1.1375000000000001E-3</v>
      </c>
    </row>
    <row r="99" spans="3:7" x14ac:dyDescent="0.25">
      <c r="C99" s="50">
        <v>1.8538038787633559E-2</v>
      </c>
      <c r="D99" s="50">
        <v>1.15E-3</v>
      </c>
      <c r="F99" s="50">
        <v>1.7316807457138244E-2</v>
      </c>
      <c r="G99" s="50">
        <v>1.15E-3</v>
      </c>
    </row>
    <row r="100" spans="3:7" x14ac:dyDescent="0.25">
      <c r="C100" s="50">
        <v>1.8698479435351068E-2</v>
      </c>
      <c r="D100" s="50">
        <v>1.1624999999999999E-3</v>
      </c>
      <c r="F100" s="50">
        <v>1.7511760793414103E-2</v>
      </c>
      <c r="G100" s="50">
        <v>1.1624999999999999E-3</v>
      </c>
    </row>
    <row r="101" spans="3:7" x14ac:dyDescent="0.25">
      <c r="C101" s="50">
        <v>1.8859773783227694E-2</v>
      </c>
      <c r="D101" s="50">
        <v>1.175E-3</v>
      </c>
      <c r="F101" s="50">
        <v>1.7706714129689965E-2</v>
      </c>
      <c r="G101" s="50">
        <v>1.175E-3</v>
      </c>
    </row>
    <row r="102" spans="3:7" x14ac:dyDescent="0.25">
      <c r="C102" s="50">
        <v>1.902190011467397E-2</v>
      </c>
      <c r="D102" s="50">
        <v>1.1875E-3</v>
      </c>
      <c r="F102" s="50">
        <v>1.7901667465965821E-2</v>
      </c>
      <c r="G102" s="50">
        <v>1.1875E-3</v>
      </c>
    </row>
    <row r="103" spans="3:7" x14ac:dyDescent="0.25">
      <c r="C103" s="50">
        <v>1.9184837337037283E-2</v>
      </c>
      <c r="D103" s="50">
        <v>1.1999999999999999E-3</v>
      </c>
      <c r="F103" s="50">
        <v>1.809662080224168E-2</v>
      </c>
      <c r="G103" s="50">
        <v>1.1999999999999999E-3</v>
      </c>
    </row>
    <row r="104" spans="3:7" x14ac:dyDescent="0.25">
      <c r="C104" s="50">
        <v>1.9348564964419491E-2</v>
      </c>
      <c r="D104" s="50">
        <v>1.2125E-3</v>
      </c>
      <c r="F104" s="50">
        <v>1.8291574138517543E-2</v>
      </c>
      <c r="G104" s="50">
        <v>1.2125E-3</v>
      </c>
    </row>
    <row r="105" spans="3:7" x14ac:dyDescent="0.25">
      <c r="C105" s="50">
        <v>1.9513063100753254E-2</v>
      </c>
      <c r="D105" s="50">
        <v>1.225E-3</v>
      </c>
      <c r="F105" s="50">
        <v>1.8486527474793402E-2</v>
      </c>
      <c r="G105" s="50">
        <v>1.225E-3</v>
      </c>
    </row>
    <row r="106" spans="3:7" x14ac:dyDescent="0.25">
      <c r="C106" s="50">
        <v>1.9678312423158401E-2</v>
      </c>
      <c r="D106" s="50">
        <v>1.2374999999999999E-3</v>
      </c>
      <c r="F106" s="50">
        <v>1.8681480811069257E-2</v>
      </c>
      <c r="G106" s="50">
        <v>1.2374999999999999E-3</v>
      </c>
    </row>
    <row r="107" spans="3:7" x14ac:dyDescent="0.25">
      <c r="C107" s="50">
        <v>1.9844294165596257E-2</v>
      </c>
      <c r="D107" s="50">
        <v>1.25E-3</v>
      </c>
      <c r="F107" s="50">
        <v>1.887643414734512E-2</v>
      </c>
      <c r="G107" s="50">
        <v>1.25E-3</v>
      </c>
    </row>
    <row r="108" spans="3:7" x14ac:dyDescent="0.25">
      <c r="C108" s="50">
        <v>2.0010990102836995E-2</v>
      </c>
      <c r="D108" s="50">
        <v>1.2625E-3</v>
      </c>
      <c r="F108" s="50">
        <v>1.9071387483620979E-2</v>
      </c>
      <c r="G108" s="50">
        <v>1.2625E-3</v>
      </c>
    </row>
    <row r="109" spans="3:7" x14ac:dyDescent="0.25">
      <c r="C109" s="50">
        <v>2.0178382534752334E-2</v>
      </c>
      <c r="D109" s="50">
        <v>1.2750000000000001E-3</v>
      </c>
      <c r="F109" s="50">
        <v>1.9266340819896841E-2</v>
      </c>
      <c r="G109" s="50">
        <v>1.2750000000000001E-3</v>
      </c>
    </row>
    <row r="110" spans="3:7" x14ac:dyDescent="0.25">
      <c r="C110" s="50">
        <v>2.0346454270943407E-2</v>
      </c>
      <c r="D110" s="50">
        <v>1.2875E-3</v>
      </c>
      <c r="F110" s="50">
        <v>1.9461294156172697E-2</v>
      </c>
      <c r="G110" s="50">
        <v>1.2875E-3</v>
      </c>
    </row>
    <row r="111" spans="3:7" x14ac:dyDescent="0.25">
      <c r="C111" s="50">
        <v>2.0515188615711517E-2</v>
      </c>
      <c r="D111" s="50">
        <v>1.2999999999999999E-3</v>
      </c>
      <c r="F111" s="50">
        <v>1.9656247492448556E-2</v>
      </c>
      <c r="G111" s="50">
        <v>1.2999999999999999E-3</v>
      </c>
    </row>
    <row r="112" spans="3:7" x14ac:dyDescent="0.25">
      <c r="C112" s="50">
        <v>2.0684569353377483E-2</v>
      </c>
      <c r="D112" s="50">
        <v>1.3125000000000001E-3</v>
      </c>
      <c r="F112" s="50">
        <v>1.9851200828724418E-2</v>
      </c>
      <c r="G112" s="50">
        <v>1.3125000000000001E-3</v>
      </c>
    </row>
    <row r="113" spans="3:7" x14ac:dyDescent="0.25">
      <c r="C113" s="50">
        <v>2.0854580733953437E-2</v>
      </c>
      <c r="D113" s="50">
        <v>1.325E-3</v>
      </c>
      <c r="F113" s="50">
        <v>2.0046154165000277E-2</v>
      </c>
      <c r="G113" s="50">
        <v>1.325E-3</v>
      </c>
    </row>
    <row r="114" spans="3:7" x14ac:dyDescent="0.25">
      <c r="C114" s="50">
        <v>2.1025207459169481E-2</v>
      </c>
      <c r="D114" s="50">
        <v>1.3374999999999999E-3</v>
      </c>
      <c r="F114" s="50">
        <v>2.0241107501276136E-2</v>
      </c>
      <c r="G114" s="50">
        <v>1.3374999999999999E-3</v>
      </c>
    </row>
    <row r="115" spans="3:7" x14ac:dyDescent="0.25">
      <c r="C115" s="50">
        <v>2.1196434668856113E-2</v>
      </c>
      <c r="D115" s="50">
        <v>1.3500000000000001E-3</v>
      </c>
      <c r="F115" s="50">
        <v>2.0436060837551995E-2</v>
      </c>
      <c r="G115" s="50">
        <v>1.3500000000000001E-3</v>
      </c>
    </row>
    <row r="116" spans="3:7" x14ac:dyDescent="0.25">
      <c r="C116" s="50">
        <v>2.1368247927682091E-2</v>
      </c>
      <c r="D116" s="50">
        <v>1.3625E-3</v>
      </c>
      <c r="F116" s="50">
        <v>2.0631014173827854E-2</v>
      </c>
      <c r="G116" s="50">
        <v>1.3625E-3</v>
      </c>
    </row>
    <row r="117" spans="3:7" x14ac:dyDescent="0.25">
      <c r="C117" s="50">
        <v>2.1540633212246335E-2</v>
      </c>
      <c r="D117" s="50">
        <v>1.3749999999999999E-3</v>
      </c>
      <c r="F117" s="50">
        <v>2.0825967510103714E-2</v>
      </c>
      <c r="G117" s="50">
        <v>1.3749999999999999E-3</v>
      </c>
    </row>
    <row r="118" spans="3:7" x14ac:dyDescent="0.25">
      <c r="C118" s="50">
        <v>2.1713576898521467E-2</v>
      </c>
      <c r="D118" s="50">
        <v>1.3875000000000001E-3</v>
      </c>
      <c r="F118" s="50">
        <v>2.1020920846379576E-2</v>
      </c>
      <c r="G118" s="50">
        <v>1.3875000000000001E-3</v>
      </c>
    </row>
    <row r="119" spans="3:7" x14ac:dyDescent="0.25">
      <c r="C119" s="50">
        <v>2.1887065749645735E-2</v>
      </c>
      <c r="D119" s="50">
        <v>1.4E-3</v>
      </c>
      <c r="F119" s="50">
        <v>2.1215874182655432E-2</v>
      </c>
      <c r="G119" s="50">
        <v>1.4E-3</v>
      </c>
    </row>
    <row r="120" spans="3:7" x14ac:dyDescent="0.25">
      <c r="C120" s="50">
        <v>2.2061086904059397E-2</v>
      </c>
      <c r="D120" s="50">
        <v>1.4124999999999999E-3</v>
      </c>
      <c r="F120" s="50">
        <v>2.1410827518931291E-2</v>
      </c>
      <c r="G120" s="50">
        <v>1.4124999999999999E-3</v>
      </c>
    </row>
    <row r="121" spans="3:7" x14ac:dyDescent="0.25">
      <c r="C121" s="50">
        <v>2.223562786398086E-2</v>
      </c>
      <c r="D121" s="50">
        <v>1.4250000000000001E-3</v>
      </c>
      <c r="F121" s="50">
        <v>2.1605780855207153E-2</v>
      </c>
      <c r="G121" s="50">
        <v>1.4250000000000001E-3</v>
      </c>
    </row>
    <row r="122" spans="3:7" x14ac:dyDescent="0.25">
      <c r="C122" s="50">
        <v>2.2410676484217476E-2</v>
      </c>
      <c r="D122" s="50">
        <v>1.4375E-3</v>
      </c>
      <c r="F122" s="50">
        <v>2.1800734191483012E-2</v>
      </c>
      <c r="G122" s="50">
        <v>1.4375E-3</v>
      </c>
    </row>
    <row r="123" spans="3:7" x14ac:dyDescent="0.25">
      <c r="C123" s="50">
        <v>2.2586220961305359E-2</v>
      </c>
      <c r="D123" s="50">
        <v>1.4499999999999999E-3</v>
      </c>
      <c r="F123" s="50">
        <v>2.1995687527758871E-2</v>
      </c>
      <c r="G123" s="50">
        <v>1.4499999999999999E-3</v>
      </c>
    </row>
    <row r="124" spans="3:7" x14ac:dyDescent="0.25">
      <c r="C124" s="50">
        <v>2.2762249822972164E-2</v>
      </c>
      <c r="D124" s="50">
        <v>1.4625E-3</v>
      </c>
      <c r="F124" s="50">
        <v>2.219064086403473E-2</v>
      </c>
      <c r="G124" s="50">
        <v>1.4625E-3</v>
      </c>
    </row>
    <row r="125" spans="3:7" x14ac:dyDescent="0.25">
      <c r="C125" s="50">
        <v>2.293875191791651E-2</v>
      </c>
      <c r="D125" s="50">
        <v>1.475E-3</v>
      </c>
      <c r="F125" s="50">
        <v>2.2385594200310589E-2</v>
      </c>
      <c r="G125" s="50">
        <v>1.475E-3</v>
      </c>
    </row>
    <row r="126" spans="3:7" x14ac:dyDescent="0.25">
      <c r="C126" s="50">
        <v>2.3115716405897425E-2</v>
      </c>
      <c r="D126" s="50">
        <v>1.4874999999999999E-3</v>
      </c>
      <c r="F126" s="50">
        <v>2.2580547536586445E-2</v>
      </c>
      <c r="G126" s="50">
        <v>1.4874999999999999E-3</v>
      </c>
    </row>
    <row r="127" spans="3:7" x14ac:dyDescent="0.25">
      <c r="C127" s="50">
        <v>2.3293132748127034E-2</v>
      </c>
      <c r="D127" s="50">
        <v>1.5E-3</v>
      </c>
      <c r="F127" s="50">
        <v>2.2775500872862307E-2</v>
      </c>
      <c r="G127" s="50">
        <v>1.5E-3</v>
      </c>
    </row>
    <row r="128" spans="3:7" x14ac:dyDescent="0.25">
      <c r="C128" s="50">
        <v>2.3470990697959378E-2</v>
      </c>
      <c r="D128" s="50">
        <v>1.5125E-3</v>
      </c>
      <c r="F128" s="50">
        <v>2.2970454209138166E-2</v>
      </c>
      <c r="G128" s="50">
        <v>1.5125E-3</v>
      </c>
    </row>
    <row r="129" spans="3:7" x14ac:dyDescent="0.25">
      <c r="C129" s="50">
        <v>2.3649280291868479E-2</v>
      </c>
      <c r="D129" s="50">
        <v>1.5250000000000001E-3</v>
      </c>
      <c r="F129" s="50">
        <v>2.3165407545414029E-2</v>
      </c>
      <c r="G129" s="50">
        <v>1.5250000000000001E-3</v>
      </c>
    </row>
    <row r="130" spans="3:7" x14ac:dyDescent="0.25">
      <c r="C130" s="50">
        <v>2.3827991840708208E-2</v>
      </c>
      <c r="D130" s="50">
        <v>1.5375E-3</v>
      </c>
      <c r="F130" s="50">
        <v>2.3360360881689888E-2</v>
      </c>
      <c r="G130" s="50">
        <v>1.5375E-3</v>
      </c>
    </row>
    <row r="131" spans="3:7" x14ac:dyDescent="0.25">
      <c r="C131" s="50">
        <v>2.400711592124698E-2</v>
      </c>
      <c r="D131" s="50">
        <v>1.5499999999999999E-3</v>
      </c>
      <c r="F131" s="50">
        <v>2.3555314217965747E-2</v>
      </c>
      <c r="G131" s="50">
        <v>1.5499999999999999E-3</v>
      </c>
    </row>
    <row r="132" spans="3:7" x14ac:dyDescent="0.25">
      <c r="C132" s="50">
        <v>2.4186643367969836E-2</v>
      </c>
      <c r="D132" s="50">
        <v>1.5625000000000001E-3</v>
      </c>
      <c r="F132" s="50">
        <v>2.3750267554241609E-2</v>
      </c>
      <c r="G132" s="50">
        <v>1.5625000000000001E-3</v>
      </c>
    </row>
    <row r="133" spans="3:7" x14ac:dyDescent="0.25">
      <c r="C133" s="50">
        <v>2.4366565265140739E-2</v>
      </c>
      <c r="D133" s="50">
        <v>1.575E-3</v>
      </c>
      <c r="F133" s="50">
        <v>2.3945220890517465E-2</v>
      </c>
      <c r="G133" s="50">
        <v>1.575E-3</v>
      </c>
    </row>
    <row r="134" spans="3:7" x14ac:dyDescent="0.25">
      <c r="C134" s="50">
        <v>2.4546872939117975E-2</v>
      </c>
      <c r="D134" s="50">
        <v>1.5874999999999999E-3</v>
      </c>
      <c r="F134" s="50">
        <v>2.4140174226793324E-2</v>
      </c>
      <c r="G134" s="50">
        <v>1.5874999999999999E-3</v>
      </c>
    </row>
    <row r="135" spans="3:7" x14ac:dyDescent="0.25">
      <c r="C135" s="50">
        <v>2.4727557950915351E-2</v>
      </c>
      <c r="D135" s="50">
        <v>1.6000000000000001E-3</v>
      </c>
      <c r="F135" s="50">
        <v>2.4335127563069183E-2</v>
      </c>
      <c r="G135" s="50">
        <v>1.6000000000000001E-3</v>
      </c>
    </row>
    <row r="136" spans="3:7" x14ac:dyDescent="0.25">
      <c r="C136" s="50">
        <v>2.4908612089002205E-2</v>
      </c>
      <c r="D136" s="50">
        <v>1.6125E-3</v>
      </c>
      <c r="F136" s="50">
        <v>2.4530080899345042E-2</v>
      </c>
      <c r="G136" s="50">
        <v>1.6125E-3</v>
      </c>
    </row>
    <row r="137" spans="3:7" x14ac:dyDescent="0.25">
      <c r="C137" s="50">
        <v>2.5090027362335256E-2</v>
      </c>
      <c r="D137" s="50">
        <v>1.6249999999999999E-3</v>
      </c>
      <c r="F137" s="50">
        <v>2.4725034235620901E-2</v>
      </c>
      <c r="G137" s="50">
        <v>1.6249999999999999E-3</v>
      </c>
    </row>
    <row r="138" spans="3:7" x14ac:dyDescent="0.25">
      <c r="C138" s="50">
        <v>2.5271795993615336E-2</v>
      </c>
      <c r="D138" s="50">
        <v>1.6375000000000001E-3</v>
      </c>
      <c r="F138" s="50">
        <v>2.4919987571896764E-2</v>
      </c>
      <c r="G138" s="50">
        <v>1.6375000000000001E-3</v>
      </c>
    </row>
    <row r="139" spans="3:7" x14ac:dyDescent="0.25">
      <c r="C139" s="50">
        <v>2.5453910412762272E-2</v>
      </c>
      <c r="D139" s="50">
        <v>1.65E-3</v>
      </c>
      <c r="F139" s="50">
        <v>2.5114940908172619E-2</v>
      </c>
      <c r="G139" s="50">
        <v>1.65E-3</v>
      </c>
    </row>
    <row r="140" spans="3:7" x14ac:dyDescent="0.25">
      <c r="C140" s="50">
        <v>2.5636363250601254E-2</v>
      </c>
      <c r="D140" s="50">
        <v>1.6624999999999999E-3</v>
      </c>
      <c r="F140" s="50">
        <v>2.5309894244448478E-2</v>
      </c>
      <c r="G140" s="50">
        <v>1.6624999999999999E-3</v>
      </c>
    </row>
    <row r="141" spans="3:7" x14ac:dyDescent="0.25">
      <c r="C141" s="50">
        <v>2.581914733275413E-2</v>
      </c>
      <c r="D141" s="50">
        <v>1.6750000000000001E-3</v>
      </c>
      <c r="F141" s="50">
        <v>2.5504847580724341E-2</v>
      </c>
      <c r="G141" s="50">
        <v>1.6750000000000001E-3</v>
      </c>
    </row>
    <row r="142" spans="3:7" x14ac:dyDescent="0.25">
      <c r="C142" s="50">
        <v>2.6002255673729265E-2</v>
      </c>
      <c r="D142" s="50">
        <v>1.6875E-3</v>
      </c>
      <c r="F142" s="50">
        <v>2.5699800917000196E-2</v>
      </c>
      <c r="G142" s="50">
        <v>1.6875E-3</v>
      </c>
    </row>
    <row r="143" spans="3:7" x14ac:dyDescent="0.25">
      <c r="C143" s="50">
        <v>2.6185681471203735E-2</v>
      </c>
      <c r="D143" s="50">
        <v>1.6999999999999999E-3</v>
      </c>
      <c r="F143" s="50">
        <v>2.5894754253276059E-2</v>
      </c>
      <c r="G143" s="50">
        <v>1.6999999999999999E-3</v>
      </c>
    </row>
    <row r="144" spans="3:7" x14ac:dyDescent="0.25">
      <c r="C144" s="50">
        <v>2.6369418100491607E-2</v>
      </c>
      <c r="D144" s="50">
        <v>1.7125E-3</v>
      </c>
      <c r="F144" s="50">
        <v>2.6089707589551918E-2</v>
      </c>
      <c r="G144" s="50">
        <v>1.7125E-3</v>
      </c>
    </row>
    <row r="145" spans="3:7" x14ac:dyDescent="0.25">
      <c r="C145" s="50">
        <v>2.6553459109192563E-2</v>
      </c>
      <c r="D145" s="50">
        <v>1.725E-3</v>
      </c>
      <c r="F145" s="50">
        <v>2.6284660925827777E-2</v>
      </c>
      <c r="G145" s="50">
        <v>1.725E-3</v>
      </c>
    </row>
    <row r="146" spans="3:7" x14ac:dyDescent="0.25">
      <c r="C146" s="50">
        <v>2.6737798212014843E-2</v>
      </c>
      <c r="D146" s="50">
        <v>1.7375000000000001E-3</v>
      </c>
      <c r="F146" s="50">
        <v>2.6479614262103636E-2</v>
      </c>
      <c r="G146" s="50">
        <v>1.7375000000000001E-3</v>
      </c>
    </row>
    <row r="147" spans="3:7" x14ac:dyDescent="0.25">
      <c r="C147" s="50">
        <v>2.6922429285766943E-2</v>
      </c>
      <c r="D147" s="50">
        <v>1.75E-3</v>
      </c>
      <c r="F147" s="50">
        <v>2.6674567598379495E-2</v>
      </c>
      <c r="G147" s="50">
        <v>1.75E-3</v>
      </c>
    </row>
    <row r="148" spans="3:7" x14ac:dyDescent="0.25">
      <c r="C148" s="50">
        <v>2.7107346364512602E-2</v>
      </c>
      <c r="D148" s="50">
        <v>1.7625E-3</v>
      </c>
      <c r="F148" s="50">
        <v>2.6869520934655357E-2</v>
      </c>
      <c r="G148" s="50">
        <v>1.7625E-3</v>
      </c>
    </row>
    <row r="149" spans="3:7" x14ac:dyDescent="0.25">
      <c r="C149" s="50">
        <v>2.7292543634883551E-2</v>
      </c>
      <c r="D149" s="50">
        <v>1.7750000000000001E-3</v>
      </c>
      <c r="F149" s="50">
        <v>2.7064474270931217E-2</v>
      </c>
      <c r="G149" s="50">
        <v>1.7750000000000001E-3</v>
      </c>
    </row>
    <row r="150" spans="3:7" x14ac:dyDescent="0.25">
      <c r="C150" s="50">
        <v>2.7478015431545016E-2</v>
      </c>
      <c r="D150" s="50">
        <v>1.7875E-3</v>
      </c>
      <c r="F150" s="50">
        <v>2.7259427607207076E-2</v>
      </c>
      <c r="G150" s="50">
        <v>1.7875E-3</v>
      </c>
    </row>
    <row r="151" spans="3:7" x14ac:dyDescent="0.25">
      <c r="C151" s="50">
        <v>2.7663756232808742E-2</v>
      </c>
      <c r="D151" s="50">
        <v>1.8E-3</v>
      </c>
      <c r="F151" s="50">
        <v>2.7454380943482931E-2</v>
      </c>
      <c r="G151" s="50">
        <v>1.8E-3</v>
      </c>
    </row>
    <row r="152" spans="3:7" x14ac:dyDescent="0.25">
      <c r="C152" s="50">
        <v>2.7849760656388747E-2</v>
      </c>
      <c r="D152" s="50">
        <v>1.8125000000000001E-3</v>
      </c>
      <c r="F152" s="50">
        <v>2.7649334279758797E-2</v>
      </c>
      <c r="G152" s="50">
        <v>1.8125000000000001E-3</v>
      </c>
    </row>
    <row r="153" spans="3:7" x14ac:dyDescent="0.25">
      <c r="C153" s="50">
        <v>2.8036023455294934E-2</v>
      </c>
      <c r="D153" s="50">
        <v>1.825E-3</v>
      </c>
      <c r="F153" s="50">
        <v>2.7844287616034653E-2</v>
      </c>
      <c r="G153" s="50">
        <v>1.825E-3</v>
      </c>
    </row>
    <row r="154" spans="3:7" x14ac:dyDescent="0.25">
      <c r="C154" s="50">
        <v>2.8222539513860053E-2</v>
      </c>
      <c r="D154" s="50">
        <v>1.8374999999999999E-3</v>
      </c>
      <c r="F154" s="50">
        <v>2.8039240952310512E-2</v>
      </c>
      <c r="G154" s="50">
        <v>1.8374999999999999E-3</v>
      </c>
    </row>
    <row r="155" spans="3:7" x14ac:dyDescent="0.25">
      <c r="C155" s="50">
        <v>2.8409303843895437E-2</v>
      </c>
      <c r="D155" s="50">
        <v>1.8500000000000001E-3</v>
      </c>
      <c r="F155" s="50">
        <v>2.8234194288586374E-2</v>
      </c>
      <c r="G155" s="50">
        <v>1.8500000000000001E-3</v>
      </c>
    </row>
    <row r="156" spans="3:7" x14ac:dyDescent="0.25">
      <c r="C156" s="50">
        <v>2.8596311580971184E-2</v>
      </c>
      <c r="D156" s="50">
        <v>1.8625E-3</v>
      </c>
      <c r="F156" s="50">
        <v>2.842914762486223E-2</v>
      </c>
      <c r="G156" s="50">
        <v>1.8625E-3</v>
      </c>
    </row>
    <row r="157" spans="3:7" x14ac:dyDescent="0.25">
      <c r="C157" s="50">
        <v>2.8783557980816703E-2</v>
      </c>
      <c r="D157" s="50">
        <v>1.8749999999999999E-3</v>
      </c>
      <c r="F157" s="50">
        <v>2.8624100961138089E-2</v>
      </c>
      <c r="G157" s="50">
        <v>1.8749999999999999E-3</v>
      </c>
    </row>
    <row r="158" spans="3:7" x14ac:dyDescent="0.25">
      <c r="C158" s="50">
        <v>2.8971038415837331E-2</v>
      </c>
      <c r="D158" s="50">
        <v>1.8875000000000001E-3</v>
      </c>
      <c r="F158" s="50">
        <v>2.8819054297413951E-2</v>
      </c>
      <c r="G158" s="50">
        <v>1.8875000000000001E-3</v>
      </c>
    </row>
    <row r="159" spans="3:7" x14ac:dyDescent="0.25">
      <c r="C159" s="50">
        <v>2.9158748371743311E-2</v>
      </c>
      <c r="D159" s="50">
        <v>1.9E-3</v>
      </c>
      <c r="F159" s="50">
        <v>2.901400763368981E-2</v>
      </c>
      <c r="G159" s="50">
        <v>1.9E-3</v>
      </c>
    </row>
    <row r="160" spans="3:7" x14ac:dyDescent="0.25">
      <c r="C160" s="50">
        <v>2.9346683444287178E-2</v>
      </c>
      <c r="D160" s="50">
        <v>1.9124999999999999E-3</v>
      </c>
      <c r="F160" s="50">
        <v>2.9208960969965669E-2</v>
      </c>
      <c r="G160" s="50">
        <v>1.9124999999999999E-3</v>
      </c>
    </row>
    <row r="161" spans="3:7" x14ac:dyDescent="0.25">
      <c r="C161" s="50">
        <v>2.9534839336105935E-2</v>
      </c>
      <c r="D161" s="50">
        <v>1.9250000000000001E-3</v>
      </c>
      <c r="F161" s="50">
        <v>2.9403914306241528E-2</v>
      </c>
      <c r="G161" s="50">
        <v>1.9250000000000001E-3</v>
      </c>
    </row>
    <row r="162" spans="3:7" x14ac:dyDescent="0.25">
      <c r="C162" s="50">
        <v>2.9723211853664416E-2</v>
      </c>
      <c r="D162" s="50">
        <v>1.9375E-3</v>
      </c>
      <c r="F162" s="50">
        <v>2.9598867642517387E-2</v>
      </c>
      <c r="G162" s="50">
        <v>1.9375E-3</v>
      </c>
    </row>
    <row r="163" spans="3:7" x14ac:dyDescent="0.25">
      <c r="C163" s="50">
        <v>2.9911796904296451E-2</v>
      </c>
      <c r="D163" s="50">
        <v>1.9499999999999999E-3</v>
      </c>
      <c r="F163" s="50">
        <v>2.9793820978793246E-2</v>
      </c>
      <c r="G163" s="50">
        <v>1.9499999999999999E-3</v>
      </c>
    </row>
    <row r="164" spans="3:7" x14ac:dyDescent="0.25">
      <c r="C164" s="50">
        <v>3.0100590493340424E-2</v>
      </c>
      <c r="D164" s="50">
        <v>1.9625000000000003E-3</v>
      </c>
      <c r="F164" s="50">
        <v>2.9988774315069109E-2</v>
      </c>
      <c r="G164" s="50">
        <v>1.9625000000000003E-3</v>
      </c>
    </row>
    <row r="165" spans="3:7" x14ac:dyDescent="0.25">
      <c r="C165" s="50">
        <v>3.0289588721366095E-2</v>
      </c>
      <c r="D165" s="50">
        <v>1.9750000000000002E-3</v>
      </c>
      <c r="F165" s="50">
        <v>3.0183727651344968E-2</v>
      </c>
      <c r="G165" s="50">
        <v>1.9750000000000002E-3</v>
      </c>
    </row>
    <row r="166" spans="3:7" x14ac:dyDescent="0.25">
      <c r="C166" s="50">
        <v>3.047878778148953E-2</v>
      </c>
      <c r="D166" s="50">
        <v>1.9875000000000001E-3</v>
      </c>
      <c r="F166" s="50">
        <v>3.0378680987620827E-2</v>
      </c>
      <c r="G166" s="50">
        <v>1.9875000000000001E-3</v>
      </c>
    </row>
    <row r="167" spans="3:7" x14ac:dyDescent="0.25">
      <c r="C167" s="50">
        <v>3.0668183956773152E-2</v>
      </c>
      <c r="D167" s="50">
        <v>2E-3</v>
      </c>
      <c r="F167" s="50">
        <v>3.0573634323896686E-2</v>
      </c>
      <c r="G167" s="50">
        <v>2E-3</v>
      </c>
    </row>
    <row r="168" spans="3:7" x14ac:dyDescent="0.25">
      <c r="C168" s="50">
        <v>3.0857773617708008E-2</v>
      </c>
      <c r="D168" s="50">
        <v>2.0125E-3</v>
      </c>
      <c r="F168" s="50">
        <v>3.0768587660172545E-2</v>
      </c>
      <c r="G168" s="50">
        <v>2.0125E-3</v>
      </c>
    </row>
    <row r="169" spans="3:7" x14ac:dyDescent="0.25">
      <c r="C169" s="50">
        <v>3.1047553219775457E-2</v>
      </c>
      <c r="D169" s="50">
        <v>2.0249999999999999E-3</v>
      </c>
      <c r="F169" s="50">
        <v>3.0963540996448401E-2</v>
      </c>
      <c r="G169" s="50">
        <v>2.0249999999999999E-3</v>
      </c>
    </row>
    <row r="170" spans="3:7" x14ac:dyDescent="0.25">
      <c r="C170" s="50">
        <v>3.1237519301085641E-2</v>
      </c>
      <c r="D170" s="50">
        <v>2.0374999999999998E-3</v>
      </c>
      <c r="F170" s="50">
        <v>3.115849433272426E-2</v>
      </c>
      <c r="G170" s="50">
        <v>2.0374999999999998E-3</v>
      </c>
    </row>
    <row r="171" spans="3:7" x14ac:dyDescent="0.25">
      <c r="C171" s="50">
        <v>3.1427668480089994E-2</v>
      </c>
      <c r="D171" s="50">
        <v>2.0500000000000002E-3</v>
      </c>
      <c r="F171" s="50">
        <v>3.1353447669000126E-2</v>
      </c>
      <c r="G171" s="50">
        <v>2.0500000000000002E-3</v>
      </c>
    </row>
    <row r="172" spans="3:7" x14ac:dyDescent="0.25">
      <c r="C172" s="50">
        <v>3.1617997453365403E-2</v>
      </c>
      <c r="D172" s="50">
        <v>2.0625000000000001E-3</v>
      </c>
      <c r="F172" s="50">
        <v>3.1548401005275985E-2</v>
      </c>
      <c r="G172" s="50">
        <v>2.0625000000000001E-3</v>
      </c>
    </row>
    <row r="173" spans="3:7" x14ac:dyDescent="0.25">
      <c r="C173" s="50">
        <v>3.1808502993467568E-2</v>
      </c>
      <c r="D173" s="50">
        <v>2.075E-3</v>
      </c>
      <c r="F173" s="50">
        <v>3.1743354341551844E-2</v>
      </c>
      <c r="G173" s="50">
        <v>2.075E-3</v>
      </c>
    </row>
    <row r="174" spans="3:7" x14ac:dyDescent="0.25">
      <c r="C174" s="50">
        <v>3.1999181946851162E-2</v>
      </c>
      <c r="D174" s="50">
        <v>2.0874999999999999E-3</v>
      </c>
      <c r="F174" s="50">
        <v>3.1938307677827703E-2</v>
      </c>
      <c r="G174" s="50">
        <v>2.0874999999999999E-3</v>
      </c>
    </row>
    <row r="175" spans="3:7" x14ac:dyDescent="0.25">
      <c r="C175" s="50">
        <v>3.2190031231854523E-2</v>
      </c>
      <c r="D175" s="50">
        <v>2.0999999999999999E-3</v>
      </c>
      <c r="F175" s="50">
        <v>3.2133261014103555E-2</v>
      </c>
      <c r="G175" s="50">
        <v>2.0999999999999999E-3</v>
      </c>
    </row>
    <row r="176" spans="3:7" x14ac:dyDescent="0.25">
      <c r="C176" s="50">
        <v>3.2381047836746883E-2</v>
      </c>
      <c r="D176" s="50">
        <v>2.1125000000000002E-3</v>
      </c>
      <c r="F176" s="50">
        <v>3.2328214350379421E-2</v>
      </c>
      <c r="G176" s="50">
        <v>2.1125000000000002E-3</v>
      </c>
    </row>
    <row r="177" spans="3:7" x14ac:dyDescent="0.25">
      <c r="C177" s="50">
        <v>3.2572228817835683E-2</v>
      </c>
      <c r="D177" s="50">
        <v>2.1250000000000002E-3</v>
      </c>
      <c r="F177" s="50">
        <v>3.252316768665528E-2</v>
      </c>
      <c r="G177" s="50">
        <v>2.1250000000000002E-3</v>
      </c>
    </row>
    <row r="178" spans="3:7" x14ac:dyDescent="0.25">
      <c r="C178" s="50">
        <v>3.2763571297632313E-2</v>
      </c>
      <c r="D178" s="50">
        <v>2.1375000000000001E-3</v>
      </c>
      <c r="F178" s="50">
        <v>3.2718121022931139E-2</v>
      </c>
      <c r="G178" s="50">
        <v>2.1375000000000001E-3</v>
      </c>
    </row>
    <row r="179" spans="3:7" x14ac:dyDescent="0.25">
      <c r="C179" s="50">
        <v>3.2955072463074053E-2</v>
      </c>
      <c r="D179" s="50">
        <v>2.15E-3</v>
      </c>
      <c r="F179" s="50">
        <v>3.2913074359206998E-2</v>
      </c>
      <c r="G179" s="50">
        <v>2.15E-3</v>
      </c>
    </row>
    <row r="180" spans="3:7" x14ac:dyDescent="0.25">
      <c r="C180" s="50">
        <v>3.3146729563800451E-2</v>
      </c>
      <c r="D180" s="50">
        <v>2.1624999999999999E-3</v>
      </c>
      <c r="F180" s="50">
        <v>3.3108027695482857E-2</v>
      </c>
      <c r="G180" s="50">
        <v>2.1624999999999999E-3</v>
      </c>
    </row>
    <row r="181" spans="3:7" x14ac:dyDescent="0.25">
      <c r="C181" s="50">
        <v>3.3338539910482266E-2</v>
      </c>
      <c r="D181" s="50">
        <v>2.1749999999999999E-3</v>
      </c>
      <c r="F181" s="50">
        <v>3.3302981031758716E-2</v>
      </c>
      <c r="G181" s="50">
        <v>2.1749999999999999E-3</v>
      </c>
    </row>
    <row r="182" spans="3:7" x14ac:dyDescent="0.25">
      <c r="C182" s="50">
        <v>3.3530500873201266E-2</v>
      </c>
      <c r="D182" s="50">
        <v>2.1875000000000002E-3</v>
      </c>
      <c r="F182" s="50">
        <v>3.3497934368034582E-2</v>
      </c>
      <c r="G182" s="50">
        <v>2.1875000000000002E-3</v>
      </c>
    </row>
    <row r="183" spans="3:7" x14ac:dyDescent="0.25">
      <c r="C183" s="50">
        <v>3.3722609879879073E-2</v>
      </c>
      <c r="D183" s="50">
        <v>2.2000000000000001E-3</v>
      </c>
      <c r="F183" s="50">
        <v>3.3692887704310434E-2</v>
      </c>
      <c r="G183" s="50">
        <v>2.2000000000000001E-3</v>
      </c>
    </row>
    <row r="184" spans="3:7" x14ac:dyDescent="0.25">
      <c r="C184" s="50">
        <v>3.3914864414753602E-2</v>
      </c>
      <c r="D184" s="50">
        <v>2.2125000000000001E-3</v>
      </c>
      <c r="F184" s="50">
        <v>3.3887841040586293E-2</v>
      </c>
      <c r="G184" s="50">
        <v>2.2125000000000001E-3</v>
      </c>
    </row>
    <row r="185" spans="3:7" x14ac:dyDescent="0.25">
      <c r="C185" s="50">
        <v>3.4107262016901285E-2</v>
      </c>
      <c r="D185" s="50">
        <v>2.225E-3</v>
      </c>
      <c r="F185" s="50">
        <v>3.4082794376862152E-2</v>
      </c>
      <c r="G185" s="50">
        <v>2.225E-3</v>
      </c>
    </row>
    <row r="186" spans="3:7" x14ac:dyDescent="0.25">
      <c r="C186" s="50">
        <v>3.4299800278803812E-2</v>
      </c>
      <c r="D186" s="50">
        <v>2.2374999999999999E-3</v>
      </c>
      <c r="F186" s="50">
        <v>3.4277747713138011E-2</v>
      </c>
      <c r="G186" s="50">
        <v>2.2374999999999999E-3</v>
      </c>
    </row>
    <row r="187" spans="3:7" x14ac:dyDescent="0.25">
      <c r="C187" s="50">
        <v>3.4492476844957626E-2</v>
      </c>
      <c r="D187" s="50">
        <v>2.2499999999999998E-3</v>
      </c>
      <c r="F187" s="50">
        <v>3.447270104941387E-2</v>
      </c>
      <c r="G187" s="50">
        <v>2.2499999999999998E-3</v>
      </c>
    </row>
    <row r="188" spans="3:7" x14ac:dyDescent="0.25">
      <c r="C188" s="50">
        <v>3.4685289410525053E-2</v>
      </c>
      <c r="D188" s="50">
        <v>2.2625000000000002E-3</v>
      </c>
      <c r="F188" s="50">
        <v>3.4667654385689736E-2</v>
      </c>
      <c r="G188" s="50">
        <v>2.2625000000000002E-3</v>
      </c>
    </row>
    <row r="189" spans="3:7" x14ac:dyDescent="0.25">
      <c r="C189" s="50">
        <v>3.4878235720025456E-2</v>
      </c>
      <c r="D189" s="50">
        <v>2.2750000000000001E-3</v>
      </c>
      <c r="F189" s="50">
        <v>3.4862607721965595E-2</v>
      </c>
      <c r="G189" s="50">
        <v>2.2750000000000001E-3</v>
      </c>
    </row>
    <row r="190" spans="3:7" x14ac:dyDescent="0.25">
      <c r="C190" s="50">
        <v>3.5071313566065264E-2</v>
      </c>
      <c r="D190" s="50">
        <v>2.2875E-3</v>
      </c>
      <c r="F190" s="50">
        <v>3.5057561058241454E-2</v>
      </c>
      <c r="G190" s="50">
        <v>2.2875E-3</v>
      </c>
    </row>
    <row r="191" spans="3:7" x14ac:dyDescent="0.25">
      <c r="C191" s="50">
        <v>3.526452078810547E-2</v>
      </c>
      <c r="D191" s="50">
        <v>2.3E-3</v>
      </c>
      <c r="F191" s="50">
        <v>3.5252514394517313E-2</v>
      </c>
      <c r="G191" s="50">
        <v>2.3E-3</v>
      </c>
    </row>
    <row r="192" spans="3:7" x14ac:dyDescent="0.25">
      <c r="C192" s="50">
        <v>3.5457855271265444E-2</v>
      </c>
      <c r="D192" s="50">
        <v>2.3124999999999999E-3</v>
      </c>
      <c r="F192" s="50">
        <v>3.5447467730793172E-2</v>
      </c>
      <c r="G192" s="50">
        <v>2.3124999999999999E-3</v>
      </c>
    </row>
    <row r="193" spans="3:7" x14ac:dyDescent="0.25">
      <c r="C193" s="50">
        <v>3.5651314945161931E-2</v>
      </c>
      <c r="D193" s="50">
        <v>2.3250000000000002E-3</v>
      </c>
      <c r="F193" s="50">
        <v>3.5642421067069031E-2</v>
      </c>
      <c r="G193" s="50">
        <v>2.3250000000000002E-3</v>
      </c>
    </row>
    <row r="194" spans="3:7" x14ac:dyDescent="0.25">
      <c r="C194" s="50">
        <v>3.5844897782781875E-2</v>
      </c>
      <c r="D194" s="50">
        <v>2.3375000000000002E-3</v>
      </c>
      <c r="F194" s="50">
        <v>3.583737440334489E-2</v>
      </c>
      <c r="G194" s="50">
        <v>2.3375000000000002E-3</v>
      </c>
    </row>
    <row r="195" spans="3:7" x14ac:dyDescent="0.25">
      <c r="C195" s="50">
        <v>3.603860179938826E-2</v>
      </c>
      <c r="D195" s="50">
        <v>2.3500000000000001E-3</v>
      </c>
      <c r="F195" s="50">
        <v>3.6032327739620749E-2</v>
      </c>
      <c r="G195" s="50">
        <v>2.3500000000000001E-3</v>
      </c>
    </row>
    <row r="196" spans="3:7" x14ac:dyDescent="0.25">
      <c r="C196" s="50">
        <v>3.6232425051457656E-2</v>
      </c>
      <c r="D196" s="50">
        <v>2.3625E-3</v>
      </c>
      <c r="F196" s="50">
        <v>3.6227281075896609E-2</v>
      </c>
      <c r="G196" s="50">
        <v>2.3625E-3</v>
      </c>
    </row>
    <row r="197" spans="3:7" x14ac:dyDescent="0.25">
      <c r="C197" s="50">
        <v>3.6426365635648536E-2</v>
      </c>
      <c r="D197" s="50">
        <v>2.3749999999999999E-3</v>
      </c>
      <c r="F197" s="50">
        <v>3.6422234412172468E-2</v>
      </c>
      <c r="G197" s="50">
        <v>2.3749999999999999E-3</v>
      </c>
    </row>
    <row r="198" spans="3:7" x14ac:dyDescent="0.25">
      <c r="C198" s="50">
        <v>3.6620421687799457E-2</v>
      </c>
      <c r="D198" s="50">
        <v>2.3874999999999999E-3</v>
      </c>
      <c r="F198" s="50">
        <v>3.661718774844832E-2</v>
      </c>
      <c r="G198" s="50">
        <v>2.3874999999999999E-3</v>
      </c>
    </row>
    <row r="199" spans="3:7" x14ac:dyDescent="0.25">
      <c r="C199" s="50">
        <v>3.6814591381955933E-2</v>
      </c>
      <c r="D199" s="50">
        <v>2.4000000000000002E-3</v>
      </c>
      <c r="F199" s="50">
        <v>3.6812141084724186E-2</v>
      </c>
      <c r="G199" s="50">
        <v>2.4000000000000002E-3</v>
      </c>
    </row>
    <row r="200" spans="3:7" x14ac:dyDescent="0.25">
      <c r="C200" s="50">
        <v>3.700887292942532E-2</v>
      </c>
      <c r="D200" s="50">
        <v>2.4125000000000001E-3</v>
      </c>
      <c r="F200" s="50">
        <v>3.7007094421000052E-2</v>
      </c>
      <c r="G200" s="50">
        <v>2.4125000000000001E-3</v>
      </c>
    </row>
    <row r="201" spans="3:7" x14ac:dyDescent="0.25">
      <c r="C201" s="50">
        <v>3.7203264577858643E-2</v>
      </c>
      <c r="D201" s="50">
        <v>2.4250000000000001E-3</v>
      </c>
      <c r="F201" s="50">
        <v>3.7202047757275904E-2</v>
      </c>
      <c r="G201" s="50">
        <v>2.4250000000000001E-3</v>
      </c>
    </row>
    <row r="202" spans="3:7" x14ac:dyDescent="0.25">
      <c r="C202" s="50">
        <v>3.7397764610358576E-2</v>
      </c>
      <c r="D202" s="50">
        <v>2.4375E-3</v>
      </c>
      <c r="F202" s="50">
        <v>3.7397001093551763E-2</v>
      </c>
      <c r="G202" s="50">
        <v>2.4375E-3</v>
      </c>
    </row>
    <row r="203" spans="3:7" x14ac:dyDescent="0.25">
      <c r="C203" s="50">
        <v>3.7592371344612727E-2</v>
      </c>
      <c r="D203" s="50">
        <v>2.4499999999999999E-3</v>
      </c>
      <c r="F203" s="50">
        <v>3.7591954429827622E-2</v>
      </c>
      <c r="G203" s="50">
        <v>2.4499999999999999E-3</v>
      </c>
    </row>
    <row r="204" spans="3:7" x14ac:dyDescent="0.25">
      <c r="C204" s="50">
        <v>3.7787083132051452E-2</v>
      </c>
      <c r="D204" s="50">
        <v>2.4624999999999998E-3</v>
      </c>
      <c r="F204" s="50">
        <v>3.7786907766103481E-2</v>
      </c>
      <c r="G204" s="50">
        <v>2.4624999999999998E-3</v>
      </c>
    </row>
    <row r="205" spans="3:7" x14ac:dyDescent="0.25">
      <c r="C205" s="50">
        <v>3.7981898357029371E-2</v>
      </c>
      <c r="D205" s="50">
        <v>2.4750000000000002E-3</v>
      </c>
      <c r="F205" s="50">
        <v>3.7981861102379347E-2</v>
      </c>
      <c r="G205" s="50">
        <v>2.4750000000000002E-3</v>
      </c>
    </row>
    <row r="206" spans="3:7" x14ac:dyDescent="0.25">
      <c r="C206" s="50">
        <v>3.8176815436029868E-2</v>
      </c>
      <c r="D206" s="50">
        <v>2.4875000000000001E-3</v>
      </c>
      <c r="F206" s="50">
        <v>3.8176814438655206E-2</v>
      </c>
      <c r="G206" s="50">
        <v>2.4875000000000001E-3</v>
      </c>
    </row>
    <row r="207" spans="3:7" x14ac:dyDescent="0.25">
      <c r="C207" s="50">
        <v>3.8371832816891889E-2</v>
      </c>
      <c r="D207" s="50">
        <v>2.5000000000000001E-3</v>
      </c>
      <c r="F207" s="50">
        <v>3.8371767774931065E-2</v>
      </c>
      <c r="G207" s="50">
        <v>2.5000000000000001E-3</v>
      </c>
    </row>
    <row r="208" spans="3:7" x14ac:dyDescent="0.25">
      <c r="C208" s="50">
        <v>3.8566948978058263E-2</v>
      </c>
      <c r="D208" s="50">
        <v>2.5125E-3</v>
      </c>
      <c r="F208" s="50">
        <v>3.8566721111206924E-2</v>
      </c>
      <c r="G208" s="50">
        <v>2.5125E-3</v>
      </c>
    </row>
    <row r="209" spans="3:7" x14ac:dyDescent="0.25">
      <c r="C209" s="50">
        <v>3.8762162427844929E-2</v>
      </c>
      <c r="D209" s="50">
        <v>2.5249999999999999E-3</v>
      </c>
      <c r="F209" s="50">
        <v>3.8761674447482776E-2</v>
      </c>
      <c r="G209" s="50">
        <v>2.5249999999999999E-3</v>
      </c>
    </row>
    <row r="210" spans="3:7" x14ac:dyDescent="0.25">
      <c r="C210" s="50">
        <v>3.8957471703730373E-2</v>
      </c>
      <c r="D210" s="50">
        <v>2.5375000000000003E-3</v>
      </c>
      <c r="F210" s="50">
        <v>3.8956627783758642E-2</v>
      </c>
      <c r="G210" s="50">
        <v>2.5375000000000003E-3</v>
      </c>
    </row>
    <row r="211" spans="3:7" x14ac:dyDescent="0.25">
      <c r="C211" s="50">
        <v>3.9152875371664675E-2</v>
      </c>
      <c r="D211" s="50">
        <v>2.5500000000000002E-3</v>
      </c>
      <c r="F211" s="50">
        <v>3.9151581120034501E-2</v>
      </c>
      <c r="G211" s="50">
        <v>2.5500000000000002E-3</v>
      </c>
    </row>
    <row r="212" spans="3:7" x14ac:dyDescent="0.25">
      <c r="C212" s="50">
        <v>3.9348372025397642E-2</v>
      </c>
      <c r="D212" s="50">
        <v>2.5625000000000001E-3</v>
      </c>
      <c r="F212" s="50">
        <v>3.934653445631036E-2</v>
      </c>
      <c r="G212" s="50">
        <v>2.5625000000000001E-3</v>
      </c>
    </row>
    <row r="213" spans="3:7" x14ac:dyDescent="0.25">
      <c r="C213" s="50">
        <v>3.95439602858252E-2</v>
      </c>
      <c r="D213" s="50">
        <v>2.575E-3</v>
      </c>
      <c r="F213" s="50">
        <v>3.9541487792586219E-2</v>
      </c>
      <c r="G213" s="50">
        <v>2.575E-3</v>
      </c>
    </row>
    <row r="214" spans="3:7" x14ac:dyDescent="0.25">
      <c r="C214" s="50">
        <v>3.9739638800353735E-2</v>
      </c>
      <c r="D214" s="50">
        <v>2.5875E-3</v>
      </c>
      <c r="F214" s="50">
        <v>3.9736441128862078E-2</v>
      </c>
      <c r="G214" s="50">
        <v>2.5875E-3</v>
      </c>
    </row>
    <row r="215" spans="3:7" x14ac:dyDescent="0.25">
      <c r="C215" s="50">
        <v>3.9935406242281736E-2</v>
      </c>
      <c r="D215" s="50">
        <v>2.5999999999999999E-3</v>
      </c>
      <c r="F215" s="50">
        <v>3.9931394465137937E-2</v>
      </c>
      <c r="G215" s="50">
        <v>2.5999999999999999E-3</v>
      </c>
    </row>
    <row r="216" spans="3:7" x14ac:dyDescent="0.25">
      <c r="C216" s="50">
        <v>4.0131261310198139E-2</v>
      </c>
      <c r="D216" s="50">
        <v>2.6125000000000002E-3</v>
      </c>
      <c r="F216" s="50">
        <v>4.0126347801413803E-2</v>
      </c>
      <c r="G216" s="50">
        <v>2.6125000000000002E-3</v>
      </c>
    </row>
    <row r="217" spans="3:7" x14ac:dyDescent="0.25">
      <c r="C217" s="50">
        <v>4.0327202727396941E-2</v>
      </c>
      <c r="D217" s="50">
        <v>2.6250000000000002E-3</v>
      </c>
      <c r="F217" s="50">
        <v>4.0321301137689655E-2</v>
      </c>
      <c r="G217" s="50">
        <v>2.6250000000000002E-3</v>
      </c>
    </row>
    <row r="218" spans="3:7" x14ac:dyDescent="0.25">
      <c r="C218" s="50">
        <v>4.0523229241307662E-2</v>
      </c>
      <c r="D218" s="50">
        <v>2.6375000000000001E-3</v>
      </c>
      <c r="F218" s="50">
        <v>4.0516254473965514E-2</v>
      </c>
      <c r="G218" s="50">
        <v>2.6375000000000001E-3</v>
      </c>
    </row>
    <row r="219" spans="3:7" x14ac:dyDescent="0.25">
      <c r="C219" s="50">
        <v>4.0719339622940949E-2</v>
      </c>
      <c r="D219" s="50">
        <v>2.65E-3</v>
      </c>
      <c r="F219" s="50">
        <v>4.0711207810241373E-2</v>
      </c>
      <c r="G219" s="50">
        <v>2.65E-3</v>
      </c>
    </row>
    <row r="220" spans="3:7" x14ac:dyDescent="0.25">
      <c r="C220" s="50">
        <v>4.0915532666349098E-2</v>
      </c>
      <c r="D220" s="50">
        <v>2.6624999999999999E-3</v>
      </c>
      <c r="F220" s="50">
        <v>4.0906161146517232E-2</v>
      </c>
      <c r="G220" s="50">
        <v>2.6624999999999999E-3</v>
      </c>
    </row>
    <row r="221" spans="3:7" x14ac:dyDescent="0.25">
      <c r="C221" s="50">
        <v>4.1111807188100917E-2</v>
      </c>
      <c r="D221" s="50">
        <v>2.6749999999999999E-3</v>
      </c>
      <c r="F221" s="50">
        <v>4.1101114482793091E-2</v>
      </c>
      <c r="G221" s="50">
        <v>2.6749999999999999E-3</v>
      </c>
    </row>
    <row r="222" spans="3:7" x14ac:dyDescent="0.25">
      <c r="C222" s="50">
        <v>4.130816202677056E-2</v>
      </c>
      <c r="D222" s="50">
        <v>2.6875000000000002E-3</v>
      </c>
      <c r="F222" s="50">
        <v>4.1296067819068957E-2</v>
      </c>
      <c r="G222" s="50">
        <v>2.6875000000000002E-3</v>
      </c>
    </row>
    <row r="223" spans="3:7" x14ac:dyDescent="0.25">
      <c r="C223" s="50">
        <v>4.1504596042439758E-2</v>
      </c>
      <c r="D223" s="50">
        <v>2.7000000000000001E-3</v>
      </c>
      <c r="F223" s="50">
        <v>4.1491021155344816E-2</v>
      </c>
      <c r="G223" s="50">
        <v>2.7000000000000001E-3</v>
      </c>
    </row>
    <row r="224" spans="3:7" x14ac:dyDescent="0.25">
      <c r="C224" s="50">
        <v>4.1701108116213394E-2</v>
      </c>
      <c r="D224" s="50">
        <v>2.7125000000000001E-3</v>
      </c>
      <c r="F224" s="50">
        <v>4.1685974491620675E-2</v>
      </c>
      <c r="G224" s="50">
        <v>2.7125000000000001E-3</v>
      </c>
    </row>
    <row r="225" spans="3:7" x14ac:dyDescent="0.25">
      <c r="C225" s="50">
        <v>4.1897697149747573E-2</v>
      </c>
      <c r="D225" s="50">
        <v>2.725E-3</v>
      </c>
      <c r="F225" s="50">
        <v>4.1880927827896534E-2</v>
      </c>
      <c r="G225" s="50">
        <v>2.725E-3</v>
      </c>
    </row>
    <row r="226" spans="3:7" x14ac:dyDescent="0.25">
      <c r="C226" s="50">
        <v>4.2094362064790211E-2</v>
      </c>
      <c r="D226" s="50">
        <v>2.7374999999999999E-3</v>
      </c>
      <c r="F226" s="50">
        <v>4.2075881164172386E-2</v>
      </c>
      <c r="G226" s="50">
        <v>2.7374999999999999E-3</v>
      </c>
    </row>
    <row r="227" spans="3:7" x14ac:dyDescent="0.25">
      <c r="C227" s="50">
        <v>4.2291101802733481E-2</v>
      </c>
      <c r="D227" s="50">
        <v>2.7499999999999998E-3</v>
      </c>
      <c r="F227" s="50">
        <v>4.2270834500448246E-2</v>
      </c>
      <c r="G227" s="50">
        <v>2.7499999999999998E-3</v>
      </c>
    </row>
    <row r="228" spans="3:7" x14ac:dyDescent="0.25">
      <c r="C228" s="50">
        <v>4.2487915324178019E-2</v>
      </c>
      <c r="D228" s="50">
        <v>2.7625000000000002E-3</v>
      </c>
      <c r="F228" s="50">
        <v>4.2465787836724112E-2</v>
      </c>
      <c r="G228" s="50">
        <v>2.7625000000000002E-3</v>
      </c>
    </row>
    <row r="229" spans="3:7" x14ac:dyDescent="0.25">
      <c r="C229" s="50">
        <v>4.2684801608508266E-2</v>
      </c>
      <c r="D229" s="50">
        <v>2.7750000000000001E-3</v>
      </c>
      <c r="F229" s="50">
        <v>4.2660741172999971E-2</v>
      </c>
      <c r="G229" s="50">
        <v>2.7750000000000001E-3</v>
      </c>
    </row>
    <row r="230" spans="3:7" x14ac:dyDescent="0.25">
      <c r="C230" s="50">
        <v>4.2881759653478936E-2</v>
      </c>
      <c r="D230" s="50">
        <v>2.7875E-3</v>
      </c>
      <c r="F230" s="50">
        <v>4.285569450927583E-2</v>
      </c>
      <c r="G230" s="50">
        <v>2.7875E-3</v>
      </c>
    </row>
    <row r="231" spans="3:7" x14ac:dyDescent="0.25">
      <c r="C231" s="50">
        <v>4.3078788474811974E-2</v>
      </c>
      <c r="D231" s="50">
        <v>2.8E-3</v>
      </c>
      <c r="F231" s="50">
        <v>4.3050647845551689E-2</v>
      </c>
      <c r="G231" s="50">
        <v>2.8E-3</v>
      </c>
    </row>
    <row r="232" spans="3:7" x14ac:dyDescent="0.25">
      <c r="C232" s="50">
        <v>4.3275887105803941E-2</v>
      </c>
      <c r="D232" s="50">
        <v>2.8124999999999999E-3</v>
      </c>
      <c r="F232" s="50">
        <v>4.3245601181827541E-2</v>
      </c>
      <c r="G232" s="50">
        <v>2.8124999999999999E-3</v>
      </c>
    </row>
    <row r="233" spans="3:7" x14ac:dyDescent="0.25">
      <c r="C233" s="50">
        <v>4.3473054596943353E-2</v>
      </c>
      <c r="D233" s="50">
        <v>2.8250000000000003E-3</v>
      </c>
      <c r="F233" s="50">
        <v>4.3440554518103414E-2</v>
      </c>
      <c r="G233" s="50">
        <v>2.8250000000000003E-3</v>
      </c>
    </row>
    <row r="234" spans="3:7" x14ac:dyDescent="0.25">
      <c r="C234" s="50">
        <v>4.3670290015537828E-2</v>
      </c>
      <c r="D234" s="50">
        <v>2.8375000000000002E-3</v>
      </c>
      <c r="F234" s="50">
        <v>4.3635507854379273E-2</v>
      </c>
      <c r="G234" s="50">
        <v>2.8375000000000002E-3</v>
      </c>
    </row>
    <row r="235" spans="3:7" x14ac:dyDescent="0.25">
      <c r="C235" s="50">
        <v>4.3867592445350621E-2</v>
      </c>
      <c r="D235" s="50">
        <v>2.8500000000000001E-3</v>
      </c>
      <c r="F235" s="50">
        <v>4.3830461190655132E-2</v>
      </c>
      <c r="G235" s="50">
        <v>2.8500000000000001E-3</v>
      </c>
    </row>
    <row r="236" spans="3:7" x14ac:dyDescent="0.25">
      <c r="C236" s="50">
        <v>4.4064960986246411E-2</v>
      </c>
      <c r="D236" s="50">
        <v>2.8625E-3</v>
      </c>
      <c r="F236" s="50">
        <v>4.4025414526930984E-2</v>
      </c>
      <c r="G236" s="50">
        <v>2.8625E-3</v>
      </c>
    </row>
    <row r="237" spans="3:7" x14ac:dyDescent="0.25">
      <c r="C237" s="50">
        <v>4.4262394753845948E-2</v>
      </c>
      <c r="D237" s="50">
        <v>2.875E-3</v>
      </c>
      <c r="F237" s="50">
        <v>4.4220367863206843E-2</v>
      </c>
      <c r="G237" s="50">
        <v>2.875E-3</v>
      </c>
    </row>
    <row r="238" spans="3:7" x14ac:dyDescent="0.25">
      <c r="C238" s="50">
        <v>4.4459892879189382E-2</v>
      </c>
      <c r="D238" s="50">
        <v>2.8874999999999999E-3</v>
      </c>
      <c r="F238" s="50">
        <v>4.4415321199482709E-2</v>
      </c>
      <c r="G238" s="50">
        <v>2.8874999999999999E-3</v>
      </c>
    </row>
    <row r="239" spans="3:7" x14ac:dyDescent="0.25">
      <c r="C239" s="50">
        <v>4.4657454508408079E-2</v>
      </c>
      <c r="D239" s="50">
        <v>2.9000000000000002E-3</v>
      </c>
      <c r="F239" s="50">
        <v>4.4610274535758561E-2</v>
      </c>
      <c r="G239" s="50">
        <v>2.9000000000000002E-3</v>
      </c>
    </row>
    <row r="240" spans="3:7" x14ac:dyDescent="0.25">
      <c r="C240" s="50">
        <v>4.4855078802404455E-2</v>
      </c>
      <c r="D240" s="50">
        <v>2.9125000000000002E-3</v>
      </c>
      <c r="F240" s="50">
        <v>4.4805227872034427E-2</v>
      </c>
      <c r="G240" s="50">
        <v>2.9125000000000002E-3</v>
      </c>
    </row>
    <row r="241" spans="3:7" x14ac:dyDescent="0.25">
      <c r="C241" s="50">
        <v>4.5052764936539966E-2</v>
      </c>
      <c r="D241" s="50">
        <v>2.9250000000000001E-3</v>
      </c>
      <c r="F241" s="50">
        <v>4.5000181208310286E-2</v>
      </c>
      <c r="G241" s="50">
        <v>2.9250000000000001E-3</v>
      </c>
    </row>
    <row r="242" spans="3:7" x14ac:dyDescent="0.25">
      <c r="C242" s="50">
        <v>4.5250512100330667E-2</v>
      </c>
      <c r="D242" s="50">
        <v>2.9375E-3</v>
      </c>
      <c r="F242" s="50">
        <v>4.5195134544586138E-2</v>
      </c>
      <c r="G242" s="50">
        <v>2.9375E-3</v>
      </c>
    </row>
    <row r="243" spans="3:7" x14ac:dyDescent="0.25">
      <c r="C243" s="50">
        <v>4.5448319497150329E-2</v>
      </c>
      <c r="D243" s="50">
        <v>2.9499999999999999E-3</v>
      </c>
      <c r="F243" s="50">
        <v>4.5390087880862004E-2</v>
      </c>
      <c r="G243" s="50">
        <v>2.9499999999999999E-3</v>
      </c>
    </row>
    <row r="244" spans="3:7" x14ac:dyDescent="0.25">
      <c r="C244" s="50">
        <v>4.5646186343940853E-2</v>
      </c>
      <c r="D244" s="50">
        <v>2.9624999999999999E-3</v>
      </c>
      <c r="F244" s="50">
        <v>4.5585041217137856E-2</v>
      </c>
      <c r="G244" s="50">
        <v>2.9624999999999999E-3</v>
      </c>
    </row>
    <row r="245" spans="3:7" x14ac:dyDescent="0.25">
      <c r="C245" s="50">
        <v>4.5844111870929787E-2</v>
      </c>
      <c r="D245" s="50">
        <v>2.9750000000000002E-3</v>
      </c>
      <c r="F245" s="50">
        <v>4.5779994553413722E-2</v>
      </c>
      <c r="G245" s="50">
        <v>2.9750000000000002E-3</v>
      </c>
    </row>
    <row r="246" spans="3:7" x14ac:dyDescent="0.25">
      <c r="C246" s="50">
        <v>4.6042095321354712E-2</v>
      </c>
      <c r="D246" s="50">
        <v>2.9875000000000001E-3</v>
      </c>
      <c r="F246" s="50">
        <v>4.5974947889689581E-2</v>
      </c>
      <c r="G246" s="50">
        <v>2.9875000000000001E-3</v>
      </c>
    </row>
    <row r="247" spans="3:7" x14ac:dyDescent="0.25">
      <c r="C247" s="50">
        <v>4.6240135951194361E-2</v>
      </c>
      <c r="D247" s="50">
        <v>3.0000000000000001E-3</v>
      </c>
      <c r="F247" s="50">
        <v>4.616990122596544E-2</v>
      </c>
      <c r="G247" s="50">
        <v>3.0000000000000001E-3</v>
      </c>
    </row>
    <row r="248" spans="3:7" x14ac:dyDescent="0.25">
      <c r="C248" s="50">
        <v>4.6438233028906206E-2</v>
      </c>
      <c r="D248" s="50">
        <v>3.0125E-3</v>
      </c>
      <c r="F248" s="50">
        <v>4.6364854562241299E-2</v>
      </c>
      <c r="G248" s="50">
        <v>3.0125E-3</v>
      </c>
    </row>
    <row r="249" spans="3:7" x14ac:dyDescent="0.25">
      <c r="C249" s="50">
        <v>4.6636385835170477E-2</v>
      </c>
      <c r="D249" s="50">
        <v>3.0249999999999999E-3</v>
      </c>
      <c r="F249" s="50">
        <v>4.6559807898517158E-2</v>
      </c>
      <c r="G249" s="50">
        <v>3.0249999999999999E-3</v>
      </c>
    </row>
    <row r="250" spans="3:7" x14ac:dyDescent="0.25">
      <c r="C250" s="50">
        <v>4.6834593662640214E-2</v>
      </c>
      <c r="D250" s="50">
        <v>3.0375000000000003E-3</v>
      </c>
      <c r="F250" s="50">
        <v>4.6754761234793024E-2</v>
      </c>
      <c r="G250" s="50">
        <v>3.0375000000000003E-3</v>
      </c>
    </row>
    <row r="251" spans="3:7" x14ac:dyDescent="0.25">
      <c r="C251" s="50">
        <v>4.7032855815697432E-2</v>
      </c>
      <c r="D251" s="50">
        <v>3.0500000000000002E-3</v>
      </c>
      <c r="F251" s="50">
        <v>4.6949714571068876E-2</v>
      </c>
      <c r="G251" s="50">
        <v>3.0500000000000002E-3</v>
      </c>
    </row>
    <row r="252" spans="3:7" x14ac:dyDescent="0.25">
      <c r="C252" s="50">
        <v>4.7231171610215041E-2</v>
      </c>
      <c r="D252" s="50">
        <v>3.0625000000000001E-3</v>
      </c>
      <c r="F252" s="50">
        <v>4.7144667907344735E-2</v>
      </c>
      <c r="G252" s="50">
        <v>3.0625000000000001E-3</v>
      </c>
    </row>
    <row r="253" spans="3:7" x14ac:dyDescent="0.25">
      <c r="C253" s="50">
        <v>4.7429540373324489E-2</v>
      </c>
      <c r="D253" s="50">
        <v>3.075E-3</v>
      </c>
      <c r="F253" s="50">
        <v>4.7339621243620601E-2</v>
      </c>
      <c r="G253" s="50">
        <v>3.075E-3</v>
      </c>
    </row>
    <row r="254" spans="3:7" x14ac:dyDescent="0.25">
      <c r="C254" s="50">
        <v>4.7627961443188892E-2</v>
      </c>
      <c r="D254" s="50">
        <v>3.0875E-3</v>
      </c>
      <c r="F254" s="50">
        <v>4.7534574579896453E-2</v>
      </c>
      <c r="G254" s="50">
        <v>3.0875E-3</v>
      </c>
    </row>
    <row r="255" spans="3:7" x14ac:dyDescent="0.25">
      <c r="C255" s="50">
        <v>4.7826434168781531E-2</v>
      </c>
      <c r="D255" s="50">
        <v>3.0999999999999999E-3</v>
      </c>
      <c r="F255" s="50">
        <v>4.7729527916172312E-2</v>
      </c>
      <c r="G255" s="50">
        <v>3.0999999999999999E-3</v>
      </c>
    </row>
    <row r="256" spans="3:7" x14ac:dyDescent="0.25">
      <c r="C256" s="50">
        <v>4.8024957909669583E-2</v>
      </c>
      <c r="D256" s="50">
        <v>3.1125000000000002E-3</v>
      </c>
      <c r="F256" s="50">
        <v>4.7924481252448171E-2</v>
      </c>
      <c r="G256" s="50">
        <v>3.1125000000000002E-3</v>
      </c>
    </row>
    <row r="257" spans="3:7" x14ac:dyDescent="0.25">
      <c r="C257" s="50">
        <v>4.8223532035802923E-2</v>
      </c>
      <c r="D257" s="50">
        <v>3.1250000000000002E-3</v>
      </c>
      <c r="F257" s="50">
        <v>4.811943458872403E-2</v>
      </c>
      <c r="G257" s="50">
        <v>3.1250000000000002E-3</v>
      </c>
    </row>
    <row r="258" spans="3:7" x14ac:dyDescent="0.25">
      <c r="C258" s="50">
        <v>4.8422155927307919E-2</v>
      </c>
      <c r="D258" s="50">
        <v>3.1375000000000001E-3</v>
      </c>
      <c r="F258" s="50">
        <v>4.8314387924999896E-2</v>
      </c>
      <c r="G258" s="50">
        <v>3.1375000000000001E-3</v>
      </c>
    </row>
    <row r="259" spans="3:7" x14ac:dyDescent="0.25">
      <c r="C259" s="50">
        <v>4.862082897428599E-2</v>
      </c>
      <c r="D259" s="50">
        <v>3.15E-3</v>
      </c>
      <c r="F259" s="50">
        <v>4.8509341261275749E-2</v>
      </c>
      <c r="G259" s="50">
        <v>3.15E-3</v>
      </c>
    </row>
    <row r="260" spans="3:7" x14ac:dyDescent="0.25">
      <c r="C260" s="50">
        <v>4.8819550576616841E-2</v>
      </c>
      <c r="D260" s="50">
        <v>3.1624999999999999E-3</v>
      </c>
      <c r="F260" s="50">
        <v>4.8704294597551608E-2</v>
      </c>
      <c r="G260" s="50">
        <v>3.1624999999999999E-3</v>
      </c>
    </row>
    <row r="261" spans="3:7" x14ac:dyDescent="0.25">
      <c r="C261" s="50">
        <v>4.9018320143766315E-2</v>
      </c>
      <c r="D261" s="50">
        <v>3.1749999999999999E-3</v>
      </c>
      <c r="F261" s="50">
        <v>4.8899247933827467E-2</v>
      </c>
      <c r="G261" s="50">
        <v>3.1749999999999999E-3</v>
      </c>
    </row>
    <row r="262" spans="3:7" x14ac:dyDescent="0.25">
      <c r="C262" s="50">
        <v>4.9217137094598663E-2</v>
      </c>
      <c r="D262" s="50">
        <v>3.1875000000000002E-3</v>
      </c>
      <c r="F262" s="50">
        <v>4.9094201270103333E-2</v>
      </c>
      <c r="G262" s="50">
        <v>3.1875000000000002E-3</v>
      </c>
    </row>
    <row r="263" spans="3:7" x14ac:dyDescent="0.25">
      <c r="C263" s="50">
        <v>4.9416000857193075E-2</v>
      </c>
      <c r="D263" s="50">
        <v>3.2000000000000002E-3</v>
      </c>
      <c r="F263" s="50">
        <v>4.9289154606379192E-2</v>
      </c>
      <c r="G263" s="50">
        <v>3.2000000000000002E-3</v>
      </c>
    </row>
    <row r="264" spans="3:7" x14ac:dyDescent="0.25">
      <c r="C264" s="50">
        <v>4.9614910868664569E-2</v>
      </c>
      <c r="D264" s="50">
        <v>3.2125000000000001E-3</v>
      </c>
      <c r="F264" s="50">
        <v>4.9484107942655051E-2</v>
      </c>
      <c r="G264" s="50">
        <v>3.2125000000000001E-3</v>
      </c>
    </row>
    <row r="265" spans="3:7" x14ac:dyDescent="0.25">
      <c r="C265" s="50">
        <v>4.9813866574988805E-2</v>
      </c>
      <c r="D265" s="50">
        <v>3.225E-3</v>
      </c>
      <c r="F265" s="50">
        <v>4.967906127893091E-2</v>
      </c>
      <c r="G265" s="50">
        <v>3.225E-3</v>
      </c>
    </row>
    <row r="266" spans="3:7" x14ac:dyDescent="0.25">
      <c r="C266" s="50">
        <v>5.0012867430831047E-2</v>
      </c>
      <c r="D266" s="50">
        <v>3.2374999999999999E-3</v>
      </c>
      <c r="F266" s="50">
        <v>4.9874014615206769E-2</v>
      </c>
      <c r="G266" s="50">
        <v>3.2374999999999999E-3</v>
      </c>
    </row>
    <row r="267" spans="3:7" x14ac:dyDescent="0.25">
      <c r="C267" s="50">
        <v>5.0211912899378874E-2</v>
      </c>
      <c r="D267" s="50">
        <v>3.2500000000000003E-3</v>
      </c>
      <c r="F267" s="50">
        <v>5.0068967951482628E-2</v>
      </c>
      <c r="G267" s="50">
        <v>3.2500000000000003E-3</v>
      </c>
    </row>
    <row r="268" spans="3:7" x14ac:dyDescent="0.25">
      <c r="C268" s="50">
        <v>5.0411002452178763E-2</v>
      </c>
      <c r="D268" s="50">
        <v>3.2625000000000002E-3</v>
      </c>
      <c r="F268" s="50">
        <v>5.0263921287758487E-2</v>
      </c>
      <c r="G268" s="50">
        <v>3.2625000000000002E-3</v>
      </c>
    </row>
    <row r="269" spans="3:7" x14ac:dyDescent="0.25">
      <c r="C269" s="50">
        <v>5.0610135568976422E-2</v>
      </c>
      <c r="D269" s="50">
        <v>3.2750000000000001E-3</v>
      </c>
      <c r="F269" s="50">
        <v>5.0458874624034353E-2</v>
      </c>
      <c r="G269" s="50">
        <v>3.2750000000000001E-3</v>
      </c>
    </row>
    <row r="270" spans="3:7" x14ac:dyDescent="0.25">
      <c r="C270" s="50">
        <v>5.0809311737560529E-2</v>
      </c>
      <c r="D270" s="50">
        <v>3.2875000000000001E-3</v>
      </c>
      <c r="F270" s="50">
        <v>5.0653827960310205E-2</v>
      </c>
      <c r="G270" s="50">
        <v>3.2875000000000001E-3</v>
      </c>
    </row>
    <row r="271" spans="3:7" x14ac:dyDescent="0.25">
      <c r="C271" s="50">
        <v>5.1008530453610167E-2</v>
      </c>
      <c r="D271" s="50">
        <v>3.3E-3</v>
      </c>
      <c r="F271" s="50">
        <v>5.0848781296586071E-2</v>
      </c>
      <c r="G271" s="50">
        <v>3.3E-3</v>
      </c>
    </row>
    <row r="272" spans="3:7" x14ac:dyDescent="0.25">
      <c r="C272" s="50">
        <v>5.1207791220545543E-2</v>
      </c>
      <c r="D272" s="50">
        <v>3.3124999999999999E-3</v>
      </c>
      <c r="F272" s="50">
        <v>5.1043734632861923E-2</v>
      </c>
      <c r="G272" s="50">
        <v>3.3124999999999999E-3</v>
      </c>
    </row>
    <row r="273" spans="3:7" x14ac:dyDescent="0.25">
      <c r="C273" s="50">
        <v>5.1407093549382089E-2</v>
      </c>
      <c r="D273" s="50">
        <v>3.3250000000000003E-3</v>
      </c>
      <c r="F273" s="50">
        <v>5.1238687969137789E-2</v>
      </c>
      <c r="G273" s="50">
        <v>3.3250000000000003E-3</v>
      </c>
    </row>
    <row r="274" spans="3:7" x14ac:dyDescent="0.25">
      <c r="C274" s="50">
        <v>5.1606436958587798E-2</v>
      </c>
      <c r="D274" s="50">
        <v>3.3375000000000002E-3</v>
      </c>
      <c r="F274" s="50">
        <v>5.1433641305413641E-2</v>
      </c>
      <c r="G274" s="50">
        <v>3.3375000000000002E-3</v>
      </c>
    </row>
    <row r="275" spans="3:7" x14ac:dyDescent="0.25">
      <c r="C275" s="50">
        <v>5.1805820973943727E-2</v>
      </c>
      <c r="D275" s="50">
        <v>3.3500000000000001E-3</v>
      </c>
      <c r="F275" s="50">
        <v>5.16285946416895E-2</v>
      </c>
      <c r="G275" s="50">
        <v>3.3500000000000001E-3</v>
      </c>
    </row>
    <row r="276" spans="3:7" x14ac:dyDescent="0.25">
      <c r="C276" s="50">
        <v>5.2005245128407512E-2</v>
      </c>
      <c r="D276" s="50">
        <v>3.3625E-3</v>
      </c>
      <c r="F276" s="50">
        <v>5.1823547977965366E-2</v>
      </c>
      <c r="G276" s="50">
        <v>3.3625E-3</v>
      </c>
    </row>
    <row r="277" spans="3:7" x14ac:dyDescent="0.25">
      <c r="C277" s="50">
        <v>5.2204708961979991E-2</v>
      </c>
      <c r="D277" s="50">
        <v>3.375E-3</v>
      </c>
      <c r="F277" s="50">
        <v>5.2018501314241218E-2</v>
      </c>
      <c r="G277" s="50">
        <v>3.375E-3</v>
      </c>
    </row>
    <row r="278" spans="3:7" x14ac:dyDescent="0.25">
      <c r="C278" s="50">
        <v>5.2404212021574664E-2</v>
      </c>
      <c r="D278" s="50">
        <v>3.3874999999999999E-3</v>
      </c>
      <c r="F278" s="50">
        <v>5.2213454650517077E-2</v>
      </c>
      <c r="G278" s="50">
        <v>3.3874999999999999E-3</v>
      </c>
    </row>
    <row r="279" spans="3:7" x14ac:dyDescent="0.25">
      <c r="C279" s="50">
        <v>5.2603753860890029E-2</v>
      </c>
      <c r="D279" s="50">
        <v>3.4000000000000002E-3</v>
      </c>
      <c r="F279" s="50">
        <v>5.2408407986792943E-2</v>
      </c>
      <c r="G279" s="50">
        <v>3.4000000000000002E-3</v>
      </c>
    </row>
    <row r="280" spans="3:7" x14ac:dyDescent="0.25">
      <c r="C280" s="50">
        <v>5.2803334040284707E-2</v>
      </c>
      <c r="D280" s="50">
        <v>3.4125000000000002E-3</v>
      </c>
      <c r="F280" s="50">
        <v>5.2603361323068802E-2</v>
      </c>
      <c r="G280" s="50">
        <v>3.4125000000000002E-3</v>
      </c>
    </row>
    <row r="281" spans="3:7" x14ac:dyDescent="0.25">
      <c r="C281" s="50">
        <v>5.3002952126655282E-2</v>
      </c>
      <c r="D281" s="50">
        <v>3.4250000000000001E-3</v>
      </c>
      <c r="F281" s="50">
        <v>5.2798314659344661E-2</v>
      </c>
      <c r="G281" s="50">
        <v>3.4250000000000001E-3</v>
      </c>
    </row>
    <row r="282" spans="3:7" x14ac:dyDescent="0.25">
      <c r="C282" s="50">
        <v>5.3202607693316771E-2</v>
      </c>
      <c r="D282" s="50">
        <v>3.4375E-3</v>
      </c>
      <c r="F282" s="50">
        <v>5.2993267995620513E-2</v>
      </c>
      <c r="G282" s="50">
        <v>3.4375E-3</v>
      </c>
    </row>
    <row r="283" spans="3:7" x14ac:dyDescent="0.25">
      <c r="C283" s="50">
        <v>5.3402300319885673E-2</v>
      </c>
      <c r="D283" s="50">
        <v>3.4499999999999999E-3</v>
      </c>
      <c r="F283" s="50">
        <v>5.3188221331896379E-2</v>
      </c>
      <c r="G283" s="50">
        <v>3.4499999999999999E-3</v>
      </c>
    </row>
    <row r="284" spans="3:7" x14ac:dyDescent="0.25">
      <c r="C284" s="50">
        <v>5.3602029592165541E-2</v>
      </c>
      <c r="D284" s="50">
        <v>3.4625000000000003E-3</v>
      </c>
      <c r="F284" s="50">
        <v>5.3383174668172245E-2</v>
      </c>
      <c r="G284" s="50">
        <v>3.4625000000000003E-3</v>
      </c>
    </row>
    <row r="285" spans="3:7" x14ac:dyDescent="0.25">
      <c r="C285" s="50">
        <v>5.3801795102034963E-2</v>
      </c>
      <c r="D285" s="50">
        <v>3.4750000000000002E-3</v>
      </c>
      <c r="F285" s="50">
        <v>5.3578128004448097E-2</v>
      </c>
      <c r="G285" s="50">
        <v>3.4750000000000002E-3</v>
      </c>
    </row>
    <row r="286" spans="3:7" x14ac:dyDescent="0.25">
      <c r="C286" s="50">
        <v>5.4001596447338034E-2</v>
      </c>
      <c r="D286" s="50">
        <v>3.4875000000000001E-3</v>
      </c>
      <c r="F286" s="50">
        <v>5.3773081340723956E-2</v>
      </c>
      <c r="G286" s="50">
        <v>3.4875000000000001E-3</v>
      </c>
    </row>
    <row r="287" spans="3:7" x14ac:dyDescent="0.25">
      <c r="C287" s="50">
        <v>5.4201433231777049E-2</v>
      </c>
      <c r="D287" s="50">
        <v>3.5000000000000001E-3</v>
      </c>
      <c r="F287" s="50">
        <v>5.3968034676999815E-2</v>
      </c>
      <c r="G287" s="50">
        <v>3.5000000000000001E-3</v>
      </c>
    </row>
    <row r="288" spans="3:7" x14ac:dyDescent="0.25">
      <c r="C288" s="50">
        <v>5.4401305064807538E-2</v>
      </c>
      <c r="D288" s="50">
        <v>3.5125E-3</v>
      </c>
      <c r="F288" s="50">
        <v>5.4162988013275674E-2</v>
      </c>
      <c r="G288" s="50">
        <v>3.5125E-3</v>
      </c>
    </row>
    <row r="289" spans="3:7" x14ac:dyDescent="0.25">
      <c r="C289" s="50">
        <v>5.4601211561535502E-2</v>
      </c>
      <c r="D289" s="50">
        <v>3.5249999999999999E-3</v>
      </c>
      <c r="F289" s="50">
        <v>5.4357941349551533E-2</v>
      </c>
      <c r="G289" s="50">
        <v>3.5249999999999999E-3</v>
      </c>
    </row>
    <row r="290" spans="3:7" x14ac:dyDescent="0.25">
      <c r="C290" s="50">
        <v>5.4801152342616836E-2</v>
      </c>
      <c r="D290" s="50">
        <v>3.5375000000000003E-3</v>
      </c>
      <c r="F290" s="50">
        <v>5.4552894685827399E-2</v>
      </c>
      <c r="G290" s="50">
        <v>3.5375000000000003E-3</v>
      </c>
    </row>
    <row r="291" spans="3:7" x14ac:dyDescent="0.25">
      <c r="C291" s="50">
        <v>5.5001127034158791E-2</v>
      </c>
      <c r="D291" s="50">
        <v>3.5500000000000002E-3</v>
      </c>
      <c r="F291" s="50">
        <v>5.4747848022103258E-2</v>
      </c>
      <c r="G291" s="50">
        <v>3.5500000000000002E-3</v>
      </c>
    </row>
    <row r="292" spans="3:7" x14ac:dyDescent="0.25">
      <c r="C292" s="50">
        <v>5.5201135267623644E-2</v>
      </c>
      <c r="D292" s="50">
        <v>3.5625000000000001E-3</v>
      </c>
      <c r="F292" s="50">
        <v>5.4942801358379117E-2</v>
      </c>
      <c r="G292" s="50">
        <v>3.5625000000000001E-3</v>
      </c>
    </row>
    <row r="293" spans="3:7" x14ac:dyDescent="0.25">
      <c r="C293" s="50">
        <v>5.5401176679734231E-2</v>
      </c>
      <c r="D293" s="50">
        <v>3.5750000000000001E-3</v>
      </c>
      <c r="F293" s="50">
        <v>5.513775469465497E-2</v>
      </c>
      <c r="G293" s="50">
        <v>3.5750000000000001E-3</v>
      </c>
    </row>
    <row r="294" spans="3:7" x14ac:dyDescent="0.25">
      <c r="C294" s="50">
        <v>5.5601250912381536E-2</v>
      </c>
      <c r="D294" s="50">
        <v>3.5875E-3</v>
      </c>
      <c r="F294" s="50">
        <v>5.5332708030930829E-2</v>
      </c>
      <c r="G294" s="50">
        <v>3.5875E-3</v>
      </c>
    </row>
    <row r="295" spans="3:7" x14ac:dyDescent="0.25">
      <c r="C295" s="50">
        <v>5.5801357612534158E-2</v>
      </c>
      <c r="D295" s="50">
        <v>3.5999999999999999E-3</v>
      </c>
      <c r="F295" s="50">
        <v>5.5527661367206688E-2</v>
      </c>
      <c r="G295" s="50">
        <v>3.5999999999999999E-3</v>
      </c>
    </row>
    <row r="296" spans="3:7" x14ac:dyDescent="0.25">
      <c r="C296" s="50">
        <v>5.6001496432149703E-2</v>
      </c>
      <c r="D296" s="50">
        <v>3.6125000000000003E-3</v>
      </c>
      <c r="F296" s="50">
        <v>5.5722614703482554E-2</v>
      </c>
      <c r="G296" s="50">
        <v>3.6125000000000003E-3</v>
      </c>
    </row>
    <row r="297" spans="3:7" x14ac:dyDescent="0.25">
      <c r="C297" s="50">
        <v>5.620166702808789E-2</v>
      </c>
      <c r="D297" s="50">
        <v>3.6250000000000002E-3</v>
      </c>
      <c r="F297" s="50">
        <v>5.5917568039758413E-2</v>
      </c>
      <c r="G297" s="50">
        <v>3.6250000000000002E-3</v>
      </c>
    </row>
    <row r="298" spans="3:7" x14ac:dyDescent="0.25">
      <c r="C298" s="50">
        <v>5.6401869062025621E-2</v>
      </c>
      <c r="D298" s="50">
        <v>3.6375000000000001E-3</v>
      </c>
      <c r="F298" s="50">
        <v>5.6112521376034272E-2</v>
      </c>
      <c r="G298" s="50">
        <v>3.6375000000000001E-3</v>
      </c>
    </row>
    <row r="299" spans="3:7" x14ac:dyDescent="0.25">
      <c r="C299" s="50">
        <v>5.6602102200373622E-2</v>
      </c>
      <c r="D299" s="50">
        <v>3.65E-3</v>
      </c>
      <c r="F299" s="50">
        <v>5.6307474712310131E-2</v>
      </c>
      <c r="G299" s="50">
        <v>3.65E-3</v>
      </c>
    </row>
    <row r="300" spans="3:7" x14ac:dyDescent="0.25">
      <c r="C300" s="50">
        <v>5.6802366114194855E-2</v>
      </c>
      <c r="D300" s="50">
        <v>3.6625E-3</v>
      </c>
      <c r="F300" s="50">
        <v>5.650242804858599E-2</v>
      </c>
      <c r="G300" s="50">
        <v>3.6625E-3</v>
      </c>
    </row>
    <row r="301" spans="3:7" x14ac:dyDescent="0.25">
      <c r="C301" s="50">
        <v>5.7002660479124653E-2</v>
      </c>
      <c r="D301" s="50">
        <v>3.6750000000000003E-3</v>
      </c>
      <c r="F301" s="50">
        <v>5.6697381384861849E-2</v>
      </c>
      <c r="G301" s="50">
        <v>3.6750000000000003E-3</v>
      </c>
    </row>
    <row r="302" spans="3:7" x14ac:dyDescent="0.25">
      <c r="C302" s="50">
        <v>5.7202984975292352E-2</v>
      </c>
      <c r="D302" s="50">
        <v>3.6875000000000002E-3</v>
      </c>
      <c r="F302" s="50">
        <v>5.6892334721137708E-2</v>
      </c>
      <c r="G302" s="50">
        <v>3.6875000000000002E-3</v>
      </c>
    </row>
    <row r="303" spans="3:7" x14ac:dyDescent="0.25">
      <c r="C303" s="50">
        <v>5.7403339287244608E-2</v>
      </c>
      <c r="D303" s="50">
        <v>3.7000000000000002E-3</v>
      </c>
      <c r="F303" s="50">
        <v>5.7087288057413567E-2</v>
      </c>
      <c r="G303" s="50">
        <v>3.7000000000000002E-3</v>
      </c>
    </row>
    <row r="304" spans="3:7" x14ac:dyDescent="0.25">
      <c r="C304" s="50">
        <v>5.7603723103870234E-2</v>
      </c>
      <c r="D304" s="50">
        <v>3.7125000000000001E-3</v>
      </c>
      <c r="F304" s="50">
        <v>5.7282241393689426E-2</v>
      </c>
      <c r="G304" s="50">
        <v>3.7125000000000001E-3</v>
      </c>
    </row>
    <row r="305" spans="3:7" x14ac:dyDescent="0.25">
      <c r="C305" s="50">
        <v>5.7804136118326528E-2</v>
      </c>
      <c r="D305" s="50">
        <v>3.725E-3</v>
      </c>
      <c r="F305" s="50">
        <v>5.7477194729965285E-2</v>
      </c>
      <c r="G305" s="50">
        <v>3.725E-3</v>
      </c>
    </row>
    <row r="306" spans="3:7" x14ac:dyDescent="0.25">
      <c r="C306" s="50">
        <v>5.8004578027967109E-2</v>
      </c>
      <c r="D306" s="50">
        <v>3.7374999999999999E-3</v>
      </c>
      <c r="F306" s="50">
        <v>5.7672148066241144E-2</v>
      </c>
      <c r="G306" s="50">
        <v>3.7374999999999999E-3</v>
      </c>
    </row>
    <row r="307" spans="3:7" x14ac:dyDescent="0.25">
      <c r="C307" s="50">
        <v>5.8205048534271192E-2</v>
      </c>
      <c r="D307" s="50">
        <v>3.7500000000000003E-3</v>
      </c>
      <c r="F307" s="50">
        <v>5.786710140251701E-2</v>
      </c>
      <c r="G307" s="50">
        <v>3.7500000000000003E-3</v>
      </c>
    </row>
    <row r="308" spans="3:7" x14ac:dyDescent="0.25">
      <c r="C308" s="50">
        <v>5.84055473427742E-2</v>
      </c>
      <c r="D308" s="50">
        <v>3.7625000000000002E-3</v>
      </c>
      <c r="F308" s="50">
        <v>5.8062054738792869E-2</v>
      </c>
      <c r="G308" s="50">
        <v>3.7625000000000002E-3</v>
      </c>
    </row>
    <row r="309" spans="3:7" x14ac:dyDescent="0.25">
      <c r="C309" s="50">
        <v>5.8606074162999927E-2</v>
      </c>
      <c r="D309" s="50">
        <v>3.7750000000000001E-3</v>
      </c>
      <c r="F309" s="50">
        <v>5.8257008075068721E-2</v>
      </c>
      <c r="G309" s="50">
        <v>3.7750000000000001E-3</v>
      </c>
    </row>
    <row r="310" spans="3:7" x14ac:dyDescent="0.25">
      <c r="C310" s="50">
        <v>5.8806628708393857E-2</v>
      </c>
      <c r="D310" s="50">
        <v>3.7875000000000001E-3</v>
      </c>
      <c r="F310" s="50">
        <v>5.845196141134458E-2</v>
      </c>
      <c r="G310" s="50">
        <v>3.7875000000000001E-3</v>
      </c>
    </row>
    <row r="311" spans="3:7" x14ac:dyDescent="0.25">
      <c r="C311" s="50">
        <v>5.9007210696257896E-2</v>
      </c>
      <c r="D311" s="50">
        <v>3.8E-3</v>
      </c>
      <c r="F311" s="50">
        <v>5.8646914747620439E-2</v>
      </c>
      <c r="G311" s="50">
        <v>3.8E-3</v>
      </c>
    </row>
    <row r="312" spans="3:7" x14ac:dyDescent="0.25">
      <c r="C312" s="50">
        <v>5.9207819847686395E-2</v>
      </c>
      <c r="D312" s="50">
        <v>3.8124999999999999E-3</v>
      </c>
      <c r="F312" s="50">
        <v>5.8841868083896298E-2</v>
      </c>
      <c r="G312" s="50">
        <v>3.8124999999999999E-3</v>
      </c>
    </row>
    <row r="313" spans="3:7" x14ac:dyDescent="0.25">
      <c r="C313" s="50">
        <v>5.940845588750341E-2</v>
      </c>
      <c r="D313" s="50">
        <v>3.8250000000000003E-3</v>
      </c>
      <c r="F313" s="50">
        <v>5.9036821420172164E-2</v>
      </c>
      <c r="G313" s="50">
        <v>3.8250000000000003E-3</v>
      </c>
    </row>
    <row r="314" spans="3:7" x14ac:dyDescent="0.25">
      <c r="C314" s="50">
        <v>5.9609118544201138E-2</v>
      </c>
      <c r="D314" s="50">
        <v>3.8375000000000002E-3</v>
      </c>
      <c r="F314" s="50">
        <v>5.9231774756448023E-2</v>
      </c>
      <c r="G314" s="50">
        <v>3.8375000000000002E-3</v>
      </c>
    </row>
    <row r="315" spans="3:7" x14ac:dyDescent="0.25">
      <c r="C315" s="50">
        <v>5.9809807549879676E-2</v>
      </c>
      <c r="D315" s="50">
        <v>3.8500000000000001E-3</v>
      </c>
      <c r="F315" s="50">
        <v>5.9426728092723882E-2</v>
      </c>
      <c r="G315" s="50">
        <v>3.8500000000000001E-3</v>
      </c>
    </row>
    <row r="316" spans="3:7" x14ac:dyDescent="0.25">
      <c r="C316" s="50">
        <v>6.0010522640187872E-2</v>
      </c>
      <c r="D316" s="50">
        <v>3.8625E-3</v>
      </c>
      <c r="F316" s="50">
        <v>5.9621681428999741E-2</v>
      </c>
      <c r="G316" s="50">
        <v>3.8625E-3</v>
      </c>
    </row>
    <row r="317" spans="3:7" x14ac:dyDescent="0.25">
      <c r="C317" s="50">
        <v>6.021126355426526E-2</v>
      </c>
      <c r="D317" s="50">
        <v>3.875E-3</v>
      </c>
      <c r="F317" s="50">
        <v>5.98166347652756E-2</v>
      </c>
      <c r="G317" s="50">
        <v>3.875E-3</v>
      </c>
    </row>
    <row r="318" spans="3:7" x14ac:dyDescent="0.25">
      <c r="C318" s="50">
        <v>6.0412030034685302E-2</v>
      </c>
      <c r="D318" s="50">
        <v>3.8874999999999999E-3</v>
      </c>
      <c r="F318" s="50">
        <v>6.0011588101551459E-2</v>
      </c>
      <c r="G318" s="50">
        <v>3.8874999999999999E-3</v>
      </c>
    </row>
    <row r="319" spans="3:7" x14ac:dyDescent="0.25">
      <c r="C319" s="50">
        <v>6.0612821827399535E-2</v>
      </c>
      <c r="D319" s="50">
        <v>3.9000000000000003E-3</v>
      </c>
      <c r="F319" s="50">
        <v>6.0206541437827325E-2</v>
      </c>
      <c r="G319" s="50">
        <v>3.9000000000000003E-3</v>
      </c>
    </row>
    <row r="320" spans="3:7" x14ac:dyDescent="0.25">
      <c r="C320" s="50">
        <v>6.0813638681682901E-2</v>
      </c>
      <c r="D320" s="50">
        <v>3.9125000000000002E-3</v>
      </c>
      <c r="F320" s="50">
        <v>6.0401494774103184E-2</v>
      </c>
      <c r="G320" s="50">
        <v>3.9125000000000002E-3</v>
      </c>
    </row>
    <row r="321" spans="3:7" x14ac:dyDescent="0.25">
      <c r="C321" s="50">
        <v>6.1014480350080107E-2</v>
      </c>
      <c r="D321" s="50">
        <v>3.9250000000000005E-3</v>
      </c>
      <c r="F321" s="50">
        <v>6.0596448110379043E-2</v>
      </c>
      <c r="G321" s="50">
        <v>3.9250000000000005E-3</v>
      </c>
    </row>
    <row r="322" spans="3:7" x14ac:dyDescent="0.25">
      <c r="C322" s="50">
        <v>6.1215346588352995E-2</v>
      </c>
      <c r="D322" s="50">
        <v>3.9375000000000009E-3</v>
      </c>
      <c r="F322" s="50">
        <v>6.0791401446654909E-2</v>
      </c>
      <c r="G322" s="50">
        <v>3.9375000000000009E-3</v>
      </c>
    </row>
    <row r="323" spans="3:7" x14ac:dyDescent="0.25">
      <c r="C323" s="50">
        <v>6.141623715542887E-2</v>
      </c>
      <c r="D323" s="50">
        <v>3.9500000000000004E-3</v>
      </c>
      <c r="F323" s="50">
        <v>6.0986354782930755E-2</v>
      </c>
      <c r="G323" s="50">
        <v>3.9500000000000004E-3</v>
      </c>
    </row>
    <row r="324" spans="3:7" x14ac:dyDescent="0.25">
      <c r="C324" s="50">
        <v>6.1617151813350007E-2</v>
      </c>
      <c r="D324" s="50">
        <v>3.9625000000000007E-3</v>
      </c>
      <c r="F324" s="50">
        <v>6.118130811920662E-2</v>
      </c>
      <c r="G324" s="50">
        <v>3.9625000000000007E-3</v>
      </c>
    </row>
    <row r="325" spans="3:7" x14ac:dyDescent="0.25">
      <c r="C325" s="50">
        <v>6.181809032722374E-2</v>
      </c>
      <c r="D325" s="50">
        <v>3.9750000000000002E-3</v>
      </c>
      <c r="F325" s="50">
        <v>6.1376261455482473E-2</v>
      </c>
      <c r="G325" s="50">
        <v>3.9750000000000002E-3</v>
      </c>
    </row>
    <row r="326" spans="3:7" x14ac:dyDescent="0.25">
      <c r="C326" s="50">
        <v>6.2019052465173981E-2</v>
      </c>
      <c r="D326" s="50">
        <v>3.9875000000000006E-3</v>
      </c>
      <c r="F326" s="50">
        <v>6.1571214791758339E-2</v>
      </c>
      <c r="G326" s="50">
        <v>3.9875000000000006E-3</v>
      </c>
    </row>
    <row r="327" spans="3:7" x14ac:dyDescent="0.25">
      <c r="C327" s="50">
        <v>6.2220037998293183E-2</v>
      </c>
      <c r="D327" s="50">
        <v>4.000000000000001E-3</v>
      </c>
      <c r="F327" s="50">
        <v>6.1766168128034198E-2</v>
      </c>
      <c r="G327" s="50">
        <v>4.000000000000001E-3</v>
      </c>
    </row>
    <row r="328" spans="3:7" x14ac:dyDescent="0.25">
      <c r="C328" s="50">
        <v>6.242104670059552E-2</v>
      </c>
      <c r="D328" s="50">
        <v>4.0125000000000004E-3</v>
      </c>
      <c r="F328" s="50">
        <v>6.196112146431005E-2</v>
      </c>
      <c r="G328" s="50">
        <v>4.0125000000000004E-3</v>
      </c>
    </row>
    <row r="329" spans="3:7" x14ac:dyDescent="0.25">
      <c r="C329" s="50">
        <v>6.2622078348970836E-2</v>
      </c>
      <c r="D329" s="50">
        <v>4.0250000000000008E-3</v>
      </c>
      <c r="F329" s="50">
        <v>6.2156074800585916E-2</v>
      </c>
      <c r="G329" s="50">
        <v>4.0250000000000008E-3</v>
      </c>
    </row>
    <row r="330" spans="3:7" x14ac:dyDescent="0.25">
      <c r="C330" s="50">
        <v>6.2823132723139413E-2</v>
      </c>
      <c r="D330" s="50">
        <v>4.0375000000000003E-3</v>
      </c>
      <c r="F330" s="50">
        <v>6.2351028136861775E-2</v>
      </c>
      <c r="G330" s="50">
        <v>4.0375000000000003E-3</v>
      </c>
    </row>
    <row r="331" spans="3:7" x14ac:dyDescent="0.25">
      <c r="C331" s="50">
        <v>6.3024209605607714E-2</v>
      </c>
      <c r="D331" s="50">
        <v>4.0500000000000006E-3</v>
      </c>
      <c r="F331" s="50">
        <v>6.2545981473137641E-2</v>
      </c>
      <c r="G331" s="50">
        <v>4.0500000000000006E-3</v>
      </c>
    </row>
    <row r="332" spans="3:7" x14ac:dyDescent="0.25">
      <c r="C332" s="50">
        <v>6.3225308781624759E-2</v>
      </c>
      <c r="D332" s="50">
        <v>4.0625000000000001E-3</v>
      </c>
      <c r="F332" s="50">
        <v>6.2740934809413479E-2</v>
      </c>
      <c r="G332" s="50">
        <v>4.0625000000000001E-3</v>
      </c>
    </row>
    <row r="333" spans="3:7" x14ac:dyDescent="0.25">
      <c r="C333" s="50">
        <v>6.3426430039139461E-2</v>
      </c>
      <c r="D333" s="50">
        <v>4.0750000000000005E-3</v>
      </c>
      <c r="F333" s="50">
        <v>6.2935888145689359E-2</v>
      </c>
      <c r="G333" s="50">
        <v>4.0750000000000005E-3</v>
      </c>
    </row>
    <row r="334" spans="3:7" x14ac:dyDescent="0.25">
      <c r="C334" s="50">
        <v>6.3627573168758708E-2</v>
      </c>
      <c r="D334" s="50">
        <v>4.0875000000000009E-3</v>
      </c>
      <c r="F334" s="50">
        <v>6.3130841481965211E-2</v>
      </c>
      <c r="G334" s="50">
        <v>4.0875000000000009E-3</v>
      </c>
    </row>
    <row r="335" spans="3:7" x14ac:dyDescent="0.25">
      <c r="C335" s="50">
        <v>6.3828737963706195E-2</v>
      </c>
      <c r="D335" s="50">
        <v>4.1000000000000003E-3</v>
      </c>
      <c r="F335" s="50">
        <v>6.3325794818241063E-2</v>
      </c>
      <c r="G335" s="50">
        <v>4.1000000000000003E-3</v>
      </c>
    </row>
    <row r="336" spans="3:7" x14ac:dyDescent="0.25">
      <c r="C336" s="50">
        <v>6.4029924219782042E-2</v>
      </c>
      <c r="D336" s="50">
        <v>4.1125000000000007E-3</v>
      </c>
      <c r="F336" s="50">
        <v>6.3520748154516929E-2</v>
      </c>
      <c r="G336" s="50">
        <v>4.1125000000000007E-3</v>
      </c>
    </row>
    <row r="337" spans="3:7" x14ac:dyDescent="0.25">
      <c r="C337" s="50">
        <v>6.4231131735323077E-2</v>
      </c>
      <c r="D337" s="50">
        <v>4.1250000000000002E-3</v>
      </c>
      <c r="F337" s="50">
        <v>6.3715701490792781E-2</v>
      </c>
      <c r="G337" s="50">
        <v>4.1250000000000002E-3</v>
      </c>
    </row>
    <row r="338" spans="3:7" x14ac:dyDescent="0.25">
      <c r="C338" s="50">
        <v>6.4432360311163978E-2</v>
      </c>
      <c r="D338" s="50">
        <v>4.1375000000000006E-3</v>
      </c>
      <c r="F338" s="50">
        <v>6.3910654827068647E-2</v>
      </c>
      <c r="G338" s="50">
        <v>4.1375000000000006E-3</v>
      </c>
    </row>
    <row r="339" spans="3:7" x14ac:dyDescent="0.25">
      <c r="C339" s="50">
        <v>6.4633609750598994E-2</v>
      </c>
      <c r="D339" s="50">
        <v>4.1500000000000009E-3</v>
      </c>
      <c r="F339" s="50">
        <v>6.4105608163344513E-2</v>
      </c>
      <c r="G339" s="50">
        <v>4.1500000000000009E-3</v>
      </c>
    </row>
    <row r="340" spans="3:7" x14ac:dyDescent="0.25">
      <c r="C340" s="50">
        <v>6.4834879859344441E-2</v>
      </c>
      <c r="D340" s="50">
        <v>4.1625000000000004E-3</v>
      </c>
      <c r="F340" s="50">
        <v>6.4300561499620365E-2</v>
      </c>
      <c r="G340" s="50">
        <v>4.1625000000000004E-3</v>
      </c>
    </row>
    <row r="341" spans="3:7" x14ac:dyDescent="0.25">
      <c r="C341" s="50">
        <v>6.5036170445501834E-2</v>
      </c>
      <c r="D341" s="50">
        <v>4.1750000000000008E-3</v>
      </c>
      <c r="F341" s="50">
        <v>6.4495514835896231E-2</v>
      </c>
      <c r="G341" s="50">
        <v>4.1750000000000008E-3</v>
      </c>
    </row>
    <row r="342" spans="3:7" x14ac:dyDescent="0.25">
      <c r="C342" s="50">
        <v>6.5237481319521673E-2</v>
      </c>
      <c r="D342" s="50">
        <v>4.1875000000000002E-3</v>
      </c>
      <c r="F342" s="50">
        <v>6.4690468172172083E-2</v>
      </c>
      <c r="G342" s="50">
        <v>4.1875000000000002E-3</v>
      </c>
    </row>
    <row r="343" spans="3:7" x14ac:dyDescent="0.25">
      <c r="C343" s="50">
        <v>6.5438812294167953E-2</v>
      </c>
      <c r="D343" s="50">
        <v>4.2000000000000006E-3</v>
      </c>
      <c r="F343" s="50">
        <v>6.4885421508447949E-2</v>
      </c>
      <c r="G343" s="50">
        <v>4.2000000000000006E-3</v>
      </c>
    </row>
    <row r="344" spans="3:7" x14ac:dyDescent="0.25">
      <c r="C344" s="50">
        <v>6.5640163184483263E-2</v>
      </c>
      <c r="D344" s="50">
        <v>4.212500000000001E-3</v>
      </c>
      <c r="F344" s="50">
        <v>6.5080374844723801E-2</v>
      </c>
      <c r="G344" s="50">
        <v>4.212500000000001E-3</v>
      </c>
    </row>
    <row r="345" spans="3:7" x14ac:dyDescent="0.25">
      <c r="C345" s="50">
        <v>6.5841533807754427E-2</v>
      </c>
      <c r="D345" s="50">
        <v>4.2250000000000005E-3</v>
      </c>
      <c r="F345" s="50">
        <v>6.5275328180999667E-2</v>
      </c>
      <c r="G345" s="50">
        <v>4.2250000000000005E-3</v>
      </c>
    </row>
    <row r="346" spans="3:7" x14ac:dyDescent="0.25">
      <c r="C346" s="50">
        <v>6.6042923983478982E-2</v>
      </c>
      <c r="D346" s="50">
        <v>4.2375000000000008E-3</v>
      </c>
      <c r="F346" s="50">
        <v>6.5470281517275533E-2</v>
      </c>
      <c r="G346" s="50">
        <v>4.2375000000000008E-3</v>
      </c>
    </row>
    <row r="347" spans="3:7" x14ac:dyDescent="0.25">
      <c r="C347" s="50">
        <v>6.6244333533331978E-2</v>
      </c>
      <c r="D347" s="50">
        <v>4.2500000000000003E-3</v>
      </c>
      <c r="F347" s="50">
        <v>6.5665234853551385E-2</v>
      </c>
      <c r="G347" s="50">
        <v>4.2500000000000003E-3</v>
      </c>
    </row>
    <row r="348" spans="3:7" x14ac:dyDescent="0.25">
      <c r="C348" s="50">
        <v>6.6445762281133608E-2</v>
      </c>
      <c r="D348" s="50">
        <v>4.2625000000000007E-3</v>
      </c>
      <c r="F348" s="50">
        <v>6.5860188189827251E-2</v>
      </c>
      <c r="G348" s="50">
        <v>4.2625000000000007E-3</v>
      </c>
    </row>
    <row r="349" spans="3:7" x14ac:dyDescent="0.25">
      <c r="C349" s="50">
        <v>6.664721005281718E-2</v>
      </c>
      <c r="D349" s="50">
        <v>4.2750000000000002E-3</v>
      </c>
      <c r="F349" s="50">
        <v>6.6055141526103089E-2</v>
      </c>
      <c r="G349" s="50">
        <v>4.2750000000000002E-3</v>
      </c>
    </row>
    <row r="350" spans="3:7" x14ac:dyDescent="0.25">
      <c r="C350" s="50">
        <v>6.6848676676397961E-2</v>
      </c>
      <c r="D350" s="50">
        <v>4.2875000000000005E-3</v>
      </c>
      <c r="F350" s="50">
        <v>6.6250094862378955E-2</v>
      </c>
      <c r="G350" s="50">
        <v>4.2875000000000005E-3</v>
      </c>
    </row>
    <row r="351" spans="3:7" x14ac:dyDescent="0.25">
      <c r="C351" s="50">
        <v>6.7050161981942163E-2</v>
      </c>
      <c r="D351" s="50">
        <v>4.3000000000000009E-3</v>
      </c>
      <c r="F351" s="50">
        <v>6.6445048198654821E-2</v>
      </c>
      <c r="G351" s="50">
        <v>4.3000000000000009E-3</v>
      </c>
    </row>
    <row r="352" spans="3:7" x14ac:dyDescent="0.25">
      <c r="C352" s="50">
        <v>6.7251665801536895E-2</v>
      </c>
      <c r="D352" s="50">
        <v>4.3125000000000004E-3</v>
      </c>
      <c r="F352" s="50">
        <v>6.6640001534930673E-2</v>
      </c>
      <c r="G352" s="50">
        <v>4.3125000000000004E-3</v>
      </c>
    </row>
    <row r="353" spans="3:7" x14ac:dyDescent="0.25">
      <c r="C353" s="50">
        <v>6.745318796926035E-2</v>
      </c>
      <c r="D353" s="50">
        <v>4.3250000000000007E-3</v>
      </c>
      <c r="F353" s="50">
        <v>6.6834954871206539E-2</v>
      </c>
      <c r="G353" s="50">
        <v>4.3250000000000007E-3</v>
      </c>
    </row>
    <row r="354" spans="3:7" x14ac:dyDescent="0.25">
      <c r="C354" s="50">
        <v>6.765472832115256E-2</v>
      </c>
      <c r="D354" s="50">
        <v>4.3375000000000002E-3</v>
      </c>
      <c r="F354" s="50">
        <v>6.7029908207482392E-2</v>
      </c>
      <c r="G354" s="50">
        <v>4.3375000000000002E-3</v>
      </c>
    </row>
    <row r="355" spans="3:7" x14ac:dyDescent="0.25">
      <c r="C355" s="50">
        <v>6.7856286695186868E-2</v>
      </c>
      <c r="D355" s="50">
        <v>4.3500000000000006E-3</v>
      </c>
      <c r="F355" s="50">
        <v>6.7224861543758258E-2</v>
      </c>
      <c r="G355" s="50">
        <v>4.3500000000000006E-3</v>
      </c>
    </row>
    <row r="356" spans="3:7" x14ac:dyDescent="0.25">
      <c r="C356" s="50">
        <v>6.8057862931241553E-2</v>
      </c>
      <c r="D356" s="50">
        <v>4.3625000000000009E-3</v>
      </c>
      <c r="F356" s="50">
        <v>6.7419814880034123E-2</v>
      </c>
      <c r="G356" s="50">
        <v>4.3625000000000009E-3</v>
      </c>
    </row>
    <row r="357" spans="3:7" x14ac:dyDescent="0.25">
      <c r="C357" s="50">
        <v>6.8259456871072183E-2</v>
      </c>
      <c r="D357" s="50">
        <v>4.3750000000000004E-3</v>
      </c>
      <c r="F357" s="50">
        <v>6.7614768216309976E-2</v>
      </c>
      <c r="G357" s="50">
        <v>4.3750000000000004E-3</v>
      </c>
    </row>
    <row r="358" spans="3:7" x14ac:dyDescent="0.25">
      <c r="C358" s="50">
        <v>6.8461068358284485E-2</v>
      </c>
      <c r="D358" s="50">
        <v>4.3875000000000008E-3</v>
      </c>
      <c r="F358" s="50">
        <v>6.7809721552585842E-2</v>
      </c>
      <c r="G358" s="50">
        <v>4.3875000000000008E-3</v>
      </c>
    </row>
    <row r="359" spans="3:7" x14ac:dyDescent="0.25">
      <c r="C359" s="50">
        <v>6.8662697238307438E-2</v>
      </c>
      <c r="D359" s="50">
        <v>4.4000000000000003E-3</v>
      </c>
      <c r="F359" s="50">
        <v>6.8004674888861694E-2</v>
      </c>
      <c r="G359" s="50">
        <v>4.4000000000000003E-3</v>
      </c>
    </row>
    <row r="360" spans="3:7" x14ac:dyDescent="0.25">
      <c r="C360" s="50">
        <v>6.8864343358367108E-2</v>
      </c>
      <c r="D360" s="50">
        <v>4.4125000000000006E-3</v>
      </c>
      <c r="F360" s="50">
        <v>6.819962822513756E-2</v>
      </c>
      <c r="G360" s="50">
        <v>4.4125000000000006E-3</v>
      </c>
    </row>
    <row r="361" spans="3:7" x14ac:dyDescent="0.25">
      <c r="C361" s="50">
        <v>6.9066006567460703E-2</v>
      </c>
      <c r="D361" s="50">
        <v>4.425000000000001E-3</v>
      </c>
      <c r="F361" s="50">
        <v>6.8394581561413426E-2</v>
      </c>
      <c r="G361" s="50">
        <v>4.425000000000001E-3</v>
      </c>
    </row>
    <row r="362" spans="3:7" x14ac:dyDescent="0.25">
      <c r="C362" s="50">
        <v>6.926768671633117E-2</v>
      </c>
      <c r="D362" s="50">
        <v>4.4375000000000005E-3</v>
      </c>
      <c r="F362" s="50">
        <v>6.8589534897689278E-2</v>
      </c>
      <c r="G362" s="50">
        <v>4.4375000000000005E-3</v>
      </c>
    </row>
    <row r="363" spans="3:7" x14ac:dyDescent="0.25">
      <c r="C363" s="50">
        <v>6.9469383657442332E-2</v>
      </c>
      <c r="D363" s="50">
        <v>4.4500000000000008E-3</v>
      </c>
      <c r="F363" s="50">
        <v>6.8784488233965144E-2</v>
      </c>
      <c r="G363" s="50">
        <v>4.4500000000000008E-3</v>
      </c>
    </row>
    <row r="364" spans="3:7" x14ac:dyDescent="0.25">
      <c r="C364" s="50">
        <v>6.9671097244954183E-2</v>
      </c>
      <c r="D364" s="50">
        <v>4.4625000000000003E-3</v>
      </c>
      <c r="F364" s="50">
        <v>6.8979441570240982E-2</v>
      </c>
      <c r="G364" s="50">
        <v>4.4625000000000003E-3</v>
      </c>
    </row>
    <row r="365" spans="3:7" x14ac:dyDescent="0.25">
      <c r="C365" s="50">
        <v>6.9872827334698906E-2</v>
      </c>
      <c r="D365" s="50">
        <v>4.4750000000000007E-3</v>
      </c>
      <c r="F365" s="50">
        <v>6.9174394906516862E-2</v>
      </c>
      <c r="G365" s="50">
        <v>4.4750000000000007E-3</v>
      </c>
    </row>
    <row r="366" spans="3:7" x14ac:dyDescent="0.25">
      <c r="C366" s="50">
        <v>7.0074573784157018E-2</v>
      </c>
      <c r="D366" s="50">
        <v>4.4875000000000002E-3</v>
      </c>
      <c r="F366" s="50">
        <v>6.93693482427927E-2</v>
      </c>
      <c r="G366" s="50">
        <v>4.4875000000000002E-3</v>
      </c>
    </row>
    <row r="367" spans="3:7" x14ac:dyDescent="0.25">
      <c r="C367" s="50">
        <v>7.0276336452434113E-2</v>
      </c>
      <c r="D367" s="50">
        <v>4.5000000000000005E-3</v>
      </c>
      <c r="F367" s="50">
        <v>6.9564301579068566E-2</v>
      </c>
      <c r="G367" s="50">
        <v>4.5000000000000005E-3</v>
      </c>
    </row>
    <row r="368" spans="3:7" x14ac:dyDescent="0.25">
      <c r="C368" s="50">
        <v>7.0478115200237945E-2</v>
      </c>
      <c r="D368" s="50">
        <v>4.5125000000000009E-3</v>
      </c>
      <c r="F368" s="50">
        <v>6.9759254915344446E-2</v>
      </c>
      <c r="G368" s="50">
        <v>4.5125000000000009E-3</v>
      </c>
    </row>
    <row r="369" spans="3:7" x14ac:dyDescent="0.25">
      <c r="C369" s="50">
        <v>7.0679909889855799E-2</v>
      </c>
      <c r="D369" s="50">
        <v>4.5250000000000004E-3</v>
      </c>
      <c r="F369" s="50">
        <v>6.9954208251620298E-2</v>
      </c>
      <c r="G369" s="50">
        <v>4.5250000000000004E-3</v>
      </c>
    </row>
    <row r="370" spans="3:7" x14ac:dyDescent="0.25">
      <c r="C370" s="50">
        <v>7.0881720385132407E-2</v>
      </c>
      <c r="D370" s="50">
        <v>4.5375000000000007E-3</v>
      </c>
      <c r="F370" s="50">
        <v>7.014916158789615E-2</v>
      </c>
      <c r="G370" s="50">
        <v>4.5375000000000007E-3</v>
      </c>
    </row>
    <row r="371" spans="3:7" x14ac:dyDescent="0.25">
      <c r="C371" s="50">
        <v>7.1083546551448107E-2</v>
      </c>
      <c r="D371" s="50">
        <v>4.5500000000000002E-3</v>
      </c>
      <c r="F371" s="50">
        <v>7.0344114924172002E-2</v>
      </c>
      <c r="G371" s="50">
        <v>4.5500000000000002E-3</v>
      </c>
    </row>
    <row r="372" spans="3:7" x14ac:dyDescent="0.25">
      <c r="C372" s="50">
        <v>7.1285388255697399E-2</v>
      </c>
      <c r="D372" s="50">
        <v>4.5625000000000006E-3</v>
      </c>
      <c r="F372" s="50">
        <v>7.0539068260447868E-2</v>
      </c>
      <c r="G372" s="50">
        <v>4.5625000000000006E-3</v>
      </c>
    </row>
    <row r="373" spans="3:7" x14ac:dyDescent="0.25">
      <c r="C373" s="50">
        <v>7.1487245366267868E-2</v>
      </c>
      <c r="D373" s="50">
        <v>4.5750000000000009E-3</v>
      </c>
      <c r="F373" s="50">
        <v>7.0734021596723734E-2</v>
      </c>
      <c r="G373" s="50">
        <v>4.5750000000000009E-3</v>
      </c>
    </row>
    <row r="374" spans="3:7" x14ac:dyDescent="0.25">
      <c r="C374" s="50">
        <v>7.1689117753019449E-2</v>
      </c>
      <c r="D374" s="50">
        <v>4.5875000000000004E-3</v>
      </c>
      <c r="F374" s="50">
        <v>7.0928974932999586E-2</v>
      </c>
      <c r="G374" s="50">
        <v>4.5875000000000004E-3</v>
      </c>
    </row>
    <row r="375" spans="3:7" x14ac:dyDescent="0.25">
      <c r="C375" s="50">
        <v>7.189100528726404E-2</v>
      </c>
      <c r="D375" s="50">
        <v>4.6000000000000008E-3</v>
      </c>
      <c r="F375" s="50">
        <v>7.1123928269275452E-2</v>
      </c>
      <c r="G375" s="50">
        <v>4.6000000000000008E-3</v>
      </c>
    </row>
    <row r="376" spans="3:7" x14ac:dyDescent="0.25">
      <c r="C376" s="50">
        <v>7.2092907841745407E-2</v>
      </c>
      <c r="D376" s="50">
        <v>4.6125000000000003E-3</v>
      </c>
      <c r="F376" s="50">
        <v>7.1318881605551304E-2</v>
      </c>
      <c r="G376" s="50">
        <v>4.6125000000000003E-3</v>
      </c>
    </row>
    <row r="377" spans="3:7" x14ac:dyDescent="0.25">
      <c r="C377" s="50">
        <v>7.2294825290619549E-2</v>
      </c>
      <c r="D377" s="50">
        <v>4.6250000000000006E-3</v>
      </c>
      <c r="F377" s="50">
        <v>7.151383494182717E-2</v>
      </c>
      <c r="G377" s="50">
        <v>4.6250000000000006E-3</v>
      </c>
    </row>
    <row r="378" spans="3:7" x14ac:dyDescent="0.25">
      <c r="C378" s="50">
        <v>7.2496757509435183E-2</v>
      </c>
      <c r="D378" s="50">
        <v>4.637500000000001E-3</v>
      </c>
      <c r="F378" s="50">
        <v>7.1708788278103036E-2</v>
      </c>
      <c r="G378" s="50">
        <v>4.637500000000001E-3</v>
      </c>
    </row>
    <row r="379" spans="3:7" x14ac:dyDescent="0.25">
      <c r="C379" s="50">
        <v>7.2698704375114706E-2</v>
      </c>
      <c r="D379" s="50">
        <v>4.6500000000000005E-3</v>
      </c>
      <c r="F379" s="50">
        <v>7.1903741614378888E-2</v>
      </c>
      <c r="G379" s="50">
        <v>4.6500000000000005E-3</v>
      </c>
    </row>
    <row r="380" spans="3:7" x14ac:dyDescent="0.25">
      <c r="C380" s="50">
        <v>7.2900665765935485E-2</v>
      </c>
      <c r="D380" s="50">
        <v>4.6625000000000008E-3</v>
      </c>
      <c r="F380" s="50">
        <v>7.209869495065474E-2</v>
      </c>
      <c r="G380" s="50">
        <v>4.6625000000000008E-3</v>
      </c>
    </row>
    <row r="381" spans="3:7" x14ac:dyDescent="0.25">
      <c r="C381" s="50">
        <v>7.3102641561511195E-2</v>
      </c>
      <c r="D381" s="50">
        <v>4.6750000000000003E-3</v>
      </c>
      <c r="F381" s="50">
        <v>7.2293648286930606E-2</v>
      </c>
      <c r="G381" s="50">
        <v>4.6750000000000003E-3</v>
      </c>
    </row>
    <row r="382" spans="3:7" x14ac:dyDescent="0.25">
      <c r="C382" s="50">
        <v>7.3304631642773899E-2</v>
      </c>
      <c r="D382" s="50">
        <v>4.6875000000000007E-3</v>
      </c>
      <c r="F382" s="50">
        <v>7.2488601623206458E-2</v>
      </c>
      <c r="G382" s="50">
        <v>4.6875000000000007E-3</v>
      </c>
    </row>
    <row r="383" spans="3:7" x14ac:dyDescent="0.25">
      <c r="C383" s="50">
        <v>7.350663589195594E-2</v>
      </c>
      <c r="D383" s="50">
        <v>4.7000000000000002E-3</v>
      </c>
      <c r="F383" s="50">
        <v>7.268355495948231E-2</v>
      </c>
      <c r="G383" s="50">
        <v>4.7000000000000002E-3</v>
      </c>
    </row>
    <row r="384" spans="3:7" x14ac:dyDescent="0.25">
      <c r="C384" s="50">
        <v>7.3708654192572526E-2</v>
      </c>
      <c r="D384" s="50">
        <v>4.7125000000000005E-3</v>
      </c>
      <c r="F384" s="50">
        <v>7.2878508295758176E-2</v>
      </c>
      <c r="G384" s="50">
        <v>4.7125000000000005E-3</v>
      </c>
    </row>
    <row r="385" spans="3:7" x14ac:dyDescent="0.25">
      <c r="C385" s="50">
        <v>7.3910686429404307E-2</v>
      </c>
      <c r="D385" s="50">
        <v>4.7250000000000009E-3</v>
      </c>
      <c r="F385" s="50">
        <v>7.3073461632034042E-2</v>
      </c>
      <c r="G385" s="50">
        <v>4.7250000000000009E-3</v>
      </c>
    </row>
    <row r="386" spans="3:7" x14ac:dyDescent="0.25">
      <c r="C386" s="50">
        <v>7.4112732488480354E-2</v>
      </c>
      <c r="D386" s="50">
        <v>4.7375000000000004E-3</v>
      </c>
      <c r="F386" s="50">
        <v>7.3268414968309895E-2</v>
      </c>
      <c r="G386" s="50">
        <v>4.7375000000000004E-3</v>
      </c>
    </row>
    <row r="387" spans="3:7" x14ac:dyDescent="0.25">
      <c r="C387" s="50">
        <v>7.4314792257061543E-2</v>
      </c>
      <c r="D387" s="50">
        <v>4.7500000000000007E-3</v>
      </c>
      <c r="F387" s="50">
        <v>7.3463368304585761E-2</v>
      </c>
      <c r="G387" s="50">
        <v>4.7500000000000007E-3</v>
      </c>
    </row>
    <row r="388" spans="3:7" x14ac:dyDescent="0.25">
      <c r="C388" s="50">
        <v>7.4516865623623807E-2</v>
      </c>
      <c r="D388" s="50">
        <v>4.7625000000000002E-3</v>
      </c>
      <c r="F388" s="50">
        <v>7.3658321640861613E-2</v>
      </c>
      <c r="G388" s="50">
        <v>4.7625000000000002E-3</v>
      </c>
    </row>
    <row r="389" spans="3:7" x14ac:dyDescent="0.25">
      <c r="C389" s="50">
        <v>7.4718952477842174E-2</v>
      </c>
      <c r="D389" s="50">
        <v>4.7750000000000006E-3</v>
      </c>
      <c r="F389" s="50">
        <v>7.3853274977137479E-2</v>
      </c>
      <c r="G389" s="50">
        <v>4.7750000000000006E-3</v>
      </c>
    </row>
    <row r="390" spans="3:7" x14ac:dyDescent="0.25">
      <c r="C390" s="50">
        <v>7.4921052710574643E-2</v>
      </c>
      <c r="D390" s="50">
        <v>4.787500000000001E-3</v>
      </c>
      <c r="F390" s="50">
        <v>7.4048228313413345E-2</v>
      </c>
      <c r="G390" s="50">
        <v>4.787500000000001E-3</v>
      </c>
    </row>
    <row r="391" spans="3:7" x14ac:dyDescent="0.25">
      <c r="C391" s="50">
        <v>7.512316621384646E-2</v>
      </c>
      <c r="D391" s="50">
        <v>4.8000000000000004E-3</v>
      </c>
      <c r="F391" s="50">
        <v>7.4243181649689197E-2</v>
      </c>
      <c r="G391" s="50">
        <v>4.8000000000000004E-3</v>
      </c>
    </row>
    <row r="392" spans="3:7" x14ac:dyDescent="0.25">
      <c r="C392" s="50">
        <v>7.5325292880834782E-2</v>
      </c>
      <c r="D392" s="50">
        <v>4.8125000000000008E-3</v>
      </c>
      <c r="F392" s="50">
        <v>7.4438134985965063E-2</v>
      </c>
      <c r="G392" s="50">
        <v>4.8125000000000008E-3</v>
      </c>
    </row>
    <row r="393" spans="3:7" x14ac:dyDescent="0.25">
      <c r="C393" s="50">
        <v>7.552743260585329E-2</v>
      </c>
      <c r="D393" s="50">
        <v>4.8250000000000003E-3</v>
      </c>
      <c r="F393" s="50">
        <v>7.4633088322240915E-2</v>
      </c>
      <c r="G393" s="50">
        <v>4.8250000000000003E-3</v>
      </c>
    </row>
    <row r="394" spans="3:7" x14ac:dyDescent="0.25">
      <c r="C394" s="50">
        <v>7.5729585284337292E-2</v>
      </c>
      <c r="D394" s="50">
        <v>4.8375000000000007E-3</v>
      </c>
      <c r="F394" s="50">
        <v>7.4828041658516781E-2</v>
      </c>
      <c r="G394" s="50">
        <v>4.8375000000000007E-3</v>
      </c>
    </row>
    <row r="395" spans="3:7" x14ac:dyDescent="0.25">
      <c r="C395" s="50">
        <v>7.5931750812829005E-2</v>
      </c>
      <c r="D395" s="50">
        <v>4.850000000000001E-3</v>
      </c>
      <c r="F395" s="50">
        <v>7.5022994994792633E-2</v>
      </c>
      <c r="G395" s="50">
        <v>4.850000000000001E-3</v>
      </c>
    </row>
    <row r="396" spans="3:7" x14ac:dyDescent="0.25">
      <c r="C396" s="50">
        <v>7.6133929088962923E-2</v>
      </c>
      <c r="D396" s="50">
        <v>4.8625000000000005E-3</v>
      </c>
      <c r="F396" s="50">
        <v>7.5217948331068499E-2</v>
      </c>
      <c r="G396" s="50">
        <v>4.8625000000000005E-3</v>
      </c>
    </row>
    <row r="397" spans="3:7" x14ac:dyDescent="0.25">
      <c r="C397" s="50">
        <v>7.6336120011451639E-2</v>
      </c>
      <c r="D397" s="50">
        <v>4.8750000000000009E-3</v>
      </c>
      <c r="F397" s="50">
        <v>7.5412901667344351E-2</v>
      </c>
      <c r="G397" s="50">
        <v>4.8750000000000009E-3</v>
      </c>
    </row>
    <row r="398" spans="3:7" x14ac:dyDescent="0.25">
      <c r="C398" s="50">
        <v>7.6538323480071696E-2</v>
      </c>
      <c r="D398" s="50">
        <v>4.8875000000000004E-3</v>
      </c>
      <c r="F398" s="50">
        <v>7.5607855003620217E-2</v>
      </c>
      <c r="G398" s="50">
        <v>4.8875000000000004E-3</v>
      </c>
    </row>
    <row r="399" spans="3:7" x14ac:dyDescent="0.25">
      <c r="C399" s="50">
        <v>7.6740539395649787E-2</v>
      </c>
      <c r="D399" s="50">
        <v>4.9000000000000007E-3</v>
      </c>
      <c r="F399" s="50">
        <v>7.5802808339896069E-2</v>
      </c>
      <c r="G399" s="50">
        <v>4.9000000000000007E-3</v>
      </c>
    </row>
    <row r="400" spans="3:7" x14ac:dyDescent="0.25">
      <c r="C400" s="50">
        <v>7.694276766004908E-2</v>
      </c>
      <c r="D400" s="50">
        <v>4.9125000000000002E-3</v>
      </c>
      <c r="F400" s="50">
        <v>7.5997761676171921E-2</v>
      </c>
      <c r="G400" s="50">
        <v>4.9125000000000002E-3</v>
      </c>
    </row>
    <row r="401" spans="3:7" x14ac:dyDescent="0.25">
      <c r="C401" s="50">
        <v>7.7145008176155827E-2</v>
      </c>
      <c r="D401" s="50">
        <v>4.9250000000000006E-3</v>
      </c>
      <c r="F401" s="50">
        <v>7.6192715012447787E-2</v>
      </c>
      <c r="G401" s="50">
        <v>4.9250000000000006E-3</v>
      </c>
    </row>
    <row r="402" spans="3:7" x14ac:dyDescent="0.25">
      <c r="C402" s="50">
        <v>7.7347260847866084E-2</v>
      </c>
      <c r="D402" s="50">
        <v>4.9375000000000009E-3</v>
      </c>
      <c r="F402" s="50">
        <v>7.6387668348723653E-2</v>
      </c>
      <c r="G402" s="50">
        <v>4.9375000000000009E-3</v>
      </c>
    </row>
    <row r="403" spans="3:7" x14ac:dyDescent="0.25">
      <c r="C403" s="50">
        <v>7.7549525580072762E-2</v>
      </c>
      <c r="D403" s="50">
        <v>4.9500000000000004E-3</v>
      </c>
      <c r="F403" s="50">
        <v>7.6582621684999505E-2</v>
      </c>
      <c r="G403" s="50">
        <v>4.9500000000000004E-3</v>
      </c>
    </row>
    <row r="404" spans="3:7" x14ac:dyDescent="0.25">
      <c r="C404" s="50">
        <v>7.7751802278652804E-2</v>
      </c>
      <c r="D404" s="50">
        <v>4.9625000000000008E-3</v>
      </c>
      <c r="F404" s="50">
        <v>7.6777575021275371E-2</v>
      </c>
      <c r="G404" s="50">
        <v>4.9625000000000008E-3</v>
      </c>
    </row>
    <row r="405" spans="3:7" x14ac:dyDescent="0.25">
      <c r="C405" s="50">
        <v>7.7954090850454488E-2</v>
      </c>
      <c r="D405" s="50">
        <v>4.9750000000000003E-3</v>
      </c>
      <c r="F405" s="50">
        <v>7.6972528357551223E-2</v>
      </c>
      <c r="G405" s="50">
        <v>4.9750000000000003E-3</v>
      </c>
    </row>
    <row r="406" spans="3:7" x14ac:dyDescent="0.25">
      <c r="C406" s="50">
        <v>7.8156391203285117E-2</v>
      </c>
      <c r="D406" s="50">
        <v>4.9875000000000006E-3</v>
      </c>
      <c r="F406" s="50">
        <v>7.7167481693827089E-2</v>
      </c>
      <c r="G406" s="50">
        <v>4.9875000000000006E-3</v>
      </c>
    </row>
    <row r="407" spans="3:7" x14ac:dyDescent="0.25">
      <c r="C407" s="50">
        <v>7.835870324589865E-2</v>
      </c>
      <c r="D407" s="50">
        <v>5.000000000000001E-3</v>
      </c>
      <c r="F407" s="50">
        <v>7.7362435030102955E-2</v>
      </c>
      <c r="G407" s="50">
        <v>5.000000000000001E-3</v>
      </c>
    </row>
    <row r="408" spans="3:7" x14ac:dyDescent="0.25">
      <c r="C408" s="50">
        <v>7.8561026887983748E-2</v>
      </c>
      <c r="D408" s="50">
        <v>5.0125000000000005E-3</v>
      </c>
      <c r="F408" s="50">
        <v>7.7557388366378807E-2</v>
      </c>
      <c r="G408" s="50">
        <v>5.0125000000000005E-3</v>
      </c>
    </row>
    <row r="409" spans="3:7" x14ac:dyDescent="0.25">
      <c r="C409" s="50">
        <v>7.8763362040151913E-2</v>
      </c>
      <c r="D409" s="50">
        <v>5.0250000000000008E-3</v>
      </c>
      <c r="F409" s="50">
        <v>7.7752341702654673E-2</v>
      </c>
      <c r="G409" s="50">
        <v>5.0250000000000008E-3</v>
      </c>
    </row>
    <row r="410" spans="3:7" x14ac:dyDescent="0.25">
      <c r="C410" s="50">
        <v>7.8965708613925656E-2</v>
      </c>
      <c r="D410" s="50">
        <v>5.0375000000000003E-3</v>
      </c>
      <c r="F410" s="50">
        <v>7.7947295038930525E-2</v>
      </c>
      <c r="G410" s="50">
        <v>5.0375000000000003E-3</v>
      </c>
    </row>
    <row r="411" spans="3:7" x14ac:dyDescent="0.25">
      <c r="C411" s="50">
        <v>7.9168066521727171E-2</v>
      </c>
      <c r="D411" s="50">
        <v>5.0500000000000007E-3</v>
      </c>
      <c r="F411" s="50">
        <v>7.8142248375206391E-2</v>
      </c>
      <c r="G411" s="50">
        <v>5.0500000000000007E-3</v>
      </c>
    </row>
    <row r="412" spans="3:7" x14ac:dyDescent="0.25">
      <c r="C412" s="50">
        <v>7.9370435676866871E-2</v>
      </c>
      <c r="D412" s="50">
        <v>5.062500000000001E-3</v>
      </c>
      <c r="F412" s="50">
        <v>7.8337201711482257E-2</v>
      </c>
      <c r="G412" s="50">
        <v>5.062500000000001E-3</v>
      </c>
    </row>
    <row r="413" spans="3:7" x14ac:dyDescent="0.25">
      <c r="C413" s="50">
        <v>7.9572815993532206E-2</v>
      </c>
      <c r="D413" s="50">
        <v>5.0750000000000005E-3</v>
      </c>
      <c r="F413" s="50">
        <v>7.8532155047758095E-2</v>
      </c>
      <c r="G413" s="50">
        <v>5.0750000000000005E-3</v>
      </c>
    </row>
    <row r="414" spans="3:7" x14ac:dyDescent="0.25">
      <c r="C414" s="50">
        <v>7.9775207386776806E-2</v>
      </c>
      <c r="D414" s="50">
        <v>5.0875000000000009E-3</v>
      </c>
      <c r="F414" s="50">
        <v>7.8727108384033961E-2</v>
      </c>
      <c r="G414" s="50">
        <v>5.0875000000000009E-3</v>
      </c>
    </row>
    <row r="415" spans="3:7" x14ac:dyDescent="0.25">
      <c r="C415" s="50">
        <v>7.9977609772509423E-2</v>
      </c>
      <c r="D415" s="50">
        <v>5.1000000000000004E-3</v>
      </c>
      <c r="F415" s="50">
        <v>7.8922061720309827E-2</v>
      </c>
      <c r="G415" s="50">
        <v>5.1000000000000004E-3</v>
      </c>
    </row>
    <row r="416" spans="3:7" x14ac:dyDescent="0.25">
      <c r="C416" s="50">
        <v>8.0180023067483439E-2</v>
      </c>
      <c r="D416" s="50">
        <v>5.1125000000000007E-3</v>
      </c>
      <c r="F416" s="50">
        <v>7.9117015056585679E-2</v>
      </c>
      <c r="G416" s="50">
        <v>5.1125000000000007E-3</v>
      </c>
    </row>
    <row r="417" spans="3:7" x14ac:dyDescent="0.25">
      <c r="C417" s="50">
        <v>8.0382447189286249E-2</v>
      </c>
      <c r="D417" s="50">
        <v>5.1250000000000002E-3</v>
      </c>
      <c r="F417" s="50">
        <v>7.9311968392861532E-2</v>
      </c>
      <c r="G417" s="50">
        <v>5.1250000000000002E-3</v>
      </c>
    </row>
    <row r="418" spans="3:7" x14ac:dyDescent="0.25">
      <c r="C418" s="50">
        <v>8.0584882056328938E-2</v>
      </c>
      <c r="D418" s="50">
        <v>5.1375000000000006E-3</v>
      </c>
      <c r="F418" s="50">
        <v>7.9506921729137398E-2</v>
      </c>
      <c r="G418" s="50">
        <v>5.1375000000000006E-3</v>
      </c>
    </row>
    <row r="419" spans="3:7" x14ac:dyDescent="0.25">
      <c r="C419" s="50">
        <v>8.078732758783605E-2</v>
      </c>
      <c r="D419" s="50">
        <v>5.1500000000000009E-3</v>
      </c>
      <c r="F419" s="50">
        <v>7.9701875065413263E-2</v>
      </c>
      <c r="G419" s="50">
        <v>5.1500000000000009E-3</v>
      </c>
    </row>
    <row r="420" spans="3:7" x14ac:dyDescent="0.25">
      <c r="C420" s="50">
        <v>8.09897837038355E-2</v>
      </c>
      <c r="D420" s="50">
        <v>5.1625000000000004E-3</v>
      </c>
      <c r="F420" s="50">
        <v>7.9896828401689116E-2</v>
      </c>
      <c r="G420" s="50">
        <v>5.1625000000000004E-3</v>
      </c>
    </row>
    <row r="421" spans="3:7" x14ac:dyDescent="0.25">
      <c r="C421" s="50">
        <v>8.1192250325148735E-2</v>
      </c>
      <c r="D421" s="50">
        <v>5.1750000000000008E-3</v>
      </c>
      <c r="F421" s="50">
        <v>8.0091781737964982E-2</v>
      </c>
      <c r="G421" s="50">
        <v>5.1750000000000008E-3</v>
      </c>
    </row>
    <row r="422" spans="3:7" x14ac:dyDescent="0.25">
      <c r="C422" s="50">
        <v>8.1394727373380937E-2</v>
      </c>
      <c r="D422" s="50">
        <v>5.1875000000000003E-3</v>
      </c>
      <c r="F422" s="50">
        <v>8.0286735074240834E-2</v>
      </c>
      <c r="G422" s="50">
        <v>5.1875000000000003E-3</v>
      </c>
    </row>
    <row r="423" spans="3:7" x14ac:dyDescent="0.25">
      <c r="C423" s="50">
        <v>8.1597214770911378E-2</v>
      </c>
      <c r="D423" s="50">
        <v>5.2000000000000006E-3</v>
      </c>
      <c r="F423" s="50">
        <v>8.04816884105167E-2</v>
      </c>
      <c r="G423" s="50">
        <v>5.2000000000000006E-3</v>
      </c>
    </row>
    <row r="424" spans="3:7" x14ac:dyDescent="0.25">
      <c r="C424" s="50">
        <v>8.1799712440883937E-2</v>
      </c>
      <c r="D424" s="50">
        <v>5.212500000000001E-3</v>
      </c>
      <c r="F424" s="50">
        <v>8.0676641746792566E-2</v>
      </c>
      <c r="G424" s="50">
        <v>5.212500000000001E-3</v>
      </c>
    </row>
    <row r="425" spans="3:7" x14ac:dyDescent="0.25">
      <c r="C425" s="50">
        <v>8.2002220307197796E-2</v>
      </c>
      <c r="D425" s="50">
        <v>5.2250000000000005E-3</v>
      </c>
      <c r="F425" s="50">
        <v>8.0871595083068418E-2</v>
      </c>
      <c r="G425" s="50">
        <v>5.2250000000000005E-3</v>
      </c>
    </row>
    <row r="426" spans="3:7" x14ac:dyDescent="0.25">
      <c r="C426" s="50">
        <v>8.2204738294498189E-2</v>
      </c>
      <c r="D426" s="50">
        <v>5.2375000000000008E-3</v>
      </c>
      <c r="F426" s="50">
        <v>8.1066548419344284E-2</v>
      </c>
      <c r="G426" s="50">
        <v>5.2375000000000008E-3</v>
      </c>
    </row>
    <row r="427" spans="3:7" x14ac:dyDescent="0.25">
      <c r="C427" s="50">
        <v>8.2407266328167347E-2</v>
      </c>
      <c r="D427" s="50">
        <v>5.2500000000000003E-3</v>
      </c>
      <c r="F427" s="50">
        <v>8.1261501755620136E-2</v>
      </c>
      <c r="G427" s="50">
        <v>5.2500000000000003E-3</v>
      </c>
    </row>
    <row r="428" spans="3:7" x14ac:dyDescent="0.25">
      <c r="C428" s="50">
        <v>8.2609804334315612E-2</v>
      </c>
      <c r="D428" s="50">
        <v>5.2625000000000007E-3</v>
      </c>
      <c r="F428" s="50">
        <v>8.1456455091895988E-2</v>
      </c>
      <c r="G428" s="50">
        <v>5.2625000000000007E-3</v>
      </c>
    </row>
    <row r="429" spans="3:7" x14ac:dyDescent="0.25">
      <c r="C429" s="50">
        <v>8.2812352239772499E-2</v>
      </c>
      <c r="D429" s="50">
        <v>5.275000000000001E-3</v>
      </c>
      <c r="F429" s="50">
        <v>8.1651408428171868E-2</v>
      </c>
      <c r="G429" s="50">
        <v>5.275000000000001E-3</v>
      </c>
    </row>
    <row r="430" spans="3:7" x14ac:dyDescent="0.25">
      <c r="C430" s="50">
        <v>8.3014909972078069E-2</v>
      </c>
      <c r="D430" s="50">
        <v>5.2875000000000005E-3</v>
      </c>
      <c r="F430" s="50">
        <v>8.184636176444772E-2</v>
      </c>
      <c r="G430" s="50">
        <v>5.2875000000000005E-3</v>
      </c>
    </row>
    <row r="431" spans="3:7" x14ac:dyDescent="0.25">
      <c r="C431" s="50">
        <v>8.3217477459474457E-2</v>
      </c>
      <c r="D431" s="50">
        <v>5.3000000000000009E-3</v>
      </c>
      <c r="F431" s="50">
        <v>8.2041315100723586E-2</v>
      </c>
      <c r="G431" s="50">
        <v>5.3000000000000009E-3</v>
      </c>
    </row>
    <row r="432" spans="3:7" x14ac:dyDescent="0.25">
      <c r="C432" s="50">
        <v>8.3420054630897258E-2</v>
      </c>
      <c r="D432" s="50">
        <v>5.3125000000000004E-3</v>
      </c>
      <c r="F432" s="50">
        <v>8.2236268436999424E-2</v>
      </c>
      <c r="G432" s="50">
        <v>5.3125000000000004E-3</v>
      </c>
    </row>
    <row r="433" spans="3:7" x14ac:dyDescent="0.25">
      <c r="C433" s="50">
        <v>8.3622641415967397E-2</v>
      </c>
      <c r="D433" s="50">
        <v>5.3250000000000007E-3</v>
      </c>
      <c r="F433" s="50">
        <v>8.243122177327529E-2</v>
      </c>
      <c r="G433" s="50">
        <v>5.3250000000000007E-3</v>
      </c>
    </row>
    <row r="434" spans="3:7" x14ac:dyDescent="0.25">
      <c r="C434" s="50">
        <v>8.3825237744982753E-2</v>
      </c>
      <c r="D434" s="50">
        <v>5.3375000000000002E-3</v>
      </c>
      <c r="F434" s="50">
        <v>8.2626175109551142E-2</v>
      </c>
      <c r="G434" s="50">
        <v>5.3375000000000002E-3</v>
      </c>
    </row>
    <row r="435" spans="3:7" x14ac:dyDescent="0.25">
      <c r="C435" s="50">
        <v>8.4027843548910228E-2</v>
      </c>
      <c r="D435" s="50">
        <v>5.3500000000000006E-3</v>
      </c>
      <c r="F435" s="50">
        <v>8.2821128445827022E-2</v>
      </c>
      <c r="G435" s="50">
        <v>5.3500000000000006E-3</v>
      </c>
    </row>
    <row r="436" spans="3:7" x14ac:dyDescent="0.25">
      <c r="C436" s="50">
        <v>8.4230458759377666E-2</v>
      </c>
      <c r="D436" s="50">
        <v>5.3625000000000009E-3</v>
      </c>
      <c r="F436" s="50">
        <v>8.3016081782102874E-2</v>
      </c>
      <c r="G436" s="50">
        <v>5.3625000000000009E-3</v>
      </c>
    </row>
    <row r="437" spans="3:7" x14ac:dyDescent="0.25">
      <c r="C437" s="50">
        <v>8.4433083308666057E-2</v>
      </c>
      <c r="D437" s="50">
        <v>5.3750000000000004E-3</v>
      </c>
      <c r="F437" s="50">
        <v>8.3211035118378726E-2</v>
      </c>
      <c r="G437" s="50">
        <v>5.3750000000000004E-3</v>
      </c>
    </row>
    <row r="438" spans="3:7" x14ac:dyDescent="0.25">
      <c r="C438" s="50">
        <v>8.4635717129701818E-2</v>
      </c>
      <c r="D438" s="50">
        <v>5.3875000000000008E-3</v>
      </c>
      <c r="F438" s="50">
        <v>8.3405988454654592E-2</v>
      </c>
      <c r="G438" s="50">
        <v>5.3875000000000008E-3</v>
      </c>
    </row>
    <row r="439" spans="3:7" x14ac:dyDescent="0.25">
      <c r="C439" s="50">
        <v>8.4838360156049064E-2</v>
      </c>
      <c r="D439" s="50">
        <v>5.4000000000000003E-3</v>
      </c>
      <c r="F439" s="50">
        <v>8.3600941790930444E-2</v>
      </c>
      <c r="G439" s="50">
        <v>5.4000000000000003E-3</v>
      </c>
    </row>
    <row r="440" spans="3:7" x14ac:dyDescent="0.25">
      <c r="C440" s="50">
        <v>8.5041012321902212E-2</v>
      </c>
      <c r="D440" s="50">
        <v>5.4125000000000006E-3</v>
      </c>
      <c r="F440" s="50">
        <v>8.379589512720631E-2</v>
      </c>
      <c r="G440" s="50">
        <v>5.4125000000000006E-3</v>
      </c>
    </row>
    <row r="441" spans="3:7" x14ac:dyDescent="0.25">
      <c r="C441" s="50">
        <v>8.5243673562078418E-2</v>
      </c>
      <c r="D441" s="50">
        <v>5.425000000000001E-3</v>
      </c>
      <c r="F441" s="50">
        <v>8.3990848463482176E-2</v>
      </c>
      <c r="G441" s="50">
        <v>5.425000000000001E-3</v>
      </c>
    </row>
    <row r="442" spans="3:7" x14ac:dyDescent="0.25">
      <c r="C442" s="50">
        <v>8.544634381201037E-2</v>
      </c>
      <c r="D442" s="50">
        <v>5.4375000000000005E-3</v>
      </c>
      <c r="F442" s="50">
        <v>8.4185801799758028E-2</v>
      </c>
      <c r="G442" s="50">
        <v>5.4375000000000005E-3</v>
      </c>
    </row>
    <row r="443" spans="3:7" x14ac:dyDescent="0.25">
      <c r="C443" s="50">
        <v>8.5649023007739078E-2</v>
      </c>
      <c r="D443" s="50">
        <v>5.4500000000000009E-3</v>
      </c>
      <c r="F443" s="50">
        <v>8.4380755136033894E-2</v>
      </c>
      <c r="G443" s="50">
        <v>5.4500000000000009E-3</v>
      </c>
    </row>
    <row r="444" spans="3:7" x14ac:dyDescent="0.25">
      <c r="C444" s="50">
        <v>8.5851711085906654E-2</v>
      </c>
      <c r="D444" s="50">
        <v>5.4625000000000003E-3</v>
      </c>
      <c r="F444" s="50">
        <v>8.4575708472309746E-2</v>
      </c>
      <c r="G444" s="50">
        <v>5.4625000000000003E-3</v>
      </c>
    </row>
    <row r="445" spans="3:7" x14ac:dyDescent="0.25">
      <c r="C445" s="50">
        <v>8.6054407983749401E-2</v>
      </c>
      <c r="D445" s="50">
        <v>5.4750000000000007E-3</v>
      </c>
      <c r="F445" s="50">
        <v>8.4770661808585612E-2</v>
      </c>
      <c r="G445" s="50">
        <v>5.4750000000000007E-3</v>
      </c>
    </row>
    <row r="446" spans="3:7" x14ac:dyDescent="0.25">
      <c r="C446" s="50">
        <v>8.6257113639090832E-2</v>
      </c>
      <c r="D446" s="50">
        <v>5.4875000000000002E-3</v>
      </c>
      <c r="F446" s="50">
        <v>8.4965615144861451E-2</v>
      </c>
      <c r="G446" s="50">
        <v>5.4875000000000002E-3</v>
      </c>
    </row>
    <row r="447" spans="3:7" x14ac:dyDescent="0.25">
      <c r="C447" s="50">
        <v>8.6459827990334942E-2</v>
      </c>
      <c r="D447" s="50">
        <v>5.5000000000000005E-3</v>
      </c>
      <c r="F447" s="50">
        <v>8.516056848113733E-2</v>
      </c>
      <c r="G447" s="50">
        <v>5.5000000000000005E-3</v>
      </c>
    </row>
    <row r="448" spans="3:7" x14ac:dyDescent="0.25">
      <c r="C448" s="50">
        <v>8.6662550976459363E-2</v>
      </c>
      <c r="D448" s="50">
        <v>5.5125000000000009E-3</v>
      </c>
      <c r="F448" s="50">
        <v>8.5355521817413196E-2</v>
      </c>
      <c r="G448" s="50">
        <v>5.5125000000000009E-3</v>
      </c>
    </row>
    <row r="449" spans="3:7" x14ac:dyDescent="0.25">
      <c r="C449" s="50">
        <v>8.6865282537008773E-2</v>
      </c>
      <c r="D449" s="50">
        <v>5.5250000000000004E-3</v>
      </c>
      <c r="F449" s="50">
        <v>8.5550475153689035E-2</v>
      </c>
      <c r="G449" s="50">
        <v>5.5250000000000004E-3</v>
      </c>
    </row>
    <row r="450" spans="3:7" x14ac:dyDescent="0.25">
      <c r="C450" s="50">
        <v>8.706802261208843E-2</v>
      </c>
      <c r="D450" s="50">
        <v>5.5375000000000008E-3</v>
      </c>
      <c r="F450" s="50">
        <v>8.5745428489964914E-2</v>
      </c>
      <c r="G450" s="50">
        <v>5.5375000000000008E-3</v>
      </c>
    </row>
    <row r="451" spans="3:7" x14ac:dyDescent="0.25">
      <c r="C451" s="50">
        <v>8.7270771142357609E-2</v>
      </c>
      <c r="D451" s="50">
        <v>5.5500000000000002E-3</v>
      </c>
      <c r="F451" s="50">
        <v>8.5940381826240753E-2</v>
      </c>
      <c r="G451" s="50">
        <v>5.5500000000000002E-3</v>
      </c>
    </row>
    <row r="452" spans="3:7" x14ac:dyDescent="0.25">
      <c r="C452" s="50">
        <v>8.7473528069023324E-2</v>
      </c>
      <c r="D452" s="50">
        <v>5.5625000000000006E-3</v>
      </c>
      <c r="F452" s="50">
        <v>8.6135335162516632E-2</v>
      </c>
      <c r="G452" s="50">
        <v>5.5625000000000006E-3</v>
      </c>
    </row>
    <row r="453" spans="3:7" x14ac:dyDescent="0.25">
      <c r="C453" s="50">
        <v>8.7676293333833963E-2</v>
      </c>
      <c r="D453" s="50">
        <v>5.575000000000001E-3</v>
      </c>
      <c r="F453" s="50">
        <v>8.6330288498792485E-2</v>
      </c>
      <c r="G453" s="50">
        <v>5.575000000000001E-3</v>
      </c>
    </row>
    <row r="454" spans="3:7" x14ac:dyDescent="0.25">
      <c r="C454" s="50">
        <v>8.7879066879073181E-2</v>
      </c>
      <c r="D454" s="50">
        <v>5.5875000000000005E-3</v>
      </c>
      <c r="F454" s="50">
        <v>8.6525241835068337E-2</v>
      </c>
      <c r="G454" s="50">
        <v>5.5875000000000005E-3</v>
      </c>
    </row>
    <row r="455" spans="3:7" x14ac:dyDescent="0.25">
      <c r="C455" s="50">
        <v>8.8081848647553806E-2</v>
      </c>
      <c r="D455" s="50">
        <v>5.6000000000000008E-3</v>
      </c>
      <c r="F455" s="50">
        <v>8.6720195171344203E-2</v>
      </c>
      <c r="G455" s="50">
        <v>5.6000000000000008E-3</v>
      </c>
    </row>
    <row r="456" spans="3:7" x14ac:dyDescent="0.25">
      <c r="C456" s="50">
        <v>8.8284638582611694E-2</v>
      </c>
      <c r="D456" s="50">
        <v>5.6125000000000003E-3</v>
      </c>
      <c r="F456" s="50">
        <v>8.6915148507620069E-2</v>
      </c>
      <c r="G456" s="50">
        <v>5.6125000000000003E-3</v>
      </c>
    </row>
    <row r="457" spans="3:7" x14ac:dyDescent="0.25">
      <c r="C457" s="50">
        <v>8.8487436628099894E-2</v>
      </c>
      <c r="D457" s="50">
        <v>5.6250000000000007E-3</v>
      </c>
      <c r="F457" s="50">
        <v>8.7110101843895921E-2</v>
      </c>
      <c r="G457" s="50">
        <v>5.6250000000000007E-3</v>
      </c>
    </row>
    <row r="458" spans="3:7" x14ac:dyDescent="0.25">
      <c r="C458" s="50">
        <v>8.8690242728382801E-2</v>
      </c>
      <c r="D458" s="50">
        <v>5.637500000000001E-3</v>
      </c>
      <c r="F458" s="50">
        <v>8.7305055180171787E-2</v>
      </c>
      <c r="G458" s="50">
        <v>5.637500000000001E-3</v>
      </c>
    </row>
    <row r="459" spans="3:7" x14ac:dyDescent="0.25">
      <c r="C459" s="50">
        <v>8.8893056828330277E-2</v>
      </c>
      <c r="D459" s="50">
        <v>5.6500000000000005E-3</v>
      </c>
      <c r="F459" s="50">
        <v>8.7500008516447639E-2</v>
      </c>
      <c r="G459" s="50">
        <v>5.6500000000000005E-3</v>
      </c>
    </row>
    <row r="460" spans="3:7" x14ac:dyDescent="0.25">
      <c r="C460" s="50">
        <v>8.9095878873312051E-2</v>
      </c>
      <c r="D460" s="50">
        <v>5.6625000000000009E-3</v>
      </c>
      <c r="F460" s="50">
        <v>8.7694961852723505E-2</v>
      </c>
      <c r="G460" s="50">
        <v>5.6625000000000009E-3</v>
      </c>
    </row>
    <row r="461" spans="3:7" x14ac:dyDescent="0.25">
      <c r="C461" s="50">
        <v>8.9298708809191968E-2</v>
      </c>
      <c r="D461" s="50">
        <v>5.6750000000000004E-3</v>
      </c>
      <c r="F461" s="50">
        <v>8.7889915188999357E-2</v>
      </c>
      <c r="G461" s="50">
        <v>5.6750000000000004E-3</v>
      </c>
    </row>
    <row r="462" spans="3:7" x14ac:dyDescent="0.25">
      <c r="C462" s="50">
        <v>8.9501546582322608E-2</v>
      </c>
      <c r="D462" s="50">
        <v>5.6875000000000007E-3</v>
      </c>
      <c r="F462" s="50">
        <v>8.8084868525275223E-2</v>
      </c>
      <c r="G462" s="50">
        <v>5.6875000000000007E-3</v>
      </c>
    </row>
    <row r="463" spans="3:7" x14ac:dyDescent="0.25">
      <c r="C463" s="50">
        <v>8.9704392139539638E-2</v>
      </c>
      <c r="D463" s="50">
        <v>5.7000000000000002E-3</v>
      </c>
      <c r="F463" s="50">
        <v>8.8279821861551075E-2</v>
      </c>
      <c r="G463" s="50">
        <v>5.7000000000000002E-3</v>
      </c>
    </row>
    <row r="464" spans="3:7" x14ac:dyDescent="0.25">
      <c r="C464" s="50">
        <v>8.9907245428156549E-2</v>
      </c>
      <c r="D464" s="50">
        <v>5.7125000000000006E-3</v>
      </c>
      <c r="F464" s="50">
        <v>8.8474775197826941E-2</v>
      </c>
      <c r="G464" s="50">
        <v>5.7125000000000006E-3</v>
      </c>
    </row>
    <row r="465" spans="3:7" x14ac:dyDescent="0.25">
      <c r="C465" s="50">
        <v>9.0110106395959205E-2</v>
      </c>
      <c r="D465" s="50">
        <v>5.7250000000000009E-3</v>
      </c>
      <c r="F465" s="50">
        <v>8.8669728534102793E-2</v>
      </c>
      <c r="G465" s="50">
        <v>5.7250000000000009E-3</v>
      </c>
    </row>
    <row r="466" spans="3:7" x14ac:dyDescent="0.25">
      <c r="C466" s="50">
        <v>9.0312974991200626E-2</v>
      </c>
      <c r="D466" s="50">
        <v>5.7375000000000004E-3</v>
      </c>
      <c r="F466" s="50">
        <v>8.8864681870378659E-2</v>
      </c>
      <c r="G466" s="50">
        <v>5.7375000000000004E-3</v>
      </c>
    </row>
    <row r="467" spans="3:7" x14ac:dyDescent="0.25">
      <c r="C467" s="50">
        <v>9.0515851162595889E-2</v>
      </c>
      <c r="D467" s="50">
        <v>5.7500000000000008E-3</v>
      </c>
      <c r="F467" s="50">
        <v>8.9059635206654525E-2</v>
      </c>
      <c r="G467" s="50">
        <v>5.7500000000000008E-3</v>
      </c>
    </row>
    <row r="468" spans="3:7" x14ac:dyDescent="0.25">
      <c r="C468" s="50">
        <v>9.0718734859316821E-2</v>
      </c>
      <c r="D468" s="50">
        <v>5.7625000000000003E-3</v>
      </c>
      <c r="F468" s="50">
        <v>8.9254588542930363E-2</v>
      </c>
      <c r="G468" s="50">
        <v>5.7625000000000003E-3</v>
      </c>
    </row>
    <row r="469" spans="3:7" x14ac:dyDescent="0.25">
      <c r="C469" s="50">
        <v>9.0921626030987135E-2</v>
      </c>
      <c r="D469" s="50">
        <v>5.7750000000000006E-3</v>
      </c>
      <c r="F469" s="50">
        <v>8.9449541879206229E-2</v>
      </c>
      <c r="G469" s="50">
        <v>5.7750000000000006E-3</v>
      </c>
    </row>
    <row r="470" spans="3:7" x14ac:dyDescent="0.25">
      <c r="C470" s="50">
        <v>9.1124524627677284E-2</v>
      </c>
      <c r="D470" s="50">
        <v>5.787500000000001E-3</v>
      </c>
      <c r="F470" s="50">
        <v>8.9644495215482095E-2</v>
      </c>
      <c r="G470" s="50">
        <v>5.787500000000001E-3</v>
      </c>
    </row>
    <row r="471" spans="3:7" x14ac:dyDescent="0.25">
      <c r="C471" s="50">
        <v>9.1327430599899631E-2</v>
      </c>
      <c r="D471" s="50">
        <v>5.8000000000000005E-3</v>
      </c>
      <c r="F471" s="50">
        <v>8.9839448551757947E-2</v>
      </c>
      <c r="G471" s="50">
        <v>5.8000000000000005E-3</v>
      </c>
    </row>
    <row r="472" spans="3:7" x14ac:dyDescent="0.25">
      <c r="C472" s="50">
        <v>9.1530343898603608E-2</v>
      </c>
      <c r="D472" s="50">
        <v>5.8125000000000008E-3</v>
      </c>
      <c r="F472" s="50">
        <v>9.0034401888033813E-2</v>
      </c>
      <c r="G472" s="50">
        <v>5.8125000000000008E-3</v>
      </c>
    </row>
    <row r="473" spans="3:7" x14ac:dyDescent="0.25">
      <c r="C473" s="50">
        <v>9.17332644751708E-2</v>
      </c>
      <c r="D473" s="50">
        <v>5.8250000000000003E-3</v>
      </c>
      <c r="F473" s="50">
        <v>9.0229355224309665E-2</v>
      </c>
      <c r="G473" s="50">
        <v>5.8250000000000003E-3</v>
      </c>
    </row>
    <row r="474" spans="3:7" x14ac:dyDescent="0.25">
      <c r="C474" s="50">
        <v>9.1936192281410367E-2</v>
      </c>
      <c r="D474" s="50">
        <v>5.8375000000000007E-3</v>
      </c>
      <c r="F474" s="50">
        <v>9.0424308560585531E-2</v>
      </c>
      <c r="G474" s="50">
        <v>5.8375000000000007E-3</v>
      </c>
    </row>
    <row r="475" spans="3:7" x14ac:dyDescent="0.25">
      <c r="C475" s="50">
        <v>9.2139127269554297E-2</v>
      </c>
      <c r="D475" s="50">
        <v>5.850000000000001E-3</v>
      </c>
      <c r="F475" s="50">
        <v>9.0619261896861397E-2</v>
      </c>
      <c r="G475" s="50">
        <v>5.850000000000001E-3</v>
      </c>
    </row>
    <row r="476" spans="3:7" x14ac:dyDescent="0.25">
      <c r="C476" s="50">
        <v>9.2342069392252729E-2</v>
      </c>
      <c r="D476" s="50">
        <v>5.8625000000000005E-3</v>
      </c>
      <c r="F476" s="50">
        <v>9.0814215233137249E-2</v>
      </c>
      <c r="G476" s="50">
        <v>5.8625000000000005E-3</v>
      </c>
    </row>
    <row r="477" spans="3:7" x14ac:dyDescent="0.25">
      <c r="C477" s="50">
        <v>9.2545018602569584E-2</v>
      </c>
      <c r="D477" s="50">
        <v>5.8750000000000009E-3</v>
      </c>
      <c r="F477" s="50">
        <v>9.1009168569413115E-2</v>
      </c>
      <c r="G477" s="50">
        <v>5.8750000000000009E-3</v>
      </c>
    </row>
    <row r="478" spans="3:7" x14ac:dyDescent="0.25">
      <c r="C478" s="50">
        <v>9.2747974853977913E-2</v>
      </c>
      <c r="D478" s="50">
        <v>5.8875000000000004E-3</v>
      </c>
      <c r="F478" s="50">
        <v>9.1204121905688967E-2</v>
      </c>
      <c r="G478" s="50">
        <v>5.8875000000000004E-3</v>
      </c>
    </row>
    <row r="479" spans="3:7" x14ac:dyDescent="0.25">
      <c r="C479" s="50">
        <v>9.2950938100355526E-2</v>
      </c>
      <c r="D479" s="50">
        <v>5.9000000000000007E-3</v>
      </c>
      <c r="F479" s="50">
        <v>9.1399075241964833E-2</v>
      </c>
      <c r="G479" s="50">
        <v>5.9000000000000007E-3</v>
      </c>
    </row>
    <row r="480" spans="3:7" x14ac:dyDescent="0.25">
      <c r="C480" s="50">
        <v>9.3153908295980581E-2</v>
      </c>
      <c r="D480" s="50">
        <v>5.9125000000000002E-3</v>
      </c>
      <c r="F480" s="50">
        <v>9.1594028578240672E-2</v>
      </c>
      <c r="G480" s="50">
        <v>5.9125000000000002E-3</v>
      </c>
    </row>
    <row r="481" spans="3:7" x14ac:dyDescent="0.25">
      <c r="C481" s="50">
        <v>9.3356885395527389E-2</v>
      </c>
      <c r="D481" s="50">
        <v>5.9250000000000006E-3</v>
      </c>
      <c r="F481" s="50">
        <v>9.1788981914516551E-2</v>
      </c>
      <c r="G481" s="50">
        <v>5.9250000000000006E-3</v>
      </c>
    </row>
    <row r="482" spans="3:7" x14ac:dyDescent="0.25">
      <c r="C482" s="50">
        <v>9.3559869354061992E-2</v>
      </c>
      <c r="D482" s="50">
        <v>5.9375000000000009E-3</v>
      </c>
      <c r="F482" s="50">
        <v>9.1983935250792417E-2</v>
      </c>
      <c r="G482" s="50">
        <v>5.9375000000000009E-3</v>
      </c>
    </row>
    <row r="483" spans="3:7" x14ac:dyDescent="0.25">
      <c r="C483" s="50">
        <v>9.3762860127037981E-2</v>
      </c>
      <c r="D483" s="50">
        <v>5.9500000000000004E-3</v>
      </c>
      <c r="F483" s="50">
        <v>9.2178888587068256E-2</v>
      </c>
      <c r="G483" s="50">
        <v>5.9500000000000004E-3</v>
      </c>
    </row>
    <row r="484" spans="3:7" x14ac:dyDescent="0.25">
      <c r="C484" s="50">
        <v>9.3965857670292502E-2</v>
      </c>
      <c r="D484" s="50">
        <v>5.9625000000000008E-3</v>
      </c>
      <c r="F484" s="50">
        <v>9.2373841923344122E-2</v>
      </c>
      <c r="G484" s="50">
        <v>5.9625000000000008E-3</v>
      </c>
    </row>
    <row r="485" spans="3:7" x14ac:dyDescent="0.25">
      <c r="C485" s="50">
        <v>9.4168861940041954E-2</v>
      </c>
      <c r="D485" s="50">
        <v>5.9750000000000003E-3</v>
      </c>
      <c r="F485" s="50">
        <v>9.2568795259619988E-2</v>
      </c>
      <c r="G485" s="50">
        <v>5.9750000000000003E-3</v>
      </c>
    </row>
    <row r="486" spans="3:7" x14ac:dyDescent="0.25">
      <c r="C486" s="50">
        <v>9.4371872892878059E-2</v>
      </c>
      <c r="D486" s="50">
        <v>5.9875000000000006E-3</v>
      </c>
      <c r="F486" s="50">
        <v>9.276374859589584E-2</v>
      </c>
      <c r="G486" s="50">
        <v>5.9875000000000006E-3</v>
      </c>
    </row>
    <row r="487" spans="3:7" x14ac:dyDescent="0.25">
      <c r="C487" s="50">
        <v>9.4574890485763827E-2</v>
      </c>
      <c r="D487" s="50">
        <v>6.000000000000001E-3</v>
      </c>
      <c r="F487" s="50">
        <v>9.2958701932171706E-2</v>
      </c>
      <c r="G487" s="50">
        <v>6.000000000000001E-3</v>
      </c>
    </row>
    <row r="1048576" spans="3:5" x14ac:dyDescent="0.25">
      <c r="C1048576"/>
      <c r="D1048576"/>
      <c r="E1048576"/>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AD483A-E1C2-4466-B89A-A85E13E9C4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26</vt:i4>
      </vt:variant>
    </vt:vector>
  </HeadingPairs>
  <TitlesOfParts>
    <vt:vector size="33" baseType="lpstr">
      <vt:lpstr>Schema</vt:lpstr>
      <vt:lpstr>Raw Long</vt:lpstr>
      <vt:lpstr>Raw Wide</vt:lpstr>
      <vt:lpstr>Returns &amp; Var-Cov Matrix</vt:lpstr>
      <vt:lpstr>Eff.Frontier w. Short Selling</vt:lpstr>
      <vt:lpstr>Eff.Frontier wo. Short Selling</vt:lpstr>
      <vt:lpstr>Eff.Frontier &amp; Risk-free asset</vt:lpstr>
      <vt:lpstr>c.A</vt:lpstr>
      <vt:lpstr>c.B</vt:lpstr>
      <vt:lpstr>c.C</vt:lpstr>
      <vt:lpstr>c.const</vt:lpstr>
      <vt:lpstr>c.first</vt:lpstr>
      <vt:lpstr>c.second</vt:lpstr>
      <vt:lpstr>mu_P</vt:lpstr>
      <vt:lpstr>mu_target</vt:lpstr>
      <vt:lpstr>N</vt:lpstr>
      <vt:lpstr>plt.mu1</vt:lpstr>
      <vt:lpstr>plt.mu2</vt:lpstr>
      <vt:lpstr>plt.mu3</vt:lpstr>
      <vt:lpstr>r_f</vt:lpstr>
      <vt:lpstr>T</vt:lpstr>
      <vt:lpstr>var_P</vt:lpstr>
      <vt:lpstr>w_1COV.DE</vt:lpstr>
      <vt:lpstr>w_ADS.DE</vt:lpstr>
      <vt:lpstr>w_DB1.DE</vt:lpstr>
      <vt:lpstr>w_FME.DE</vt:lpstr>
      <vt:lpstr>w_MRK.DE</vt:lpstr>
      <vt:lpstr>w_PUM.DE</vt:lpstr>
      <vt:lpstr>w_SIE.DE</vt:lpstr>
      <vt:lpstr>w_SUM</vt:lpstr>
      <vt:lpstr>w_ZAL.DE</vt:lpstr>
      <vt:lpstr>weight_vector</vt:lpstr>
      <vt:lpstr>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Xuân Chính</dc:creator>
  <cp:lastModifiedBy>Mai Xuân Chính</cp:lastModifiedBy>
  <dcterms:created xsi:type="dcterms:W3CDTF">2022-06-21T05:27:50Z</dcterms:created>
  <dcterms:modified xsi:type="dcterms:W3CDTF">2022-07-19T05:41:02Z</dcterms:modified>
</cp:coreProperties>
</file>